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https://aecom.sharepoint.com/sites/ChelseaStreetBridge/Shared Documents/General/Data and Analytics/Northeastern Project/"/>
    </mc:Choice>
  </mc:AlternateContent>
  <xr:revisionPtr revIDLastSave="210" documentId="8_{62DB0CC0-52D3-44C3-8114-294B3C1BF799}" xr6:coauthVersionLast="47" xr6:coauthVersionMax="47" xr10:uidLastSave="{4BE6976B-46B1-4C03-B3AC-191AEAF80988}"/>
  <bookViews>
    <workbookView xWindow="28680" yWindow="-120" windowWidth="29040" windowHeight="15840" tabRatio="679" firstSheet="1" activeTab="1" xr2:uid="{3FA9D014-633E-46D9-82E0-71C9576A2D88}"/>
  </bookViews>
  <sheets>
    <sheet name="Sheet13" sheetId="31" state="hidden" r:id="rId1"/>
    <sheet name="Data" sheetId="1" r:id="rId2"/>
    <sheet name="Dashboard (Twitter)" sheetId="7" state="hidden" r:id="rId3"/>
    <sheet name="Reliability (Twitter)" sheetId="2" state="hidden" r:id="rId4"/>
    <sheet name="Accuracy (Twitter)" sheetId="3" state="hidden" r:id="rId5"/>
    <sheet name="Duration (Twitter)" sheetId="4" state="hidden" r:id="rId6"/>
    <sheet name="Type (Twitter)" sheetId="8" state="hidden" r:id="rId7"/>
    <sheet name="Lifts per Day (Twitter)" sheetId="5" state="hidden" r:id="rId8"/>
    <sheet name="Lifts per Hour (Twitter)" sheetId="6" state="hidden" r:id="rId9"/>
    <sheet name="Sheet4" sheetId="34" state="hidden" r:id="rId10"/>
    <sheet name="Sheet5" sheetId="35" state="hidden" r:id="rId11"/>
    <sheet name="Sheet6" sheetId="43" state="hidden" r:id="rId12"/>
  </sheets>
  <definedNames>
    <definedName name="_xlnm._FilterDatabase" localSheetId="1" hidden="1">Data!$A$4:$O$5</definedName>
    <definedName name="_xlcn.WorksheetConnection_ChelseaBridgeNotificationDataTracking_7.24.19.xlsxTable21" hidden="1">Table2</definedName>
    <definedName name="_xlcn.WorksheetConnection_ChelseaBridgeNotificationDataTracking_8_1.19.xlsxTable11" hidden="1">Table1[]</definedName>
    <definedName name="_xlcn.WorksheetConnection_ChelseaBridgeNotificationDataTracking_8_1.19.xlsxTable41" hidden="1">Table4[]</definedName>
    <definedName name="_xlcn.WorksheetConnection_DataAS4AV5991" hidden="1">Data!$AA$4:$AD$414</definedName>
    <definedName name="Furthest_Update">Data!#REF!</definedName>
    <definedName name="logupdate">535</definedName>
    <definedName name="_xlnm.Print_Area" localSheetId="2">'Dashboard (Twitter)'!$A$1:$U$48</definedName>
    <definedName name="_xlnm.Print_Area" localSheetId="1">Data!$A$1:$O$18</definedName>
    <definedName name="Update">Data!#REF!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S$4:$AV$599"/>
          <x15:modelTable id="Table2" name="Table2" connection="WorksheetConnection_Chelsea Bridge Notification Data Tracking_7.24.19.xlsx!Table2"/>
          <x15:modelTable id="Table1" name="Table1" connection="WorksheetConnection_Chelsea Bridge Notification Data Tracking_8_1.19.xlsx!Table1"/>
          <x15:modelTable id="Table4" name="Table4" connection="WorksheetConnection_Chelsea Bridge Notification Data Tracking_8_1.19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220" i="1" l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L7220" i="1" l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G7128" i="1" l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124" i="1"/>
  <c r="H7124" i="1" s="1"/>
  <c r="G7125" i="1"/>
  <c r="H7125" i="1" s="1"/>
  <c r="G7126" i="1"/>
  <c r="H7126" i="1" s="1"/>
  <c r="G7127" i="1"/>
  <c r="H7127" i="1" s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172" i="1"/>
  <c r="L7173" i="1"/>
  <c r="L7174" i="1"/>
  <c r="L7175" i="1"/>
  <c r="L7176" i="1"/>
  <c r="L7177" i="1"/>
  <c r="L7178" i="1"/>
  <c r="L7167" i="1"/>
  <c r="L7168" i="1"/>
  <c r="L7169" i="1"/>
  <c r="L7170" i="1"/>
  <c r="L7171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47" i="1"/>
  <c r="L7146" i="1"/>
  <c r="L7143" i="1"/>
  <c r="L7144" i="1"/>
  <c r="L7145" i="1"/>
  <c r="L7140" i="1"/>
  <c r="L7141" i="1"/>
  <c r="L7142" i="1"/>
  <c r="L7139" i="1"/>
  <c r="L7138" i="1"/>
  <c r="L7135" i="1"/>
  <c r="L7136" i="1"/>
  <c r="L7137" i="1"/>
  <c r="L7134" i="1"/>
  <c r="L7133" i="1"/>
  <c r="L7132" i="1"/>
  <c r="L7131" i="1"/>
  <c r="L7130" i="1"/>
  <c r="L7129" i="1"/>
  <c r="L7128" i="1"/>
  <c r="L7127" i="1"/>
  <c r="L7125" i="1"/>
  <c r="L7126" i="1"/>
  <c r="L7124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G6704" i="1" l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703" i="1"/>
  <c r="H6703" i="1" s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G6701" i="1"/>
  <c r="H6701" i="1" s="1"/>
  <c r="G6702" i="1"/>
  <c r="H6702" i="1" s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L6526" i="1" l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525" i="1"/>
  <c r="G6625" i="1"/>
  <c r="H66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525" i="1"/>
  <c r="H6525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5512" i="1"/>
  <c r="L5513" i="1"/>
  <c r="L6317" i="1" l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L6225" i="1"/>
  <c r="L6226" i="1"/>
  <c r="L6227" i="1"/>
  <c r="L6228" i="1"/>
  <c r="L6229" i="1"/>
  <c r="G6225" i="1"/>
  <c r="H6225" i="1" s="1"/>
  <c r="G6226" i="1"/>
  <c r="H6226" i="1" s="1"/>
  <c r="G6227" i="1"/>
  <c r="H6227" i="1" s="1"/>
  <c r="G6221" i="1"/>
  <c r="H6221" i="1" s="1"/>
  <c r="G6222" i="1"/>
  <c r="H6222" i="1" s="1"/>
  <c r="G6223" i="1"/>
  <c r="H6223" i="1" s="1"/>
  <c r="G6224" i="1"/>
  <c r="H6224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L6224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221" i="1"/>
  <c r="L6222" i="1"/>
  <c r="L6223" i="1"/>
  <c r="G6105" i="1" l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L6216" i="1"/>
  <c r="L6217" i="1"/>
  <c r="L6218" i="1"/>
  <c r="L6219" i="1"/>
  <c r="L6220" i="1"/>
  <c r="L6211" i="1"/>
  <c r="L6212" i="1"/>
  <c r="L6213" i="1"/>
  <c r="L6214" i="1"/>
  <c r="L6215" i="1"/>
  <c r="L6204" i="1"/>
  <c r="L6205" i="1"/>
  <c r="L6206" i="1"/>
  <c r="L6207" i="1"/>
  <c r="L6208" i="1"/>
  <c r="L6209" i="1"/>
  <c r="L6210" i="1"/>
  <c r="L6197" i="1"/>
  <c r="L6198" i="1"/>
  <c r="L6199" i="1"/>
  <c r="L6200" i="1"/>
  <c r="L6201" i="1"/>
  <c r="L6202" i="1"/>
  <c r="L6203" i="1"/>
  <c r="L6187" i="1"/>
  <c r="L6188" i="1"/>
  <c r="L6189" i="1"/>
  <c r="L6190" i="1"/>
  <c r="L6191" i="1"/>
  <c r="L6192" i="1"/>
  <c r="L6193" i="1"/>
  <c r="L6194" i="1"/>
  <c r="L6195" i="1"/>
  <c r="L6196" i="1"/>
  <c r="L6177" i="1"/>
  <c r="L6178" i="1"/>
  <c r="L6179" i="1"/>
  <c r="L6180" i="1"/>
  <c r="L6181" i="1"/>
  <c r="L6182" i="1"/>
  <c r="L6183" i="1"/>
  <c r="L6184" i="1"/>
  <c r="L6185" i="1"/>
  <c r="L6186" i="1"/>
  <c r="L6170" i="1"/>
  <c r="L6171" i="1"/>
  <c r="L6172" i="1"/>
  <c r="L6173" i="1"/>
  <c r="L6174" i="1"/>
  <c r="L6175" i="1"/>
  <c r="L6176" i="1"/>
  <c r="L6163" i="1"/>
  <c r="L6164" i="1"/>
  <c r="L6165" i="1"/>
  <c r="L6166" i="1"/>
  <c r="L6167" i="1"/>
  <c r="L6168" i="1"/>
  <c r="L6169" i="1"/>
  <c r="L6153" i="1"/>
  <c r="L6154" i="1"/>
  <c r="L6155" i="1"/>
  <c r="L6156" i="1"/>
  <c r="L6157" i="1"/>
  <c r="L6158" i="1"/>
  <c r="L6159" i="1"/>
  <c r="L6160" i="1"/>
  <c r="L6161" i="1"/>
  <c r="L6162" i="1"/>
  <c r="L6145" i="1"/>
  <c r="L6146" i="1"/>
  <c r="L6147" i="1"/>
  <c r="L6148" i="1"/>
  <c r="L6149" i="1"/>
  <c r="L6150" i="1"/>
  <c r="L6151" i="1"/>
  <c r="L6152" i="1"/>
  <c r="L6137" i="1"/>
  <c r="L6138" i="1"/>
  <c r="L6139" i="1"/>
  <c r="L6140" i="1"/>
  <c r="L6141" i="1"/>
  <c r="L6142" i="1"/>
  <c r="L6143" i="1"/>
  <c r="L6144" i="1"/>
  <c r="L6128" i="1"/>
  <c r="L6129" i="1"/>
  <c r="L6130" i="1"/>
  <c r="L6131" i="1"/>
  <c r="L6132" i="1"/>
  <c r="L6133" i="1"/>
  <c r="L6134" i="1"/>
  <c r="L6135" i="1"/>
  <c r="L6136" i="1"/>
  <c r="L6117" i="1"/>
  <c r="L6118" i="1"/>
  <c r="L6119" i="1"/>
  <c r="L6120" i="1"/>
  <c r="L6121" i="1"/>
  <c r="L6122" i="1"/>
  <c r="L6123" i="1"/>
  <c r="L6124" i="1"/>
  <c r="L6125" i="1"/>
  <c r="L6126" i="1"/>
  <c r="L6127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L5991" i="1" l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5990" i="1"/>
  <c r="L5814" i="1"/>
  <c r="L5815" i="1"/>
  <c r="L5816" i="1"/>
  <c r="L5817" i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787" i="1"/>
  <c r="H5787" i="1" s="1"/>
  <c r="G5788" i="1"/>
  <c r="H5788" i="1" s="1"/>
  <c r="L5977" i="1" l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70" i="1"/>
  <c r="L5971" i="1"/>
  <c r="L5972" i="1"/>
  <c r="L5973" i="1"/>
  <c r="L5974" i="1"/>
  <c r="L5975" i="1"/>
  <c r="L5976" i="1"/>
  <c r="L5961" i="1"/>
  <c r="L5962" i="1"/>
  <c r="L5963" i="1"/>
  <c r="L5964" i="1"/>
  <c r="L5965" i="1"/>
  <c r="L5966" i="1"/>
  <c r="L5967" i="1"/>
  <c r="L5968" i="1"/>
  <c r="L5969" i="1"/>
  <c r="L5954" i="1"/>
  <c r="L5955" i="1"/>
  <c r="L5956" i="1"/>
  <c r="L5957" i="1"/>
  <c r="L5958" i="1"/>
  <c r="L5959" i="1"/>
  <c r="L5960" i="1"/>
  <c r="L5945" i="1"/>
  <c r="L5946" i="1"/>
  <c r="L5947" i="1"/>
  <c r="L5948" i="1"/>
  <c r="L5949" i="1"/>
  <c r="L5950" i="1"/>
  <c r="L5951" i="1"/>
  <c r="L5952" i="1"/>
  <c r="L5953" i="1"/>
  <c r="L5938" i="1" l="1"/>
  <c r="L5939" i="1"/>
  <c r="L5940" i="1"/>
  <c r="L5941" i="1"/>
  <c r="L5942" i="1"/>
  <c r="L5943" i="1"/>
  <c r="L5944" i="1"/>
  <c r="L5930" i="1"/>
  <c r="L5931" i="1"/>
  <c r="L5932" i="1"/>
  <c r="L5933" i="1"/>
  <c r="L5934" i="1"/>
  <c r="L5935" i="1"/>
  <c r="L5936" i="1"/>
  <c r="L5937" i="1"/>
  <c r="L5923" i="1"/>
  <c r="L5924" i="1"/>
  <c r="L5925" i="1"/>
  <c r="L5926" i="1"/>
  <c r="L5927" i="1"/>
  <c r="L5928" i="1"/>
  <c r="L5929" i="1"/>
  <c r="L5909" i="1" l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02" i="1"/>
  <c r="L5903" i="1"/>
  <c r="L5904" i="1"/>
  <c r="L5905" i="1"/>
  <c r="L5906" i="1"/>
  <c r="L5907" i="1"/>
  <c r="L5908" i="1"/>
  <c r="L5895" i="1"/>
  <c r="L5896" i="1"/>
  <c r="L5897" i="1"/>
  <c r="L5898" i="1"/>
  <c r="L5899" i="1"/>
  <c r="L5900" i="1"/>
  <c r="L5901" i="1"/>
  <c r="L5887" i="1"/>
  <c r="L5888" i="1"/>
  <c r="L5889" i="1"/>
  <c r="L5890" i="1"/>
  <c r="L5891" i="1"/>
  <c r="L5892" i="1"/>
  <c r="L5893" i="1"/>
  <c r="L589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56" i="1" l="1"/>
  <c r="L5857" i="1"/>
  <c r="L5858" i="1"/>
  <c r="L5859" i="1"/>
  <c r="L5860" i="1"/>
  <c r="L5861" i="1"/>
  <c r="L5862" i="1"/>
  <c r="L5863" i="1"/>
  <c r="L5864" i="1"/>
  <c r="L5847" i="1"/>
  <c r="L5848" i="1"/>
  <c r="L5849" i="1"/>
  <c r="L5850" i="1"/>
  <c r="L5851" i="1"/>
  <c r="L5852" i="1"/>
  <c r="L5853" i="1"/>
  <c r="L5854" i="1"/>
  <c r="L5855" i="1"/>
  <c r="L5846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24" i="1"/>
  <c r="L5825" i="1"/>
  <c r="L5826" i="1"/>
  <c r="L5827" i="1"/>
  <c r="L5828" i="1"/>
  <c r="L5829" i="1"/>
  <c r="L5830" i="1"/>
  <c r="L5818" i="1"/>
  <c r="L5819" i="1"/>
  <c r="L5820" i="1"/>
  <c r="L5821" i="1"/>
  <c r="L5822" i="1"/>
  <c r="L5823" i="1"/>
  <c r="L5808" i="1"/>
  <c r="L5809" i="1"/>
  <c r="L5810" i="1"/>
  <c r="L5811" i="1"/>
  <c r="L5812" i="1"/>
  <c r="L5813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786" i="1"/>
  <c r="L5787" i="1"/>
  <c r="L5788" i="1"/>
  <c r="L5789" i="1"/>
  <c r="L5790" i="1"/>
  <c r="L5791" i="1"/>
  <c r="G5784" i="1"/>
  <c r="H5784" i="1" s="1"/>
  <c r="G5785" i="1"/>
  <c r="H5785" i="1" s="1"/>
  <c r="G5786" i="1"/>
  <c r="H5786" i="1" s="1"/>
  <c r="L5784" i="1"/>
  <c r="L578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L5510" i="1"/>
  <c r="L5511" i="1"/>
  <c r="L5503" i="1"/>
  <c r="L5504" i="1"/>
  <c r="L5505" i="1"/>
  <c r="L5506" i="1"/>
  <c r="L5507" i="1"/>
  <c r="L5508" i="1"/>
  <c r="L5509" i="1"/>
  <c r="L5495" i="1"/>
  <c r="L5496" i="1"/>
  <c r="L5497" i="1"/>
  <c r="L5498" i="1"/>
  <c r="L5499" i="1"/>
  <c r="L5500" i="1"/>
  <c r="L5501" i="1"/>
  <c r="L5502" i="1"/>
  <c r="L5492" i="1"/>
  <c r="L5493" i="1"/>
  <c r="L5494" i="1"/>
  <c r="L5487" i="1"/>
  <c r="L5488" i="1"/>
  <c r="L5489" i="1"/>
  <c r="L5490" i="1"/>
  <c r="L5491" i="1"/>
  <c r="L5479" i="1"/>
  <c r="L5480" i="1"/>
  <c r="L5481" i="1"/>
  <c r="L5482" i="1"/>
  <c r="L5483" i="1"/>
  <c r="L5484" i="1"/>
  <c r="L5485" i="1"/>
  <c r="L5486" i="1"/>
  <c r="L5472" i="1"/>
  <c r="L5473" i="1"/>
  <c r="L5474" i="1"/>
  <c r="L5475" i="1"/>
  <c r="L5476" i="1"/>
  <c r="L5477" i="1"/>
  <c r="L547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L5288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0" i="1"/>
  <c r="L5339" i="1"/>
  <c r="L5338" i="1"/>
  <c r="L5344" i="1"/>
  <c r="L5343" i="1"/>
  <c r="L5342" i="1"/>
  <c r="L5341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G5320" i="1"/>
  <c r="H5320" i="1" s="1"/>
  <c r="L5319" i="1"/>
  <c r="L5318" i="1"/>
  <c r="L5317" i="1"/>
  <c r="L5316" i="1"/>
  <c r="L5315" i="1"/>
  <c r="L5314" i="1"/>
  <c r="L5313" i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3278" i="1"/>
  <c r="H3278" i="1" s="1"/>
  <c r="G3291" i="1"/>
  <c r="H3291" i="1" s="1"/>
  <c r="G3290" i="1"/>
  <c r="H3290" i="1" s="1"/>
  <c r="G3380" i="1"/>
  <c r="H3380" i="1" s="1"/>
  <c r="G5339" i="1"/>
  <c r="H5339" i="1" s="1"/>
  <c r="G5338" i="1"/>
  <c r="H5338" i="1" s="1"/>
  <c r="G5337" i="1"/>
  <c r="H5337" i="1" s="1"/>
  <c r="G5336" i="1"/>
  <c r="H5336" i="1" s="1"/>
  <c r="G5335" i="1"/>
  <c r="H5335" i="1" s="1"/>
  <c r="G5334" i="1"/>
  <c r="H5334" i="1" s="1"/>
  <c r="G5333" i="1"/>
  <c r="H5333" i="1" s="1"/>
  <c r="G5332" i="1"/>
  <c r="H5332" i="1" s="1"/>
  <c r="G3987" i="1"/>
  <c r="H3987" i="1" s="1"/>
  <c r="G4004" i="1"/>
  <c r="H4004" i="1" s="1"/>
  <c r="G4336" i="1"/>
  <c r="H4336" i="1" s="1"/>
  <c r="G4339" i="1"/>
  <c r="H4339" i="1" s="1"/>
  <c r="G4904" i="1"/>
  <c r="H4904" i="1" s="1"/>
  <c r="G4903" i="1"/>
  <c r="H4903" i="1" s="1"/>
  <c r="G4902" i="1"/>
  <c r="H4902" i="1" s="1"/>
  <c r="L4912" i="1"/>
  <c r="L4911" i="1"/>
  <c r="G4912" i="1"/>
  <c r="H4912" i="1" s="1"/>
  <c r="G4911" i="1"/>
  <c r="H4911" i="1" s="1"/>
  <c r="G5083" i="1"/>
  <c r="H5083" i="1" s="1"/>
  <c r="G5084" i="1"/>
  <c r="H5084" i="1" s="1"/>
  <c r="L5000" i="1"/>
  <c r="L4999" i="1"/>
  <c r="H5207" i="1"/>
  <c r="H5145" i="1"/>
  <c r="H4120" i="1"/>
  <c r="H3595" i="1"/>
  <c r="H3310" i="1"/>
  <c r="H3309" i="1"/>
  <c r="H3232" i="1"/>
  <c r="H2196" i="1"/>
  <c r="H1322" i="1"/>
  <c r="H1243" i="1"/>
  <c r="H416" i="1"/>
  <c r="H415" i="1"/>
  <c r="H202" i="1"/>
  <c r="G5257" i="1"/>
  <c r="H5257" i="1" s="1"/>
  <c r="G5269" i="1"/>
  <c r="H5269" i="1" s="1"/>
  <c r="G4696" i="1"/>
  <c r="H4696" i="1" s="1"/>
  <c r="G4690" i="1"/>
  <c r="H4690" i="1" s="1"/>
  <c r="G4691" i="1"/>
  <c r="H4691" i="1" s="1"/>
  <c r="G5331" i="1"/>
  <c r="H5331" i="1" s="1"/>
  <c r="G5330" i="1"/>
  <c r="H5330" i="1" s="1"/>
  <c r="G5329" i="1"/>
  <c r="H5329" i="1" s="1"/>
  <c r="G5328" i="1"/>
  <c r="H5328" i="1" s="1"/>
  <c r="G5327" i="1"/>
  <c r="H5327" i="1" s="1"/>
  <c r="G5326" i="1"/>
  <c r="H5326" i="1" s="1"/>
  <c r="G5325" i="1"/>
  <c r="H5325" i="1" s="1"/>
  <c r="G5324" i="1"/>
  <c r="H5324" i="1" s="1"/>
  <c r="G5323" i="1"/>
  <c r="H5323" i="1" s="1"/>
  <c r="G5322" i="1"/>
  <c r="H5322" i="1" s="1"/>
  <c r="G5321" i="1"/>
  <c r="H5321" i="1" s="1"/>
  <c r="G5319" i="1"/>
  <c r="H5319" i="1" s="1"/>
  <c r="G5318" i="1"/>
  <c r="H5318" i="1" s="1"/>
  <c r="G5317" i="1"/>
  <c r="H5317" i="1" s="1"/>
  <c r="G5316" i="1"/>
  <c r="H5316" i="1" s="1"/>
  <c r="G5315" i="1"/>
  <c r="H5315" i="1" s="1"/>
  <c r="G5314" i="1"/>
  <c r="H5314" i="1" s="1"/>
  <c r="G5313" i="1"/>
  <c r="H5313" i="1" s="1"/>
  <c r="G5312" i="1"/>
  <c r="H5312" i="1" s="1"/>
  <c r="G5311" i="1"/>
  <c r="H5311" i="1" s="1"/>
  <c r="G5310" i="1"/>
  <c r="H5310" i="1" s="1"/>
  <c r="G5309" i="1"/>
  <c r="H5309" i="1" s="1"/>
  <c r="G5308" i="1"/>
  <c r="H5308" i="1" s="1"/>
  <c r="G5307" i="1"/>
  <c r="H5307" i="1" s="1"/>
  <c r="G5306" i="1"/>
  <c r="H5306" i="1" s="1"/>
  <c r="G5305" i="1"/>
  <c r="H5305" i="1" s="1"/>
  <c r="G5304" i="1"/>
  <c r="H5304" i="1" s="1"/>
  <c r="G5303" i="1"/>
  <c r="H5303" i="1" s="1"/>
  <c r="G5302" i="1"/>
  <c r="H5302" i="1" s="1"/>
  <c r="G5301" i="1"/>
  <c r="H5301" i="1" s="1"/>
  <c r="G5300" i="1"/>
  <c r="H5300" i="1" s="1"/>
  <c r="G5299" i="1"/>
  <c r="H5299" i="1" s="1"/>
  <c r="G5298" i="1"/>
  <c r="H5298" i="1" s="1"/>
  <c r="G5297" i="1"/>
  <c r="H5297" i="1" s="1"/>
  <c r="G5296" i="1"/>
  <c r="H5296" i="1" s="1"/>
  <c r="G5295" i="1"/>
  <c r="H5295" i="1" s="1"/>
  <c r="G5294" i="1"/>
  <c r="H5294" i="1" s="1"/>
  <c r="G5293" i="1"/>
  <c r="H5293" i="1" s="1"/>
  <c r="G5292" i="1"/>
  <c r="H5292" i="1" s="1"/>
  <c r="G5291" i="1"/>
  <c r="H5291" i="1" s="1"/>
  <c r="G5290" i="1"/>
  <c r="H5290" i="1" s="1"/>
  <c r="G5289" i="1"/>
  <c r="H5289" i="1" s="1"/>
  <c r="G5288" i="1"/>
  <c r="H5288" i="1" s="1"/>
  <c r="G5287" i="1"/>
  <c r="H5287" i="1" s="1"/>
  <c r="G5286" i="1"/>
  <c r="H5286" i="1" s="1"/>
  <c r="G5285" i="1"/>
  <c r="H5285" i="1" s="1"/>
  <c r="G5284" i="1"/>
  <c r="H5284" i="1" s="1"/>
  <c r="G5283" i="1"/>
  <c r="H5283" i="1" s="1"/>
  <c r="G5282" i="1"/>
  <c r="H5282" i="1" s="1"/>
  <c r="G5281" i="1"/>
  <c r="H5281" i="1" s="1"/>
  <c r="G5280" i="1"/>
  <c r="H5280" i="1" s="1"/>
  <c r="G5279" i="1"/>
  <c r="H5279" i="1" s="1"/>
  <c r="G5278" i="1"/>
  <c r="H5278" i="1" s="1"/>
  <c r="G5277" i="1"/>
  <c r="H5277" i="1" s="1"/>
  <c r="G5276" i="1"/>
  <c r="H5276" i="1" s="1"/>
  <c r="G5275" i="1"/>
  <c r="H5275" i="1" s="1"/>
  <c r="G5274" i="1"/>
  <c r="H5274" i="1" s="1"/>
  <c r="G5273" i="1"/>
  <c r="H5273" i="1" s="1"/>
  <c r="G5272" i="1"/>
  <c r="H5272" i="1" s="1"/>
  <c r="G5271" i="1"/>
  <c r="H5271" i="1" s="1"/>
  <c r="G5270" i="1"/>
  <c r="H5270" i="1" s="1"/>
  <c r="G5268" i="1"/>
  <c r="H5268" i="1" s="1"/>
  <c r="G5267" i="1"/>
  <c r="H5267" i="1" s="1"/>
  <c r="G5266" i="1"/>
  <c r="H5266" i="1" s="1"/>
  <c r="G5265" i="1"/>
  <c r="H5265" i="1" s="1"/>
  <c r="G5264" i="1"/>
  <c r="H5264" i="1" s="1"/>
  <c r="G5263" i="1"/>
  <c r="H5263" i="1" s="1"/>
  <c r="G5262" i="1"/>
  <c r="H5262" i="1" s="1"/>
  <c r="G5261" i="1"/>
  <c r="H5261" i="1" s="1"/>
  <c r="G5260" i="1"/>
  <c r="H5260" i="1" s="1"/>
  <c r="G5259" i="1"/>
  <c r="H5259" i="1" s="1"/>
  <c r="G5258" i="1"/>
  <c r="H5258" i="1" s="1"/>
  <c r="G5256" i="1"/>
  <c r="H5256" i="1" s="1"/>
  <c r="G5255" i="1"/>
  <c r="H5255" i="1" s="1"/>
  <c r="G5254" i="1"/>
  <c r="H5254" i="1" s="1"/>
  <c r="G5253" i="1"/>
  <c r="H5253" i="1" s="1"/>
  <c r="G5252" i="1"/>
  <c r="H5252" i="1" s="1"/>
  <c r="G5251" i="1"/>
  <c r="H5251" i="1" s="1"/>
  <c r="G5250" i="1"/>
  <c r="H5250" i="1" s="1"/>
  <c r="G5249" i="1"/>
  <c r="H5249" i="1" s="1"/>
  <c r="G5248" i="1"/>
  <c r="H5248" i="1" s="1"/>
  <c r="G5247" i="1"/>
  <c r="H5247" i="1" s="1"/>
  <c r="G5246" i="1"/>
  <c r="H5246" i="1" s="1"/>
  <c r="G5245" i="1"/>
  <c r="H5245" i="1" s="1"/>
  <c r="G5244" i="1"/>
  <c r="H5244" i="1" s="1"/>
  <c r="G5243" i="1"/>
  <c r="H5243" i="1" s="1"/>
  <c r="G5242" i="1"/>
  <c r="H5242" i="1" s="1"/>
  <c r="G5241" i="1"/>
  <c r="H5241" i="1" s="1"/>
  <c r="G5240" i="1"/>
  <c r="H5240" i="1" s="1"/>
  <c r="G5239" i="1"/>
  <c r="H5239" i="1" s="1"/>
  <c r="G5238" i="1"/>
  <c r="H5238" i="1" s="1"/>
  <c r="G5237" i="1"/>
  <c r="H5237" i="1" s="1"/>
  <c r="G5236" i="1"/>
  <c r="H5236" i="1" s="1"/>
  <c r="G5235" i="1"/>
  <c r="H5235" i="1" s="1"/>
  <c r="G5234" i="1"/>
  <c r="H5234" i="1" s="1"/>
  <c r="G5233" i="1"/>
  <c r="H5233" i="1" s="1"/>
  <c r="G5232" i="1"/>
  <c r="H5232" i="1" s="1"/>
  <c r="G5231" i="1"/>
  <c r="H5231" i="1" s="1"/>
  <c r="G5230" i="1"/>
  <c r="H5230" i="1" s="1"/>
  <c r="G5229" i="1"/>
  <c r="H5229" i="1" s="1"/>
  <c r="G5228" i="1"/>
  <c r="H5228" i="1" s="1"/>
  <c r="G5227" i="1"/>
  <c r="H5227" i="1" s="1"/>
  <c r="G5226" i="1"/>
  <c r="H5226" i="1" s="1"/>
  <c r="G5225" i="1"/>
  <c r="H5225" i="1" s="1"/>
  <c r="G5224" i="1"/>
  <c r="H5224" i="1" s="1"/>
  <c r="G5223" i="1"/>
  <c r="H5223" i="1" s="1"/>
  <c r="G5222" i="1"/>
  <c r="H5222" i="1" s="1"/>
  <c r="G5221" i="1"/>
  <c r="H5221" i="1" s="1"/>
  <c r="G5220" i="1"/>
  <c r="H5220" i="1" s="1"/>
  <c r="G5219" i="1"/>
  <c r="H5219" i="1" s="1"/>
  <c r="G5218" i="1"/>
  <c r="H5218" i="1" s="1"/>
  <c r="G5217" i="1"/>
  <c r="H5217" i="1" s="1"/>
  <c r="G5216" i="1"/>
  <c r="H5216" i="1" s="1"/>
  <c r="G5215" i="1"/>
  <c r="H5215" i="1" s="1"/>
  <c r="G5214" i="1"/>
  <c r="H5214" i="1" s="1"/>
  <c r="G5213" i="1"/>
  <c r="H5213" i="1" s="1"/>
  <c r="G5212" i="1"/>
  <c r="H5212" i="1" s="1"/>
  <c r="G5211" i="1"/>
  <c r="H5211" i="1" s="1"/>
  <c r="G5210" i="1"/>
  <c r="H5210" i="1" s="1"/>
  <c r="G5209" i="1"/>
  <c r="H5209" i="1" s="1"/>
  <c r="G5208" i="1"/>
  <c r="H5208" i="1" s="1"/>
  <c r="G5207" i="1"/>
  <c r="G5206" i="1"/>
  <c r="H5206" i="1" s="1"/>
  <c r="G5205" i="1"/>
  <c r="H5205" i="1" s="1"/>
  <c r="G5204" i="1"/>
  <c r="H5204" i="1" s="1"/>
  <c r="G5203" i="1"/>
  <c r="H5203" i="1" s="1"/>
  <c r="G5202" i="1"/>
  <c r="H5202" i="1" s="1"/>
  <c r="G5201" i="1"/>
  <c r="H5201" i="1" s="1"/>
  <c r="G5200" i="1"/>
  <c r="H5200" i="1" s="1"/>
  <c r="G5199" i="1"/>
  <c r="H5199" i="1" s="1"/>
  <c r="G5198" i="1"/>
  <c r="H5198" i="1" s="1"/>
  <c r="G5197" i="1"/>
  <c r="H5197" i="1" s="1"/>
  <c r="G5196" i="1"/>
  <c r="H5196" i="1" s="1"/>
  <c r="G5195" i="1"/>
  <c r="H5195" i="1" s="1"/>
  <c r="G5194" i="1"/>
  <c r="H5194" i="1" s="1"/>
  <c r="G5193" i="1"/>
  <c r="H5193" i="1" s="1"/>
  <c r="G5192" i="1"/>
  <c r="H5192" i="1" s="1"/>
  <c r="G5191" i="1"/>
  <c r="H5191" i="1" s="1"/>
  <c r="G5190" i="1"/>
  <c r="H5190" i="1" s="1"/>
  <c r="G5189" i="1"/>
  <c r="H5189" i="1" s="1"/>
  <c r="G5188" i="1"/>
  <c r="H5188" i="1" s="1"/>
  <c r="G5187" i="1"/>
  <c r="H5187" i="1" s="1"/>
  <c r="G5186" i="1"/>
  <c r="H5186" i="1" s="1"/>
  <c r="G5185" i="1"/>
  <c r="H5185" i="1" s="1"/>
  <c r="G5184" i="1"/>
  <c r="H5184" i="1" s="1"/>
  <c r="G5183" i="1"/>
  <c r="H5183" i="1" s="1"/>
  <c r="G5182" i="1"/>
  <c r="H5182" i="1" s="1"/>
  <c r="G5181" i="1"/>
  <c r="H5181" i="1" s="1"/>
  <c r="G5180" i="1"/>
  <c r="H5180" i="1" s="1"/>
  <c r="G5179" i="1"/>
  <c r="H5179" i="1" s="1"/>
  <c r="G5178" i="1"/>
  <c r="H5178" i="1" s="1"/>
  <c r="G5177" i="1"/>
  <c r="H5177" i="1" s="1"/>
  <c r="G5176" i="1"/>
  <c r="H5176" i="1" s="1"/>
  <c r="G5175" i="1"/>
  <c r="H5175" i="1" s="1"/>
  <c r="G5174" i="1"/>
  <c r="H5174" i="1" s="1"/>
  <c r="G5173" i="1"/>
  <c r="H5173" i="1" s="1"/>
  <c r="G5172" i="1"/>
  <c r="H5172" i="1" s="1"/>
  <c r="G5171" i="1"/>
  <c r="H5171" i="1" s="1"/>
  <c r="G5170" i="1"/>
  <c r="H5170" i="1" s="1"/>
  <c r="G5169" i="1"/>
  <c r="H5169" i="1" s="1"/>
  <c r="G5168" i="1"/>
  <c r="H5168" i="1" s="1"/>
  <c r="G5167" i="1"/>
  <c r="H5167" i="1" s="1"/>
  <c r="G5166" i="1"/>
  <c r="H5166" i="1" s="1"/>
  <c r="G5165" i="1"/>
  <c r="H5165" i="1" s="1"/>
  <c r="G5164" i="1"/>
  <c r="H5164" i="1" s="1"/>
  <c r="G5163" i="1"/>
  <c r="H5163" i="1" s="1"/>
  <c r="G5162" i="1"/>
  <c r="H5162" i="1" s="1"/>
  <c r="G5161" i="1"/>
  <c r="H5161" i="1" s="1"/>
  <c r="G5160" i="1"/>
  <c r="H5160" i="1" s="1"/>
  <c r="G5159" i="1"/>
  <c r="H5159" i="1" s="1"/>
  <c r="G5158" i="1"/>
  <c r="H5158" i="1" s="1"/>
  <c r="G5157" i="1"/>
  <c r="H5157" i="1" s="1"/>
  <c r="G5156" i="1"/>
  <c r="H5156" i="1" s="1"/>
  <c r="G5155" i="1"/>
  <c r="H5155" i="1" s="1"/>
  <c r="G5154" i="1"/>
  <c r="H5154" i="1" s="1"/>
  <c r="G5153" i="1"/>
  <c r="H5153" i="1" s="1"/>
  <c r="G5152" i="1"/>
  <c r="H5152" i="1" s="1"/>
  <c r="G5151" i="1"/>
  <c r="H5151" i="1" s="1"/>
  <c r="G5150" i="1"/>
  <c r="H5150" i="1" s="1"/>
  <c r="G5149" i="1"/>
  <c r="H5149" i="1" s="1"/>
  <c r="G5148" i="1"/>
  <c r="H5148" i="1" s="1"/>
  <c r="G5147" i="1"/>
  <c r="H5147" i="1" s="1"/>
  <c r="G5146" i="1"/>
  <c r="H5146" i="1" s="1"/>
  <c r="G5145" i="1"/>
  <c r="G5144" i="1"/>
  <c r="H5144" i="1" s="1"/>
  <c r="G5143" i="1"/>
  <c r="H5143" i="1" s="1"/>
  <c r="G5142" i="1"/>
  <c r="H5142" i="1" s="1"/>
  <c r="G5141" i="1"/>
  <c r="H5141" i="1" s="1"/>
  <c r="G5140" i="1"/>
  <c r="H5140" i="1" s="1"/>
  <c r="G5139" i="1"/>
  <c r="H5139" i="1" s="1"/>
  <c r="G5138" i="1"/>
  <c r="H5138" i="1" s="1"/>
  <c r="G5137" i="1"/>
  <c r="H5137" i="1" s="1"/>
  <c r="G5136" i="1"/>
  <c r="H5136" i="1" s="1"/>
  <c r="G5135" i="1"/>
  <c r="H5135" i="1" s="1"/>
  <c r="G5134" i="1"/>
  <c r="H5134" i="1" s="1"/>
  <c r="G5133" i="1"/>
  <c r="H5133" i="1" s="1"/>
  <c r="G5132" i="1"/>
  <c r="H5132" i="1" s="1"/>
  <c r="G5131" i="1"/>
  <c r="H5131" i="1" s="1"/>
  <c r="G5130" i="1"/>
  <c r="H5130" i="1" s="1"/>
  <c r="G5129" i="1"/>
  <c r="H5129" i="1" s="1"/>
  <c r="G5128" i="1"/>
  <c r="H5128" i="1" s="1"/>
  <c r="G5127" i="1"/>
  <c r="H5127" i="1" s="1"/>
  <c r="G5126" i="1"/>
  <c r="H5126" i="1" s="1"/>
  <c r="G5125" i="1"/>
  <c r="H5125" i="1" s="1"/>
  <c r="G5124" i="1"/>
  <c r="H5124" i="1" s="1"/>
  <c r="G5123" i="1"/>
  <c r="H5123" i="1" s="1"/>
  <c r="G5122" i="1"/>
  <c r="H5122" i="1" s="1"/>
  <c r="G5121" i="1"/>
  <c r="H5121" i="1" s="1"/>
  <c r="G5120" i="1"/>
  <c r="H5120" i="1" s="1"/>
  <c r="G5119" i="1"/>
  <c r="H5119" i="1" s="1"/>
  <c r="G5118" i="1"/>
  <c r="H5118" i="1" s="1"/>
  <c r="G5117" i="1"/>
  <c r="H5117" i="1" s="1"/>
  <c r="G5116" i="1"/>
  <c r="H5116" i="1" s="1"/>
  <c r="G5115" i="1"/>
  <c r="H5115" i="1" s="1"/>
  <c r="G5114" i="1"/>
  <c r="H5114" i="1" s="1"/>
  <c r="G5113" i="1"/>
  <c r="H5113" i="1" s="1"/>
  <c r="G5112" i="1"/>
  <c r="H5112" i="1" s="1"/>
  <c r="G5111" i="1"/>
  <c r="H5111" i="1" s="1"/>
  <c r="G5110" i="1"/>
  <c r="H5110" i="1" s="1"/>
  <c r="G5109" i="1"/>
  <c r="H5109" i="1" s="1"/>
  <c r="G5108" i="1"/>
  <c r="H5108" i="1" s="1"/>
  <c r="G5107" i="1"/>
  <c r="H5107" i="1" s="1"/>
  <c r="G5106" i="1"/>
  <c r="H5106" i="1" s="1"/>
  <c r="G5105" i="1"/>
  <c r="H5105" i="1" s="1"/>
  <c r="G5104" i="1"/>
  <c r="H5104" i="1" s="1"/>
  <c r="G5103" i="1"/>
  <c r="H5103" i="1" s="1"/>
  <c r="G5102" i="1"/>
  <c r="H5102" i="1" s="1"/>
  <c r="G5101" i="1"/>
  <c r="H5101" i="1" s="1"/>
  <c r="G5100" i="1"/>
  <c r="H5100" i="1" s="1"/>
  <c r="G5099" i="1"/>
  <c r="H5099" i="1" s="1"/>
  <c r="G5098" i="1"/>
  <c r="H5098" i="1" s="1"/>
  <c r="G5097" i="1"/>
  <c r="H5097" i="1" s="1"/>
  <c r="G5096" i="1"/>
  <c r="H5096" i="1" s="1"/>
  <c r="G5095" i="1"/>
  <c r="H5095" i="1" s="1"/>
  <c r="G5094" i="1"/>
  <c r="H5094" i="1" s="1"/>
  <c r="G5093" i="1"/>
  <c r="H5093" i="1" s="1"/>
  <c r="G5092" i="1"/>
  <c r="H5092" i="1" s="1"/>
  <c r="G5091" i="1"/>
  <c r="H5091" i="1" s="1"/>
  <c r="G5090" i="1"/>
  <c r="H5090" i="1" s="1"/>
  <c r="G5089" i="1"/>
  <c r="H5089" i="1" s="1"/>
  <c r="G5088" i="1"/>
  <c r="H5088" i="1" s="1"/>
  <c r="G5087" i="1"/>
  <c r="H5087" i="1" s="1"/>
  <c r="G5086" i="1"/>
  <c r="H5086" i="1" s="1"/>
  <c r="G5085" i="1"/>
  <c r="H5085" i="1" s="1"/>
  <c r="G5082" i="1"/>
  <c r="H5082" i="1" s="1"/>
  <c r="G5081" i="1"/>
  <c r="H5081" i="1" s="1"/>
  <c r="G5080" i="1"/>
  <c r="H5080" i="1" s="1"/>
  <c r="G5079" i="1"/>
  <c r="H5079" i="1" s="1"/>
  <c r="G5078" i="1"/>
  <c r="H5078" i="1" s="1"/>
  <c r="G5077" i="1"/>
  <c r="H5077" i="1" s="1"/>
  <c r="G5076" i="1"/>
  <c r="H5076" i="1" s="1"/>
  <c r="G5075" i="1"/>
  <c r="H5075" i="1" s="1"/>
  <c r="G5074" i="1"/>
  <c r="H5074" i="1" s="1"/>
  <c r="G5073" i="1"/>
  <c r="H5073" i="1" s="1"/>
  <c r="G5072" i="1"/>
  <c r="H5072" i="1" s="1"/>
  <c r="G5071" i="1"/>
  <c r="H5071" i="1" s="1"/>
  <c r="G5070" i="1"/>
  <c r="H5070" i="1" s="1"/>
  <c r="G5069" i="1"/>
  <c r="H5069" i="1" s="1"/>
  <c r="G5068" i="1"/>
  <c r="H5068" i="1" s="1"/>
  <c r="G5067" i="1"/>
  <c r="H5067" i="1" s="1"/>
  <c r="G5066" i="1"/>
  <c r="H5066" i="1" s="1"/>
  <c r="G5065" i="1"/>
  <c r="H5065" i="1" s="1"/>
  <c r="G5064" i="1"/>
  <c r="H5064" i="1" s="1"/>
  <c r="G5063" i="1"/>
  <c r="H5063" i="1" s="1"/>
  <c r="G5062" i="1"/>
  <c r="H5062" i="1" s="1"/>
  <c r="G5061" i="1"/>
  <c r="H5061" i="1" s="1"/>
  <c r="G5060" i="1"/>
  <c r="H5060" i="1" s="1"/>
  <c r="G5059" i="1"/>
  <c r="H5059" i="1" s="1"/>
  <c r="G5058" i="1"/>
  <c r="H5058" i="1" s="1"/>
  <c r="G5057" i="1"/>
  <c r="H5057" i="1" s="1"/>
  <c r="G5056" i="1"/>
  <c r="H5056" i="1" s="1"/>
  <c r="G5055" i="1"/>
  <c r="H5055" i="1" s="1"/>
  <c r="G5054" i="1"/>
  <c r="H5054" i="1" s="1"/>
  <c r="G5053" i="1"/>
  <c r="H5053" i="1" s="1"/>
  <c r="G5052" i="1"/>
  <c r="H5052" i="1" s="1"/>
  <c r="G5051" i="1"/>
  <c r="H5051" i="1" s="1"/>
  <c r="G5050" i="1"/>
  <c r="H5050" i="1" s="1"/>
  <c r="G5049" i="1"/>
  <c r="H5049" i="1" s="1"/>
  <c r="G5048" i="1"/>
  <c r="H5048" i="1" s="1"/>
  <c r="G5047" i="1"/>
  <c r="H5047" i="1" s="1"/>
  <c r="G5046" i="1"/>
  <c r="H5046" i="1" s="1"/>
  <c r="G5045" i="1"/>
  <c r="H5045" i="1" s="1"/>
  <c r="G5044" i="1"/>
  <c r="H5044" i="1" s="1"/>
  <c r="G5043" i="1"/>
  <c r="H5043" i="1" s="1"/>
  <c r="G5042" i="1"/>
  <c r="H5042" i="1" s="1"/>
  <c r="G5041" i="1"/>
  <c r="H5041" i="1" s="1"/>
  <c r="G5040" i="1"/>
  <c r="H5040" i="1" s="1"/>
  <c r="G5039" i="1"/>
  <c r="H5039" i="1" s="1"/>
  <c r="G5038" i="1"/>
  <c r="H5038" i="1" s="1"/>
  <c r="G5037" i="1"/>
  <c r="H5037" i="1" s="1"/>
  <c r="G5036" i="1"/>
  <c r="H5036" i="1" s="1"/>
  <c r="G5035" i="1"/>
  <c r="H5035" i="1" s="1"/>
  <c r="G5034" i="1"/>
  <c r="H5034" i="1" s="1"/>
  <c r="G5033" i="1"/>
  <c r="H5033" i="1" s="1"/>
  <c r="G5032" i="1"/>
  <c r="H5032" i="1" s="1"/>
  <c r="G5031" i="1"/>
  <c r="H5031" i="1" s="1"/>
  <c r="G5030" i="1"/>
  <c r="H5030" i="1" s="1"/>
  <c r="G5029" i="1"/>
  <c r="H5029" i="1" s="1"/>
  <c r="G5028" i="1"/>
  <c r="H5028" i="1" s="1"/>
  <c r="G5027" i="1"/>
  <c r="H5027" i="1" s="1"/>
  <c r="G5026" i="1"/>
  <c r="H5026" i="1" s="1"/>
  <c r="G5025" i="1"/>
  <c r="H5025" i="1" s="1"/>
  <c r="G5024" i="1"/>
  <c r="H5024" i="1" s="1"/>
  <c r="G5023" i="1"/>
  <c r="H5023" i="1" s="1"/>
  <c r="G5022" i="1"/>
  <c r="H5022" i="1" s="1"/>
  <c r="G5021" i="1"/>
  <c r="H5021" i="1" s="1"/>
  <c r="G5020" i="1"/>
  <c r="H5020" i="1" s="1"/>
  <c r="G5019" i="1"/>
  <c r="H5019" i="1" s="1"/>
  <c r="G5018" i="1"/>
  <c r="H5018" i="1" s="1"/>
  <c r="G5017" i="1"/>
  <c r="H5017" i="1" s="1"/>
  <c r="G5016" i="1"/>
  <c r="H5016" i="1" s="1"/>
  <c r="G5015" i="1"/>
  <c r="H5015" i="1" s="1"/>
  <c r="G5014" i="1"/>
  <c r="H5014" i="1" s="1"/>
  <c r="G5013" i="1"/>
  <c r="H5013" i="1" s="1"/>
  <c r="G5012" i="1"/>
  <c r="H5012" i="1" s="1"/>
  <c r="G5011" i="1"/>
  <c r="H5011" i="1" s="1"/>
  <c r="G5010" i="1"/>
  <c r="H5010" i="1" s="1"/>
  <c r="G5009" i="1"/>
  <c r="H5009" i="1" s="1"/>
  <c r="G5008" i="1"/>
  <c r="H5008" i="1" s="1"/>
  <c r="G5007" i="1"/>
  <c r="H5007" i="1" s="1"/>
  <c r="G5006" i="1"/>
  <c r="H5006" i="1" s="1"/>
  <c r="G5005" i="1"/>
  <c r="H5005" i="1" s="1"/>
  <c r="G5004" i="1"/>
  <c r="H5004" i="1" s="1"/>
  <c r="G5003" i="1"/>
  <c r="H5003" i="1" s="1"/>
  <c r="G5002" i="1"/>
  <c r="H5002" i="1" s="1"/>
  <c r="G5001" i="1"/>
  <c r="H5001" i="1" s="1"/>
  <c r="G5000" i="1"/>
  <c r="H5000" i="1" s="1"/>
  <c r="G4999" i="1"/>
  <c r="H4999" i="1" s="1"/>
  <c r="G4998" i="1"/>
  <c r="H4998" i="1" s="1"/>
  <c r="G4997" i="1"/>
  <c r="H4997" i="1" s="1"/>
  <c r="G4996" i="1"/>
  <c r="H4996" i="1" s="1"/>
  <c r="G4995" i="1"/>
  <c r="H4995" i="1" s="1"/>
  <c r="G4994" i="1"/>
  <c r="H4994" i="1" s="1"/>
  <c r="G4993" i="1"/>
  <c r="H4993" i="1" s="1"/>
  <c r="G4992" i="1"/>
  <c r="H4992" i="1" s="1"/>
  <c r="G4991" i="1"/>
  <c r="H4991" i="1" s="1"/>
  <c r="G4990" i="1"/>
  <c r="H4990" i="1" s="1"/>
  <c r="G4989" i="1"/>
  <c r="H4989" i="1" s="1"/>
  <c r="G4988" i="1"/>
  <c r="H4988" i="1" s="1"/>
  <c r="G4987" i="1"/>
  <c r="H4987" i="1" s="1"/>
  <c r="G4986" i="1"/>
  <c r="H4986" i="1" s="1"/>
  <c r="G4985" i="1"/>
  <c r="H4985" i="1" s="1"/>
  <c r="G4984" i="1"/>
  <c r="H4984" i="1" s="1"/>
  <c r="G4983" i="1"/>
  <c r="H4983" i="1" s="1"/>
  <c r="G4982" i="1"/>
  <c r="H4982" i="1" s="1"/>
  <c r="G4981" i="1"/>
  <c r="H4981" i="1" s="1"/>
  <c r="G4980" i="1"/>
  <c r="H4980" i="1" s="1"/>
  <c r="G4979" i="1"/>
  <c r="H4979" i="1" s="1"/>
  <c r="G4978" i="1"/>
  <c r="H4978" i="1" s="1"/>
  <c r="G4977" i="1"/>
  <c r="H4977" i="1" s="1"/>
  <c r="G4976" i="1"/>
  <c r="H4976" i="1" s="1"/>
  <c r="G4975" i="1"/>
  <c r="H4975" i="1" s="1"/>
  <c r="G4974" i="1"/>
  <c r="H4974" i="1" s="1"/>
  <c r="G4973" i="1"/>
  <c r="H4973" i="1" s="1"/>
  <c r="G4972" i="1"/>
  <c r="H4972" i="1" s="1"/>
  <c r="G4971" i="1"/>
  <c r="H4971" i="1" s="1"/>
  <c r="G4970" i="1"/>
  <c r="H4970" i="1" s="1"/>
  <c r="G4969" i="1"/>
  <c r="H4969" i="1" s="1"/>
  <c r="G4968" i="1"/>
  <c r="H4968" i="1" s="1"/>
  <c r="G4967" i="1"/>
  <c r="H4967" i="1" s="1"/>
  <c r="G4966" i="1"/>
  <c r="H4966" i="1" s="1"/>
  <c r="G4965" i="1"/>
  <c r="H4965" i="1" s="1"/>
  <c r="G4964" i="1"/>
  <c r="H4964" i="1" s="1"/>
  <c r="G4963" i="1"/>
  <c r="H4963" i="1" s="1"/>
  <c r="G4962" i="1"/>
  <c r="H4962" i="1" s="1"/>
  <c r="G4961" i="1"/>
  <c r="H4961" i="1" s="1"/>
  <c r="G4960" i="1"/>
  <c r="H4960" i="1" s="1"/>
  <c r="G4959" i="1"/>
  <c r="H4959" i="1" s="1"/>
  <c r="G4958" i="1"/>
  <c r="H4958" i="1" s="1"/>
  <c r="G4957" i="1"/>
  <c r="H4957" i="1" s="1"/>
  <c r="G4956" i="1"/>
  <c r="H4956" i="1" s="1"/>
  <c r="G4955" i="1"/>
  <c r="H4955" i="1" s="1"/>
  <c r="G4954" i="1"/>
  <c r="H4954" i="1" s="1"/>
  <c r="G4953" i="1"/>
  <c r="H4953" i="1" s="1"/>
  <c r="G4952" i="1"/>
  <c r="H4952" i="1" s="1"/>
  <c r="G4951" i="1"/>
  <c r="H4951" i="1" s="1"/>
  <c r="G4950" i="1"/>
  <c r="H4950" i="1" s="1"/>
  <c r="G4949" i="1"/>
  <c r="H4949" i="1" s="1"/>
  <c r="G4948" i="1"/>
  <c r="H4948" i="1" s="1"/>
  <c r="G4947" i="1"/>
  <c r="H4947" i="1" s="1"/>
  <c r="G4946" i="1"/>
  <c r="H4946" i="1" s="1"/>
  <c r="G4945" i="1"/>
  <c r="H4945" i="1" s="1"/>
  <c r="G4944" i="1"/>
  <c r="H4944" i="1" s="1"/>
  <c r="G4943" i="1"/>
  <c r="H4943" i="1" s="1"/>
  <c r="G4942" i="1"/>
  <c r="H4942" i="1" s="1"/>
  <c r="G4941" i="1"/>
  <c r="H4941" i="1" s="1"/>
  <c r="G4940" i="1"/>
  <c r="H4940" i="1" s="1"/>
  <c r="G4939" i="1"/>
  <c r="H4939" i="1" s="1"/>
  <c r="G4938" i="1"/>
  <c r="H4938" i="1" s="1"/>
  <c r="G4937" i="1"/>
  <c r="H4937" i="1" s="1"/>
  <c r="G4936" i="1"/>
  <c r="H4936" i="1" s="1"/>
  <c r="G4935" i="1"/>
  <c r="H4935" i="1" s="1"/>
  <c r="G4934" i="1"/>
  <c r="H4934" i="1" s="1"/>
  <c r="G4933" i="1"/>
  <c r="H4933" i="1" s="1"/>
  <c r="G4932" i="1"/>
  <c r="H4932" i="1" s="1"/>
  <c r="G4931" i="1"/>
  <c r="H4931" i="1" s="1"/>
  <c r="G4930" i="1"/>
  <c r="H4930" i="1" s="1"/>
  <c r="G4929" i="1"/>
  <c r="H4929" i="1" s="1"/>
  <c r="G4928" i="1"/>
  <c r="H4928" i="1" s="1"/>
  <c r="G4927" i="1"/>
  <c r="H4927" i="1" s="1"/>
  <c r="G4926" i="1"/>
  <c r="H4926" i="1" s="1"/>
  <c r="G4925" i="1"/>
  <c r="H4925" i="1" s="1"/>
  <c r="G4924" i="1"/>
  <c r="H4924" i="1" s="1"/>
  <c r="G4923" i="1"/>
  <c r="H4923" i="1" s="1"/>
  <c r="G4922" i="1"/>
  <c r="H4922" i="1" s="1"/>
  <c r="G4921" i="1"/>
  <c r="H4921" i="1" s="1"/>
  <c r="G4920" i="1"/>
  <c r="H4920" i="1" s="1"/>
  <c r="G4919" i="1"/>
  <c r="H4919" i="1" s="1"/>
  <c r="G4918" i="1"/>
  <c r="H4918" i="1" s="1"/>
  <c r="G4917" i="1"/>
  <c r="H4917" i="1" s="1"/>
  <c r="G4916" i="1"/>
  <c r="H4916" i="1" s="1"/>
  <c r="G4915" i="1"/>
  <c r="H4915" i="1" s="1"/>
  <c r="G4914" i="1"/>
  <c r="H4914" i="1" s="1"/>
  <c r="G4913" i="1"/>
  <c r="H4913" i="1" s="1"/>
  <c r="G4910" i="1"/>
  <c r="H4910" i="1" s="1"/>
  <c r="G4909" i="1"/>
  <c r="H4909" i="1" s="1"/>
  <c r="G4908" i="1"/>
  <c r="H4908" i="1" s="1"/>
  <c r="G4907" i="1"/>
  <c r="H4907" i="1" s="1"/>
  <c r="G4906" i="1"/>
  <c r="H4906" i="1" s="1"/>
  <c r="G4905" i="1"/>
  <c r="H4905" i="1" s="1"/>
  <c r="G4901" i="1"/>
  <c r="H4901" i="1" s="1"/>
  <c r="G4900" i="1"/>
  <c r="H4900" i="1" s="1"/>
  <c r="G4899" i="1"/>
  <c r="H4899" i="1" s="1"/>
  <c r="G4898" i="1"/>
  <c r="H4898" i="1" s="1"/>
  <c r="G4897" i="1"/>
  <c r="H4897" i="1" s="1"/>
  <c r="G4896" i="1"/>
  <c r="H4896" i="1" s="1"/>
  <c r="G4895" i="1"/>
  <c r="H4895" i="1" s="1"/>
  <c r="G4894" i="1"/>
  <c r="H4894" i="1" s="1"/>
  <c r="G4893" i="1"/>
  <c r="H4893" i="1" s="1"/>
  <c r="G4892" i="1"/>
  <c r="H4892" i="1" s="1"/>
  <c r="G4891" i="1"/>
  <c r="H4891" i="1" s="1"/>
  <c r="G4890" i="1"/>
  <c r="H4890" i="1" s="1"/>
  <c r="G4889" i="1"/>
  <c r="H4889" i="1" s="1"/>
  <c r="G4888" i="1"/>
  <c r="H4888" i="1" s="1"/>
  <c r="G4887" i="1"/>
  <c r="H4887" i="1" s="1"/>
  <c r="G4886" i="1"/>
  <c r="H4886" i="1" s="1"/>
  <c r="G4885" i="1"/>
  <c r="H4885" i="1" s="1"/>
  <c r="G4884" i="1"/>
  <c r="H4884" i="1" s="1"/>
  <c r="G4883" i="1"/>
  <c r="H4883" i="1" s="1"/>
  <c r="G4882" i="1"/>
  <c r="H4882" i="1" s="1"/>
  <c r="G4881" i="1"/>
  <c r="H4881" i="1" s="1"/>
  <c r="G4880" i="1"/>
  <c r="H4880" i="1" s="1"/>
  <c r="G4879" i="1"/>
  <c r="H4879" i="1" s="1"/>
  <c r="G4878" i="1"/>
  <c r="H4878" i="1" s="1"/>
  <c r="G4877" i="1"/>
  <c r="H4877" i="1" s="1"/>
  <c r="G4876" i="1"/>
  <c r="H4876" i="1" s="1"/>
  <c r="G4875" i="1"/>
  <c r="H4875" i="1" s="1"/>
  <c r="G4874" i="1"/>
  <c r="H4874" i="1" s="1"/>
  <c r="G4873" i="1"/>
  <c r="H4873" i="1" s="1"/>
  <c r="G4872" i="1"/>
  <c r="H4872" i="1" s="1"/>
  <c r="G4871" i="1"/>
  <c r="H4871" i="1" s="1"/>
  <c r="G4870" i="1"/>
  <c r="H4870" i="1" s="1"/>
  <c r="G4869" i="1"/>
  <c r="H4869" i="1" s="1"/>
  <c r="G4868" i="1"/>
  <c r="H4868" i="1" s="1"/>
  <c r="G4867" i="1"/>
  <c r="H4867" i="1" s="1"/>
  <c r="G4866" i="1"/>
  <c r="H4866" i="1" s="1"/>
  <c r="G4865" i="1"/>
  <c r="H4865" i="1" s="1"/>
  <c r="G4864" i="1"/>
  <c r="H4864" i="1" s="1"/>
  <c r="G4863" i="1"/>
  <c r="H4863" i="1" s="1"/>
  <c r="G4862" i="1"/>
  <c r="H4862" i="1" s="1"/>
  <c r="G4861" i="1"/>
  <c r="H4861" i="1" s="1"/>
  <c r="G4860" i="1"/>
  <c r="H4860" i="1" s="1"/>
  <c r="G4859" i="1"/>
  <c r="H4859" i="1" s="1"/>
  <c r="G4858" i="1"/>
  <c r="H4858" i="1" s="1"/>
  <c r="G4857" i="1"/>
  <c r="H4857" i="1" s="1"/>
  <c r="G4856" i="1"/>
  <c r="H4856" i="1" s="1"/>
  <c r="G4855" i="1"/>
  <c r="H4855" i="1" s="1"/>
  <c r="G4854" i="1"/>
  <c r="H4854" i="1" s="1"/>
  <c r="G4853" i="1"/>
  <c r="H4853" i="1" s="1"/>
  <c r="G4852" i="1"/>
  <c r="H4852" i="1" s="1"/>
  <c r="G4851" i="1"/>
  <c r="H4851" i="1" s="1"/>
  <c r="G4850" i="1"/>
  <c r="H4850" i="1" s="1"/>
  <c r="G4849" i="1"/>
  <c r="H4849" i="1" s="1"/>
  <c r="G4848" i="1"/>
  <c r="H4848" i="1" s="1"/>
  <c r="G4847" i="1"/>
  <c r="H4847" i="1" s="1"/>
  <c r="G4846" i="1"/>
  <c r="H4846" i="1" s="1"/>
  <c r="G4845" i="1"/>
  <c r="H4845" i="1" s="1"/>
  <c r="G4844" i="1"/>
  <c r="H4844" i="1" s="1"/>
  <c r="G4843" i="1"/>
  <c r="H4843" i="1" s="1"/>
  <c r="G4842" i="1"/>
  <c r="H4842" i="1" s="1"/>
  <c r="G4841" i="1"/>
  <c r="H4841" i="1" s="1"/>
  <c r="G4840" i="1"/>
  <c r="H4840" i="1" s="1"/>
  <c r="G4839" i="1"/>
  <c r="H4839" i="1" s="1"/>
  <c r="G4838" i="1"/>
  <c r="H4838" i="1" s="1"/>
  <c r="G4837" i="1"/>
  <c r="H4837" i="1" s="1"/>
  <c r="G4836" i="1"/>
  <c r="H4836" i="1" s="1"/>
  <c r="G4835" i="1"/>
  <c r="H4835" i="1" s="1"/>
  <c r="G4834" i="1"/>
  <c r="H4834" i="1" s="1"/>
  <c r="G4833" i="1"/>
  <c r="H4833" i="1" s="1"/>
  <c r="G4832" i="1"/>
  <c r="H4832" i="1" s="1"/>
  <c r="G4831" i="1"/>
  <c r="H4831" i="1" s="1"/>
  <c r="G4830" i="1"/>
  <c r="H4830" i="1" s="1"/>
  <c r="G4829" i="1"/>
  <c r="H4829" i="1" s="1"/>
  <c r="G4828" i="1"/>
  <c r="H4828" i="1" s="1"/>
  <c r="G4827" i="1"/>
  <c r="H4827" i="1" s="1"/>
  <c r="G4826" i="1"/>
  <c r="H4826" i="1" s="1"/>
  <c r="G4825" i="1"/>
  <c r="H4825" i="1" s="1"/>
  <c r="G4824" i="1"/>
  <c r="H4824" i="1" s="1"/>
  <c r="G4823" i="1"/>
  <c r="H4823" i="1" s="1"/>
  <c r="G4822" i="1"/>
  <c r="H4822" i="1" s="1"/>
  <c r="G4821" i="1"/>
  <c r="H4821" i="1" s="1"/>
  <c r="G4820" i="1"/>
  <c r="H4820" i="1" s="1"/>
  <c r="G4819" i="1"/>
  <c r="H4819" i="1" s="1"/>
  <c r="G4818" i="1"/>
  <c r="H4818" i="1" s="1"/>
  <c r="G4817" i="1"/>
  <c r="H4817" i="1" s="1"/>
  <c r="G4816" i="1"/>
  <c r="H4816" i="1" s="1"/>
  <c r="G4815" i="1"/>
  <c r="H4815" i="1" s="1"/>
  <c r="G4814" i="1"/>
  <c r="H4814" i="1" s="1"/>
  <c r="G4813" i="1"/>
  <c r="H4813" i="1" s="1"/>
  <c r="G4812" i="1"/>
  <c r="H4812" i="1" s="1"/>
  <c r="G4811" i="1"/>
  <c r="H4811" i="1" s="1"/>
  <c r="G4810" i="1"/>
  <c r="H4810" i="1" s="1"/>
  <c r="G4809" i="1"/>
  <c r="H4809" i="1" s="1"/>
  <c r="G4808" i="1"/>
  <c r="H4808" i="1" s="1"/>
  <c r="G4807" i="1"/>
  <c r="H4807" i="1" s="1"/>
  <c r="G4806" i="1"/>
  <c r="H4806" i="1" s="1"/>
  <c r="G4805" i="1"/>
  <c r="H4805" i="1" s="1"/>
  <c r="G4804" i="1"/>
  <c r="H4804" i="1" s="1"/>
  <c r="G4803" i="1"/>
  <c r="H4803" i="1" s="1"/>
  <c r="G4802" i="1"/>
  <c r="H4802" i="1" s="1"/>
  <c r="G4801" i="1"/>
  <c r="H4801" i="1" s="1"/>
  <c r="G4800" i="1"/>
  <c r="H4800" i="1" s="1"/>
  <c r="G4799" i="1"/>
  <c r="H4799" i="1" s="1"/>
  <c r="G4798" i="1"/>
  <c r="H4798" i="1" s="1"/>
  <c r="G4797" i="1"/>
  <c r="H4797" i="1" s="1"/>
  <c r="G4796" i="1"/>
  <c r="H4796" i="1" s="1"/>
  <c r="G4795" i="1"/>
  <c r="H4795" i="1" s="1"/>
  <c r="G4794" i="1"/>
  <c r="H4794" i="1" s="1"/>
  <c r="G4793" i="1"/>
  <c r="H4793" i="1" s="1"/>
  <c r="G4792" i="1"/>
  <c r="H4792" i="1" s="1"/>
  <c r="G4791" i="1"/>
  <c r="H4791" i="1" s="1"/>
  <c r="G4790" i="1"/>
  <c r="H4790" i="1" s="1"/>
  <c r="G4789" i="1"/>
  <c r="H4789" i="1" s="1"/>
  <c r="G4788" i="1"/>
  <c r="H4788" i="1" s="1"/>
  <c r="G4787" i="1"/>
  <c r="H4787" i="1" s="1"/>
  <c r="G4786" i="1"/>
  <c r="H4786" i="1" s="1"/>
  <c r="G4785" i="1"/>
  <c r="H4785" i="1" s="1"/>
  <c r="G4784" i="1"/>
  <c r="H4784" i="1" s="1"/>
  <c r="G4783" i="1"/>
  <c r="H4783" i="1" s="1"/>
  <c r="G4782" i="1"/>
  <c r="H4782" i="1" s="1"/>
  <c r="G4781" i="1"/>
  <c r="H4781" i="1" s="1"/>
  <c r="G4780" i="1"/>
  <c r="H4780" i="1" s="1"/>
  <c r="G4779" i="1"/>
  <c r="H4779" i="1" s="1"/>
  <c r="G4778" i="1"/>
  <c r="H4778" i="1" s="1"/>
  <c r="G4777" i="1"/>
  <c r="H4777" i="1" s="1"/>
  <c r="G4776" i="1"/>
  <c r="H4776" i="1" s="1"/>
  <c r="G4775" i="1"/>
  <c r="H4775" i="1" s="1"/>
  <c r="G4774" i="1"/>
  <c r="H4774" i="1" s="1"/>
  <c r="G4773" i="1"/>
  <c r="H4773" i="1" s="1"/>
  <c r="G4772" i="1"/>
  <c r="H4772" i="1" s="1"/>
  <c r="G4771" i="1"/>
  <c r="H4771" i="1" s="1"/>
  <c r="G4770" i="1"/>
  <c r="H4770" i="1" s="1"/>
  <c r="G4769" i="1"/>
  <c r="H4769" i="1" s="1"/>
  <c r="G4768" i="1"/>
  <c r="H4768" i="1" s="1"/>
  <c r="G4767" i="1"/>
  <c r="H4767" i="1" s="1"/>
  <c r="G4766" i="1"/>
  <c r="H4766" i="1" s="1"/>
  <c r="G4765" i="1"/>
  <c r="H4765" i="1" s="1"/>
  <c r="G4764" i="1"/>
  <c r="H4764" i="1" s="1"/>
  <c r="G4763" i="1"/>
  <c r="H4763" i="1" s="1"/>
  <c r="G4762" i="1"/>
  <c r="H4762" i="1" s="1"/>
  <c r="G4761" i="1"/>
  <c r="H4761" i="1" s="1"/>
  <c r="G4760" i="1"/>
  <c r="H4760" i="1" s="1"/>
  <c r="G4759" i="1"/>
  <c r="H4759" i="1" s="1"/>
  <c r="G4758" i="1"/>
  <c r="H4758" i="1" s="1"/>
  <c r="G4757" i="1"/>
  <c r="H4757" i="1" s="1"/>
  <c r="G4756" i="1"/>
  <c r="H4756" i="1" s="1"/>
  <c r="G4755" i="1"/>
  <c r="H4755" i="1" s="1"/>
  <c r="G4754" i="1"/>
  <c r="H4754" i="1" s="1"/>
  <c r="G4753" i="1"/>
  <c r="H4753" i="1" s="1"/>
  <c r="G4752" i="1"/>
  <c r="H4752" i="1" s="1"/>
  <c r="G4751" i="1"/>
  <c r="H4751" i="1" s="1"/>
  <c r="G4750" i="1"/>
  <c r="H4750" i="1" s="1"/>
  <c r="G4749" i="1"/>
  <c r="H4749" i="1" s="1"/>
  <c r="G4748" i="1"/>
  <c r="H4748" i="1" s="1"/>
  <c r="G4747" i="1"/>
  <c r="H4747" i="1" s="1"/>
  <c r="G4746" i="1"/>
  <c r="H4746" i="1" s="1"/>
  <c r="G4745" i="1"/>
  <c r="H4745" i="1" s="1"/>
  <c r="G4744" i="1"/>
  <c r="H4744" i="1" s="1"/>
  <c r="G4743" i="1"/>
  <c r="H4743" i="1" s="1"/>
  <c r="G4742" i="1"/>
  <c r="H4742" i="1" s="1"/>
  <c r="G4741" i="1"/>
  <c r="H4741" i="1" s="1"/>
  <c r="G4740" i="1"/>
  <c r="H4740" i="1" s="1"/>
  <c r="G4739" i="1"/>
  <c r="H4739" i="1" s="1"/>
  <c r="G4738" i="1"/>
  <c r="H4738" i="1" s="1"/>
  <c r="G4737" i="1"/>
  <c r="H4737" i="1" s="1"/>
  <c r="G4736" i="1"/>
  <c r="H4736" i="1" s="1"/>
  <c r="G4735" i="1"/>
  <c r="H4735" i="1" s="1"/>
  <c r="G4734" i="1"/>
  <c r="H4734" i="1" s="1"/>
  <c r="G4733" i="1"/>
  <c r="H4733" i="1" s="1"/>
  <c r="G4732" i="1"/>
  <c r="H4732" i="1" s="1"/>
  <c r="G4731" i="1"/>
  <c r="H4731" i="1" s="1"/>
  <c r="G4730" i="1"/>
  <c r="H4730" i="1" s="1"/>
  <c r="G4729" i="1"/>
  <c r="H4729" i="1" s="1"/>
  <c r="G4728" i="1"/>
  <c r="H4728" i="1" s="1"/>
  <c r="G4727" i="1"/>
  <c r="H4727" i="1" s="1"/>
  <c r="G4726" i="1"/>
  <c r="H4726" i="1" s="1"/>
  <c r="G4725" i="1"/>
  <c r="H4725" i="1" s="1"/>
  <c r="G4724" i="1"/>
  <c r="H4724" i="1" s="1"/>
  <c r="G4723" i="1"/>
  <c r="H4723" i="1" s="1"/>
  <c r="G4722" i="1"/>
  <c r="H4722" i="1" s="1"/>
  <c r="G4721" i="1"/>
  <c r="H4721" i="1" s="1"/>
  <c r="G4720" i="1"/>
  <c r="H4720" i="1" s="1"/>
  <c r="G4719" i="1"/>
  <c r="H4719" i="1" s="1"/>
  <c r="G4718" i="1"/>
  <c r="H4718" i="1" s="1"/>
  <c r="G4717" i="1"/>
  <c r="H4717" i="1" s="1"/>
  <c r="G4716" i="1"/>
  <c r="H4716" i="1" s="1"/>
  <c r="G4715" i="1"/>
  <c r="H4715" i="1" s="1"/>
  <c r="G4714" i="1"/>
  <c r="H4714" i="1" s="1"/>
  <c r="G4713" i="1"/>
  <c r="H4713" i="1" s="1"/>
  <c r="G4712" i="1"/>
  <c r="H4712" i="1" s="1"/>
  <c r="G4711" i="1"/>
  <c r="H4711" i="1" s="1"/>
  <c r="G4710" i="1"/>
  <c r="H4710" i="1" s="1"/>
  <c r="G4709" i="1"/>
  <c r="H4709" i="1" s="1"/>
  <c r="G4708" i="1"/>
  <c r="H4708" i="1" s="1"/>
  <c r="G4707" i="1"/>
  <c r="H4707" i="1" s="1"/>
  <c r="G4706" i="1"/>
  <c r="H4706" i="1" s="1"/>
  <c r="G4705" i="1"/>
  <c r="H4705" i="1" s="1"/>
  <c r="G4704" i="1"/>
  <c r="H4704" i="1" s="1"/>
  <c r="G4703" i="1"/>
  <c r="H4703" i="1" s="1"/>
  <c r="G4702" i="1"/>
  <c r="H4702" i="1" s="1"/>
  <c r="G4701" i="1"/>
  <c r="H4701" i="1" s="1"/>
  <c r="G4700" i="1"/>
  <c r="H4700" i="1" s="1"/>
  <c r="G4699" i="1"/>
  <c r="H4699" i="1" s="1"/>
  <c r="G4698" i="1"/>
  <c r="H4698" i="1" s="1"/>
  <c r="G4697" i="1"/>
  <c r="H4697" i="1" s="1"/>
  <c r="G4695" i="1"/>
  <c r="H4695" i="1" s="1"/>
  <c r="G4694" i="1"/>
  <c r="H4694" i="1" s="1"/>
  <c r="G4693" i="1"/>
  <c r="H4693" i="1" s="1"/>
  <c r="G4692" i="1"/>
  <c r="H4692" i="1" s="1"/>
  <c r="G4689" i="1"/>
  <c r="H4689" i="1" s="1"/>
  <c r="G4688" i="1"/>
  <c r="H4688" i="1" s="1"/>
  <c r="G4687" i="1"/>
  <c r="H4687" i="1" s="1"/>
  <c r="G4686" i="1"/>
  <c r="H4686" i="1" s="1"/>
  <c r="G4685" i="1"/>
  <c r="H4685" i="1" s="1"/>
  <c r="G4684" i="1"/>
  <c r="H4684" i="1" s="1"/>
  <c r="G4683" i="1"/>
  <c r="H4683" i="1" s="1"/>
  <c r="G4682" i="1"/>
  <c r="H4682" i="1" s="1"/>
  <c r="G4681" i="1"/>
  <c r="H4681" i="1" s="1"/>
  <c r="G4680" i="1"/>
  <c r="H4680" i="1" s="1"/>
  <c r="G4679" i="1"/>
  <c r="H4679" i="1" s="1"/>
  <c r="G4678" i="1"/>
  <c r="H4678" i="1" s="1"/>
  <c r="G4677" i="1"/>
  <c r="H4677" i="1" s="1"/>
  <c r="G4676" i="1"/>
  <c r="H4676" i="1" s="1"/>
  <c r="G4675" i="1"/>
  <c r="H4675" i="1" s="1"/>
  <c r="G4674" i="1"/>
  <c r="H4674" i="1" s="1"/>
  <c r="G4673" i="1"/>
  <c r="H4673" i="1" s="1"/>
  <c r="G4672" i="1"/>
  <c r="H4672" i="1" s="1"/>
  <c r="G4671" i="1"/>
  <c r="H4671" i="1" s="1"/>
  <c r="G4670" i="1"/>
  <c r="H4670" i="1" s="1"/>
  <c r="G4669" i="1"/>
  <c r="H4669" i="1" s="1"/>
  <c r="G4668" i="1"/>
  <c r="H4668" i="1" s="1"/>
  <c r="G4667" i="1"/>
  <c r="H4667" i="1" s="1"/>
  <c r="L5282" i="1"/>
  <c r="L5281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3" i="1"/>
  <c r="L5284" i="1"/>
  <c r="L5285" i="1"/>
  <c r="L5286" i="1"/>
  <c r="L5287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166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86" i="1"/>
  <c r="L5095" i="1"/>
  <c r="L5094" i="1"/>
  <c r="L5093" i="1"/>
  <c r="L5092" i="1"/>
  <c r="L5091" i="1"/>
  <c r="L5090" i="1"/>
  <c r="L5089" i="1"/>
  <c r="L5088" i="1"/>
  <c r="L5087" i="1"/>
  <c r="L5085" i="1"/>
  <c r="L5084" i="1"/>
  <c r="L5083" i="1"/>
  <c r="L5082" i="1"/>
  <c r="L5081" i="1"/>
  <c r="L5080" i="1"/>
  <c r="L5073" i="1"/>
  <c r="L5074" i="1"/>
  <c r="L5075" i="1"/>
  <c r="L5076" i="1"/>
  <c r="L5077" i="1"/>
  <c r="L5078" i="1"/>
  <c r="L5079" i="1"/>
  <c r="L5066" i="1"/>
  <c r="L5067" i="1"/>
  <c r="L5068" i="1"/>
  <c r="L5069" i="1"/>
  <c r="L5070" i="1"/>
  <c r="L5071" i="1"/>
  <c r="L5072" i="1"/>
  <c r="L5057" i="1"/>
  <c r="L5058" i="1"/>
  <c r="L5059" i="1"/>
  <c r="L5060" i="1"/>
  <c r="L5061" i="1"/>
  <c r="L5062" i="1"/>
  <c r="L5063" i="1"/>
  <c r="L5064" i="1"/>
  <c r="L5065" i="1"/>
  <c r="L5051" i="1"/>
  <c r="L5052" i="1"/>
  <c r="L5053" i="1"/>
  <c r="L5054" i="1"/>
  <c r="L5055" i="1"/>
  <c r="L5056" i="1"/>
  <c r="L5044" i="1"/>
  <c r="L5045" i="1"/>
  <c r="L5046" i="1"/>
  <c r="L5047" i="1"/>
  <c r="L5048" i="1"/>
  <c r="L5049" i="1"/>
  <c r="L5050" i="1"/>
  <c r="L5040" i="1"/>
  <c r="L5041" i="1"/>
  <c r="L5042" i="1"/>
  <c r="L5043" i="1"/>
  <c r="L5035" i="1"/>
  <c r="L5036" i="1"/>
  <c r="L5037" i="1"/>
  <c r="L5038" i="1"/>
  <c r="L5039" i="1"/>
  <c r="L5034" i="1"/>
  <c r="L5033" i="1"/>
  <c r="L5022" i="1"/>
  <c r="L5023" i="1"/>
  <c r="L5024" i="1"/>
  <c r="L5025" i="1"/>
  <c r="L5026" i="1"/>
  <c r="L5027" i="1"/>
  <c r="L5028" i="1"/>
  <c r="L5029" i="1"/>
  <c r="L5030" i="1"/>
  <c r="L5031" i="1"/>
  <c r="L5032" i="1"/>
  <c r="L5013" i="1"/>
  <c r="L5014" i="1"/>
  <c r="L5015" i="1"/>
  <c r="L5016" i="1"/>
  <c r="L5017" i="1"/>
  <c r="L5018" i="1"/>
  <c r="L5019" i="1"/>
  <c r="L5020" i="1"/>
  <c r="L5021" i="1"/>
  <c r="L5005" i="1"/>
  <c r="L5006" i="1"/>
  <c r="L5007" i="1"/>
  <c r="L5008" i="1"/>
  <c r="L5009" i="1"/>
  <c r="L5010" i="1"/>
  <c r="L5011" i="1"/>
  <c r="L5012" i="1"/>
  <c r="L4997" i="1"/>
  <c r="L4998" i="1"/>
  <c r="L5001" i="1"/>
  <c r="L5002" i="1"/>
  <c r="L5003" i="1"/>
  <c r="L5004" i="1"/>
  <c r="L4989" i="1"/>
  <c r="L4990" i="1"/>
  <c r="L4991" i="1"/>
  <c r="L4992" i="1"/>
  <c r="L4993" i="1"/>
  <c r="L4994" i="1"/>
  <c r="L4995" i="1"/>
  <c r="L4996" i="1"/>
  <c r="L4981" i="1"/>
  <c r="L4982" i="1"/>
  <c r="L4983" i="1"/>
  <c r="L4984" i="1"/>
  <c r="L4985" i="1"/>
  <c r="L4986" i="1"/>
  <c r="L4987" i="1"/>
  <c r="L4988" i="1"/>
  <c r="L4974" i="1"/>
  <c r="L4975" i="1"/>
  <c r="L4976" i="1"/>
  <c r="L4977" i="1"/>
  <c r="L4978" i="1"/>
  <c r="L4979" i="1"/>
  <c r="L4980" i="1"/>
  <c r="L4965" i="1"/>
  <c r="L4966" i="1"/>
  <c r="L4967" i="1"/>
  <c r="L4968" i="1"/>
  <c r="L4969" i="1"/>
  <c r="L4970" i="1"/>
  <c r="L4971" i="1"/>
  <c r="L4972" i="1"/>
  <c r="L4973" i="1"/>
  <c r="L4956" i="1"/>
  <c r="L4957" i="1"/>
  <c r="L4958" i="1"/>
  <c r="L4959" i="1"/>
  <c r="L4960" i="1"/>
  <c r="L4961" i="1"/>
  <c r="L4962" i="1"/>
  <c r="L4963" i="1"/>
  <c r="L4964" i="1"/>
  <c r="L4950" i="1"/>
  <c r="L4951" i="1"/>
  <c r="L4952" i="1"/>
  <c r="L4953" i="1"/>
  <c r="L4954" i="1"/>
  <c r="L4955" i="1"/>
  <c r="L4943" i="1"/>
  <c r="L4944" i="1"/>
  <c r="L4945" i="1"/>
  <c r="L4946" i="1"/>
  <c r="L4947" i="1"/>
  <c r="L4948" i="1"/>
  <c r="L4949" i="1"/>
  <c r="L4941" i="1"/>
  <c r="L4936" i="1"/>
  <c r="L4937" i="1"/>
  <c r="L4938" i="1"/>
  <c r="L4939" i="1"/>
  <c r="L4940" i="1"/>
  <c r="L4942" i="1"/>
  <c r="L4931" i="1"/>
  <c r="L4932" i="1"/>
  <c r="L4933" i="1"/>
  <c r="L4934" i="1"/>
  <c r="L4935" i="1"/>
  <c r="L4929" i="1"/>
  <c r="L4930" i="1"/>
  <c r="L4695" i="1"/>
  <c r="L4844" i="1"/>
  <c r="L4922" i="1"/>
  <c r="L4923" i="1"/>
  <c r="L4924" i="1"/>
  <c r="L4925" i="1"/>
  <c r="L4926" i="1"/>
  <c r="L4927" i="1"/>
  <c r="L4928" i="1"/>
  <c r="L4916" i="1"/>
  <c r="L4917" i="1"/>
  <c r="L4918" i="1"/>
  <c r="L4919" i="1"/>
  <c r="L4920" i="1"/>
  <c r="L4921" i="1"/>
  <c r="L4909" i="1"/>
  <c r="L4910" i="1"/>
  <c r="L4913" i="1"/>
  <c r="L4914" i="1"/>
  <c r="L4915" i="1"/>
  <c r="L4905" i="1"/>
  <c r="L4906" i="1"/>
  <c r="L4907" i="1"/>
  <c r="L4908" i="1"/>
  <c r="L4899" i="1"/>
  <c r="L4900" i="1"/>
  <c r="L4901" i="1"/>
  <c r="L4902" i="1"/>
  <c r="L4903" i="1"/>
  <c r="L4904" i="1"/>
  <c r="L4890" i="1"/>
  <c r="L4891" i="1"/>
  <c r="L4892" i="1"/>
  <c r="L4893" i="1"/>
  <c r="L4894" i="1"/>
  <c r="L4895" i="1"/>
  <c r="L4896" i="1"/>
  <c r="L4897" i="1"/>
  <c r="L4898" i="1"/>
  <c r="L4879" i="1"/>
  <c r="L4880" i="1"/>
  <c r="L4881" i="1"/>
  <c r="L4882" i="1"/>
  <c r="L4883" i="1"/>
  <c r="L4884" i="1"/>
  <c r="L4885" i="1"/>
  <c r="L4886" i="1"/>
  <c r="L4887" i="1"/>
  <c r="L4888" i="1"/>
  <c r="L4889" i="1"/>
  <c r="L4872" i="1"/>
  <c r="L4873" i="1"/>
  <c r="L4874" i="1"/>
  <c r="L4875" i="1"/>
  <c r="L4876" i="1"/>
  <c r="L4877" i="1"/>
  <c r="L4878" i="1"/>
  <c r="L4863" i="1"/>
  <c r="L4864" i="1"/>
  <c r="L4865" i="1"/>
  <c r="L4866" i="1"/>
  <c r="L4867" i="1"/>
  <c r="L4868" i="1"/>
  <c r="L4869" i="1"/>
  <c r="L4870" i="1"/>
  <c r="L4871" i="1"/>
  <c r="L4857" i="1"/>
  <c r="L4858" i="1"/>
  <c r="L4859" i="1"/>
  <c r="L4860" i="1"/>
  <c r="L4861" i="1"/>
  <c r="L4862" i="1"/>
  <c r="L4848" i="1"/>
  <c r="L4849" i="1"/>
  <c r="L4850" i="1"/>
  <c r="L4851" i="1"/>
  <c r="L4852" i="1"/>
  <c r="L4853" i="1"/>
  <c r="L4854" i="1"/>
  <c r="L4855" i="1"/>
  <c r="L4856" i="1"/>
  <c r="L4842" i="1"/>
  <c r="L4843" i="1"/>
  <c r="L4845" i="1"/>
  <c r="L4846" i="1"/>
  <c r="L4847" i="1"/>
  <c r="L4834" i="1"/>
  <c r="L4835" i="1"/>
  <c r="L4836" i="1"/>
  <c r="L4837" i="1"/>
  <c r="L4838" i="1"/>
  <c r="L4839" i="1"/>
  <c r="L4840" i="1"/>
  <c r="L4841" i="1"/>
  <c r="L4826" i="1"/>
  <c r="L4827" i="1"/>
  <c r="L4828" i="1"/>
  <c r="L4829" i="1"/>
  <c r="L4830" i="1"/>
  <c r="L4831" i="1"/>
  <c r="L4832" i="1"/>
  <c r="L4833" i="1"/>
  <c r="L4819" i="1"/>
  <c r="L4820" i="1"/>
  <c r="L4821" i="1"/>
  <c r="L4822" i="1"/>
  <c r="L4823" i="1"/>
  <c r="L4824" i="1"/>
  <c r="L4825" i="1"/>
  <c r="L4817" i="1"/>
  <c r="L4818" i="1"/>
  <c r="L4812" i="1"/>
  <c r="L4813" i="1"/>
  <c r="L4814" i="1"/>
  <c r="L4815" i="1"/>
  <c r="L4816" i="1"/>
  <c r="L4803" i="1"/>
  <c r="L4804" i="1"/>
  <c r="L4805" i="1"/>
  <c r="L4806" i="1"/>
  <c r="L4807" i="1"/>
  <c r="L4808" i="1"/>
  <c r="L4809" i="1"/>
  <c r="L4810" i="1"/>
  <c r="L4811" i="1"/>
  <c r="L4798" i="1"/>
  <c r="L4799" i="1"/>
  <c r="L4800" i="1"/>
  <c r="L4801" i="1"/>
  <c r="L4802" i="1"/>
  <c r="L4792" i="1"/>
  <c r="L4793" i="1"/>
  <c r="L4794" i="1"/>
  <c r="L4795" i="1"/>
  <c r="L4796" i="1"/>
  <c r="L4797" i="1"/>
  <c r="L4784" i="1"/>
  <c r="L4785" i="1"/>
  <c r="L4786" i="1"/>
  <c r="L4787" i="1"/>
  <c r="L4788" i="1"/>
  <c r="L4789" i="1"/>
  <c r="L4790" i="1"/>
  <c r="L4791" i="1"/>
  <c r="L4777" i="1"/>
  <c r="L4778" i="1"/>
  <c r="L4779" i="1"/>
  <c r="L4780" i="1"/>
  <c r="L4781" i="1"/>
  <c r="L4782" i="1"/>
  <c r="L4783" i="1"/>
  <c r="L4769" i="1"/>
  <c r="L4770" i="1"/>
  <c r="L4771" i="1"/>
  <c r="L4772" i="1"/>
  <c r="L4773" i="1"/>
  <c r="L4774" i="1"/>
  <c r="L4775" i="1"/>
  <c r="L4776" i="1"/>
  <c r="L4760" i="1"/>
  <c r="L4761" i="1"/>
  <c r="L4762" i="1"/>
  <c r="L4763" i="1"/>
  <c r="L4764" i="1"/>
  <c r="L4765" i="1"/>
  <c r="L4766" i="1"/>
  <c r="L4767" i="1"/>
  <c r="L4768" i="1"/>
  <c r="L4754" i="1"/>
  <c r="L4755" i="1"/>
  <c r="L4756" i="1"/>
  <c r="L4757" i="1"/>
  <c r="L4758" i="1"/>
  <c r="L4759" i="1"/>
  <c r="L4747" i="1"/>
  <c r="L4748" i="1"/>
  <c r="L4749" i="1"/>
  <c r="L4750" i="1"/>
  <c r="L4751" i="1"/>
  <c r="L4752" i="1"/>
  <c r="L4753" i="1"/>
  <c r="L4739" i="1"/>
  <c r="L4740" i="1"/>
  <c r="L4741" i="1"/>
  <c r="L4742" i="1"/>
  <c r="L4743" i="1"/>
  <c r="L4744" i="1"/>
  <c r="L4745" i="1"/>
  <c r="L4746" i="1"/>
  <c r="L4731" i="1"/>
  <c r="L4732" i="1"/>
  <c r="L4733" i="1"/>
  <c r="L4734" i="1"/>
  <c r="L4735" i="1"/>
  <c r="L4736" i="1"/>
  <c r="L4737" i="1"/>
  <c r="L4738" i="1"/>
  <c r="L4725" i="1"/>
  <c r="L4726" i="1"/>
  <c r="L4727" i="1"/>
  <c r="L4728" i="1"/>
  <c r="L4729" i="1"/>
  <c r="L4730" i="1"/>
  <c r="L4718" i="1"/>
  <c r="L4719" i="1"/>
  <c r="L4720" i="1"/>
  <c r="L4721" i="1"/>
  <c r="L4722" i="1"/>
  <c r="L4723" i="1"/>
  <c r="L4724" i="1"/>
  <c r="L4715" i="1"/>
  <c r="L4716" i="1"/>
  <c r="L4717" i="1"/>
  <c r="L4709" i="1"/>
  <c r="L4710" i="1"/>
  <c r="L4711" i="1"/>
  <c r="L4712" i="1"/>
  <c r="L4713" i="1"/>
  <c r="L4714" i="1"/>
  <c r="L4700" i="1"/>
  <c r="L4701" i="1"/>
  <c r="L4702" i="1"/>
  <c r="L4703" i="1"/>
  <c r="L4704" i="1"/>
  <c r="L4705" i="1"/>
  <c r="L4706" i="1"/>
  <c r="L4707" i="1"/>
  <c r="L4708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6" i="1"/>
  <c r="L4697" i="1"/>
  <c r="L4698" i="1"/>
  <c r="L4699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G394" i="1"/>
  <c r="H394" i="1" s="1"/>
  <c r="G393" i="1"/>
  <c r="H393" i="1" s="1"/>
  <c r="G392" i="1"/>
  <c r="H392" i="1" s="1"/>
  <c r="G3073" i="1"/>
  <c r="H3073" i="1" s="1"/>
  <c r="G3072" i="1"/>
  <c r="H3072" i="1" s="1"/>
  <c r="G3071" i="1"/>
  <c r="H3071" i="1" s="1"/>
  <c r="G4639" i="1"/>
  <c r="H4639" i="1" s="1"/>
  <c r="G4636" i="1"/>
  <c r="H4636" i="1" s="1"/>
  <c r="G4635" i="1"/>
  <c r="H4635" i="1" s="1"/>
  <c r="G4634" i="1"/>
  <c r="H4634" i="1" s="1"/>
  <c r="G4633" i="1"/>
  <c r="H4633" i="1" s="1"/>
  <c r="G4260" i="1"/>
  <c r="H4260" i="1" s="1"/>
  <c r="G3347" i="1"/>
  <c r="H3347" i="1" s="1"/>
  <c r="G3346" i="1"/>
  <c r="H3346" i="1" s="1"/>
  <c r="G2863" i="1"/>
  <c r="H2863" i="1" s="1"/>
  <c r="G2840" i="1"/>
  <c r="H2840" i="1" s="1"/>
  <c r="G2278" i="1"/>
  <c r="H2278" i="1" s="1"/>
  <c r="G1697" i="1"/>
  <c r="H1697" i="1" s="1"/>
  <c r="G1696" i="1"/>
  <c r="H1696" i="1" s="1"/>
  <c r="G1695" i="1"/>
  <c r="H1695" i="1" s="1"/>
  <c r="G1694" i="1"/>
  <c r="H1694" i="1" s="1"/>
  <c r="G1423" i="1"/>
  <c r="H1423" i="1" s="1"/>
  <c r="G1388" i="1"/>
  <c r="H1388" i="1" s="1"/>
  <c r="G1305" i="1"/>
  <c r="H1305" i="1" s="1"/>
  <c r="G993" i="1"/>
  <c r="H993" i="1" s="1"/>
  <c r="G992" i="1"/>
  <c r="H992" i="1" s="1"/>
  <c r="G614" i="1" l="1"/>
  <c r="H614" i="1" s="1"/>
  <c r="G1250" i="1"/>
  <c r="H1250" i="1" s="1"/>
  <c r="G1249" i="1"/>
  <c r="H1249" i="1" s="1"/>
  <c r="G1248" i="1"/>
  <c r="H1248" i="1" s="1"/>
  <c r="G1247" i="1"/>
  <c r="H1247" i="1" s="1"/>
  <c r="G19" i="1"/>
  <c r="H19" i="1" s="1"/>
  <c r="G167" i="1"/>
  <c r="H167" i="1" s="1"/>
  <c r="G166" i="1"/>
  <c r="H166" i="1" s="1"/>
  <c r="G165" i="1"/>
  <c r="H165" i="1" s="1"/>
  <c r="G311" i="1"/>
  <c r="H311" i="1" s="1"/>
  <c r="G312" i="1"/>
  <c r="H312" i="1" s="1"/>
  <c r="G313" i="1"/>
  <c r="H313" i="1" s="1"/>
  <c r="G314" i="1"/>
  <c r="H314" i="1" s="1"/>
  <c r="G336" i="1"/>
  <c r="H336" i="1" s="1"/>
  <c r="G337" i="1"/>
  <c r="H337" i="1" s="1"/>
  <c r="G369" i="1"/>
  <c r="H369" i="1" s="1"/>
  <c r="G615" i="1"/>
  <c r="H615" i="1" s="1"/>
  <c r="G735" i="1"/>
  <c r="H735" i="1" s="1"/>
  <c r="G745" i="1"/>
  <c r="H745" i="1" s="1"/>
  <c r="G809" i="1"/>
  <c r="H809" i="1" s="1"/>
  <c r="G907" i="1"/>
  <c r="H907" i="1" s="1"/>
  <c r="G953" i="1"/>
  <c r="H953" i="1" s="1"/>
  <c r="G1009" i="1"/>
  <c r="H1009" i="1" s="1"/>
  <c r="G1018" i="1"/>
  <c r="H1018" i="1" s="1"/>
  <c r="G1039" i="1"/>
  <c r="H1039" i="1" s="1"/>
  <c r="G1134" i="1"/>
  <c r="H1134" i="1" s="1"/>
  <c r="G1170" i="1"/>
  <c r="H1170" i="1" s="1"/>
  <c r="G123" i="1"/>
  <c r="H123" i="1" s="1"/>
  <c r="G122" i="1"/>
  <c r="H122" i="1" s="1"/>
  <c r="G112" i="1"/>
  <c r="H112" i="1" s="1"/>
  <c r="G113" i="1"/>
  <c r="H113" i="1" s="1"/>
  <c r="G1329" i="1"/>
  <c r="H1329" i="1" s="1"/>
  <c r="G90" i="1"/>
  <c r="H90" i="1" s="1"/>
  <c r="G91" i="1"/>
  <c r="H91" i="1" s="1"/>
  <c r="G1356" i="1"/>
  <c r="H1356" i="1" s="1"/>
  <c r="G1357" i="1"/>
  <c r="H1357" i="1" s="1"/>
  <c r="G37" i="1"/>
  <c r="H37" i="1" s="1"/>
  <c r="G38" i="1"/>
  <c r="H38" i="1" s="1"/>
  <c r="G1398" i="1"/>
  <c r="H1398" i="1" s="1"/>
  <c r="G1399" i="1"/>
  <c r="H1399" i="1" s="1"/>
  <c r="G1473" i="1"/>
  <c r="H1473" i="1" s="1"/>
  <c r="G1692" i="1"/>
  <c r="H1692" i="1" s="1"/>
  <c r="G1702" i="1"/>
  <c r="H1702" i="1" s="1"/>
  <c r="G1749" i="1"/>
  <c r="H1749" i="1" s="1"/>
  <c r="G1791" i="1"/>
  <c r="H1791" i="1" s="1"/>
  <c r="G1790" i="1"/>
  <c r="H1790" i="1" s="1"/>
  <c r="G2028" i="1"/>
  <c r="H2028" i="1" s="1"/>
  <c r="G2309" i="1"/>
  <c r="H2309" i="1" s="1"/>
  <c r="G2414" i="1"/>
  <c r="H2414" i="1" s="1"/>
  <c r="G3854" i="1"/>
  <c r="H3854" i="1" s="1"/>
  <c r="G3913" i="1"/>
  <c r="H3913" i="1" s="1"/>
  <c r="G3914" i="1"/>
  <c r="H3914" i="1" s="1"/>
  <c r="G3971" i="1"/>
  <c r="H3971" i="1" s="1"/>
  <c r="G3788" i="1"/>
  <c r="H3788" i="1" s="1"/>
  <c r="G3789" i="1"/>
  <c r="H3789" i="1" s="1"/>
  <c r="G4648" i="1"/>
  <c r="H4648" i="1" s="1"/>
  <c r="G4649" i="1"/>
  <c r="H4649" i="1" s="1"/>
  <c r="G4604" i="1" l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7" i="1"/>
  <c r="H4637" i="1" s="1"/>
  <c r="G4638" i="1"/>
  <c r="H4638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M5" i="1"/>
  <c r="M7272" i="1" l="1"/>
  <c r="M7248" i="1"/>
  <c r="M7294" i="1"/>
  <c r="M7310" i="1"/>
  <c r="M7271" i="1"/>
  <c r="M7234" i="1"/>
  <c r="M7246" i="1"/>
  <c r="M7249" i="1"/>
  <c r="M7309" i="1"/>
  <c r="M7268" i="1"/>
  <c r="M7226" i="1"/>
  <c r="M7260" i="1"/>
  <c r="M7232" i="1"/>
  <c r="M7238" i="1"/>
  <c r="M7255" i="1"/>
  <c r="M7302" i="1"/>
  <c r="M7252" i="1"/>
  <c r="M7284" i="1"/>
  <c r="M7245" i="1"/>
  <c r="M7222" i="1"/>
  <c r="M7283" i="1"/>
  <c r="M7282" i="1"/>
  <c r="M7266" i="1"/>
  <c r="M7313" i="1"/>
  <c r="M7243" i="1"/>
  <c r="M7295" i="1"/>
  <c r="M7273" i="1"/>
  <c r="M7236" i="1"/>
  <c r="M7228" i="1"/>
  <c r="M7303" i="1"/>
  <c r="M7293" i="1"/>
  <c r="M7254" i="1"/>
  <c r="M7229" i="1"/>
  <c r="M7227" i="1"/>
  <c r="M7258" i="1"/>
  <c r="M7257" i="1"/>
  <c r="M7259" i="1"/>
  <c r="M7311" i="1"/>
  <c r="M7314" i="1"/>
  <c r="M7296" i="1"/>
  <c r="M7307" i="1"/>
  <c r="M7264" i="1"/>
  <c r="M7286" i="1"/>
  <c r="M7223" i="1"/>
  <c r="M7242" i="1"/>
  <c r="M7275" i="1"/>
  <c r="M7297" i="1"/>
  <c r="M7281" i="1"/>
  <c r="M7261" i="1"/>
  <c r="M7256" i="1"/>
  <c r="M7278" i="1"/>
  <c r="M7230" i="1"/>
  <c r="M7270" i="1"/>
  <c r="M7224" i="1"/>
  <c r="M7262" i="1"/>
  <c r="M7306" i="1"/>
  <c r="M7235" i="1"/>
  <c r="M7299" i="1"/>
  <c r="M7274" i="1"/>
  <c r="M7267" i="1"/>
  <c r="M7290" i="1"/>
  <c r="M7287" i="1"/>
  <c r="M7288" i="1"/>
  <c r="M7244" i="1"/>
  <c r="M7305" i="1"/>
  <c r="M7289" i="1"/>
  <c r="M7308" i="1"/>
  <c r="M7265" i="1"/>
  <c r="M7225" i="1"/>
  <c r="M7292" i="1"/>
  <c r="M7221" i="1"/>
  <c r="M7231" i="1"/>
  <c r="M7300" i="1"/>
  <c r="M7276" i="1"/>
  <c r="M7280" i="1"/>
  <c r="M7237" i="1"/>
  <c r="M7241" i="1"/>
  <c r="M7240" i="1"/>
  <c r="M7239" i="1"/>
  <c r="M7247" i="1"/>
  <c r="M7285" i="1"/>
  <c r="M7277" i="1"/>
  <c r="M7279" i="1"/>
  <c r="M7263" i="1"/>
  <c r="M7253" i="1"/>
  <c r="M7269" i="1"/>
  <c r="M7291" i="1"/>
  <c r="M7301" i="1"/>
  <c r="M7220" i="1"/>
  <c r="M7304" i="1"/>
  <c r="M7251" i="1"/>
  <c r="M7298" i="1"/>
  <c r="M7250" i="1"/>
  <c r="M7233" i="1"/>
  <c r="M7312" i="1"/>
  <c r="M7139" i="1"/>
  <c r="M7142" i="1"/>
  <c r="M7158" i="1"/>
  <c r="M7219" i="1"/>
  <c r="M7134" i="1"/>
  <c r="M7215" i="1"/>
  <c r="M7183" i="1"/>
  <c r="M7138" i="1"/>
  <c r="M7141" i="1"/>
  <c r="M7159" i="1"/>
  <c r="M7168" i="1"/>
  <c r="M7199" i="1"/>
  <c r="M7161" i="1"/>
  <c r="M7160" i="1"/>
  <c r="M7148" i="1"/>
  <c r="M7172" i="1"/>
  <c r="M7204" i="1"/>
  <c r="M7146" i="1"/>
  <c r="M7216" i="1"/>
  <c r="M7184" i="1"/>
  <c r="M7135" i="1"/>
  <c r="M7162" i="1"/>
  <c r="M7206" i="1"/>
  <c r="M7205" i="1"/>
  <c r="M7190" i="1"/>
  <c r="M7136" i="1"/>
  <c r="M7150" i="1"/>
  <c r="M7191" i="1"/>
  <c r="M7169" i="1"/>
  <c r="M7200" i="1"/>
  <c r="M7185" i="1"/>
  <c r="M7163" i="1"/>
  <c r="M7152" i="1"/>
  <c r="M7151" i="1"/>
  <c r="M7149" i="1"/>
  <c r="M7124" i="1"/>
  <c r="M7201" i="1"/>
  <c r="M7153" i="1"/>
  <c r="M7173" i="1"/>
  <c r="M7207" i="1"/>
  <c r="M7192" i="1"/>
  <c r="M7170" i="1"/>
  <c r="M7217" i="1"/>
  <c r="M7186" i="1"/>
  <c r="M7137" i="1"/>
  <c r="M7164" i="1"/>
  <c r="M7176" i="1"/>
  <c r="M7175" i="1"/>
  <c r="M7174" i="1"/>
  <c r="M7125" i="1"/>
  <c r="M7154" i="1"/>
  <c r="M7211" i="1"/>
  <c r="M7209" i="1"/>
  <c r="M7208" i="1"/>
  <c r="M7133" i="1"/>
  <c r="M7218" i="1"/>
  <c r="M7202" i="1"/>
  <c r="M7187" i="1"/>
  <c r="M7165" i="1"/>
  <c r="M7177" i="1"/>
  <c r="M7210" i="1"/>
  <c r="M7193" i="1"/>
  <c r="M7132" i="1"/>
  <c r="M7143" i="1"/>
  <c r="M7127" i="1"/>
  <c r="M7197" i="1"/>
  <c r="M7196" i="1"/>
  <c r="M7126" i="1"/>
  <c r="M7157" i="1"/>
  <c r="M7203" i="1"/>
  <c r="M7188" i="1"/>
  <c r="M7166" i="1"/>
  <c r="M7155" i="1"/>
  <c r="M7178" i="1"/>
  <c r="M7212" i="1"/>
  <c r="M7195" i="1"/>
  <c r="M7194" i="1"/>
  <c r="M7131" i="1"/>
  <c r="M7144" i="1"/>
  <c r="M7189" i="1"/>
  <c r="M7147" i="1"/>
  <c r="M7198" i="1"/>
  <c r="M7181" i="1"/>
  <c r="M7182" i="1"/>
  <c r="M7156" i="1"/>
  <c r="M7167" i="1"/>
  <c r="M7213" i="1"/>
  <c r="M7180" i="1"/>
  <c r="M7179" i="1"/>
  <c r="M7130" i="1"/>
  <c r="M7171" i="1"/>
  <c r="M7214" i="1"/>
  <c r="M7128" i="1"/>
  <c r="M7129" i="1"/>
  <c r="M7145" i="1"/>
  <c r="M7140" i="1"/>
  <c r="M7066" i="1"/>
  <c r="M7067" i="1"/>
  <c r="M7074" i="1"/>
  <c r="M7075" i="1"/>
  <c r="M7086" i="1"/>
  <c r="M7093" i="1"/>
  <c r="M7094" i="1"/>
  <c r="M7101" i="1"/>
  <c r="M7102" i="1"/>
  <c r="M7107" i="1"/>
  <c r="M7114" i="1"/>
  <c r="M7115" i="1"/>
  <c r="M7120" i="1"/>
  <c r="M7121" i="1"/>
  <c r="M6908" i="1"/>
  <c r="M6909" i="1"/>
  <c r="M6911" i="1"/>
  <c r="M6913" i="1"/>
  <c r="M6915" i="1"/>
  <c r="M6917" i="1"/>
  <c r="M6918" i="1"/>
  <c r="M6921" i="1"/>
  <c r="M6923" i="1"/>
  <c r="M6925" i="1"/>
  <c r="M6926" i="1"/>
  <c r="M6929" i="1"/>
  <c r="M6931" i="1"/>
  <c r="M6933" i="1"/>
  <c r="M6935" i="1"/>
  <c r="M6937" i="1"/>
  <c r="M6938" i="1"/>
  <c r="M6939" i="1"/>
  <c r="M6942" i="1"/>
  <c r="M6943" i="1"/>
  <c r="M6946" i="1"/>
  <c r="M6949" i="1"/>
  <c r="M6951" i="1"/>
  <c r="M6953" i="1"/>
  <c r="M6954" i="1"/>
  <c r="M6957" i="1"/>
  <c r="M6959" i="1"/>
  <c r="M6961" i="1"/>
  <c r="M6962" i="1"/>
  <c r="M6966" i="1"/>
  <c r="M6968" i="1"/>
  <c r="M6969" i="1"/>
  <c r="M6972" i="1"/>
  <c r="M6973" i="1"/>
  <c r="M6975" i="1"/>
  <c r="M6976" i="1"/>
  <c r="M6979" i="1"/>
  <c r="M6981" i="1"/>
  <c r="M6983" i="1"/>
  <c r="M6984" i="1"/>
  <c r="M6986" i="1"/>
  <c r="M6987" i="1"/>
  <c r="M6990" i="1"/>
  <c r="M6992" i="1"/>
  <c r="M6994" i="1"/>
  <c r="M6995" i="1"/>
  <c r="M6998" i="1"/>
  <c r="M7000" i="1"/>
  <c r="M7002" i="1"/>
  <c r="M7004" i="1"/>
  <c r="M7006" i="1"/>
  <c r="M7008" i="1"/>
  <c r="M7011" i="1"/>
  <c r="M7012" i="1"/>
  <c r="M7015" i="1"/>
  <c r="M7017" i="1"/>
  <c r="M7021" i="1"/>
  <c r="M7023" i="1"/>
  <c r="M7026" i="1"/>
  <c r="M7029" i="1"/>
  <c r="M7031" i="1"/>
  <c r="M7034" i="1"/>
  <c r="M7036" i="1"/>
  <c r="M7038" i="1"/>
  <c r="M7039" i="1"/>
  <c r="M7042" i="1"/>
  <c r="M7044" i="1"/>
  <c r="M7046" i="1"/>
  <c r="M7049" i="1"/>
  <c r="M7051" i="1"/>
  <c r="M7055" i="1"/>
  <c r="M7057" i="1"/>
  <c r="M7060" i="1"/>
  <c r="M7059" i="1"/>
  <c r="M7058" i="1"/>
  <c r="M7056" i="1"/>
  <c r="M7054" i="1"/>
  <c r="M7053" i="1"/>
  <c r="M7052" i="1"/>
  <c r="M7050" i="1"/>
  <c r="M7048" i="1"/>
  <c r="M7047" i="1"/>
  <c r="M7045" i="1"/>
  <c r="M7043" i="1"/>
  <c r="M7041" i="1"/>
  <c r="M7040" i="1"/>
  <c r="M7037" i="1"/>
  <c r="M7035" i="1"/>
  <c r="M7033" i="1"/>
  <c r="M7032" i="1"/>
  <c r="M7030" i="1"/>
  <c r="M7028" i="1"/>
  <c r="M7027" i="1"/>
  <c r="M7025" i="1"/>
  <c r="M7024" i="1"/>
  <c r="M7022" i="1"/>
  <c r="M7020" i="1"/>
  <c r="M7019" i="1"/>
  <c r="M7018" i="1"/>
  <c r="M7016" i="1"/>
  <c r="M7014" i="1"/>
  <c r="M7013" i="1"/>
  <c r="M7010" i="1"/>
  <c r="M7009" i="1"/>
  <c r="M7007" i="1"/>
  <c r="M7005" i="1"/>
  <c r="M7003" i="1"/>
  <c r="M7001" i="1"/>
  <c r="M6999" i="1"/>
  <c r="M6997" i="1"/>
  <c r="M6996" i="1"/>
  <c r="M6993" i="1"/>
  <c r="M6991" i="1"/>
  <c r="M6989" i="1"/>
  <c r="M6988" i="1"/>
  <c r="M6985" i="1"/>
  <c r="M6982" i="1"/>
  <c r="M6980" i="1"/>
  <c r="M6978" i="1"/>
  <c r="M6977" i="1"/>
  <c r="M6974" i="1"/>
  <c r="M6971" i="1"/>
  <c r="M6970" i="1"/>
  <c r="M6967" i="1"/>
  <c r="M6965" i="1"/>
  <c r="M6964" i="1"/>
  <c r="M6963" i="1"/>
  <c r="M6960" i="1"/>
  <c r="M6958" i="1"/>
  <c r="M6956" i="1"/>
  <c r="M6955" i="1"/>
  <c r="M6952" i="1"/>
  <c r="M6950" i="1"/>
  <c r="M6948" i="1"/>
  <c r="M6947" i="1"/>
  <c r="M6945" i="1"/>
  <c r="M6944" i="1"/>
  <c r="M6941" i="1"/>
  <c r="M6940" i="1"/>
  <c r="M6936" i="1"/>
  <c r="M6934" i="1"/>
  <c r="M6932" i="1"/>
  <c r="M6930" i="1"/>
  <c r="M6928" i="1"/>
  <c r="M6927" i="1"/>
  <c r="M6924" i="1"/>
  <c r="M6922" i="1"/>
  <c r="M6920" i="1"/>
  <c r="M6919" i="1"/>
  <c r="M6916" i="1"/>
  <c r="M6914" i="1"/>
  <c r="M6912" i="1"/>
  <c r="M6910" i="1"/>
  <c r="M6907" i="1"/>
  <c r="M6906" i="1"/>
  <c r="M6905" i="1"/>
  <c r="M7123" i="1"/>
  <c r="M7122" i="1"/>
  <c r="M7119" i="1"/>
  <c r="M7118" i="1"/>
  <c r="M7117" i="1"/>
  <c r="M7116" i="1"/>
  <c r="M7113" i="1"/>
  <c r="M7112" i="1"/>
  <c r="M7111" i="1"/>
  <c r="M7110" i="1"/>
  <c r="M7109" i="1"/>
  <c r="M7108" i="1"/>
  <c r="M7106" i="1"/>
  <c r="M7105" i="1"/>
  <c r="M7104" i="1"/>
  <c r="M7103" i="1"/>
  <c r="M7100" i="1"/>
  <c r="M7099" i="1"/>
  <c r="M7098" i="1"/>
  <c r="M7097" i="1"/>
  <c r="M7096" i="1"/>
  <c r="M7095" i="1"/>
  <c r="M7092" i="1"/>
  <c r="M7091" i="1"/>
  <c r="M7090" i="1"/>
  <c r="M7089" i="1"/>
  <c r="M7088" i="1"/>
  <c r="M7087" i="1"/>
  <c r="M7085" i="1"/>
  <c r="M7084" i="1"/>
  <c r="M7083" i="1"/>
  <c r="M7082" i="1"/>
  <c r="M7081" i="1"/>
  <c r="M7080" i="1"/>
  <c r="M7079" i="1"/>
  <c r="M7078" i="1"/>
  <c r="M7077" i="1"/>
  <c r="M7076" i="1"/>
  <c r="M7073" i="1"/>
  <c r="M7072" i="1"/>
  <c r="M7071" i="1"/>
  <c r="M7070" i="1"/>
  <c r="M7069" i="1"/>
  <c r="M7068" i="1"/>
  <c r="M7065" i="1"/>
  <c r="M7064" i="1"/>
  <c r="M7063" i="1"/>
  <c r="M7062" i="1"/>
  <c r="M7061" i="1"/>
  <c r="M6813" i="1"/>
  <c r="M6827" i="1"/>
  <c r="M6844" i="1"/>
  <c r="M6873" i="1"/>
  <c r="M6823" i="1"/>
  <c r="M6836" i="1"/>
  <c r="M6903" i="1"/>
  <c r="M6819" i="1"/>
  <c r="M6807" i="1"/>
  <c r="M6846" i="1"/>
  <c r="M6864" i="1"/>
  <c r="M6894" i="1"/>
  <c r="M6899" i="1"/>
  <c r="M6809" i="1"/>
  <c r="M6815" i="1"/>
  <c r="M6848" i="1"/>
  <c r="M6859" i="1"/>
  <c r="M6889" i="1"/>
  <c r="M6854" i="1"/>
  <c r="M6866" i="1"/>
  <c r="M6877" i="1"/>
  <c r="M6849" i="1"/>
  <c r="M6853" i="1"/>
  <c r="M6821" i="1"/>
  <c r="M6879" i="1"/>
  <c r="M6886" i="1"/>
  <c r="M6893" i="1"/>
  <c r="M6901" i="1"/>
  <c r="M6888" i="1"/>
  <c r="M6842" i="1"/>
  <c r="M6841" i="1"/>
  <c r="M6875" i="1"/>
  <c r="M6830" i="1"/>
  <c r="M6869" i="1"/>
  <c r="M6810" i="1"/>
  <c r="M6863" i="1"/>
  <c r="M6898" i="1"/>
  <c r="M6874" i="1"/>
  <c r="M6867" i="1"/>
  <c r="M6857" i="1"/>
  <c r="M6881" i="1"/>
  <c r="M6858" i="1"/>
  <c r="M6861" i="1"/>
  <c r="M6904" i="1"/>
  <c r="M6880" i="1"/>
  <c r="M6868" i="1"/>
  <c r="M6862" i="1"/>
  <c r="M6855" i="1"/>
  <c r="M6818" i="1"/>
  <c r="M6895" i="1"/>
  <c r="M6806" i="1"/>
  <c r="M6856" i="1"/>
  <c r="M6865" i="1"/>
  <c r="M6825" i="1"/>
  <c r="M6897" i="1"/>
  <c r="M6876" i="1"/>
  <c r="M6851" i="1"/>
  <c r="M6852" i="1"/>
  <c r="M6884" i="1"/>
  <c r="M6845" i="1"/>
  <c r="M6902" i="1"/>
  <c r="M6812" i="1"/>
  <c r="M6890" i="1"/>
  <c r="M6847" i="1"/>
  <c r="M6871" i="1"/>
  <c r="M6900" i="1"/>
  <c r="M6878" i="1"/>
  <c r="M6835" i="1"/>
  <c r="M6860" i="1"/>
  <c r="M6892" i="1"/>
  <c r="M6814" i="1"/>
  <c r="M6839" i="1"/>
  <c r="M6850" i="1"/>
  <c r="M6817" i="1"/>
  <c r="M6805" i="1"/>
  <c r="M6843" i="1"/>
  <c r="M6882" i="1"/>
  <c r="M6872" i="1"/>
  <c r="M6833" i="1"/>
  <c r="M6840" i="1"/>
  <c r="M6808" i="1"/>
  <c r="M6887" i="1"/>
  <c r="M6828" i="1"/>
  <c r="M6838" i="1"/>
  <c r="M6822" i="1"/>
  <c r="M6834" i="1"/>
  <c r="M6837" i="1"/>
  <c r="M6824" i="1"/>
  <c r="M6820" i="1"/>
  <c r="M6831" i="1"/>
  <c r="M6829" i="1"/>
  <c r="M6896" i="1"/>
  <c r="M6816" i="1"/>
  <c r="M6832" i="1"/>
  <c r="M6883" i="1"/>
  <c r="M6811" i="1"/>
  <c r="M6826" i="1"/>
  <c r="M6891" i="1"/>
  <c r="M6870" i="1"/>
  <c r="M6885" i="1"/>
  <c r="M6722" i="1"/>
  <c r="M6752" i="1"/>
  <c r="M6724" i="1"/>
  <c r="M6764" i="1"/>
  <c r="M6798" i="1"/>
  <c r="M6739" i="1"/>
  <c r="M6780" i="1"/>
  <c r="M6733" i="1"/>
  <c r="M6757" i="1"/>
  <c r="M6766" i="1"/>
  <c r="M6710" i="1"/>
  <c r="M6758" i="1"/>
  <c r="M6791" i="1"/>
  <c r="M6801" i="1"/>
  <c r="M6776" i="1"/>
  <c r="M6727" i="1"/>
  <c r="M6760" i="1"/>
  <c r="M6713" i="1"/>
  <c r="M6750" i="1"/>
  <c r="M6721" i="1"/>
  <c r="M6729" i="1"/>
  <c r="M6772" i="1"/>
  <c r="M6773" i="1"/>
  <c r="M6714" i="1"/>
  <c r="M6728" i="1"/>
  <c r="M6718" i="1"/>
  <c r="M6797" i="1"/>
  <c r="M6774" i="1"/>
  <c r="M6731" i="1"/>
  <c r="M6788" i="1"/>
  <c r="M6763" i="1"/>
  <c r="M6762" i="1"/>
  <c r="M6720" i="1"/>
  <c r="M6777" i="1"/>
  <c r="M6705" i="1"/>
  <c r="M6782" i="1"/>
  <c r="M6717" i="1"/>
  <c r="M6765" i="1"/>
  <c r="M6725" i="1"/>
  <c r="M6708" i="1"/>
  <c r="M6745" i="1"/>
  <c r="M6770" i="1"/>
  <c r="M6767" i="1"/>
  <c r="M6754" i="1"/>
  <c r="M6789" i="1"/>
  <c r="M6792" i="1"/>
  <c r="M6736" i="1"/>
  <c r="M6748" i="1"/>
  <c r="M6787" i="1"/>
  <c r="M6753" i="1"/>
  <c r="M6755" i="1"/>
  <c r="M6742" i="1"/>
  <c r="M6775" i="1"/>
  <c r="M6738" i="1"/>
  <c r="M6796" i="1"/>
  <c r="M6785" i="1"/>
  <c r="M6778" i="1"/>
  <c r="M6743" i="1"/>
  <c r="M6715" i="1"/>
  <c r="M6793" i="1"/>
  <c r="M6804" i="1"/>
  <c r="M6732" i="1"/>
  <c r="M6716" i="1"/>
  <c r="M6711" i="1"/>
  <c r="M6747" i="1"/>
  <c r="M6783" i="1"/>
  <c r="M6734" i="1"/>
  <c r="M6723" i="1"/>
  <c r="M6740" i="1"/>
  <c r="M6790" i="1"/>
  <c r="M6779" i="1"/>
  <c r="M6706" i="1"/>
  <c r="M6768" i="1"/>
  <c r="M6781" i="1"/>
  <c r="M6744" i="1"/>
  <c r="M6756" i="1"/>
  <c r="M6702" i="1"/>
  <c r="M6786" i="1"/>
  <c r="M6735" i="1"/>
  <c r="M6749" i="1"/>
  <c r="M6703" i="1"/>
  <c r="M6709" i="1"/>
  <c r="M6719" i="1"/>
  <c r="M6799" i="1"/>
  <c r="M6712" i="1"/>
  <c r="M6737" i="1"/>
  <c r="M6794" i="1"/>
  <c r="M6707" i="1"/>
  <c r="M6802" i="1"/>
  <c r="M6704" i="1"/>
  <c r="M6726" i="1"/>
  <c r="M6730" i="1"/>
  <c r="M6771" i="1"/>
  <c r="M6800" i="1"/>
  <c r="M6795" i="1"/>
  <c r="M6761" i="1"/>
  <c r="M6769" i="1"/>
  <c r="M6784" i="1"/>
  <c r="M6751" i="1"/>
  <c r="M6746" i="1"/>
  <c r="M6759" i="1"/>
  <c r="M6803" i="1"/>
  <c r="M6741" i="1"/>
  <c r="M6639" i="1"/>
  <c r="M6665" i="1"/>
  <c r="M6626" i="1"/>
  <c r="M6640" i="1"/>
  <c r="M6649" i="1"/>
  <c r="M6666" i="1"/>
  <c r="M6677" i="1"/>
  <c r="M6693" i="1"/>
  <c r="M6641" i="1"/>
  <c r="M6633" i="1"/>
  <c r="M6669" i="1"/>
  <c r="M6684" i="1"/>
  <c r="M6671" i="1"/>
  <c r="M6696" i="1"/>
  <c r="M6661" i="1"/>
  <c r="M6643" i="1"/>
  <c r="M6654" i="1"/>
  <c r="M6635" i="1"/>
  <c r="M6687" i="1"/>
  <c r="M6623" i="1"/>
  <c r="M6645" i="1"/>
  <c r="M6673" i="1"/>
  <c r="M6624" i="1"/>
  <c r="M6646" i="1"/>
  <c r="M6657" i="1"/>
  <c r="M6674" i="1"/>
  <c r="M6681" i="1"/>
  <c r="M6694" i="1"/>
  <c r="M6659" i="1"/>
  <c r="M6628" i="1"/>
  <c r="M6697" i="1"/>
  <c r="M6686" i="1"/>
  <c r="M6631" i="1"/>
  <c r="M6690" i="1"/>
  <c r="M6672" i="1"/>
  <c r="M6634" i="1"/>
  <c r="M6651" i="1"/>
  <c r="M6622" i="1"/>
  <c r="M6698" i="1"/>
  <c r="M6689" i="1"/>
  <c r="M6660" i="1"/>
  <c r="M6632" i="1"/>
  <c r="M6699" i="1"/>
  <c r="M6663" i="1"/>
  <c r="M6636" i="1"/>
  <c r="M6662" i="1"/>
  <c r="M6630" i="1"/>
  <c r="M6701" i="1"/>
  <c r="M6678" i="1"/>
  <c r="M6652" i="1"/>
  <c r="M6642" i="1"/>
  <c r="M6692" i="1"/>
  <c r="M6675" i="1"/>
  <c r="M6653" i="1"/>
  <c r="M6637" i="1"/>
  <c r="M6680" i="1"/>
  <c r="M6664" i="1"/>
  <c r="M6627" i="1"/>
  <c r="M6668" i="1"/>
  <c r="M6682" i="1"/>
  <c r="M6656" i="1"/>
  <c r="M6644" i="1"/>
  <c r="M6647" i="1"/>
  <c r="M6695" i="1"/>
  <c r="M6676" i="1"/>
  <c r="M6667" i="1"/>
  <c r="M6650" i="1"/>
  <c r="M6683" i="1"/>
  <c r="M6658" i="1"/>
  <c r="M6625" i="1"/>
  <c r="M6679" i="1"/>
  <c r="M6685" i="1"/>
  <c r="M6691" i="1"/>
  <c r="M6648" i="1"/>
  <c r="M6670" i="1"/>
  <c r="M6655" i="1"/>
  <c r="M6629" i="1"/>
  <c r="M6638" i="1"/>
  <c r="M6688" i="1"/>
  <c r="M6700" i="1"/>
  <c r="M6532" i="1"/>
  <c r="M6541" i="1"/>
  <c r="M6554" i="1"/>
  <c r="M6573" i="1"/>
  <c r="M6582" i="1"/>
  <c r="M6566" i="1"/>
  <c r="M6605" i="1"/>
  <c r="M6526" i="1"/>
  <c r="M6535" i="1"/>
  <c r="M6548" i="1"/>
  <c r="M6555" i="1"/>
  <c r="M6574" i="1"/>
  <c r="M6588" i="1"/>
  <c r="M6607" i="1"/>
  <c r="M6542" i="1"/>
  <c r="M6585" i="1"/>
  <c r="M6601" i="1"/>
  <c r="M6544" i="1"/>
  <c r="M6549" i="1"/>
  <c r="M6568" i="1"/>
  <c r="M6586" i="1"/>
  <c r="M6603" i="1"/>
  <c r="M6558" i="1"/>
  <c r="M6577" i="1"/>
  <c r="M6594" i="1"/>
  <c r="M6617" i="1"/>
  <c r="M6552" i="1"/>
  <c r="M6578" i="1"/>
  <c r="M6616" i="1"/>
  <c r="M6543" i="1"/>
  <c r="M6572" i="1"/>
  <c r="M6580" i="1"/>
  <c r="M6570" i="1"/>
  <c r="M6611" i="1"/>
  <c r="M6536" i="1"/>
  <c r="M6569" i="1"/>
  <c r="M6562" i="1"/>
  <c r="M6561" i="1"/>
  <c r="M6571" i="1"/>
  <c r="M6576" i="1"/>
  <c r="M6608" i="1"/>
  <c r="M6534" i="1"/>
  <c r="M6553" i="1"/>
  <c r="M6539" i="1"/>
  <c r="M6530" i="1"/>
  <c r="M6559" i="1"/>
  <c r="M6557" i="1"/>
  <c r="M6589" i="1"/>
  <c r="M6540" i="1"/>
  <c r="M6598" i="1"/>
  <c r="M6563" i="1"/>
  <c r="M6550" i="1"/>
  <c r="M6537" i="1"/>
  <c r="M6565" i="1"/>
  <c r="M6531" i="1"/>
  <c r="M6593" i="1"/>
  <c r="M6591" i="1"/>
  <c r="M6547" i="1"/>
  <c r="M6546" i="1"/>
  <c r="M6579" i="1"/>
  <c r="M6560" i="1"/>
  <c r="M6527" i="1"/>
  <c r="M6613" i="1"/>
  <c r="M6619" i="1"/>
  <c r="M6538" i="1"/>
  <c r="M6528" i="1"/>
  <c r="M6614" i="1"/>
  <c r="M6606" i="1"/>
  <c r="M6595" i="1"/>
  <c r="M6604" i="1"/>
  <c r="M6599" i="1"/>
  <c r="M6610" i="1"/>
  <c r="M6615" i="1"/>
  <c r="M6590" i="1"/>
  <c r="M6609" i="1"/>
  <c r="M6545" i="1"/>
  <c r="M6583" i="1"/>
  <c r="M6621" i="1"/>
  <c r="M6551" i="1"/>
  <c r="M6612" i="1"/>
  <c r="M6529" i="1"/>
  <c r="M6575" i="1"/>
  <c r="M6567" i="1"/>
  <c r="M6600" i="1"/>
  <c r="M6533" i="1"/>
  <c r="M6597" i="1"/>
  <c r="M6564" i="1"/>
  <c r="M6584" i="1"/>
  <c r="M6592" i="1"/>
  <c r="M6620" i="1"/>
  <c r="M6602" i="1"/>
  <c r="M6556" i="1"/>
  <c r="M6587" i="1"/>
  <c r="M6581" i="1"/>
  <c r="M6596" i="1"/>
  <c r="M6618" i="1"/>
  <c r="M6471" i="1"/>
  <c r="M6402" i="1"/>
  <c r="M6492" i="1"/>
  <c r="M6419" i="1"/>
  <c r="M6429" i="1"/>
  <c r="M6499" i="1"/>
  <c r="M6519" i="1"/>
  <c r="M6481" i="1"/>
  <c r="M6412" i="1"/>
  <c r="M6427" i="1"/>
  <c r="M6432" i="1"/>
  <c r="M6523" i="1"/>
  <c r="M6407" i="1"/>
  <c r="M6466" i="1"/>
  <c r="M6479" i="1"/>
  <c r="M6485" i="1"/>
  <c r="M6500" i="1"/>
  <c r="M6411" i="1"/>
  <c r="M6447" i="1"/>
  <c r="M6470" i="1"/>
  <c r="M6482" i="1"/>
  <c r="M6448" i="1"/>
  <c r="M6443" i="1"/>
  <c r="M6451" i="1"/>
  <c r="M6467" i="1"/>
  <c r="M6422" i="1"/>
  <c r="M6461" i="1"/>
  <c r="M6473" i="1"/>
  <c r="M6396" i="1"/>
  <c r="M6487" i="1"/>
  <c r="M6404" i="1"/>
  <c r="M6410" i="1"/>
  <c r="M6424" i="1"/>
  <c r="M6446" i="1"/>
  <c r="M6495" i="1"/>
  <c r="M6505" i="1"/>
  <c r="M6516" i="1"/>
  <c r="M6506" i="1"/>
  <c r="M6465" i="1"/>
  <c r="M6452" i="1"/>
  <c r="M6509" i="1"/>
  <c r="M6441" i="1"/>
  <c r="M6464" i="1"/>
  <c r="M6405" i="1"/>
  <c r="M6439" i="1"/>
  <c r="M6501" i="1"/>
  <c r="M6434" i="1"/>
  <c r="M6456" i="1"/>
  <c r="M6397" i="1"/>
  <c r="M6413" i="1"/>
  <c r="M6490" i="1"/>
  <c r="M6417" i="1"/>
  <c r="M6511" i="1"/>
  <c r="M6442" i="1"/>
  <c r="M6420" i="1"/>
  <c r="M6455" i="1"/>
  <c r="M6513" i="1"/>
  <c r="M6445" i="1"/>
  <c r="M6426" i="1"/>
  <c r="M6503" i="1"/>
  <c r="M6480" i="1"/>
  <c r="M6392" i="1"/>
  <c r="M6477" i="1"/>
  <c r="M6518" i="1"/>
  <c r="M6421" i="1"/>
  <c r="M6493" i="1"/>
  <c r="M6489" i="1"/>
  <c r="M6472" i="1"/>
  <c r="M6400" i="1"/>
  <c r="M6515" i="1"/>
  <c r="M6433" i="1"/>
  <c r="M6399" i="1"/>
  <c r="M6406" i="1"/>
  <c r="M6520" i="1"/>
  <c r="M6486" i="1"/>
  <c r="M6510" i="1"/>
  <c r="M6460" i="1"/>
  <c r="M6458" i="1"/>
  <c r="M6449" i="1"/>
  <c r="M6514" i="1"/>
  <c r="M6521" i="1"/>
  <c r="M6474" i="1"/>
  <c r="M6502" i="1"/>
  <c r="M6450" i="1"/>
  <c r="M6428" i="1"/>
  <c r="M6517" i="1"/>
  <c r="M6475" i="1"/>
  <c r="M6504" i="1"/>
  <c r="M6469" i="1"/>
  <c r="M6435" i="1"/>
  <c r="M6414" i="1"/>
  <c r="M6476" i="1"/>
  <c r="M6494" i="1"/>
  <c r="M6415" i="1"/>
  <c r="M6408" i="1"/>
  <c r="M6522" i="1"/>
  <c r="M6488" i="1"/>
  <c r="M6454" i="1"/>
  <c r="M6463" i="1"/>
  <c r="M6416" i="1"/>
  <c r="M6409" i="1"/>
  <c r="M6401" i="1"/>
  <c r="M6431" i="1"/>
  <c r="M6436" i="1"/>
  <c r="M6457" i="1"/>
  <c r="M6453" i="1"/>
  <c r="M6462" i="1"/>
  <c r="M6394" i="1"/>
  <c r="M6393" i="1"/>
  <c r="M6468" i="1"/>
  <c r="M6507" i="1"/>
  <c r="M6418" i="1"/>
  <c r="M6438" i="1"/>
  <c r="M6437" i="1"/>
  <c r="M6403" i="1"/>
  <c r="M6524" i="1"/>
  <c r="M6484" i="1"/>
  <c r="M6398" i="1"/>
  <c r="M6395" i="1"/>
  <c r="M6430" i="1"/>
  <c r="M6478" i="1"/>
  <c r="M6425" i="1"/>
  <c r="M6497" i="1"/>
  <c r="M6512" i="1"/>
  <c r="M6423" i="1"/>
  <c r="M6508" i="1"/>
  <c r="M6496" i="1"/>
  <c r="M6525" i="1"/>
  <c r="M6483" i="1"/>
  <c r="M6459" i="1"/>
  <c r="M6498" i="1"/>
  <c r="M6491" i="1"/>
  <c r="M6440" i="1"/>
  <c r="M6444" i="1"/>
  <c r="M5513" i="1"/>
  <c r="M5512" i="1"/>
  <c r="M6363" i="1"/>
  <c r="M6351" i="1"/>
  <c r="M6324" i="1"/>
  <c r="M6376" i="1"/>
  <c r="M6355" i="1"/>
  <c r="M6338" i="1"/>
  <c r="M6386" i="1"/>
  <c r="M6328" i="1"/>
  <c r="M6379" i="1"/>
  <c r="M6349" i="1"/>
  <c r="M6332" i="1"/>
  <c r="M6381" i="1"/>
  <c r="M6390" i="1"/>
  <c r="M6369" i="1"/>
  <c r="M6387" i="1"/>
  <c r="M6366" i="1"/>
  <c r="M6359" i="1"/>
  <c r="M6358" i="1"/>
  <c r="M6371" i="1"/>
  <c r="M6361" i="1"/>
  <c r="M6330" i="1"/>
  <c r="M6385" i="1"/>
  <c r="M6318" i="1"/>
  <c r="M6377" i="1"/>
  <c r="M6375" i="1"/>
  <c r="M6383" i="1"/>
  <c r="M6382" i="1"/>
  <c r="M6320" i="1"/>
  <c r="M6367" i="1"/>
  <c r="M6354" i="1"/>
  <c r="M6365" i="1"/>
  <c r="M6373" i="1"/>
  <c r="M6372" i="1"/>
  <c r="M6357" i="1"/>
  <c r="M6337" i="1"/>
  <c r="M6345" i="1"/>
  <c r="M6352" i="1"/>
  <c r="M6342" i="1"/>
  <c r="M6350" i="1"/>
  <c r="M6326" i="1"/>
  <c r="M6343" i="1"/>
  <c r="M6334" i="1"/>
  <c r="M6341" i="1"/>
  <c r="M6322" i="1"/>
  <c r="M6333" i="1"/>
  <c r="M6370" i="1"/>
  <c r="M6388" i="1"/>
  <c r="M6384" i="1"/>
  <c r="M6321" i="1"/>
  <c r="M6360" i="1"/>
  <c r="M6380" i="1"/>
  <c r="M6378" i="1"/>
  <c r="M6374" i="1"/>
  <c r="M6391" i="1"/>
  <c r="M6331" i="1"/>
  <c r="M6368" i="1"/>
  <c r="M6364" i="1"/>
  <c r="M6362" i="1"/>
  <c r="M6319" i="1"/>
  <c r="M6348" i="1"/>
  <c r="M6356" i="1"/>
  <c r="M6346" i="1"/>
  <c r="M6335" i="1"/>
  <c r="M6339" i="1"/>
  <c r="M6347" i="1"/>
  <c r="M6336" i="1"/>
  <c r="M6353" i="1"/>
  <c r="M6323" i="1"/>
  <c r="M6340" i="1"/>
  <c r="M6389" i="1"/>
  <c r="M6329" i="1"/>
  <c r="M6327" i="1"/>
  <c r="M6325" i="1"/>
  <c r="M6344" i="1"/>
  <c r="M6317" i="1"/>
  <c r="M6229" i="1"/>
  <c r="M6228" i="1"/>
  <c r="M6227" i="1"/>
  <c r="M6226" i="1"/>
  <c r="M6225" i="1"/>
  <c r="M6235" i="1"/>
  <c r="M6259" i="1"/>
  <c r="M6302" i="1"/>
  <c r="M6254" i="1"/>
  <c r="M6315" i="1"/>
  <c r="M6313" i="1"/>
  <c r="M6257" i="1"/>
  <c r="M6236" i="1"/>
  <c r="M6285" i="1"/>
  <c r="M6297" i="1"/>
  <c r="M6298" i="1"/>
  <c r="M6293" i="1"/>
  <c r="M6243" i="1"/>
  <c r="M6301" i="1"/>
  <c r="M6231" i="1"/>
  <c r="M6289" i="1"/>
  <c r="M6310" i="1"/>
  <c r="M6284" i="1"/>
  <c r="M6311" i="1"/>
  <c r="M6316" i="1"/>
  <c r="M6268" i="1"/>
  <c r="M6290" i="1"/>
  <c r="M6241" i="1"/>
  <c r="M6309" i="1"/>
  <c r="M6269" i="1"/>
  <c r="M6233" i="1"/>
  <c r="M6281" i="1"/>
  <c r="M6314" i="1"/>
  <c r="M6271" i="1"/>
  <c r="M6251" i="1"/>
  <c r="M6272" i="1"/>
  <c r="M6224" i="1"/>
  <c r="M6305" i="1"/>
  <c r="M6277" i="1"/>
  <c r="M6303" i="1"/>
  <c r="M6270" i="1"/>
  <c r="M6296" i="1"/>
  <c r="M6267" i="1"/>
  <c r="M6280" i="1"/>
  <c r="M6286" i="1"/>
  <c r="M6312" i="1"/>
  <c r="M6291" i="1"/>
  <c r="M6307" i="1"/>
  <c r="M6273" i="1"/>
  <c r="M6288" i="1"/>
  <c r="M6295" i="1"/>
  <c r="M6300" i="1"/>
  <c r="M6240" i="1"/>
  <c r="M6265" i="1"/>
  <c r="M6264" i="1"/>
  <c r="M6283" i="1"/>
  <c r="M6234" i="1"/>
  <c r="M6282" i="1"/>
  <c r="M6247" i="1"/>
  <c r="M6299" i="1"/>
  <c r="M6266" i="1"/>
  <c r="M6304" i="1"/>
  <c r="M6262" i="1"/>
  <c r="M6258" i="1"/>
  <c r="M6287" i="1"/>
  <c r="M6252" i="1"/>
  <c r="M6253" i="1"/>
  <c r="M6256" i="1"/>
  <c r="M6260" i="1"/>
  <c r="M6239" i="1"/>
  <c r="M6278" i="1"/>
  <c r="M6244" i="1"/>
  <c r="M6308" i="1"/>
  <c r="M6232" i="1"/>
  <c r="M6263" i="1"/>
  <c r="M6246" i="1"/>
  <c r="M6279" i="1"/>
  <c r="M6306" i="1"/>
  <c r="M6250" i="1"/>
  <c r="M6292" i="1"/>
  <c r="M6255" i="1"/>
  <c r="M6274" i="1"/>
  <c r="M6275" i="1"/>
  <c r="M6261" i="1"/>
  <c r="M6294" i="1"/>
  <c r="M6248" i="1"/>
  <c r="M6230" i="1"/>
  <c r="M6245" i="1"/>
  <c r="M6276" i="1"/>
  <c r="M6237" i="1"/>
  <c r="M6249" i="1"/>
  <c r="M6242" i="1"/>
  <c r="M6238" i="1"/>
  <c r="M6221" i="1"/>
  <c r="M6222" i="1"/>
  <c r="M6223" i="1"/>
  <c r="M6220" i="1"/>
  <c r="M6213" i="1"/>
  <c r="M6212" i="1"/>
  <c r="M6211" i="1"/>
  <c r="M6219" i="1"/>
  <c r="M6218" i="1"/>
  <c r="M6217" i="1"/>
  <c r="M6214" i="1"/>
  <c r="M6216" i="1"/>
  <c r="M6215" i="1"/>
  <c r="M6203" i="1"/>
  <c r="M6197" i="1"/>
  <c r="M6202" i="1"/>
  <c r="M6209" i="1"/>
  <c r="M6198" i="1"/>
  <c r="M6207" i="1"/>
  <c r="M6201" i="1"/>
  <c r="M6205" i="1"/>
  <c r="M6204" i="1"/>
  <c r="M6210" i="1"/>
  <c r="M6208" i="1"/>
  <c r="M6206" i="1"/>
  <c r="M6199" i="1"/>
  <c r="M6200" i="1"/>
  <c r="M6181" i="1"/>
  <c r="M6172" i="1"/>
  <c r="M6174" i="1"/>
  <c r="M6184" i="1"/>
  <c r="M6178" i="1"/>
  <c r="M6175" i="1"/>
  <c r="M6185" i="1"/>
  <c r="M6196" i="1"/>
  <c r="M6193" i="1"/>
  <c r="M6195" i="1"/>
  <c r="M6183" i="1"/>
  <c r="M6194" i="1"/>
  <c r="M6192" i="1"/>
  <c r="M6173" i="1"/>
  <c r="M6182" i="1"/>
  <c r="M6176" i="1"/>
  <c r="M6191" i="1"/>
  <c r="M6188" i="1"/>
  <c r="M6190" i="1"/>
  <c r="M6189" i="1"/>
  <c r="M6186" i="1"/>
  <c r="M6187" i="1"/>
  <c r="M6171" i="1"/>
  <c r="M6180" i="1"/>
  <c r="M6177" i="1"/>
  <c r="M6170" i="1"/>
  <c r="M6179" i="1"/>
  <c r="M6154" i="1"/>
  <c r="M6157" i="1"/>
  <c r="M6162" i="1"/>
  <c r="M6153" i="1"/>
  <c r="M6141" i="1"/>
  <c r="M6151" i="1"/>
  <c r="M6146" i="1"/>
  <c r="M6142" i="1"/>
  <c r="M6163" i="1"/>
  <c r="M6169" i="1"/>
  <c r="M6138" i="1"/>
  <c r="M6152" i="1"/>
  <c r="M6137" i="1"/>
  <c r="M6168" i="1"/>
  <c r="M6144" i="1"/>
  <c r="M6167" i="1"/>
  <c r="M6145" i="1"/>
  <c r="M6140" i="1"/>
  <c r="M6164" i="1"/>
  <c r="M6166" i="1"/>
  <c r="M6150" i="1"/>
  <c r="M6139" i="1"/>
  <c r="M6156" i="1"/>
  <c r="M6165" i="1"/>
  <c r="M6143" i="1"/>
  <c r="M6149" i="1"/>
  <c r="M6161" i="1"/>
  <c r="M6147" i="1"/>
  <c r="M6155" i="1"/>
  <c r="M6160" i="1"/>
  <c r="M6148" i="1"/>
  <c r="M6159" i="1"/>
  <c r="M6158" i="1"/>
  <c r="M6134" i="1"/>
  <c r="M6135" i="1"/>
  <c r="M6132" i="1"/>
  <c r="M6129" i="1"/>
  <c r="M6128" i="1"/>
  <c r="M6133" i="1"/>
  <c r="M6131" i="1"/>
  <c r="M6130" i="1"/>
  <c r="M6136" i="1"/>
  <c r="M6125" i="1"/>
  <c r="M6111" i="1"/>
  <c r="M6109" i="1"/>
  <c r="M6117" i="1"/>
  <c r="M6106" i="1"/>
  <c r="M6112" i="1"/>
  <c r="M6122" i="1"/>
  <c r="M6121" i="1"/>
  <c r="M6113" i="1"/>
  <c r="M6105" i="1"/>
  <c r="M6114" i="1"/>
  <c r="M6123" i="1"/>
  <c r="M6110" i="1"/>
  <c r="M6107" i="1"/>
  <c r="M6115" i="1"/>
  <c r="M6120" i="1"/>
  <c r="M6119" i="1"/>
  <c r="M6118" i="1"/>
  <c r="M6127" i="1"/>
  <c r="M6126" i="1"/>
  <c r="M6108" i="1"/>
  <c r="M6116" i="1"/>
  <c r="M6124" i="1"/>
  <c r="M6011" i="1"/>
  <c r="M6060" i="1"/>
  <c r="M6072" i="1"/>
  <c r="M6086" i="1"/>
  <c r="M6101" i="1"/>
  <c r="M6103" i="1"/>
  <c r="M6075" i="1"/>
  <c r="M6025" i="1"/>
  <c r="M6000" i="1"/>
  <c r="M6022" i="1"/>
  <c r="M6035" i="1"/>
  <c r="M6061" i="1"/>
  <c r="M6073" i="1"/>
  <c r="M6087" i="1"/>
  <c r="M6102" i="1"/>
  <c r="M6088" i="1"/>
  <c r="M6077" i="1"/>
  <c r="M6090" i="1"/>
  <c r="M6034" i="1"/>
  <c r="M6074" i="1"/>
  <c r="M6021" i="1"/>
  <c r="M6036" i="1"/>
  <c r="M6012" i="1"/>
  <c r="M6104" i="1"/>
  <c r="M6063" i="1"/>
  <c r="M5999" i="1"/>
  <c r="M6037" i="1"/>
  <c r="M6006" i="1"/>
  <c r="M6016" i="1"/>
  <c r="M6030" i="1"/>
  <c r="M6044" i="1"/>
  <c r="M6058" i="1"/>
  <c r="M6068" i="1"/>
  <c r="M6095" i="1"/>
  <c r="M6049" i="1"/>
  <c r="M6053" i="1"/>
  <c r="M6050" i="1"/>
  <c r="M6024" i="1"/>
  <c r="M6001" i="1"/>
  <c r="M5997" i="1"/>
  <c r="M6009" i="1"/>
  <c r="M6019" i="1"/>
  <c r="M6048" i="1"/>
  <c r="M6085" i="1"/>
  <c r="M6099" i="1"/>
  <c r="M6051" i="1"/>
  <c r="M5998" i="1"/>
  <c r="M6010" i="1"/>
  <c r="M6020" i="1"/>
  <c r="M6033" i="1"/>
  <c r="M6071" i="1"/>
  <c r="M6100" i="1"/>
  <c r="M6023" i="1"/>
  <c r="M6039" i="1"/>
  <c r="M6097" i="1"/>
  <c r="M6004" i="1"/>
  <c r="M6013" i="1"/>
  <c r="M6059" i="1"/>
  <c r="M6079" i="1"/>
  <c r="M6017" i="1"/>
  <c r="M6026" i="1"/>
  <c r="M5991" i="1"/>
  <c r="M6057" i="1"/>
  <c r="M6083" i="1"/>
  <c r="M5992" i="1"/>
  <c r="M6045" i="1"/>
  <c r="M6065" i="1"/>
  <c r="M6041" i="1"/>
  <c r="M5996" i="1"/>
  <c r="M6070" i="1"/>
  <c r="M6091" i="1"/>
  <c r="M6031" i="1"/>
  <c r="M6055" i="1"/>
  <c r="M6089" i="1"/>
  <c r="M6062" i="1"/>
  <c r="M6078" i="1"/>
  <c r="M6046" i="1"/>
  <c r="M6064" i="1"/>
  <c r="M6098" i="1"/>
  <c r="M6007" i="1"/>
  <c r="M6027" i="1"/>
  <c r="M6043" i="1"/>
  <c r="M6056" i="1"/>
  <c r="M6032" i="1"/>
  <c r="M6054" i="1"/>
  <c r="M6084" i="1"/>
  <c r="M5994" i="1"/>
  <c r="M6014" i="1"/>
  <c r="M6081" i="1"/>
  <c r="M6015" i="1"/>
  <c r="M6040" i="1"/>
  <c r="M6094" i="1"/>
  <c r="M6003" i="1"/>
  <c r="M6080" i="1"/>
  <c r="M6092" i="1"/>
  <c r="M5995" i="1"/>
  <c r="M6047" i="1"/>
  <c r="M6067" i="1"/>
  <c r="M6002" i="1"/>
  <c r="M6018" i="1"/>
  <c r="M6093" i="1"/>
  <c r="M6066" i="1"/>
  <c r="M6076" i="1"/>
  <c r="M6008" i="1"/>
  <c r="M6029" i="1"/>
  <c r="M6042" i="1"/>
  <c r="M6052" i="1"/>
  <c r="M6096" i="1"/>
  <c r="M6005" i="1"/>
  <c r="M6028" i="1"/>
  <c r="M6038" i="1"/>
  <c r="M6082" i="1"/>
  <c r="M5993" i="1"/>
  <c r="M6069" i="1"/>
  <c r="M5816" i="1"/>
  <c r="M5815" i="1"/>
  <c r="M5814" i="1"/>
  <c r="M5817" i="1"/>
  <c r="M5990" i="1"/>
  <c r="M5981" i="1"/>
  <c r="M5987" i="1"/>
  <c r="M5986" i="1"/>
  <c r="M5985" i="1"/>
  <c r="M5980" i="1"/>
  <c r="M5979" i="1"/>
  <c r="M5989" i="1"/>
  <c r="M5978" i="1"/>
  <c r="M5984" i="1"/>
  <c r="M5983" i="1"/>
  <c r="M5982" i="1"/>
  <c r="M5977" i="1"/>
  <c r="M5988" i="1"/>
  <c r="M5959" i="1"/>
  <c r="M5967" i="1"/>
  <c r="M5968" i="1"/>
  <c r="M5945" i="1"/>
  <c r="M5974" i="1"/>
  <c r="M5969" i="1"/>
  <c r="M5961" i="1"/>
  <c r="M5956" i="1"/>
  <c r="M5952" i="1"/>
  <c r="M5975" i="1"/>
  <c r="M5958" i="1"/>
  <c r="M5955" i="1"/>
  <c r="M5947" i="1"/>
  <c r="M5971" i="1"/>
  <c r="M5946" i="1"/>
  <c r="M5951" i="1"/>
  <c r="M5953" i="1"/>
  <c r="M5964" i="1"/>
  <c r="M5973" i="1"/>
  <c r="M5962" i="1"/>
  <c r="M5957" i="1"/>
  <c r="M5972" i="1"/>
  <c r="M5970" i="1"/>
  <c r="M5949" i="1"/>
  <c r="M5965" i="1"/>
  <c r="M5963" i="1"/>
  <c r="M5954" i="1"/>
  <c r="M5966" i="1"/>
  <c r="M5960" i="1"/>
  <c r="M5950" i="1"/>
  <c r="M5976" i="1"/>
  <c r="M5948" i="1"/>
  <c r="M5927" i="1"/>
  <c r="M5939" i="1"/>
  <c r="M5929" i="1"/>
  <c r="M5934" i="1"/>
  <c r="M5928" i="1"/>
  <c r="M5932" i="1"/>
  <c r="M5935" i="1"/>
  <c r="M5926" i="1"/>
  <c r="M5944" i="1"/>
  <c r="M5938" i="1"/>
  <c r="M5924" i="1"/>
  <c r="M5936" i="1"/>
  <c r="M5933" i="1"/>
  <c r="M5940" i="1"/>
  <c r="M5931" i="1"/>
  <c r="M5930" i="1"/>
  <c r="M5923" i="1"/>
  <c r="M5937" i="1"/>
  <c r="M5941" i="1"/>
  <c r="M5943" i="1"/>
  <c r="M5925" i="1"/>
  <c r="M5942" i="1"/>
  <c r="M5917" i="1"/>
  <c r="M5913" i="1"/>
  <c r="M5919" i="1"/>
  <c r="M5916" i="1"/>
  <c r="M5909" i="1"/>
  <c r="M5911" i="1"/>
  <c r="M5922" i="1"/>
  <c r="M5910" i="1"/>
  <c r="M5915" i="1"/>
  <c r="M5914" i="1"/>
  <c r="M5921" i="1"/>
  <c r="M5920" i="1"/>
  <c r="M5912" i="1"/>
  <c r="M5918" i="1"/>
  <c r="M5908" i="1"/>
  <c r="M5905" i="1"/>
  <c r="M5902" i="1"/>
  <c r="M5903" i="1"/>
  <c r="M5904" i="1"/>
  <c r="M5907" i="1"/>
  <c r="M5906" i="1"/>
  <c r="M5876" i="1"/>
  <c r="M5895" i="1"/>
  <c r="M5869" i="1"/>
  <c r="M5883" i="1"/>
  <c r="M5877" i="1"/>
  <c r="M5897" i="1"/>
  <c r="M5893" i="1"/>
  <c r="M5886" i="1"/>
  <c r="M5872" i="1"/>
  <c r="M5880" i="1"/>
  <c r="M5871" i="1"/>
  <c r="M5878" i="1"/>
  <c r="M5900" i="1"/>
  <c r="M5899" i="1"/>
  <c r="M5901" i="1"/>
  <c r="M5874" i="1"/>
  <c r="M5881" i="1"/>
  <c r="M5887" i="1"/>
  <c r="M5896" i="1"/>
  <c r="M5885" i="1"/>
  <c r="M5882" i="1"/>
  <c r="M5884" i="1"/>
  <c r="M5888" i="1"/>
  <c r="M5873" i="1"/>
  <c r="M5875" i="1"/>
  <c r="M5890" i="1"/>
  <c r="M5889" i="1"/>
  <c r="M5868" i="1"/>
  <c r="M5866" i="1"/>
  <c r="M5879" i="1"/>
  <c r="M5870" i="1"/>
  <c r="M5891" i="1"/>
  <c r="M5867" i="1"/>
  <c r="M5865" i="1"/>
  <c r="M5898" i="1"/>
  <c r="M5894" i="1"/>
  <c r="M5892" i="1"/>
  <c r="M5857" i="1"/>
  <c r="M5850" i="1"/>
  <c r="M5852" i="1"/>
  <c r="M5849" i="1"/>
  <c r="M5848" i="1"/>
  <c r="M5859" i="1"/>
  <c r="M5856" i="1"/>
  <c r="M5864" i="1"/>
  <c r="M5863" i="1"/>
  <c r="M5862" i="1"/>
  <c r="M5855" i="1"/>
  <c r="M5861" i="1"/>
  <c r="M5854" i="1"/>
  <c r="M5860" i="1"/>
  <c r="M5853" i="1"/>
  <c r="M5858" i="1"/>
  <c r="M5851" i="1"/>
  <c r="M5847" i="1"/>
  <c r="M5846" i="1"/>
  <c r="M5835" i="1"/>
  <c r="M5845" i="1"/>
  <c r="M5836" i="1"/>
  <c r="M5839" i="1"/>
  <c r="M5840" i="1"/>
  <c r="M5838" i="1"/>
  <c r="M5837" i="1"/>
  <c r="M5844" i="1"/>
  <c r="M5834" i="1"/>
  <c r="M5843" i="1"/>
  <c r="M5833" i="1"/>
  <c r="M5842" i="1"/>
  <c r="M5832" i="1"/>
  <c r="M5831" i="1"/>
  <c r="M5841" i="1"/>
  <c r="M5824" i="1"/>
  <c r="M5828" i="1"/>
  <c r="M5830" i="1"/>
  <c r="M5829" i="1"/>
  <c r="M5827" i="1"/>
  <c r="M5826" i="1"/>
  <c r="M5825" i="1"/>
  <c r="M5818" i="1"/>
  <c r="M5821" i="1"/>
  <c r="M5823" i="1"/>
  <c r="M5822" i="1"/>
  <c r="M5820" i="1"/>
  <c r="M5819" i="1"/>
  <c r="M5808" i="1"/>
  <c r="M5813" i="1"/>
  <c r="M5812" i="1"/>
  <c r="M5811" i="1"/>
  <c r="M5810" i="1"/>
  <c r="M5809" i="1"/>
  <c r="M5790" i="1"/>
  <c r="M5786" i="1"/>
  <c r="M5787" i="1"/>
  <c r="M5803" i="1"/>
  <c r="M5807" i="1"/>
  <c r="M5802" i="1"/>
  <c r="M5796" i="1"/>
  <c r="M5801" i="1"/>
  <c r="M5806" i="1"/>
  <c r="M5791" i="1"/>
  <c r="M5795" i="1"/>
  <c r="M5805" i="1"/>
  <c r="M5794" i="1"/>
  <c r="M5789" i="1"/>
  <c r="M5800" i="1"/>
  <c r="M5793" i="1"/>
  <c r="M5804" i="1"/>
  <c r="M5799" i="1"/>
  <c r="M5792" i="1"/>
  <c r="M5798" i="1"/>
  <c r="M5788" i="1"/>
  <c r="M5797" i="1"/>
  <c r="M5763" i="1"/>
  <c r="M5774" i="1"/>
  <c r="M5744" i="1"/>
  <c r="M5777" i="1"/>
  <c r="M5769" i="1"/>
  <c r="M5780" i="1"/>
  <c r="M5741" i="1"/>
  <c r="M5778" i="1"/>
  <c r="M5775" i="1"/>
  <c r="M5773" i="1"/>
  <c r="M5751" i="1"/>
  <c r="M5768" i="1"/>
  <c r="M5764" i="1"/>
  <c r="M5753" i="1"/>
  <c r="M5757" i="1"/>
  <c r="M5736" i="1"/>
  <c r="M5784" i="1"/>
  <c r="M5760" i="1"/>
  <c r="M5785" i="1"/>
  <c r="M5765" i="1"/>
  <c r="M5772" i="1"/>
  <c r="M5748" i="1"/>
  <c r="M5754" i="1"/>
  <c r="M5761" i="1"/>
  <c r="M5781" i="1"/>
  <c r="M5767" i="1"/>
  <c r="M5746" i="1"/>
  <c r="M5752" i="1"/>
  <c r="M5770" i="1"/>
  <c r="M5756" i="1"/>
  <c r="M5743" i="1"/>
  <c r="M5782" i="1"/>
  <c r="M5739" i="1"/>
  <c r="M5771" i="1"/>
  <c r="M5779" i="1"/>
  <c r="M5740" i="1"/>
  <c r="M5759" i="1"/>
  <c r="M5766" i="1"/>
  <c r="M5776" i="1"/>
  <c r="M5755" i="1"/>
  <c r="M5745" i="1"/>
  <c r="M5742" i="1"/>
  <c r="M5762" i="1"/>
  <c r="M5747" i="1"/>
  <c r="M5750" i="1"/>
  <c r="M5758" i="1"/>
  <c r="M5738" i="1"/>
  <c r="M5737" i="1"/>
  <c r="M5749" i="1"/>
  <c r="M5783" i="1"/>
  <c r="M5685" i="1"/>
  <c r="M5712" i="1"/>
  <c r="M5719" i="1"/>
  <c r="M5680" i="1"/>
  <c r="M5690" i="1"/>
  <c r="M5698" i="1"/>
  <c r="M5673" i="1"/>
  <c r="M5706" i="1"/>
  <c r="M5714" i="1"/>
  <c r="M5731" i="1"/>
  <c r="M5674" i="1"/>
  <c r="M5682" i="1"/>
  <c r="M5687" i="1"/>
  <c r="M5692" i="1"/>
  <c r="M5716" i="1"/>
  <c r="M5727" i="1"/>
  <c r="M5735" i="1"/>
  <c r="M5693" i="1"/>
  <c r="M5683" i="1"/>
  <c r="M5715" i="1"/>
  <c r="M5697" i="1"/>
  <c r="M5734" i="1"/>
  <c r="M5675" i="1"/>
  <c r="M5707" i="1"/>
  <c r="M5689" i="1"/>
  <c r="M5679" i="1"/>
  <c r="M5677" i="1"/>
  <c r="M5726" i="1"/>
  <c r="M5699" i="1"/>
  <c r="M5696" i="1"/>
  <c r="M5721" i="1"/>
  <c r="M5718" i="1"/>
  <c r="M5678" i="1"/>
  <c r="M5730" i="1"/>
  <c r="M5711" i="1"/>
  <c r="M5691" i="1"/>
  <c r="M5694" i="1"/>
  <c r="M5729" i="1"/>
  <c r="M5686" i="1"/>
  <c r="M5722" i="1"/>
  <c r="M5717" i="1"/>
  <c r="M5720" i="1"/>
  <c r="M5681" i="1"/>
  <c r="M5713" i="1"/>
  <c r="M5703" i="1"/>
  <c r="M5710" i="1"/>
  <c r="M5705" i="1"/>
  <c r="M5695" i="1"/>
  <c r="M5676" i="1"/>
  <c r="M5733" i="1"/>
  <c r="M5704" i="1"/>
  <c r="M5725" i="1"/>
  <c r="M5684" i="1"/>
  <c r="M5728" i="1"/>
  <c r="M5672" i="1"/>
  <c r="M5708" i="1"/>
  <c r="M5732" i="1"/>
  <c r="M5723" i="1"/>
  <c r="M5709" i="1"/>
  <c r="M5700" i="1"/>
  <c r="M5702" i="1"/>
  <c r="M5701" i="1"/>
  <c r="M5688" i="1"/>
  <c r="M5724" i="1"/>
  <c r="M5633" i="1"/>
  <c r="M5670" i="1"/>
  <c r="M5622" i="1"/>
  <c r="M5652" i="1"/>
  <c r="M5662" i="1"/>
  <c r="M5625" i="1"/>
  <c r="M5637" i="1"/>
  <c r="M5646" i="1"/>
  <c r="M5656" i="1"/>
  <c r="M5665" i="1"/>
  <c r="M5627" i="1"/>
  <c r="M5639" i="1"/>
  <c r="M5667" i="1"/>
  <c r="M5631" i="1"/>
  <c r="M5643" i="1"/>
  <c r="M5650" i="1"/>
  <c r="M5660" i="1"/>
  <c r="M5669" i="1"/>
  <c r="M5632" i="1"/>
  <c r="M5651" i="1"/>
  <c r="M5661" i="1"/>
  <c r="M5657" i="1"/>
  <c r="M5659" i="1"/>
  <c r="M5647" i="1"/>
  <c r="M5634" i="1"/>
  <c r="M5649" i="1"/>
  <c r="M5638" i="1"/>
  <c r="M5621" i="1"/>
  <c r="M5642" i="1"/>
  <c r="M5626" i="1"/>
  <c r="M5630" i="1"/>
  <c r="M5658" i="1"/>
  <c r="M5645" i="1"/>
  <c r="M5648" i="1"/>
  <c r="M5636" i="1"/>
  <c r="M5641" i="1"/>
  <c r="M5624" i="1"/>
  <c r="M5663" i="1"/>
  <c r="M5629" i="1"/>
  <c r="M5653" i="1"/>
  <c r="M5668" i="1"/>
  <c r="M5655" i="1"/>
  <c r="M5644" i="1"/>
  <c r="M5635" i="1"/>
  <c r="M5640" i="1"/>
  <c r="M5623" i="1"/>
  <c r="M5671" i="1"/>
  <c r="M5628" i="1"/>
  <c r="M5664" i="1"/>
  <c r="M5666" i="1"/>
  <c r="M5654" i="1"/>
  <c r="M5557" i="1"/>
  <c r="M5615" i="1"/>
  <c r="M5575" i="1"/>
  <c r="M5605" i="1"/>
  <c r="M5531" i="1"/>
  <c r="M5560" i="1"/>
  <c r="M5550" i="1"/>
  <c r="M5578" i="1"/>
  <c r="M5607" i="1"/>
  <c r="M5524" i="1"/>
  <c r="M5597" i="1"/>
  <c r="M5534" i="1"/>
  <c r="M5563" i="1"/>
  <c r="M5609" i="1"/>
  <c r="M5543" i="1"/>
  <c r="M5600" i="1"/>
  <c r="M5535" i="1"/>
  <c r="M5583" i="1"/>
  <c r="M5612" i="1"/>
  <c r="M5566" i="1"/>
  <c r="M5592" i="1"/>
  <c r="M5582" i="1"/>
  <c r="M5558" i="1"/>
  <c r="M5540" i="1"/>
  <c r="M5572" i="1"/>
  <c r="M5553" i="1"/>
  <c r="M5539" i="1"/>
  <c r="M5522" i="1"/>
  <c r="M5527" i="1"/>
  <c r="M5564" i="1"/>
  <c r="M5599" i="1"/>
  <c r="M5618" i="1"/>
  <c r="M5613" i="1"/>
  <c r="M5568" i="1"/>
  <c r="M5617" i="1"/>
  <c r="M5589" i="1"/>
  <c r="M5608" i="1"/>
  <c r="M5596" i="1"/>
  <c r="M5602" i="1"/>
  <c r="M5571" i="1"/>
  <c r="M5579" i="1"/>
  <c r="M5584" i="1"/>
  <c r="M5528" i="1"/>
  <c r="M5588" i="1"/>
  <c r="M5542" i="1"/>
  <c r="M5562" i="1"/>
  <c r="M5606" i="1"/>
  <c r="M5604" i="1"/>
  <c r="M5565" i="1"/>
  <c r="M5517" i="1"/>
  <c r="M5523" i="1"/>
  <c r="M5574" i="1"/>
  <c r="M5536" i="1"/>
  <c r="M5537" i="1"/>
  <c r="M5601" i="1"/>
  <c r="M5610" i="1"/>
  <c r="M5533" i="1"/>
  <c r="M5514" i="1"/>
  <c r="M5576" i="1"/>
  <c r="M5546" i="1"/>
  <c r="M5591" i="1"/>
  <c r="M5590" i="1"/>
  <c r="M5620" i="1"/>
  <c r="M5559" i="1"/>
  <c r="M5593" i="1"/>
  <c r="M5529" i="1"/>
  <c r="M5573" i="1"/>
  <c r="M5581" i="1"/>
  <c r="M5598" i="1"/>
  <c r="M5530" i="1"/>
  <c r="M5567" i="1"/>
  <c r="M5520" i="1"/>
  <c r="M5548" i="1"/>
  <c r="M5554" i="1"/>
  <c r="M5580" i="1"/>
  <c r="M5619" i="1"/>
  <c r="M5547" i="1"/>
  <c r="M5516" i="1"/>
  <c r="M5545" i="1"/>
  <c r="M5544" i="1"/>
  <c r="M5552" i="1"/>
  <c r="M5570" i="1"/>
  <c r="M5587" i="1"/>
  <c r="M5595" i="1"/>
  <c r="M5538" i="1"/>
  <c r="M5614" i="1"/>
  <c r="M5611" i="1"/>
  <c r="M5594" i="1"/>
  <c r="M5526" i="1"/>
  <c r="M5551" i="1"/>
  <c r="M5561" i="1"/>
  <c r="M5577" i="1"/>
  <c r="M5521" i="1"/>
  <c r="M5603" i="1"/>
  <c r="M5515" i="1"/>
  <c r="M5519" i="1"/>
  <c r="M5518" i="1"/>
  <c r="M5541" i="1"/>
  <c r="M5569" i="1"/>
  <c r="M5616" i="1"/>
  <c r="M5585" i="1"/>
  <c r="M5525" i="1"/>
  <c r="M5532" i="1"/>
  <c r="M5549" i="1"/>
  <c r="M5586" i="1"/>
  <c r="M5556" i="1"/>
  <c r="M5555" i="1"/>
  <c r="M5511" i="1"/>
  <c r="M5510" i="1"/>
  <c r="M5499" i="1"/>
  <c r="M5500" i="1"/>
  <c r="M5501" i="1"/>
  <c r="M5507" i="1"/>
  <c r="M5509" i="1"/>
  <c r="M5497" i="1"/>
  <c r="M5496" i="1"/>
  <c r="M5495" i="1"/>
  <c r="M5508" i="1"/>
  <c r="M5498" i="1"/>
  <c r="M5506" i="1"/>
  <c r="M5505" i="1"/>
  <c r="M5504" i="1"/>
  <c r="M5503" i="1"/>
  <c r="M5502" i="1"/>
  <c r="M5493" i="1"/>
  <c r="M5494" i="1"/>
  <c r="M5492" i="1"/>
  <c r="M5481" i="1"/>
  <c r="M5482" i="1"/>
  <c r="M5485" i="1"/>
  <c r="M5487" i="1"/>
  <c r="M5484" i="1"/>
  <c r="M5483" i="1"/>
  <c r="M5479" i="1"/>
  <c r="M5486" i="1"/>
  <c r="M5480" i="1"/>
  <c r="M5491" i="1"/>
  <c r="M5490" i="1"/>
  <c r="M5489" i="1"/>
  <c r="M5488" i="1"/>
  <c r="M5475" i="1"/>
  <c r="M5468" i="1"/>
  <c r="M5465" i="1"/>
  <c r="M5470" i="1"/>
  <c r="M5478" i="1"/>
  <c r="M5477" i="1"/>
  <c r="M5476" i="1"/>
  <c r="M5474" i="1"/>
  <c r="M5473" i="1"/>
  <c r="M5472" i="1"/>
  <c r="M5467" i="1"/>
  <c r="M5469" i="1"/>
  <c r="M5471" i="1"/>
  <c r="M5466" i="1"/>
  <c r="M5443" i="1"/>
  <c r="M5455" i="1"/>
  <c r="M5429" i="1"/>
  <c r="M5444" i="1"/>
  <c r="M5456" i="1"/>
  <c r="M5445" i="1"/>
  <c r="M5457" i="1"/>
  <c r="M5430" i="1"/>
  <c r="M5458" i="1"/>
  <c r="M5431" i="1"/>
  <c r="M5459" i="1"/>
  <c r="M5432" i="1"/>
  <c r="M5446" i="1"/>
  <c r="M5460" i="1"/>
  <c r="M5433" i="1"/>
  <c r="M5447" i="1"/>
  <c r="M5461" i="1"/>
  <c r="M5434" i="1"/>
  <c r="M5448" i="1"/>
  <c r="M5462" i="1"/>
  <c r="M5435" i="1"/>
  <c r="M5463" i="1"/>
  <c r="M5436" i="1"/>
  <c r="M5464" i="1"/>
  <c r="M5437" i="1"/>
  <c r="M5449" i="1"/>
  <c r="M5438" i="1"/>
  <c r="M5450" i="1"/>
  <c r="M5439" i="1"/>
  <c r="M5451" i="1"/>
  <c r="M5440" i="1"/>
  <c r="M5452" i="1"/>
  <c r="M5441" i="1"/>
  <c r="M5453" i="1"/>
  <c r="M5442" i="1"/>
  <c r="M5454" i="1"/>
  <c r="M5288" i="1"/>
  <c r="M5399" i="1"/>
  <c r="M5407" i="1"/>
  <c r="M5422" i="1"/>
  <c r="M5393" i="1"/>
  <c r="M5402" i="1"/>
  <c r="M5409" i="1"/>
  <c r="M5416" i="1"/>
  <c r="M5425" i="1"/>
  <c r="M5396" i="1"/>
  <c r="M5404" i="1"/>
  <c r="M5412" i="1"/>
  <c r="M5419" i="1"/>
  <c r="M5418" i="1"/>
  <c r="M5401" i="1"/>
  <c r="M5427" i="1"/>
  <c r="M5411" i="1"/>
  <c r="M5423" i="1"/>
  <c r="M5420" i="1"/>
  <c r="M5403" i="1"/>
  <c r="M5413" i="1"/>
  <c r="M5395" i="1"/>
  <c r="M5408" i="1"/>
  <c r="M5405" i="1"/>
  <c r="M5426" i="1"/>
  <c r="M5400" i="1"/>
  <c r="M5397" i="1"/>
  <c r="M5417" i="1"/>
  <c r="M5428" i="1"/>
  <c r="M5410" i="1"/>
  <c r="M5421" i="1"/>
  <c r="M5414" i="1"/>
  <c r="M5394" i="1"/>
  <c r="M5406" i="1"/>
  <c r="M5424" i="1"/>
  <c r="M5398" i="1"/>
  <c r="M5415" i="1"/>
  <c r="M5390" i="1"/>
  <c r="M5384" i="1"/>
  <c r="M5378" i="1"/>
  <c r="M5376" i="1"/>
  <c r="M5387" i="1"/>
  <c r="M5381" i="1"/>
  <c r="M5382" i="1"/>
  <c r="M5383" i="1"/>
  <c r="M5385" i="1"/>
  <c r="M5386" i="1"/>
  <c r="M5388" i="1"/>
  <c r="M5377" i="1"/>
  <c r="M5389" i="1"/>
  <c r="M5379" i="1"/>
  <c r="M5391" i="1"/>
  <c r="M5380" i="1"/>
  <c r="M5392" i="1"/>
  <c r="M5373" i="1"/>
  <c r="M5374" i="1"/>
  <c r="M5375" i="1"/>
  <c r="M5372" i="1"/>
  <c r="M5371" i="1"/>
  <c r="M5368" i="1"/>
  <c r="M5369" i="1"/>
  <c r="M5370" i="1"/>
  <c r="M5365" i="1"/>
  <c r="M5359" i="1"/>
  <c r="M5357" i="1"/>
  <c r="M5360" i="1"/>
  <c r="M5355" i="1"/>
  <c r="M5361" i="1"/>
  <c r="M5356" i="1"/>
  <c r="M5362" i="1"/>
  <c r="M5363" i="1"/>
  <c r="M5358" i="1"/>
  <c r="M5364" i="1"/>
  <c r="M5366" i="1"/>
  <c r="M5367" i="1"/>
  <c r="M5353" i="1"/>
  <c r="M5354" i="1"/>
  <c r="M5352" i="1"/>
  <c r="M5351" i="1"/>
  <c r="M5350" i="1"/>
  <c r="M5349" i="1"/>
  <c r="M5347" i="1"/>
  <c r="M5348" i="1"/>
  <c r="M5346" i="1"/>
  <c r="M5345" i="1"/>
  <c r="M5338" i="1"/>
  <c r="M5339" i="1"/>
  <c r="M5340" i="1"/>
  <c r="M5341" i="1"/>
  <c r="M5342" i="1"/>
  <c r="M5343" i="1"/>
  <c r="M5344" i="1"/>
  <c r="M5335" i="1"/>
  <c r="M5334" i="1"/>
  <c r="M5333" i="1"/>
  <c r="M5329" i="1"/>
  <c r="M5330" i="1"/>
  <c r="M5331" i="1"/>
  <c r="M5332" i="1"/>
  <c r="M5336" i="1"/>
  <c r="M5337" i="1"/>
  <c r="M5328" i="1"/>
  <c r="M5326" i="1"/>
  <c r="M5327" i="1"/>
  <c r="M5323" i="1"/>
  <c r="M5322" i="1"/>
  <c r="M5320" i="1"/>
  <c r="M5321" i="1"/>
  <c r="M5324" i="1"/>
  <c r="M5325" i="1"/>
  <c r="M5318" i="1"/>
  <c r="M5313" i="1"/>
  <c r="M5316" i="1"/>
  <c r="M5315" i="1"/>
  <c r="M5314" i="1"/>
  <c r="M5317" i="1"/>
  <c r="M5319" i="1"/>
  <c r="M4911" i="1"/>
  <c r="M4912" i="1"/>
  <c r="M4999" i="1"/>
  <c r="M5000" i="1"/>
  <c r="M5281" i="1"/>
  <c r="M5282" i="1"/>
  <c r="M5166" i="1"/>
  <c r="M5301" i="1"/>
  <c r="M5271" i="1"/>
  <c r="M5241" i="1"/>
  <c r="M5276" i="1"/>
  <c r="M5238" i="1"/>
  <c r="M5275" i="1"/>
  <c r="M5235" i="1"/>
  <c r="M5272" i="1"/>
  <c r="M5289" i="1"/>
  <c r="M5263" i="1"/>
  <c r="M5309" i="1"/>
  <c r="M5269" i="1"/>
  <c r="M5307" i="1"/>
  <c r="M5267" i="1"/>
  <c r="M5304" i="1"/>
  <c r="M5262" i="1"/>
  <c r="M5312" i="1"/>
  <c r="M5254" i="1"/>
  <c r="M5298" i="1"/>
  <c r="M5260" i="1"/>
  <c r="M5295" i="1"/>
  <c r="M5257" i="1"/>
  <c r="M5292" i="1"/>
  <c r="M5297" i="1"/>
  <c r="M5302" i="1"/>
  <c r="M5242" i="1"/>
  <c r="M5287" i="1"/>
  <c r="M5251" i="1"/>
  <c r="M5284" i="1"/>
  <c r="M5248" i="1"/>
  <c r="M5245" i="1"/>
  <c r="M5290" i="1"/>
  <c r="M5264" i="1"/>
  <c r="M5231" i="1"/>
  <c r="M5277" i="1"/>
  <c r="M5239" i="1"/>
  <c r="M5236" i="1"/>
  <c r="M5273" i="1"/>
  <c r="M5233" i="1"/>
  <c r="M5280" i="1"/>
  <c r="M5255" i="1"/>
  <c r="M5310" i="1"/>
  <c r="M5308" i="1"/>
  <c r="M5268" i="1"/>
  <c r="M5305" i="1"/>
  <c r="M5265" i="1"/>
  <c r="M5291" i="1"/>
  <c r="M5243" i="1"/>
  <c r="M5299" i="1"/>
  <c r="M5261" i="1"/>
  <c r="M5296" i="1"/>
  <c r="M5258" i="1"/>
  <c r="M5293" i="1"/>
  <c r="M5232" i="1"/>
  <c r="M5252" i="1"/>
  <c r="M5285" i="1"/>
  <c r="M5249" i="1"/>
  <c r="M5246" i="1"/>
  <c r="M5259" i="1"/>
  <c r="M5256" i="1"/>
  <c r="M5278" i="1"/>
  <c r="M5240" i="1"/>
  <c r="M5237" i="1"/>
  <c r="M5274" i="1"/>
  <c r="M5234" i="1"/>
  <c r="M5244" i="1"/>
  <c r="M5300" i="1"/>
  <c r="M5270" i="1"/>
  <c r="M5306" i="1"/>
  <c r="M5266" i="1"/>
  <c r="M5303" i="1"/>
  <c r="M5311" i="1"/>
  <c r="M5279" i="1"/>
  <c r="M5253" i="1"/>
  <c r="M5286" i="1"/>
  <c r="M5250" i="1"/>
  <c r="M5283" i="1"/>
  <c r="M5247" i="1"/>
  <c r="M5294" i="1"/>
  <c r="M5161" i="1"/>
  <c r="M5108" i="1"/>
  <c r="M5107" i="1"/>
  <c r="M5096" i="1"/>
  <c r="M5164" i="1"/>
  <c r="M5159" i="1"/>
  <c r="M5156" i="1"/>
  <c r="M5150" i="1"/>
  <c r="M5145" i="1"/>
  <c r="M5139" i="1"/>
  <c r="M5133" i="1"/>
  <c r="M5127" i="1"/>
  <c r="M5121" i="1"/>
  <c r="M5115" i="1"/>
  <c r="M5110" i="1"/>
  <c r="M5101" i="1"/>
  <c r="M5143" i="1"/>
  <c r="M5137" i="1"/>
  <c r="M5131" i="1"/>
  <c r="M5125" i="1"/>
  <c r="M5119" i="1"/>
  <c r="M5105" i="1"/>
  <c r="M5113" i="1"/>
  <c r="M5126" i="1"/>
  <c r="M5179" i="1"/>
  <c r="M5203" i="1"/>
  <c r="M5204" i="1"/>
  <c r="M5225" i="1"/>
  <c r="M5214" i="1"/>
  <c r="M5122" i="1"/>
  <c r="M5112" i="1"/>
  <c r="M5124" i="1"/>
  <c r="M5094" i="1"/>
  <c r="M5148" i="1"/>
  <c r="M5138" i="1"/>
  <c r="M5202" i="1"/>
  <c r="M5211" i="1"/>
  <c r="M5212" i="1"/>
  <c r="M5100" i="1"/>
  <c r="M5226" i="1"/>
  <c r="M5134" i="1"/>
  <c r="M5123" i="1"/>
  <c r="M5136" i="1"/>
  <c r="M5095" i="1"/>
  <c r="M5149" i="1"/>
  <c r="M5201" i="1"/>
  <c r="M5210" i="1"/>
  <c r="M5223" i="1"/>
  <c r="M5224" i="1"/>
  <c r="M5109" i="1"/>
  <c r="M5146" i="1"/>
  <c r="M5135" i="1"/>
  <c r="M5158" i="1"/>
  <c r="M5222" i="1"/>
  <c r="M5098" i="1"/>
  <c r="M5099" i="1"/>
  <c r="M5120" i="1"/>
  <c r="M5173" i="1"/>
  <c r="M5157" i="1"/>
  <c r="M5147" i="1"/>
  <c r="M5165" i="1"/>
  <c r="M5085" i="1"/>
  <c r="M5177" i="1"/>
  <c r="M5178" i="1"/>
  <c r="M5221" i="1"/>
  <c r="M5097" i="1"/>
  <c r="M5118" i="1"/>
  <c r="M5132" i="1"/>
  <c r="M5185" i="1"/>
  <c r="M5174" i="1"/>
  <c r="M5176" i="1"/>
  <c r="M5189" i="1"/>
  <c r="M5190" i="1"/>
  <c r="M5116" i="1"/>
  <c r="M5117" i="1"/>
  <c r="M5130" i="1"/>
  <c r="M5154" i="1"/>
  <c r="M5144" i="1"/>
  <c r="M5195" i="1"/>
  <c r="M5186" i="1"/>
  <c r="M5175" i="1"/>
  <c r="M5188" i="1"/>
  <c r="M5087" i="1"/>
  <c r="M5199" i="1"/>
  <c r="M5200" i="1"/>
  <c r="M5128" i="1"/>
  <c r="M5129" i="1"/>
  <c r="M5142" i="1"/>
  <c r="M5162" i="1"/>
  <c r="M5155" i="1"/>
  <c r="M5196" i="1"/>
  <c r="M5187" i="1"/>
  <c r="M5198" i="1"/>
  <c r="M5088" i="1"/>
  <c r="M5209" i="1"/>
  <c r="M5140" i="1"/>
  <c r="M5141" i="1"/>
  <c r="M5153" i="1"/>
  <c r="M5171" i="1"/>
  <c r="M5163" i="1"/>
  <c r="M5215" i="1"/>
  <c r="M5206" i="1"/>
  <c r="M5197" i="1"/>
  <c r="M5208" i="1"/>
  <c r="M5089" i="1"/>
  <c r="M5219" i="1"/>
  <c r="M5220" i="1"/>
  <c r="M5151" i="1"/>
  <c r="M5152" i="1"/>
  <c r="M5183" i="1"/>
  <c r="M5172" i="1"/>
  <c r="M5227" i="1"/>
  <c r="M5216" i="1"/>
  <c r="M5207" i="1"/>
  <c r="M5218" i="1"/>
  <c r="M5090" i="1"/>
  <c r="M5086" i="1"/>
  <c r="M5160" i="1"/>
  <c r="M5169" i="1"/>
  <c r="M5170" i="1"/>
  <c r="M5193" i="1"/>
  <c r="M5184" i="1"/>
  <c r="M5228" i="1"/>
  <c r="M5217" i="1"/>
  <c r="M5230" i="1"/>
  <c r="M5091" i="1"/>
  <c r="M5106" i="1"/>
  <c r="M5168" i="1"/>
  <c r="M5181" i="1"/>
  <c r="M5182" i="1"/>
  <c r="M5205" i="1"/>
  <c r="M5194" i="1"/>
  <c r="M5102" i="1"/>
  <c r="M5229" i="1"/>
  <c r="M5092" i="1"/>
  <c r="M5114" i="1"/>
  <c r="M5167" i="1"/>
  <c r="M5180" i="1"/>
  <c r="M5191" i="1"/>
  <c r="M5192" i="1"/>
  <c r="M5213" i="1"/>
  <c r="M5111" i="1"/>
  <c r="M5103" i="1"/>
  <c r="M5104" i="1"/>
  <c r="M5093" i="1"/>
  <c r="M5082" i="1"/>
  <c r="M5080" i="1"/>
  <c r="M5081" i="1"/>
  <c r="M5083" i="1"/>
  <c r="M5084" i="1"/>
  <c r="M5066" i="1"/>
  <c r="M5035" i="1"/>
  <c r="M5036" i="1"/>
  <c r="M5039" i="1"/>
  <c r="M5055" i="1"/>
  <c r="M5051" i="1"/>
  <c r="M5050" i="1"/>
  <c r="M5070" i="1"/>
  <c r="M5063" i="1"/>
  <c r="M5046" i="1"/>
  <c r="M5067" i="1"/>
  <c r="M5059" i="1"/>
  <c r="M5049" i="1"/>
  <c r="M5077" i="1"/>
  <c r="M5054" i="1"/>
  <c r="M5062" i="1"/>
  <c r="M5045" i="1"/>
  <c r="M5069" i="1"/>
  <c r="M5041" i="1"/>
  <c r="M5057" i="1"/>
  <c r="M5065" i="1"/>
  <c r="M5075" i="1"/>
  <c r="M5068" i="1"/>
  <c r="M5044" i="1"/>
  <c r="M5048" i="1"/>
  <c r="M5058" i="1"/>
  <c r="M5072" i="1"/>
  <c r="M5053" i="1"/>
  <c r="M5061" i="1"/>
  <c r="M5076" i="1"/>
  <c r="M5074" i="1"/>
  <c r="M5040" i="1"/>
  <c r="M5079" i="1"/>
  <c r="M5078" i="1"/>
  <c r="M5038" i="1"/>
  <c r="M5043" i="1"/>
  <c r="M5064" i="1"/>
  <c r="M5042" i="1"/>
  <c r="M5056" i="1"/>
  <c r="M5052" i="1"/>
  <c r="M5071" i="1"/>
  <c r="M5047" i="1"/>
  <c r="M5073" i="1"/>
  <c r="M5060" i="1"/>
  <c r="M5037" i="1"/>
  <c r="M5033" i="1"/>
  <c r="M5034" i="1"/>
  <c r="M5022" i="1"/>
  <c r="M5024" i="1"/>
  <c r="M5029" i="1"/>
  <c r="M5030" i="1"/>
  <c r="M5031" i="1"/>
  <c r="M5032" i="1"/>
  <c r="M5028" i="1"/>
  <c r="M5027" i="1"/>
  <c r="M5026" i="1"/>
  <c r="M5025" i="1"/>
  <c r="M5023" i="1"/>
  <c r="M5015" i="1"/>
  <c r="M5016" i="1"/>
  <c r="M5006" i="1"/>
  <c r="M5021" i="1"/>
  <c r="M5020" i="1"/>
  <c r="M5019" i="1"/>
  <c r="M5018" i="1"/>
  <c r="M5017" i="1"/>
  <c r="M5014" i="1"/>
  <c r="M5013" i="1"/>
  <c r="M5012" i="1"/>
  <c r="M5011" i="1"/>
  <c r="M5010" i="1"/>
  <c r="M5009" i="1"/>
  <c r="M5008" i="1"/>
  <c r="M5007" i="1"/>
  <c r="M5005" i="1"/>
  <c r="M4991" i="1"/>
  <c r="M4985" i="1"/>
  <c r="M5004" i="1"/>
  <c r="M4990" i="1"/>
  <c r="M5003" i="1"/>
  <c r="M5002" i="1"/>
  <c r="M4989" i="1"/>
  <c r="M5001" i="1"/>
  <c r="M4987" i="1"/>
  <c r="M4986" i="1"/>
  <c r="M4984" i="1"/>
  <c r="M4998" i="1"/>
  <c r="M4983" i="1"/>
  <c r="M4997" i="1"/>
  <c r="M4982" i="1"/>
  <c r="M4981" i="1"/>
  <c r="M4996" i="1"/>
  <c r="M4995" i="1"/>
  <c r="M4994" i="1"/>
  <c r="M4993" i="1"/>
  <c r="M4992" i="1"/>
  <c r="M4988" i="1"/>
  <c r="M4975" i="1"/>
  <c r="M4967" i="1"/>
  <c r="M4972" i="1"/>
  <c r="M4971" i="1"/>
  <c r="M4970" i="1"/>
  <c r="M4969" i="1"/>
  <c r="M4968" i="1"/>
  <c r="M4966" i="1"/>
  <c r="M4965" i="1"/>
  <c r="M4980" i="1"/>
  <c r="M4979" i="1"/>
  <c r="M4978" i="1"/>
  <c r="M4977" i="1"/>
  <c r="M4976" i="1"/>
  <c r="M4974" i="1"/>
  <c r="M4973" i="1"/>
  <c r="M4955" i="1"/>
  <c r="M4957" i="1"/>
  <c r="M4954" i="1"/>
  <c r="M4956" i="1"/>
  <c r="M4953" i="1"/>
  <c r="M4952" i="1"/>
  <c r="M4947" i="1"/>
  <c r="M4951" i="1"/>
  <c r="M4946" i="1"/>
  <c r="M4950" i="1"/>
  <c r="M4945" i="1"/>
  <c r="M4964" i="1"/>
  <c r="M4943" i="1"/>
  <c r="M4963" i="1"/>
  <c r="M4949" i="1"/>
  <c r="M4962" i="1"/>
  <c r="M4948" i="1"/>
  <c r="M4961" i="1"/>
  <c r="M4960" i="1"/>
  <c r="M4959" i="1"/>
  <c r="M4958" i="1"/>
  <c r="M4944" i="1"/>
  <c r="M4931" i="1"/>
  <c r="M4933" i="1"/>
  <c r="M4930" i="1"/>
  <c r="M4937" i="1"/>
  <c r="M4942" i="1"/>
  <c r="M4935" i="1"/>
  <c r="M4934" i="1"/>
  <c r="M4932" i="1"/>
  <c r="M4940" i="1"/>
  <c r="M4939" i="1"/>
  <c r="M4938" i="1"/>
  <c r="M4936" i="1"/>
  <c r="M4941" i="1"/>
  <c r="M4929" i="1"/>
  <c r="M4695" i="1"/>
  <c r="M4910" i="1"/>
  <c r="M4913" i="1"/>
  <c r="M4903" i="1"/>
  <c r="M4917" i="1"/>
  <c r="M4919" i="1"/>
  <c r="M4920" i="1"/>
  <c r="M4905" i="1"/>
  <c r="M4906" i="1"/>
  <c r="M4900" i="1"/>
  <c r="M4926" i="1"/>
  <c r="M4844" i="1"/>
  <c r="M4908" i="1"/>
  <c r="M4904" i="1"/>
  <c r="M4925" i="1"/>
  <c r="M4907" i="1"/>
  <c r="M4918" i="1"/>
  <c r="M4924" i="1"/>
  <c r="M4902" i="1"/>
  <c r="M4923" i="1"/>
  <c r="M4916" i="1"/>
  <c r="M4901" i="1"/>
  <c r="M4921" i="1"/>
  <c r="M4915" i="1"/>
  <c r="M4922" i="1"/>
  <c r="M4899" i="1"/>
  <c r="M4914" i="1"/>
  <c r="M4928" i="1"/>
  <c r="M4927" i="1"/>
  <c r="M4909" i="1"/>
  <c r="M4891" i="1"/>
  <c r="M4892" i="1"/>
  <c r="M4882" i="1"/>
  <c r="M4889" i="1"/>
  <c r="M4864" i="1"/>
  <c r="M4865" i="1"/>
  <c r="M4842" i="1"/>
  <c r="M4819" i="1"/>
  <c r="M4850" i="1"/>
  <c r="M4890" i="1"/>
  <c r="M4862" i="1"/>
  <c r="M4858" i="1"/>
  <c r="M4831" i="1"/>
  <c r="M4868" i="1"/>
  <c r="M4851" i="1"/>
  <c r="M4827" i="1"/>
  <c r="M4887" i="1"/>
  <c r="M4876" i="1"/>
  <c r="M4852" i="1"/>
  <c r="M4847" i="1"/>
  <c r="M4848" i="1"/>
  <c r="M4817" i="1"/>
  <c r="M4881" i="1"/>
  <c r="M4871" i="1"/>
  <c r="M4839" i="1"/>
  <c r="M4867" i="1"/>
  <c r="M4861" i="1"/>
  <c r="M4824" i="1"/>
  <c r="M4873" i="1"/>
  <c r="M4878" i="1"/>
  <c r="M4826" i="1"/>
  <c r="M4863" i="1"/>
  <c r="M4833" i="1"/>
  <c r="M4821" i="1"/>
  <c r="M4838" i="1"/>
  <c r="M4834" i="1"/>
  <c r="M4886" i="1"/>
  <c r="M4841" i="1"/>
  <c r="M4830" i="1"/>
  <c r="M4843" i="1"/>
  <c r="M4860" i="1"/>
  <c r="M4854" i="1"/>
  <c r="M4870" i="1"/>
  <c r="M4898" i="1"/>
  <c r="M4866" i="1"/>
  <c r="M4885" i="1"/>
  <c r="M4857" i="1"/>
  <c r="M4820" i="1"/>
  <c r="M4825" i="1"/>
  <c r="M4897" i="1"/>
  <c r="M4888" i="1"/>
  <c r="M4859" i="1"/>
  <c r="M4875" i="1"/>
  <c r="M4829" i="1"/>
  <c r="M4894" i="1"/>
  <c r="M4835" i="1"/>
  <c r="M4884" i="1"/>
  <c r="M4880" i="1"/>
  <c r="M4837" i="1"/>
  <c r="M4879" i="1"/>
  <c r="M4874" i="1"/>
  <c r="M4883" i="1"/>
  <c r="M4823" i="1"/>
  <c r="M4846" i="1"/>
  <c r="M4896" i="1"/>
  <c r="M4856" i="1"/>
  <c r="M4832" i="1"/>
  <c r="M4869" i="1"/>
  <c r="M4895" i="1"/>
  <c r="M4840" i="1"/>
  <c r="M4828" i="1"/>
  <c r="M4845" i="1"/>
  <c r="M4872" i="1"/>
  <c r="M4877" i="1"/>
  <c r="M4853" i="1"/>
  <c r="M4836" i="1"/>
  <c r="M4893" i="1"/>
  <c r="M4818" i="1"/>
  <c r="M4855" i="1"/>
  <c r="M4822" i="1"/>
  <c r="M4849" i="1"/>
  <c r="M4813" i="1"/>
  <c r="M4815" i="1"/>
  <c r="M4816" i="1"/>
  <c r="M4814" i="1"/>
  <c r="M4812" i="1"/>
  <c r="M4805" i="1"/>
  <c r="M4807" i="1"/>
  <c r="M4809" i="1"/>
  <c r="M4811" i="1"/>
  <c r="M4810" i="1"/>
  <c r="M4808" i="1"/>
  <c r="M4806" i="1"/>
  <c r="M4804" i="1"/>
  <c r="M4803" i="1"/>
  <c r="M4798" i="1"/>
  <c r="M4799" i="1"/>
  <c r="M4802" i="1"/>
  <c r="M4801" i="1"/>
  <c r="M4800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77" i="1"/>
  <c r="M4779" i="1"/>
  <c r="M4783" i="1"/>
  <c r="M4772" i="1"/>
  <c r="M4770" i="1"/>
  <c r="M4782" i="1"/>
  <c r="M4781" i="1"/>
  <c r="M4780" i="1"/>
  <c r="M4778" i="1"/>
  <c r="M4776" i="1"/>
  <c r="M4775" i="1"/>
  <c r="M4774" i="1"/>
  <c r="M4773" i="1"/>
  <c r="M4771" i="1"/>
  <c r="M4769" i="1"/>
  <c r="M4762" i="1"/>
  <c r="M4764" i="1"/>
  <c r="M4765" i="1"/>
  <c r="M4767" i="1"/>
  <c r="M4768" i="1"/>
  <c r="M4766" i="1"/>
  <c r="M4763" i="1"/>
  <c r="M4761" i="1"/>
  <c r="M4760" i="1"/>
  <c r="M4756" i="1"/>
  <c r="M4759" i="1"/>
  <c r="M4758" i="1"/>
  <c r="M4757" i="1"/>
  <c r="M4755" i="1"/>
  <c r="M4754" i="1"/>
  <c r="M4747" i="1"/>
  <c r="M4740" i="1"/>
  <c r="M4746" i="1"/>
  <c r="M4753" i="1"/>
  <c r="M4752" i="1"/>
  <c r="M4751" i="1"/>
  <c r="M4750" i="1"/>
  <c r="M4749" i="1"/>
  <c r="M4748" i="1"/>
  <c r="M4743" i="1"/>
  <c r="M4745" i="1"/>
  <c r="M4744" i="1"/>
  <c r="M4742" i="1"/>
  <c r="M4741" i="1"/>
  <c r="M4739" i="1"/>
  <c r="M4726" i="1"/>
  <c r="M4734" i="1"/>
  <c r="M4727" i="1"/>
  <c r="M4735" i="1"/>
  <c r="M4722" i="1"/>
  <c r="M4728" i="1"/>
  <c r="M4723" i="1"/>
  <c r="M4730" i="1"/>
  <c r="M4732" i="1"/>
  <c r="M4729" i="1"/>
  <c r="M4731" i="1"/>
  <c r="M4716" i="1"/>
  <c r="M4717" i="1"/>
  <c r="M4725" i="1"/>
  <c r="M4738" i="1"/>
  <c r="M4724" i="1"/>
  <c r="M4737" i="1"/>
  <c r="M4715" i="1"/>
  <c r="M4736" i="1"/>
  <c r="M4721" i="1"/>
  <c r="M4720" i="1"/>
  <c r="M4719" i="1"/>
  <c r="M4733" i="1"/>
  <c r="M4718" i="1"/>
  <c r="M4702" i="1"/>
  <c r="M4668" i="1"/>
  <c r="M4669" i="1"/>
  <c r="M4706" i="1"/>
  <c r="M4672" i="1"/>
  <c r="M4685" i="1"/>
  <c r="M4696" i="1"/>
  <c r="M4674" i="1"/>
  <c r="M4687" i="1"/>
  <c r="M4699" i="1"/>
  <c r="M4677" i="1"/>
  <c r="M4678" i="1"/>
  <c r="M4690" i="1"/>
  <c r="M4681" i="1"/>
  <c r="M4693" i="1"/>
  <c r="M4708" i="1"/>
  <c r="M4701" i="1"/>
  <c r="M4683" i="1"/>
  <c r="M4707" i="1"/>
  <c r="M4700" i="1"/>
  <c r="M4670" i="1"/>
  <c r="M4675" i="1"/>
  <c r="M4692" i="1"/>
  <c r="M4698" i="1"/>
  <c r="M4710" i="1"/>
  <c r="M4680" i="1"/>
  <c r="M4694" i="1"/>
  <c r="M4709" i="1"/>
  <c r="M4691" i="1"/>
  <c r="M4714" i="1"/>
  <c r="M4679" i="1"/>
  <c r="M4697" i="1"/>
  <c r="M4705" i="1"/>
  <c r="M4686" i="1"/>
  <c r="M4682" i="1"/>
  <c r="M4673" i="1"/>
  <c r="M4704" i="1"/>
  <c r="M4713" i="1"/>
  <c r="M4712" i="1"/>
  <c r="M4703" i="1"/>
  <c r="M4689" i="1"/>
  <c r="M4684" i="1"/>
  <c r="M4676" i="1"/>
  <c r="M4671" i="1"/>
  <c r="M4688" i="1"/>
  <c r="M4711" i="1"/>
  <c r="M4667" i="1"/>
  <c r="M4661" i="1"/>
  <c r="M4655" i="1"/>
  <c r="M4639" i="1"/>
  <c r="M4636" i="1"/>
  <c r="M4630" i="1"/>
  <c r="M4624" i="1"/>
  <c r="M4615" i="1"/>
  <c r="M4609" i="1"/>
  <c r="M4601" i="1"/>
  <c r="M4592" i="1"/>
  <c r="M4586" i="1"/>
  <c r="M4581" i="1"/>
  <c r="M4575" i="1"/>
  <c r="M4569" i="1"/>
  <c r="M4563" i="1"/>
  <c r="M4557" i="1"/>
  <c r="M4552" i="1"/>
  <c r="M4546" i="1"/>
  <c r="M4540" i="1"/>
  <c r="M4534" i="1"/>
  <c r="M4528" i="1"/>
  <c r="M4525" i="1"/>
  <c r="M4521" i="1"/>
  <c r="M4512" i="1"/>
  <c r="M4510" i="1"/>
  <c r="M4506" i="1"/>
  <c r="M4500" i="1"/>
  <c r="M4495" i="1"/>
  <c r="M4489" i="1"/>
  <c r="M4483" i="1"/>
  <c r="M4477" i="1"/>
  <c r="M4471" i="1"/>
  <c r="M4666" i="1"/>
  <c r="M4660" i="1"/>
  <c r="M4654" i="1"/>
  <c r="M4647" i="1"/>
  <c r="M4635" i="1"/>
  <c r="M4629" i="1"/>
  <c r="M4614" i="1"/>
  <c r="M4608" i="1"/>
  <c r="M4600" i="1"/>
  <c r="M4591" i="1"/>
  <c r="M4585" i="1"/>
  <c r="M4580" i="1"/>
  <c r="M4574" i="1"/>
  <c r="M4568" i="1"/>
  <c r="M4562" i="1"/>
  <c r="M4556" i="1"/>
  <c r="M4551" i="1"/>
  <c r="M4545" i="1"/>
  <c r="M4453" i="1"/>
  <c r="M4409" i="1"/>
  <c r="M4398" i="1"/>
  <c r="M4381" i="1"/>
  <c r="M4365" i="1"/>
  <c r="M4335" i="1"/>
  <c r="M4320" i="1"/>
  <c r="M4309" i="1"/>
  <c r="M4295" i="1"/>
  <c r="M4267" i="1"/>
  <c r="M4251" i="1"/>
  <c r="M4246" i="1"/>
  <c r="M4240" i="1"/>
  <c r="M4234" i="1"/>
  <c r="M4221" i="1"/>
  <c r="M4215" i="1"/>
  <c r="M4209" i="1"/>
  <c r="M4204" i="1"/>
  <c r="M4198" i="1"/>
  <c r="M4189" i="1"/>
  <c r="M4183" i="1"/>
  <c r="M4177" i="1"/>
  <c r="M4171" i="1"/>
  <c r="M4164" i="1"/>
  <c r="M4158" i="1"/>
  <c r="M4152" i="1"/>
  <c r="M4148" i="1"/>
  <c r="M4143" i="1"/>
  <c r="M4137" i="1"/>
  <c r="M4131" i="1"/>
  <c r="M4127" i="1"/>
  <c r="M4121" i="1"/>
  <c r="M4117" i="1"/>
  <c r="M4112" i="1"/>
  <c r="M4107" i="1"/>
  <c r="M4103" i="1"/>
  <c r="M4099" i="1"/>
  <c r="M4091" i="1"/>
  <c r="M4459" i="1"/>
  <c r="M4443" i="1"/>
  <c r="M4428" i="1"/>
  <c r="M4414" i="1"/>
  <c r="M4387" i="1"/>
  <c r="M4371" i="1"/>
  <c r="M4354" i="1"/>
  <c r="M4324" i="1"/>
  <c r="M4315" i="1"/>
  <c r="M4286" i="1"/>
  <c r="M4256" i="1"/>
  <c r="M4250" i="1"/>
  <c r="M4244" i="1"/>
  <c r="M4238" i="1"/>
  <c r="M4232" i="1"/>
  <c r="M4225" i="1"/>
  <c r="M4219" i="1"/>
  <c r="M4466" i="1"/>
  <c r="M4449" i="1"/>
  <c r="M4434" i="1"/>
  <c r="M4420" i="1"/>
  <c r="M4393" i="1"/>
  <c r="M4376" i="1"/>
  <c r="M4361" i="1"/>
  <c r="M4344" i="1"/>
  <c r="M4330" i="1"/>
  <c r="M4304" i="1"/>
  <c r="M4278" i="1"/>
  <c r="M4262" i="1"/>
  <c r="M4249" i="1"/>
  <c r="M4243" i="1"/>
  <c r="M4237" i="1"/>
  <c r="M4231" i="1"/>
  <c r="M4228" i="1"/>
  <c r="M4224" i="1"/>
  <c r="M4218" i="1"/>
  <c r="M4212" i="1"/>
  <c r="M4206" i="1"/>
  <c r="M4201" i="1"/>
  <c r="M4197" i="1"/>
  <c r="M4192" i="1"/>
  <c r="M4186" i="1"/>
  <c r="M4180" i="1"/>
  <c r="M4174" i="1"/>
  <c r="M4170" i="1"/>
  <c r="M4167" i="1"/>
  <c r="M4161" i="1"/>
  <c r="M4433" i="1"/>
  <c r="M4392" i="1"/>
  <c r="M4382" i="1"/>
  <c r="M4343" i="1"/>
  <c r="M4261" i="1"/>
  <c r="M4242" i="1"/>
  <c r="M4227" i="1"/>
  <c r="M4211" i="1"/>
  <c r="M4196" i="1"/>
  <c r="M4179" i="1"/>
  <c r="M4166" i="1"/>
  <c r="M4150" i="1"/>
  <c r="M4133" i="1"/>
  <c r="M4100" i="1"/>
  <c r="M4069" i="1"/>
  <c r="M4105" i="1"/>
  <c r="M4087" i="1"/>
  <c r="M4080" i="1"/>
  <c r="M4075" i="1"/>
  <c r="M4064" i="1"/>
  <c r="M4448" i="1"/>
  <c r="M4439" i="1"/>
  <c r="M4407" i="1"/>
  <c r="M4399" i="1"/>
  <c r="M4360" i="1"/>
  <c r="M4349" i="1"/>
  <c r="M4310" i="1"/>
  <c r="M4277" i="1"/>
  <c r="M4268" i="1"/>
  <c r="M4104" i="1"/>
  <c r="M4086" i="1"/>
  <c r="M4079" i="1"/>
  <c r="M4063" i="1"/>
  <c r="M4057" i="1"/>
  <c r="M4051" i="1"/>
  <c r="M4046" i="1"/>
  <c r="M4041" i="1"/>
  <c r="M4035" i="1"/>
  <c r="M4031" i="1"/>
  <c r="M4016" i="1"/>
  <c r="M4248" i="1"/>
  <c r="M4230" i="1"/>
  <c r="M4217" i="1"/>
  <c r="M4200" i="1"/>
  <c r="M4085" i="1"/>
  <c r="M4067" i="1"/>
  <c r="M4062" i="1"/>
  <c r="M4056" i="1"/>
  <c r="M4045" i="1"/>
  <c r="M4040" i="1"/>
  <c r="M4034" i="1"/>
  <c r="M4030" i="1"/>
  <c r="M4025" i="1"/>
  <c r="M4021" i="1"/>
  <c r="M4375" i="1"/>
  <c r="M4366" i="1"/>
  <c r="M4235" i="1"/>
  <c r="M4190" i="1"/>
  <c r="M4144" i="1"/>
  <c r="M4101" i="1"/>
  <c r="M4007" i="1"/>
  <c r="M3985" i="1"/>
  <c r="M3789" i="1"/>
  <c r="M3783" i="1"/>
  <c r="M3770" i="1"/>
  <c r="M3764" i="1"/>
  <c r="M3760" i="1"/>
  <c r="M3754" i="1"/>
  <c r="M3744" i="1"/>
  <c r="M4083" i="1"/>
  <c r="M3966" i="1"/>
  <c r="M3962" i="1"/>
  <c r="M3936" i="1"/>
  <c r="M3929" i="1"/>
  <c r="M4205" i="1"/>
  <c r="M4160" i="1"/>
  <c r="M4114" i="1"/>
  <c r="M4006" i="1"/>
  <c r="M3984" i="1"/>
  <c r="M4020" i="1"/>
  <c r="M3991" i="1"/>
  <c r="M3971" i="1"/>
  <c r="M3965" i="1"/>
  <c r="M3961" i="1"/>
  <c r="M3954" i="1"/>
  <c r="M3941" i="1"/>
  <c r="M3935" i="1"/>
  <c r="M3928" i="1"/>
  <c r="M3921" i="1"/>
  <c r="M3909" i="1"/>
  <c r="M3904" i="1"/>
  <c r="M3884" i="1"/>
  <c r="M3877" i="1"/>
  <c r="M3871" i="1"/>
  <c r="M3853" i="1"/>
  <c r="M3849" i="1"/>
  <c r="M3844" i="1"/>
  <c r="M3837" i="1"/>
  <c r="M3823" i="1"/>
  <c r="M3816" i="1"/>
  <c r="M3809" i="1"/>
  <c r="M3803" i="1"/>
  <c r="M3791" i="1"/>
  <c r="M4419" i="1"/>
  <c r="M4252" i="1"/>
  <c r="M4159" i="1"/>
  <c r="M4113" i="1"/>
  <c r="M4071" i="1"/>
  <c r="M3787" i="1"/>
  <c r="M3781" i="1"/>
  <c r="M3777" i="1"/>
  <c r="M3773" i="1"/>
  <c r="M3768" i="1"/>
  <c r="M3758" i="1"/>
  <c r="M3752" i="1"/>
  <c r="M3990" i="1"/>
  <c r="M3908" i="1"/>
  <c r="M3887" i="1"/>
  <c r="M4223" i="1"/>
  <c r="M4173" i="1"/>
  <c r="M4089" i="1"/>
  <c r="M4070" i="1"/>
  <c r="M4033" i="1"/>
  <c r="M3976" i="1"/>
  <c r="M3786" i="1"/>
  <c r="M3776" i="1"/>
  <c r="M3772" i="1"/>
  <c r="M3767" i="1"/>
  <c r="M3757" i="1"/>
  <c r="M3751" i="1"/>
  <c r="M3747" i="1"/>
  <c r="M3741" i="1"/>
  <c r="M3735" i="1"/>
  <c r="M3730" i="1"/>
  <c r="M3724" i="1"/>
  <c r="M3718" i="1"/>
  <c r="M3712" i="1"/>
  <c r="M3701" i="1"/>
  <c r="M3695" i="1"/>
  <c r="M3687" i="1"/>
  <c r="M3681" i="1"/>
  <c r="M3675" i="1"/>
  <c r="M3670" i="1"/>
  <c r="M3666" i="1"/>
  <c r="M3656" i="1"/>
  <c r="M3650" i="1"/>
  <c r="M3644" i="1"/>
  <c r="M3639" i="1"/>
  <c r="M3633" i="1"/>
  <c r="M3630" i="1"/>
  <c r="M3624" i="1"/>
  <c r="M3619" i="1"/>
  <c r="M3613" i="1"/>
  <c r="M3609" i="1"/>
  <c r="M3603" i="1"/>
  <c r="M3589" i="1"/>
  <c r="M3583" i="1"/>
  <c r="M3577" i="1"/>
  <c r="M3951" i="1"/>
  <c r="M3918" i="1"/>
  <c r="M3914" i="1"/>
  <c r="M3893" i="1"/>
  <c r="M4236" i="1"/>
  <c r="M4191" i="1"/>
  <c r="M4039" i="1"/>
  <c r="M4000" i="1"/>
  <c r="M3980" i="1"/>
  <c r="M3963" i="1"/>
  <c r="M3956" i="1"/>
  <c r="M3949" i="1"/>
  <c r="M3944" i="1"/>
  <c r="M3930" i="1"/>
  <c r="M3923" i="1"/>
  <c r="M3916" i="1"/>
  <c r="M3912" i="1"/>
  <c r="M3899" i="1"/>
  <c r="M3891" i="1"/>
  <c r="M3873" i="1"/>
  <c r="M3862" i="1"/>
  <c r="M3855" i="1"/>
  <c r="M3845" i="1"/>
  <c r="M3839" i="1"/>
  <c r="M3832" i="1"/>
  <c r="M3826" i="1"/>
  <c r="M3811" i="1"/>
  <c r="M3805" i="1"/>
  <c r="M3799" i="1"/>
  <c r="M3794" i="1"/>
  <c r="M3957" i="1"/>
  <c r="M3939" i="1"/>
  <c r="M3917" i="1"/>
  <c r="M3867" i="1"/>
  <c r="M3833" i="1"/>
  <c r="M4050" i="1"/>
  <c r="M4001" i="1"/>
  <c r="M3734" i="1"/>
  <c r="M3669" i="1"/>
  <c r="M3608" i="1"/>
  <c r="M3572" i="1"/>
  <c r="M3555" i="1"/>
  <c r="M3537" i="1"/>
  <c r="M3523" i="1"/>
  <c r="M3502" i="1"/>
  <c r="M3483" i="1"/>
  <c r="M3785" i="1"/>
  <c r="M3723" i="1"/>
  <c r="M3661" i="1"/>
  <c r="M3597" i="1"/>
  <c r="M3571" i="1"/>
  <c r="M3554" i="1"/>
  <c r="M4329" i="1"/>
  <c r="M3945" i="1"/>
  <c r="M3924" i="1"/>
  <c r="M3906" i="1"/>
  <c r="M3892" i="1"/>
  <c r="M3856" i="1"/>
  <c r="M3840" i="1"/>
  <c r="M3820" i="1"/>
  <c r="M3800" i="1"/>
  <c r="M3750" i="1"/>
  <c r="M3686" i="1"/>
  <c r="M3623" i="1"/>
  <c r="M3508" i="1"/>
  <c r="M4172" i="1"/>
  <c r="M3561" i="1"/>
  <c r="M3740" i="1"/>
  <c r="M3674" i="1"/>
  <c r="M3612" i="1"/>
  <c r="M3507" i="1"/>
  <c r="M3488" i="1"/>
  <c r="M3458" i="1"/>
  <c r="M3453" i="1"/>
  <c r="M3447" i="1"/>
  <c r="M3442" i="1"/>
  <c r="M3437" i="1"/>
  <c r="M3431" i="1"/>
  <c r="M3425" i="1"/>
  <c r="M4222" i="1"/>
  <c r="M3975" i="1"/>
  <c r="M3746" i="1"/>
  <c r="M3680" i="1"/>
  <c r="M3618" i="1"/>
  <c r="M3566" i="1"/>
  <c r="M3548" i="1"/>
  <c r="M3531" i="1"/>
  <c r="M3520" i="1"/>
  <c r="M3503" i="1"/>
  <c r="M3484" i="1"/>
  <c r="M3602" i="1"/>
  <c r="M3513" i="1"/>
  <c r="M3360" i="1"/>
  <c r="M3308" i="1"/>
  <c r="M3996" i="1"/>
  <c r="M3863" i="1"/>
  <c r="M3756" i="1"/>
  <c r="M3549" i="1"/>
  <c r="M3386" i="1"/>
  <c r="M3330" i="1"/>
  <c r="M3881" i="1"/>
  <c r="M3692" i="1"/>
  <c r="M3430" i="1"/>
  <c r="M3377" i="1"/>
  <c r="M3320" i="1"/>
  <c r="M3277" i="1"/>
  <c r="M3239" i="1"/>
  <c r="M3225" i="1"/>
  <c r="M3895" i="1"/>
  <c r="M3473" i="1"/>
  <c r="M3913" i="1"/>
  <c r="M3629" i="1"/>
  <c r="M3500" i="1"/>
  <c r="M3424" i="1"/>
  <c r="M3365" i="1"/>
  <c r="M3311" i="1"/>
  <c r="M3283" i="1"/>
  <c r="M3256" i="1"/>
  <c r="M3243" i="1"/>
  <c r="M3230" i="1"/>
  <c r="M3567" i="1"/>
  <c r="M3334" i="1"/>
  <c r="M3969" i="1"/>
  <c r="M3315" i="1"/>
  <c r="M3156" i="1"/>
  <c r="M3140" i="1"/>
  <c r="M3120" i="1"/>
  <c r="M3102" i="1"/>
  <c r="M3080" i="1"/>
  <c r="M3047" i="1"/>
  <c r="M3018" i="1"/>
  <c r="M2995" i="1"/>
  <c r="M2985" i="1"/>
  <c r="M2981" i="1"/>
  <c r="M2971" i="1"/>
  <c r="M2966" i="1"/>
  <c r="M2962" i="1"/>
  <c r="M2958" i="1"/>
  <c r="M2952" i="1"/>
  <c r="M2946" i="1"/>
  <c r="M2944" i="1"/>
  <c r="M2938" i="1"/>
  <c r="M2936" i="1"/>
  <c r="M3062" i="1"/>
  <c r="M3059" i="1"/>
  <c r="M3030" i="1"/>
  <c r="M3010" i="1"/>
  <c r="M3000" i="1"/>
  <c r="M3827" i="1"/>
  <c r="M3406" i="1"/>
  <c r="M3249" i="1"/>
  <c r="M3215" i="1"/>
  <c r="M3200" i="1"/>
  <c r="M3184" i="1"/>
  <c r="M3173" i="1"/>
  <c r="M3165" i="1"/>
  <c r="M3155" i="1"/>
  <c r="M3148" i="1"/>
  <c r="M3139" i="1"/>
  <c r="M3132" i="1"/>
  <c r="M3119" i="1"/>
  <c r="M3116" i="1"/>
  <c r="M3101" i="1"/>
  <c r="M3079" i="1"/>
  <c r="M3175" i="1"/>
  <c r="M3061" i="1"/>
  <c r="M3207" i="1"/>
  <c r="M3191" i="1"/>
  <c r="M3028" i="1"/>
  <c r="M2999" i="1"/>
  <c r="M2988" i="1"/>
  <c r="M2979" i="1"/>
  <c r="M2975" i="1"/>
  <c r="M2969" i="1"/>
  <c r="M2965" i="1"/>
  <c r="M2960" i="1"/>
  <c r="M2956" i="1"/>
  <c r="M2950" i="1"/>
  <c r="M2942" i="1"/>
  <c r="M2935" i="1"/>
  <c r="M2929" i="1"/>
  <c r="M2923" i="1"/>
  <c r="M2907" i="1"/>
  <c r="M2901" i="1"/>
  <c r="M2895" i="1"/>
  <c r="M3532" i="1"/>
  <c r="M3174" i="1"/>
  <c r="M3171" i="1"/>
  <c r="M3137" i="1"/>
  <c r="M3125" i="1"/>
  <c r="M3106" i="1"/>
  <c r="M3085" i="1"/>
  <c r="M3066" i="1"/>
  <c r="M3040" i="1"/>
  <c r="M3950" i="1"/>
  <c r="M3295" i="1"/>
  <c r="M3206" i="1"/>
  <c r="M3181" i="1"/>
  <c r="M3147" i="1"/>
  <c r="M3129" i="1"/>
  <c r="M3113" i="1"/>
  <c r="M3073" i="1"/>
  <c r="M3034" i="1"/>
  <c r="M2998" i="1"/>
  <c r="M2987" i="1"/>
  <c r="M2984" i="1"/>
  <c r="M2974" i="1"/>
  <c r="M2968" i="1"/>
  <c r="M2964" i="1"/>
  <c r="M2955" i="1"/>
  <c r="M2949" i="1"/>
  <c r="M2941" i="1"/>
  <c r="M2934" i="1"/>
  <c r="M2928" i="1"/>
  <c r="M2922" i="1"/>
  <c r="M2917" i="1"/>
  <c r="M2912" i="1"/>
  <c r="M2906" i="1"/>
  <c r="M2900" i="1"/>
  <c r="M2894" i="1"/>
  <c r="M2888" i="1"/>
  <c r="M2885" i="1"/>
  <c r="M3261" i="1"/>
  <c r="M3212" i="1"/>
  <c r="M3196" i="1"/>
  <c r="M3044" i="1"/>
  <c r="M3203" i="1"/>
  <c r="M3042" i="1"/>
  <c r="M3012" i="1"/>
  <c r="M2996" i="1"/>
  <c r="M2982" i="1"/>
  <c r="M2977" i="1"/>
  <c r="M2972" i="1"/>
  <c r="M2959" i="1"/>
  <c r="M2953" i="1"/>
  <c r="M2947" i="1"/>
  <c r="M2939" i="1"/>
  <c r="M2932" i="1"/>
  <c r="M2926" i="1"/>
  <c r="M2920" i="1"/>
  <c r="M2915" i="1"/>
  <c r="M2910" i="1"/>
  <c r="M2904" i="1"/>
  <c r="M2898" i="1"/>
  <c r="M2892" i="1"/>
  <c r="M2887" i="1"/>
  <c r="M2883" i="1"/>
  <c r="M2880" i="1"/>
  <c r="M2875" i="1"/>
  <c r="M2865" i="1"/>
  <c r="M2859" i="1"/>
  <c r="M3216" i="1"/>
  <c r="M3186" i="1"/>
  <c r="M3178" i="1"/>
  <c r="M3167" i="1"/>
  <c r="M3150" i="1"/>
  <c r="M3144" i="1"/>
  <c r="M3096" i="1"/>
  <c r="M3075" i="1"/>
  <c r="M3055" i="1"/>
  <c r="M3056" i="1"/>
  <c r="M3020" i="1"/>
  <c r="M3002" i="1"/>
  <c r="M2978" i="1"/>
  <c r="M2921" i="1"/>
  <c r="M2863" i="1"/>
  <c r="M2810" i="1"/>
  <c r="M2754" i="1"/>
  <c r="M2720" i="1"/>
  <c r="M2715" i="1"/>
  <c r="M2709" i="1"/>
  <c r="M2704" i="1"/>
  <c r="M2700" i="1"/>
  <c r="M2694" i="1"/>
  <c r="M2689" i="1"/>
  <c r="M2683" i="1"/>
  <c r="M2678" i="1"/>
  <c r="M2673" i="1"/>
  <c r="M2665" i="1"/>
  <c r="M2661" i="1"/>
  <c r="M2655" i="1"/>
  <c r="M2652" i="1"/>
  <c r="M2641" i="1"/>
  <c r="M2635" i="1"/>
  <c r="M2630" i="1"/>
  <c r="M2624" i="1"/>
  <c r="M2618" i="1"/>
  <c r="M2613" i="1"/>
  <c r="M3382" i="1"/>
  <c r="M3128" i="1"/>
  <c r="M3105" i="1"/>
  <c r="M2884" i="1"/>
  <c r="M2837" i="1"/>
  <c r="M2778" i="1"/>
  <c r="M3151" i="1"/>
  <c r="M3076" i="1"/>
  <c r="M3211" i="1"/>
  <c r="M3006" i="1"/>
  <c r="M2992" i="1"/>
  <c r="M2876" i="1"/>
  <c r="M2827" i="1"/>
  <c r="M2769" i="1"/>
  <c r="M2723" i="1"/>
  <c r="M3180" i="1"/>
  <c r="M3159" i="1"/>
  <c r="M3112" i="1"/>
  <c r="M3025" i="1"/>
  <c r="M3134" i="1"/>
  <c r="M2983" i="1"/>
  <c r="M2927" i="1"/>
  <c r="M2816" i="1"/>
  <c r="M2758" i="1"/>
  <c r="M2722" i="1"/>
  <c r="M3234" i="1"/>
  <c r="M3162" i="1"/>
  <c r="M3142" i="1"/>
  <c r="M3091" i="1"/>
  <c r="M3146" i="1"/>
  <c r="M3123" i="1"/>
  <c r="M3072" i="1"/>
  <c r="M2986" i="1"/>
  <c r="M2933" i="1"/>
  <c r="M2870" i="1"/>
  <c r="M2821" i="1"/>
  <c r="M2763" i="1"/>
  <c r="M2721" i="1"/>
  <c r="M2716" i="1"/>
  <c r="M2710" i="1"/>
  <c r="M2705" i="1"/>
  <c r="M2701" i="1"/>
  <c r="M2695" i="1"/>
  <c r="M2690" i="1"/>
  <c r="M2684" i="1"/>
  <c r="M2679" i="1"/>
  <c r="M2668" i="1"/>
  <c r="M2656" i="1"/>
  <c r="M2647" i="1"/>
  <c r="M2642" i="1"/>
  <c r="M2636" i="1"/>
  <c r="M2631" i="1"/>
  <c r="M2625" i="1"/>
  <c r="M3168" i="1"/>
  <c r="M3097" i="1"/>
  <c r="M2477" i="1"/>
  <c r="M2725" i="1"/>
  <c r="M2674" i="1"/>
  <c r="M2620" i="1"/>
  <c r="M2556" i="1"/>
  <c r="M2506" i="1"/>
  <c r="M2444" i="1"/>
  <c r="M2337" i="1"/>
  <c r="M2275" i="1"/>
  <c r="M2611" i="1"/>
  <c r="M2547" i="1"/>
  <c r="M2495" i="1"/>
  <c r="M2434" i="1"/>
  <c r="M2384" i="1"/>
  <c r="M2325" i="1"/>
  <c r="M2266" i="1"/>
  <c r="M2691" i="1"/>
  <c r="M2637" i="1"/>
  <c r="M2573" i="1"/>
  <c r="M2516" i="1"/>
  <c r="M2410" i="1"/>
  <c r="M2351" i="1"/>
  <c r="M2292" i="1"/>
  <c r="M2229" i="1"/>
  <c r="M2164" i="1"/>
  <c r="M2096" i="1"/>
  <c r="M3187" i="1"/>
  <c r="M2740" i="1"/>
  <c r="M4465" i="1"/>
  <c r="M4454" i="1"/>
  <c r="M3049" i="1"/>
  <c r="M2963" i="1"/>
  <c r="M2696" i="1"/>
  <c r="M2605" i="1"/>
  <c r="M2489" i="1"/>
  <c r="M2429" i="1"/>
  <c r="M2261" i="1"/>
  <c r="M2200" i="1"/>
  <c r="M2130" i="1"/>
  <c r="M2069" i="1"/>
  <c r="M2905" i="1"/>
  <c r="M2685" i="1"/>
  <c r="M2632" i="1"/>
  <c r="M2512" i="1"/>
  <c r="M2136" i="1"/>
  <c r="M2044" i="1"/>
  <c r="M2037" i="1"/>
  <c r="M2011" i="1"/>
  <c r="M2004" i="1"/>
  <c r="M1982" i="1"/>
  <c r="M1976" i="1"/>
  <c r="M1972" i="1"/>
  <c r="M1966" i="1"/>
  <c r="M1962" i="1"/>
  <c r="M1957" i="1"/>
  <c r="M1940" i="1"/>
  <c r="M1934" i="1"/>
  <c r="M1928" i="1"/>
  <c r="M1922" i="1"/>
  <c r="M1918" i="1"/>
  <c r="M1909" i="1"/>
  <c r="M1898" i="1"/>
  <c r="M1893" i="1"/>
  <c r="M1884" i="1"/>
  <c r="M1876" i="1"/>
  <c r="M1870" i="1"/>
  <c r="M1864" i="1"/>
  <c r="M1858" i="1"/>
  <c r="M1852" i="1"/>
  <c r="M1846" i="1"/>
  <c r="M1840" i="1"/>
  <c r="M1835" i="1"/>
  <c r="M1830" i="1"/>
  <c r="M1824" i="1"/>
  <c r="M1818" i="1"/>
  <c r="M1812" i="1"/>
  <c r="M1806" i="1"/>
  <c r="M1801" i="1"/>
  <c r="M1790" i="1"/>
  <c r="M1786" i="1"/>
  <c r="M1778" i="1"/>
  <c r="M1774" i="1"/>
  <c r="M1768" i="1"/>
  <c r="M1758" i="1"/>
  <c r="M1752" i="1"/>
  <c r="M1748" i="1"/>
  <c r="M2188" i="1"/>
  <c r="M3032" i="1"/>
  <c r="M2648" i="1"/>
  <c r="M2312" i="1"/>
  <c r="M2235" i="1"/>
  <c r="M2058" i="1"/>
  <c r="M2035" i="1"/>
  <c r="M2028" i="1"/>
  <c r="M2002" i="1"/>
  <c r="M1997" i="1"/>
  <c r="M2587" i="1"/>
  <c r="M2368" i="1"/>
  <c r="M2152" i="1"/>
  <c r="M2102" i="1"/>
  <c r="M2577" i="1"/>
  <c r="M2357" i="1"/>
  <c r="M2530" i="1"/>
  <c r="M2206" i="1"/>
  <c r="M2298" i="1"/>
  <c r="M2223" i="1"/>
  <c r="M2038" i="1"/>
  <c r="M2031" i="1"/>
  <c r="M2005" i="1"/>
  <c r="M1998" i="1"/>
  <c r="M1977" i="1"/>
  <c r="M1973" i="1"/>
  <c r="M1967" i="1"/>
  <c r="M1963" i="1"/>
  <c r="M1958" i="1"/>
  <c r="M1949" i="1"/>
  <c r="M1946" i="1"/>
  <c r="M1941" i="1"/>
  <c r="M1935" i="1"/>
  <c r="M1929" i="1"/>
  <c r="M1923" i="1"/>
  <c r="M1919" i="1"/>
  <c r="M1914" i="1"/>
  <c r="M1910" i="1"/>
  <c r="M1904" i="1"/>
  <c r="M1899" i="1"/>
  <c r="M1894" i="1"/>
  <c r="M1885" i="1"/>
  <c r="M1881" i="1"/>
  <c r="M1877" i="1"/>
  <c r="M1871" i="1"/>
  <c r="M1865" i="1"/>
  <c r="M1859" i="1"/>
  <c r="M1853" i="1"/>
  <c r="M1847" i="1"/>
  <c r="M1841" i="1"/>
  <c r="M1836" i="1"/>
  <c r="M1831" i="1"/>
  <c r="M1825" i="1"/>
  <c r="M1819" i="1"/>
  <c r="M1813" i="1"/>
  <c r="M1807" i="1"/>
  <c r="M1802" i="1"/>
  <c r="M1797" i="1"/>
  <c r="M1793" i="1"/>
  <c r="M2417" i="1"/>
  <c r="M2519" i="1"/>
  <c r="M2075" i="1"/>
  <c r="M2053" i="1"/>
  <c r="M1988" i="1"/>
  <c r="M1942" i="1"/>
  <c r="M1814" i="1"/>
  <c r="M1760" i="1"/>
  <c r="M1701" i="1"/>
  <c r="M2471" i="1"/>
  <c r="M2251" i="1"/>
  <c r="M2032" i="1"/>
  <c r="M2014" i="1"/>
  <c r="M1905" i="1"/>
  <c r="M1842" i="1"/>
  <c r="M1783" i="1"/>
  <c r="M1729" i="1"/>
  <c r="M2466" i="1"/>
  <c r="M1930" i="1"/>
  <c r="M1872" i="1"/>
  <c r="M1803" i="1"/>
  <c r="M1630" i="1"/>
  <c r="M1577" i="1"/>
  <c r="M1533" i="1"/>
  <c r="M2013" i="1"/>
  <c r="M2108" i="1"/>
  <c r="M2390" i="1"/>
  <c r="M2007" i="1"/>
  <c r="M1950" i="1"/>
  <c r="M1890" i="1"/>
  <c r="M1826" i="1"/>
  <c r="M1770" i="1"/>
  <c r="M1711" i="1"/>
  <c r="M1598" i="1"/>
  <c r="M1491" i="1"/>
  <c r="M1430" i="1"/>
  <c r="M1371" i="1"/>
  <c r="M1798" i="1"/>
  <c r="M1572" i="1"/>
  <c r="M1471" i="1"/>
  <c r="M1326" i="1"/>
  <c r="M1319" i="1"/>
  <c r="M1313" i="1"/>
  <c r="M1287" i="1"/>
  <c r="M1276" i="1"/>
  <c r="M2307" i="1"/>
  <c r="M1984" i="1"/>
  <c r="M1406" i="1"/>
  <c r="M1352" i="1"/>
  <c r="M1345" i="1"/>
  <c r="M1336" i="1"/>
  <c r="M1293" i="1"/>
  <c r="M2170" i="1"/>
  <c r="M1754" i="1"/>
  <c r="M1538" i="1"/>
  <c r="M1448" i="1"/>
  <c r="M1325" i="1"/>
  <c r="M1318" i="1"/>
  <c r="M1999" i="1"/>
  <c r="M1983" i="1"/>
  <c r="M1746" i="1"/>
  <c r="M1527" i="1"/>
  <c r="M1367" i="1"/>
  <c r="M1936" i="1"/>
  <c r="M1695" i="1"/>
  <c r="M1476" i="1"/>
  <c r="M2398" i="1"/>
  <c r="M1924" i="1"/>
  <c r="M1687" i="1"/>
  <c r="M1411" i="1"/>
  <c r="M2046" i="1"/>
  <c r="M1314" i="1"/>
  <c r="M1808" i="1"/>
  <c r="M1583" i="1"/>
  <c r="M1417" i="1"/>
  <c r="M1304" i="1"/>
  <c r="M1465" i="1"/>
  <c r="M1328" i="1"/>
  <c r="M1286" i="1"/>
  <c r="M1426" i="1"/>
  <c r="M1299" i="1"/>
  <c r="M2026" i="1"/>
  <c r="M1308" i="1"/>
  <c r="M1294" i="1"/>
  <c r="M1285" i="1"/>
  <c r="M1271" i="1"/>
  <c r="M2047" i="1"/>
  <c r="M1339" i="1"/>
  <c r="M1331" i="1"/>
  <c r="M1356" i="1"/>
  <c r="M1324" i="1"/>
  <c r="M1392" i="1"/>
  <c r="M1322" i="1"/>
  <c r="M1301" i="1"/>
  <c r="M1266" i="1"/>
  <c r="M1261" i="1"/>
  <c r="M1250" i="1"/>
  <c r="M1244" i="1"/>
  <c r="M1239" i="1"/>
  <c r="M1233" i="1"/>
  <c r="M1210" i="1"/>
  <c r="M1196" i="1"/>
  <c r="M1191" i="1"/>
  <c r="M1184" i="1"/>
  <c r="M1179" i="1"/>
  <c r="M1167" i="1"/>
  <c r="M1159" i="1"/>
  <c r="M1154" i="1"/>
  <c r="M1141" i="1"/>
  <c r="M1136" i="1"/>
  <c r="M1130" i="1"/>
  <c r="M1123" i="1"/>
  <c r="M1110" i="1"/>
  <c r="M1104" i="1"/>
  <c r="M1098" i="1"/>
  <c r="M1085" i="1"/>
  <c r="M1635" i="1"/>
  <c r="M1362" i="1"/>
  <c r="M1281" i="1"/>
  <c r="M1274" i="1"/>
  <c r="M1290" i="1"/>
  <c r="M1012" i="1"/>
  <c r="M958" i="1"/>
  <c r="M915" i="1"/>
  <c r="M859" i="1"/>
  <c r="M805" i="1"/>
  <c r="M625" i="1"/>
  <c r="M508" i="1"/>
  <c r="M502" i="1"/>
  <c r="M1061" i="1"/>
  <c r="M1007" i="1"/>
  <c r="M948" i="1"/>
  <c r="M680" i="1"/>
  <c r="M618" i="1"/>
  <c r="M604" i="1"/>
  <c r="M596" i="1"/>
  <c r="M581" i="1"/>
  <c r="M573" i="1"/>
  <c r="M560" i="1"/>
  <c r="M552" i="1"/>
  <c r="M543" i="1"/>
  <c r="M536" i="1"/>
  <c r="M528" i="1"/>
  <c r="M520" i="1"/>
  <c r="M501" i="1"/>
  <c r="M1297" i="1"/>
  <c r="M762" i="1"/>
  <c r="M704" i="1"/>
  <c r="M641" i="1"/>
  <c r="M512" i="1"/>
  <c r="M506" i="1"/>
  <c r="M492" i="1"/>
  <c r="M481" i="1"/>
  <c r="M478" i="1"/>
  <c r="M475" i="1"/>
  <c r="M469" i="1"/>
  <c r="M464" i="1"/>
  <c r="M458" i="1"/>
  <c r="M454" i="1"/>
  <c r="M448" i="1"/>
  <c r="M444" i="1"/>
  <c r="M438" i="1"/>
  <c r="M434" i="1"/>
  <c r="M429" i="1"/>
  <c r="M423" i="1"/>
  <c r="M417" i="1"/>
  <c r="M411" i="1"/>
  <c r="M407" i="1"/>
  <c r="M403" i="1"/>
  <c r="M398" i="1"/>
  <c r="M394" i="1"/>
  <c r="M390" i="1"/>
  <c r="M384" i="1"/>
  <c r="M379" i="1"/>
  <c r="M375" i="1"/>
  <c r="M371" i="1"/>
  <c r="M366" i="1"/>
  <c r="M362" i="1"/>
  <c r="M357" i="1"/>
  <c r="M348" i="1"/>
  <c r="M344" i="1"/>
  <c r="M340" i="1"/>
  <c r="M335" i="1"/>
  <c r="M325" i="1"/>
  <c r="M322" i="1"/>
  <c r="M318" i="1"/>
  <c r="M314" i="1"/>
  <c r="M312" i="1"/>
  <c r="M307" i="1"/>
  <c r="M304" i="1"/>
  <c r="M302" i="1"/>
  <c r="M293" i="1"/>
  <c r="M289" i="1"/>
  <c r="M286" i="1"/>
  <c r="M280" i="1"/>
  <c r="M272" i="1"/>
  <c r="M264" i="1"/>
  <c r="M260" i="1"/>
  <c r="M253" i="1"/>
  <c r="M247" i="1"/>
  <c r="M239" i="1"/>
  <c r="M233" i="1"/>
  <c r="M1052" i="1"/>
  <c r="M996" i="1"/>
  <c r="M900" i="1"/>
  <c r="M845" i="1"/>
  <c r="M788" i="1"/>
  <c r="M670" i="1"/>
  <c r="M1878" i="1"/>
  <c r="M1041" i="1"/>
  <c r="M933" i="1"/>
  <c r="M888" i="1"/>
  <c r="M835" i="1"/>
  <c r="M777" i="1"/>
  <c r="M718" i="1"/>
  <c r="M658" i="1"/>
  <c r="M615" i="1"/>
  <c r="M601" i="1"/>
  <c r="M594" i="1"/>
  <c r="M587" i="1"/>
  <c r="M579" i="1"/>
  <c r="M570" i="1"/>
  <c r="M565" i="1"/>
  <c r="M557" i="1"/>
  <c r="M549" i="1"/>
  <c r="M533" i="1"/>
  <c r="M526" i="1"/>
  <c r="M517" i="1"/>
  <c r="M498" i="1"/>
  <c r="M1866" i="1"/>
  <c r="M1275" i="1"/>
  <c r="M1021" i="1"/>
  <c r="M966" i="1"/>
  <c r="M917" i="1"/>
  <c r="M815" i="1"/>
  <c r="M757" i="1"/>
  <c r="M613" i="1"/>
  <c r="M607" i="1"/>
  <c r="M598" i="1"/>
  <c r="M591" i="1"/>
  <c r="M584" i="1"/>
  <c r="M576" i="1"/>
  <c r="M563" i="1"/>
  <c r="M554" i="1"/>
  <c r="M546" i="1"/>
  <c r="M539" i="1"/>
  <c r="M530" i="1"/>
  <c r="M523" i="1"/>
  <c r="M484" i="1"/>
  <c r="M426" i="1"/>
  <c r="M226" i="1"/>
  <c r="M97" i="1"/>
  <c r="M91" i="1"/>
  <c r="M87" i="1"/>
  <c r="M81" i="1"/>
  <c r="M75" i="1"/>
  <c r="M69" i="1"/>
  <c r="M64" i="1"/>
  <c r="M59" i="1"/>
  <c r="M53" i="1"/>
  <c r="M48" i="1"/>
  <c r="M44" i="1"/>
  <c r="M40" i="1"/>
  <c r="M34" i="1"/>
  <c r="M28" i="1"/>
  <c r="M22" i="1"/>
  <c r="M17" i="1"/>
  <c r="M11" i="1"/>
  <c r="M8" i="1"/>
  <c r="M451" i="1"/>
  <c r="M395" i="1"/>
  <c r="M847" i="1"/>
  <c r="M511" i="1"/>
  <c r="M364" i="1"/>
  <c r="M269" i="1"/>
  <c r="M210" i="1"/>
  <c r="M202" i="1"/>
  <c r="M178" i="1"/>
  <c r="M174" i="1"/>
  <c r="M148" i="1"/>
  <c r="M133" i="1"/>
  <c r="M125" i="1"/>
  <c r="M115" i="1"/>
  <c r="M109" i="1"/>
  <c r="M96" i="1"/>
  <c r="M90" i="1"/>
  <c r="M86" i="1"/>
  <c r="M80" i="1"/>
  <c r="M74" i="1"/>
  <c r="M68" i="1"/>
  <c r="M58" i="1"/>
  <c r="M52" i="1"/>
  <c r="M47" i="1"/>
  <c r="M43" i="1"/>
  <c r="M39" i="1"/>
  <c r="M33" i="1"/>
  <c r="M27" i="1"/>
  <c r="M21" i="1"/>
  <c r="M16" i="1"/>
  <c r="M1282" i="1"/>
  <c r="M646" i="1"/>
  <c r="M441" i="1"/>
  <c r="M387" i="1"/>
  <c r="M332" i="1"/>
  <c r="M794" i="1"/>
  <c r="M466" i="1"/>
  <c r="M409" i="1"/>
  <c r="M354" i="1"/>
  <c r="M489" i="1"/>
  <c r="M431" i="1"/>
  <c r="M277" i="1"/>
  <c r="M216" i="1"/>
  <c r="M208" i="1"/>
  <c r="M194" i="1"/>
  <c r="M139" i="1"/>
  <c r="M131" i="1"/>
  <c r="M113" i="1"/>
  <c r="M1055" i="1"/>
  <c r="M734" i="1"/>
  <c r="M516" i="1"/>
  <c r="M455" i="1"/>
  <c r="M401" i="1"/>
  <c r="M347" i="1"/>
  <c r="M878" i="1"/>
  <c r="M420" i="1"/>
  <c r="M207" i="1"/>
  <c r="M153" i="1"/>
  <c r="M130" i="1"/>
  <c r="M112" i="1"/>
  <c r="M1001" i="1"/>
  <c r="M675" i="1"/>
  <c r="M337" i="1"/>
  <c r="M823" i="1"/>
  <c r="M496" i="1"/>
  <c r="M472" i="1"/>
  <c r="M414" i="1"/>
  <c r="M310" i="1"/>
  <c r="M267" i="1"/>
  <c r="M943" i="1"/>
  <c r="M381" i="1"/>
  <c r="M328" i="1"/>
  <c r="M283" i="1"/>
  <c r="M236" i="1"/>
  <c r="M213" i="1"/>
  <c r="M191" i="1"/>
  <c r="M181" i="1"/>
  <c r="M165" i="1"/>
  <c r="M136" i="1"/>
  <c r="M103" i="1"/>
  <c r="M98" i="1"/>
  <c r="M92" i="1"/>
  <c r="M88" i="1"/>
  <c r="M82" i="1"/>
  <c r="M76" i="1"/>
  <c r="M70" i="1"/>
  <c r="M65" i="1"/>
  <c r="M60" i="1"/>
  <c r="M54" i="1"/>
  <c r="M49" i="1"/>
  <c r="M35" i="1"/>
  <c r="M29" i="1"/>
  <c r="M23" i="1"/>
  <c r="M18" i="1"/>
  <c r="M12" i="1"/>
  <c r="M461" i="1"/>
  <c r="M351" i="1"/>
  <c r="M13" i="1"/>
  <c r="M26" i="1"/>
  <c r="M121" i="1"/>
  <c r="M124" i="1"/>
  <c r="M51" i="1"/>
  <c r="M214" i="1"/>
  <c r="M77" i="1"/>
  <c r="M292" i="1"/>
  <c r="M252" i="1"/>
  <c r="M397" i="1"/>
  <c r="M621" i="1"/>
  <c r="M1099" i="1"/>
  <c r="M128" i="1"/>
  <c r="M228" i="1"/>
  <c r="M374" i="1"/>
  <c r="M758" i="1"/>
  <c r="M129" i="1"/>
  <c r="M473" i="1"/>
  <c r="M887" i="1"/>
  <c r="M159" i="1"/>
  <c r="M868" i="1"/>
  <c r="M160" i="1"/>
  <c r="M422" i="1"/>
  <c r="M772" i="1"/>
  <c r="M116" i="1"/>
  <c r="M217" i="1"/>
  <c r="M799" i="1"/>
  <c r="M1206" i="1"/>
  <c r="M225" i="1"/>
  <c r="M372" i="1"/>
  <c r="M599" i="1"/>
  <c r="M1207" i="1"/>
  <c r="M356" i="1"/>
  <c r="M600" i="1"/>
  <c r="M1283" i="1"/>
  <c r="M326" i="1"/>
  <c r="M628" i="1"/>
  <c r="M135" i="1"/>
  <c r="M308" i="1"/>
  <c r="M470" i="1"/>
  <c r="M974" i="1"/>
  <c r="M1147" i="1"/>
  <c r="M510" i="1"/>
  <c r="M747" i="1"/>
  <c r="M885" i="1"/>
  <c r="M1129" i="1"/>
  <c r="M1355" i="1"/>
  <c r="M750" i="1"/>
  <c r="M879" i="1"/>
  <c r="M118" i="1"/>
  <c r="M119" i="1"/>
  <c r="M38" i="1"/>
  <c r="M144" i="1"/>
  <c r="M170" i="1"/>
  <c r="M147" i="1"/>
  <c r="M62" i="1"/>
  <c r="M99" i="1"/>
  <c r="M197" i="1"/>
  <c r="M299" i="1"/>
  <c r="M266" i="1"/>
  <c r="M413" i="1"/>
  <c r="M142" i="1"/>
  <c r="M46" i="1"/>
  <c r="M158" i="1"/>
  <c r="M9" i="1"/>
  <c r="M72" i="1"/>
  <c r="M768" i="1"/>
  <c r="M110" i="1"/>
  <c r="M306" i="1"/>
  <c r="M427" i="1"/>
  <c r="M14" i="1"/>
  <c r="M156" i="1"/>
  <c r="M57" i="1"/>
  <c r="M173" i="1"/>
  <c r="M84" i="1"/>
  <c r="M10" i="1"/>
  <c r="M127" i="1"/>
  <c r="M6" i="1"/>
  <c r="M290" i="1"/>
  <c r="M445" i="1"/>
  <c r="M25" i="1"/>
  <c r="M67" i="1"/>
  <c r="M188" i="1"/>
  <c r="M30" i="1"/>
  <c r="M94" i="1"/>
  <c r="M20" i="1"/>
  <c r="M150" i="1"/>
  <c r="M89" i="1"/>
  <c r="M298" i="1"/>
  <c r="M453" i="1"/>
  <c r="M37" i="1"/>
  <c r="M186" i="1"/>
  <c r="M79" i="1"/>
  <c r="M198" i="1"/>
  <c r="M201" i="1"/>
  <c r="M32" i="1"/>
  <c r="M162" i="1"/>
  <c r="M185" i="1"/>
  <c r="M309" i="1"/>
  <c r="M471" i="1"/>
  <c r="M906" i="1"/>
  <c r="M1211" i="1"/>
  <c r="M291" i="1"/>
  <c r="M446" i="1"/>
  <c r="M972" i="1"/>
  <c r="M206" i="1"/>
  <c r="M353" i="1"/>
  <c r="M555" i="1"/>
  <c r="M990" i="1"/>
  <c r="M230" i="1"/>
  <c r="M376" i="1"/>
  <c r="M556" i="1"/>
  <c r="M193" i="1"/>
  <c r="M488" i="1"/>
  <c r="M1047" i="1"/>
  <c r="M240" i="1"/>
  <c r="M385" i="1"/>
  <c r="M741" i="1"/>
  <c r="M1204" i="1"/>
  <c r="M331" i="1"/>
  <c r="M278" i="1"/>
  <c r="M432" i="1"/>
  <c r="M1050" i="1"/>
  <c r="M117" i="1"/>
  <c r="M279" i="1"/>
  <c r="M433" i="1"/>
  <c r="M829" i="1"/>
  <c r="M274" i="1"/>
  <c r="M425" i="1"/>
  <c r="M865" i="1"/>
  <c r="M134" i="1"/>
  <c r="M389" i="1"/>
  <c r="M882" i="1"/>
  <c r="M212" i="1"/>
  <c r="M629" i="1"/>
  <c r="M626" i="1"/>
  <c r="M774" i="1"/>
  <c r="M1242" i="1"/>
  <c r="M665" i="1"/>
  <c r="M807" i="1"/>
  <c r="M931" i="1"/>
  <c r="M1065" i="1"/>
  <c r="M1195" i="1"/>
  <c r="M668" i="1"/>
  <c r="M809" i="1"/>
  <c r="M924" i="1"/>
  <c r="M1057" i="1"/>
  <c r="M639" i="1"/>
  <c r="M787" i="1"/>
  <c r="M911" i="1"/>
  <c r="M1033" i="1"/>
  <c r="M1181" i="1"/>
  <c r="M1915" i="1"/>
  <c r="M588" i="1"/>
  <c r="M713" i="1"/>
  <c r="M971" i="1"/>
  <c r="M1114" i="1"/>
  <c r="M542" i="1"/>
  <c r="M632" i="1"/>
  <c r="M779" i="1"/>
  <c r="M913" i="1"/>
  <c r="M1035" i="1"/>
  <c r="M1247" i="1"/>
  <c r="M867" i="1"/>
  <c r="M987" i="1"/>
  <c r="M1201" i="1"/>
  <c r="M45" i="1"/>
  <c r="M221" i="1"/>
  <c r="M50" i="1"/>
  <c r="M224" i="1"/>
  <c r="M42" i="1"/>
  <c r="M976" i="1"/>
  <c r="M485" i="1"/>
  <c r="M928" i="1"/>
  <c r="M1234" i="1"/>
  <c r="M462" i="1"/>
  <c r="M229" i="1"/>
  <c r="M368" i="1"/>
  <c r="M585" i="1"/>
  <c r="M238" i="1"/>
  <c r="M383" i="1"/>
  <c r="M586" i="1"/>
  <c r="M199" i="1"/>
  <c r="M338" i="1"/>
  <c r="M666" i="1"/>
  <c r="M1066" i="1"/>
  <c r="M246" i="1"/>
  <c r="M393" i="1"/>
  <c r="M751" i="1"/>
  <c r="M1221" i="1"/>
  <c r="M548" i="1"/>
  <c r="M1049" i="1"/>
  <c r="M168" i="1"/>
  <c r="M294" i="1"/>
  <c r="M449" i="1"/>
  <c r="M141" i="1"/>
  <c r="M295" i="1"/>
  <c r="M450" i="1"/>
  <c r="M840" i="1"/>
  <c r="M442" i="1"/>
  <c r="M872" i="1"/>
  <c r="M149" i="1"/>
  <c r="M256" i="1"/>
  <c r="M894" i="1"/>
  <c r="M235" i="1"/>
  <c r="M380" i="1"/>
  <c r="M700" i="1"/>
  <c r="M793" i="1"/>
  <c r="M1038" i="1"/>
  <c r="M682" i="1"/>
  <c r="M822" i="1"/>
  <c r="M938" i="1"/>
  <c r="M1205" i="1"/>
  <c r="M816" i="1"/>
  <c r="M1090" i="1"/>
  <c r="M648" i="1"/>
  <c r="M919" i="1"/>
  <c r="M1190" i="1"/>
  <c r="M56" i="1"/>
  <c r="M219" i="1"/>
  <c r="M101" i="1"/>
  <c r="M250" i="1"/>
  <c r="M61" i="1"/>
  <c r="M55" i="1"/>
  <c r="M137" i="1"/>
  <c r="M495" i="1"/>
  <c r="M937" i="1"/>
  <c r="M1252" i="1"/>
  <c r="M187" i="1"/>
  <c r="M315" i="1"/>
  <c r="M1079" i="1"/>
  <c r="M237" i="1"/>
  <c r="M382" i="1"/>
  <c r="M255" i="1"/>
  <c r="M400" i="1"/>
  <c r="M614" i="1"/>
  <c r="M215" i="1"/>
  <c r="M676" i="1"/>
  <c r="M262" i="1"/>
  <c r="M1230" i="1"/>
  <c r="M363" i="1"/>
  <c r="M578" i="1"/>
  <c r="M1056" i="1"/>
  <c r="M177" i="1"/>
  <c r="M301" i="1"/>
  <c r="M457" i="1"/>
  <c r="M1105" i="1"/>
  <c r="M154" i="1"/>
  <c r="M467" i="1"/>
  <c r="M853" i="1"/>
  <c r="M459" i="1"/>
  <c r="M270" i="1"/>
  <c r="M415" i="1"/>
  <c r="M910" i="1"/>
  <c r="M251" i="1"/>
  <c r="M396" i="1"/>
  <c r="M654" i="1"/>
  <c r="M1054" i="1"/>
  <c r="M1272" i="1"/>
  <c r="M690" i="1"/>
  <c r="M832" i="1"/>
  <c r="M951" i="1"/>
  <c r="M1078" i="1"/>
  <c r="M692" i="1"/>
  <c r="M824" i="1"/>
  <c r="M66" i="1"/>
  <c r="M36" i="1"/>
  <c r="M24" i="1"/>
  <c r="M257" i="1"/>
  <c r="M71" i="1"/>
  <c r="M63" i="1"/>
  <c r="M204" i="1"/>
  <c r="M218" i="1"/>
  <c r="M343" i="1"/>
  <c r="M503" i="1"/>
  <c r="M952" i="1"/>
  <c r="M321" i="1"/>
  <c r="M486" i="1"/>
  <c r="M1089" i="1"/>
  <c r="M254" i="1"/>
  <c r="M399" i="1"/>
  <c r="M652" i="1"/>
  <c r="M1080" i="1"/>
  <c r="M684" i="1"/>
  <c r="M122" i="1"/>
  <c r="M222" i="1"/>
  <c r="M361" i="1"/>
  <c r="M716" i="1"/>
  <c r="M421" i="1"/>
  <c r="M869" i="1"/>
  <c r="M1255" i="1"/>
  <c r="M370" i="1"/>
  <c r="M609" i="1"/>
  <c r="M183" i="1"/>
  <c r="M169" i="1"/>
  <c r="M319" i="1"/>
  <c r="M482" i="1"/>
  <c r="M468" i="1"/>
  <c r="M968" i="1"/>
  <c r="M161" i="1"/>
  <c r="M281" i="1"/>
  <c r="M435" i="1"/>
  <c r="M961" i="1"/>
  <c r="M265" i="1"/>
  <c r="M412" i="1"/>
  <c r="M843" i="1"/>
  <c r="M806" i="1"/>
  <c r="M930" i="1"/>
  <c r="M1064" i="1"/>
  <c r="M1291" i="1"/>
  <c r="M709" i="1"/>
  <c r="M841" i="1"/>
  <c r="M960" i="1"/>
  <c r="M1235" i="1"/>
  <c r="M701" i="1"/>
  <c r="M1112" i="1"/>
  <c r="M677" i="1"/>
  <c r="M817" i="1"/>
  <c r="M1215" i="1"/>
  <c r="M518" i="1"/>
  <c r="M610" i="1"/>
  <c r="M743" i="1"/>
  <c r="M880" i="1"/>
  <c r="M1005" i="1"/>
  <c r="M567" i="1"/>
  <c r="M679" i="1"/>
  <c r="M810" i="1"/>
  <c r="M1069" i="1"/>
  <c r="M78" i="1"/>
  <c r="M155" i="1"/>
  <c r="M296" i="1"/>
  <c r="M83" i="1"/>
  <c r="M19" i="1"/>
  <c r="M166" i="1"/>
  <c r="M73" i="1"/>
  <c r="M244" i="1"/>
  <c r="M1031" i="1"/>
  <c r="M359" i="1"/>
  <c r="M532" i="1"/>
  <c r="M1015" i="1"/>
  <c r="M106" i="1"/>
  <c r="M336" i="1"/>
  <c r="M622" i="1"/>
  <c r="M1171" i="1"/>
  <c r="M259" i="1"/>
  <c r="M406" i="1"/>
  <c r="M664" i="1"/>
  <c r="M1109" i="1"/>
  <c r="M275" i="1"/>
  <c r="M430" i="1"/>
  <c r="M693" i="1"/>
  <c r="M138" i="1"/>
  <c r="M231" i="1"/>
  <c r="M377" i="1"/>
  <c r="M724" i="1"/>
  <c r="M108" i="1"/>
  <c r="M439" i="1"/>
  <c r="M241" i="1"/>
  <c r="M386" i="1"/>
  <c r="M656" i="1"/>
  <c r="M1329" i="1"/>
  <c r="M490" i="1"/>
  <c r="M1131" i="1"/>
  <c r="M184" i="1"/>
  <c r="M324" i="1"/>
  <c r="M491" i="1"/>
  <c r="M967" i="1"/>
  <c r="M320" i="1"/>
  <c r="M483" i="1"/>
  <c r="M1040" i="1"/>
  <c r="M288" i="1"/>
  <c r="M443" i="1"/>
  <c r="M1022" i="1"/>
  <c r="M271" i="1"/>
  <c r="M416" i="1"/>
  <c r="M681" i="1"/>
  <c r="M821" i="1"/>
  <c r="M1077" i="1"/>
  <c r="M1364" i="1"/>
  <c r="M852" i="1"/>
  <c r="M975" i="1"/>
  <c r="M1106" i="1"/>
  <c r="M1243" i="1"/>
  <c r="M711" i="1"/>
  <c r="M849" i="1"/>
  <c r="M969" i="1"/>
  <c r="M1139" i="1"/>
  <c r="M685" i="1"/>
  <c r="M825" i="1"/>
  <c r="M945" i="1"/>
  <c r="M1073" i="1"/>
  <c r="M1223" i="1"/>
  <c r="M527" i="1"/>
  <c r="M616" i="1"/>
  <c r="M761" i="1"/>
  <c r="M889" i="1"/>
  <c r="M572" i="1"/>
  <c r="M687" i="1"/>
  <c r="M827" i="1"/>
  <c r="M947" i="1"/>
  <c r="M1083" i="1"/>
  <c r="M7" i="1"/>
  <c r="M710" i="1"/>
  <c r="M93" i="1"/>
  <c r="M31" i="1"/>
  <c r="M182" i="1"/>
  <c r="M85" i="1"/>
  <c r="M227" i="1"/>
  <c r="M111" i="1"/>
  <c r="M205" i="1"/>
  <c r="M352" i="1"/>
  <c r="M631" i="1"/>
  <c r="M419" i="1"/>
  <c r="M683" i="1"/>
  <c r="M285" i="1"/>
  <c r="M437" i="1"/>
  <c r="M749" i="1"/>
  <c r="M145" i="1"/>
  <c r="M245" i="1"/>
  <c r="M392" i="1"/>
  <c r="M740" i="1"/>
  <c r="M123" i="1"/>
  <c r="M447" i="1"/>
  <c r="M993" i="1"/>
  <c r="M402" i="1"/>
  <c r="M726" i="1"/>
  <c r="M195" i="1"/>
  <c r="M341" i="1"/>
  <c r="M657" i="1"/>
  <c r="M1160" i="1"/>
  <c r="M196" i="1"/>
  <c r="M1039" i="1"/>
  <c r="M333" i="1"/>
  <c r="M540" i="1"/>
  <c r="M1111" i="1"/>
  <c r="M175" i="1"/>
  <c r="M460" i="1"/>
  <c r="M102" i="1"/>
  <c r="M282" i="1"/>
  <c r="M436" i="1"/>
  <c r="M689" i="1"/>
  <c r="M831" i="1"/>
  <c r="M950" i="1"/>
  <c r="M1087" i="1"/>
  <c r="M1374" i="1"/>
  <c r="M725" i="1"/>
  <c r="M861" i="1"/>
  <c r="M985" i="1"/>
  <c r="M1251" i="1"/>
  <c r="M728" i="1"/>
  <c r="M864" i="1"/>
  <c r="M977" i="1"/>
  <c r="M1172" i="1"/>
  <c r="M702" i="1"/>
  <c r="M844" i="1"/>
  <c r="M953" i="1"/>
  <c r="M1100" i="1"/>
  <c r="M1231" i="1"/>
  <c r="M534" i="1"/>
  <c r="M624" i="1"/>
  <c r="M770" i="1"/>
  <c r="M908" i="1"/>
  <c r="M1026" i="1"/>
  <c r="M1262" i="1"/>
  <c r="M694" i="1"/>
  <c r="M836" i="1"/>
  <c r="M955" i="1"/>
  <c r="M1115" i="1"/>
  <c r="M651" i="1"/>
  <c r="M789" i="1"/>
  <c r="M1044" i="1"/>
  <c r="M100" i="1"/>
  <c r="M163" i="1"/>
  <c r="M834" i="1"/>
  <c r="M329" i="1"/>
  <c r="M497" i="1"/>
  <c r="M189" i="1"/>
  <c r="M932" i="1"/>
  <c r="M268" i="1"/>
  <c r="M798" i="1"/>
  <c r="M410" i="1"/>
  <c r="M349" i="1"/>
  <c r="M313" i="1"/>
  <c r="M509" i="1"/>
  <c r="M959" i="1"/>
  <c r="M627" i="1"/>
  <c r="M504" i="1"/>
  <c r="M1222" i="1"/>
  <c r="M1025" i="1"/>
  <c r="M1856" i="1"/>
  <c r="M602" i="1"/>
  <c r="M519" i="1"/>
  <c r="M660" i="1"/>
  <c r="M881" i="1"/>
  <c r="M1060" i="1"/>
  <c r="M671" i="1"/>
  <c r="M837" i="1"/>
  <c r="M981" i="1"/>
  <c r="M1225" i="1"/>
  <c r="M672" i="1"/>
  <c r="M812" i="1"/>
  <c r="M935" i="1"/>
  <c r="M1075" i="1"/>
  <c r="M1788" i="1"/>
  <c r="M589" i="1"/>
  <c r="M723" i="1"/>
  <c r="M851" i="1"/>
  <c r="M1145" i="1"/>
  <c r="M562" i="1"/>
  <c r="M674" i="1"/>
  <c r="M814" i="1"/>
  <c r="M929" i="1"/>
  <c r="M1063" i="1"/>
  <c r="M1383" i="1"/>
  <c r="M1354" i="1"/>
  <c r="M1174" i="1"/>
  <c r="M15" i="1"/>
  <c r="M833" i="1"/>
  <c r="M220" i="1"/>
  <c r="M897" i="1"/>
  <c r="M345" i="1"/>
  <c r="M515" i="1"/>
  <c r="M261" i="1"/>
  <c r="M992" i="1"/>
  <c r="M369" i="1"/>
  <c r="M287" i="1"/>
  <c r="M862" i="1"/>
  <c r="M1240" i="1"/>
  <c r="M424" i="1"/>
  <c r="M373" i="1"/>
  <c r="M477" i="1"/>
  <c r="M327" i="1"/>
  <c r="M984" i="1"/>
  <c r="M645" i="1"/>
  <c r="M991" i="1"/>
  <c r="M630" i="1"/>
  <c r="M918" i="1"/>
  <c r="M1253" i="1"/>
  <c r="M855" i="1"/>
  <c r="M1058" i="1"/>
  <c r="M1886" i="1"/>
  <c r="M107" i="1"/>
  <c r="M896" i="1"/>
  <c r="M243" i="1"/>
  <c r="M1219" i="1"/>
  <c r="M525" i="1"/>
  <c r="M276" i="1"/>
  <c r="M1002" i="1"/>
  <c r="M300" i="1"/>
  <c r="M1267" i="1"/>
  <c r="M388" i="1"/>
  <c r="M126" i="1"/>
  <c r="M699" i="1"/>
  <c r="M342" i="1"/>
  <c r="M708" i="1"/>
  <c r="M655" i="1"/>
  <c r="M1014" i="1"/>
  <c r="M638" i="1"/>
  <c r="M944" i="1"/>
  <c r="M1284" i="1"/>
  <c r="M871" i="1"/>
  <c r="M1895" i="1"/>
  <c r="M649" i="1"/>
  <c r="M1042" i="1"/>
  <c r="M535" i="1"/>
  <c r="M720" i="1"/>
  <c r="M909" i="1"/>
  <c r="M1151" i="1"/>
  <c r="M695" i="1"/>
  <c r="M1010" i="1"/>
  <c r="M696" i="1"/>
  <c r="M838" i="1"/>
  <c r="M957" i="1"/>
  <c r="M1093" i="1"/>
  <c r="M514" i="1"/>
  <c r="M605" i="1"/>
  <c r="M874" i="1"/>
  <c r="M999" i="1"/>
  <c r="M1213" i="1"/>
  <c r="M575" i="1"/>
  <c r="M698" i="1"/>
  <c r="M830" i="1"/>
  <c r="M949" i="1"/>
  <c r="M1095" i="1"/>
  <c r="M1091" i="1"/>
  <c r="M1229" i="1"/>
  <c r="M1615" i="1"/>
  <c r="M1162" i="1"/>
  <c r="M1349" i="1"/>
  <c r="M1236" i="1"/>
  <c r="M1182" i="1"/>
  <c r="M1968" i="1"/>
  <c r="M1321" i="1"/>
  <c r="M1500" i="1"/>
  <c r="M1832" i="1"/>
  <c r="M1418" i="1"/>
  <c r="M1712" i="1"/>
  <c r="M1455" i="1"/>
  <c r="M1717" i="1"/>
  <c r="M1377" i="1"/>
  <c r="M1974" i="1"/>
  <c r="M1764" i="1"/>
  <c r="M1900" i="1"/>
  <c r="M1346" i="1"/>
  <c r="M1439" i="1"/>
  <c r="M1571" i="1"/>
  <c r="M1907" i="1"/>
  <c r="M105" i="1"/>
  <c r="M1088" i="1"/>
  <c r="M258" i="1"/>
  <c r="M962" i="1"/>
  <c r="M463" i="1"/>
  <c r="M1037" i="1"/>
  <c r="M547" i="1"/>
  <c r="M114" i="1"/>
  <c r="M104" i="1"/>
  <c r="M636" i="1"/>
  <c r="M404" i="1"/>
  <c r="M179" i="1"/>
  <c r="M776" i="1"/>
  <c r="M358" i="1"/>
  <c r="M733" i="1"/>
  <c r="M1009" i="1"/>
  <c r="M739" i="1"/>
  <c r="M1030" i="1"/>
  <c r="M647" i="1"/>
  <c r="M994" i="1"/>
  <c r="M623" i="1"/>
  <c r="M1113" i="1"/>
  <c r="M499" i="1"/>
  <c r="M1124" i="1"/>
  <c r="M479" i="1"/>
  <c r="M146" i="1"/>
  <c r="M577" i="1"/>
  <c r="M317" i="1"/>
  <c r="M132" i="1"/>
  <c r="M842" i="1"/>
  <c r="M452" i="1"/>
  <c r="M738" i="1"/>
  <c r="M1013" i="1"/>
  <c r="M767" i="1"/>
  <c r="M735" i="1"/>
  <c r="M1003" i="1"/>
  <c r="M669" i="1"/>
  <c r="M899" i="1"/>
  <c r="M1132" i="1"/>
  <c r="M678" i="1"/>
  <c r="M1068" i="1"/>
  <c r="M559" i="1"/>
  <c r="M744" i="1"/>
  <c r="M927" i="1"/>
  <c r="M1200" i="1"/>
  <c r="M721" i="1"/>
  <c r="M891" i="1"/>
  <c r="M1036" i="1"/>
  <c r="M722" i="1"/>
  <c r="M858" i="1"/>
  <c r="M973" i="1"/>
  <c r="M1125" i="1"/>
  <c r="M1256" i="1"/>
  <c r="M529" i="1"/>
  <c r="M619" i="1"/>
  <c r="M764" i="1"/>
  <c r="M903" i="1"/>
  <c r="M1020" i="1"/>
  <c r="M1257" i="1"/>
  <c r="M590" i="1"/>
  <c r="M717" i="1"/>
  <c r="M1146" i="1"/>
  <c r="M1148" i="1"/>
  <c r="M1654" i="1"/>
  <c r="M1270" i="1"/>
  <c r="M1868" i="1"/>
  <c r="M1216" i="1"/>
  <c r="M1771" i="1"/>
  <c r="M1278" i="1"/>
  <c r="M1237" i="1"/>
  <c r="M1096" i="1"/>
  <c r="M1564" i="1"/>
  <c r="M1892" i="1"/>
  <c r="M1452" i="1"/>
  <c r="M1742" i="1"/>
  <c r="M1514" i="1"/>
  <c r="M2669" i="1"/>
  <c r="M1485" i="1"/>
  <c r="M1773" i="1"/>
  <c r="M1670" i="1"/>
  <c r="M2010" i="1"/>
  <c r="M1927" i="1"/>
  <c r="M1554" i="1"/>
  <c r="M1992" i="1"/>
  <c r="M1509" i="1"/>
  <c r="M2139" i="1"/>
  <c r="M41" i="1"/>
  <c r="M1155" i="1"/>
  <c r="M152" i="1"/>
  <c r="M505" i="1"/>
  <c r="M311" i="1"/>
  <c r="M172" i="1"/>
  <c r="M608" i="1"/>
  <c r="M140" i="1"/>
  <c r="M232" i="1"/>
  <c r="M785" i="1"/>
  <c r="M203" i="1"/>
  <c r="M848" i="1"/>
  <c r="M746" i="1"/>
  <c r="M775" i="1"/>
  <c r="M1048" i="1"/>
  <c r="M759" i="1"/>
  <c r="M1016" i="1"/>
  <c r="M712" i="1"/>
  <c r="M907" i="1"/>
  <c r="M1140" i="1"/>
  <c r="M541" i="1"/>
  <c r="M686" i="1"/>
  <c r="M912" i="1"/>
  <c r="M1074" i="1"/>
  <c r="M752" i="1"/>
  <c r="M1224" i="1"/>
  <c r="M901" i="1"/>
  <c r="M1053" i="1"/>
  <c r="M493" i="1"/>
  <c r="M730" i="1"/>
  <c r="M988" i="1"/>
  <c r="M1135" i="1"/>
  <c r="M1265" i="1"/>
  <c r="M537" i="1"/>
  <c r="M635" i="1"/>
  <c r="M782" i="1"/>
  <c r="M1029" i="1"/>
  <c r="M597" i="1"/>
  <c r="M732" i="1"/>
  <c r="M983" i="1"/>
  <c r="M1168" i="1"/>
  <c r="M1173" i="1"/>
  <c r="M1666" i="1"/>
  <c r="M1372" i="1"/>
  <c r="M1245" i="1"/>
  <c r="M1879" i="1"/>
  <c r="M1347" i="1"/>
  <c r="M1435" i="1"/>
  <c r="M1264" i="1"/>
  <c r="M1121" i="1"/>
  <c r="M1097" i="1"/>
  <c r="M1645" i="1"/>
  <c r="M1592" i="1"/>
  <c r="M1959" i="1"/>
  <c r="M1492" i="1"/>
  <c r="M1800" i="1"/>
  <c r="M1550" i="1"/>
  <c r="M2680" i="1"/>
  <c r="M1494" i="1"/>
  <c r="M1837" i="1"/>
  <c r="M1413" i="1"/>
  <c r="M1688" i="1"/>
  <c r="M1305" i="1"/>
  <c r="M2193" i="1"/>
  <c r="M1589" i="1"/>
  <c r="M2000" i="1"/>
  <c r="M1529" i="1"/>
  <c r="M1399" i="1"/>
  <c r="M2161" i="1"/>
  <c r="M1473" i="1"/>
  <c r="M1608" i="1"/>
  <c r="M192" i="1"/>
  <c r="M1170" i="1"/>
  <c r="M367" i="1"/>
  <c r="M164" i="1"/>
  <c r="M524" i="1"/>
  <c r="M323" i="1"/>
  <c r="M1017" i="1"/>
  <c r="M408" i="1"/>
  <c r="M667" i="1"/>
  <c r="M440" i="1"/>
  <c r="M727" i="1"/>
  <c r="M249" i="1"/>
  <c r="M795" i="1"/>
  <c r="M637" i="1"/>
  <c r="M211" i="1"/>
  <c r="M531" i="1"/>
  <c r="M766" i="1"/>
  <c r="M1164" i="1"/>
  <c r="M784" i="1"/>
  <c r="M1120" i="1"/>
  <c r="M769" i="1"/>
  <c r="M1024" i="1"/>
  <c r="M729" i="1"/>
  <c r="M925" i="1"/>
  <c r="M1149" i="1"/>
  <c r="M550" i="1"/>
  <c r="M703" i="1"/>
  <c r="M920" i="1"/>
  <c r="M595" i="1"/>
  <c r="M771" i="1"/>
  <c r="M980" i="1"/>
  <c r="M753" i="1"/>
  <c r="M914" i="1"/>
  <c r="M1084" i="1"/>
  <c r="M507" i="1"/>
  <c r="M745" i="1"/>
  <c r="M873" i="1"/>
  <c r="M998" i="1"/>
  <c r="M1144" i="1"/>
  <c r="M544" i="1"/>
  <c r="M643" i="1"/>
  <c r="M791" i="1"/>
  <c r="M1046" i="1"/>
  <c r="M1393" i="1"/>
  <c r="M606" i="1"/>
  <c r="M875" i="1"/>
  <c r="M1000" i="1"/>
  <c r="M1176" i="1"/>
  <c r="M1202" i="1"/>
  <c r="M1268" i="1"/>
  <c r="M2823" i="1"/>
  <c r="M1366" i="1"/>
  <c r="M1163" i="1"/>
  <c r="M1794" i="1"/>
  <c r="M1445" i="1"/>
  <c r="M1279" i="1"/>
  <c r="M1152" i="1"/>
  <c r="M1122" i="1"/>
  <c r="M1694" i="1"/>
  <c r="M1604" i="1"/>
  <c r="M1994" i="1"/>
  <c r="M1501" i="1"/>
  <c r="M95" i="1"/>
  <c r="M1180" i="1"/>
  <c r="M176" i="1"/>
  <c r="M748" i="1"/>
  <c r="M1027" i="1"/>
  <c r="M200" i="1"/>
  <c r="M1067" i="1"/>
  <c r="M456" i="1"/>
  <c r="M234" i="1"/>
  <c r="M564" i="1"/>
  <c r="M1169" i="1"/>
  <c r="M797" i="1"/>
  <c r="M1156" i="1"/>
  <c r="M786" i="1"/>
  <c r="M1032" i="1"/>
  <c r="M970" i="1"/>
  <c r="M1158" i="1"/>
  <c r="M558" i="1"/>
  <c r="M719" i="1"/>
  <c r="M926" i="1"/>
  <c r="M1150" i="1"/>
  <c r="M603" i="1"/>
  <c r="M986" i="1"/>
  <c r="M1565" i="1"/>
  <c r="M1116" i="1"/>
  <c r="M513" i="1"/>
  <c r="M754" i="1"/>
  <c r="M892" i="1"/>
  <c r="M1011" i="1"/>
  <c r="M1161" i="1"/>
  <c r="M1303" i="1"/>
  <c r="M663" i="1"/>
  <c r="M796" i="1"/>
  <c r="M522" i="1"/>
  <c r="M612" i="1"/>
  <c r="M756" i="1"/>
  <c r="M883" i="1"/>
  <c r="M1193" i="1"/>
  <c r="M1228" i="1"/>
  <c r="M1945" i="1"/>
  <c r="M1402" i="1"/>
  <c r="M1277" i="1"/>
  <c r="M1082" i="1"/>
  <c r="M1502" i="1"/>
  <c r="M1298" i="1"/>
  <c r="M1188" i="1"/>
  <c r="M1848" i="1"/>
  <c r="M1300" i="1"/>
  <c r="M1177" i="1"/>
  <c r="M1153" i="1"/>
  <c r="M1960" i="1"/>
  <c r="M2150" i="1"/>
  <c r="M1521" i="1"/>
  <c r="M1854" i="1"/>
  <c r="M1627" i="1"/>
  <c r="M2711" i="1"/>
  <c r="M1947" i="1"/>
  <c r="M1468" i="1"/>
  <c r="M1738" i="1"/>
  <c r="M1397" i="1"/>
  <c r="M1660" i="1"/>
  <c r="M2317" i="1"/>
  <c r="M1562" i="1"/>
  <c r="M263" i="1"/>
  <c r="M120" i="1"/>
  <c r="M405" i="1"/>
  <c r="M886" i="1"/>
  <c r="M346" i="1"/>
  <c r="M223" i="1"/>
  <c r="M1119" i="1"/>
  <c r="M476" i="1"/>
  <c r="M209" i="1"/>
  <c r="M863" i="1"/>
  <c r="M273" i="1"/>
  <c r="M592" i="1"/>
  <c r="M860" i="1"/>
  <c r="M1194" i="1"/>
  <c r="M877" i="1"/>
  <c r="M1051" i="1"/>
  <c r="M742" i="1"/>
  <c r="M978" i="1"/>
  <c r="M1199" i="1"/>
  <c r="M566" i="1"/>
  <c r="M736" i="1"/>
  <c r="M611" i="1"/>
  <c r="M802" i="1"/>
  <c r="M1006" i="1"/>
  <c r="M1613" i="1"/>
  <c r="M780" i="1"/>
  <c r="M934" i="1"/>
  <c r="M1134" i="1"/>
  <c r="M763" i="1"/>
  <c r="M902" i="1"/>
  <c r="M1019" i="1"/>
  <c r="M1166" i="1"/>
  <c r="M1511" i="1"/>
  <c r="M561" i="1"/>
  <c r="M673" i="1"/>
  <c r="M813" i="1"/>
  <c r="M936" i="1"/>
  <c r="M1062" i="1"/>
  <c r="M765" i="1"/>
  <c r="M904" i="1"/>
  <c r="M1254" i="1"/>
  <c r="M1953" i="1"/>
  <c r="M1575" i="1"/>
  <c r="M242" i="1"/>
  <c r="M143" i="1"/>
  <c r="M418" i="1"/>
  <c r="M284" i="1"/>
  <c r="M939" i="1"/>
  <c r="M360" i="1"/>
  <c r="M167" i="1"/>
  <c r="M465" i="1"/>
  <c r="M305" i="1"/>
  <c r="M1138" i="1"/>
  <c r="M480" i="1"/>
  <c r="M355" i="1"/>
  <c r="M854" i="1"/>
  <c r="M334" i="1"/>
  <c r="M180" i="1"/>
  <c r="M921" i="1"/>
  <c r="M876" i="1"/>
  <c r="M895" i="1"/>
  <c r="M870" i="1"/>
  <c r="M1108" i="1"/>
  <c r="M760" i="1"/>
  <c r="M995" i="1"/>
  <c r="M1238" i="1"/>
  <c r="M571" i="1"/>
  <c r="M778" i="1"/>
  <c r="M946" i="1"/>
  <c r="M1269" i="1"/>
  <c r="M617" i="1"/>
  <c r="M850" i="1"/>
  <c r="M803" i="1"/>
  <c r="M940" i="1"/>
  <c r="M1143" i="1"/>
  <c r="M634" i="1"/>
  <c r="M781" i="1"/>
  <c r="M1028" i="1"/>
  <c r="M568" i="1"/>
  <c r="M819" i="1"/>
  <c r="M1070" i="1"/>
  <c r="M538" i="1"/>
  <c r="M773" i="1"/>
  <c r="M1289" i="1"/>
  <c r="M1092" i="1"/>
  <c r="M1626" i="1"/>
  <c r="M1338" i="1"/>
  <c r="M1137" i="1"/>
  <c r="M1387" i="1"/>
  <c r="M1241" i="1"/>
  <c r="M1101" i="1"/>
  <c r="M1725" i="1"/>
  <c r="M1419" i="1"/>
  <c r="M1232" i="1"/>
  <c r="M1209" i="1"/>
  <c r="M1390" i="1"/>
  <c r="M1302" i="1"/>
  <c r="M1574" i="1"/>
  <c r="M1780" i="1"/>
  <c r="M1310" i="1"/>
  <c r="M1587" i="1"/>
  <c r="M2040" i="1"/>
  <c r="M1495" i="1"/>
  <c r="M1827" i="1"/>
  <c r="M1458" i="1"/>
  <c r="M1431" i="1"/>
  <c r="M1330" i="1"/>
  <c r="M1602" i="1"/>
  <c r="M391" i="1"/>
  <c r="M151" i="1"/>
  <c r="M428" i="1"/>
  <c r="M303" i="1"/>
  <c r="M171" i="1"/>
  <c r="M474" i="1"/>
  <c r="M330" i="1"/>
  <c r="M248" i="1"/>
  <c r="M378" i="1"/>
  <c r="M1197" i="1"/>
  <c r="M350" i="1"/>
  <c r="M190" i="1"/>
  <c r="M1023" i="1"/>
  <c r="M884" i="1"/>
  <c r="M1384" i="1"/>
  <c r="M1186" i="1"/>
  <c r="M898" i="1"/>
  <c r="M1189" i="1"/>
  <c r="M1004" i="1"/>
  <c r="M580" i="1"/>
  <c r="M954" i="1"/>
  <c r="M1296" i="1"/>
  <c r="M857" i="1"/>
  <c r="M633" i="1"/>
  <c r="M811" i="1"/>
  <c r="M956" i="1"/>
  <c r="M1165" i="1"/>
  <c r="M642" i="1"/>
  <c r="M790" i="1"/>
  <c r="M1045" i="1"/>
  <c r="M1183" i="1"/>
  <c r="M1548" i="1"/>
  <c r="M574" i="1"/>
  <c r="M697" i="1"/>
  <c r="M839" i="1"/>
  <c r="M1094" i="1"/>
  <c r="M545" i="1"/>
  <c r="M644" i="1"/>
  <c r="M792" i="1"/>
  <c r="M916" i="1"/>
  <c r="M1258" i="1"/>
  <c r="M1312" i="1"/>
  <c r="M1118" i="1"/>
  <c r="M1636" i="1"/>
  <c r="M1375" i="1"/>
  <c r="M2119" i="1"/>
  <c r="M1482" i="1"/>
  <c r="M1127" i="1"/>
  <c r="M1072" i="1"/>
  <c r="M1436" i="1"/>
  <c r="M1259" i="1"/>
  <c r="M1408" i="1"/>
  <c r="M1723" i="1"/>
  <c r="M1584" i="1"/>
  <c r="M1978" i="1"/>
  <c r="M1869" i="1"/>
  <c r="M1357" i="1"/>
  <c r="M2380" i="1"/>
  <c r="M1516" i="1"/>
  <c r="M1440" i="1"/>
  <c r="M1765" i="1"/>
  <c r="M1361" i="1"/>
  <c r="M1651" i="1"/>
  <c r="M2299" i="1"/>
  <c r="M1530" i="1"/>
  <c r="M1388" i="1"/>
  <c r="M593" i="1"/>
  <c r="M1185" i="1"/>
  <c r="M1198" i="1"/>
  <c r="M1059" i="1"/>
  <c r="M1323" i="1"/>
  <c r="M1103" i="1"/>
  <c r="M755" i="1"/>
  <c r="M583" i="1"/>
  <c r="M1076" i="1"/>
  <c r="M1340" i="1"/>
  <c r="M1342" i="1"/>
  <c r="M1288" i="1"/>
  <c r="M1883" i="1"/>
  <c r="M1951" i="1"/>
  <c r="M1954" i="1"/>
  <c r="M1753" i="1"/>
  <c r="M1740" i="1"/>
  <c r="M1498" i="1"/>
  <c r="M1641" i="1"/>
  <c r="M1844" i="1"/>
  <c r="M2113" i="1"/>
  <c r="M1454" i="1"/>
  <c r="M1732" i="1"/>
  <c r="M1944" i="1"/>
  <c r="M1341" i="1"/>
  <c r="M1483" i="1"/>
  <c r="M1614" i="1"/>
  <c r="M1747" i="1"/>
  <c r="M1975" i="1"/>
  <c r="M1616" i="1"/>
  <c r="M1775" i="1"/>
  <c r="M2670" i="1"/>
  <c r="M1450" i="1"/>
  <c r="M1586" i="1"/>
  <c r="M1727" i="1"/>
  <c r="M1939" i="1"/>
  <c r="M1369" i="1"/>
  <c r="M1513" i="1"/>
  <c r="M1639" i="1"/>
  <c r="M2041" i="1"/>
  <c r="M1676" i="1"/>
  <c r="M2100" i="1"/>
  <c r="M1489" i="1"/>
  <c r="M1620" i="1"/>
  <c r="M1981" i="1"/>
  <c r="M1438" i="1"/>
  <c r="M1570" i="1"/>
  <c r="M1710" i="1"/>
  <c r="M2412" i="1"/>
  <c r="M2202" i="1"/>
  <c r="M2492" i="1"/>
  <c r="M2181" i="1"/>
  <c r="M2455" i="1"/>
  <c r="M2048" i="1"/>
  <c r="M2291" i="1"/>
  <c r="M2586" i="1"/>
  <c r="M2217" i="1"/>
  <c r="M3268" i="1"/>
  <c r="M2569" i="1"/>
  <c r="M2578" i="1"/>
  <c r="M2017" i="1"/>
  <c r="M2228" i="1"/>
  <c r="M2490" i="1"/>
  <c r="M2146" i="1"/>
  <c r="M2179" i="1"/>
  <c r="M2329" i="1"/>
  <c r="M2465" i="1"/>
  <c r="M2594" i="1"/>
  <c r="M2077" i="1"/>
  <c r="M2226" i="1"/>
  <c r="M2371" i="1"/>
  <c r="M2509" i="1"/>
  <c r="M2653" i="1"/>
  <c r="M2714" i="1"/>
  <c r="M4533" i="1"/>
  <c r="M2697" i="1"/>
  <c r="M2493" i="1"/>
  <c r="M2644" i="1"/>
  <c r="M2074" i="1"/>
  <c r="M2224" i="1"/>
  <c r="M2369" i="1"/>
  <c r="M2503" i="1"/>
  <c r="M2650" i="1"/>
  <c r="M2107" i="1"/>
  <c r="M2256" i="1"/>
  <c r="M2400" i="1"/>
  <c r="M2533" i="1"/>
  <c r="M2257" i="1"/>
  <c r="M2401" i="1"/>
  <c r="M2692" i="1"/>
  <c r="M2250" i="1"/>
  <c r="M2385" i="1"/>
  <c r="M2693" i="1"/>
  <c r="M2198" i="1"/>
  <c r="M2344" i="1"/>
  <c r="M2498" i="1"/>
  <c r="M2646" i="1"/>
  <c r="M2739" i="1"/>
  <c r="M2756" i="1"/>
  <c r="M2914" i="1"/>
  <c r="M2732" i="1"/>
  <c r="M2873" i="1"/>
  <c r="M2751" i="1"/>
  <c r="M2882" i="1"/>
  <c r="M2735" i="1"/>
  <c r="M2867" i="1"/>
  <c r="M2770" i="1"/>
  <c r="M2961" i="1"/>
  <c r="M157" i="1"/>
  <c r="M800" i="1"/>
  <c r="M500" i="1"/>
  <c r="M661" i="1"/>
  <c r="M662" i="1"/>
  <c r="M1212" i="1"/>
  <c r="M653" i="1"/>
  <c r="M1315" i="1"/>
  <c r="M1292" i="1"/>
  <c r="M1107" i="1"/>
  <c r="M1311" i="1"/>
  <c r="M1295" i="1"/>
  <c r="M2118" i="1"/>
  <c r="M1376" i="1"/>
  <c r="M1343" i="1"/>
  <c r="M1860" i="1"/>
  <c r="M1459" i="1"/>
  <c r="M1370" i="1"/>
  <c r="M2183" i="1"/>
  <c r="M1902" i="1"/>
  <c r="M1507" i="1"/>
  <c r="M1658" i="1"/>
  <c r="M1875" i="1"/>
  <c r="M1474" i="1"/>
  <c r="M1609" i="1"/>
  <c r="M1739" i="1"/>
  <c r="M1965" i="1"/>
  <c r="M1348" i="1"/>
  <c r="M1493" i="1"/>
  <c r="M1772" i="1"/>
  <c r="M2018" i="1"/>
  <c r="M1503" i="1"/>
  <c r="M1628" i="1"/>
  <c r="M1781" i="1"/>
  <c r="M2001" i="1"/>
  <c r="M1335" i="1"/>
  <c r="M1470" i="1"/>
  <c r="M1593" i="1"/>
  <c r="M1735" i="1"/>
  <c r="M1386" i="1"/>
  <c r="M1522" i="1"/>
  <c r="M1648" i="1"/>
  <c r="M1795" i="1"/>
  <c r="M1546" i="1"/>
  <c r="M1683" i="1"/>
  <c r="M1862" i="1"/>
  <c r="M2212" i="1"/>
  <c r="M1496" i="1"/>
  <c r="M2023" i="1"/>
  <c r="M1579" i="1"/>
  <c r="M1720" i="1"/>
  <c r="M1906" i="1"/>
  <c r="M2437" i="1"/>
  <c r="M2542" i="1"/>
  <c r="M2191" i="1"/>
  <c r="M2056" i="1"/>
  <c r="M2338" i="1"/>
  <c r="M2263" i="1"/>
  <c r="M2009" i="1"/>
  <c r="M2264" i="1"/>
  <c r="M2599" i="1"/>
  <c r="M2003" i="1"/>
  <c r="M2341" i="1"/>
  <c r="M2051" i="1"/>
  <c r="M2237" i="1"/>
  <c r="M2502" i="1"/>
  <c r="M2156" i="1"/>
  <c r="M2562" i="1"/>
  <c r="M2189" i="1"/>
  <c r="M2339" i="1"/>
  <c r="M2622" i="1"/>
  <c r="M2087" i="1"/>
  <c r="M2245" i="1"/>
  <c r="M2389" i="1"/>
  <c r="M2677" i="1"/>
  <c r="M2765" i="1"/>
  <c r="M2407" i="1"/>
  <c r="M2757" i="1"/>
  <c r="M2649" i="1"/>
  <c r="M2081" i="1"/>
  <c r="M2239" i="1"/>
  <c r="M2383" i="1"/>
  <c r="M2511" i="1"/>
  <c r="M2672" i="1"/>
  <c r="M2116" i="1"/>
  <c r="M2273" i="1"/>
  <c r="M2413" i="1"/>
  <c r="M2539" i="1"/>
  <c r="M2274" i="1"/>
  <c r="M2540" i="1"/>
  <c r="M2718" i="1"/>
  <c r="M2258" i="1"/>
  <c r="M2402" i="1"/>
  <c r="M2534" i="1"/>
  <c r="M2719" i="1"/>
  <c r="M2208" i="1"/>
  <c r="M2354" i="1"/>
  <c r="M2487" i="1"/>
  <c r="M2640" i="1"/>
  <c r="M2507" i="1"/>
  <c r="M2667" i="1"/>
  <c r="M2879" i="1"/>
  <c r="M2772" i="1"/>
  <c r="M2945" i="1"/>
  <c r="M2726" i="1"/>
  <c r="M2851" i="1"/>
  <c r="M691" i="1"/>
  <c r="M688" i="1"/>
  <c r="M1226" i="1"/>
  <c r="M1404" i="1"/>
  <c r="M1133" i="1"/>
  <c r="M1071" i="1"/>
  <c r="M1714" i="1"/>
  <c r="M1333" i="1"/>
  <c r="M1382" i="1"/>
  <c r="M1422" i="1"/>
  <c r="M1405" i="1"/>
  <c r="M1350" i="1"/>
  <c r="M1926" i="1"/>
  <c r="M1488" i="1"/>
  <c r="M1380" i="1"/>
  <c r="M2318" i="1"/>
  <c r="M2172" i="1"/>
  <c r="M1526" i="1"/>
  <c r="M1668" i="1"/>
  <c r="M1882" i="1"/>
  <c r="M2397" i="1"/>
  <c r="M1612" i="1"/>
  <c r="M1762" i="1"/>
  <c r="M1365" i="1"/>
  <c r="M1510" i="1"/>
  <c r="M1625" i="1"/>
  <c r="M1787" i="1"/>
  <c r="M2027" i="1"/>
  <c r="M1637" i="1"/>
  <c r="M1789" i="1"/>
  <c r="M2019" i="1"/>
  <c r="M1344" i="1"/>
  <c r="M1479" i="1"/>
  <c r="M1749" i="1"/>
  <c r="M1970" i="1"/>
  <c r="M1395" i="1"/>
  <c r="M1665" i="1"/>
  <c r="M1822" i="1"/>
  <c r="M2099" i="1"/>
  <c r="M1700" i="1"/>
  <c r="M1889" i="1"/>
  <c r="M2241" i="1"/>
  <c r="M1515" i="1"/>
  <c r="M1631" i="1"/>
  <c r="M2043" i="1"/>
  <c r="M1463" i="1"/>
  <c r="M1597" i="1"/>
  <c r="M1730" i="1"/>
  <c r="M1932" i="1"/>
  <c r="M2468" i="1"/>
  <c r="M2276" i="1"/>
  <c r="M2552" i="1"/>
  <c r="M2203" i="1"/>
  <c r="M2593" i="1"/>
  <c r="M2066" i="1"/>
  <c r="M2345" i="1"/>
  <c r="M1996" i="1"/>
  <c r="M2042" i="1"/>
  <c r="M2272" i="1"/>
  <c r="M2036" i="1"/>
  <c r="M2349" i="1"/>
  <c r="M2248" i="1"/>
  <c r="M2524" i="1"/>
  <c r="M2168" i="1"/>
  <c r="M2698" i="1"/>
  <c r="M2210" i="1"/>
  <c r="M2356" i="1"/>
  <c r="M2478" i="1"/>
  <c r="M2091" i="1"/>
  <c r="M2253" i="1"/>
  <c r="M2528" i="1"/>
  <c r="M2686" i="1"/>
  <c r="M2800" i="1"/>
  <c r="M2543" i="1"/>
  <c r="M2822" i="1"/>
  <c r="M2515" i="1"/>
  <c r="M2671" i="1"/>
  <c r="M2089" i="1"/>
  <c r="M2393" i="1"/>
  <c r="M2522" i="1"/>
  <c r="M2681" i="1"/>
  <c r="M2125" i="1"/>
  <c r="M2282" i="1"/>
  <c r="M2420" i="1"/>
  <c r="M2741" i="1"/>
  <c r="M316" i="1"/>
  <c r="M1309" i="1"/>
  <c r="M551" i="1"/>
  <c r="M715" i="1"/>
  <c r="M705" i="1"/>
  <c r="M1249" i="1"/>
  <c r="M893" i="1"/>
  <c r="M707" i="1"/>
  <c r="M1117" i="1"/>
  <c r="M1549" i="1"/>
  <c r="M1187" i="1"/>
  <c r="M1911" i="1"/>
  <c r="M1400" i="1"/>
  <c r="M1412" i="1"/>
  <c r="M1358" i="1"/>
  <c r="M1937" i="1"/>
  <c r="M1518" i="1"/>
  <c r="M1416" i="1"/>
  <c r="M1306" i="1"/>
  <c r="M1536" i="1"/>
  <c r="M1686" i="1"/>
  <c r="M1933" i="1"/>
  <c r="M2408" i="1"/>
  <c r="M1499" i="1"/>
  <c r="M1622" i="1"/>
  <c r="M1779" i="1"/>
  <c r="M1990" i="1"/>
  <c r="M1373" i="1"/>
  <c r="M1519" i="1"/>
  <c r="M1644" i="1"/>
  <c r="M2160" i="1"/>
  <c r="M1531" i="1"/>
  <c r="M1653" i="1"/>
  <c r="M1810" i="1"/>
  <c r="M2029" i="1"/>
  <c r="M1351" i="1"/>
  <c r="M1486" i="1"/>
  <c r="M1617" i="1"/>
  <c r="M1757" i="1"/>
  <c r="M1985" i="1"/>
  <c r="M1403" i="1"/>
  <c r="M1675" i="1"/>
  <c r="M1851" i="1"/>
  <c r="M2110" i="1"/>
  <c r="M1568" i="1"/>
  <c r="M1708" i="1"/>
  <c r="M1896" i="1"/>
  <c r="M2260" i="1"/>
  <c r="M1524" i="1"/>
  <c r="M1650" i="1"/>
  <c r="M1796" i="1"/>
  <c r="M2063" i="1"/>
  <c r="M1607" i="1"/>
  <c r="M1745" i="1"/>
  <c r="M1956" i="1"/>
  <c r="M2286" i="1"/>
  <c r="M2615" i="1"/>
  <c r="M2367" i="1"/>
  <c r="M2328" i="1"/>
  <c r="M2068" i="1"/>
  <c r="M2302" i="1"/>
  <c r="M2022" i="1"/>
  <c r="M2340" i="1"/>
  <c r="M2070" i="1"/>
  <c r="M2360" i="1"/>
  <c r="M2071" i="1"/>
  <c r="M2255" i="1"/>
  <c r="M2643" i="1"/>
  <c r="M2201" i="1"/>
  <c r="M2059" i="1"/>
  <c r="M2219" i="1"/>
  <c r="M2365" i="1"/>
  <c r="M2499" i="1"/>
  <c r="M2271" i="1"/>
  <c r="M2405" i="1"/>
  <c r="M2713" i="1"/>
  <c r="M2561" i="1"/>
  <c r="M2841" i="1"/>
  <c r="M2521" i="1"/>
  <c r="M2699" i="1"/>
  <c r="M2106" i="1"/>
  <c r="M2265" i="1"/>
  <c r="M2399" i="1"/>
  <c r="M2532" i="1"/>
  <c r="M2707" i="1"/>
  <c r="M2145" i="1"/>
  <c r="M2301" i="1"/>
  <c r="M2426" i="1"/>
  <c r="M2564" i="1"/>
  <c r="M2293" i="1"/>
  <c r="M2565" i="1"/>
  <c r="M2805" i="1"/>
  <c r="M2284" i="1"/>
  <c r="M2548" i="1"/>
  <c r="M2796" i="1"/>
  <c r="M2232" i="1"/>
  <c r="M2379" i="1"/>
  <c r="M2526" i="1"/>
  <c r="M2702" i="1"/>
  <c r="M2913" i="1"/>
  <c r="M3031" i="1"/>
  <c r="M2766" i="1"/>
  <c r="M2742" i="1"/>
  <c r="M2874" i="1"/>
  <c r="M982" i="1"/>
  <c r="M365" i="1"/>
  <c r="M650" i="1"/>
  <c r="M828" i="1"/>
  <c r="M804" i="1"/>
  <c r="M1558" i="1"/>
  <c r="M965" i="1"/>
  <c r="M1334" i="1"/>
  <c r="M1566" i="1"/>
  <c r="M1316" i="1"/>
  <c r="M1425" i="1"/>
  <c r="M1409" i="1"/>
  <c r="M1484" i="1"/>
  <c r="M1467" i="1"/>
  <c r="M1396" i="1"/>
  <c r="M1991" i="1"/>
  <c r="M1545" i="1"/>
  <c r="M1441" i="1"/>
  <c r="M1337" i="1"/>
  <c r="M1943" i="1"/>
  <c r="M1363" i="1"/>
  <c r="M1508" i="1"/>
  <c r="M1634" i="1"/>
  <c r="M1785" i="1"/>
  <c r="M2016" i="1"/>
  <c r="M1391" i="1"/>
  <c r="M1528" i="1"/>
  <c r="M1652" i="1"/>
  <c r="M1799" i="1"/>
  <c r="M2171" i="1"/>
  <c r="M1663" i="1"/>
  <c r="M1839" i="1"/>
  <c r="M2049" i="1"/>
  <c r="M1359" i="1"/>
  <c r="M1504" i="1"/>
  <c r="M1629" i="1"/>
  <c r="M2020" i="1"/>
  <c r="M1421" i="1"/>
  <c r="M1553" i="1"/>
  <c r="M1682" i="1"/>
  <c r="M1861" i="1"/>
  <c r="M2278" i="1"/>
  <c r="M1718" i="1"/>
  <c r="M1920" i="1"/>
  <c r="M2279" i="1"/>
  <c r="M1534" i="1"/>
  <c r="M1656" i="1"/>
  <c r="M1804" i="1"/>
  <c r="M2083" i="1"/>
  <c r="M1490" i="1"/>
  <c r="M1750" i="1"/>
  <c r="M1964" i="1"/>
  <c r="M2012" i="1"/>
  <c r="M2306" i="1"/>
  <c r="M1993" i="1"/>
  <c r="M2269" i="1"/>
  <c r="M2626" i="1"/>
  <c r="M2372" i="1"/>
  <c r="M2057" i="1"/>
  <c r="M2373" i="1"/>
  <c r="M2112" i="1"/>
  <c r="M2347" i="1"/>
  <c r="M2092" i="1"/>
  <c r="M2348" i="1"/>
  <c r="M2088" i="1"/>
  <c r="M2440" i="1"/>
  <c r="M2296" i="1"/>
  <c r="M2717" i="1"/>
  <c r="M2222" i="1"/>
  <c r="M2234" i="1"/>
  <c r="M2370" i="1"/>
  <c r="M2508" i="1"/>
  <c r="M2676" i="1"/>
  <c r="M2121" i="1"/>
  <c r="M2764" i="1"/>
  <c r="M2896" i="1"/>
  <c r="M2431" i="1"/>
  <c r="M2570" i="1"/>
  <c r="M2848" i="1"/>
  <c r="M2531" i="1"/>
  <c r="M2706" i="1"/>
  <c r="M2115" i="1"/>
  <c r="M2546" i="1"/>
  <c r="M2748" i="1"/>
  <c r="M2154" i="1"/>
  <c r="M2442" i="1"/>
  <c r="M2581" i="1"/>
  <c r="M2804" i="1"/>
  <c r="M2310" i="1"/>
  <c r="M2443" i="1"/>
  <c r="M2864" i="1"/>
  <c r="M2294" i="1"/>
  <c r="M2566" i="1"/>
  <c r="M2242" i="1"/>
  <c r="M2386" i="1"/>
  <c r="M2541" i="1"/>
  <c r="M2780" i="1"/>
  <c r="M2970" i="1"/>
  <c r="M2803" i="1"/>
  <c r="M3063" i="1"/>
  <c r="M487" i="1"/>
  <c r="M297" i="1"/>
  <c r="M640" i="1"/>
  <c r="M714" i="1"/>
  <c r="M846" i="1"/>
  <c r="M818" i="1"/>
  <c r="M494" i="1"/>
  <c r="M989" i="1"/>
  <c r="M820" i="1"/>
  <c r="M1401" i="1"/>
  <c r="M1214" i="1"/>
  <c r="M1208" i="1"/>
  <c r="M1433" i="1"/>
  <c r="M1434" i="1"/>
  <c r="M1506" i="1"/>
  <c r="M1457" i="1"/>
  <c r="M1378" i="1"/>
  <c r="M1601" i="1"/>
  <c r="M1353" i="1"/>
  <c r="M1721" i="1"/>
  <c r="M1989" i="1"/>
  <c r="M1381" i="1"/>
  <c r="M1517" i="1"/>
  <c r="M1642" i="1"/>
  <c r="M1791" i="1"/>
  <c r="M2055" i="1"/>
  <c r="M1671" i="1"/>
  <c r="M1828" i="1"/>
  <c r="M2194" i="1"/>
  <c r="M1544" i="1"/>
  <c r="M1673" i="1"/>
  <c r="M1849" i="1"/>
  <c r="M2129" i="1"/>
  <c r="M1368" i="1"/>
  <c r="M1512" i="1"/>
  <c r="M1638" i="1"/>
  <c r="M2050" i="1"/>
  <c r="M1560" i="1"/>
  <c r="M1699" i="1"/>
  <c r="M1888" i="1"/>
  <c r="M2290" i="1"/>
  <c r="M1595" i="1"/>
  <c r="M1736" i="1"/>
  <c r="M2445" i="1"/>
  <c r="M1539" i="1"/>
  <c r="M1677" i="1"/>
  <c r="M1833" i="1"/>
  <c r="M1497" i="1"/>
  <c r="M1769" i="1"/>
  <c r="M2006" i="1"/>
  <c r="M2045" i="1"/>
  <c r="M2315" i="1"/>
  <c r="M2025" i="1"/>
  <c r="M2316" i="1"/>
  <c r="M2773" i="1"/>
  <c r="M2131" i="1"/>
  <c r="M2381" i="1"/>
  <c r="M2067" i="1"/>
  <c r="M2382" i="1"/>
  <c r="M2122" i="1"/>
  <c r="M2358" i="1"/>
  <c r="M2103" i="1"/>
  <c r="M2359" i="1"/>
  <c r="M2093" i="1"/>
  <c r="M2501" i="1"/>
  <c r="M2094" i="1"/>
  <c r="M2957" i="1"/>
  <c r="M2086" i="1"/>
  <c r="M2244" i="1"/>
  <c r="M2388" i="1"/>
  <c r="M2518" i="1"/>
  <c r="M2703" i="1"/>
  <c r="M2141" i="1"/>
  <c r="M2287" i="1"/>
  <c r="M2423" i="1"/>
  <c r="M2559" i="1"/>
  <c r="M2784" i="1"/>
  <c r="M2973" i="1"/>
  <c r="M2448" i="1"/>
  <c r="M2886" i="1"/>
  <c r="M2545" i="1"/>
  <c r="M2135" i="1"/>
  <c r="M2281" i="1"/>
  <c r="M2419" i="1"/>
  <c r="M2554" i="1"/>
  <c r="M2814" i="1"/>
  <c r="M2175" i="1"/>
  <c r="M2319" i="1"/>
  <c r="M2451" i="1"/>
  <c r="M2590" i="1"/>
  <c r="M2452" i="1"/>
  <c r="M2591" i="1"/>
  <c r="M2967" i="1"/>
  <c r="M2311" i="1"/>
  <c r="M2435" i="1"/>
  <c r="M2574" i="1"/>
  <c r="M2924" i="1"/>
  <c r="M2259" i="1"/>
  <c r="M2403" i="1"/>
  <c r="M2525" i="1"/>
  <c r="M2550" i="1"/>
  <c r="M2734" i="1"/>
  <c r="M3003" i="1"/>
  <c r="M2812" i="1"/>
  <c r="M3089" i="1"/>
  <c r="M2790" i="1"/>
  <c r="M3014" i="1"/>
  <c r="M2767" i="1"/>
  <c r="M2908" i="1"/>
  <c r="M2750" i="1"/>
  <c r="M2909" i="1"/>
  <c r="M2807" i="1"/>
  <c r="M3043" i="1"/>
  <c r="M2793" i="1"/>
  <c r="M2828" i="1"/>
  <c r="M3326" i="1"/>
  <c r="M2844" i="1"/>
  <c r="M3077" i="1"/>
  <c r="M2738" i="1"/>
  <c r="M2878" i="1"/>
  <c r="M3157" i="1"/>
  <c r="M3037" i="1"/>
  <c r="M3161" i="1"/>
  <c r="M3007" i="1"/>
  <c r="M3160" i="1"/>
  <c r="M3197" i="1"/>
  <c r="M3060" i="1"/>
  <c r="M3131" i="1"/>
  <c r="M3423" i="1"/>
  <c r="M3396" i="1"/>
  <c r="M3176" i="1"/>
  <c r="M3088" i="1"/>
  <c r="M3201" i="1"/>
  <c r="M3489" i="1"/>
  <c r="M3480" i="1"/>
  <c r="M3294" i="1"/>
  <c r="M3420" i="1"/>
  <c r="M3470" i="1"/>
  <c r="M3274" i="1"/>
  <c r="M3408" i="1"/>
  <c r="M3771" i="1"/>
  <c r="M3319" i="1"/>
  <c r="M3456" i="1"/>
  <c r="M3568" i="1"/>
  <c r="M659" i="1"/>
  <c r="M737" i="1"/>
  <c r="M521" i="1"/>
  <c r="M1008" i="1"/>
  <c r="M1646" i="1"/>
  <c r="M1672" i="1"/>
  <c r="M1263" i="1"/>
  <c r="M1273" i="1"/>
  <c r="M1481" i="1"/>
  <c r="M1556" i="1"/>
  <c r="M1704" i="1"/>
  <c r="M1542" i="1"/>
  <c r="M1477" i="1"/>
  <c r="M1681" i="1"/>
  <c r="M1582" i="1"/>
  <c r="M1432" i="1"/>
  <c r="M1731" i="1"/>
  <c r="M1389" i="1"/>
  <c r="M1537" i="1"/>
  <c r="M1659" i="1"/>
  <c r="M1816" i="1"/>
  <c r="M2192" i="1"/>
  <c r="M1407" i="1"/>
  <c r="M1541" i="1"/>
  <c r="M1679" i="1"/>
  <c r="M1857" i="1"/>
  <c r="M2247" i="1"/>
  <c r="M1551" i="1"/>
  <c r="M1690" i="1"/>
  <c r="M1880" i="1"/>
  <c r="M2288" i="1"/>
  <c r="M1385" i="1"/>
  <c r="M1532" i="1"/>
  <c r="M1647" i="1"/>
  <c r="M1811" i="1"/>
  <c r="M2098" i="1"/>
  <c r="M1444" i="1"/>
  <c r="M1567" i="1"/>
  <c r="M1707" i="1"/>
  <c r="M1605" i="1"/>
  <c r="M2482" i="1"/>
  <c r="M1684" i="1"/>
  <c r="M1863" i="1"/>
  <c r="M2280" i="1"/>
  <c r="M1632" i="1"/>
  <c r="M2024" i="1"/>
  <c r="M2061" i="1"/>
  <c r="M2322" i="1"/>
  <c r="M2062" i="1"/>
  <c r="M2323" i="1"/>
  <c r="M2833" i="1"/>
  <c r="M2151" i="1"/>
  <c r="M2392" i="1"/>
  <c r="M2428" i="1"/>
  <c r="M2133" i="1"/>
  <c r="M2374" i="1"/>
  <c r="M2123" i="1"/>
  <c r="M2104" i="1"/>
  <c r="M2105" i="1"/>
  <c r="M2350" i="1"/>
  <c r="M2238" i="1"/>
  <c r="M2101" i="1"/>
  <c r="M2252" i="1"/>
  <c r="M2527" i="1"/>
  <c r="M2712" i="1"/>
  <c r="M2149" i="1"/>
  <c r="M2305" i="1"/>
  <c r="M2568" i="1"/>
  <c r="M2792" i="1"/>
  <c r="M4476" i="1"/>
  <c r="M2458" i="1"/>
  <c r="M2597" i="1"/>
  <c r="M3041" i="1"/>
  <c r="M2553" i="1"/>
  <c r="M2747" i="1"/>
  <c r="M2144" i="1"/>
  <c r="M2300" i="1"/>
  <c r="M2433" i="1"/>
  <c r="M2563" i="1"/>
  <c r="M2872" i="1"/>
  <c r="M2185" i="1"/>
  <c r="M2335" i="1"/>
  <c r="M2600" i="1"/>
  <c r="M2948" i="1"/>
  <c r="M2336" i="1"/>
  <c r="M2461" i="1"/>
  <c r="M2601" i="1"/>
  <c r="M2166" i="1"/>
  <c r="M2320" i="1"/>
  <c r="M2453" i="1"/>
  <c r="M2592" i="1"/>
  <c r="M2997" i="1"/>
  <c r="M2268" i="1"/>
  <c r="M2789" i="1"/>
  <c r="M2557" i="1"/>
  <c r="M2782" i="1"/>
  <c r="M2802" i="1"/>
  <c r="M3021" i="1"/>
  <c r="M2832" i="1"/>
  <c r="M3098" i="1"/>
  <c r="M2797" i="1"/>
  <c r="M3033" i="1"/>
  <c r="M2775" i="1"/>
  <c r="M2768" i="1"/>
  <c r="M2943" i="1"/>
  <c r="M2817" i="1"/>
  <c r="M3053" i="1"/>
  <c r="M2808" i="1"/>
  <c r="M3094" i="1"/>
  <c r="M2843" i="1"/>
  <c r="M808" i="1"/>
  <c r="M905" i="1"/>
  <c r="M801" i="1"/>
  <c r="M866" i="1"/>
  <c r="M963" i="1"/>
  <c r="M922" i="1"/>
  <c r="M582" i="1"/>
  <c r="M1126" i="1"/>
  <c r="M923" i="1"/>
  <c r="M1192" i="1"/>
  <c r="M1733" i="1"/>
  <c r="M1475" i="1"/>
  <c r="M1280" i="1"/>
  <c r="M1520" i="1"/>
  <c r="M1621" i="1"/>
  <c r="M2008" i="1"/>
  <c r="M1623" i="1"/>
  <c r="M1610" i="1"/>
  <c r="M1776" i="1"/>
  <c r="M1661" i="1"/>
  <c r="M1461" i="1"/>
  <c r="M1414" i="1"/>
  <c r="M1580" i="1"/>
  <c r="M1751" i="1"/>
  <c r="M2015" i="1"/>
  <c r="M1398" i="1"/>
  <c r="M1669" i="1"/>
  <c r="M1845" i="1"/>
  <c r="M2204" i="1"/>
  <c r="M1424" i="1"/>
  <c r="M1557" i="1"/>
  <c r="M1867" i="1"/>
  <c r="M2355" i="1"/>
  <c r="M1697" i="1"/>
  <c r="M1903" i="1"/>
  <c r="M1394" i="1"/>
  <c r="M1664" i="1"/>
  <c r="M1821" i="1"/>
  <c r="M2109" i="1"/>
  <c r="M1451" i="1"/>
  <c r="M1728" i="1"/>
  <c r="M2544" i="1"/>
  <c r="M1619" i="1"/>
  <c r="M1759" i="1"/>
  <c r="M1980" i="1"/>
  <c r="M1428" i="1"/>
  <c r="M1561" i="1"/>
  <c r="M1692" i="1"/>
  <c r="M1873" i="1"/>
  <c r="M2457" i="1"/>
  <c r="M1525" i="1"/>
  <c r="M2033" i="1"/>
  <c r="M2073" i="1"/>
  <c r="M2333" i="1"/>
  <c r="M2097" i="1"/>
  <c r="M2854" i="1"/>
  <c r="M2162" i="1"/>
  <c r="M2414" i="1"/>
  <c r="M2085" i="1"/>
  <c r="M2520" i="1"/>
  <c r="M2142" i="1"/>
  <c r="M2415" i="1"/>
  <c r="M2134" i="1"/>
  <c r="M2375" i="1"/>
  <c r="M2560" i="1"/>
  <c r="M2114" i="1"/>
  <c r="M2396" i="1"/>
  <c r="M2030" i="1"/>
  <c r="M2111" i="1"/>
  <c r="M2270" i="1"/>
  <c r="M2536" i="1"/>
  <c r="M2743" i="1"/>
  <c r="M2159" i="1"/>
  <c r="M2314" i="1"/>
  <c r="M2585" i="1"/>
  <c r="M2840" i="1"/>
  <c r="M4488" i="1"/>
  <c r="M2467" i="1"/>
  <c r="M2607" i="1"/>
  <c r="M3267" i="1"/>
  <c r="M2572" i="1"/>
  <c r="M2813" i="1"/>
  <c r="M2153" i="1"/>
  <c r="M2309" i="1"/>
  <c r="M2441" i="1"/>
  <c r="M2580" i="1"/>
  <c r="M2911" i="1"/>
  <c r="M2195" i="1"/>
  <c r="M2342" i="1"/>
  <c r="M2474" i="1"/>
  <c r="M2628" i="1"/>
  <c r="M2475" i="1"/>
  <c r="M2619" i="1"/>
  <c r="M2187" i="1"/>
  <c r="M2326" i="1"/>
  <c r="M2462" i="1"/>
  <c r="M2602" i="1"/>
  <c r="M2128" i="1"/>
  <c r="M2285" i="1"/>
  <c r="M2549" i="1"/>
  <c r="M2860" i="1"/>
  <c r="M2846" i="1"/>
  <c r="M2811" i="1"/>
  <c r="M3057" i="1"/>
  <c r="M3107" i="1"/>
  <c r="M2815" i="1"/>
  <c r="M3050" i="1"/>
  <c r="M2791" i="1"/>
  <c r="M3004" i="1"/>
  <c r="M2991" i="1"/>
  <c r="M2835" i="1"/>
  <c r="M3067" i="1"/>
  <c r="M3445" i="1"/>
  <c r="M339" i="1"/>
  <c r="M620" i="1"/>
  <c r="M826" i="1"/>
  <c r="M890" i="1"/>
  <c r="M997" i="1"/>
  <c r="M941" i="1"/>
  <c r="M1175" i="1"/>
  <c r="M942" i="1"/>
  <c r="M1203" i="1"/>
  <c r="M1220" i="1"/>
  <c r="M1102" i="1"/>
  <c r="M1320" i="1"/>
  <c r="M1643" i="1"/>
  <c r="M2039" i="1"/>
  <c r="M1678" i="1"/>
  <c r="M1543" i="1"/>
  <c r="M1680" i="1"/>
  <c r="M1817" i="1"/>
  <c r="M1480" i="1"/>
  <c r="M1423" i="1"/>
  <c r="M1588" i="1"/>
  <c r="M1761" i="1"/>
  <c r="M2034" i="1"/>
  <c r="M1415" i="1"/>
  <c r="M1547" i="1"/>
  <c r="M1855" i="1"/>
  <c r="M1703" i="1"/>
  <c r="M1891" i="1"/>
  <c r="M1442" i="1"/>
  <c r="M1716" i="1"/>
  <c r="M1912" i="1"/>
  <c r="M2308" i="1"/>
  <c r="M1410" i="1"/>
  <c r="M1674" i="1"/>
  <c r="M1850" i="1"/>
  <c r="M1460" i="1"/>
  <c r="M1594" i="1"/>
  <c r="M1948" i="1"/>
  <c r="M2596" i="1"/>
  <c r="M1767" i="1"/>
  <c r="M1987" i="1"/>
  <c r="M1437" i="1"/>
  <c r="M1569" i="1"/>
  <c r="M1709" i="1"/>
  <c r="M1897" i="1"/>
  <c r="M2483" i="1"/>
  <c r="M1535" i="1"/>
  <c r="M1657" i="1"/>
  <c r="M2084" i="1"/>
  <c r="M2080" i="1"/>
  <c r="M2363" i="1"/>
  <c r="M2117" i="1"/>
  <c r="M2881" i="1"/>
  <c r="M2173" i="1"/>
  <c r="M2447" i="1"/>
  <c r="M2598" i="1"/>
  <c r="M2186" i="1"/>
  <c r="M2439" i="1"/>
  <c r="M2143" i="1"/>
  <c r="M2411" i="1"/>
  <c r="M2199" i="1"/>
  <c r="M2571" i="1"/>
  <c r="M2124" i="1"/>
  <c r="M2404" i="1"/>
  <c r="M2060" i="1"/>
  <c r="M2332" i="1"/>
  <c r="M2120" i="1"/>
  <c r="M2277" i="1"/>
  <c r="M2551" i="1"/>
  <c r="M2783" i="1"/>
  <c r="M2180" i="1"/>
  <c r="M2330" i="1"/>
  <c r="M2456" i="1"/>
  <c r="M2595" i="1"/>
  <c r="M2954" i="1"/>
  <c r="M2481" i="1"/>
  <c r="M3729" i="1"/>
  <c r="M2579" i="1"/>
  <c r="M2871" i="1"/>
  <c r="M2174" i="1"/>
  <c r="M2324" i="1"/>
  <c r="M2450" i="1"/>
  <c r="M2589" i="1"/>
  <c r="M3013" i="1"/>
  <c r="M2215" i="1"/>
  <c r="M2362" i="1"/>
  <c r="M2484" i="1"/>
  <c r="M2651" i="1"/>
  <c r="M2352" i="1"/>
  <c r="M2485" i="1"/>
  <c r="M2629" i="1"/>
  <c r="M2197" i="1"/>
  <c r="M2343" i="1"/>
  <c r="M2476" i="1"/>
  <c r="M2612" i="1"/>
  <c r="M2138" i="1"/>
  <c r="M2295" i="1"/>
  <c r="M2427" i="1"/>
  <c r="M2567" i="1"/>
  <c r="M2925" i="1"/>
  <c r="M2583" i="1"/>
  <c r="M2831" i="1"/>
  <c r="M3078" i="1"/>
  <c r="M2845" i="1"/>
  <c r="M3169" i="1"/>
  <c r="M2824" i="1"/>
  <c r="M3110" i="1"/>
  <c r="M3015" i="1"/>
  <c r="M2785" i="1"/>
  <c r="M3016" i="1"/>
  <c r="M3135" i="1"/>
  <c r="M2836" i="1"/>
  <c r="M2868" i="1"/>
  <c r="M2737" i="1"/>
  <c r="M2869" i="1"/>
  <c r="M783" i="1"/>
  <c r="M979" i="1"/>
  <c r="M1043" i="1"/>
  <c r="M1218" i="1"/>
  <c r="M706" i="1"/>
  <c r="M553" i="1"/>
  <c r="M1081" i="1"/>
  <c r="M1307" i="1"/>
  <c r="M1317" i="1"/>
  <c r="M1157" i="1"/>
  <c r="M1178" i="1"/>
  <c r="M1792" i="1"/>
  <c r="M1724" i="1"/>
  <c r="M1763" i="1"/>
  <c r="M1624" i="1"/>
  <c r="M1838" i="1"/>
  <c r="M1755" i="1"/>
  <c r="M1591" i="1"/>
  <c r="M1464" i="1"/>
  <c r="M1805" i="1"/>
  <c r="M2065" i="1"/>
  <c r="M1563" i="1"/>
  <c r="M1702" i="1"/>
  <c r="M1908" i="1"/>
  <c r="M2409" i="1"/>
  <c r="M1456" i="1"/>
  <c r="M1590" i="1"/>
  <c r="M1925" i="1"/>
  <c r="M1469" i="1"/>
  <c r="M1603" i="1"/>
  <c r="M1734" i="1"/>
  <c r="M1961" i="1"/>
  <c r="M1427" i="1"/>
  <c r="M1559" i="1"/>
  <c r="M1698" i="1"/>
  <c r="M1887" i="1"/>
  <c r="M1487" i="1"/>
  <c r="M1618" i="1"/>
  <c r="M1766" i="1"/>
  <c r="M1979" i="1"/>
  <c r="M1523" i="1"/>
  <c r="M1649" i="1"/>
  <c r="M2052" i="1"/>
  <c r="M1462" i="1"/>
  <c r="M1596" i="1"/>
  <c r="M1737" i="1"/>
  <c r="M1931" i="1"/>
  <c r="M2537" i="1"/>
  <c r="M1685" i="1"/>
  <c r="M1843" i="1"/>
  <c r="M2243" i="1"/>
  <c r="M2137" i="1"/>
  <c r="M2148" i="1"/>
  <c r="M2418" i="1"/>
  <c r="M2233" i="1"/>
  <c r="M2513" i="1"/>
  <c r="M2163" i="1"/>
  <c r="M2664" i="1"/>
  <c r="M2510" i="1"/>
  <c r="M2176" i="1"/>
  <c r="M2236" i="1"/>
  <c r="M2657" i="1"/>
  <c r="M2178" i="1"/>
  <c r="M2424" i="1"/>
  <c r="M2079" i="1"/>
  <c r="M2304" i="1"/>
  <c r="M2438" i="1"/>
  <c r="M2576" i="1"/>
  <c r="M2916" i="1"/>
  <c r="M2211" i="1"/>
  <c r="M2346" i="1"/>
  <c r="M2479" i="1"/>
  <c r="M2623" i="1"/>
  <c r="M3083" i="1"/>
  <c r="M2663" i="1"/>
  <c r="M2469" i="1"/>
  <c r="M2609" i="1"/>
  <c r="M2899" i="1"/>
  <c r="M2205" i="1"/>
  <c r="M2473" i="1"/>
  <c r="M2617" i="1"/>
  <c r="M2082" i="1"/>
  <c r="M2240" i="1"/>
  <c r="M2376" i="1"/>
  <c r="M2230" i="1"/>
  <c r="M2377" i="1"/>
  <c r="M2659" i="1"/>
  <c r="M2496" i="1"/>
  <c r="M2660" i="1"/>
  <c r="M2167" i="1"/>
  <c r="M2321" i="1"/>
  <c r="M2454" i="1"/>
  <c r="M2582" i="1"/>
  <c r="M2980" i="1"/>
  <c r="M2730" i="1"/>
  <c r="M3126" i="1"/>
  <c r="M2825" i="1"/>
  <c r="M3051" i="1"/>
  <c r="M2728" i="1"/>
  <c r="M3586" i="1"/>
  <c r="M2849" i="1"/>
  <c r="M2753" i="1"/>
  <c r="M2891" i="1"/>
  <c r="M2761" i="1"/>
  <c r="M2902" i="1"/>
  <c r="M3372" i="1"/>
  <c r="M2795" i="1"/>
  <c r="M3373" i="1"/>
  <c r="M3241" i="1"/>
  <c r="M3104" i="1"/>
  <c r="M3242" i="1"/>
  <c r="M3099" i="1"/>
  <c r="M3362" i="1"/>
  <c r="M3278" i="1"/>
  <c r="M3052" i="1"/>
  <c r="M3172" i="1"/>
  <c r="M3192" i="1"/>
  <c r="M3046" i="1"/>
  <c r="M3415" i="1"/>
  <c r="M3133" i="1"/>
  <c r="M3202" i="1"/>
  <c r="M3739" i="1"/>
  <c r="M3514" i="1"/>
  <c r="M3254" i="1"/>
  <c r="M3389" i="1"/>
  <c r="M3585" i="1"/>
  <c r="M3327" i="1"/>
  <c r="M3499" i="1"/>
  <c r="M3237" i="1"/>
  <c r="M3375" i="1"/>
  <c r="M3263" i="1"/>
  <c r="M3410" i="1"/>
  <c r="M1128" i="1"/>
  <c r="M1599" i="1"/>
  <c r="M1611" i="1"/>
  <c r="M1449" i="1"/>
  <c r="M1552" i="1"/>
  <c r="M1743" i="1"/>
  <c r="M1453" i="1"/>
  <c r="M1667" i="1"/>
  <c r="M2218" i="1"/>
  <c r="M2155" i="1"/>
  <c r="M2422" i="1"/>
  <c r="M2614" i="1"/>
  <c r="M2588" i="1"/>
  <c r="M2064" i="1"/>
  <c r="M2283" i="1"/>
  <c r="M2267" i="1"/>
  <c r="M2225" i="1"/>
  <c r="M2781" i="1"/>
  <c r="M2727" i="1"/>
  <c r="M2786" i="1"/>
  <c r="M2777" i="1"/>
  <c r="M2809" i="1"/>
  <c r="M2794" i="1"/>
  <c r="M3086" i="1"/>
  <c r="M2779" i="1"/>
  <c r="M3048" i="1"/>
  <c r="M3390" i="1"/>
  <c r="M3158" i="1"/>
  <c r="M3065" i="1"/>
  <c r="M3304" i="1"/>
  <c r="M3363" i="1"/>
  <c r="M3229" i="1"/>
  <c r="M3017" i="1"/>
  <c r="M2990" i="1"/>
  <c r="M3166" i="1"/>
  <c r="M3479" i="1"/>
  <c r="M3332" i="1"/>
  <c r="M3303" i="1"/>
  <c r="M3490" i="1"/>
  <c r="M3416" i="1"/>
  <c r="M3335" i="1"/>
  <c r="M3649" i="1"/>
  <c r="M3336" i="1"/>
  <c r="M3467" i="1"/>
  <c r="M3246" i="1"/>
  <c r="M3378" i="1"/>
  <c r="M3765" i="1"/>
  <c r="M3387" i="1"/>
  <c r="M3671" i="1"/>
  <c r="M4281" i="1"/>
  <c r="M3664" i="1"/>
  <c r="M3481" i="1"/>
  <c r="M3684" i="1"/>
  <c r="M3864" i="1"/>
  <c r="M3482" i="1"/>
  <c r="M3685" i="1"/>
  <c r="M3988" i="1"/>
  <c r="M3605" i="1"/>
  <c r="M3989" i="1"/>
  <c r="M3614" i="1"/>
  <c r="M3874" i="1"/>
  <c r="M3607" i="1"/>
  <c r="M3821" i="1"/>
  <c r="M3477" i="1"/>
  <c r="M3678" i="1"/>
  <c r="M4060" i="1"/>
  <c r="M3653" i="1"/>
  <c r="M3654" i="1"/>
  <c r="M4076" i="1"/>
  <c r="M4531" i="1"/>
  <c r="M4059" i="1"/>
  <c r="M3982" i="1"/>
  <c r="M3919" i="1"/>
  <c r="M4307" i="1"/>
  <c r="M4098" i="1"/>
  <c r="M3997" i="1"/>
  <c r="M4028" i="1"/>
  <c r="M3885" i="1"/>
  <c r="M4013" i="1"/>
  <c r="M3967" i="1"/>
  <c r="M4151" i="1"/>
  <c r="M4129" i="1"/>
  <c r="M4163" i="1"/>
  <c r="M4338" i="1"/>
  <c r="M4110" i="1"/>
  <c r="M4187" i="1"/>
  <c r="M4233" i="1"/>
  <c r="M4410" i="1"/>
  <c r="M4555" i="1"/>
  <c r="M4271" i="1"/>
  <c r="M4442" i="1"/>
  <c r="M4401" i="1"/>
  <c r="M4547" i="1"/>
  <c r="M4662" i="1"/>
  <c r="M4421" i="1"/>
  <c r="M4559" i="1"/>
  <c r="M4264" i="1"/>
  <c r="M4436" i="1"/>
  <c r="M4572" i="1"/>
  <c r="M4519" i="1"/>
  <c r="M4643" i="1"/>
  <c r="M4380" i="1"/>
  <c r="M4527" i="1"/>
  <c r="M4403" i="1"/>
  <c r="M4357" i="1"/>
  <c r="M4513" i="1"/>
  <c r="M4446" i="1"/>
  <c r="M4577" i="1"/>
  <c r="M1722" i="1"/>
  <c r="M3289" i="1"/>
  <c r="M3606" i="1"/>
  <c r="M4426" i="1"/>
  <c r="M731" i="1"/>
  <c r="M1696" i="1"/>
  <c r="M1633" i="1"/>
  <c r="M1916" i="1"/>
  <c r="M1478" i="1"/>
  <c r="M1576" i="1"/>
  <c r="M1782" i="1"/>
  <c r="M1472" i="1"/>
  <c r="M1693" i="1"/>
  <c r="M2425" i="1"/>
  <c r="M2246" i="1"/>
  <c r="M2221" i="1"/>
  <c r="M2446" i="1"/>
  <c r="M2633" i="1"/>
  <c r="M2616" i="1"/>
  <c r="M2353" i="1"/>
  <c r="M2303" i="1"/>
  <c r="M2604" i="1"/>
  <c r="M2858" i="1"/>
  <c r="M2799" i="1"/>
  <c r="M2787" i="1"/>
  <c r="M2818" i="1"/>
  <c r="M3152" i="1"/>
  <c r="M2801" i="1"/>
  <c r="M3081" i="1"/>
  <c r="M3454" i="1"/>
  <c r="M3446" i="1"/>
  <c r="M3290" i="1"/>
  <c r="M3138" i="1"/>
  <c r="M3029" i="1"/>
  <c r="M3068" i="1"/>
  <c r="M3177" i="1"/>
  <c r="M3817" i="1"/>
  <c r="M3706" i="1"/>
  <c r="M3352" i="1"/>
  <c r="M3643" i="1"/>
  <c r="M3310" i="1"/>
  <c r="M3478" i="1"/>
  <c r="M3533" i="1"/>
  <c r="M3275" i="1"/>
  <c r="M3428" i="1"/>
  <c r="M3357" i="1"/>
  <c r="M3709" i="1"/>
  <c r="M3348" i="1"/>
  <c r="M3699" i="1"/>
  <c r="M3337" i="1"/>
  <c r="M3474" i="1"/>
  <c r="M3258" i="1"/>
  <c r="M3394" i="1"/>
  <c r="M4005" i="1"/>
  <c r="M3300" i="1"/>
  <c r="M3432" i="1"/>
  <c r="M3264" i="1"/>
  <c r="M3492" i="1"/>
  <c r="M3691" i="1"/>
  <c r="M3861" i="1"/>
  <c r="M3485" i="1"/>
  <c r="M3672" i="1"/>
  <c r="M3501" i="1"/>
  <c r="M3693" i="1"/>
  <c r="M3872" i="1"/>
  <c r="M3694" i="1"/>
  <c r="M4078" i="1"/>
  <c r="M3631" i="1"/>
  <c r="M3632" i="1"/>
  <c r="M3615" i="1"/>
  <c r="M3831" i="1"/>
  <c r="M3497" i="1"/>
  <c r="M3688" i="1"/>
  <c r="M3472" i="1"/>
  <c r="M3662" i="1"/>
  <c r="M3819" i="1"/>
  <c r="M4108" i="1"/>
  <c r="M4543" i="1"/>
  <c r="M4658" i="1"/>
  <c r="M4077" i="1"/>
  <c r="M4003" i="1"/>
  <c r="M3952" i="1"/>
  <c r="M3802" i="1"/>
  <c r="M4128" i="1"/>
  <c r="M4027" i="1"/>
  <c r="M4036" i="1"/>
  <c r="M3910" i="1"/>
  <c r="M4038" i="1"/>
  <c r="M3973" i="1"/>
  <c r="M4169" i="1"/>
  <c r="M4355" i="1"/>
  <c r="M4146" i="1"/>
  <c r="M4176" i="1"/>
  <c r="M4359" i="1"/>
  <c r="M4124" i="1"/>
  <c r="M4202" i="1"/>
  <c r="M4415" i="1"/>
  <c r="M4253" i="1"/>
  <c r="M4567" i="1"/>
  <c r="M4284" i="1"/>
  <c r="M4457" i="1"/>
  <c r="M4413" i="1"/>
  <c r="M4558" i="1"/>
  <c r="M4263" i="1"/>
  <c r="M4435" i="1"/>
  <c r="M4571" i="1"/>
  <c r="M4279" i="1"/>
  <c r="M4450" i="1"/>
  <c r="M4583" i="1"/>
  <c r="M4379" i="1"/>
  <c r="M4397" i="1"/>
  <c r="M4539" i="1"/>
  <c r="M4416" i="1"/>
  <c r="M4522" i="1"/>
  <c r="M4644" i="1"/>
  <c r="M4463" i="1"/>
  <c r="M4588" i="1"/>
  <c r="M1952" i="1"/>
  <c r="M3019" i="1"/>
  <c r="M3449" i="1"/>
  <c r="M3658" i="1"/>
  <c r="M3850" i="1"/>
  <c r="M3634" i="1"/>
  <c r="M4213" i="1"/>
  <c r="M3937" i="1"/>
  <c r="M4386" i="1"/>
  <c r="M4560" i="1"/>
  <c r="M4625" i="1"/>
  <c r="M1227" i="1"/>
  <c r="M1715" i="1"/>
  <c r="M1689" i="1"/>
  <c r="M1784" i="1"/>
  <c r="M1585" i="1"/>
  <c r="M1691" i="1"/>
  <c r="M1971" i="1"/>
  <c r="M1578" i="1"/>
  <c r="M1834" i="1"/>
  <c r="M2940" i="1"/>
  <c r="M2449" i="1"/>
  <c r="M2416" i="1"/>
  <c r="M2558" i="1"/>
  <c r="M3064" i="1"/>
  <c r="M2395" i="1"/>
  <c r="M2378" i="1"/>
  <c r="M2327" i="1"/>
  <c r="M2621" i="1"/>
  <c r="M2733" i="1"/>
  <c r="M2798" i="1"/>
  <c r="M2853" i="1"/>
  <c r="M2850" i="1"/>
  <c r="M2819" i="1"/>
  <c r="M3204" i="1"/>
  <c r="M2820" i="1"/>
  <c r="M3103" i="1"/>
  <c r="M3005" i="1"/>
  <c r="M3179" i="1"/>
  <c r="M3084" i="1"/>
  <c r="M3457" i="1"/>
  <c r="M3542" i="1"/>
  <c r="M3296" i="1"/>
  <c r="M3058" i="1"/>
  <c r="M3087" i="1"/>
  <c r="M3054" i="1"/>
  <c r="M3185" i="1"/>
  <c r="M4024" i="1"/>
  <c r="M3717" i="1"/>
  <c r="M3655" i="1"/>
  <c r="M3325" i="1"/>
  <c r="M3487" i="1"/>
  <c r="M3318" i="1"/>
  <c r="M3438" i="1"/>
  <c r="M3376" i="1"/>
  <c r="M3358" i="1"/>
  <c r="M3774" i="1"/>
  <c r="M3343" i="1"/>
  <c r="M3527" i="1"/>
  <c r="M3270" i="1"/>
  <c r="M4015" i="1"/>
  <c r="M3313" i="1"/>
  <c r="M3451" i="1"/>
  <c r="M3413" i="1"/>
  <c r="M3512" i="1"/>
  <c r="M3697" i="1"/>
  <c r="M3868" i="1"/>
  <c r="M3504" i="1"/>
  <c r="M3698" i="1"/>
  <c r="M3521" i="1"/>
  <c r="M3710" i="1"/>
  <c r="M3882" i="1"/>
  <c r="M3522" i="1"/>
  <c r="M3721" i="1"/>
  <c r="M4165" i="1"/>
  <c r="M3640" i="1"/>
  <c r="M4296" i="1"/>
  <c r="M3999" i="1"/>
  <c r="M3641" i="1"/>
  <c r="M3841" i="1"/>
  <c r="M3518" i="1"/>
  <c r="M3705" i="1"/>
  <c r="M3491" i="1"/>
  <c r="M3679" i="1"/>
  <c r="M3690" i="1"/>
  <c r="M3851" i="1"/>
  <c r="M4153" i="1"/>
  <c r="M3812" i="1"/>
  <c r="M4109" i="1"/>
  <c r="M4017" i="1"/>
  <c r="M3983" i="1"/>
  <c r="M3836" i="1"/>
  <c r="M4149" i="1"/>
  <c r="M4054" i="1"/>
  <c r="M3942" i="1"/>
  <c r="M4254" i="1"/>
  <c r="M4047" i="1"/>
  <c r="M3994" i="1"/>
  <c r="M4182" i="1"/>
  <c r="M4374" i="1"/>
  <c r="M4162" i="1"/>
  <c r="M4194" i="1"/>
  <c r="M4368" i="1"/>
  <c r="M4140" i="1"/>
  <c r="M4260" i="1"/>
  <c r="M4269" i="1"/>
  <c r="M4440" i="1"/>
  <c r="M4579" i="1"/>
  <c r="M4299" i="1"/>
  <c r="M4255" i="1"/>
  <c r="M4427" i="1"/>
  <c r="M4570" i="1"/>
  <c r="M4582" i="1"/>
  <c r="M4292" i="1"/>
  <c r="M4468" i="1"/>
  <c r="M4594" i="1"/>
  <c r="M4396" i="1"/>
  <c r="M4538" i="1"/>
  <c r="M4258" i="1"/>
  <c r="M4430" i="1"/>
  <c r="M4529" i="1"/>
  <c r="M4650" i="1"/>
  <c r="M4473" i="1"/>
  <c r="M4597" i="1"/>
  <c r="M3232" i="1"/>
  <c r="M4400" i="1"/>
  <c r="M569" i="1"/>
  <c r="M1260" i="1"/>
  <c r="M1379" i="1"/>
  <c r="M1815" i="1"/>
  <c r="M1332" i="1"/>
  <c r="M1706" i="1"/>
  <c r="M2021" i="1"/>
  <c r="M1606" i="1"/>
  <c r="M1874" i="1"/>
  <c r="M2432" i="1"/>
  <c r="M2584" i="1"/>
  <c r="M2687" i="1"/>
  <c r="M2249" i="1"/>
  <c r="M2421" i="1"/>
  <c r="M2364" i="1"/>
  <c r="M2675" i="1"/>
  <c r="M3022" i="1"/>
  <c r="M2749" i="1"/>
  <c r="M2826" i="1"/>
  <c r="M2866" i="1"/>
  <c r="M2862" i="1"/>
  <c r="M2877" i="1"/>
  <c r="M2829" i="1"/>
  <c r="M2830" i="1"/>
  <c r="M3121" i="1"/>
  <c r="M3194" i="1"/>
  <c r="M3576" i="1"/>
  <c r="M3354" i="1"/>
  <c r="M3154" i="1"/>
  <c r="M3208" i="1"/>
  <c r="M3108" i="1"/>
  <c r="M3069" i="1"/>
  <c r="M3011" i="1"/>
  <c r="M3214" i="1"/>
  <c r="M3380" i="1"/>
  <c r="M3515" i="1"/>
  <c r="M3340" i="1"/>
  <c r="M3588" i="1"/>
  <c r="M3637" i="1"/>
  <c r="M3231" i="1"/>
  <c r="M3366" i="1"/>
  <c r="M3217" i="1"/>
  <c r="M3359" i="1"/>
  <c r="M3559" i="1"/>
  <c r="M3286" i="1"/>
  <c r="M3419" i="1"/>
  <c r="M3322" i="1"/>
  <c r="M3469" i="1"/>
  <c r="M3293" i="1"/>
  <c r="M3525" i="1"/>
  <c r="M3727" i="1"/>
  <c r="M3526" i="1"/>
  <c r="M3707" i="1"/>
  <c r="M3534" i="1"/>
  <c r="M3720" i="1"/>
  <c r="M3890" i="1"/>
  <c r="M3535" i="1"/>
  <c r="M3459" i="1"/>
  <c r="M3660" i="1"/>
  <c r="M3460" i="1"/>
  <c r="M4010" i="1"/>
  <c r="M3651" i="1"/>
  <c r="M3857" i="1"/>
  <c r="M3530" i="1"/>
  <c r="M3714" i="1"/>
  <c r="M3510" i="1"/>
  <c r="M3689" i="1"/>
  <c r="M3511" i="1"/>
  <c r="M3696" i="1"/>
  <c r="M3880" i="1"/>
  <c r="M4199" i="1"/>
  <c r="M4566" i="1"/>
  <c r="M3846" i="1"/>
  <c r="M4135" i="1"/>
  <c r="M4043" i="1"/>
  <c r="M4004" i="1"/>
  <c r="M3866" i="1"/>
  <c r="M4195" i="1"/>
  <c r="M4081" i="1"/>
  <c r="M4072" i="1"/>
  <c r="M4265" i="1"/>
  <c r="M4115" i="1"/>
  <c r="M4014" i="1"/>
  <c r="M4384" i="1"/>
  <c r="M4175" i="1"/>
  <c r="M4208" i="1"/>
  <c r="M4388" i="1"/>
  <c r="M4155" i="1"/>
  <c r="M4270" i="1"/>
  <c r="M4441" i="1"/>
  <c r="M4282" i="1"/>
  <c r="M4455" i="1"/>
  <c r="M4590" i="1"/>
  <c r="M4313" i="1"/>
  <c r="M4291" i="1"/>
  <c r="M4467" i="1"/>
  <c r="M4306" i="1"/>
  <c r="M4480" i="1"/>
  <c r="M4408" i="1"/>
  <c r="M4550" i="1"/>
  <c r="M4665" i="1"/>
  <c r="M4424" i="1"/>
  <c r="M4273" i="1"/>
  <c r="M4444" i="1"/>
  <c r="M4404" i="1"/>
  <c r="M4541" i="1"/>
  <c r="M4656" i="1"/>
  <c r="M4485" i="1"/>
  <c r="M4605" i="1"/>
  <c r="M2158" i="1"/>
  <c r="M2759" i="1"/>
  <c r="M3145" i="1"/>
  <c r="M2994" i="1"/>
  <c r="M3594" i="1"/>
  <c r="M3329" i="1"/>
  <c r="M3682" i="1"/>
  <c r="M3748" i="1"/>
  <c r="M3464" i="1"/>
  <c r="M4011" i="1"/>
  <c r="M4058" i="1"/>
  <c r="M3998" i="1"/>
  <c r="M4280" i="1"/>
  <c r="M4548" i="1"/>
  <c r="M4364" i="1"/>
  <c r="M4565" i="1"/>
  <c r="M856" i="1"/>
  <c r="M1741" i="1"/>
  <c r="M1829" i="1"/>
  <c r="M2054" i="1"/>
  <c r="M1447" i="1"/>
  <c r="M1726" i="1"/>
  <c r="M2608" i="1"/>
  <c r="M1719" i="1"/>
  <c r="M2213" i="1"/>
  <c r="M2216" i="1"/>
  <c r="M2165" i="1"/>
  <c r="M2072" i="1"/>
  <c r="M2847" i="1"/>
  <c r="M4509" i="1"/>
  <c r="M2184" i="1"/>
  <c r="M2505" i="1"/>
  <c r="M2486" i="1"/>
  <c r="M2436" i="1"/>
  <c r="M2893" i="1"/>
  <c r="M3195" i="1"/>
  <c r="M2806" i="1"/>
  <c r="M2842" i="1"/>
  <c r="M2889" i="1"/>
  <c r="M2890" i="1"/>
  <c r="M2930" i="1"/>
  <c r="M3402" i="1"/>
  <c r="M2838" i="1"/>
  <c r="M3141" i="1"/>
  <c r="M3071" i="1"/>
  <c r="M3226" i="1"/>
  <c r="M3118" i="1"/>
  <c r="M3027" i="1"/>
  <c r="M3035" i="1"/>
  <c r="M3422" i="1"/>
  <c r="M3164" i="1"/>
  <c r="M3221" i="1"/>
  <c r="M3127" i="1"/>
  <c r="M3074" i="1"/>
  <c r="M3250" i="1"/>
  <c r="M3227" i="1"/>
  <c r="M3388" i="1"/>
  <c r="M3353" i="1"/>
  <c r="M3541" i="1"/>
  <c r="M3347" i="1"/>
  <c r="M3647" i="1"/>
  <c r="M3305" i="1"/>
  <c r="M3708" i="1"/>
  <c r="M3391" i="1"/>
  <c r="M3244" i="1"/>
  <c r="M3367" i="1"/>
  <c r="M3620" i="1"/>
  <c r="M4095" i="1"/>
  <c r="M3339" i="1"/>
  <c r="M3493" i="1"/>
  <c r="M3301" i="1"/>
  <c r="M3433" i="1"/>
  <c r="M3539" i="1"/>
  <c r="M3736" i="1"/>
  <c r="M3902" i="1"/>
  <c r="M3540" i="1"/>
  <c r="M3728" i="1"/>
  <c r="M3551" i="1"/>
  <c r="M3896" i="1"/>
  <c r="M3552" i="1"/>
  <c r="M3749" i="1"/>
  <c r="M3476" i="1"/>
  <c r="M3676" i="1"/>
  <c r="M4145" i="1"/>
  <c r="M3668" i="1"/>
  <c r="M3546" i="1"/>
  <c r="M3519" i="1"/>
  <c r="M3715" i="1"/>
  <c r="M3524" i="1"/>
  <c r="M3716" i="1"/>
  <c r="M3905" i="1"/>
  <c r="M4247" i="1"/>
  <c r="M4578" i="1"/>
  <c r="M4154" i="1"/>
  <c r="M4138" i="1"/>
  <c r="M4018" i="1"/>
  <c r="M4241" i="1"/>
  <c r="M3797" i="1"/>
  <c r="M4082" i="1"/>
  <c r="M3992" i="1"/>
  <c r="M3793" i="1"/>
  <c r="M4132" i="1"/>
  <c r="M4214" i="1"/>
  <c r="M4402" i="1"/>
  <c r="M4193" i="1"/>
  <c r="M4226" i="1"/>
  <c r="M4406" i="1"/>
  <c r="M4293" i="1"/>
  <c r="M4111" i="1"/>
  <c r="M4287" i="1"/>
  <c r="M4460" i="1"/>
  <c r="M4297" i="1"/>
  <c r="M4475" i="1"/>
  <c r="M4599" i="1"/>
  <c r="M4323" i="1"/>
  <c r="M4285" i="1"/>
  <c r="M4458" i="1"/>
  <c r="M4593" i="1"/>
  <c r="M4305" i="1"/>
  <c r="M4479" i="1"/>
  <c r="M4603" i="1"/>
  <c r="M4492" i="1"/>
  <c r="M4612" i="1"/>
  <c r="M4423" i="1"/>
  <c r="M4561" i="1"/>
  <c r="M4266" i="1"/>
  <c r="M4438" i="1"/>
  <c r="M4288" i="1"/>
  <c r="M4461" i="1"/>
  <c r="M4417" i="1"/>
  <c r="M4553" i="1"/>
  <c r="M4497" i="1"/>
  <c r="M4617" i="1"/>
  <c r="M1443" i="1"/>
  <c r="M3260" i="1"/>
  <c r="M1986" i="1"/>
  <c r="M2313" i="1"/>
  <c r="M2500" i="1"/>
  <c r="M2472" i="1"/>
  <c r="M2627" i="1"/>
  <c r="M2231" i="1"/>
  <c r="M2177" i="1"/>
  <c r="M2488" i="1"/>
  <c r="M2746" i="1"/>
  <c r="M2989" i="1"/>
  <c r="M2776" i="1"/>
  <c r="M3039" i="1"/>
  <c r="M3498" i="1"/>
  <c r="M3452" i="1"/>
  <c r="M3444" i="1"/>
  <c r="M3412" i="1"/>
  <c r="M3463" i="1"/>
  <c r="M3596" i="1"/>
  <c r="M4061" i="1"/>
  <c r="M4053" i="1"/>
  <c r="M4147" i="1"/>
  <c r="M4535" i="1"/>
  <c r="M4520" i="1"/>
  <c r="M1034" i="1"/>
  <c r="M1086" i="1"/>
  <c r="M1820" i="1"/>
  <c r="M2182" i="1"/>
  <c r="M2076" i="1"/>
  <c r="M1466" i="1"/>
  <c r="M1756" i="1"/>
  <c r="M1913" i="1"/>
  <c r="M1744" i="1"/>
  <c r="M2331" i="1"/>
  <c r="M2262" i="1"/>
  <c r="M2209" i="1"/>
  <c r="M2095" i="1"/>
  <c r="M3038" i="1"/>
  <c r="M4524" i="1"/>
  <c r="M2214" i="1"/>
  <c r="M2394" i="1"/>
  <c r="M2517" i="1"/>
  <c r="M2463" i="1"/>
  <c r="M2724" i="1"/>
  <c r="M2852" i="1"/>
  <c r="M2918" i="1"/>
  <c r="M2919" i="1"/>
  <c r="M2993" i="1"/>
  <c r="M2855" i="1"/>
  <c r="M3082" i="1"/>
  <c r="M3317" i="1"/>
  <c r="M3124" i="1"/>
  <c r="M3543" i="1"/>
  <c r="M3183" i="1"/>
  <c r="M3095" i="1"/>
  <c r="M3209" i="1"/>
  <c r="M3405" i="1"/>
  <c r="M3960" i="1"/>
  <c r="M3361" i="1"/>
  <c r="M3738" i="1"/>
  <c r="M3364" i="1"/>
  <c r="M3719" i="1"/>
  <c r="M3328" i="1"/>
  <c r="M3238" i="1"/>
  <c r="M3417" i="1"/>
  <c r="M3392" i="1"/>
  <c r="M3245" i="1"/>
  <c r="M3385" i="1"/>
  <c r="M3700" i="1"/>
  <c r="M3307" i="1"/>
  <c r="M3450" i="1"/>
  <c r="M3189" i="1"/>
  <c r="M3345" i="1"/>
  <c r="M3582" i="1"/>
  <c r="M3314" i="1"/>
  <c r="M3461" i="1"/>
  <c r="M3557" i="1"/>
  <c r="M3755" i="1"/>
  <c r="M3940" i="1"/>
  <c r="M3558" i="1"/>
  <c r="M3737" i="1"/>
  <c r="M3569" i="1"/>
  <c r="M3782" i="1"/>
  <c r="M3922" i="1"/>
  <c r="M3570" i="1"/>
  <c r="M3759" i="1"/>
  <c r="M3495" i="1"/>
  <c r="M3496" i="1"/>
  <c r="M3677" i="1"/>
  <c r="M3875" i="1"/>
  <c r="M3564" i="1"/>
  <c r="M3778" i="1"/>
  <c r="M3725" i="1"/>
  <c r="M3538" i="1"/>
  <c r="M3726" i="1"/>
  <c r="M3938" i="1"/>
  <c r="M4327" i="1"/>
  <c r="M4589" i="1"/>
  <c r="M3900" i="1"/>
  <c r="M4181" i="1"/>
  <c r="M4184" i="1"/>
  <c r="M4044" i="1"/>
  <c r="M3920" i="1"/>
  <c r="M3796" i="1"/>
  <c r="M3830" i="1"/>
  <c r="M4092" i="1"/>
  <c r="M4012" i="1"/>
  <c r="M3825" i="1"/>
  <c r="M4178" i="1"/>
  <c r="M4048" i="1"/>
  <c r="M4207" i="1"/>
  <c r="M4239" i="1"/>
  <c r="M4411" i="1"/>
  <c r="M4333" i="1"/>
  <c r="M4126" i="1"/>
  <c r="M4303" i="1"/>
  <c r="M4088" i="1"/>
  <c r="M4311" i="1"/>
  <c r="M4487" i="1"/>
  <c r="M4607" i="1"/>
  <c r="M4336" i="1"/>
  <c r="M4300" i="1"/>
  <c r="M4478" i="1"/>
  <c r="M4602" i="1"/>
  <c r="M4491" i="1"/>
  <c r="M4611" i="1"/>
  <c r="M4332" i="1"/>
  <c r="M4503" i="1"/>
  <c r="M4622" i="1"/>
  <c r="M4437" i="1"/>
  <c r="M4573" i="1"/>
  <c r="M4452" i="1"/>
  <c r="M4301" i="1"/>
  <c r="M4259" i="1"/>
  <c r="M4431" i="1"/>
  <c r="M4564" i="1"/>
  <c r="M4341" i="1"/>
  <c r="M4626" i="1"/>
  <c r="M3342" i="1"/>
  <c r="M3898" i="1"/>
  <c r="M4002" i="1"/>
  <c r="M4340" i="1"/>
  <c r="M1573" i="1"/>
  <c r="M1938" i="1"/>
  <c r="M2289" i="1"/>
  <c r="M1640" i="1"/>
  <c r="M1921" i="1"/>
  <c r="M2126" i="1"/>
  <c r="M2459" i="1"/>
  <c r="M2430" i="1"/>
  <c r="M2387" i="1"/>
  <c r="M2190" i="1"/>
  <c r="M2491" i="1"/>
  <c r="M2334" i="1"/>
  <c r="M2504" i="1"/>
  <c r="M2555" i="1"/>
  <c r="M2497" i="1"/>
  <c r="M2755" i="1"/>
  <c r="M2861" i="1"/>
  <c r="M2976" i="1"/>
  <c r="M2951" i="1"/>
  <c r="M3001" i="1"/>
  <c r="M2856" i="1"/>
  <c r="M3193" i="1"/>
  <c r="M3090" i="1"/>
  <c r="M3349" i="1"/>
  <c r="M3136" i="1"/>
  <c r="M3190" i="1"/>
  <c r="M3092" i="1"/>
  <c r="M3023" i="1"/>
  <c r="M3199" i="1"/>
  <c r="M3109" i="1"/>
  <c r="M3282" i="1"/>
  <c r="M3224" i="1"/>
  <c r="M3253" i="1"/>
  <c r="M3381" i="1"/>
  <c r="M3205" i="1"/>
  <c r="M3374" i="1"/>
  <c r="M3762" i="1"/>
  <c r="M3341" i="1"/>
  <c r="M3429" i="1"/>
  <c r="M3411" i="1"/>
  <c r="M3257" i="1"/>
  <c r="M3393" i="1"/>
  <c r="M3711" i="1"/>
  <c r="M3312" i="1"/>
  <c r="M3468" i="1"/>
  <c r="M3219" i="1"/>
  <c r="M3350" i="1"/>
  <c r="M3323" i="1"/>
  <c r="M3574" i="1"/>
  <c r="M3763" i="1"/>
  <c r="M3948" i="1"/>
  <c r="M3575" i="1"/>
  <c r="M3795" i="1"/>
  <c r="M3587" i="1"/>
  <c r="M3933" i="1"/>
  <c r="M3790" i="1"/>
  <c r="M3702" i="1"/>
  <c r="M3516" i="1"/>
  <c r="M3703" i="1"/>
  <c r="M3517" i="1"/>
  <c r="M3704" i="1"/>
  <c r="M3907" i="1"/>
  <c r="M3581" i="1"/>
  <c r="M3822" i="1"/>
  <c r="M3547" i="1"/>
  <c r="M3745" i="1"/>
  <c r="M3556" i="1"/>
  <c r="M3779" i="1"/>
  <c r="M3968" i="1"/>
  <c r="M4474" i="1"/>
  <c r="M4598" i="1"/>
  <c r="M3931" i="1"/>
  <c r="M3807" i="1"/>
  <c r="M4229" i="1"/>
  <c r="M4052" i="1"/>
  <c r="M3953" i="1"/>
  <c r="M3829" i="1"/>
  <c r="M3860" i="1"/>
  <c r="M4122" i="1"/>
  <c r="M4037" i="1"/>
  <c r="M3854" i="1"/>
  <c r="M4084" i="1"/>
  <c r="M4245" i="1"/>
  <c r="M4425" i="1"/>
  <c r="M4275" i="1"/>
  <c r="M4257" i="1"/>
  <c r="M4429" i="1"/>
  <c r="M4068" i="1"/>
  <c r="M4142" i="1"/>
  <c r="M4312" i="1"/>
  <c r="M4094" i="1"/>
  <c r="M4499" i="1"/>
  <c r="M4619" i="1"/>
  <c r="M4352" i="1"/>
  <c r="M4314" i="1"/>
  <c r="M4490" i="1"/>
  <c r="M4610" i="1"/>
  <c r="M4331" i="1"/>
  <c r="M4502" i="1"/>
  <c r="M4621" i="1"/>
  <c r="M4346" i="1"/>
  <c r="M4633" i="1"/>
  <c r="M4451" i="1"/>
  <c r="M4584" i="1"/>
  <c r="M4294" i="1"/>
  <c r="M4470" i="1"/>
  <c r="M4317" i="1"/>
  <c r="M4274" i="1"/>
  <c r="M4445" i="1"/>
  <c r="M4576" i="1"/>
  <c r="M4358" i="1"/>
  <c r="M4514" i="1"/>
  <c r="M2090" i="1"/>
  <c r="M2771" i="1"/>
  <c r="M3115" i="1"/>
  <c r="M3665" i="1"/>
  <c r="M3252" i="1"/>
  <c r="M3368" i="1"/>
  <c r="M3663" i="1"/>
  <c r="M3667" i="1"/>
  <c r="M3652" i="1"/>
  <c r="M4391" i="1"/>
  <c r="M4422" i="1"/>
  <c r="M4432" i="1"/>
  <c r="M1142" i="1"/>
  <c r="M1809" i="1"/>
  <c r="M1901" i="1"/>
  <c r="M1446" i="1"/>
  <c r="M1600" i="1"/>
  <c r="M1969" i="1"/>
  <c r="M1360" i="1"/>
  <c r="M1655" i="1"/>
  <c r="M1955" i="1"/>
  <c r="M2147" i="1"/>
  <c r="M2538" i="1"/>
  <c r="M2535" i="1"/>
  <c r="M2220" i="1"/>
  <c r="M2514" i="1"/>
  <c r="M2361" i="1"/>
  <c r="M2523" i="1"/>
  <c r="M2638" i="1"/>
  <c r="M2639" i="1"/>
  <c r="M2575" i="1"/>
  <c r="M2839" i="1"/>
  <c r="M2774" i="1"/>
  <c r="M3026" i="1"/>
  <c r="M3036" i="1"/>
  <c r="M2931" i="1"/>
  <c r="M3436" i="1"/>
  <c r="M2903" i="1"/>
  <c r="M3210" i="1"/>
  <c r="M3111" i="1"/>
  <c r="M3371" i="1"/>
  <c r="M3143" i="1"/>
  <c r="M3213" i="1"/>
  <c r="M3114" i="1"/>
  <c r="M3248" i="1"/>
  <c r="M3117" i="1"/>
  <c r="M3333" i="1"/>
  <c r="M3299" i="1"/>
  <c r="M3265" i="1"/>
  <c r="M3434" i="1"/>
  <c r="M3397" i="1"/>
  <c r="M3222" i="1"/>
  <c r="M3383" i="1"/>
  <c r="M3780" i="1"/>
  <c r="M3276" i="1"/>
  <c r="M3439" i="1"/>
  <c r="M3284" i="1"/>
  <c r="M3269" i="1"/>
  <c r="M3403" i="1"/>
  <c r="M3870" i="1"/>
  <c r="M3321" i="1"/>
  <c r="M3475" i="1"/>
  <c r="M3233" i="1"/>
  <c r="M3369" i="1"/>
  <c r="M3611" i="1"/>
  <c r="M3331" i="1"/>
  <c r="M3600" i="1"/>
  <c r="M3958" i="1"/>
  <c r="M3584" i="1"/>
  <c r="M3815" i="1"/>
  <c r="M3595" i="1"/>
  <c r="M3798" i="1"/>
  <c r="M3970" i="1"/>
  <c r="M3604" i="1"/>
  <c r="M3828" i="1"/>
  <c r="M3536" i="1"/>
  <c r="M3722" i="1"/>
  <c r="M3528" i="1"/>
  <c r="M3732" i="1"/>
  <c r="M3529" i="1"/>
  <c r="M3713" i="1"/>
  <c r="M3915" i="1"/>
  <c r="M3591" i="1"/>
  <c r="M3858" i="1"/>
  <c r="M3565" i="1"/>
  <c r="M3753" i="1"/>
  <c r="M3573" i="1"/>
  <c r="M3788" i="1"/>
  <c r="M3986" i="1"/>
  <c r="M4486" i="1"/>
  <c r="M4606" i="1"/>
  <c r="M3964" i="1"/>
  <c r="M3842" i="1"/>
  <c r="M4290" i="1"/>
  <c r="M4119" i="1"/>
  <c r="M3977" i="1"/>
  <c r="M3859" i="1"/>
  <c r="M3889" i="1"/>
  <c r="M4065" i="1"/>
  <c r="M3886" i="1"/>
  <c r="M3818" i="1"/>
  <c r="M4090" i="1"/>
  <c r="M4272" i="1"/>
  <c r="M4319" i="1"/>
  <c r="M4276" i="1"/>
  <c r="M4447" i="1"/>
  <c r="M4157" i="1"/>
  <c r="M4325" i="1"/>
  <c r="M4106" i="1"/>
  <c r="M4508" i="1"/>
  <c r="M4628" i="1"/>
  <c r="M4369" i="1"/>
  <c r="M4501" i="1"/>
  <c r="M4620" i="1"/>
  <c r="M4345" i="1"/>
  <c r="M4632" i="1"/>
  <c r="M4363" i="1"/>
  <c r="M4642" i="1"/>
  <c r="M4469" i="1"/>
  <c r="M4595" i="1"/>
  <c r="M4308" i="1"/>
  <c r="M4482" i="1"/>
  <c r="M4326" i="1"/>
  <c r="M4289" i="1"/>
  <c r="M4462" i="1"/>
  <c r="M4587" i="1"/>
  <c r="M4373" i="1"/>
  <c r="M4645" i="1"/>
  <c r="M3070" i="1"/>
  <c r="M3505" i="1"/>
  <c r="M3324" i="1"/>
  <c r="M3409" i="1"/>
  <c r="M3287" i="1"/>
  <c r="M4210" i="1"/>
  <c r="M3979" i="1"/>
  <c r="M4029" i="1"/>
  <c r="M3959" i="1"/>
  <c r="M3993" i="1"/>
  <c r="M4220" i="1"/>
  <c r="M4663" i="1"/>
  <c r="M1018" i="1"/>
  <c r="M1246" i="1"/>
  <c r="M2391" i="1"/>
  <c r="M1555" i="1"/>
  <c r="M1713" i="1"/>
  <c r="M2606" i="1"/>
  <c r="M1777" i="1"/>
  <c r="M2529" i="1"/>
  <c r="M2406" i="1"/>
  <c r="M2132" i="1"/>
  <c r="M2227" i="1"/>
  <c r="M2140" i="1"/>
  <c r="M2470" i="1"/>
  <c r="M2658" i="1"/>
  <c r="M2682" i="1"/>
  <c r="M2666" i="1"/>
  <c r="M2603" i="1"/>
  <c r="M2857" i="1"/>
  <c r="M2834" i="1"/>
  <c r="M3024" i="1"/>
  <c r="M3646" i="1"/>
  <c r="M2736" i="1"/>
  <c r="M3045" i="1"/>
  <c r="M2937" i="1"/>
  <c r="M3122" i="1"/>
  <c r="M3153" i="1"/>
  <c r="M3220" i="1"/>
  <c r="M3130" i="1"/>
  <c r="M3255" i="1"/>
  <c r="M3346" i="1"/>
  <c r="M3272" i="1"/>
  <c r="M3398" i="1"/>
  <c r="M3279" i="1"/>
  <c r="M3443" i="1"/>
  <c r="M3240" i="1"/>
  <c r="M3236" i="1"/>
  <c r="M3400" i="1"/>
  <c r="M3932" i="1"/>
  <c r="M3356" i="1"/>
  <c r="M3297" i="1"/>
  <c r="M3465" i="1"/>
  <c r="M3298" i="1"/>
  <c r="M3285" i="1"/>
  <c r="M3418" i="1"/>
  <c r="M4321" i="1"/>
  <c r="M3338" i="1"/>
  <c r="M3247" i="1"/>
  <c r="M3379" i="1"/>
  <c r="M3683" i="1"/>
  <c r="M3494" i="1"/>
  <c r="M3804" i="1"/>
  <c r="M3601" i="1"/>
  <c r="M3852" i="1"/>
  <c r="M3621" i="1"/>
  <c r="M3806" i="1"/>
  <c r="M4055" i="1"/>
  <c r="M3622" i="1"/>
  <c r="M3848" i="1"/>
  <c r="M3553" i="1"/>
  <c r="M3731" i="1"/>
  <c r="M3544" i="1"/>
  <c r="M3742" i="1"/>
  <c r="M3545" i="1"/>
  <c r="M3733" i="1"/>
  <c r="M3925" i="1"/>
  <c r="M3616" i="1"/>
  <c r="M3876" i="1"/>
  <c r="M3592" i="1"/>
  <c r="M3843" i="1"/>
  <c r="M3593" i="1"/>
  <c r="M3813" i="1"/>
  <c r="M4008" i="1"/>
  <c r="M4498" i="1"/>
  <c r="M4618" i="1"/>
  <c r="M3987" i="1"/>
  <c r="M3869" i="1"/>
  <c r="M4139" i="1"/>
  <c r="M3888" i="1"/>
  <c r="M4216" i="1"/>
  <c r="M4073" i="1"/>
  <c r="M3911" i="1"/>
  <c r="M4102" i="1"/>
  <c r="M4464" i="1"/>
  <c r="M4283" i="1"/>
  <c r="M4456" i="1"/>
  <c r="M4125" i="1"/>
  <c r="M4342" i="1"/>
  <c r="M4118" i="1"/>
  <c r="M4350" i="1"/>
  <c r="M4516" i="1"/>
  <c r="M4638" i="1"/>
  <c r="M4385" i="1"/>
  <c r="M4337" i="1"/>
  <c r="M4631" i="1"/>
  <c r="M4362" i="1"/>
  <c r="M4518" i="1"/>
  <c r="M4641" i="1"/>
  <c r="M4378" i="1"/>
  <c r="M4481" i="1"/>
  <c r="M4494" i="1"/>
  <c r="M4339" i="1"/>
  <c r="M4302" i="1"/>
  <c r="M4472" i="1"/>
  <c r="M4596" i="1"/>
  <c r="M4390" i="1"/>
  <c r="M4530" i="1"/>
  <c r="M4651" i="1"/>
  <c r="M1917" i="1"/>
  <c r="M3288" i="1"/>
  <c r="M3638" i="1"/>
  <c r="M3590" i="1"/>
  <c r="M4032" i="1"/>
  <c r="M4136" i="1"/>
  <c r="M4544" i="1"/>
  <c r="M4347" i="1"/>
  <c r="M1248" i="1"/>
  <c r="M2078" i="1"/>
  <c r="M1662" i="1"/>
  <c r="M1581" i="1"/>
  <c r="M2662" i="1"/>
  <c r="M1505" i="1"/>
  <c r="M1823" i="1"/>
  <c r="M1429" i="1"/>
  <c r="M2480" i="1"/>
  <c r="M2196" i="1"/>
  <c r="M2254" i="1"/>
  <c r="M2169" i="1"/>
  <c r="M2366" i="1"/>
  <c r="M2688" i="1"/>
  <c r="M2494" i="1"/>
  <c r="M2708" i="1"/>
  <c r="M2731" i="1"/>
  <c r="M2788" i="1"/>
  <c r="M2645" i="1"/>
  <c r="M2729" i="1"/>
  <c r="M2760" i="1"/>
  <c r="M3008" i="1"/>
  <c r="M2745" i="1"/>
  <c r="M3273" i="1"/>
  <c r="M3455" i="1"/>
  <c r="M3170" i="1"/>
  <c r="M3228" i="1"/>
  <c r="M3163" i="1"/>
  <c r="M3093" i="1"/>
  <c r="M3291" i="1"/>
  <c r="M3414" i="1"/>
  <c r="M3281" i="1"/>
  <c r="M3407" i="1"/>
  <c r="M3399" i="1"/>
  <c r="M3302" i="1"/>
  <c r="M3462" i="1"/>
  <c r="M3266" i="1"/>
  <c r="M3421" i="1"/>
  <c r="M3251" i="1"/>
  <c r="M3198" i="1"/>
  <c r="M3384" i="1"/>
  <c r="M3306" i="1"/>
  <c r="M3509" i="1"/>
  <c r="M3448" i="1"/>
  <c r="M3292" i="1"/>
  <c r="M3426" i="1"/>
  <c r="M3188" i="1"/>
  <c r="M3344" i="1"/>
  <c r="M3560" i="1"/>
  <c r="M3259" i="1"/>
  <c r="M3395" i="1"/>
  <c r="M3766" i="1"/>
  <c r="M3351" i="1"/>
  <c r="M3550" i="1"/>
  <c r="M3628" i="1"/>
  <c r="M3814" i="1"/>
  <c r="M3995" i="1"/>
  <c r="M3903" i="1"/>
  <c r="M4066" i="1"/>
  <c r="M3883" i="1"/>
  <c r="M3784" i="1"/>
  <c r="M3562" i="1"/>
  <c r="M3761" i="1"/>
  <c r="M3563" i="1"/>
  <c r="M3743" i="1"/>
  <c r="M3955" i="1"/>
  <c r="M3625" i="1"/>
  <c r="M3598" i="1"/>
  <c r="M3927" i="1"/>
  <c r="M3599" i="1"/>
  <c r="M3878" i="1"/>
  <c r="M4022" i="1"/>
  <c r="M4507" i="1"/>
  <c r="M4627" i="1"/>
  <c r="M4009" i="1"/>
  <c r="M3897" i="1"/>
  <c r="M3835" i="1"/>
  <c r="M4168" i="1"/>
  <c r="M4019" i="1"/>
  <c r="M3947" i="1"/>
  <c r="M3792" i="1"/>
  <c r="M4093" i="1"/>
  <c r="M3943" i="1"/>
  <c r="M3879" i="1"/>
  <c r="M4298" i="1"/>
  <c r="M4097" i="1"/>
  <c r="M4116" i="1"/>
  <c r="M4074" i="1"/>
  <c r="M4141" i="1"/>
  <c r="M4188" i="1"/>
  <c r="M4351" i="1"/>
  <c r="M4134" i="1"/>
  <c r="M4367" i="1"/>
  <c r="M4523" i="1"/>
  <c r="M4646" i="1"/>
  <c r="M4353" i="1"/>
  <c r="M4517" i="1"/>
  <c r="M4640" i="1"/>
  <c r="M4377" i="1"/>
  <c r="M4649" i="1"/>
  <c r="M4395" i="1"/>
  <c r="M4537" i="1"/>
  <c r="M4493" i="1"/>
  <c r="M4613" i="1"/>
  <c r="M4334" i="1"/>
  <c r="M4505" i="1"/>
  <c r="M4356" i="1"/>
  <c r="M4318" i="1"/>
  <c r="M4484" i="1"/>
  <c r="M4604" i="1"/>
  <c r="M4405" i="1"/>
  <c r="M4542" i="1"/>
  <c r="M4657" i="1"/>
  <c r="M1327" i="1"/>
  <c r="M3645" i="1"/>
  <c r="M3810" i="1"/>
  <c r="M3894" i="1"/>
  <c r="M4328" i="1"/>
  <c r="M4659" i="1"/>
  <c r="M4634" i="1"/>
  <c r="M964" i="1"/>
  <c r="M1217" i="1"/>
  <c r="M1705" i="1"/>
  <c r="M1420" i="1"/>
  <c r="M1995" i="1"/>
  <c r="M1540" i="1"/>
  <c r="M2127" i="1"/>
  <c r="M2654" i="1"/>
  <c r="M2634" i="1"/>
  <c r="M2297" i="1"/>
  <c r="M2460" i="1"/>
  <c r="M2610" i="1"/>
  <c r="M2207" i="1"/>
  <c r="M2157" i="1"/>
  <c r="M2464" i="1"/>
  <c r="M2897" i="1"/>
  <c r="M3235" i="1"/>
  <c r="M2752" i="1"/>
  <c r="M2744" i="1"/>
  <c r="M2762" i="1"/>
  <c r="M3009" i="1"/>
  <c r="M3316" i="1"/>
  <c r="M3657" i="1"/>
  <c r="M3262" i="1"/>
  <c r="M3182" i="1"/>
  <c r="M3100" i="1"/>
  <c r="M3355" i="1"/>
  <c r="M3506" i="1"/>
  <c r="M3149" i="1"/>
  <c r="M3441" i="1"/>
  <c r="M3471" i="1"/>
  <c r="M3309" i="1"/>
  <c r="M3486" i="1"/>
  <c r="M3280" i="1"/>
  <c r="M3435" i="1"/>
  <c r="M3427" i="1"/>
  <c r="M3223" i="1"/>
  <c r="M3401" i="1"/>
  <c r="M3466" i="1"/>
  <c r="M3440" i="1"/>
  <c r="M3218" i="1"/>
  <c r="M3610" i="1"/>
  <c r="M3271" i="1"/>
  <c r="M3404" i="1"/>
  <c r="M3775" i="1"/>
  <c r="M3370" i="1"/>
  <c r="M3673" i="1"/>
  <c r="M3635" i="1"/>
  <c r="M3834" i="1"/>
  <c r="M4042" i="1"/>
  <c r="M3636" i="1"/>
  <c r="M3648" i="1"/>
  <c r="M3838" i="1"/>
  <c r="M4096" i="1"/>
  <c r="M3659" i="1"/>
  <c r="M3934" i="1"/>
  <c r="M3578" i="1"/>
  <c r="M3808" i="1"/>
  <c r="M3579" i="1"/>
  <c r="M3769" i="1"/>
  <c r="M3580" i="1"/>
  <c r="M3801" i="1"/>
  <c r="M3642" i="1"/>
  <c r="M3981" i="1"/>
  <c r="M3617" i="1"/>
  <c r="M3974" i="1"/>
  <c r="M3627" i="1"/>
  <c r="M3901" i="1"/>
  <c r="M4049" i="1"/>
  <c r="M4515" i="1"/>
  <c r="M4637" i="1"/>
  <c r="M4023" i="1"/>
  <c r="M3926" i="1"/>
  <c r="M3865" i="1"/>
  <c r="M4185" i="1"/>
  <c r="M4026" i="1"/>
  <c r="M3946" i="1"/>
  <c r="M3978" i="1"/>
  <c r="M3824" i="1"/>
  <c r="M4123" i="1"/>
  <c r="M3972" i="1"/>
  <c r="M4120" i="1"/>
  <c r="M4316" i="1"/>
  <c r="M4130" i="1"/>
  <c r="M4156" i="1"/>
  <c r="M4203" i="1"/>
  <c r="M4383" i="1"/>
  <c r="M4532" i="1"/>
  <c r="M4412" i="1"/>
  <c r="M4370" i="1"/>
  <c r="M4526" i="1"/>
  <c r="M4648" i="1"/>
  <c r="M4394" i="1"/>
  <c r="M4536" i="1"/>
  <c r="M4653" i="1"/>
  <c r="M4549" i="1"/>
  <c r="M4664" i="1"/>
  <c r="M4504" i="1"/>
  <c r="M4623" i="1"/>
  <c r="M4348" i="1"/>
  <c r="M4511" i="1"/>
  <c r="M4372" i="1"/>
  <c r="M4496" i="1"/>
  <c r="M4616" i="1"/>
  <c r="M4418" i="1"/>
  <c r="M4554" i="1"/>
  <c r="M3847" i="1"/>
  <c r="M3626" i="1"/>
  <c r="M4322" i="1"/>
  <c r="M4652" i="1"/>
  <c r="M4389" i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7" i="1"/>
  <c r="H4337" i="1" s="1"/>
  <c r="G4338" i="1"/>
  <c r="H4338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3672" i="1" l="1"/>
  <c r="H3672" i="1" s="1"/>
  <c r="G3671" i="1"/>
  <c r="H3671" i="1" s="1"/>
  <c r="G3670" i="1"/>
  <c r="H3670" i="1" s="1"/>
  <c r="G3669" i="1"/>
  <c r="H3669" i="1" s="1"/>
  <c r="G3668" i="1"/>
  <c r="H3668" i="1" s="1"/>
  <c r="G3667" i="1"/>
  <c r="H3667" i="1" s="1"/>
  <c r="G3666" i="1"/>
  <c r="H3666" i="1" s="1"/>
  <c r="G3665" i="1"/>
  <c r="H3665" i="1" s="1"/>
  <c r="G3664" i="1"/>
  <c r="H3664" i="1" s="1"/>
  <c r="G3663" i="1"/>
  <c r="H3663" i="1" s="1"/>
  <c r="G3662" i="1"/>
  <c r="H3662" i="1" s="1"/>
  <c r="G3661" i="1"/>
  <c r="H3661" i="1" s="1"/>
  <c r="G3660" i="1"/>
  <c r="H3660" i="1" s="1"/>
  <c r="G3659" i="1"/>
  <c r="H3659" i="1" s="1"/>
  <c r="G3658" i="1"/>
  <c r="H3658" i="1" s="1"/>
  <c r="G3657" i="1"/>
  <c r="H3657" i="1" s="1"/>
  <c r="G3656" i="1"/>
  <c r="H3656" i="1" s="1"/>
  <c r="G3655" i="1"/>
  <c r="H3655" i="1" s="1"/>
  <c r="G3654" i="1"/>
  <c r="H3654" i="1" s="1"/>
  <c r="G3653" i="1"/>
  <c r="H3653" i="1" s="1"/>
  <c r="G3652" i="1"/>
  <c r="H3652" i="1" s="1"/>
  <c r="G3651" i="1"/>
  <c r="H3651" i="1" s="1"/>
  <c r="G3650" i="1"/>
  <c r="H3650" i="1" s="1"/>
  <c r="G3649" i="1"/>
  <c r="H3649" i="1" s="1"/>
  <c r="G3648" i="1"/>
  <c r="H3648" i="1" s="1"/>
  <c r="G3647" i="1"/>
  <c r="H3647" i="1" s="1"/>
  <c r="G3646" i="1"/>
  <c r="H3646" i="1" s="1"/>
  <c r="G3645" i="1"/>
  <c r="H3645" i="1" s="1"/>
  <c r="G3644" i="1"/>
  <c r="H3644" i="1" s="1"/>
  <c r="G3643" i="1"/>
  <c r="H3643" i="1" s="1"/>
  <c r="G3642" i="1"/>
  <c r="H3642" i="1" s="1"/>
  <c r="G3641" i="1"/>
  <c r="H3641" i="1" s="1"/>
  <c r="G3640" i="1"/>
  <c r="H3640" i="1" s="1"/>
  <c r="G3639" i="1"/>
  <c r="H3639" i="1" s="1"/>
  <c r="G3638" i="1"/>
  <c r="H3638" i="1" s="1"/>
  <c r="G3637" i="1"/>
  <c r="H3637" i="1" s="1"/>
  <c r="G3636" i="1"/>
  <c r="H3636" i="1" s="1"/>
  <c r="G3635" i="1"/>
  <c r="H3635" i="1" s="1"/>
  <c r="G3634" i="1"/>
  <c r="H3634" i="1" s="1"/>
  <c r="G3633" i="1"/>
  <c r="H3633" i="1" s="1"/>
  <c r="G3632" i="1"/>
  <c r="H3632" i="1" s="1"/>
  <c r="G3631" i="1"/>
  <c r="H3631" i="1" s="1"/>
  <c r="G3630" i="1"/>
  <c r="H3630" i="1" s="1"/>
  <c r="G3629" i="1"/>
  <c r="H3629" i="1" s="1"/>
  <c r="G3628" i="1"/>
  <c r="H3628" i="1" s="1"/>
  <c r="G3627" i="1"/>
  <c r="H3627" i="1" s="1"/>
  <c r="G3626" i="1"/>
  <c r="H3626" i="1" s="1"/>
  <c r="G3625" i="1"/>
  <c r="H3625" i="1" s="1"/>
  <c r="G3624" i="1"/>
  <c r="H3624" i="1" s="1"/>
  <c r="G3623" i="1"/>
  <c r="H3623" i="1" s="1"/>
  <c r="G3622" i="1"/>
  <c r="H3622" i="1" s="1"/>
  <c r="G3621" i="1"/>
  <c r="H3621" i="1" s="1"/>
  <c r="G3620" i="1"/>
  <c r="H3620" i="1" s="1"/>
  <c r="G3619" i="1"/>
  <c r="H3619" i="1" s="1"/>
  <c r="G3618" i="1"/>
  <c r="H3618" i="1" s="1"/>
  <c r="G3617" i="1"/>
  <c r="H3617" i="1" s="1"/>
  <c r="G3616" i="1"/>
  <c r="H3616" i="1" s="1"/>
  <c r="G3615" i="1"/>
  <c r="H3615" i="1" s="1"/>
  <c r="G3614" i="1"/>
  <c r="H3614" i="1" s="1"/>
  <c r="G3613" i="1"/>
  <c r="H3613" i="1" s="1"/>
  <c r="G3612" i="1"/>
  <c r="H3612" i="1" s="1"/>
  <c r="G3611" i="1"/>
  <c r="H3611" i="1" s="1"/>
  <c r="G3610" i="1"/>
  <c r="H3610" i="1" s="1"/>
  <c r="G3609" i="1"/>
  <c r="H3609" i="1" s="1"/>
  <c r="G3608" i="1"/>
  <c r="H3608" i="1" s="1"/>
  <c r="G3607" i="1"/>
  <c r="H3607" i="1" s="1"/>
  <c r="G3606" i="1"/>
  <c r="H3606" i="1" s="1"/>
  <c r="G3605" i="1"/>
  <c r="H3605" i="1" s="1"/>
  <c r="G3604" i="1"/>
  <c r="H3604" i="1" s="1"/>
  <c r="G3603" i="1"/>
  <c r="H3603" i="1" s="1"/>
  <c r="G3602" i="1"/>
  <c r="H3602" i="1" s="1"/>
  <c r="G3601" i="1"/>
  <c r="H3601" i="1" s="1"/>
  <c r="G3600" i="1"/>
  <c r="H3600" i="1" s="1"/>
  <c r="G3599" i="1"/>
  <c r="H3599" i="1" s="1"/>
  <c r="G3598" i="1"/>
  <c r="H3598" i="1" s="1"/>
  <c r="G3597" i="1"/>
  <c r="H3597" i="1" s="1"/>
  <c r="G3596" i="1"/>
  <c r="H3596" i="1" s="1"/>
  <c r="G3594" i="1"/>
  <c r="H3594" i="1" s="1"/>
  <c r="G3593" i="1"/>
  <c r="H3593" i="1" s="1"/>
  <c r="G3592" i="1"/>
  <c r="H3592" i="1" s="1"/>
  <c r="G3591" i="1"/>
  <c r="H3591" i="1" s="1"/>
  <c r="G3590" i="1"/>
  <c r="H3590" i="1" s="1"/>
  <c r="G3589" i="1"/>
  <c r="H3589" i="1" s="1"/>
  <c r="G3588" i="1"/>
  <c r="H3588" i="1" s="1"/>
  <c r="G3587" i="1"/>
  <c r="H3587" i="1" s="1"/>
  <c r="G3586" i="1"/>
  <c r="H3586" i="1" s="1"/>
  <c r="G3585" i="1"/>
  <c r="H3585" i="1" s="1"/>
  <c r="G3584" i="1"/>
  <c r="H3584" i="1" s="1"/>
  <c r="G3583" i="1"/>
  <c r="H3583" i="1" s="1"/>
  <c r="G3582" i="1"/>
  <c r="H3582" i="1" s="1"/>
  <c r="G3581" i="1"/>
  <c r="H3581" i="1" s="1"/>
  <c r="G3580" i="1"/>
  <c r="H3580" i="1" s="1"/>
  <c r="G3579" i="1"/>
  <c r="H3579" i="1" s="1"/>
  <c r="G3578" i="1"/>
  <c r="H3578" i="1" s="1"/>
  <c r="G3577" i="1"/>
  <c r="H3577" i="1" s="1"/>
  <c r="G3576" i="1"/>
  <c r="H3576" i="1" s="1"/>
  <c r="G3575" i="1"/>
  <c r="H3575" i="1" s="1"/>
  <c r="G3574" i="1"/>
  <c r="H3574" i="1" s="1"/>
  <c r="G3573" i="1"/>
  <c r="H3573" i="1" s="1"/>
  <c r="G3572" i="1"/>
  <c r="H3572" i="1" s="1"/>
  <c r="G3571" i="1"/>
  <c r="H3571" i="1" s="1"/>
  <c r="G3570" i="1"/>
  <c r="H3570" i="1" s="1"/>
  <c r="G3569" i="1"/>
  <c r="H3569" i="1" s="1"/>
  <c r="G3568" i="1"/>
  <c r="H3568" i="1" s="1"/>
  <c r="G3567" i="1"/>
  <c r="H3567" i="1" s="1"/>
  <c r="G3566" i="1"/>
  <c r="H3566" i="1" s="1"/>
  <c r="G3565" i="1"/>
  <c r="H3565" i="1" s="1"/>
  <c r="G3564" i="1"/>
  <c r="H3564" i="1" s="1"/>
  <c r="G3563" i="1"/>
  <c r="H3563" i="1" s="1"/>
  <c r="G3562" i="1"/>
  <c r="H3562" i="1" s="1"/>
  <c r="G3561" i="1"/>
  <c r="H3561" i="1" s="1"/>
  <c r="G3560" i="1"/>
  <c r="H3560" i="1" s="1"/>
  <c r="G3559" i="1"/>
  <c r="H3559" i="1" s="1"/>
  <c r="G3558" i="1"/>
  <c r="H3558" i="1" s="1"/>
  <c r="G3557" i="1"/>
  <c r="H3557" i="1" s="1"/>
  <c r="G3556" i="1"/>
  <c r="H3556" i="1" s="1"/>
  <c r="G3555" i="1"/>
  <c r="H3555" i="1" s="1"/>
  <c r="G3554" i="1"/>
  <c r="H3554" i="1" s="1"/>
  <c r="G3553" i="1"/>
  <c r="H3553" i="1" s="1"/>
  <c r="G3552" i="1"/>
  <c r="H3552" i="1" s="1"/>
  <c r="G3551" i="1"/>
  <c r="H3551" i="1" s="1"/>
  <c r="G3550" i="1"/>
  <c r="H3550" i="1" s="1"/>
  <c r="G3549" i="1"/>
  <c r="H3549" i="1" s="1"/>
  <c r="G3548" i="1"/>
  <c r="H3548" i="1" s="1"/>
  <c r="G3547" i="1"/>
  <c r="H3547" i="1" s="1"/>
  <c r="G3546" i="1"/>
  <c r="H3546" i="1" s="1"/>
  <c r="G3545" i="1"/>
  <c r="H3545" i="1" s="1"/>
  <c r="G3544" i="1"/>
  <c r="H3544" i="1" s="1"/>
  <c r="G3543" i="1"/>
  <c r="H3543" i="1" s="1"/>
  <c r="G3542" i="1"/>
  <c r="H3542" i="1" s="1"/>
  <c r="G3541" i="1"/>
  <c r="H3541" i="1" s="1"/>
  <c r="G3540" i="1"/>
  <c r="H3540" i="1" s="1"/>
  <c r="G3539" i="1"/>
  <c r="H3539" i="1" s="1"/>
  <c r="G3538" i="1"/>
  <c r="H3538" i="1" s="1"/>
  <c r="G3537" i="1"/>
  <c r="H3537" i="1" s="1"/>
  <c r="G3536" i="1"/>
  <c r="H3536" i="1" s="1"/>
  <c r="G3535" i="1"/>
  <c r="H3535" i="1" s="1"/>
  <c r="G3534" i="1"/>
  <c r="H3534" i="1" s="1"/>
  <c r="G3533" i="1"/>
  <c r="H3533" i="1" s="1"/>
  <c r="G3532" i="1"/>
  <c r="H3532" i="1" s="1"/>
  <c r="G3531" i="1"/>
  <c r="H3531" i="1" s="1"/>
  <c r="G3530" i="1"/>
  <c r="H3530" i="1" s="1"/>
  <c r="G3529" i="1"/>
  <c r="H3529" i="1" s="1"/>
  <c r="G3528" i="1"/>
  <c r="H3528" i="1" s="1"/>
  <c r="G3527" i="1"/>
  <c r="H3527" i="1" s="1"/>
  <c r="G3526" i="1"/>
  <c r="H3526" i="1" s="1"/>
  <c r="G3525" i="1"/>
  <c r="H3525" i="1" s="1"/>
  <c r="G3501" i="1"/>
  <c r="H3501" i="1" s="1"/>
  <c r="G3524" i="1"/>
  <c r="H3524" i="1" s="1"/>
  <c r="G3523" i="1"/>
  <c r="H3523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8" i="1"/>
  <c r="H2738" i="1" s="1"/>
  <c r="G2737" i="1"/>
  <c r="H2737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G3310" i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2629" i="1" l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14" i="1"/>
  <c r="H2614" i="1" s="1"/>
  <c r="G2613" i="1"/>
  <c r="H2613" i="1" s="1"/>
  <c r="G2612" i="1"/>
  <c r="H2612" i="1" s="1"/>
  <c r="G2611" i="1"/>
  <c r="H2611" i="1" s="1"/>
  <c r="G2610" i="1"/>
  <c r="H2610" i="1" s="1"/>
  <c r="G2609" i="1"/>
  <c r="H2609" i="1" s="1"/>
  <c r="G2608" i="1"/>
  <c r="H2608" i="1" s="1"/>
  <c r="G2607" i="1"/>
  <c r="H2607" i="1" s="1"/>
  <c r="G2606" i="1"/>
  <c r="H2606" i="1" s="1"/>
  <c r="G2605" i="1"/>
  <c r="H2605" i="1" s="1"/>
  <c r="G2604" i="1"/>
  <c r="H2604" i="1" s="1"/>
  <c r="G2603" i="1"/>
  <c r="H2603" i="1" s="1"/>
  <c r="G2602" i="1"/>
  <c r="H2602" i="1" s="1"/>
  <c r="G2601" i="1"/>
  <c r="H2601" i="1" s="1"/>
  <c r="G2600" i="1"/>
  <c r="H2600" i="1" s="1"/>
  <c r="G2599" i="1"/>
  <c r="H2599" i="1" s="1"/>
  <c r="G2598" i="1"/>
  <c r="H2598" i="1" s="1"/>
  <c r="G2597" i="1"/>
  <c r="H2597" i="1" s="1"/>
  <c r="G2596" i="1"/>
  <c r="H2596" i="1" s="1"/>
  <c r="G2595" i="1"/>
  <c r="H2595" i="1" s="1"/>
  <c r="G2594" i="1"/>
  <c r="H2594" i="1" s="1"/>
  <c r="G2593" i="1"/>
  <c r="H2593" i="1" s="1"/>
  <c r="G2592" i="1"/>
  <c r="H2592" i="1" s="1"/>
  <c r="G2591" i="1"/>
  <c r="H2591" i="1" s="1"/>
  <c r="G2590" i="1"/>
  <c r="H2590" i="1" s="1"/>
  <c r="G2589" i="1"/>
  <c r="H2589" i="1" s="1"/>
  <c r="G2588" i="1"/>
  <c r="H2588" i="1" s="1"/>
  <c r="G2587" i="1"/>
  <c r="H2587" i="1" s="1"/>
  <c r="G2586" i="1"/>
  <c r="H2586" i="1" s="1"/>
  <c r="G2585" i="1"/>
  <c r="H2585" i="1" s="1"/>
  <c r="G2584" i="1"/>
  <c r="H2584" i="1" s="1"/>
  <c r="G2583" i="1"/>
  <c r="H2583" i="1" s="1"/>
  <c r="G2582" i="1"/>
  <c r="H2582" i="1" s="1"/>
  <c r="G2581" i="1"/>
  <c r="H2581" i="1" s="1"/>
  <c r="G2580" i="1"/>
  <c r="H2580" i="1" s="1"/>
  <c r="G2579" i="1"/>
  <c r="H2579" i="1" s="1"/>
  <c r="G2578" i="1"/>
  <c r="H2578" i="1" s="1"/>
  <c r="G2577" i="1"/>
  <c r="H2577" i="1" s="1"/>
  <c r="G2576" i="1"/>
  <c r="H2576" i="1" s="1"/>
  <c r="G2575" i="1"/>
  <c r="H2575" i="1" s="1"/>
  <c r="G2574" i="1"/>
  <c r="H2574" i="1" s="1"/>
  <c r="G2573" i="1"/>
  <c r="H2573" i="1" s="1"/>
  <c r="G2572" i="1"/>
  <c r="H2572" i="1" s="1"/>
  <c r="G2571" i="1"/>
  <c r="H2571" i="1" s="1"/>
  <c r="G2570" i="1"/>
  <c r="H2570" i="1" s="1"/>
  <c r="G2569" i="1"/>
  <c r="H2569" i="1" s="1"/>
  <c r="G2568" i="1"/>
  <c r="H2568" i="1" s="1"/>
  <c r="G2567" i="1"/>
  <c r="H2567" i="1" s="1"/>
  <c r="G2566" i="1"/>
  <c r="H2566" i="1" s="1"/>
  <c r="G2565" i="1"/>
  <c r="H2565" i="1" s="1"/>
  <c r="G2564" i="1"/>
  <c r="H2564" i="1" s="1"/>
  <c r="G2563" i="1"/>
  <c r="H2563" i="1" s="1"/>
  <c r="G2562" i="1"/>
  <c r="H2562" i="1" s="1"/>
  <c r="G2561" i="1"/>
  <c r="H2561" i="1" s="1"/>
  <c r="G2560" i="1"/>
  <c r="H2560" i="1" s="1"/>
  <c r="G2559" i="1"/>
  <c r="H2559" i="1" s="1"/>
  <c r="G2558" i="1"/>
  <c r="H2558" i="1" s="1"/>
  <c r="G2557" i="1"/>
  <c r="H2557" i="1" s="1"/>
  <c r="G2556" i="1"/>
  <c r="H2556" i="1" s="1"/>
  <c r="G2555" i="1"/>
  <c r="H2555" i="1" s="1"/>
  <c r="G2554" i="1"/>
  <c r="H2554" i="1" s="1"/>
  <c r="G2553" i="1"/>
  <c r="H2553" i="1" s="1"/>
  <c r="G2552" i="1"/>
  <c r="H2552" i="1" s="1"/>
  <c r="G2551" i="1"/>
  <c r="H2551" i="1" s="1"/>
  <c r="G2550" i="1"/>
  <c r="H2550" i="1" s="1"/>
  <c r="G2549" i="1"/>
  <c r="H2549" i="1" s="1"/>
  <c r="G2548" i="1"/>
  <c r="H2548" i="1" s="1"/>
  <c r="G2547" i="1"/>
  <c r="H2547" i="1" s="1"/>
  <c r="G2546" i="1"/>
  <c r="H2546" i="1" s="1"/>
  <c r="G2545" i="1"/>
  <c r="H2545" i="1" s="1"/>
  <c r="G2544" i="1"/>
  <c r="H2544" i="1" s="1"/>
  <c r="G2543" i="1"/>
  <c r="H2543" i="1" s="1"/>
  <c r="G2542" i="1"/>
  <c r="H2542" i="1" s="1"/>
  <c r="G2541" i="1"/>
  <c r="H2541" i="1" s="1"/>
  <c r="G2540" i="1"/>
  <c r="H2540" i="1" s="1"/>
  <c r="G2539" i="1"/>
  <c r="H2539" i="1" s="1"/>
  <c r="G2538" i="1"/>
  <c r="H2538" i="1" s="1"/>
  <c r="G2537" i="1"/>
  <c r="H2537" i="1" s="1"/>
  <c r="G2615" i="1"/>
  <c r="H2615" i="1" s="1"/>
  <c r="G2616" i="1"/>
  <c r="H2616" i="1" s="1"/>
  <c r="G2628" i="1" l="1"/>
  <c r="H2628" i="1" s="1"/>
  <c r="G2627" i="1"/>
  <c r="H2627" i="1" s="1"/>
  <c r="G2626" i="1"/>
  <c r="H2626" i="1" s="1"/>
  <c r="G2625" i="1"/>
  <c r="H2625" i="1" s="1"/>
  <c r="G2624" i="1"/>
  <c r="H2624" i="1" s="1"/>
  <c r="G2623" i="1"/>
  <c r="H2623" i="1" s="1"/>
  <c r="G2622" i="1"/>
  <c r="H2622" i="1" s="1"/>
  <c r="G2621" i="1"/>
  <c r="H2621" i="1" s="1"/>
  <c r="G2620" i="1"/>
  <c r="H2620" i="1" s="1"/>
  <c r="G2619" i="1"/>
  <c r="H2619" i="1" s="1"/>
  <c r="G2618" i="1"/>
  <c r="H2618" i="1" s="1"/>
  <c r="G2617" i="1"/>
  <c r="H2617" i="1" s="1"/>
  <c r="G2529" i="1" l="1"/>
  <c r="H2529" i="1" s="1"/>
  <c r="G2515" i="1" l="1"/>
  <c r="H2515" i="1" s="1"/>
  <c r="G2514" i="1"/>
  <c r="H2514" i="1" s="1"/>
  <c r="G2513" i="1"/>
  <c r="H2513" i="1" s="1"/>
  <c r="G2497" i="1"/>
  <c r="H2497" i="1" s="1"/>
  <c r="G2496" i="1"/>
  <c r="H2496" i="1" s="1"/>
  <c r="G2469" i="1"/>
  <c r="H2469" i="1" s="1"/>
  <c r="G2468" i="1"/>
  <c r="H2468" i="1" s="1"/>
  <c r="G2467" i="1"/>
  <c r="H2467" i="1" s="1"/>
  <c r="G2466" i="1"/>
  <c r="H2466" i="1" s="1"/>
  <c r="G2465" i="1"/>
  <c r="H2465" i="1" s="1"/>
  <c r="G2464" i="1"/>
  <c r="H2464" i="1" s="1"/>
  <c r="G2463" i="1"/>
  <c r="H2463" i="1" s="1"/>
  <c r="G2415" i="1"/>
  <c r="H2415" i="1" s="1"/>
  <c r="G2413" i="1"/>
  <c r="H2413" i="1" s="1"/>
  <c r="G2521" i="1"/>
  <c r="H2521" i="1" s="1"/>
  <c r="G2520" i="1"/>
  <c r="H2520" i="1" s="1"/>
  <c r="G2277" i="1" l="1"/>
  <c r="H2277" i="1" s="1"/>
  <c r="G2276" i="1"/>
  <c r="H2276" i="1" s="1"/>
  <c r="G2264" i="1"/>
  <c r="H2264" i="1" s="1"/>
  <c r="G2262" i="1"/>
  <c r="H2262" i="1" s="1"/>
  <c r="G2259" i="1"/>
  <c r="H2259" i="1" s="1"/>
  <c r="G6" i="1" l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G416" i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G1244" i="1"/>
  <c r="H1244" i="1" s="1"/>
  <c r="G1245" i="1"/>
  <c r="H1245" i="1" s="1"/>
  <c r="G1246" i="1"/>
  <c r="H1246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3" i="1"/>
  <c r="H1693" i="1" s="1"/>
  <c r="G1698" i="1"/>
  <c r="H1698" i="1" s="1"/>
  <c r="G1699" i="1"/>
  <c r="H1699" i="1" s="1"/>
  <c r="G1700" i="1"/>
  <c r="H1700" i="1" s="1"/>
  <c r="G1701" i="1"/>
  <c r="H1701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 l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60" i="1"/>
  <c r="H2260" i="1" s="1"/>
  <c r="G2261" i="1"/>
  <c r="H2261" i="1" s="1"/>
  <c r="G2263" i="1"/>
  <c r="H2263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6" i="1"/>
  <c r="H2516" i="1" s="1"/>
  <c r="G2517" i="1"/>
  <c r="H2517" i="1" s="1"/>
  <c r="G2518" i="1"/>
  <c r="H2518" i="1" s="1"/>
  <c r="G2519" i="1"/>
  <c r="H2519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B153" i="6" l="1"/>
  <c r="B154" i="6"/>
  <c r="B155" i="6"/>
  <c r="B156" i="6"/>
  <c r="B157" i="6"/>
  <c r="B158" i="6"/>
  <c r="B159" i="6"/>
  <c r="B160" i="6"/>
  <c r="B161" i="6"/>
  <c r="B162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9" i="5"/>
  <c r="C100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9" i="5"/>
  <c r="B100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6" i="4"/>
  <c r="B157" i="4"/>
  <c r="B158" i="4"/>
  <c r="B159" i="4"/>
  <c r="B160" i="4"/>
  <c r="B172" i="4"/>
  <c r="B62" i="4"/>
  <c r="B70" i="4"/>
  <c r="B71" i="4"/>
  <c r="B72" i="4"/>
  <c r="B91" i="4"/>
  <c r="B93" i="4"/>
  <c r="B95" i="4"/>
  <c r="B96" i="4"/>
  <c r="B97" i="4"/>
  <c r="B110" i="4"/>
  <c r="B111" i="4"/>
  <c r="B113" i="4"/>
  <c r="B116" i="4"/>
  <c r="B117" i="4"/>
  <c r="B122" i="4"/>
  <c r="B124" i="4"/>
  <c r="B134" i="4"/>
  <c r="B135" i="4"/>
  <c r="B145" i="4"/>
  <c r="B151" i="4"/>
  <c r="B155" i="4"/>
  <c r="B5" i="2"/>
  <c r="B4" i="2"/>
  <c r="B2" i="2"/>
  <c r="B174" i="4"/>
  <c r="B173" i="4"/>
  <c r="B162" i="4"/>
  <c r="B163" i="4"/>
  <c r="B164" i="4"/>
  <c r="B165" i="4"/>
  <c r="B166" i="4"/>
  <c r="B167" i="4"/>
  <c r="B168" i="4"/>
  <c r="B169" i="4"/>
  <c r="B170" i="4"/>
  <c r="B171" i="4"/>
  <c r="B161" i="4"/>
  <c r="B153" i="4"/>
  <c r="B154" i="4"/>
  <c r="B152" i="4"/>
  <c r="B148" i="4"/>
  <c r="B149" i="4"/>
  <c r="B150" i="4"/>
  <c r="D158" i="5" l="1"/>
  <c r="D146" i="5"/>
  <c r="D134" i="5"/>
  <c r="D122" i="5"/>
  <c r="D108" i="5"/>
  <c r="D94" i="5"/>
  <c r="D80" i="5"/>
  <c r="D68" i="5"/>
  <c r="D56" i="5"/>
  <c r="D44" i="5"/>
  <c r="D157" i="5"/>
  <c r="D145" i="5"/>
  <c r="D133" i="5"/>
  <c r="D119" i="5"/>
  <c r="D107" i="5"/>
  <c r="D93" i="5"/>
  <c r="D79" i="5"/>
  <c r="D67" i="5"/>
  <c r="D55" i="5"/>
  <c r="D43" i="5"/>
  <c r="D155" i="5"/>
  <c r="D143" i="5"/>
  <c r="D131" i="5"/>
  <c r="D117" i="5"/>
  <c r="D105" i="5"/>
  <c r="D91" i="5"/>
  <c r="D77" i="5"/>
  <c r="D65" i="5"/>
  <c r="D53" i="5"/>
  <c r="D41" i="5"/>
  <c r="D156" i="5"/>
  <c r="D144" i="5"/>
  <c r="D132" i="5"/>
  <c r="D118" i="5"/>
  <c r="D106" i="5"/>
  <c r="D92" i="5"/>
  <c r="D78" i="5"/>
  <c r="D66" i="5"/>
  <c r="D54" i="5"/>
  <c r="D42" i="5"/>
  <c r="D141" i="5"/>
  <c r="D129" i="5"/>
  <c r="D115" i="5"/>
  <c r="D103" i="5"/>
  <c r="D89" i="5"/>
  <c r="D75" i="5"/>
  <c r="D154" i="5"/>
  <c r="D142" i="5"/>
  <c r="D130" i="5"/>
  <c r="D116" i="5"/>
  <c r="D104" i="5"/>
  <c r="D90" i="5"/>
  <c r="D76" i="5"/>
  <c r="D64" i="5"/>
  <c r="D52" i="5"/>
  <c r="D40" i="5"/>
  <c r="D147" i="5"/>
  <c r="D135" i="5"/>
  <c r="D123" i="5"/>
  <c r="D149" i="5"/>
  <c r="D137" i="5"/>
  <c r="D125" i="5"/>
  <c r="D111" i="5"/>
  <c r="D97" i="5"/>
  <c r="D85" i="5"/>
  <c r="D71" i="5"/>
  <c r="D59" i="5"/>
  <c r="D47" i="5"/>
  <c r="D152" i="5"/>
  <c r="D140" i="5"/>
  <c r="D128" i="5"/>
  <c r="D114" i="5"/>
  <c r="D102" i="5"/>
  <c r="D88" i="5"/>
  <c r="D74" i="5"/>
  <c r="D62" i="5"/>
  <c r="D50" i="5"/>
  <c r="D151" i="5"/>
  <c r="D139" i="5"/>
  <c r="D127" i="5"/>
  <c r="D113" i="5"/>
  <c r="D100" i="5"/>
  <c r="D87" i="5"/>
  <c r="D73" i="5"/>
  <c r="D61" i="5"/>
  <c r="D49" i="5"/>
  <c r="D150" i="5"/>
  <c r="D138" i="5"/>
  <c r="D126" i="5"/>
  <c r="D112" i="5"/>
  <c r="D99" i="5"/>
  <c r="D86" i="5"/>
  <c r="D72" i="5"/>
  <c r="D60" i="5"/>
  <c r="D48" i="5"/>
  <c r="D63" i="5"/>
  <c r="D51" i="5"/>
  <c r="D148" i="5"/>
  <c r="D136" i="5"/>
  <c r="D124" i="5"/>
  <c r="D110" i="5"/>
  <c r="D96" i="5"/>
  <c r="D84" i="5"/>
  <c r="D70" i="5"/>
  <c r="D58" i="5"/>
  <c r="D46" i="5"/>
  <c r="D153" i="5"/>
  <c r="D109" i="5"/>
  <c r="D95" i="5"/>
  <c r="D81" i="5"/>
  <c r="D69" i="5"/>
  <c r="D57" i="5"/>
  <c r="D45" i="5"/>
  <c r="B112" i="4" l="1"/>
  <c r="B106" i="4"/>
  <c r="B147" i="4"/>
  <c r="B118" i="4"/>
  <c r="B146" i="4"/>
  <c r="B144" i="4"/>
  <c r="B143" i="4"/>
  <c r="B142" i="4"/>
  <c r="B141" i="4"/>
  <c r="B140" i="4"/>
  <c r="B139" i="4" l="1"/>
  <c r="B138" i="4"/>
  <c r="B137" i="4"/>
  <c r="B136" i="4"/>
  <c r="B80" i="4" l="1"/>
  <c r="B133" i="4"/>
  <c r="B132" i="4"/>
  <c r="B131" i="4" l="1"/>
  <c r="B130" i="4"/>
  <c r="B129" i="4"/>
  <c r="B128" i="4"/>
  <c r="B127" i="4"/>
  <c r="B126" i="4"/>
  <c r="B125" i="4"/>
  <c r="B123" i="4"/>
  <c r="B121" i="4"/>
  <c r="B120" i="4"/>
  <c r="B119" i="4"/>
  <c r="B115" i="4"/>
  <c r="B114" i="4"/>
  <c r="B109" i="4"/>
  <c r="B108" i="4"/>
  <c r="B107" i="4"/>
  <c r="B105" i="4"/>
  <c r="B104" i="4"/>
  <c r="B103" i="4"/>
  <c r="B102" i="4"/>
  <c r="B101" i="4"/>
  <c r="B100" i="4"/>
  <c r="B99" i="4"/>
  <c r="B98" i="4"/>
  <c r="B94" i="4"/>
  <c r="B92" i="4"/>
  <c r="B90" i="4"/>
  <c r="B89" i="4"/>
  <c r="B40" i="6" l="1"/>
  <c r="B2" i="6"/>
  <c r="B2" i="5"/>
  <c r="B88" i="4" l="1"/>
  <c r="B87" i="4"/>
  <c r="B86" i="4"/>
  <c r="B85" i="4"/>
  <c r="B84" i="4"/>
  <c r="B83" i="4"/>
  <c r="B82" i="4"/>
  <c r="B81" i="4"/>
  <c r="B79" i="4" l="1"/>
  <c r="B78" i="4"/>
  <c r="B77" i="4"/>
  <c r="B76" i="4" l="1"/>
  <c r="B75" i="4" l="1"/>
  <c r="B74" i="4"/>
  <c r="B63" i="4"/>
  <c r="B73" i="4"/>
  <c r="B64" i="4"/>
  <c r="B65" i="4"/>
  <c r="B66" i="4"/>
  <c r="B67" i="4"/>
  <c r="B68" i="4"/>
  <c r="B69" i="4"/>
  <c r="B61" i="4"/>
  <c r="B60" i="4" l="1"/>
  <c r="B59" i="4"/>
  <c r="B58" i="4"/>
  <c r="B57" i="4"/>
  <c r="B56" i="4"/>
  <c r="B55" i="4"/>
  <c r="B54" i="4" l="1"/>
  <c r="B53" i="4"/>
  <c r="C38" i="3" l="1"/>
  <c r="C39" i="3"/>
  <c r="C13" i="3"/>
  <c r="C29" i="3"/>
  <c r="C30" i="3"/>
  <c r="C31" i="3"/>
  <c r="C32" i="3"/>
  <c r="C33" i="3"/>
  <c r="C34" i="3"/>
  <c r="C35" i="3"/>
  <c r="C12" i="3"/>
  <c r="C36" i="3"/>
  <c r="C37" i="3"/>
  <c r="C10" i="3"/>
  <c r="C20" i="3"/>
  <c r="C9" i="3"/>
  <c r="C11" i="3"/>
  <c r="C19" i="3"/>
  <c r="C6" i="3"/>
  <c r="C3" i="3"/>
  <c r="C4" i="3"/>
  <c r="C21" i="3"/>
  <c r="C18" i="3"/>
  <c r="C22" i="3"/>
  <c r="C7" i="3"/>
  <c r="C5" i="3"/>
  <c r="C8" i="3"/>
  <c r="C17" i="3"/>
  <c r="C16" i="3"/>
  <c r="C25" i="3"/>
  <c r="C24" i="3"/>
  <c r="C23" i="3"/>
  <c r="C26" i="3"/>
  <c r="C15" i="3"/>
  <c r="C27" i="3"/>
  <c r="C14" i="3"/>
  <c r="C28" i="3"/>
  <c r="B52" i="4"/>
  <c r="B51" i="4"/>
  <c r="B50" i="4"/>
  <c r="B49" i="4"/>
  <c r="B48" i="4" l="1"/>
  <c r="B47" i="4"/>
  <c r="C4" i="8"/>
  <c r="C5" i="8"/>
  <c r="C6" i="8"/>
  <c r="C3" i="8"/>
  <c r="C7" i="8" l="1"/>
  <c r="D4" i="8" l="1"/>
  <c r="D5" i="8"/>
  <c r="D6" i="8"/>
  <c r="D3" i="8"/>
  <c r="D7" i="8" l="1"/>
  <c r="B27" i="6" l="1"/>
  <c r="B28" i="6"/>
  <c r="B29" i="6"/>
  <c r="B30" i="6"/>
  <c r="B31" i="6"/>
  <c r="B32" i="6"/>
  <c r="B33" i="6"/>
  <c r="B34" i="6"/>
  <c r="B35" i="6"/>
  <c r="B36" i="6"/>
  <c r="B37" i="6"/>
  <c r="B38" i="6"/>
  <c r="B39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25" i="5"/>
  <c r="B26" i="5"/>
  <c r="B27" i="5"/>
  <c r="B28" i="5"/>
  <c r="B29" i="5"/>
  <c r="B30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2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3" i="5"/>
  <c r="B4" i="5"/>
  <c r="B5" i="5"/>
  <c r="D3" i="5" l="1"/>
  <c r="D5" i="5"/>
  <c r="F3" i="6"/>
  <c r="F9" i="6"/>
  <c r="F4" i="6"/>
  <c r="F16" i="6"/>
  <c r="F22" i="6"/>
  <c r="F12" i="6"/>
  <c r="F5" i="6"/>
  <c r="F11" i="6"/>
  <c r="F6" i="6"/>
  <c r="F17" i="6"/>
  <c r="F23" i="6"/>
  <c r="F18" i="6"/>
  <c r="F24" i="6"/>
  <c r="F7" i="6"/>
  <c r="F13" i="6"/>
  <c r="F19" i="6"/>
  <c r="F25" i="6"/>
  <c r="F8" i="6"/>
  <c r="F14" i="6"/>
  <c r="F10" i="6"/>
  <c r="F20" i="6"/>
  <c r="F2" i="6"/>
  <c r="F15" i="6"/>
  <c r="F21" i="6"/>
  <c r="D4" i="5"/>
  <c r="D36" i="5"/>
  <c r="D17" i="5"/>
  <c r="D9" i="5"/>
  <c r="D21" i="5"/>
  <c r="D13" i="5"/>
  <c r="D18" i="5"/>
  <c r="D10" i="5"/>
  <c r="D30" i="5"/>
  <c r="D38" i="5"/>
  <c r="D29" i="5"/>
  <c r="D35" i="5"/>
  <c r="D23" i="5"/>
  <c r="D22" i="5"/>
  <c r="D14" i="5"/>
  <c r="D6" i="5"/>
  <c r="D28" i="5"/>
  <c r="D27" i="5"/>
  <c r="D26" i="5"/>
  <c r="D37" i="5"/>
  <c r="D2" i="5"/>
  <c r="D20" i="5"/>
  <c r="D12" i="5"/>
  <c r="D19" i="5"/>
  <c r="D11" i="5"/>
  <c r="D25" i="5"/>
  <c r="D32" i="5"/>
  <c r="D39" i="5"/>
  <c r="D31" i="5"/>
  <c r="D24" i="5"/>
  <c r="D16" i="5"/>
  <c r="D8" i="5"/>
  <c r="D15" i="5"/>
  <c r="D7" i="5"/>
  <c r="D34" i="5"/>
  <c r="D33" i="5"/>
  <c r="B3" i="2"/>
  <c r="B46" i="4"/>
  <c r="G15" i="5" l="1"/>
  <c r="G11" i="5"/>
  <c r="G6" i="5"/>
  <c r="G14" i="5"/>
  <c r="G10" i="5"/>
  <c r="G3" i="5"/>
  <c r="G12" i="5"/>
  <c r="G4" i="5"/>
  <c r="G2" i="5"/>
  <c r="G20" i="5"/>
  <c r="G29" i="5"/>
  <c r="G26" i="5"/>
  <c r="G9" i="5"/>
  <c r="G24" i="5"/>
  <c r="G22" i="5"/>
  <c r="G25" i="5"/>
  <c r="G27" i="5"/>
  <c r="G8" i="5"/>
  <c r="G28" i="5"/>
  <c r="G23" i="5"/>
  <c r="G21" i="5"/>
  <c r="G7" i="5"/>
  <c r="G5" i="5"/>
  <c r="G16" i="5"/>
  <c r="G18" i="5"/>
  <c r="G17" i="5"/>
  <c r="G13" i="5"/>
  <c r="G19" i="5"/>
  <c r="B6" i="2"/>
  <c r="A7" i="2" s="1"/>
  <c r="Q3" i="7"/>
  <c r="B45" i="4"/>
  <c r="B43" i="4"/>
  <c r="B42" i="4"/>
  <c r="B41" i="4"/>
  <c r="B40" i="4"/>
  <c r="B39" i="4"/>
  <c r="B38" i="4"/>
  <c r="J3" i="5" l="1"/>
  <c r="J20" i="5"/>
  <c r="I21" i="5" s="1"/>
  <c r="J11" i="5"/>
  <c r="J5" i="5"/>
  <c r="J14" i="5"/>
  <c r="J10" i="5"/>
  <c r="J12" i="5"/>
  <c r="J4" i="5"/>
  <c r="J9" i="5"/>
  <c r="J17" i="5"/>
  <c r="J8" i="5"/>
  <c r="J7" i="5"/>
  <c r="J16" i="5"/>
  <c r="J13" i="5"/>
  <c r="J6" i="5"/>
  <c r="J15" i="5"/>
  <c r="B35" i="4"/>
  <c r="B34" i="4"/>
  <c r="B33" i="4"/>
  <c r="B32" i="4"/>
  <c r="B31" i="4"/>
  <c r="B30" i="4" l="1"/>
  <c r="B29" i="4"/>
  <c r="B28" i="4"/>
  <c r="B27" i="4" l="1"/>
  <c r="B26" i="4"/>
  <c r="B25" i="4" l="1"/>
  <c r="B24" i="4"/>
  <c r="B23" i="4"/>
  <c r="D8" i="3" l="1"/>
  <c r="B18" i="4"/>
  <c r="B19" i="4"/>
  <c r="B20" i="4"/>
  <c r="B21" i="4"/>
  <c r="B22" i="4"/>
  <c r="D10" i="3" l="1"/>
  <c r="D28" i="3"/>
  <c r="D36" i="3"/>
  <c r="D19" i="3"/>
  <c r="D27" i="3"/>
  <c r="D25" i="3"/>
  <c r="D32" i="3"/>
  <c r="D17" i="3"/>
  <c r="D24" i="3"/>
  <c r="H7" i="3" s="1"/>
  <c r="D11" i="3"/>
  <c r="D37" i="3"/>
  <c r="D39" i="3"/>
  <c r="D16" i="3"/>
  <c r="D29" i="3"/>
  <c r="D22" i="3"/>
  <c r="D21" i="3"/>
  <c r="D33" i="3"/>
  <c r="D7" i="3"/>
  <c r="D31" i="3"/>
  <c r="D5" i="3"/>
  <c r="D35" i="3"/>
  <c r="D20" i="3"/>
  <c r="D9" i="3"/>
  <c r="D26" i="3"/>
  <c r="D34" i="3"/>
  <c r="D6" i="3"/>
  <c r="D12" i="3"/>
  <c r="D18" i="3"/>
  <c r="H5" i="3" s="1"/>
  <c r="D23" i="3"/>
  <c r="D13" i="3"/>
  <c r="D14" i="3"/>
  <c r="D30" i="3"/>
  <c r="D38" i="3"/>
  <c r="D15" i="3"/>
  <c r="D4" i="3"/>
  <c r="B17" i="4" l="1"/>
  <c r="C2" i="4"/>
  <c r="C7" i="4"/>
  <c r="H4" i="3"/>
  <c r="C12" i="4"/>
  <c r="D12" i="4" s="1"/>
  <c r="B16" i="4"/>
  <c r="H6" i="3"/>
  <c r="C3" i="4"/>
  <c r="C11" i="4"/>
  <c r="C9" i="4"/>
  <c r="C10" i="4"/>
  <c r="C8" i="4"/>
  <c r="C5" i="4"/>
  <c r="C4" i="4"/>
  <c r="H8" i="3"/>
  <c r="C6" i="4"/>
  <c r="D6" i="4" l="1"/>
  <c r="D7" i="4"/>
  <c r="D11" i="4"/>
  <c r="G11" i="4"/>
  <c r="F15" i="4" s="1"/>
  <c r="G9" i="4"/>
  <c r="F13" i="4" s="1"/>
  <c r="G10" i="4"/>
  <c r="F14" i="4" s="1"/>
  <c r="D9" i="4"/>
  <c r="D3" i="4"/>
  <c r="G3" i="4" s="1"/>
  <c r="D10" i="4"/>
  <c r="D4" i="4"/>
  <c r="G4" i="4" s="1"/>
  <c r="D5" i="4"/>
  <c r="G5" i="4" s="1"/>
  <c r="D2" i="4"/>
  <c r="G2" i="4" s="1"/>
  <c r="D8" i="4"/>
  <c r="H9" i="3"/>
  <c r="G6" i="4" l="1"/>
  <c r="G7" i="4" s="1"/>
  <c r="H5" i="4" s="1"/>
  <c r="I7" i="3"/>
  <c r="I8" i="3"/>
  <c r="I6" i="3"/>
  <c r="G11" i="3" s="1"/>
  <c r="F14" i="3" s="1"/>
  <c r="I5" i="3"/>
  <c r="I4" i="3"/>
  <c r="H4" i="4" l="1"/>
  <c r="H2" i="4"/>
  <c r="H3" i="4"/>
  <c r="H6" i="4"/>
  <c r="G12" i="3"/>
  <c r="F1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3D79DD-F793-42D8-822D-73E6E1CE3F9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AF74A7B-80E0-454B-82CB-67657FB1D26D}" name="WorksheetConnection_Chelsea Bridge Notification Data Tracking_7.24.19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ChelseaBridgeNotificationDataTracking_7.24.19.xlsxTable21"/>
        </x15:connection>
      </ext>
    </extLst>
  </connection>
  <connection id="3" xr16:uid="{823C62DE-8B90-4B59-AB99-1B3FFD52AA10}" name="WorksheetConnection_Chelsea Bridge Notification Data Tracking_8_1.19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ChelseaBridgeNotificationDataTracking_8_1.19.xlsxTable11"/>
        </x15:connection>
      </ext>
    </extLst>
  </connection>
  <connection id="4" xr16:uid="{EFC8407D-47BD-4ADE-A355-F7BF68415B71}" name="WorksheetConnection_Chelsea Bridge Notification Data Tracking_8_1.19.xlsx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ChelseaBridgeNotificationDataTracking_8_1.19.xlsxTable41"/>
        </x15:connection>
      </ext>
    </extLst>
  </connection>
  <connection id="5" xr16:uid="{CCEEA99F-3273-4B1F-8A0D-9B0F5E471AE3}" name="WorksheetConnection_Data!$AS$4:$AV$599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S4AV5991"/>
        </x15:connection>
      </ext>
    </extLst>
  </connection>
</connections>
</file>

<file path=xl/sharedStrings.xml><?xml version="1.0" encoding="utf-8"?>
<sst xmlns="http://schemas.openxmlformats.org/spreadsheetml/2006/main" count="31177" uniqueCount="3241">
  <si>
    <t>Week</t>
  </si>
  <si>
    <t>SeaVision - Moran</t>
  </si>
  <si>
    <t xml:space="preserve">Twitter - Moran </t>
  </si>
  <si>
    <t xml:space="preserve">Twitter - Moran + </t>
  </si>
  <si>
    <t>Bridge - Moran</t>
  </si>
  <si>
    <t xml:space="preserve">Bridge - Moran + </t>
  </si>
  <si>
    <t>Lift Type</t>
  </si>
  <si>
    <t>Relation</t>
  </si>
  <si>
    <t>Lifts With Notifications</t>
  </si>
  <si>
    <t>Notifications without Lifts</t>
  </si>
  <si>
    <t>Lifts without Notifications</t>
  </si>
  <si>
    <t>Test Lifts</t>
  </si>
  <si>
    <t>Barge</t>
  </si>
  <si>
    <t>Tug-Only</t>
  </si>
  <si>
    <t>Moran Notification w/ Lift</t>
  </si>
  <si>
    <t>Tanker</t>
  </si>
  <si>
    <t>Incomplete Data</t>
  </si>
  <si>
    <t>Lift W/o Advanced Notification</t>
  </si>
  <si>
    <t>Late Moran</t>
  </si>
  <si>
    <t>Advanced Notification W/o Lift</t>
  </si>
  <si>
    <t>TEST</t>
  </si>
  <si>
    <t>Test</t>
  </si>
  <si>
    <t>Advanced tweet w/ Lift</t>
  </si>
  <si>
    <t>Chelsea Street Bridge Improvement Program
Advanced Notification Data Tracking</t>
  </si>
  <si>
    <t>Advanced Notification (Moran)</t>
  </si>
  <si>
    <t>Bridge Logs</t>
  </si>
  <si>
    <t>Vehicle  ID</t>
  </si>
  <si>
    <t>Lift ID</t>
  </si>
  <si>
    <t>Vessel(s)</t>
  </si>
  <si>
    <t>ETA Bridge</t>
  </si>
  <si>
    <t>Direction</t>
  </si>
  <si>
    <t>Email Sent</t>
  </si>
  <si>
    <t>Advanced Notice</t>
  </si>
  <si>
    <t>1 Hour Notice?</t>
  </si>
  <si>
    <t>Notes</t>
  </si>
  <si>
    <t>Start Time</t>
  </si>
  <si>
    <t>End Time</t>
  </si>
  <si>
    <t>Duration</t>
  </si>
  <si>
    <t>Check</t>
  </si>
  <si>
    <t>OUT</t>
  </si>
  <si>
    <t>1 TUG/BARGE</t>
  </si>
  <si>
    <t>IN</t>
  </si>
  <si>
    <t>Freedom/Christian Reinauer/RTC 145</t>
  </si>
  <si>
    <t>1 TUG</t>
  </si>
  <si>
    <t>Freedom</t>
  </si>
  <si>
    <t xml:space="preserve">Freedom/DBL 104/Denali </t>
  </si>
  <si>
    <t>Freedom/RTC 145/Christian Reinauer</t>
  </si>
  <si>
    <t>Freedom/Elens Bouchard/B.NO. 280</t>
  </si>
  <si>
    <t>Vincent D Tibbestts</t>
  </si>
  <si>
    <t>3 TUG/TANKER</t>
  </si>
  <si>
    <t xml:space="preserve">Vincent D Tibbestts/Herald Reinauer/Liberty/Great Eastern </t>
  </si>
  <si>
    <t>3 TUG</t>
  </si>
  <si>
    <t xml:space="preserve">First Responder/Vincent D Tibbestts/Herald Reinauer/Liberty </t>
  </si>
  <si>
    <t>2 TUG</t>
  </si>
  <si>
    <t>Liberty</t>
  </si>
  <si>
    <t>Herald Reinauer/Freedom/Denali/DBL 104</t>
  </si>
  <si>
    <t>Herald Reinauer/Liberty/Freedom</t>
  </si>
  <si>
    <t>Denali/Liberty/DBL 104</t>
  </si>
  <si>
    <t>Vincent D Tibbestts, JR/RYC 102/Ruth Morgan Reinauer</t>
  </si>
  <si>
    <t>Liberty/Freedom/First Responder</t>
  </si>
  <si>
    <t>First Responder/Liberty/Freedom/Vincent D Tibbetts Jr/Great Eastern</t>
  </si>
  <si>
    <t>Liberty/B NO 210/Morton S. Boushard JR</t>
  </si>
  <si>
    <t>Liberty/RutHarold Reinauer/RTC 102</t>
  </si>
  <si>
    <t>Nor Easter/Freedom/Harold A Reinauer/Liberty</t>
  </si>
  <si>
    <t>2 TUGS</t>
  </si>
  <si>
    <t xml:space="preserve"> Harold A Reinauer/Morton S. Bouchard/B No 210</t>
  </si>
  <si>
    <t>Liberty/Austin Reinvaer/RTC 100</t>
  </si>
  <si>
    <t>Liberty/Harold A Reinauer</t>
  </si>
  <si>
    <t>3 TUGS</t>
  </si>
  <si>
    <t xml:space="preserve">Freedom/Liberty/Vincent D Tibbetts JR  </t>
  </si>
  <si>
    <t>Nor Easter/Vincent D Tibbetts/Liberty/Freedom</t>
  </si>
  <si>
    <t>Liberty/Fredrick Basehard/BN 220</t>
  </si>
  <si>
    <t xml:space="preserve">GM 11103/Liberty/Gneisis Eagle </t>
  </si>
  <si>
    <t xml:space="preserve">B NO 11103/Liberty/Gnesis Eagle </t>
  </si>
  <si>
    <t xml:space="preserve">GracIe M Reinauer/RTC 109/Liberty </t>
  </si>
  <si>
    <r>
      <t xml:space="preserve"> Liberty</t>
    </r>
    <r>
      <rPr>
        <sz val="10"/>
        <color rgb="FFFF0000"/>
        <rFont val="Calibri"/>
        <family val="2"/>
        <scheme val="minor"/>
      </rPr>
      <t xml:space="preserve"> </t>
    </r>
  </si>
  <si>
    <t>Acadia/Harold A Reinvaer/Freedom/Liberty</t>
  </si>
  <si>
    <t>Liberty/Harold A Reinauer II</t>
  </si>
  <si>
    <t>Vincent D Tibbetts/Liberty</t>
  </si>
  <si>
    <t>Liberty/Freedom/Herald Austin Reinauer</t>
  </si>
  <si>
    <t>RTC 109/Freedom/Gracie Morgan Reinauer</t>
  </si>
  <si>
    <t>Liberty/B. NO. 250/</t>
  </si>
  <si>
    <t>Liberty/Evening Star</t>
  </si>
  <si>
    <t>Freedom/RTC 135</t>
  </si>
  <si>
    <t>Evening Star/Liberty</t>
  </si>
  <si>
    <t>Liberty/B. NO. 250/Evening Star</t>
  </si>
  <si>
    <t>Freedom/Nicole Leigh Reinauer</t>
  </si>
  <si>
    <t>Freedom/Great Easter/Liberty/Vincent D Tibbetts, JR</t>
  </si>
  <si>
    <t>Liberty/RTC 135/Nicole Leigh Reinauer</t>
  </si>
  <si>
    <t>Freedom/Liberty/Harold Reinauer</t>
  </si>
  <si>
    <t>Freedom/Liberty/Harold Reinauer/Great Eastern</t>
  </si>
  <si>
    <t>Liberty/DBL 104/Denali</t>
  </si>
  <si>
    <t>Liberty/Denali/DBL 104</t>
  </si>
  <si>
    <t>Freedom/Austin Reinauer/RTC 100</t>
  </si>
  <si>
    <t>Vincent D Tibbetts/Harold Reinauer/Nor Easter/Liberty</t>
  </si>
  <si>
    <t>Liberty/Vincent D Tibbetts</t>
  </si>
  <si>
    <t>Liberty/Freedom</t>
  </si>
  <si>
    <t>Liberty/Freedom/Christian Reinvaer/RTC 145</t>
  </si>
  <si>
    <t xml:space="preserve">1 TUG </t>
  </si>
  <si>
    <t xml:space="preserve">3 TUG </t>
  </si>
  <si>
    <t>Nor Easter/Freedom/Liberty/Harold Reinauer</t>
  </si>
  <si>
    <t>Freedom/Genesis Eagle/GM 11103</t>
  </si>
  <si>
    <t>Liberty/Bouchard/B. NO. 233</t>
  </si>
  <si>
    <t>Liberty/B. NO. 233/Evening Mist</t>
  </si>
  <si>
    <t xml:space="preserve">Liberty </t>
  </si>
  <si>
    <t>Christian Reinauer/Liberty/RTC 145</t>
  </si>
  <si>
    <t xml:space="preserve">Vincent D Tibbetts Jr/Liberty/Freedom/New England </t>
  </si>
  <si>
    <t xml:space="preserve">Liberty/Freedom/Vincent D Tibbetts Jr/Harold A Reinauer II/Rhea I Bouchard/B. NO 282 </t>
  </si>
  <si>
    <t>Harold a Reinauer II/Rhea I Bouchard/B. No. 282/</t>
  </si>
  <si>
    <t xml:space="preserve">Freedom/Harold A Reinauer II/Liberty </t>
  </si>
  <si>
    <t>Freedom/Harold A Reinauer II/Liberty/New England</t>
  </si>
  <si>
    <t xml:space="preserve">Freedom/Denali/DBL 104 </t>
  </si>
  <si>
    <t xml:space="preserve">Freedom </t>
  </si>
  <si>
    <t xml:space="preserve">Freedom/Haggerty Girls/RTC 82 </t>
  </si>
  <si>
    <t>Denali/Freedom/DBL 104/</t>
  </si>
  <si>
    <t>Liberty/Dean Reinauer/RTC 106</t>
  </si>
  <si>
    <t>Liberty/Haggerty Girls/RTC 82</t>
  </si>
  <si>
    <t>Jane Bouchard/Liberty/B.NO 210</t>
  </si>
  <si>
    <t>Harold Reinauer</t>
  </si>
  <si>
    <t xml:space="preserve">Harold Reinauer/B. NO 210/Jane A. Bouchard </t>
  </si>
  <si>
    <t>Merit/Crane Barge</t>
  </si>
  <si>
    <t>Merit</t>
  </si>
  <si>
    <t xml:space="preserve">Liberty/RTC 106/Dean Reinauer </t>
  </si>
  <si>
    <t>Vincent D Tibbetts Jr/Christian Reinauer/RTC 145/</t>
  </si>
  <si>
    <t>Vincent D Tibbetts Jr</t>
  </si>
  <si>
    <t>Liberty/Christian Reinauer/RTC 145</t>
  </si>
  <si>
    <t xml:space="preserve">Vincent D Tibbests JR/New England/Freedom </t>
  </si>
  <si>
    <t xml:space="preserve">Line Boat/Vincent D Tibbetts Jr/Freedom </t>
  </si>
  <si>
    <t>IN/OUT</t>
  </si>
  <si>
    <t xml:space="preserve">Merit/Freedom/New England/Harold Reinauer/Liberty </t>
  </si>
  <si>
    <t>Freedom/B No. 210/Morton S. Bouchard Jr</t>
  </si>
  <si>
    <t>Freedom/Grace M Reinavaer/RTC 109</t>
  </si>
  <si>
    <t>DELAYED - FOG</t>
  </si>
  <si>
    <t>Traffic movINg agaINno notice</t>
  </si>
  <si>
    <t xml:space="preserve">Liberty/B. NO. 210/Bouchard </t>
  </si>
  <si>
    <t xml:space="preserve"> 1 TUG</t>
  </si>
  <si>
    <t>Stephen Scott</t>
  </si>
  <si>
    <t>Stephen Scott/RTC 109</t>
  </si>
  <si>
    <t xml:space="preserve">Stephen Scott </t>
  </si>
  <si>
    <t xml:space="preserve">Liberty/Dilliow Cooper/RTC 108 </t>
  </si>
  <si>
    <t xml:space="preserve">Great Eastern/Stever Scott/Freedom/Harold Reinauer </t>
  </si>
  <si>
    <t>Stephen Scott/Harold Reinauer II</t>
  </si>
  <si>
    <t>Denali/Stephen Scott/DBL 104</t>
  </si>
  <si>
    <t>B. NO. 250/Evening Star/Stephen Scott</t>
  </si>
  <si>
    <t>Liberty/Evening Star/B. NO. 250</t>
  </si>
  <si>
    <t xml:space="preserve">Liberty/Vincent D Tibbetts/Line Boat/Harold Reinauer </t>
  </si>
  <si>
    <t>Line Boat/Liberty/Vincent D Tibbetts JR/Harold Reinauer/Great Eastern</t>
  </si>
  <si>
    <t>Harold A Reinauer II/DBL 140/Line Boat/Lincoln  Sea</t>
  </si>
  <si>
    <t xml:space="preserve">Harold Reinauer/Line Boat </t>
  </si>
  <si>
    <t xml:space="preserve">Harold Reinauer/GM 11103/Genesis Eagle </t>
  </si>
  <si>
    <t>Harold Reinauer/Genesis Eagle/GM 11103</t>
  </si>
  <si>
    <t>RTC 145/Harold Reinauer/Christian Reinauer</t>
  </si>
  <si>
    <t>Liberty/Lincoln  Sea/DBL 140</t>
  </si>
  <si>
    <t>Liberty/RTC 145</t>
  </si>
  <si>
    <t>Freedom/Iver Prosperity/Liberty/Vincent D Tibets JR</t>
  </si>
  <si>
    <t xml:space="preserve">Freedom/Liberty/Vincent D Tibbetts JR   </t>
  </si>
  <si>
    <t>Liberty/Nor Easter/Freedom/Stephen Scott</t>
  </si>
  <si>
    <t>Stephen Scott/Freedom/Liberty</t>
  </si>
  <si>
    <t xml:space="preserve">Liberty/Cape Henry/DBL 103 </t>
  </si>
  <si>
    <t xml:space="preserve">First Responder/Freedom/Liberty </t>
  </si>
  <si>
    <t xml:space="preserve"> 3 TUG</t>
  </si>
  <si>
    <t xml:space="preserve">Liberty/Freedom/Stephen Scott </t>
  </si>
  <si>
    <t>Liberty/Freedom/Stephen Scott/Iver Prosperity</t>
  </si>
  <si>
    <t>Liberty/Cape Lookout/DBL 102</t>
  </si>
  <si>
    <t>use the lift for 19048</t>
  </si>
  <si>
    <t xml:space="preserve">Harold Reinauer/Genesis Eagle/GM 11103 </t>
  </si>
  <si>
    <t>Freedom/Cape Lookout/DBL 102</t>
  </si>
  <si>
    <t xml:space="preserve">Freedom/RTC 106/Dean Reinauer </t>
  </si>
  <si>
    <t>Liberty/B.NO. 210/Bouchard</t>
  </si>
  <si>
    <t>Iver Prosperity/Vincent D Tibbetts/Liberty/Harold Reinauer</t>
  </si>
  <si>
    <t xml:space="preserve">Harold Reinauer/Liberty/Vincent D Tibbetts Jr </t>
  </si>
  <si>
    <t>19050/51</t>
  </si>
  <si>
    <t>4 TUG</t>
  </si>
  <si>
    <t>Liberty/Stephen Scott/Vincent D Tibbetts Jr</t>
  </si>
  <si>
    <t>3 TUG/BARGE &amp; 1 TUG/BARGE</t>
  </si>
  <si>
    <t>Stephen Scott/Morton S. Bouchard Jr/B. No. 210</t>
  </si>
  <si>
    <t>Stephen Scott/Great Eastern/Liberty/Vincent D Tibbetts Jr</t>
  </si>
  <si>
    <t>Stephen Scott/Liberty/Vincent D Tibbetts Jr</t>
  </si>
  <si>
    <t xml:space="preserve">2 TUG </t>
  </si>
  <si>
    <t>First Responder</t>
  </si>
  <si>
    <t>Liberty/First Responder</t>
  </si>
  <si>
    <t>Freedom/Liberty</t>
  </si>
  <si>
    <t>3 TUG/BARGE</t>
  </si>
  <si>
    <t xml:space="preserve">Harold Reinauer/Rhea Bouchard/B.NO. 252 </t>
  </si>
  <si>
    <t>Cape Henry/Liberty/DBL 103</t>
  </si>
  <si>
    <t xml:space="preserve"> 1 TUG/BARGE</t>
  </si>
  <si>
    <t>Liberty/Gracie Reinauer/RTC 109</t>
  </si>
  <si>
    <t>Liberty/Rhea Bouchard/B.NO 252</t>
  </si>
  <si>
    <t>Freedom/Evening Star/B.No.250</t>
  </si>
  <si>
    <t>Freedom/Evening Star</t>
  </si>
  <si>
    <t>Crane Barge</t>
  </si>
  <si>
    <t xml:space="preserve">Liberty/Morton S Bouchard/B.NO 210 </t>
  </si>
  <si>
    <t xml:space="preserve">Harold A Reinauer </t>
  </si>
  <si>
    <t>Harold A Reinauer/Morton S Bouchard/B.NO 210</t>
  </si>
  <si>
    <t>Liberty/Rhea Bouchard/B.NO. 252</t>
  </si>
  <si>
    <t xml:space="preserve">Freedom/Liberty/Nor Easter </t>
  </si>
  <si>
    <t>Liberty/Rhea Bouchard/B.no. 252</t>
  </si>
  <si>
    <t>Freedom/Harold Reinauer/Liberty</t>
  </si>
  <si>
    <t>Freedom/Harold Reinauer/Liberty/Nor Easter</t>
  </si>
  <si>
    <t>Liberty/DBL 102/Cape Lookout</t>
  </si>
  <si>
    <t xml:space="preserve">Nicole Reinauer/RTC 135/Liberty </t>
  </si>
  <si>
    <t>Harold Reinauer/RTC 135/Nicole Leigh Reinauer</t>
  </si>
  <si>
    <t>Iver Prosperity/Freedom/Liberty</t>
  </si>
  <si>
    <t xml:space="preserve">Great Eastern/Harold Reinauer/Liberty </t>
  </si>
  <si>
    <t xml:space="preserve">Harold Reinauer/Liberty </t>
  </si>
  <si>
    <t>Liberty/Vincent D Tibbetts Jr/HJason Reinauer</t>
  </si>
  <si>
    <t>Liberty/Vincent D Tibbetts Jr/HJason Reinauer/Iver Prosperity</t>
  </si>
  <si>
    <t xml:space="preserve">1 TUG/BARGE </t>
  </si>
  <si>
    <t>Liberty/GM 11103</t>
  </si>
  <si>
    <t xml:space="preserve">Liberty/Freedom/Harold Reinauer </t>
  </si>
  <si>
    <t xml:space="preserve">Liberty/Freedom/Harold Reinauer/Great Eastern </t>
  </si>
  <si>
    <t>Harold Reinauer/Cape Lookout/DBL 102</t>
  </si>
  <si>
    <t>Cape Henry/Freedom/DBL 103/Harold Reinauer</t>
  </si>
  <si>
    <t>Freedom/Cape Henry/DBL 103</t>
  </si>
  <si>
    <t>Liberty/Evening Star/B.NO. 250</t>
  </si>
  <si>
    <t>New England/Freedom/Liberty/Merit/</t>
  </si>
  <si>
    <t>Dean Reinauer</t>
  </si>
  <si>
    <t>Liberty/RTC 145/Christian Reinauer</t>
  </si>
  <si>
    <t>Liberty/B.NO. 282/Evening Breeze</t>
  </si>
  <si>
    <t>Freedom/Liberty/Vincent D Tibbetts Jr</t>
  </si>
  <si>
    <t>Freedom/New England/Vincent D Tibbetts Jr/Liberty</t>
  </si>
  <si>
    <t>Christian Reinauer</t>
  </si>
  <si>
    <t>Gracie Reinauer/Liberty/RTC 109</t>
  </si>
  <si>
    <t>Liberty/Morton Bouchard/B. NO. 210</t>
  </si>
  <si>
    <t>Harold Reinauer/Freedom/Liberty/New England/Freedom</t>
  </si>
  <si>
    <t xml:space="preserve">Liberty/Harold Reinauer </t>
  </si>
  <si>
    <t>Harold Reinauer/Linda Moran/Nor Easter</t>
  </si>
  <si>
    <t>Nor Easter/Linda Moran/Harold Reinauer</t>
  </si>
  <si>
    <t>Liberty/Harold Reinauer/Vincent D Tibbetts Jr</t>
  </si>
  <si>
    <t>Vincent D Tibbetts/Harold Reinauer/Liberty/New England</t>
  </si>
  <si>
    <t>Cape Lookout/Liberty/DBL 102 \</t>
  </si>
  <si>
    <t>Nor Easter/Harold Reinauer/Liberty</t>
  </si>
  <si>
    <t>Harold A Reinauer/Liberty</t>
  </si>
  <si>
    <t>Liberty/Harold A Reinauer/Freedom</t>
  </si>
  <si>
    <t>Liberty/Freedom/Harold Reinauer/Nor Easter</t>
  </si>
  <si>
    <t>Liberty/Ruth M Reinauer/RTC 102</t>
  </si>
  <si>
    <t xml:space="preserve">Liberty/B. No 225/J Bouchard </t>
  </si>
  <si>
    <t>19083/19082</t>
  </si>
  <si>
    <t>B. NO. 250/J Bouchard/Harold Reinauer/RTC 102/Liberty/RutHarold Reinauer</t>
  </si>
  <si>
    <t>JUST RECEIVED NOTICE</t>
  </si>
  <si>
    <t xml:space="preserve">Nicole Leigh Reinaue/Freedom/RTC 135/Vincent D Tibbetts </t>
  </si>
  <si>
    <t>Freedom/Vincent D Tibbetts Jr</t>
  </si>
  <si>
    <t>Freedom/Nicole Leigh Reinaue/RTC 135</t>
  </si>
  <si>
    <t>Lincoln  Sea/Freedom/DBL 140</t>
  </si>
  <si>
    <t>Liberty/Austin Reinauer/RTC 100</t>
  </si>
  <si>
    <t>Liberty/DBL 140/Lincoln  Sea</t>
  </si>
  <si>
    <t xml:space="preserve">Vincent D Tibbetts Jr/Freedom/Iver Prosperity/Liberty/Freedom </t>
  </si>
  <si>
    <t>Houston/Linda Moran/Freedom</t>
  </si>
  <si>
    <t>Freedom/B. No. 250/Evening Star/</t>
  </si>
  <si>
    <t>Evening Star/Liberty/B. NO 250</t>
  </si>
  <si>
    <t xml:space="preserve">Freedom/Harold A Reinauer/Iver Prosperity </t>
  </si>
  <si>
    <t>Liberty/Morton Bouchard/DBL 225</t>
  </si>
  <si>
    <t xml:space="preserve">Liberty/Cape Lookout/DBL 102 </t>
  </si>
  <si>
    <t>Morton Bouchard Jr/Freedom/B.NO. 225</t>
  </si>
  <si>
    <t xml:space="preserve">Liberty/Christian Reinauer/RTC 145 </t>
  </si>
  <si>
    <t>Ruth M Reinauer/Freedom/RTC 102</t>
  </si>
  <si>
    <t>RTC 109/Liberty/Gracie Reinauer</t>
  </si>
  <si>
    <t>Gracie Reinauer/Christian Reinauer/Liberty/RTC 145</t>
  </si>
  <si>
    <t xml:space="preserve">Stephen Scott/Vincent D Tibbetts Jr/New England/Freedom </t>
  </si>
  <si>
    <t xml:space="preserve">Vincent D Tibbetts/Stephen Scott/Freedom </t>
  </si>
  <si>
    <t xml:space="preserve">Freedom/Stephen Scott/Harold A Reinauer II </t>
  </si>
  <si>
    <t>Stephen Scott/New England/Freedom/Harold A Reinauer II</t>
  </si>
  <si>
    <t>Dean Reinauer/Vincent Tibbett Jr/RTC 10C</t>
  </si>
  <si>
    <t>Dean Reinauer/Vincent D Tibbetts Jr.</t>
  </si>
  <si>
    <t>Stephan-Scott/B.NO.225/Morton S. Bouchard/Dean Reinauer</t>
  </si>
  <si>
    <t>Stephan-Scott</t>
  </si>
  <si>
    <t>Liberty/Houston/Linda Moran</t>
  </si>
  <si>
    <t xml:space="preserve"> </t>
  </si>
  <si>
    <t>RTC 145/Liberty/Christian Reinauer</t>
  </si>
  <si>
    <t>Vincent D Tibbetts Jr. Jr</t>
  </si>
  <si>
    <t>Vincent D Tibbetts Jr. Jr/DBL 102/Cape Lookout</t>
  </si>
  <si>
    <t>Freedom/RTC 84</t>
  </si>
  <si>
    <t>Nor Easter/Liberty/Freedom</t>
  </si>
  <si>
    <t>B. NO 250/Freedom/Evening Star</t>
  </si>
  <si>
    <t>Freedom/RTC 109/Gracie Reinauer</t>
  </si>
  <si>
    <t>Stephen Scott/Harold Reinauer/Liberty</t>
  </si>
  <si>
    <t>UNEXPEXTED DELAYED</t>
  </si>
  <si>
    <t>Liberty/Vincent D Tibbetts/Freedom</t>
  </si>
  <si>
    <t>Vincent D Tibbetts/Liberty/Freedom/Nor Easter</t>
  </si>
  <si>
    <t>Stephen Scott/Freedom/Vincent D Tibbetts Jr., Jr</t>
  </si>
  <si>
    <t>Liberty/Harold Reinauer/Stephen Scott</t>
  </si>
  <si>
    <t>Stephen Scott/New England/Harold Reinauer/Liberty</t>
  </si>
  <si>
    <t>Christian Reinauer/Freedom/RTC 145</t>
  </si>
  <si>
    <t>Morton Couchard/Liberty/B NO. 225</t>
  </si>
  <si>
    <t>MLDson</t>
  </si>
  <si>
    <t>1 TUG/WORK BARGE</t>
  </si>
  <si>
    <t>Merit/Dock barge/Freedom</t>
  </si>
  <si>
    <t>RTC 145/Christian Reinauer/Freedom</t>
  </si>
  <si>
    <t>Liberty/Morton Bouchar/B. No 225</t>
  </si>
  <si>
    <t>East Coast/Harold A Reinauer/Liberty</t>
  </si>
  <si>
    <t>Vincent D Tibbetts/Linda Moran/Houston/Liberty</t>
  </si>
  <si>
    <t>Houston/Vincent D Tibbetts/Linda Moran</t>
  </si>
  <si>
    <t>WORK BARGE/BOAT</t>
  </si>
  <si>
    <t>Grizziy</t>
  </si>
  <si>
    <t>Grizziy/Work B 1501</t>
  </si>
  <si>
    <t>Freedom/Harold A Reinauer/Vincent D Tibbetts/East Coast</t>
  </si>
  <si>
    <t xml:space="preserve">Stephen Scott/New England/Freedom/Liberty </t>
  </si>
  <si>
    <t>Liberty/Stephen Scott/Freedom</t>
  </si>
  <si>
    <t>Freedom/Harold A Reinuaer/Liberty</t>
  </si>
  <si>
    <t>Freedom/Harold A Reinauer/Liberty/New England</t>
  </si>
  <si>
    <t>Liberty/Sea Eagle/TMI - 17</t>
  </si>
  <si>
    <t>Liberty/Jane A Bouchard/B NO 210</t>
  </si>
  <si>
    <t>Stephen Scott/Freedom/Liberty/Great Eastern</t>
  </si>
  <si>
    <t>Stephen Scott/Liberty</t>
  </si>
  <si>
    <t>Jane A Bouchard/Liberty/B NO 210</t>
  </si>
  <si>
    <t>Dean Reinauer/Liberty/RTC 106</t>
  </si>
  <si>
    <t>Freedom/Liberty/Stephen Scott</t>
  </si>
  <si>
    <t>Liberty/Freedom/Stephen Scott/Great Eastern/Dean Reinauer</t>
  </si>
  <si>
    <t>Boston Fire</t>
  </si>
  <si>
    <t>Freedom/RTC 165/Burt Kuwofer</t>
  </si>
  <si>
    <t>19117/19118</t>
  </si>
  <si>
    <t>2 TUGS/2 BARGES</t>
  </si>
  <si>
    <t>Liberty/Dean Reinauer/RTC 165</t>
  </si>
  <si>
    <t>Cape Henry/DBL 103/Liberty</t>
  </si>
  <si>
    <t>Liberty/Evening Star/B NO 250</t>
  </si>
  <si>
    <t>Evening Star/Freedom/B NO 250</t>
  </si>
  <si>
    <t>Liberty/DBL 140/Lincoln  SEA</t>
  </si>
  <si>
    <t>Harold Reinauer/RTC 145/Christian Reinauer</t>
  </si>
  <si>
    <t>Harold Reinauer/Nor Easter/Freedom/Vincent D Tibbetts Jr./First Responder</t>
  </si>
  <si>
    <t>Meit/Harold Reinauer/Vincent D Tibbetts Jr./Freedom</t>
  </si>
  <si>
    <t>Meit/Crane B</t>
  </si>
  <si>
    <t>Vincent D Tibbetts Jr./Freedom/Harold Reinauer/IVAN Prosperity</t>
  </si>
  <si>
    <t>Linda Moran/Harold Reinauer/Houston/Vincent D Tibbetts Jr./Freedom</t>
  </si>
  <si>
    <t>Harold Reinauer/Linda Moran/Houston</t>
  </si>
  <si>
    <t>Liberty/Freedom/Harold Reinauer</t>
  </si>
  <si>
    <t>Liberty/Kristy Ann/RTC 80/Grizzly/Dumpster Barge</t>
  </si>
  <si>
    <t>Grizzly/Dumpster Barge</t>
  </si>
  <si>
    <t>Cape Lookout/Freedom/DBL 102</t>
  </si>
  <si>
    <t>Gracie Reinauer/Freedom/RTS 109</t>
  </si>
  <si>
    <t>Liberty/Vincent D Tibbetts Jr./IVER Prosperity/Freedom</t>
  </si>
  <si>
    <t>Liberty/Freedom/Vincent D Tibbetts Jr.</t>
  </si>
  <si>
    <t>2 WORK BARGE/BOAT</t>
  </si>
  <si>
    <t>19135/19137</t>
  </si>
  <si>
    <t>Grizzly/Dumpster Barge/Merit</t>
  </si>
  <si>
    <t>Vincent D Tibbetts Jr./Harold A Reinauer II/Freedom</t>
  </si>
  <si>
    <t>Freedom/Vincent D Tibbetts Jr./Harold Reinauer/Iver prosperity</t>
  </si>
  <si>
    <t>Vincent D Tibbetts Jr./Cape Henry/DBL 103</t>
  </si>
  <si>
    <t>Kristy Ann/Liberty/RTC 80</t>
  </si>
  <si>
    <t>Liberty/Christian Reinauer/RTC 125</t>
  </si>
  <si>
    <t>Liberty/Linda Moran/Houston</t>
  </si>
  <si>
    <t>3 TUGS/TANKER</t>
  </si>
  <si>
    <t>Vincent D Tibbetts Jr./Stephen Scott/Freedom/Great Eastern</t>
  </si>
  <si>
    <t>Freedom/Vincent D Tibbetts Jr.</t>
  </si>
  <si>
    <t>Freedom/Liberty/Vincent D Tibbetts Jr.</t>
  </si>
  <si>
    <t>Freedom/Liberty/Vincent D Tibbetts Jr./Great Eastern</t>
  </si>
  <si>
    <t>Grizzly/Work Barge</t>
  </si>
  <si>
    <t>Reinauer/Freedom/RTC 106</t>
  </si>
  <si>
    <t>Liberty/DBL 102</t>
  </si>
  <si>
    <t>Liberty/RTC 106/Dean Reinauer</t>
  </si>
  <si>
    <t>Freedom/DBL 102/Cape Lookout</t>
  </si>
  <si>
    <t>Liberty/Harold Reinauer/Iver Prosperity/Freedom</t>
  </si>
  <si>
    <t>Harold A Reinauer Jr/Liberty</t>
  </si>
  <si>
    <t>Freedom/B Franklin Reinauer/RTC 82</t>
  </si>
  <si>
    <t xml:space="preserve">3 TUGs/TANKER </t>
  </si>
  <si>
    <t>Liberty/Vincent D Tibbetts Jr./Freedom/Iver prosperity</t>
  </si>
  <si>
    <t>2 TUGS/2 BARGE</t>
  </si>
  <si>
    <t>B Franklin Reinauer/Liberty/RTC 82</t>
  </si>
  <si>
    <t>Dylan Cooper/Freedom/RTC 108/Liberty/Gracie M Reinauer/RTC 109</t>
  </si>
  <si>
    <t>Liberty/Freedom/Dylan Cooper</t>
  </si>
  <si>
    <t>Dylan Cooper</t>
  </si>
  <si>
    <t>Dylan Cooper/Liberty/RTC 108</t>
  </si>
  <si>
    <t>Liberty/Mount St. Elias/DBL 82</t>
  </si>
  <si>
    <t>1501/Grizzly</t>
  </si>
  <si>
    <t>Freedom/KTC 145/Reinauer/Sea Eagle/Triton</t>
  </si>
  <si>
    <t>Kodiak</t>
  </si>
  <si>
    <t>Liberty/Morgan</t>
  </si>
  <si>
    <t>Sea Eagle/Triton/Reinauer/Freedom</t>
  </si>
  <si>
    <t>Iver Prosperity/Stephen Scott/Liberty/Freedom</t>
  </si>
  <si>
    <t>Harold A Reinauer/Linda Moran/Houston</t>
  </si>
  <si>
    <t>Harold A Reinauer</t>
  </si>
  <si>
    <t>Christian Reinauer/Harold Reinauer/RTC 145</t>
  </si>
  <si>
    <t>Liberty/Iver Prosperity/Freedom/Harold A Reinauer Jr</t>
  </si>
  <si>
    <t>Liberty/Great Eastern/Freedom/Harold A Reinauer Jr</t>
  </si>
  <si>
    <t>Liberty/Freedom/Harold A Reinauer Jr</t>
  </si>
  <si>
    <t>Cape Lookout/Harold A Reinauer Jr./DBL 102</t>
  </si>
  <si>
    <t>Harold A Reinaur II</t>
  </si>
  <si>
    <t>19156/19157</t>
  </si>
  <si>
    <t xml:space="preserve">2 TUG/2 BARGE </t>
  </si>
  <si>
    <t>Zachery Reinauer/Freedom/RTC 42</t>
  </si>
  <si>
    <t>1TUG</t>
  </si>
  <si>
    <t>Zachery Reinauer/Liberty/RTC 42</t>
  </si>
  <si>
    <t>Christian Reinauer/Liberty/RTC 143</t>
  </si>
  <si>
    <t>Coast Guard 49417</t>
  </si>
  <si>
    <t>Vincent D Tibbetts Jr./Harold A Reinauer II/Nor Easter/Liberty</t>
  </si>
  <si>
    <t>Vincent D Tibbetts Jr./Harold A Reinauer II/Liberty</t>
  </si>
  <si>
    <t>Harold A Reinauer II/DBL 82/Mt. St. Elias</t>
  </si>
  <si>
    <t>Liberty/RTC 145/Christian Reinauer II</t>
  </si>
  <si>
    <t>Harold Reinauer/DBL 82/Mt. St. Elias</t>
  </si>
  <si>
    <t>Liberty/Harold Reinauer/Great Eastern/Freedom</t>
  </si>
  <si>
    <t>Liberty/Harold Reinauer/Nor Easter/Freedom</t>
  </si>
  <si>
    <t>DBL 103/Cape Henry/Liberty</t>
  </si>
  <si>
    <t>Vincent D Tibbetts/Liberty/Freedom/Great Eastern</t>
  </si>
  <si>
    <t>Vincent D Tibbetts/Freedom/Iver Prosperity</t>
  </si>
  <si>
    <t>Vincent D Tibbetts/Freedom</t>
  </si>
  <si>
    <t>Iver Prosperity/Vincent D Tibbetts Jr./Liberty/Freedom</t>
  </si>
  <si>
    <t>East Coast/Harold A Reinauer/Freedom/Vincent D Tibbetts Jr.</t>
  </si>
  <si>
    <t>Harold Reinauer/Vincent D Tibbetts Jr./Freedom</t>
  </si>
  <si>
    <t>Christian Reinauer/Justice/RTC 145</t>
  </si>
  <si>
    <t>Justice</t>
  </si>
  <si>
    <t>*formula cant handle this</t>
  </si>
  <si>
    <t>Linda Moran/Justice/Houston</t>
  </si>
  <si>
    <t>???</t>
  </si>
  <si>
    <t>Justice/Haggerty Girls/RTC 101/Liberty</t>
  </si>
  <si>
    <t>Haggerty Girls</t>
  </si>
  <si>
    <t>Haggerty Girls/Liberty/RTC 101</t>
  </si>
  <si>
    <t>Freedom/Justice/Liberty</t>
  </si>
  <si>
    <t>Freedom/Justice/Liberty/East Coast</t>
  </si>
  <si>
    <t>2 TUG/BARGE</t>
  </si>
  <si>
    <t>Cape Henry/DBL 103/Liberty/Justice</t>
  </si>
  <si>
    <t>Justice/Christian Reinauer/RTC 145</t>
  </si>
  <si>
    <t>Justice/Dean Reinauer/RTC 106/Merit/Crane Barge</t>
  </si>
  <si>
    <t>Dean Reinauer/Justice/RTC 106</t>
  </si>
  <si>
    <t>Harold Reinauer/Liberty/Freedom/New England</t>
  </si>
  <si>
    <t>Harold Reinauer/Freedom</t>
  </si>
  <si>
    <t>BOAT</t>
  </si>
  <si>
    <t>Merit/Work barge</t>
  </si>
  <si>
    <t>Liberty/RTC 100/Austin Reinauer</t>
  </si>
  <si>
    <t>Harold Reinauer/Justice</t>
  </si>
  <si>
    <t>Liberty/Justice/Harold Reinauer/New England</t>
  </si>
  <si>
    <t>Denali/Justice/DBL 104</t>
  </si>
  <si>
    <t>Justice/Denali/DBL 104</t>
  </si>
  <si>
    <t>Harold Reinauer/Freedom/Liberty/Acadia</t>
  </si>
  <si>
    <t>Liberty/Freedom/Justice</t>
  </si>
  <si>
    <t>Liberty/Freedom/Justice/Acadia</t>
  </si>
  <si>
    <t>Justice/Houston/Linda Moran</t>
  </si>
  <si>
    <t>Denali/Vincent D Tibbetts Jr./DBL 104</t>
  </si>
  <si>
    <t>Vincent D Tibbetts Jr.</t>
  </si>
  <si>
    <t>Liberty/TMI-17/Sea Eagle</t>
  </si>
  <si>
    <t>B. Franklin Reinauer/Liberty/RTC 82</t>
  </si>
  <si>
    <t>Harold Reinauer/Vincent D Tibbetts Jr./Liberty/New England/Christian Reinauer</t>
  </si>
  <si>
    <t>Vincent D Tibbetts Jr./Harold Reinauer/Liberty/TMI-17/Sea Eagle</t>
  </si>
  <si>
    <t>Harold A Reinauer/Liberty/Vincent D Tibbetts Jr./Acadia</t>
  </si>
  <si>
    <t>Liberty/Cape Henry/DBL 103</t>
  </si>
  <si>
    <t>Harold Reinauer/Christian Reinauer/RTC 145</t>
  </si>
  <si>
    <t>Liberty/Stephen Scott</t>
  </si>
  <si>
    <t>Freedom/Stephen Scott/Liberty/Acadia</t>
  </si>
  <si>
    <t>Liberty/Freedom/Justice/New England</t>
  </si>
  <si>
    <t>Merit/Work Barge</t>
  </si>
  <si>
    <t>Merit/Deck Barge</t>
  </si>
  <si>
    <t>Sea Eagle/Freedom/TMI-17</t>
  </si>
  <si>
    <t>Houston/Justice/Linda Moran</t>
  </si>
  <si>
    <t>Liberty/Justice/Great Eastern</t>
  </si>
  <si>
    <t>Liberty/Justice/Merit</t>
  </si>
  <si>
    <t>Liberty/Harold A Reinauer II/Freedom</t>
  </si>
  <si>
    <t>Liberty/Harold A Reinauer II/Freedom/Great Eastern</t>
  </si>
  <si>
    <t>Liberty/Christian Reinauer/RTC 144</t>
  </si>
  <si>
    <t>Justice/Liberty/Freedom</t>
  </si>
  <si>
    <t>Justice/Liberty/Freedom/Nor Easter</t>
  </si>
  <si>
    <t>Freedom/Josephine/RTC 83</t>
  </si>
  <si>
    <t>Josephine</t>
  </si>
  <si>
    <t>Harold Reinauer/Josephine/RTC 83</t>
  </si>
  <si>
    <t>Vincent D Tibbetts Jr. Jr/Liberty/New England/Freedom</t>
  </si>
  <si>
    <t>Freedom/Vincent D Tibbetts Jr./Liberty</t>
  </si>
  <si>
    <t>Justice/Freedom/Liberty</t>
  </si>
  <si>
    <t>Justice/Freedom/Liberty/New England</t>
  </si>
  <si>
    <t>not too late, 1 day early</t>
  </si>
  <si>
    <t>Haggerty Girls/Justice/RTC 107</t>
  </si>
  <si>
    <t>Merit/Crane barge</t>
  </si>
  <si>
    <t>RTC 145/Justice/Christian Reinauer</t>
  </si>
  <si>
    <t>Cape Lookout/Liberty/DBL 102</t>
  </si>
  <si>
    <t>Cape Lookout/Liberty/DBL 109</t>
  </si>
  <si>
    <t>Merit/Sm. B.</t>
  </si>
  <si>
    <t>Harold Reinauer/Freedom/Justice/New England</t>
  </si>
  <si>
    <t>Freedom/Justice/Harold Reinauer</t>
  </si>
  <si>
    <t>Liberty/Justice/Freedom/Iver Prosperity</t>
  </si>
  <si>
    <t>Liberty/Justice/Freedom/New England</t>
  </si>
  <si>
    <t>Philadelphia/Double Skin 60!</t>
  </si>
  <si>
    <t>Justice/Liberty/Freedom/Iver Prosperity</t>
  </si>
  <si>
    <t>Cape Henry/Harold Reinauer/DBL 103</t>
  </si>
  <si>
    <t>Liberty/RTC 107/Haggerty Girls</t>
  </si>
  <si>
    <t>Haggerty Girls/Liberty</t>
  </si>
  <si>
    <t>Freedom/Haggerty Girls/RTC 107</t>
  </si>
  <si>
    <t>Justice/DBL 104/Denali</t>
  </si>
  <si>
    <t>Liberty/Freedom/Vincent D Tibbetts Jr./AMI</t>
  </si>
  <si>
    <t>Liberty/Justice/Freedom/Nor Easter</t>
  </si>
  <si>
    <t>Liberty/AMI/Freedom/Harold Reinauer</t>
  </si>
  <si>
    <t>Harold Reinauer/Liberty/Freedom</t>
  </si>
  <si>
    <t>Harold Reinauer/Liberty/Freedom/Nor Easter</t>
  </si>
  <si>
    <t>Justice/RTC 145/Christian Reinauer</t>
  </si>
  <si>
    <t>Freedom/Double Skin 60!/Wye River</t>
  </si>
  <si>
    <t>Liberty/Wye River/Double Skin 60!</t>
  </si>
  <si>
    <t>Freedom/Dean Reinauer/RTC 106/Merit</t>
  </si>
  <si>
    <t>Justice/Stephen Scott</t>
  </si>
  <si>
    <t>Justice/Liberty/Freedom/New England</t>
  </si>
  <si>
    <t>Justice/Harold A Reinauer/Liberty/Great Eastern</t>
  </si>
  <si>
    <t>Justice/Liberty</t>
  </si>
  <si>
    <t>Freedom/Denali/DBL 104</t>
  </si>
  <si>
    <t>Stephen Scott/Liberty/Nor Easter/Freedom</t>
  </si>
  <si>
    <t>Liberty/Stephen Scott/Freedom/Lincoln  Sea/DBL 140</t>
  </si>
  <si>
    <t>Freedom/Cape Henry/Justice/DBL 103</t>
  </si>
  <si>
    <t>Cape Henry/Justice/DBL 103</t>
  </si>
  <si>
    <t>Harold A Reinauer/Kirby DBL 140</t>
  </si>
  <si>
    <t>Liberty/Harold Reinauer/Freedom</t>
  </si>
  <si>
    <t>Liberty/Harold Reinauer/Freedom/Nor Easter</t>
  </si>
  <si>
    <t>Moron Reinauer/Liberty/RTC 103/Merit</t>
  </si>
  <si>
    <t>Harold A Reinauer/Freedom/Liberty/Iver Prosperity</t>
  </si>
  <si>
    <t>Harold A Reinauer/Freedom</t>
  </si>
  <si>
    <t>2 TUGS/TANKER</t>
  </si>
  <si>
    <t>Freedom/Harold Reinauer/Prosperity</t>
  </si>
  <si>
    <t>Morgan Reinauer/Freedom/RTC 103</t>
  </si>
  <si>
    <t>Harold Reinauer/Austin Reinauer/RTC 100</t>
  </si>
  <si>
    <t>RTC 145/Freedom/Christian Reinauer</t>
  </si>
  <si>
    <t>Reinauer II</t>
  </si>
  <si>
    <t>DBL 104/Harold Reinauer/Denali</t>
  </si>
  <si>
    <t>Liberty/Freedom/Nor Easter/Harold A Reinauer</t>
  </si>
  <si>
    <t>Liberty/TMI17/Sea Eagle</t>
  </si>
  <si>
    <t>Water Taxi</t>
  </si>
  <si>
    <t>Freedom/Liberty/Harold A Reinauer</t>
  </si>
  <si>
    <t>Freedom/Liberty/Harold A Reinauer/Nor Easter</t>
  </si>
  <si>
    <t>Tyler/CB-140</t>
  </si>
  <si>
    <t>CB-140/Tyler</t>
  </si>
  <si>
    <t>Keith Burlays/Liberty/Vincent D Tibbetts Jr.</t>
  </si>
  <si>
    <t>Kristin Polling/Eva Leigh Carter</t>
  </si>
  <si>
    <t>Vincent D Tibbetts/Denali/DBL 104</t>
  </si>
  <si>
    <t>Harold A Reinauer/Stephen Scott/Great Eastern/Liberty</t>
  </si>
  <si>
    <t>Vincent Tibbett/Lincoln  Sea/DBL 140/Harold A Reinauer</t>
  </si>
  <si>
    <t>Vincent D Tibbetts Jr./Police Boat</t>
  </si>
  <si>
    <t>Liberty/Freedom/Harold Reinauer/Great Eastern</t>
  </si>
  <si>
    <t>Nor Easter/Liberty/Harold Reinauer</t>
  </si>
  <si>
    <t>Liberty/Harold Reinauer</t>
  </si>
  <si>
    <t>Christian Reinauer/Liberty/RTC 145/Freedom/Harold Reinauer</t>
  </si>
  <si>
    <t>Liberty/Nor Easter/Freedom/Harold A Reinauer II</t>
  </si>
  <si>
    <t>Harold Reinauer/RTC 107/Haggerty Girls</t>
  </si>
  <si>
    <t>Liberty/Haggerty Girls/RTC 107</t>
  </si>
  <si>
    <t>Sea Eagle/Liberty/TMI-17</t>
  </si>
  <si>
    <t>Harold Reinauer/Sea Eagle/TMI-17</t>
  </si>
  <si>
    <t>Vincent D Tibbetts Jr./Harold Reinauer/Freedom/Acadia</t>
  </si>
  <si>
    <t>Harold Reinauer/Sea Eagle/TMI-17/Vincent D Tibbetts Jr./Freedom</t>
  </si>
  <si>
    <t>Sea Eagle/Harold Reinauer/TMI-17</t>
  </si>
  <si>
    <t>Merit/Freedom/Liberty/Harold Reinauer/Acadia</t>
  </si>
  <si>
    <t>Freedom/Great Eastern/Vincent D Tibbetts Jr./Liberty</t>
  </si>
  <si>
    <t>Liberty/Vincent D Tibbetts Jr.</t>
  </si>
  <si>
    <t>Liberty/DBL 103/Cape Henry</t>
  </si>
  <si>
    <t>RTC 107/Haggerty Girls/Harold Reinauer</t>
  </si>
  <si>
    <t>Vincent D Tibbetts Jr./Freedom/Liberty/New England</t>
  </si>
  <si>
    <t>Vincent D Tibbetts Jr./Liberty</t>
  </si>
  <si>
    <t>Vincent D Tibbetts Jr./RTC 103</t>
  </si>
  <si>
    <t>Liberty/Kirby/DBL 102</t>
  </si>
  <si>
    <t>Liberty/Christian Reinauer/RTC 135</t>
  </si>
  <si>
    <t>Freedom/Liberty/Vincent D Tibbetts Jr./New England</t>
  </si>
  <si>
    <t>Justice/Cape Lookout/DBL 103</t>
  </si>
  <si>
    <t>680?</t>
  </si>
  <si>
    <t>Liberty/Justice</t>
  </si>
  <si>
    <t>Justice/Dean Reinauer/RTC 106</t>
  </si>
  <si>
    <t>Justice/Dean Reinauer</t>
  </si>
  <si>
    <t>Freedom/Liberty/Justice/iver Prosperity</t>
  </si>
  <si>
    <t>Vincent D Tibbetts Jr. Jr/Harold Reinauer</t>
  </si>
  <si>
    <t>Freedom/Vincent D Tibbetts Jr./Harold Reinauer/New England</t>
  </si>
  <si>
    <t>Jason Reinauer/Christian Reianuer/RTC 145</t>
  </si>
  <si>
    <t>Jason Reinauer</t>
  </si>
  <si>
    <t>Jason Reinauer/Freedom/Team Osprey</t>
  </si>
  <si>
    <t>Jason Reinauer/Freedom</t>
  </si>
  <si>
    <t>Jason Reinauer/Acadia/Harold Reinauer/Vincent D Tibbetts Jr. Jr</t>
  </si>
  <si>
    <t>Jason Reinauer/Vincent D Tibbetts Jr./Harold Reinauer</t>
  </si>
  <si>
    <t>Vincent D Tibbetts Jr./Liberty/Freedom</t>
  </si>
  <si>
    <t>Vincent D Tibbetts Jr./Liberty/Freedom/Team osprey</t>
  </si>
  <si>
    <t>Liberty/Vincent D Tibbetts Jr./Freedom/Acadia</t>
  </si>
  <si>
    <t>Vincent D Tibbetts Jr./Haggerty Girls/RTC 107/Freedom/Cape Henry/DBL 103</t>
  </si>
  <si>
    <t>Vincent D Tibbetts Jr./Freedom/Haggerty Girls/Cape Henry/DBL 103</t>
  </si>
  <si>
    <t>Denali/DBL 104</t>
  </si>
  <si>
    <t>Liberty/RTC 83/Josephine</t>
  </si>
  <si>
    <t>Dylan Cooper/Vincent D Tibbetts Jr./RTC 108</t>
  </si>
  <si>
    <t>Freedom/Liberty/Great Eastern</t>
  </si>
  <si>
    <t>Liberty/Dylan Cooper/RTC 108</t>
  </si>
  <si>
    <t>Cape Lookout/Liberty/DBL 103</t>
  </si>
  <si>
    <t>Freedom/Liberty/Nor Easter</t>
  </si>
  <si>
    <t>Iver prosperity/Harold Reinauer/Freedom/Liberty</t>
  </si>
  <si>
    <t>Jason Reinauer/Austin Reinauer/RTC 100</t>
  </si>
  <si>
    <t>Harold Reinauer/GM 6506</t>
  </si>
  <si>
    <t>Harold Reinauer/Genesis Victory/GM 6506</t>
  </si>
  <si>
    <t>Freedom/Dylan Cooper/RTC 108</t>
  </si>
  <si>
    <t>Harold A Reinauer II/Liberty/Freedom/B. No. 220 Bouchard</t>
  </si>
  <si>
    <t>Harold Reinauer/B. No. 220 Bouchard/Freedom</t>
  </si>
  <si>
    <t>Freedom/Zachary Reinauer</t>
  </si>
  <si>
    <t>Freedom/Zachary Reinauer/Iver Prosperity/Liberty</t>
  </si>
  <si>
    <t>New England/Harold Reinauer/Jason Reinauer/Liberty</t>
  </si>
  <si>
    <t>Liberty/Jason Reinauer</t>
  </si>
  <si>
    <t>Nor Easter/Zachary Reinauer/Freedom</t>
  </si>
  <si>
    <t>BO19280</t>
  </si>
  <si>
    <t>jason Reinauer/frederick bouchard/B. No. 220</t>
  </si>
  <si>
    <t>Liberty/Justice/Security</t>
  </si>
  <si>
    <t>Freedom/Vincent D Tibbetts Jr./Jason Reinauer/First Responder</t>
  </si>
  <si>
    <t>Freedom/Vincent D Tibbetts Jr./Jason Reinauer/First Responder/New England</t>
  </si>
  <si>
    <t>Vincent D Tibbetts Jr./Christian Reinauer/RTC 145/Jason Reinauer/Long Island/Double Skin 60</t>
  </si>
  <si>
    <t>Vincent Reinauer/RTC 145/Long Island</t>
  </si>
  <si>
    <t>Vincent D Tibbetts Jr./Freedom/Jason Reinauer</t>
  </si>
  <si>
    <t>Vincent D Tibbetts Jr./Freedom/Jason Reinauer/Nor Easter</t>
  </si>
  <si>
    <t>Liberty/DBL 103</t>
  </si>
  <si>
    <t>Cape Henry</t>
  </si>
  <si>
    <t>Justice/DB601/Long Island</t>
  </si>
  <si>
    <t>Justice/Eva Leigh Cutler/K. Poline</t>
  </si>
  <si>
    <t>Freedom/RTC 82/Franklin Reinauer</t>
  </si>
  <si>
    <t>Vincent D Tibbetts Jr./Harold Reinauer II</t>
  </si>
  <si>
    <t>2 TUG/2 BARGE</t>
  </si>
  <si>
    <t>K Poline/Harold Reinauer II/Eva Leight Cutler/Franklin Reinauer/Vincent D Tibbetts Jr./RTC 82</t>
  </si>
  <si>
    <t>New England/Liberty/Justice</t>
  </si>
  <si>
    <t>Justice/Liberty/Vincent D Tibbetts Jr. Jr.</t>
  </si>
  <si>
    <t>Freedom/Jason Reinauer/Harold Reinauer II</t>
  </si>
  <si>
    <t>New England/Jason Reinauer/Harold Reinauer/First Responder/Reinauer</t>
  </si>
  <si>
    <t>delayed but no change</t>
  </si>
  <si>
    <t>Great Eastern/Justice/Freedom/First Responder</t>
  </si>
  <si>
    <t>Justice/Freedom/Houston/Vincent D Tibbetts Jr./Linda Moran</t>
  </si>
  <si>
    <t>Linda Moran/Houston/Vincent D Tibbetts Jr.</t>
  </si>
  <si>
    <t>Cape Henry/DBL 103</t>
  </si>
  <si>
    <t>Justice/DBL 103/Cape Henry</t>
  </si>
  <si>
    <t>Vincent D Tibbetts Jr. Jr/Harold Reinauer/Freedom</t>
  </si>
  <si>
    <t>Vincent D Tibbetts Jr. Jr/Harold Reinauer/Freedom/Great Eastern</t>
  </si>
  <si>
    <t>Vincent D Tibbetts Jr. Jr/Harold Reinauer/Freedom/Nor Easter</t>
  </si>
  <si>
    <t>Vincent D Tibbetts Jr. Jr/Freedom</t>
  </si>
  <si>
    <t>Vincent D Tibbetts Jr. Jr/Harold Reinauer/Freedom/New England</t>
  </si>
  <si>
    <t>2 TUG OUT</t>
  </si>
  <si>
    <t>Liberty/Freedom/DBL 82/Mount St Elias/Vincent D Tibbetts Jr.</t>
  </si>
  <si>
    <t>Freedom/Liberty/Vincent D Tibbetts Jr./Nor Easter</t>
  </si>
  <si>
    <t>Freedom/Liberty/Harold A Reinauer II/Police Boat</t>
  </si>
  <si>
    <t>Freedom/Liberty/Harold A Reinauer II/New England</t>
  </si>
  <si>
    <t>Harold A Reinauer II/Freedom/Liberty</t>
  </si>
  <si>
    <t>Vincent D Tibbetts Jr./Austin Reinauer/RTC 100</t>
  </si>
  <si>
    <t>Austin Reinauer/Vincent D Tibbetts Jr./RTC 100</t>
  </si>
  <si>
    <t>Harold A Reinauer II/Nor Easter/Vincent D Tibbetts Jr. Jr</t>
  </si>
  <si>
    <t>Houston/Harold Reinauer II</t>
  </si>
  <si>
    <t>Vincent D Tibbetts Jr./Houston/Linda moran</t>
  </si>
  <si>
    <t>New England/Liberty/Justice/Freedom</t>
  </si>
  <si>
    <t>DBL 103/Freedom/Liberty</t>
  </si>
  <si>
    <t>Freedom/Justice/Liberty/Merit/Crane Barge</t>
  </si>
  <si>
    <t>Freedom/Justice/Liberty/New England/Merit</t>
  </si>
  <si>
    <t>Liberty/Police Boat</t>
  </si>
  <si>
    <t>Liberty/B. No. 284/Bouchard</t>
  </si>
  <si>
    <t>RTC 145/Liberty</t>
  </si>
  <si>
    <t>Vincent D Tibbetts Jr./Liberty/Harold Reinauer II/Great Eastern</t>
  </si>
  <si>
    <t>Police Boat/Vincent D Tibbetts Jr./Liberty</t>
  </si>
  <si>
    <t>Vincent D Tibbetts Jr./Meredith Reinauer/RTC 150</t>
  </si>
  <si>
    <t>Vincent D Tibbetts Jr./Liberty/Freedom/Great Eastern</t>
  </si>
  <si>
    <t>Freedom/New England/Liberty/Justice</t>
  </si>
  <si>
    <t>Justice/Freedom</t>
  </si>
  <si>
    <t>Houston/Liberty/Linda moran</t>
  </si>
  <si>
    <t>Harold Reinauer II</t>
  </si>
  <si>
    <t>Harold Reinauer II/Cape Lookout/DBL 102</t>
  </si>
  <si>
    <t>Vincent Tibbetts/Harold Reinauer/Liberty</t>
  </si>
  <si>
    <t>Vincent Tibbetts/Harold Reinauer/Liberty/New England</t>
  </si>
  <si>
    <t>Denali/Harold Reinauer/DBL 104</t>
  </si>
  <si>
    <t>Reinauer</t>
  </si>
  <si>
    <t>DBL 104/Denali</t>
  </si>
  <si>
    <t>First Responder/Great Eastern/Jason Reinauer/Harold Reinauer II/Freedom</t>
  </si>
  <si>
    <t>Freedom/Harold Reinauer II/Jason Reinauer</t>
  </si>
  <si>
    <t>Harold Reinauer II/RTC 150/Meredith Reinauer</t>
  </si>
  <si>
    <t>RTC 106/Liberty/Meredith Reinauer</t>
  </si>
  <si>
    <t>Liberty/Reinauer/Liberty/RTC 106</t>
  </si>
  <si>
    <t>Liberty/First Responder/Iver Prosperity/Justice/Freedom</t>
  </si>
  <si>
    <t>Liberty/Justice/Freedom</t>
  </si>
  <si>
    <t>Liberty/Freedom/Justice/Iver Prosperity</t>
  </si>
  <si>
    <t>Justice/Liberty/First Responder</t>
  </si>
  <si>
    <t>Liberty/RTC 103/Morgan Reinauer</t>
  </si>
  <si>
    <t>Liberty/Morgan Reinauer/RTC 103</t>
  </si>
  <si>
    <t>New England/Liberty/Freedom/Justice</t>
  </si>
  <si>
    <t>Lynn Marie/Freedom/Houston</t>
  </si>
  <si>
    <t>Freedom/DBL 102/Cape Henry</t>
  </si>
  <si>
    <t>RTC-145/Reinauer/Liberty</t>
  </si>
  <si>
    <t>DBL-102/Cape Lookout/Liberty</t>
  </si>
  <si>
    <t>Great Eastern/Harold Reinauer/Freedom/Jason Reinauer</t>
  </si>
  <si>
    <t>Jason Reinauer/Freedom/Harold Reinauer</t>
  </si>
  <si>
    <t>Freedom/RTC 150/Meredith Christian Reinauer</t>
  </si>
  <si>
    <t>Freedom/RTC 150/Meredith Christian Reinauer/Liberty/Justice/First Responder</t>
  </si>
  <si>
    <t>First Responder/Freedom/Liberty/Great Eastern/Justice/Freedom</t>
  </si>
  <si>
    <t>Freedom/RTC 106/Dean Reinauer</t>
  </si>
  <si>
    <t>DBL 104/Freedom/Denali</t>
  </si>
  <si>
    <t>Jason Reinauer/Harold Reinauer/Liberty/New England</t>
  </si>
  <si>
    <t>Jason Reinauer/Liberty/Harold A Reinauer II</t>
  </si>
  <si>
    <t>Liberty/DBL 103/Cape Ann</t>
  </si>
  <si>
    <t>Cape Ann/DBL 103/Liberty</t>
  </si>
  <si>
    <t>Justice/First Responder</t>
  </si>
  <si>
    <t>Christian Reinauer/Justice/Liberty</t>
  </si>
  <si>
    <t>Vincent D Tibbetts Jr./Freedom/Nor Easter/Justice</t>
  </si>
  <si>
    <t>Freedom/Vincent D Tibbetts Jr./Justice</t>
  </si>
  <si>
    <t>Harold Reinauer/Jason Reinauer/Vincent D Tibbetts Jr.</t>
  </si>
  <si>
    <t>Nor Easter/Harold Reinauer/Jason Reinauer/Vincent D Tibbetts Jr.</t>
  </si>
  <si>
    <t>Houston/Liberty</t>
  </si>
  <si>
    <t>Houston/Linda Moran</t>
  </si>
  <si>
    <t>Liberty/B. No. 250/Denise A. Bouchard</t>
  </si>
  <si>
    <t>Justice/B. No. 250/Denise A Bouchard</t>
  </si>
  <si>
    <t>Freedom/Liberty/New England/Vincent D Tibbetts Jr./Police Boat</t>
  </si>
  <si>
    <t>Freedom/Liberty/Vincent D Tibbetts Jr./Police Boat</t>
  </si>
  <si>
    <t>Cape Canaveral/Harold Reinauer/DBL 104</t>
  </si>
  <si>
    <t>Harold Reinauer/Cape Lookout/DBl 102</t>
  </si>
  <si>
    <t>Harold Reinauer/Justice/Freedom/New England</t>
  </si>
  <si>
    <t>Iver Prosperity/Liberty/Freedom/Justice</t>
  </si>
  <si>
    <t>Crane Barge/Merit</t>
  </si>
  <si>
    <t>Harold Reinauer/Mer Reinauer/RTC 150</t>
  </si>
  <si>
    <t>Justice/Harold Reinauer/Liberty</t>
  </si>
  <si>
    <t>Justice/Harold Reinauer/Liberty/Iver prosperity</t>
  </si>
  <si>
    <t>Freedom/RTC 145/First Responder/Christian Reinauer</t>
  </si>
  <si>
    <t>Freedom/jason Reinauer/Vincent D Tibbetts Jr./New England</t>
  </si>
  <si>
    <t>Freedom/jason Reinauer/Vincent D Tibbetts Jr.</t>
  </si>
  <si>
    <t>Cape Henry/Harold Reinauer/DBL 103/Jason Reinauer</t>
  </si>
  <si>
    <t>RTC 145/Jason Reinauer/First Responder/Christian Reinauer</t>
  </si>
  <si>
    <t>Liberty/Justice/nancy</t>
  </si>
  <si>
    <t>Liberty/Justice/nancy/New England</t>
  </si>
  <si>
    <t>RTC 103/Christian Reinauer/Liberty</t>
  </si>
  <si>
    <t>Vincent D Tibbetts Jr./Freedom/Nor Easter</t>
  </si>
  <si>
    <t>Vincent D Tibbetts Jr./Freedom/Meredith Reinauer/Jason Reinauer/RTC 150</t>
  </si>
  <si>
    <t>Meredith Reinauer/Jason Reinauer/RTC 150</t>
  </si>
  <si>
    <t>Freedom/Harold Reinauer Jr.</t>
  </si>
  <si>
    <t>Freedom/Harold Reinauer Jr./Nor Easter</t>
  </si>
  <si>
    <t>Curtis Reinauer/Vincent D Tibbetts Jr./RTC 81</t>
  </si>
  <si>
    <t>Harold Reinauer Jr./Liberty/DBL 104</t>
  </si>
  <si>
    <t>Curtis Reinauer/Freedom/RTC 81</t>
  </si>
  <si>
    <t>Freedom/Liberty/new England</t>
  </si>
  <si>
    <t>Freedom/Liberty/Curtis Reinauer</t>
  </si>
  <si>
    <t>DBL 104/Freedom</t>
  </si>
  <si>
    <t>Justice/Liberty/Harold Reinauer</t>
  </si>
  <si>
    <t>Justice/Liberty/Harold Reinauer/New England</t>
  </si>
  <si>
    <t>Linda Moran/Liberty/Houston</t>
  </si>
  <si>
    <t>Freedom/B.No. 225/J George Betts</t>
  </si>
  <si>
    <t>Liberty/Nicole Leigh Reinauer/RTC 135</t>
  </si>
  <si>
    <t>Bouchard/Liberty</t>
  </si>
  <si>
    <t>Freedom/Reinauer/RTC 106</t>
  </si>
  <si>
    <t>DBL 82/Freedom/Mount St. Elias</t>
  </si>
  <si>
    <t>RTC 106/Freedom/Dean Reinauer</t>
  </si>
  <si>
    <t>Security/Freedom/Vincent D Tibbetts Jr./Liberty</t>
  </si>
  <si>
    <t>New England/Liberty/Freedom/Security/Vincent D Tibbetts Jr.</t>
  </si>
  <si>
    <t>Harold Reinauer/Freedom/Great Eastern/Liberty</t>
  </si>
  <si>
    <t>Caoe Henry/Freedom/DBL 103</t>
  </si>
  <si>
    <t>Cape Henry/Freedom/DBL 103</t>
  </si>
  <si>
    <t>Great Eastern/Harold Reinauer/Freedom/Liberty</t>
  </si>
  <si>
    <t>DBL 104/Liberty/Freedom</t>
  </si>
  <si>
    <t>Freedom/Cape Canaveral/DBL 104</t>
  </si>
  <si>
    <t>Freedom/RTC 135/Nicole Leigh Reinauer</t>
  </si>
  <si>
    <t>Linda Moran/Vincent D Tibbetts Jr./Houston</t>
  </si>
  <si>
    <t>Liberty/RTC 135</t>
  </si>
  <si>
    <t>Vincent A Reinauer/RTC 145/Liberty</t>
  </si>
  <si>
    <t>Vincent Austin Reinauer</t>
  </si>
  <si>
    <t>Liberty/RTC 145/Harold Reinauer</t>
  </si>
  <si>
    <t>RTC 80/Liberty/Kristy Ann</t>
  </si>
  <si>
    <t>Kristy Ann/Freedom/RTC 80</t>
  </si>
  <si>
    <t>3 TUGS/TANKER/BARGE</t>
  </si>
  <si>
    <t>Freedom/Jason Reinauer/Harold Reinauer/Nor Easter/Cape Henry/DBL 103/Vincent D Tibbetts Jr.</t>
  </si>
  <si>
    <t>Freedom/Jason Reinauer/Harold Reinauer/Cape Henry/DBL 103/Vincent D Tibbetts Jr.</t>
  </si>
  <si>
    <t>Liberty/Freedom/Vincent D Tibbetts Jr./Nor Easter</t>
  </si>
  <si>
    <t>Harold Reinauer/New England/Liberty/Freedom</t>
  </si>
  <si>
    <t>Iver Prosperity/Liberty/Freedom/Harold Reinauer</t>
  </si>
  <si>
    <t>DBL 82/Liberty</t>
  </si>
  <si>
    <t>DBL 82/Liberty/Mt. St. Elias</t>
  </si>
  <si>
    <t>Liberty/RTC 27</t>
  </si>
  <si>
    <t>Freedom/Liberty/Harold Reinauer/New England</t>
  </si>
  <si>
    <t>RTC 150/Justice/Meredith Reinauer</t>
  </si>
  <si>
    <t>Freedom/DBL 102</t>
  </si>
  <si>
    <t>Harold Reinauer/Merit/Crane Barge</t>
  </si>
  <si>
    <t>Freedom/Cape Gaui/Justice</t>
  </si>
  <si>
    <t>Freedom/Justice/Liberty/Houston/Linda Moran</t>
  </si>
  <si>
    <t>RTC 100/Justice/Austin Reinauer</t>
  </si>
  <si>
    <t>Justice/Freedom/Liberty/Cape Gaui</t>
  </si>
  <si>
    <t>Iver Prosperity/Freedom/Liberty/Justice</t>
  </si>
  <si>
    <t>RTC 100/Justice/Austin Reinauer/Freedom/Liberty</t>
  </si>
  <si>
    <t>Iver Prosperity/Liberty/Harold Reinauer/Freedom</t>
  </si>
  <si>
    <t>Liberty/Cape Canaverel/DBL 104</t>
  </si>
  <si>
    <t>Great Eastern/Harold Reinauer/Liberty</t>
  </si>
  <si>
    <t>Cape Canaverel/Harold Reinauer/Freedom/DBL 104</t>
  </si>
  <si>
    <t>Liberty/Security</t>
  </si>
  <si>
    <t>DBL 102/Cape Lookout/Liberty</t>
  </si>
  <si>
    <t>Freedom/Vincent D Tibbetts Jr./Liberty/First Responder</t>
  </si>
  <si>
    <t>Freedom/Liberty/Vincent D Tibbetts Jr./Great Eastern/First Responder</t>
  </si>
  <si>
    <t>Harold Reinauer II/Jason Reinauer II/Great Eastern/Liberty</t>
  </si>
  <si>
    <t>Liberty/Jason Reunauer/Harold Reinauer</t>
  </si>
  <si>
    <t>Liberty/Saint Emilon/A 87</t>
  </si>
  <si>
    <t>Freedom/Harold Reinauer</t>
  </si>
  <si>
    <t>Freedom/Harold Reinauer/Great Eastern</t>
  </si>
  <si>
    <t>RTC 145/Christian Reinauer/Harold Reinauer</t>
  </si>
  <si>
    <t>2 TUG/TANKER</t>
  </si>
  <si>
    <t>New Englander/Freedom/Liberty/Vincent Tibbetts Jr.</t>
  </si>
  <si>
    <t>Freedom/Liberty/Vincent Tibbetts Jr</t>
  </si>
  <si>
    <t>Linda Moran/Houston/Liberty</t>
  </si>
  <si>
    <t>Liberty/Houston</t>
  </si>
  <si>
    <t>RTC 145/Christian Reinauer/Liberty</t>
  </si>
  <si>
    <t>Vincent D Tibbetts/Fredom/Harold A Reinauer</t>
  </si>
  <si>
    <t>Vincent D Tibbetts/Freedom/Harold A Reinauer/New England</t>
  </si>
  <si>
    <t>Great Eastern/Liberty/Justice</t>
  </si>
  <si>
    <t>DBL 102/Freedom/Cape Lookout</t>
  </si>
  <si>
    <t>Harold Reinauer/Freedom/Liberty/New England</t>
  </si>
  <si>
    <t>Hagerty Girls/RTC 107/Freedom</t>
  </si>
  <si>
    <t>DBL 103/Cape Henry/Vincent D Tibbetts Jr.</t>
  </si>
  <si>
    <t>Freedom/Harold Reinauer/Liberty/Cape Gaui</t>
  </si>
  <si>
    <t>Harold Reinauer/Liberty</t>
  </si>
  <si>
    <t>Nor Easter/Liberty/Harold Rainauer/Freedom</t>
  </si>
  <si>
    <t>Cape Gaui/Liberty/Freedom/Harold Reinauer</t>
  </si>
  <si>
    <t>Harold Reinauer/Vincent Tibbetts Jr./Freedom</t>
  </si>
  <si>
    <t>Nor Easter/Vincent Tibbetts Jr./Harold Reinauer/Freedom</t>
  </si>
  <si>
    <t>Linda Moran/Harold Reinauer/Houston</t>
  </si>
  <si>
    <t>Justice/Marjorie McAllistair/GM6506</t>
  </si>
  <si>
    <t>Harold Reinauer/Justice/Nor Easter/Freedom</t>
  </si>
  <si>
    <t>Justice/Freedom/Harold Reunauer II</t>
  </si>
  <si>
    <t>Justice/Nicole Leigh Reunauer/RTC 135</t>
  </si>
  <si>
    <t>Freedom/Liberty/Justice/Nor Easter</t>
  </si>
  <si>
    <t>Haggerty Girls/Freedom/RTC 107</t>
  </si>
  <si>
    <t>Justice/RTC 107/Haggerty Girls</t>
  </si>
  <si>
    <t>Justice/RTC 85/Reinauer Twins</t>
  </si>
  <si>
    <t>Freedom/Great Eastern/Justice</t>
  </si>
  <si>
    <t>Christian Reinauer/RTC 85/Justice</t>
  </si>
  <si>
    <t>Liberty/Jason Reinauer/Great Eastern</t>
  </si>
  <si>
    <t>New England/Jason Reinauer/Harold Reinauer/Liberty</t>
  </si>
  <si>
    <t>Liberty/Jason Reinauer/Harold Reinauer</t>
  </si>
  <si>
    <t>B. Franklin Reinauer/RTC 82/Freedom/Liberty/DBL 104/Denali</t>
  </si>
  <si>
    <t>B. Franklin Reinauer/RTC 82/Freedom/Liberty</t>
  </si>
  <si>
    <t>Christian Reinauer/Liberty</t>
  </si>
  <si>
    <t>Harold Reinauer/Freedom/Iver Prosperity/Justice</t>
  </si>
  <si>
    <t>Harold Reinauer/Freedom/Justice</t>
  </si>
  <si>
    <t>Justice/Harold Reinauer/Nicole Leigh Reinauer</t>
  </si>
  <si>
    <t>Nicole Leigh Reinauer</t>
  </si>
  <si>
    <t>Justice/RTC 135/Nicole Leigh Reinauer</t>
  </si>
  <si>
    <t>Liberty/Freedom/Iver Prosperity/Justice</t>
  </si>
  <si>
    <t>Libery/Eva Leigh Cutler/Kristin Poling</t>
  </si>
  <si>
    <t>Justice/Kristin Poling/Eva Leigh Cutler</t>
  </si>
  <si>
    <t>Acadiam/Freedom/Liberty/Justice/DBL 103/Cape Henry/Harold Reinauer II</t>
  </si>
  <si>
    <t>Freedom/Liberty/Justice/Harold Reinauer II/DBL 103/Cape Henry</t>
  </si>
  <si>
    <t>Freedom/Justice</t>
  </si>
  <si>
    <t>Liberty/Justice/Freedom/Acadia</t>
  </si>
  <si>
    <t>Harold Reinauer/Justice/RTC 135</t>
  </si>
  <si>
    <t>New England/Justice/Nicole Reinauer/Christian Reinauer</t>
  </si>
  <si>
    <t>Great Eastern/Justice/Harold Reinauer/Liberty</t>
  </si>
  <si>
    <t>New England/Harold Reinauer/Justice/Freedom</t>
  </si>
  <si>
    <t>Philadelphia/Justice/DS 605</t>
  </si>
  <si>
    <t>DS 605/Philadelphia/Freedom</t>
  </si>
  <si>
    <t xml:space="preserve">RTC 82/Franklin </t>
  </si>
  <si>
    <t>Freedom/Liberty/Justice</t>
  </si>
  <si>
    <t>Freedom/Liberty/Justice/Great Eastern</t>
  </si>
  <si>
    <t>Vincent D Tibbetts Jr./GM 6506/Genesis Victory</t>
  </si>
  <si>
    <t>GM 6506/Freedom/Genesis Victory</t>
  </si>
  <si>
    <t>Denali/DBL 104/Freedom</t>
  </si>
  <si>
    <t>Justice/Cape Lookout/DBL 102</t>
  </si>
  <si>
    <t>Justice/DBL 102/Cape Lookout</t>
  </si>
  <si>
    <t>Justice/RTC 106/Dean Reinauer</t>
  </si>
  <si>
    <t>Nor Easter/Freedom/Liberty/Justice</t>
  </si>
  <si>
    <t>Nor Easter/Justice/Freedom/Liberty</t>
  </si>
  <si>
    <t>Liberty/Freedom/Great Eastern</t>
  </si>
  <si>
    <t>Cape Lookout/Justice/DBL 102</t>
  </si>
  <si>
    <t>Vincent D Tibbetts Jr./Cape Lookout/DBL 102</t>
  </si>
  <si>
    <t>Liberty/Justice/Harold Reinauer</t>
  </si>
  <si>
    <t>Liberty/Justice/Harold Reinauer/Great Eastern</t>
  </si>
  <si>
    <t>DBL 104/Justice/Denali</t>
  </si>
  <si>
    <t>Freedom/Cape Gaui/Liberty/Justice/Liberty</t>
  </si>
  <si>
    <t>Liberty/Justice/Freedom/Cape Gaui</t>
  </si>
  <si>
    <t>Liberty/Great Eastern/Justice</t>
  </si>
  <si>
    <t>Freedom/Harold Reinauer/Justice</t>
  </si>
  <si>
    <t>Freedom/Harold Reinauer/Justice/Great Eastern</t>
  </si>
  <si>
    <t>Liberty/Cape Lookout/DBL 103</t>
  </si>
  <si>
    <t>DBL 103/Liberty/Harold Reinauer</t>
  </si>
  <si>
    <t>DBL 102/Justice/Cape Lookout</t>
  </si>
  <si>
    <t>Justice/Cape Lookout/Liberty</t>
  </si>
  <si>
    <t>RTC 106/Harold Reinauer/Justice</t>
  </si>
  <si>
    <t>Justice/Double Hull</t>
  </si>
  <si>
    <t>3 TUG / BARGE</t>
  </si>
  <si>
    <t>Justice/Barry Silverton/Double Hull</t>
  </si>
  <si>
    <t>3TUGS/TANKER</t>
  </si>
  <si>
    <t>Justice/Freedom/Harold Reunauer II/Iver Prosperity</t>
  </si>
  <si>
    <t>Freedom/Justice/Harold Renauer</t>
  </si>
  <si>
    <t>Justice/Cape Henry/RTC 106</t>
  </si>
  <si>
    <t>Freedom/Liberty/Iver Prosperity/Justice</t>
  </si>
  <si>
    <t>Justice/RTC 150/Meredith Christian Reinauer</t>
  </si>
  <si>
    <t>Double Skin/Justice/Wye River</t>
  </si>
  <si>
    <t>Harold Reinauer/Freedom/RTC 135</t>
  </si>
  <si>
    <t>First Responder/Freedom/Nicole Leigh Reinauer/RTC 135</t>
  </si>
  <si>
    <t>Justice/Haggerty Girls/RTC 107</t>
  </si>
  <si>
    <t>Freedom/Haggery Girls/RTC 107</t>
  </si>
  <si>
    <t>RTC 106/Dean Reinauer/Freedom</t>
  </si>
  <si>
    <t>Harold Reinauer/Jason Reinauer/Cape Gaui/Vincent D Tibbetts Jr./inS</t>
  </si>
  <si>
    <t>Pilot Boat</t>
  </si>
  <si>
    <t>Harold Reinauer/Jason Reinauer/Vincent D Tibbetts Jr./inS/Polet Boat</t>
  </si>
  <si>
    <t>Freedom/Cape Gaui/Liberty/Harold Reinauer</t>
  </si>
  <si>
    <t>DBL 103/Justice/Cape Henry</t>
  </si>
  <si>
    <t>Liberty/Freedom/Justice/Cape Henry/DBL 103</t>
  </si>
  <si>
    <t>Justice/Freedom/Liberty/Nor Easter</t>
  </si>
  <si>
    <t>Freedom/Justice/Liberty/Ivan Prosperity</t>
  </si>
  <si>
    <t>Dean Reinauer/RTC 106/Justice</t>
  </si>
  <si>
    <t>Freedom/Harold Reinauer/Justice/Iver Prosperity</t>
  </si>
  <si>
    <t>Liberty/Freedom/Justice/Nor Easter</t>
  </si>
  <si>
    <t>Freedom/DBL 104/Denali</t>
  </si>
  <si>
    <t>Freedom/Justice/Liberty/Nor Easter</t>
  </si>
  <si>
    <t>Harold Reinauer/Great Eastern/Freedom/Liberty (inand out)</t>
  </si>
  <si>
    <t>Justice/RTC 103/Morgan Reinauer</t>
  </si>
  <si>
    <t>Justice/Morgan Reinauer</t>
  </si>
  <si>
    <t>Morgan Reinauer</t>
  </si>
  <si>
    <t>Liberty/Morgan Reiauer/RTC 103</t>
  </si>
  <si>
    <t>Freedom/Great Eastern/Justice/Liberty</t>
  </si>
  <si>
    <t>Iver Prosperity/Justice/Freedom/Liberty</t>
  </si>
  <si>
    <t>Justice/Freedom/Harold Reinauer</t>
  </si>
  <si>
    <t>Freedom/Justice/Iver Prosperity/Harold Reinauer</t>
  </si>
  <si>
    <t>Justice/Timothy Reinauer/RTC 84</t>
  </si>
  <si>
    <t>Justice/Timothy Reinauer</t>
  </si>
  <si>
    <t>Liberty/Kristy Ann/RTC 80</t>
  </si>
  <si>
    <t>Justice/Cape Henry/DBL 103</t>
  </si>
  <si>
    <t>Justice/Cape Henry</t>
  </si>
  <si>
    <t>Freedom/Morgan Reinauer/RTC 103</t>
  </si>
  <si>
    <t>Freedom/New England/Justice</t>
  </si>
  <si>
    <t>Zachery Reinauer/Eva Leigh Cutler/Kristin Poling</t>
  </si>
  <si>
    <t>Zachery Reinauer</t>
  </si>
  <si>
    <t>Justice/Eva Leigh Cutler</t>
  </si>
  <si>
    <t>Justice/Sea Eagle/TMI-17</t>
  </si>
  <si>
    <t>Justice/RTC 107/Haggery Girls</t>
  </si>
  <si>
    <t>Liberty/Acadia/Freedom/Justice</t>
  </si>
  <si>
    <t>Justice/Nicole Reinauer/RTC 135</t>
  </si>
  <si>
    <t>Acadia/Liberty/J.Reinauer/Harold Reinauer</t>
  </si>
  <si>
    <t>Justice/Austin Reinauer/RTC 103</t>
  </si>
  <si>
    <t>Justice/Vision/MS 6508</t>
  </si>
  <si>
    <t>MS 6508/Vision</t>
  </si>
  <si>
    <t>RTC 135/Nicole Leigh Reinauer/Justice</t>
  </si>
  <si>
    <t>Justice/Nicole Leigh Reinauer</t>
  </si>
  <si>
    <t>Liberty/Nicole Leigh Reinauer</t>
  </si>
  <si>
    <t>Zachary Reinauer/Liberty/Justice/New England</t>
  </si>
  <si>
    <t>Zachary Reinauer/Liberty/Justice</t>
  </si>
  <si>
    <t>Freedom/Justice/Libert/New England</t>
  </si>
  <si>
    <t>Harold Reinauer/Jason Reinauer/Cape Gauil/Freedom</t>
  </si>
  <si>
    <t>Liberty/Freedom/Justice/Cape Gauil</t>
  </si>
  <si>
    <t>New England/Freedom/Justice</t>
  </si>
  <si>
    <t>RTC 135/Justice/Nicole Leigh Reinauer</t>
  </si>
  <si>
    <t>RTC 135/Freedom/Nicole Leigh Reinauer</t>
  </si>
  <si>
    <t>Harold Reinauer/Morgan Reinauer/RTC 103</t>
  </si>
  <si>
    <t>Justice/Freedom/Liberty/Great Eastern</t>
  </si>
  <si>
    <t>BUNKER BARGE</t>
  </si>
  <si>
    <t>Justice/RTC 27</t>
  </si>
  <si>
    <t>Liberty/Freedom/Justice/Great Eastern</t>
  </si>
  <si>
    <t>Freedom/Liberty/Justice/Cape Gaui</t>
  </si>
  <si>
    <t>New Englander/Freedom/Justice</t>
  </si>
  <si>
    <t>Liberty/Zachary Reinauer</t>
  </si>
  <si>
    <t>Justice/Zackary Reinauer (out)</t>
  </si>
  <si>
    <t>Liberty/Justice/Harold Reinauer/New Englander</t>
  </si>
  <si>
    <t>Justice/Kristy Ann/RTC 80</t>
  </si>
  <si>
    <t>Justice/Christian Reinauer</t>
  </si>
  <si>
    <t>Justice/Wie River/Double Skin 60</t>
  </si>
  <si>
    <t>Meredith Reinauer/Justice/RTC 150</t>
  </si>
  <si>
    <t>Wie River/Freedom/Double Skin 60</t>
  </si>
  <si>
    <t>Christian Reinauer/Justice/RTC 135</t>
  </si>
  <si>
    <t>Justice/Nicole Leigh Reinauer (in)</t>
  </si>
  <si>
    <t>Great Eastern/Freedom/Justice</t>
  </si>
  <si>
    <t>Liberty/Cape Henry/RTC 106</t>
  </si>
  <si>
    <t>Edward McDevitt</t>
  </si>
  <si>
    <t>Freedom/Jason Reinauer/Liberty</t>
  </si>
  <si>
    <t>Liberty/Freedom/Great Eastern/Jason Reinauer</t>
  </si>
  <si>
    <t>Zachary Reinauer/Liberty/Iver Prosperity/Justice</t>
  </si>
  <si>
    <t>Liberty/Justice/Zachary Reinauer</t>
  </si>
  <si>
    <t>Justice/Freedom/Liberty/Iver Prosperity</t>
  </si>
  <si>
    <t>Justice/RTC 102/RutHarold Reinauer</t>
  </si>
  <si>
    <t>Justice/RTC 135/RutHarold Reinauer</t>
  </si>
  <si>
    <t>Freedom/Liberty/Nor Easter/Justice (inand out)</t>
  </si>
  <si>
    <t>Freedom/Harold Reinauer/Zachary Reinauer</t>
  </si>
  <si>
    <t>Nor Easter/Freedom/Harold Reinauer/Zachary Reinauer</t>
  </si>
  <si>
    <t>Zachary Reinauer/Haggerty Girl/RTC 107</t>
  </si>
  <si>
    <t>Zachary Reinauer</t>
  </si>
  <si>
    <t>Justice/RTC 107/Haggerty Girl</t>
  </si>
  <si>
    <t>1 BARGE</t>
  </si>
  <si>
    <t>Genesis Vision/GM 6506</t>
  </si>
  <si>
    <t>Great Eastern/Jason Reinauer/Zachary Reinauer/Harold Reinauer</t>
  </si>
  <si>
    <t>Jason Reinauer/Zachary Reinauer/Harold Reinauer</t>
  </si>
  <si>
    <t>Nicole Leigh Reinauer/RTC 135/Justice</t>
  </si>
  <si>
    <t>Harold Reinauer/Double Skin 60/Wye River</t>
  </si>
  <si>
    <t>20190 &amp; 20191</t>
  </si>
  <si>
    <t>Liberty/Wye River/Christian Reinauer/Double Skin 60/RTC 135/Freedom</t>
  </si>
  <si>
    <t>Haggerty Girls/RTC 107/Justice</t>
  </si>
  <si>
    <t>Harold Reinauer/Christian Reinauer/RTC 106</t>
  </si>
  <si>
    <t>Nicole Leigh Reinauer/Justice/ETC 135</t>
  </si>
  <si>
    <t>Harold Reinauer/Justice/Freedom</t>
  </si>
  <si>
    <t>Great Eastern/Freedom/Justice/Harold Reinauer</t>
  </si>
  <si>
    <t>Justice/Iver Prosperity/Freedom/Liberty</t>
  </si>
  <si>
    <t>Freedom/Harold Reinauer/Iver Prosperity</t>
  </si>
  <si>
    <t>Liberty/Barry Silverton/Double Hull</t>
  </si>
  <si>
    <t>Freedom/Liberty/New England</t>
  </si>
  <si>
    <t>Freedom/Nicole Leigh Reinauer/RTC 135</t>
  </si>
  <si>
    <t>Zachary Reinauer/Wye River/Double Skin 60</t>
  </si>
  <si>
    <t>Nor Easter/Freedom/Zachary Reinauer/Harold Reinauer</t>
  </si>
  <si>
    <t>Freedom/Zachary Reinauer/Harold Reinauer</t>
  </si>
  <si>
    <t>Justice/Genesis Victory/GM 6506</t>
  </si>
  <si>
    <t>Justice/Harold Reinauer/Freedom/Nor Easter</t>
  </si>
  <si>
    <t>Harold Reinauer/Crane Bridge</t>
  </si>
  <si>
    <t>Liberty/New England/Justice/Freedom</t>
  </si>
  <si>
    <t>Nicole Reinauer</t>
  </si>
  <si>
    <t>Justice/Freedom/Nicole Reinauer</t>
  </si>
  <si>
    <t>Justice/Harold A Reinauer II/Freedom</t>
  </si>
  <si>
    <t>Freedom/New England/Justice/Harold A Reinauer II</t>
  </si>
  <si>
    <t>Harold A Reinauer II/Freedom/Great Eastern/Justice</t>
  </si>
  <si>
    <t>Freedom/Justice/Harold A Reinauer II</t>
  </si>
  <si>
    <t>Freedom/Justice/Zachary Reinauer</t>
  </si>
  <si>
    <t>Zachary Reinauer/Liberty/Justice/Great Eastern</t>
  </si>
  <si>
    <t>Nicole Reinauer/Liberty/RTC 135</t>
  </si>
  <si>
    <t>SHIFT</t>
  </si>
  <si>
    <t>Harold Reinauer/Nor Easter/Freedom</t>
  </si>
  <si>
    <t>Justice/Nicole Reinauer</t>
  </si>
  <si>
    <t>Nicole Leigh Reinauer/Justice/RTC 135</t>
  </si>
  <si>
    <t>Christian Reinahuer/Justice/RTC 145</t>
  </si>
  <si>
    <t>Justice/Kristy Ann/Christian Reinauer</t>
  </si>
  <si>
    <t>Harold A Reinauer/Kristy Ann/RTC 80</t>
  </si>
  <si>
    <t>Freedom/Liberty/Justice/New England</t>
  </si>
  <si>
    <t>Freedom/Justice/New England</t>
  </si>
  <si>
    <t>Great Eastern/Freedom/Justice/Liberty</t>
  </si>
  <si>
    <t>Liberty/Justice/Iver Prosperity/Harold Reinauer</t>
  </si>
  <si>
    <t>Justice/RTC 135</t>
  </si>
  <si>
    <t>Justice/Harold Reinauer/Zachary Reinauer</t>
  </si>
  <si>
    <t>Harold Reinauer/Justice/Zachary Reinauer/Great Eastern</t>
  </si>
  <si>
    <t>Freedom/Liberty/Justice/Iver Prosperity</t>
  </si>
  <si>
    <t>Justice/Lincoln  Sea/DBL 140</t>
  </si>
  <si>
    <t>Justice/Nicole Leigh Reinauer/RTC 135</t>
  </si>
  <si>
    <t>Justice/Rhino Morgan/RTC 103</t>
  </si>
  <si>
    <t>Justice/Rhino Morgan</t>
  </si>
  <si>
    <t>DBL 104/Cape Henry/Justice</t>
  </si>
  <si>
    <t>Freedom/Cape Henry/DBL 104</t>
  </si>
  <si>
    <t>Cape Henry/Fort McHenry</t>
  </si>
  <si>
    <t>Zachary Reinauer/Harold A Reinauer/New England/Liberty</t>
  </si>
  <si>
    <t>Zachary Reinauer/Harold A Reinauer/Liberty</t>
  </si>
  <si>
    <t>Liberty/Fort McHenry/Double Skin 601</t>
  </si>
  <si>
    <t>Freedom/Harold A Reinauer</t>
  </si>
  <si>
    <t>Freedom/Harold A Reinauer/New England/Justice</t>
  </si>
  <si>
    <t>DNR</t>
  </si>
  <si>
    <t>Justice/Harold A Reinauer</t>
  </si>
  <si>
    <t>4 TUGS/TANKER/BARGE</t>
  </si>
  <si>
    <t>Justice/Harold A Reinauer/Nor Easter</t>
  </si>
  <si>
    <t>Justice/DBL 104/Cape Henry</t>
  </si>
  <si>
    <t>Cape Gavi/Liberty/Freedom/Justice</t>
  </si>
  <si>
    <t>Iver Prosperity/Harold Reinauer/Freedom/Liberty</t>
  </si>
  <si>
    <t>Nicole Reinauer/Justice/RTC 135</t>
  </si>
  <si>
    <t>FUEL RUN</t>
  </si>
  <si>
    <t>Justice/Pilot Boat</t>
  </si>
  <si>
    <t>RTC 135/Justice/Nicole Reinauer</t>
  </si>
  <si>
    <t>TUG RUN</t>
  </si>
  <si>
    <t>Dean Reinauer/Justice</t>
  </si>
  <si>
    <t>Freedom/Justice/Liberty/Cape Gavi</t>
  </si>
  <si>
    <t>Harold A Reinauer/Freedom/New England/Liberty</t>
  </si>
  <si>
    <t>Freedom/Harold A Reinauer/Liberty</t>
  </si>
  <si>
    <t>Harold A Reinauer/Liberty/Cape Gavi/Freedom</t>
  </si>
  <si>
    <t>Liberty/Freedom/Harold A Reinauer</t>
  </si>
  <si>
    <t>Justice/Cape Fear/DBL 104</t>
  </si>
  <si>
    <t>Freedom/Liberty/Justice/Cape Gavi</t>
  </si>
  <si>
    <t>Justice/Cape Henry/DBL 104</t>
  </si>
  <si>
    <t>RTC 135/Liberty/Nicole Reinauer</t>
  </si>
  <si>
    <t>Justice/Philadelphia/Double Skin 60</t>
  </si>
  <si>
    <t>Nicole L Reinauer/Justice/RTC 135</t>
  </si>
  <si>
    <t>Harold Reinauer/Freedom/Justice/East Coast</t>
  </si>
  <si>
    <t>East Coast/Harold Reinauer/Justice/Freedom</t>
  </si>
  <si>
    <t>Morgan Reinauer/New England/Freedom</t>
  </si>
  <si>
    <t>Freedom/Morgan Reinauer</t>
  </si>
  <si>
    <t>New England/Freedom/Justice/Harold Reinauer</t>
  </si>
  <si>
    <t>Freedom/Lincoln  Sea/DBL 140</t>
  </si>
  <si>
    <t>Justice/Liberty/Zachary Reinauer</t>
  </si>
  <si>
    <t>Justice/Liberty/Zachary Reinauer/East Coast</t>
  </si>
  <si>
    <t>Justice/RTC 135/Nicole Reinauer</t>
  </si>
  <si>
    <t>Cape Gavi/Freedom/Liberty/Justice</t>
  </si>
  <si>
    <t>Cape Gavi/Justice/Liberty/Freedom</t>
  </si>
  <si>
    <t>DBL 104/Justice/Cape Henry</t>
  </si>
  <si>
    <t>Philadelphia/Double Skin 60</t>
  </si>
  <si>
    <t>Justice/Nicole Reinauer/RTC 105</t>
  </si>
  <si>
    <t>Liberty/Morgan Reinauer/RTC 103/Justice</t>
  </si>
  <si>
    <t>1 TUG COMING OUTSAME TIME FROM LIFT 1844</t>
  </si>
  <si>
    <t>Justice/Morgan Reinauer/RTC 103</t>
  </si>
  <si>
    <t>Liberty/GM 6506/Genesis Vision</t>
  </si>
  <si>
    <t>Liberty/GM 6506/Justice</t>
  </si>
  <si>
    <t>Nor Easter/Freedom/Justice/Liberty</t>
  </si>
  <si>
    <t>Nicole Reinauer/Justice/RTC 145</t>
  </si>
  <si>
    <t>Cape Henry/Justice/DBL 104</t>
  </si>
  <si>
    <t>Cape Henry/DBL 104/Justice</t>
  </si>
  <si>
    <t>Freedom/Iver Prosperity/Justice</t>
  </si>
  <si>
    <t>Nicole Reinauer/Justice/Iver Prosperity</t>
  </si>
  <si>
    <t>DBL 140/Justice</t>
  </si>
  <si>
    <t>Justice/Freedom/RTC 135</t>
  </si>
  <si>
    <t>Iver Prosperity/Justice/Liberty/Freedom</t>
  </si>
  <si>
    <t>Justice/Liberty/Freedom/Double Skin 60/Fort McHenry</t>
  </si>
  <si>
    <t>Double Skin 60</t>
  </si>
  <si>
    <t>Liberty/Harold Reinauer/Zachary Reinauer</t>
  </si>
  <si>
    <t>Liberty/Freedom/Justice/Cape Gavi</t>
  </si>
  <si>
    <t>Liberty/Freedom/Cape Gavi/Harold Reinauer</t>
  </si>
  <si>
    <t>Justice/Nicole Reinauer/RTC 103</t>
  </si>
  <si>
    <t>Freedom/Justice/Harold A Reinauer</t>
  </si>
  <si>
    <t>Iver Prosperity/Freedom/Justice/Harold A Reinauer</t>
  </si>
  <si>
    <t>Cape Henry/DBL 104/Liberty</t>
  </si>
  <si>
    <t>Justice/Cape Gavi/Liberty</t>
  </si>
  <si>
    <t>Justice/Liberty/Zachery Reinauer</t>
  </si>
  <si>
    <t>Cape Gavi/Justice/Liberty/Zachery Reinauer</t>
  </si>
  <si>
    <t>Iver Prosperity/Liberty/Justice/Zachery Reinauer</t>
  </si>
  <si>
    <t>Liberty/Zachery Reinauer/Harold Reinauer</t>
  </si>
  <si>
    <t>Iver Prosperity/Liberty/Zachery Reinauer/Harold Reinauer</t>
  </si>
  <si>
    <t>Justice/DBL 140/Lincoln  Sea</t>
  </si>
  <si>
    <t>Cape Gavi/Liberty/Justice</t>
  </si>
  <si>
    <t>Merit/Crane Barge/Justice</t>
  </si>
  <si>
    <t>Freedom/Justice/Harold Reinauer/Cape Gavi</t>
  </si>
  <si>
    <t>Liberty/Freedom/Great Eastern/Justice</t>
  </si>
  <si>
    <t>Harold A Reinauer/Justice/Jason Reinauer</t>
  </si>
  <si>
    <t>Harold A Reinauer/Justice/Jason Reinauer/Great Eastern</t>
  </si>
  <si>
    <t>RTC 102/Justice/Ruth M Reinauer</t>
  </si>
  <si>
    <t>RTC 102/Justice/Ruth M Reinauer/RTC 103/Harold A Reinauer/Freedom</t>
  </si>
  <si>
    <t>Justice/RTC 102/Ruth M Reinauer</t>
  </si>
  <si>
    <t>Acadia/Liberty/Justice</t>
  </si>
  <si>
    <t>Fight ALS/Harold Reinauer/Blake Silverton</t>
  </si>
  <si>
    <t>Justice/Christian Reinauer/RTC 106</t>
  </si>
  <si>
    <t>Justice/Liberty/Freedom/Acadia</t>
  </si>
  <si>
    <t>Harold Reinauer/Lincoln  Sea/DBL 140</t>
  </si>
  <si>
    <t>Liberty/Justice/Nor Easter</t>
  </si>
  <si>
    <t>Freedom/Zachery Reinauer/Harold Reinauer</t>
  </si>
  <si>
    <t>Freedom/Zachery Reinauer/Harold Reinauer/Nor Easter</t>
  </si>
  <si>
    <t>Nicole L Reinauer/Freedom/RTC 135</t>
  </si>
  <si>
    <t>Justice/GM 6506/Genesis Victory</t>
  </si>
  <si>
    <t>Justice/DBL 104</t>
  </si>
  <si>
    <t>Cape Henry/Harold Reinauer/DBL 104</t>
  </si>
  <si>
    <t>Justice/Nicole Reinauer/RTC 125</t>
  </si>
  <si>
    <t>Morgan Reinauer/Jason Reinauer/RTC 103</t>
  </si>
  <si>
    <t>Zachery Reinauer/Justice/Jason Reinauer</t>
  </si>
  <si>
    <t>JustinReinauer/Zachery Reinauer/Justice/Cape Gavi</t>
  </si>
  <si>
    <t>Freedom/Jason Reinauer/Zachery Reinauer</t>
  </si>
  <si>
    <t>Freedom/Jason Reinauer/Zachery Reinauer/Iver Prosperity</t>
  </si>
  <si>
    <t>East Coast/Justice/Liberty/Freedom</t>
  </si>
  <si>
    <t>Nordic Agnetha/Freedom/Liberty/Justice</t>
  </si>
  <si>
    <t>East Coast/Freedom/Liberty/Justice</t>
  </si>
  <si>
    <t>Fight ALS/Barry Silverton/Freedom</t>
  </si>
  <si>
    <t>Fight ALS/Zachery Reinauer/Freedom</t>
  </si>
  <si>
    <t>Zachery Reinauer/Liberty/Freedom</t>
  </si>
  <si>
    <t>Nordic Agnetha/Zachery Reinauer/Freedom/Liberty</t>
  </si>
  <si>
    <t>Freedom/DBL 104</t>
  </si>
  <si>
    <t>DBL 104/Justice</t>
  </si>
  <si>
    <t>Iver Prosperity/Zachery Reinauer/Jason Reinauer/Liberty</t>
  </si>
  <si>
    <t>Zachery Reinauer/Jason Reinauer/Liberty</t>
  </si>
  <si>
    <t>Liberty/Jason Reinauer/Zachery Reinauer</t>
  </si>
  <si>
    <t>Zachery Reinauer/Iver Prosperity/Jason Reinauer/Liberty</t>
  </si>
  <si>
    <t>East Coast/Liberty/Freedom/Justice</t>
  </si>
  <si>
    <t>Nicole Reinauer/RTC 135</t>
  </si>
  <si>
    <t>Freedom/GM 11103</t>
  </si>
  <si>
    <t>RTC 135/Nicole Reinauer/Freedom</t>
  </si>
  <si>
    <t>Dean Reinauer/Justice/RTC-106</t>
  </si>
  <si>
    <t>Nor Easter/Zachary Reinauer/Harold Reinauer/Justice</t>
  </si>
  <si>
    <t>RTC 106/Dean Reinauer/Zachary Reinauer</t>
  </si>
  <si>
    <t>Denali/Zachary Reinauer/DBL 104</t>
  </si>
  <si>
    <t>Zachary Reinauer/Liberty/Freedom</t>
  </si>
  <si>
    <t>Zachary Reinauer/Liberty/Freedom/Nor Easter</t>
  </si>
  <si>
    <t>Justice/Liberty/Harold Reinauer/Cape Gavi</t>
  </si>
  <si>
    <t>Fight ALS/Liberty</t>
  </si>
  <si>
    <t>Double Skin 60/Elk River</t>
  </si>
  <si>
    <t>Elk River/Double Skin 60</t>
  </si>
  <si>
    <t>Iver Prosperity/Liberty/Freedom</t>
  </si>
  <si>
    <t>Iver Prosperity/Liberty/Justice</t>
  </si>
  <si>
    <t>Justice/Nicole Reinauer/RTC 135/First Responder</t>
  </si>
  <si>
    <t>Cape Gavi/Harold Reinauer/Freedom/Liberty/Great Eastern/Jason Reinauer/Justice</t>
  </si>
  <si>
    <t>Harold Reinauer/Freedom/Liberty/Justice/Jason Reinauer</t>
  </si>
  <si>
    <t xml:space="preserve">Liberty/Harold Reinauer/Justice </t>
  </si>
  <si>
    <t>Great Eastern/Justice/Liberty/Harold Reinauer</t>
  </si>
  <si>
    <t>Cape Gavi/Liberty/Justice/Harold Reinauer</t>
  </si>
  <si>
    <t>DBL 104/Denali/Justice</t>
  </si>
  <si>
    <t>DBL 104/Denali/Liberty</t>
  </si>
  <si>
    <t>Zachary Reinauer/Freedom/Jason Reinauer/Nor Easter</t>
  </si>
  <si>
    <t>Zachary Reinauer/Freedom/Jason Reinauer</t>
  </si>
  <si>
    <t>RTC 135/Liberty Zachary Reinauer</t>
  </si>
  <si>
    <t>Barry Galveston/Justice/Fight ALS</t>
  </si>
  <si>
    <t>Liberty/Justrice/Freedom</t>
  </si>
  <si>
    <t>Nor Easter/Liberty/Justice/Freedom</t>
  </si>
  <si>
    <t>RTC 108/Dylan Cooper/Freedom</t>
  </si>
  <si>
    <t>Freedom/East Coast/Liberty</t>
  </si>
  <si>
    <t xml:space="preserve">Justice/Harold Reinauer/Jason Reinauer </t>
  </si>
  <si>
    <t>Jason Reinauer/Justice/Harold Reinauer/East Coast</t>
  </si>
  <si>
    <t>Liberty/Philadelphia/Double Skin 60</t>
  </si>
  <si>
    <t>Double Skin 60/Philadelphia/Liberty</t>
  </si>
  <si>
    <t>Freedom/Nicole Reinauer/RTC 135</t>
  </si>
  <si>
    <t>Iver Prosperity/Justice/Harold Reinauer</t>
  </si>
  <si>
    <t>Justice/Freedom/Liberty/East Coast</t>
  </si>
  <si>
    <t xml:space="preserve">Liberty/Harold Reinauer/Freedom/East Coast </t>
  </si>
  <si>
    <t xml:space="preserve">Justice </t>
  </si>
  <si>
    <t>Jason Reinauer/Harold Reinauer/Justice/Cape Gavi</t>
  </si>
  <si>
    <t>Jason Reinauer/Justice/Harold Reinauer/RTC 103/Morgan</t>
  </si>
  <si>
    <t>RTC 82/Liberty</t>
  </si>
  <si>
    <t xml:space="preserve">Cape Gavi/Freedom/Liberty/Justice </t>
  </si>
  <si>
    <t>Freedom/Justice/Great Eastern/Liberty</t>
  </si>
  <si>
    <t>Freedom/Justice/Liberty/Great Eastern</t>
  </si>
  <si>
    <t>Justice/RTC 108</t>
  </si>
  <si>
    <t>Freedom/Liberty/Fight ALS</t>
  </si>
  <si>
    <t>Zachary Reinauer/DBL 102</t>
  </si>
  <si>
    <t>Jason Reinauer/Liberty/Justice/Great Eastern</t>
  </si>
  <si>
    <t>Jason Reinauer/Justice</t>
  </si>
  <si>
    <t>Nor Easter/Jason Reinauer/Liberty/Justice</t>
  </si>
  <si>
    <t>RTC 108/Justice</t>
  </si>
  <si>
    <t>Great Eastern/Liberty/Freedom/Justice</t>
  </si>
  <si>
    <t>Justice/Jason Reinauer/Zachary Reinauer</t>
  </si>
  <si>
    <t>Justice/Jason Reinauer/Zachary Reinauer/Nor Easter</t>
  </si>
  <si>
    <t xml:space="preserve">Zachary Reinauer/Morgan Reinauer/RTC 103 </t>
  </si>
  <si>
    <t>Zachary Reinauer/Morgan Reinauer</t>
  </si>
  <si>
    <t>Morgan Reinauer/Justice/RTC 103</t>
  </si>
  <si>
    <t>1 TUG/1 BARGE</t>
  </si>
  <si>
    <t>Liberty/Nicole Reinauer/RTC 135</t>
  </si>
  <si>
    <t xml:space="preserve">Liberty/Justice </t>
  </si>
  <si>
    <t>Freedom/Barry Silverton/Fight ALS</t>
  </si>
  <si>
    <t>Cape Gavi/Freedom/Justice/Zachary Reinauer</t>
  </si>
  <si>
    <t>Freedom/Fight ALS</t>
  </si>
  <si>
    <t>East Coast/Jason Reinauer/Zachary Reinauer/Liberty</t>
  </si>
  <si>
    <t>Zachary Reinauer/Liberty</t>
  </si>
  <si>
    <t>Liberty/Freedom/Justice/East Coast</t>
  </si>
  <si>
    <t>First Repo</t>
  </si>
  <si>
    <t>New England/Freedom/Justice/Liberty</t>
  </si>
  <si>
    <t>Justice/Jason Reinauer/Vincent Tibbetts Jr.</t>
  </si>
  <si>
    <t xml:space="preserve">New England/Justice/Jason Reinauer/Vincent Tibbetts Jr. </t>
  </si>
  <si>
    <t>Liberty/RTC 106/Dean Reinauer/Freedom</t>
  </si>
  <si>
    <t>Justice/DBL 104/Denali/Freedom/RTC 106/Dean Reinauer</t>
  </si>
  <si>
    <t>New England/Zachary Reinauer/Vincent Tibbetts Jr./Liberty</t>
  </si>
  <si>
    <t>Liberty/Vincent Tibbetts Jr.</t>
  </si>
  <si>
    <t>Liberty/Vincent Reinauer</t>
  </si>
  <si>
    <t>Freedom/Vincent Reinauer/Liberty</t>
  </si>
  <si>
    <t xml:space="preserve">Freedom/Vincent Reinauer/Liberty/New England </t>
  </si>
  <si>
    <t>Justice/RTC 109/Grace Reinauer</t>
  </si>
  <si>
    <t>Grace Reinauer</t>
  </si>
  <si>
    <t>Nicole Reinauer/Grace Reinauer</t>
  </si>
  <si>
    <t>Freedom/RTC 109/Grace Reinauer</t>
  </si>
  <si>
    <t>Freedom/RTC 135/Nicole Reinauer</t>
  </si>
  <si>
    <t>Justice/Grace Reinauer/DBL 140</t>
  </si>
  <si>
    <t>Vincent Tibbetts/Freedom/Cape Gavi/Liberty</t>
  </si>
  <si>
    <t>First Repo/Vincent Tibbetts/Liberty/Fight ALS/Freedom/Barry Silverman</t>
  </si>
  <si>
    <t>Liberty/Fight ALS/Vincent Tibbetts</t>
  </si>
  <si>
    <t>Morgan Reinauer/RTC 103/Jason Reinauer/Liberty/Freedom</t>
  </si>
  <si>
    <t>Justice/Liberty/Vincent Tibbetts</t>
  </si>
  <si>
    <t>New England/Justice/Liberty/Vincent Tibbetts</t>
  </si>
  <si>
    <t>RTC 103/Morgan Reinauer/Jason Reinauer</t>
  </si>
  <si>
    <t>Great Eastern/Freedom/Vincent Tibbetts/Liberty</t>
  </si>
  <si>
    <t>Cape Gavi/Liberty/Freedom/Vincent Tibbetts</t>
  </si>
  <si>
    <t>Liberty/RTC 108/Dylan Cooper</t>
  </si>
  <si>
    <t>Liberty/Justice/Freedom/Great Eastern</t>
  </si>
  <si>
    <t>Christian Reinauer/RTC 145</t>
  </si>
  <si>
    <t>Vincent Tibbetts/Liberty/Justice/Iver Prosperity</t>
  </si>
  <si>
    <t>Vincent Tibbetts/Liberty</t>
  </si>
  <si>
    <t>Liberty/Zachary Reinauer/Justice</t>
  </si>
  <si>
    <t xml:space="preserve">Iver Prosperity/Liberty/Zachary Reinauer/Justice </t>
  </si>
  <si>
    <t>INcorrect date</t>
  </si>
  <si>
    <t>Justice/Fight ALS/Barry Silverton</t>
  </si>
  <si>
    <t>Justice/Nor'Easter</t>
  </si>
  <si>
    <t>Justice/Cape Lookout/DBL 104</t>
  </si>
  <si>
    <t>Freedom/Vincent Tibbetts/Nicole Reinauer/RTC 135</t>
  </si>
  <si>
    <t xml:space="preserve">Nor'Easter/Liberty/Freedom/Vincent Tibbetts </t>
  </si>
  <si>
    <t>Grace Reinauer/Justice/RTC 109</t>
  </si>
  <si>
    <t>Freat Eastern/Liberty/Justice/Freedom</t>
  </si>
  <si>
    <t>Freedom/Vincent Tibbetts</t>
  </si>
  <si>
    <t>Vincent Tibbetts/Great Eastern/Zachary Reinauer</t>
  </si>
  <si>
    <t>Justice/RTC 81/Kristy Ann</t>
  </si>
  <si>
    <t>Harold Reinauer/RTC 81/Kristy Ann</t>
  </si>
  <si>
    <t>Harold Reinauer/Cape Gavi/Vincent Tibbetts</t>
  </si>
  <si>
    <t>First Responder/Freedom/Harold Reinauer</t>
  </si>
  <si>
    <t>Liberty/Fight ALS/Barry Silverton</t>
  </si>
  <si>
    <t>Liberty/Barry Silverton/Fight ALS</t>
  </si>
  <si>
    <t>Justice/Jason Reinauer/Harold Reinauer</t>
  </si>
  <si>
    <t>Justice/Jason Reinauer/Harold Reinauer/Cape Gavi</t>
  </si>
  <si>
    <t>Harold Reinauer/Jason Reinauer/Justice/Nor'Easter</t>
  </si>
  <si>
    <t>Justice/Harold Reinauer/Jason Reinauer</t>
  </si>
  <si>
    <t>Nor'Easter/Freedom/Harold Reinauer/Liberty</t>
  </si>
  <si>
    <t>Harold Reinauer/Liberty/DBL 104</t>
  </si>
  <si>
    <t>DBL 104/Liberty/Harold Reinauer</t>
  </si>
  <si>
    <t xml:space="preserve">Justice/RTC 135/Nicole Reinauer </t>
  </si>
  <si>
    <t xml:space="preserve">Justice/RTC 109/Grace Reinauer </t>
  </si>
  <si>
    <t xml:space="preserve">Nicole Reinauer/Liberty/RTC 135 </t>
  </si>
  <si>
    <t>Denali/Liberty</t>
  </si>
  <si>
    <t>Freedom/Harold Reinauer/Liberty/Iver Prosperity</t>
  </si>
  <si>
    <t>New England/Harold Reinauer/Justice/Liberty</t>
  </si>
  <si>
    <t xml:space="preserve">Liberty/UTVIKEN/Justice </t>
  </si>
  <si>
    <t>Barry Silverton/Justice</t>
  </si>
  <si>
    <t>Justice/Freedom/Liberty/UTVIKEN</t>
  </si>
  <si>
    <t>Liberty/Freedom/Great Eatern</t>
  </si>
  <si>
    <t>Freedom/Liberty/</t>
  </si>
  <si>
    <t>Great Eastern/Freedom/Liberty/Justice</t>
  </si>
  <si>
    <t>Justice/D</t>
  </si>
  <si>
    <t>Christian Reinauer/Justice</t>
  </si>
  <si>
    <t>Harold Reinauer/Vincent Tibbetts/Justice/Iver Prosperity</t>
  </si>
  <si>
    <t>Vincent Tibbetts/Harold Reinauer</t>
  </si>
  <si>
    <t>Justice/Reinauer/RTC 108</t>
  </si>
  <si>
    <t>1 TUG &amp; 1 BARGE IN/1 TUG OUT </t>
  </si>
  <si>
    <t>UPDATED TIME</t>
  </si>
  <si>
    <t>Christian Reinauer/RTC 103/Justice</t>
  </si>
  <si>
    <t xml:space="preserve">Harold Reinauer/Vincent Tibbetts/Liberty/Iver Prosperity </t>
  </si>
  <si>
    <t>3 TUG/1 BARGE</t>
  </si>
  <si>
    <t>Vincent Tibbetts/Liberty/Harold Reinauer/RTC 103/Reinauer Twins</t>
  </si>
  <si>
    <t>Liberty/Harold Reinauer/Vincent Tibbetts/ Cape Gavi</t>
  </si>
  <si>
    <t>Liberty/Vincent Tibbetts</t>
  </si>
  <si>
    <t>Justice/RTC 135/Christian Reinauer</t>
  </si>
  <si>
    <t>Iver Prosperity/Liberty/Justice/Freedom</t>
  </si>
  <si>
    <t xml:space="preserve">Vincent Tibbetts/Freedom/Liberty/Justice </t>
  </si>
  <si>
    <t>Cape Gavi/Justice/Liberty/Freedom/Vincent Tibbetts</t>
  </si>
  <si>
    <t>RTC/Nicole Reinauer/Liberty</t>
  </si>
  <si>
    <t>GM 11103/Freedom</t>
  </si>
  <si>
    <t>Liberty/Freedom/Nicole Reinauer</t>
  </si>
  <si>
    <t>Genesis Eagle</t>
  </si>
  <si>
    <t xml:space="preserve">Freedom/GM 11103/Genesis Eagle </t>
  </si>
  <si>
    <t>Liberty/RTC 109/Grace M. Reinauer</t>
  </si>
  <si>
    <t>Vincent Reinauer</t>
  </si>
  <si>
    <t>Vincent Reinauer/DBL 104</t>
  </si>
  <si>
    <t xml:space="preserve">East Coast/Freedom/Justice </t>
  </si>
  <si>
    <t xml:space="preserve">Justice/Freedom/Liberty/East Coast </t>
  </si>
  <si>
    <t>Franklin Reinauer</t>
  </si>
  <si>
    <t xml:space="preserve">Justice/RTC 82/B. Franklin </t>
  </si>
  <si>
    <t>Barry Silverton/Justice/DBL 104</t>
  </si>
  <si>
    <t>1 TUG OUT/1 BARGE INSAME TIME</t>
  </si>
  <si>
    <t>UPDATED</t>
  </si>
  <si>
    <t>UPDATED 1 BARGE OUT/1 TUG IN</t>
  </si>
  <si>
    <t>Vincent Tibbetts</t>
  </si>
  <si>
    <t xml:space="preserve">Justice/Liberty/Harold Reinauer </t>
  </si>
  <si>
    <t>Iver Prosperity/Liberty/Harold Reinauer</t>
  </si>
  <si>
    <t xml:space="preserve">Harold Reinauer/Jason Reinauer/New England/Vincent Tibbetts </t>
  </si>
  <si>
    <t>Ivan Prosperity/Vincent Tibbetts/Liberty/Justice</t>
  </si>
  <si>
    <t>RTC 103/Justice/Liberty</t>
  </si>
  <si>
    <t>RTC 145/Justice/Christian Reinauer/Vincent Tibbetts/Liberty</t>
  </si>
  <si>
    <t>Liberty/Vincent Tibbetts/Justice/Ivan Prosperity</t>
  </si>
  <si>
    <t>Reinauer Twins/Justice/RTC 145</t>
  </si>
  <si>
    <t>Justice/RTC 135/Reinauer</t>
  </si>
  <si>
    <t xml:space="preserve">Updated direction </t>
  </si>
  <si>
    <t>RTC 135/Nicole Reinauer/Justice</t>
  </si>
  <si>
    <t>Justice/Liberty/Nicole Reinauer</t>
  </si>
  <si>
    <t>New England/Liberty/Justice/Vincent Tibbetts</t>
  </si>
  <si>
    <t>DBL 104/Liberty/Denali</t>
  </si>
  <si>
    <t>Liberty/Harold Reinauer/Noreaster/Justice</t>
  </si>
  <si>
    <t>Vincent Tibbetts/Liberty/Justice</t>
  </si>
  <si>
    <t>Noreaster/Vincent Tibbetts/Liberty/Justice</t>
  </si>
  <si>
    <t>Harold Reinauer/New England/Liberty/Zachary Reinauer</t>
  </si>
  <si>
    <t>UPDATED # OF TUGS</t>
  </si>
  <si>
    <t>Zachary Reinauer/RTC 135/Nicole Leigh Reinauer</t>
  </si>
  <si>
    <t>Liberty/New England/Justice/Harold Reinauer</t>
  </si>
  <si>
    <t>Keagen</t>
  </si>
  <si>
    <t>Justice/Nicole Leigh Reinauer/RTC 160</t>
  </si>
  <si>
    <t>UPDATED TME</t>
  </si>
  <si>
    <t>RTC 103/Justice</t>
  </si>
  <si>
    <t xml:space="preserve">2X - 1 TUG/1 BARGE </t>
  </si>
  <si>
    <t>1 TUG &amp; BARGE TO EXIT, FOLLOWED BY 2ND TUG AND BARGE EXITING</t>
  </si>
  <si>
    <t>Justice/Liberty/Harold Reinauer/RTC 103/Nicole Leigh Reinauer</t>
  </si>
  <si>
    <t>RTC 82/Franklin Reinauer</t>
  </si>
  <si>
    <t>Great Eastern/Jason Reinauer/Liberty</t>
  </si>
  <si>
    <t>Jason ReinauerLiberty</t>
  </si>
  <si>
    <t>Liberty/Great Eastern/Harold Reinauer/Justice</t>
  </si>
  <si>
    <t>Denali/Justice</t>
  </si>
  <si>
    <t>Noreaster/Liberty/Justice/Vincent Tibbetts (both)</t>
  </si>
  <si>
    <t xml:space="preserve">3 TUG &amp; 1 TUG/1 BARGE </t>
  </si>
  <si>
    <t>3 TUGS OUT/1 TUG&amp; BARGE IN</t>
  </si>
  <si>
    <t>RTC 81/Vincent Tibbetts/Josephine/Liberty (out)/Justice (out)</t>
  </si>
  <si>
    <t>RTC 81/Vincent Tibbetts/Josephine</t>
  </si>
  <si>
    <t>Justice/Vincent Tibbetts/Jason Reinauer</t>
  </si>
  <si>
    <t>Noreaster/Justice/Vincent Tibbetts/Jason Reinauer</t>
  </si>
  <si>
    <t>Iver Prosperity/Vincent Tibbetts/Justice/Jason Reinauer/Freedom/Liberty</t>
  </si>
  <si>
    <t>RTC 135/Nicole Reinauer/Vincent Tibbetts/Justice/Jason Reinauer/Freedom/Liberty</t>
  </si>
  <si>
    <t>RTC 145/Justice/Liberty/Christian Reinauer</t>
  </si>
  <si>
    <t>Updated time</t>
  </si>
  <si>
    <t xml:space="preserve">Liberty/Freedom/Justice </t>
  </si>
  <si>
    <t>Justice/Freedom/Great Eastern/Liberty</t>
  </si>
  <si>
    <t xml:space="preserve">Freedom/East Coast/Justice </t>
  </si>
  <si>
    <r>
      <t>CORRECTED TIME</t>
    </r>
    <r>
      <rPr>
        <sz val="12"/>
        <color rgb="FF000000"/>
        <rFont val="Arial"/>
        <family val="2"/>
      </rPr>
      <t> </t>
    </r>
  </si>
  <si>
    <t>Freedom/Iver Prosperity/Justice/Liberty</t>
  </si>
  <si>
    <t>Harold Reinauer/RTC 100/Morgan Reinauer</t>
  </si>
  <si>
    <t xml:space="preserve">Harold Reinauer/Liberty/Justice </t>
  </si>
  <si>
    <t>Liberty/East Coast/Justice/Harold Reinauer</t>
  </si>
  <si>
    <t>Liberty/RTC 100/Morgan Reinauer</t>
  </si>
  <si>
    <t xml:space="preserve">RTC 135/Nicole Reinauer/Justice </t>
  </si>
  <si>
    <t>1 TUG/1 BARGE//3 TUGS</t>
  </si>
  <si>
    <t>OUT: 1 TUG/1 BARGE//IN: 3 TUGS</t>
  </si>
  <si>
    <t>Freedom/Liberty/Iver Prosperity</t>
  </si>
  <si>
    <t>Justice/Liberty/Freedom/Noreaster</t>
  </si>
  <si>
    <t xml:space="preserve">Freedom/Liberty/Justice </t>
  </si>
  <si>
    <t xml:space="preserve">Freedom/RTC 108/Dylan Cooper </t>
  </si>
  <si>
    <t>1 TUG/1 BARGE OUT//3 TUGS IN</t>
  </si>
  <si>
    <t>NorEaster/Harold Reinauer/Vincent Reinauer/Jason Reinauer</t>
  </si>
  <si>
    <t>Iver Prosperity/Vincent Tibbetts/Jason Reiauer/Liberty</t>
  </si>
  <si>
    <t>Vincent Tibbetts/Jason Reinauer/Liberty</t>
  </si>
  <si>
    <t>Iver Prosperity/Justice/Liberty/Vincent Tibbetts/First Responder</t>
  </si>
  <si>
    <t>Liberty/Vincent Tibbetts/Justice/New England</t>
  </si>
  <si>
    <t xml:space="preserve">Lincoln /DBL 140/Justice </t>
  </si>
  <si>
    <t>Justice/Lincoln /DBL 140</t>
  </si>
  <si>
    <t xml:space="preserve">Justice/Liberty/Harold Reinauer/Iver Prosperity </t>
  </si>
  <si>
    <t>New England/Justice/Liberty/Harold Reinauer</t>
  </si>
  <si>
    <t>Liberty/RTC 104/Janice Reinauer</t>
  </si>
  <si>
    <t xml:space="preserve">Liberty/Harold Reinauer/Vincent Tibbetts </t>
  </si>
  <si>
    <t>Iver Prosperity/Liberty/Vincent Tibbetts/Harold Reinauer</t>
  </si>
  <si>
    <t>1 TUG/1 TANKER</t>
  </si>
  <si>
    <t>Nicole Reinauer/RTC 135/Liberty</t>
  </si>
  <si>
    <t>Justice/RTC 103/Reinauer Twins</t>
  </si>
  <si>
    <t>RTC 103/Justice/Nicole Reinauer/Harold Reinauer</t>
  </si>
  <si>
    <t>Great Eastern/Vincent Tibbetts/Liberty</t>
  </si>
  <si>
    <t>RTC 125/Justice</t>
  </si>
  <si>
    <t>Justice/Vincent Tibbetts</t>
  </si>
  <si>
    <t>Great Eastern/Vincent Tibbetts/Justice</t>
  </si>
  <si>
    <t>Iver Prosperity/Liberty/Justice/Vincent Tibbetts</t>
  </si>
  <si>
    <t>Liberty/Vincent Tibbetts/Christian Reinauer</t>
  </si>
  <si>
    <t>Justice Christian Reinauer/RTC 145</t>
  </si>
  <si>
    <t>Justice/Christian Reinauer/RTC 135</t>
  </si>
  <si>
    <t xml:space="preserve">Iver Prosperity/Harold Reinauer/Freedom/Justice </t>
  </si>
  <si>
    <t xml:space="preserve">DBL 140/Vincent Tibbetts/Lincoln </t>
  </si>
  <si>
    <t>Freedom/RTC 135/Liberty/Nicole Reinauer</t>
  </si>
  <si>
    <t xml:space="preserve">DBL 140/Freedom/Lincoln </t>
  </si>
  <si>
    <t xml:space="preserve">Justice/DBL 140/Denali </t>
  </si>
  <si>
    <t>Liberty/Noreaster/Freedom</t>
  </si>
  <si>
    <t>Nor'Easter/Liberty/Freedom/Justice</t>
  </si>
  <si>
    <t xml:space="preserve">Liberty/Justice/New England </t>
  </si>
  <si>
    <t>RTC 102/Liberty/Ruth Reinauer</t>
  </si>
  <si>
    <t>Justice/RTC 102/Ruth Reinauer</t>
  </si>
  <si>
    <t>Liberty/Nor Easter/Freedom/Justice</t>
  </si>
  <si>
    <t>Janice Reinauer/Justice/RTC 103</t>
  </si>
  <si>
    <t xml:space="preserve"> Freedom/Liberty </t>
  </si>
  <si>
    <t xml:space="preserve">Justice/Janice Reinauer/RTC 103 </t>
  </si>
  <si>
    <t>Freedom/Liberty/Vincent Tibbetts</t>
  </si>
  <si>
    <t>Freedom/Liberty/Iver Prosperity/Vincent Tibbetts</t>
  </si>
  <si>
    <t xml:space="preserve">Vincent Tibbetts/DBL 104/Denali </t>
  </si>
  <si>
    <t>RTC 135/Nicole Reinauer/Vincent Tibbetts/First Responder</t>
  </si>
  <si>
    <t>Nor Easter/Vincent Tibbetts/Liberty/Freedom</t>
  </si>
  <si>
    <t>Harold Reinauer/Vincent D Tibbetts Jr/Freedom/Nor Easter</t>
  </si>
  <si>
    <t>Janice Ann Reinauer/Justice/RTC 103</t>
  </si>
  <si>
    <t>Justice/RTC 103</t>
  </si>
  <si>
    <t>Justice/Vincent Tibbetts Jr/Liberty</t>
  </si>
  <si>
    <t>Vincent Tibbetts Jr/Justice/Liberty/New England</t>
  </si>
  <si>
    <t>Freedom/Nor Easter/Liberty/Justice</t>
  </si>
  <si>
    <t>RTC 135/Nicole Reinauer/Liberty</t>
  </si>
  <si>
    <t>Freedom/Justice/Harold Reinauer/Nor Easter</t>
  </si>
  <si>
    <t>Nor Easter/Freedom/Justice/Harold Reinauer</t>
  </si>
  <si>
    <t>Denali/Freedom/DBL 104</t>
  </si>
  <si>
    <t>Justice/RTC 80</t>
  </si>
  <si>
    <t>Vincent D Tibbetts/Merit</t>
  </si>
  <si>
    <t>DBL 104/Denali/Vincinet D Tibbetts</t>
  </si>
  <si>
    <t>RTC 135/Nicole Reinauer/Harold A Reinauer</t>
  </si>
  <si>
    <t>Justice/RTC 103/Janice Ann Reinauer</t>
  </si>
  <si>
    <t>Liberty/Nor Easter/Justice/Harold A Reinauer II</t>
  </si>
  <si>
    <t>Liberty/Justice/Harold A Reinauer II</t>
  </si>
  <si>
    <t>Nor Easter/Justice/Liberty/Freedom</t>
  </si>
  <si>
    <t>3 TUG/1 TANKER</t>
  </si>
  <si>
    <t>Great Eastern/Vincent D Tibbetts Jr/Freedom/Harold A Reinauer</t>
  </si>
  <si>
    <t>Denali/DBL 104/Justice</t>
  </si>
  <si>
    <t>Great Eastern/Freedom/Liberty</t>
  </si>
  <si>
    <t>Harold Reinauer/Denali/DBL 104</t>
  </si>
  <si>
    <t>Nor Easter/Liberty/Freedom/Justice</t>
  </si>
  <si>
    <t>Liberty/(3 Unspecified Vessels)</t>
  </si>
  <si>
    <t>Liberty/Curtis Reinauer</t>
  </si>
  <si>
    <t>Curtis Reinauer</t>
  </si>
  <si>
    <t>RTC 80/Curtis Reinauer/Freedom</t>
  </si>
  <si>
    <t>Great Eastern/Freedom/Justice/Vincent D Tibbetts Jr</t>
  </si>
  <si>
    <t>Great Eastern/Justice/Freedom/Liberty</t>
  </si>
  <si>
    <t>Justice/Vincent D Tibbetts Jr</t>
  </si>
  <si>
    <t>Justice/Liberty/Harold A Reinauer II</t>
  </si>
  <si>
    <t>Nor'easter/Liberty/Justice/Harold A Reinauer II</t>
  </si>
  <si>
    <t>Route 106/Nicole Reinauer/Justice</t>
  </si>
  <si>
    <t>Dean Reinauer/Jason Reinauer/Justice/RTC 103</t>
  </si>
  <si>
    <t>Jason Reinauer/RTC 103/Justice</t>
  </si>
  <si>
    <t>Great Eastern/Harold Reinauer/Liberty/Justice</t>
  </si>
  <si>
    <t>Liberty/Great Eastern/Freedom/Justice</t>
  </si>
  <si>
    <t>Justice/RTC 135/Nicole Leigh Renauer</t>
  </si>
  <si>
    <t> 20401</t>
  </si>
  <si>
    <t> 1 TUG/1 BARGE</t>
  </si>
  <si>
    <t>1 TUG </t>
  </si>
  <si>
    <t>Nor'easter/Liberty/Justice</t>
  </si>
  <si>
    <t>RTC 135/Freedom/Nicole Reinauer</t>
  </si>
  <si>
    <t>Iver Prosperity/Freedom/Justice/Liberty</t>
  </si>
  <si>
    <t>3 TUGS/BARGE</t>
  </si>
  <si>
    <t>New England/Freedom/Justice/Vincent D Tibbetts Jr</t>
  </si>
  <si>
    <t>Justice/Freedom/Vincent D Tibbetts Jr</t>
  </si>
  <si>
    <t xml:space="preserve">Freedom/Vincent Tibbetts/Liberty/RTC 27/Justice </t>
  </si>
  <si>
    <t>Vincent Tibbetts/Liberty/New England/Freedom</t>
  </si>
  <si>
    <t>Liberty/Vincent Tibbetts/Justice</t>
  </si>
  <si>
    <t>Liberty/Iver Prosperity/Vincent Tibbetts/Justice</t>
  </si>
  <si>
    <t>Nor'Easter/Harold Reinauer/Liberty/Justice</t>
  </si>
  <si>
    <t>Justice/Liberty/Harold Reinauer/Nor'Easter</t>
  </si>
  <si>
    <t>Justice/Janice Reinauer/RTC 103</t>
  </si>
  <si>
    <t>Justice/Denali/DBL/104</t>
  </si>
  <si>
    <t>Freedom/Iver Prosperity/Justice/Harold Reinauer</t>
  </si>
  <si>
    <t>3 TUGS </t>
  </si>
  <si>
    <t>New England/Harold Reinauer/Freedom</t>
  </si>
  <si>
    <t>Justice/Liberty/Vincent Tibbetts/New England</t>
  </si>
  <si>
    <t>Justice/Kristin Rollins/Eva Leigh Carter</t>
  </si>
  <si>
    <t>Eva Leigh Cutler/Justice/Kristin Poling</t>
  </si>
  <si>
    <t xml:space="preserve">RTC 135/Justice/Nicole Reinauer </t>
  </si>
  <si>
    <t xml:space="preserve">GM 11103/Justice/Genesis Eagle </t>
  </si>
  <si>
    <t>GM 11103/Justice/Genesis Eagle</t>
  </si>
  <si>
    <t>Justice/Ruth Reinauer/RTC 102</t>
  </si>
  <si>
    <t>Justice/RTC 108/Dylan Cooper</t>
  </si>
  <si>
    <t>Justice/Great Eastern/Liberty/Freedom</t>
  </si>
  <si>
    <t>RTC 103/Justice/Janice Ann Reinauer</t>
  </si>
  <si>
    <t>RTC 103/Janice Ann Reinauer/Justice/Liberty/RTC 102/Ruth Reinauer</t>
  </si>
  <si>
    <t>Liberty/Justice/Nor'Easter/Vincent Tibbetts</t>
  </si>
  <si>
    <t>Liberty/Vincent Tibbetts/Justice/Great Eastern</t>
  </si>
  <si>
    <t>Liberty/Freedom/Vincent Tibbetts</t>
  </si>
  <si>
    <t>Vincent/Freedom/Liberty/Nor'Easter</t>
  </si>
  <si>
    <t>Crane Barge/Edward McDevitt/Liberty/Denali/DBL 104</t>
  </si>
  <si>
    <t>Edward McDevitt/DBL 104/Denali/Liberty</t>
  </si>
  <si>
    <t>Crane Barge/Edward McDevitt</t>
  </si>
  <si>
    <t>Freedom/Acadia/Justice</t>
  </si>
  <si>
    <t>Vincent D Tibbetts Jr/Justice</t>
  </si>
  <si>
    <t>Justice/RTC 27/Arcadian</t>
  </si>
  <si>
    <t>Justice/Denali/DBL 104/Great Eastern/Liberty/Freedom/Harold Reinauer</t>
  </si>
  <si>
    <t>Great Esatern/Freedom/Liberty/Justice</t>
  </si>
  <si>
    <t>Freedom/Janice Ann Reinauer/RTC 103</t>
  </si>
  <si>
    <t>Liberty/RTC 103/Janice Ann Reinauer</t>
  </si>
  <si>
    <t>Freedom/Iver Prosperity/Liberty/Vincent D Tibbetts Jr</t>
  </si>
  <si>
    <t>New England/Freedom/Liberty/Justice</t>
  </si>
  <si>
    <t>Freedom/Harold Reinauer/Vincent Tibbetts</t>
  </si>
  <si>
    <t>New England/Freedom/Harold Reinauer/Vincent Tibbetts</t>
  </si>
  <si>
    <t xml:space="preserve">Great Eastern/Freedom/Liberty </t>
  </si>
  <si>
    <t>3 TUG//1 TUG/BARGE</t>
  </si>
  <si>
    <t xml:space="preserve">Justice/Liberty/Freedom/Denali/DCB 104 </t>
  </si>
  <si>
    <t xml:space="preserve">Justice/Denali/DCB 104 </t>
  </si>
  <si>
    <t>Liberty/RTC 109</t>
  </si>
  <si>
    <t xml:space="preserve">Freedom/Liberty </t>
  </si>
  <si>
    <t>Freedom/Grace Reinauer/RTC 109/Liberty/RTC 135/Nicole Reinauer</t>
  </si>
  <si>
    <t>Justice/Eva Leigh Cutler/Kristin Poling</t>
  </si>
  <si>
    <t>RTC 82/Franklin Reinauer/Freedom</t>
  </si>
  <si>
    <t xml:space="preserve">RTC 82/Franklin Reinauer/Freedom/RTC 105/Justice </t>
  </si>
  <si>
    <t>Nicole Reinauer/Justice/RTC 103</t>
  </si>
  <si>
    <t>Devin Favale/Nor'Easter/Liberty/Justice/Freedom</t>
  </si>
  <si>
    <t>Devin Favale/Liberty/Justice</t>
  </si>
  <si>
    <t>Bill Bushey/Liberty/Justice</t>
  </si>
  <si>
    <t>Bill Bushey/Liberty/Freedom/Justice</t>
  </si>
  <si>
    <t>Bill Bushey/Freedom/Nor'Easter/Liberty/Justice</t>
  </si>
  <si>
    <t>Devin Favale/Iver Prosperity/Harold A Reinauer II/Liberty/Vincent D Tibbetts Jr</t>
  </si>
  <si>
    <t>Devin Favale/Liberty/Vincent D Tibbetts Jr/Harold A Reinauer Jr</t>
  </si>
  <si>
    <t>Nicholas Moulaison/Freedom/Vincent D Tibbetts Jr/Harold Reinauer</t>
  </si>
  <si>
    <t>Gregory Brown/Freedom/Vincent D Tibbet/Harold Reinauer/Iver Prosperity</t>
  </si>
  <si>
    <t>Gregory Brown/Vincent Tibbetts</t>
  </si>
  <si>
    <t>Devin Favale/RTC 108/Freedom/Dylan Cooper</t>
  </si>
  <si>
    <t>Devin Favale/Freedom</t>
  </si>
  <si>
    <t>Devin Favale/DBL 104/Denali/Freedom</t>
  </si>
  <si>
    <t>Devin Favale/Nor'Easter/Liberty/Freedom/Justice</t>
  </si>
  <si>
    <t>Devin Favale/Justice/Liberty/Freedom</t>
  </si>
  <si>
    <t>Devin Favale/Justice/Harold A Reinhaure II/Vincent D Tibbett Jr/</t>
  </si>
  <si>
    <t>Devin Favale/Nor'Easter/Justice/Vincent D Tibbetts Jr/Harold A Reinhauer II</t>
  </si>
  <si>
    <t>Bill Bushey/Justice/RTC135/Nicole Reinauer</t>
  </si>
  <si>
    <t>Bill Bushey/Justice</t>
  </si>
  <si>
    <t>Bill Bushey/Nicole Reinauer</t>
  </si>
  <si>
    <t>Bill Bushey/Freedom/Iver Prosperity/Justice/Liberty/Anna R</t>
  </si>
  <si>
    <t>Bill Bushey/Freedom/Justice/Liberty/Anna R</t>
  </si>
  <si>
    <t>Devin Favale/Nor'Easter/Freedom/Liberty/Justice</t>
  </si>
  <si>
    <t>BARGE/3 TUGS</t>
  </si>
  <si>
    <t>Devin Favale/Freedom/Liberty</t>
  </si>
  <si>
    <t>Freedom/Justice/Vincent Tibbetts</t>
  </si>
  <si>
    <t>Ivan Prosperity/Freedom/Justice/Vincent Tibbetts</t>
  </si>
  <si>
    <t>Justice/Freedom/Vincent Tibbetts/Nor'Easter</t>
  </si>
  <si>
    <t>Freedom/Justice/Liberty/New England</t>
  </si>
  <si>
    <t>Freedom/Justice/First Responder</t>
  </si>
  <si>
    <t xml:space="preserve">Justice/RTC 80/Curtis Reinauer </t>
  </si>
  <si>
    <t>DBL 104/Denali/Freedom</t>
  </si>
  <si>
    <t>Iver Prosperity/Justice/Vincent Tibbetts/Harold Reinauer</t>
  </si>
  <si>
    <t>2 TUGS//1 TUG/BARGE</t>
  </si>
  <si>
    <t>DBL 104/Harold Reinauer/Cape Henry</t>
  </si>
  <si>
    <t>DBL 103/Justice/Vincent Tibbetts/Harold Reinauer/Cape Henry</t>
  </si>
  <si>
    <t>Justice/RTC 103/Janice Reinauer</t>
  </si>
  <si>
    <t>I TUG</t>
  </si>
  <si>
    <t>Janice Reinauer/RTC 103</t>
  </si>
  <si>
    <t>Vincent Tibbetts/DBL 104/Denali</t>
  </si>
  <si>
    <t>Nor'Easter/Justice/Freedom/Liberty</t>
  </si>
  <si>
    <t>Liberty/Freedom/Justice/Nor'Easter</t>
  </si>
  <si>
    <t>Freat Eastern/Vincent Tibbetts/Freedom/Justice</t>
  </si>
  <si>
    <t>Vincent Tibbetts/Freedom</t>
  </si>
  <si>
    <t>RTC 27/Justice</t>
  </si>
  <si>
    <t>RTC 108/Dilan Cooper/Freedom</t>
  </si>
  <si>
    <t>RTC 27/Freedom</t>
  </si>
  <si>
    <t>New England/Vincent Tibbetts/Liberty/Justice</t>
  </si>
  <si>
    <t>New England/Justice/Freedom/Harold Reinauer</t>
  </si>
  <si>
    <t>Liberty/Freedom/Nor'Easter/Justice</t>
  </si>
  <si>
    <t>DBL 104/Vincent Tibbetts/Denali</t>
  </si>
  <si>
    <t>1 TUG/BARGE//3 TUG</t>
  </si>
  <si>
    <t>DBL 104/Vincent Tibbetts/Denali/Freedom/Justice/Liberty</t>
  </si>
  <si>
    <t>Liberty/Genesis Eagle/GM 11103</t>
  </si>
  <si>
    <t>Liberty/Freedom/Justice/Vincent Tibbetts</t>
  </si>
  <si>
    <t xml:space="preserve">Justice/Freedom/Vincent Tibbetts/East Coast </t>
  </si>
  <si>
    <t>Cincent Tibbetts/Josephine/RTC 81</t>
  </si>
  <si>
    <t>Justice/Josephine/RTC 81</t>
  </si>
  <si>
    <t>Liberty/Vincent Tibbetts/Harold Reinauer</t>
  </si>
  <si>
    <t>Iver Prosperity/Liberty/Harold Reinauer/Vincent Tibbetts</t>
  </si>
  <si>
    <t xml:space="preserve">Justice/GM 11103/Genesis Eagle </t>
  </si>
  <si>
    <t>Harold Reinauer/RTC 103/Janice Reinauer</t>
  </si>
  <si>
    <t>2 TUG/2 BARGES</t>
  </si>
  <si>
    <t>Justice/Liberty/GM11103/Genesis Eagle</t>
  </si>
  <si>
    <t>RTC 135/Liberty/Nicole Reinauer/Justice</t>
  </si>
  <si>
    <t>RTC 103/Justice/Janice Reinauer</t>
  </si>
  <si>
    <t>East Coast/Freedom/Justice/Liberty</t>
  </si>
  <si>
    <t>Great Eastern/Freedom/Justice/Liberty/Crane Barge/TB Legacy</t>
  </si>
  <si>
    <t>Nor'Easter/Vincent Tibbetts/Freedom/Liberty</t>
  </si>
  <si>
    <t>Nor'Easter/Freedom/Liberty/Justice</t>
  </si>
  <si>
    <t>Harold Reinauer/RTC 108/Dylan Cooper</t>
  </si>
  <si>
    <t>Freedom/Janice Reinauer/RTC 103</t>
  </si>
  <si>
    <t>Harold Reinauer/Freedom/Vincent Tibbetts/Great Eastern</t>
  </si>
  <si>
    <t>Justice/Janice Reinauer/RTC 135</t>
  </si>
  <si>
    <t>RTC 84/Timothy Reinauer/Justice</t>
  </si>
  <si>
    <t>Acadin/Harold Reinauer/Vincent Tibbetts/freedom</t>
  </si>
  <si>
    <t>Freedom/Vincent Tibbetts/Harold Reinauer</t>
  </si>
  <si>
    <t>Acadin/Freedom/Vincent Tibbetts/Harold Reinauer</t>
  </si>
  <si>
    <t>DBL 104/Denali/Harold Reinauer</t>
  </si>
  <si>
    <t>Liberty/RTC 82/Curtis Reinauer</t>
  </si>
  <si>
    <t>New England/Harold Reinauer/Zachary Reinauer/Freedom</t>
  </si>
  <si>
    <t>Freedom/Liberty/Nor'Easter</t>
  </si>
  <si>
    <t>Nor'Easter/Freedom/Vincent Tibbetts/Liberty</t>
  </si>
  <si>
    <t xml:space="preserve">Freedom/Liberty/Vincent Tibbetts/New England </t>
  </si>
  <si>
    <t>Freedom/Liberty/Vincent Tibbetts/RTC 135</t>
  </si>
  <si>
    <t>Chemical Transporter/Liberty</t>
  </si>
  <si>
    <t>Freedom/Nicole Reinauer/RTC 133</t>
  </si>
  <si>
    <t xml:space="preserve">Liberty/Chemical Transporter </t>
  </si>
  <si>
    <t>Freedom/RTC 84/Timothy Reinauer</t>
  </si>
  <si>
    <t>Harold Reinauer/Jason Reinauer</t>
  </si>
  <si>
    <t>Harold Reinauer/Jason Reinauer/Freedom/Great Eastern</t>
  </si>
  <si>
    <t>Vincent Tibbetts/RTC 135/Nicole Reinauer</t>
  </si>
  <si>
    <t>Vincent Tibbetts/Nicole Reinauer/RTC 135</t>
  </si>
  <si>
    <t>Freedom/Dean Reinauer/RTC 106</t>
  </si>
  <si>
    <t>Freedom/Dean Reinauer</t>
  </si>
  <si>
    <t>RTC 106/Dean Reinauer/Justice</t>
  </si>
  <si>
    <t xml:space="preserve">Harold Reinauer/Freedom/Justice/Nor'Easter </t>
  </si>
  <si>
    <t>2 TUG//1 TUG/BARGE</t>
  </si>
  <si>
    <t>Justice/Freedom/Vincent Tibbetts</t>
  </si>
  <si>
    <t>Freedom/Great Eastern/Liberty</t>
  </si>
  <si>
    <t>1 TUG/BARGE//2 TUG</t>
  </si>
  <si>
    <t>Liberty/Great Eastern/Justice/Freedom</t>
  </si>
  <si>
    <t>Justice/Dylan Cooper/RTC 108</t>
  </si>
  <si>
    <t>RTC 136/Nicole Reinauer/Justice</t>
  </si>
  <si>
    <t>New England/Justice/Freedom/Liberty</t>
  </si>
  <si>
    <t>Harold Reinauer/DBL 104/Denali</t>
  </si>
  <si>
    <t>Freedom/Liberty/Justice/Nor'Easter</t>
  </si>
  <si>
    <t>Houston/Linda Moran/Justice/Liberty/Freedom</t>
  </si>
  <si>
    <t>Houston/Linda Moran/Justice</t>
  </si>
  <si>
    <t>Justice/Genesis Eagle/GMM 11103</t>
  </si>
  <si>
    <t>Freedom/Vincent Tibbetts/Anna Reinauer</t>
  </si>
  <si>
    <t>Anna Reinauer/Justice/New England/Freedom/Vincent Tibbetts</t>
  </si>
  <si>
    <t>Anna Reinauer/Liberty/RTC 135/Nicole Reinauer</t>
  </si>
  <si>
    <t>Nor'Easter/Vincent Tibbetts/Liberty/Justice</t>
  </si>
  <si>
    <t>Liberty/Vincent Tibbetts/Liberty</t>
  </si>
  <si>
    <t xml:space="preserve">RTC 103/Janice Reinauer/Justice </t>
  </si>
  <si>
    <t xml:space="preserve">RTC 80/Krity Ann/Justice </t>
  </si>
  <si>
    <t>Freedom/Nicole Reinauer/RTC 145</t>
  </si>
  <si>
    <t>NewEngland/Justice/Vincent Tibbetts/Freedom</t>
  </si>
  <si>
    <t>Freedom/Chrisitan Reinauer/RTC 145</t>
  </si>
  <si>
    <t>Justice/Genesis Eagle/GM 11103</t>
  </si>
  <si>
    <t xml:space="preserve">Liberty/Great Eastern/Justice </t>
  </si>
  <si>
    <t>Liberty/Vincent Tibbetts/Harold Reinauer/RTC 135</t>
  </si>
  <si>
    <t>Timothy Reinauer/Justice/RTC 84</t>
  </si>
  <si>
    <t>Vincent Tibbetts/Freedom/Harold Reinauer</t>
  </si>
  <si>
    <t>RTC 135/Vincent Tibbetts/Nicole Reinauer</t>
  </si>
  <si>
    <t>New England/Freedom/Liberty/Vincent Tibbetts</t>
  </si>
  <si>
    <t>Harold Reinauer/Iver Prosperity/Liberty</t>
  </si>
  <si>
    <t>Harold Reinauer/Freedom/Vincent Tibbetts</t>
  </si>
  <si>
    <t>Harold Reinauer/Iver Prosperity/Freedom</t>
  </si>
  <si>
    <t>Great Eastern/Justice/Liberty/Freedom</t>
  </si>
  <si>
    <t>Justice/Harold Reinauer/RTC 1034</t>
  </si>
  <si>
    <t>Liberty/RTC 103/Janice Reinauer</t>
  </si>
  <si>
    <t>RTC 103/Janice Reinauer/Liberty</t>
  </si>
  <si>
    <t xml:space="preserve">RTC 145/Christian Reinauer/Justice </t>
  </si>
  <si>
    <t>Double Skin 55/Justice/Philadelphia</t>
  </si>
  <si>
    <t>Justice/Philadelphia</t>
  </si>
  <si>
    <t>Double Skin 55/Philadelphia/Freedom</t>
  </si>
  <si>
    <t>Freedom/Liberty/H. Reinour/Nor'Easter</t>
  </si>
  <si>
    <t>Iver Prosperity/H. Rienour/Freedom/Liberty</t>
  </si>
  <si>
    <t>Justice/Liberty/H. Reinour</t>
  </si>
  <si>
    <t>Justice/Harold Reinauer/Vincent D Tibbetts Jr</t>
  </si>
  <si>
    <t>Nor'Easter/Justice/Harold Reinauer/Vincent D Tibbetts Jr</t>
  </si>
  <si>
    <t>Vincent D Tibbetts Jr/Harold Reinauer</t>
  </si>
  <si>
    <t>Harold D Reinauer II/Vincent D Tibbetts Jr</t>
  </si>
  <si>
    <t>DBL 104/Harold D Reinauer II/Denali</t>
  </si>
  <si>
    <t>2 TUGS/BARGE</t>
  </si>
  <si>
    <t>UMS 284/Justice/Rubia</t>
  </si>
  <si>
    <t>Liberty/Rubia/UMS 102</t>
  </si>
  <si>
    <t>Harold A. Reinauer/Liberty/Freedom</t>
  </si>
  <si>
    <t>Great Eastern/Harold A. Reinauer/Liberty/Freedom</t>
  </si>
  <si>
    <t>New England/Justice/Harold A. Reinauer/Freedom</t>
  </si>
  <si>
    <t>Justice/Harold A. Reinauer/Freedom</t>
  </si>
  <si>
    <t xml:space="preserve">2 TUGS </t>
  </si>
  <si>
    <t>Justice/Liberty/New England/Freedom</t>
  </si>
  <si>
    <t>Libert/Freedom/Justice/Nor'Easter</t>
  </si>
  <si>
    <t>Nor'Easter/Justice/Liberty/Freedom</t>
  </si>
  <si>
    <t>RTC 81/Justice/B. Franklin Reinauer</t>
  </si>
  <si>
    <t>Justice/B. Reinauer/RTC 81</t>
  </si>
  <si>
    <t>Freedom/Cape Gavi/Liberty</t>
  </si>
  <si>
    <t xml:space="preserve">Cape Gavi/Liberty/Freedom/Justice </t>
  </si>
  <si>
    <t>Liberty/Justice/Freeom</t>
  </si>
  <si>
    <t>Great Eastern/Justice/Liberty</t>
  </si>
  <si>
    <t>RTC 80/Freedom/Christy Ann</t>
  </si>
  <si>
    <t>RTC 80/Freedom/Christy Ann/Liberty/Justice</t>
  </si>
  <si>
    <t>Justice/RTC 100/Morgan Reinauer</t>
  </si>
  <si>
    <t>Harold Reinauer/Freedom/Cape Gavi/Liberty</t>
  </si>
  <si>
    <t>Brownville/Chemical Transfer</t>
  </si>
  <si>
    <t>Cape Gavi/Liberty/Justice/Freedom</t>
  </si>
  <si>
    <t>RTC-106/Dean Reinauer/Justice</t>
  </si>
  <si>
    <t>Great Eastern/Liberty/Justice/Freedom</t>
  </si>
  <si>
    <t>Freedom/Liberty/Christian Reinauer</t>
  </si>
  <si>
    <t>RTC-145/Christian Reinauer/Freedom</t>
  </si>
  <si>
    <t>Freedom/Justice/RTC 27</t>
  </si>
  <si>
    <t xml:space="preserve">3 TUGS </t>
  </si>
  <si>
    <t>Justice/Liberty/Great Eastern</t>
  </si>
  <si>
    <t>Justice/Genesis Eagle/GM11103</t>
  </si>
  <si>
    <t>Justice/Christian Reinauer/RTC 81</t>
  </si>
  <si>
    <t>Liberty/Justice/Vincent Tibbetts</t>
  </si>
  <si>
    <t xml:space="preserve">Cape Gavi/Liberty/Vincent Tibbetts/Justice </t>
  </si>
  <si>
    <t>Vincent Tibbetts/Freedom/Great Eastern/Liberty</t>
  </si>
  <si>
    <t>Liberty/Justice/Harold Reinauer/RTC 135/Nicole Reinauer</t>
  </si>
  <si>
    <t>Freedom/Harold Reinauer/Justice/Denali/DBL 104</t>
  </si>
  <si>
    <t>Freedom/Harold Reinauer/Vincent Tibbetts/Great Eastern</t>
  </si>
  <si>
    <t>Harold Reinauer/Vincent Tibbetts/Cape Gavi/Liberty</t>
  </si>
  <si>
    <t>Vincent Tibbetts/Liberty/Harold Reinauer</t>
  </si>
  <si>
    <t>Justice/Double Skin 55/Philadelphia</t>
  </si>
  <si>
    <t xml:space="preserve">DBL 104/Denali/Justice </t>
  </si>
  <si>
    <t>Freedom/Liberty/Harold Reinauer/Cape Gavi</t>
  </si>
  <si>
    <t xml:space="preserve">Great Eastern/Freedom/Justice </t>
  </si>
  <si>
    <t>Liberty/Harold Reinauer/Vincent Tibbetts</t>
  </si>
  <si>
    <t>Great Eastern/Liberty/Harold Reinauer/Vincent Tibbetts</t>
  </si>
  <si>
    <t>New England/Freedom/Liberty</t>
  </si>
  <si>
    <t xml:space="preserve">Janice Reinauer/Justice </t>
  </si>
  <si>
    <t xml:space="preserve">Justice/Freedom/Liberty/New England </t>
  </si>
  <si>
    <t>Justice/Freedom/Liberty/Cape Gavi/First Responder</t>
  </si>
  <si>
    <t xml:space="preserve">First Responder/Freedom/Justice </t>
  </si>
  <si>
    <t>Josephine/Liberty/RTC 82</t>
  </si>
  <si>
    <t>1 TUG/1 BARGE </t>
  </si>
  <si>
    <t>Double Skin 801/Justice/Chincoteague</t>
  </si>
  <si>
    <t>DS 801/Justice/Chincoteague</t>
  </si>
  <si>
    <t>RTC-135/Nicole Leigh Reinauer/Justice/RTC-145</t>
  </si>
  <si>
    <t>Christian Reinauer/Freedom</t>
  </si>
  <si>
    <t>1st Responder</t>
  </si>
  <si>
    <t>Great Gavi/Liberty/Justice/Freedom</t>
  </si>
  <si>
    <t>DBL-102/Cape Lookout/Freedom</t>
  </si>
  <si>
    <t>RTC-145/Christian Reinauer/Liberty</t>
  </si>
  <si>
    <t>New England/Liberty/Freedom</t>
  </si>
  <si>
    <t>1st Responder/RTC-81/Franklin Reinauer/Freedom</t>
  </si>
  <si>
    <t>RTC-81/Franklin Reinauer/Freedom</t>
  </si>
  <si>
    <t>Liberty/RTC 83/Curtis Reinauer</t>
  </si>
  <si>
    <t>Harold A Reinauer II/Justice/Cape Gavi</t>
  </si>
  <si>
    <t>Justice/Freedom/Christian Reinauer</t>
  </si>
  <si>
    <t>Cape Gavi/Liberty/Freedom</t>
  </si>
  <si>
    <t>RTC 103/Harold A Reinauer/Janice Ann Reinauer</t>
  </si>
  <si>
    <t>RTC 103/Harold A Reinauer/Janice Ann Reinauer/Freedom/Vincent Tibbetts</t>
  </si>
  <si>
    <t>New England/Freedom/Vincent Tibbetts</t>
  </si>
  <si>
    <t>RTC 103/Liberty/Janice Ann Reinauer</t>
  </si>
  <si>
    <t>Janice A Reinauer/Freedom/RTC 103</t>
  </si>
  <si>
    <t>Freedom/RTC 108/Dillon Cooper</t>
  </si>
  <si>
    <t>Great Eastern/Justice/Freedom</t>
  </si>
  <si>
    <t>RTC 28/Franklin Reinauer</t>
  </si>
  <si>
    <t>RTC 82/Josephine/Justice</t>
  </si>
  <si>
    <t>Double Skin 801/Chincoteague/Freedom</t>
  </si>
  <si>
    <t>RTC 82/Justice/Josephine</t>
  </si>
  <si>
    <t>Iver Prosperity/Freedom/Justice</t>
  </si>
  <si>
    <t>RTC 81/Liberty/B Franklin Reinauer</t>
  </si>
  <si>
    <t>"Little Tiny MF Tug" (sic)</t>
  </si>
  <si>
    <t>Liberty/Freedom/Reinauer</t>
  </si>
  <si>
    <t>New England/Vincent D Tibbetts Jr/Harold A Reinauer II/Liberty</t>
  </si>
  <si>
    <t>Vincent D Tibbetts Jr/Liberty</t>
  </si>
  <si>
    <t>New England/Freedom/Liberty/Justice/Christian Reinauer</t>
  </si>
  <si>
    <t>Liberty/J A Reinauer/RTC 103/Kristy Ann/Justice/RTC 80</t>
  </si>
  <si>
    <t>RTC 80/Kristy Ann/Liberty/Justice</t>
  </si>
  <si>
    <t>Justice/New England/Freedom/Liberty</t>
  </si>
  <si>
    <t>Freedom/RTC 100/Morgan Reinauer</t>
  </si>
  <si>
    <t>DBL 102/Cape Lookout/Justice</t>
  </si>
  <si>
    <t>Double Skin 801/Chincoteague/Liberty</t>
  </si>
  <si>
    <t>RTC-84/Timothy L. Reinauer/Freedom</t>
  </si>
  <si>
    <t>Double Skin 801/Chincoteague/Justice</t>
  </si>
  <si>
    <t>Liberty/Freedom/New England/Justice</t>
  </si>
  <si>
    <t>Nancy</t>
  </si>
  <si>
    <t>Liberty/New England/Freedom/Justice</t>
  </si>
  <si>
    <t>Freedom/RTC 103/Janice Ann Reinauer</t>
  </si>
  <si>
    <t>RTC 165/Justice/Bert Reinauer</t>
  </si>
  <si>
    <t>RTC-135/Nicole L. Reinauer/Justice</t>
  </si>
  <si>
    <t>Vincent Tibits</t>
  </si>
  <si>
    <t>RTC-135/Nicole L. Reinauer/Vincent Tibits</t>
  </si>
  <si>
    <t>3TUGS</t>
  </si>
  <si>
    <t>Liberty/Vincent D Tibbetts Jr/Harold A. Reinauer II</t>
  </si>
  <si>
    <t>Vincent D Tibbetts Jr/New England/Liberty/Harold A. Reinauer II</t>
  </si>
  <si>
    <t>Harold A. Reinauer II/RTC 108/Dylan Cooper</t>
  </si>
  <si>
    <t>Harold A. Reinauer II</t>
  </si>
  <si>
    <t>Vincent D Tibbetts Jr/Freedom/Nor'Easter/Liberty</t>
  </si>
  <si>
    <t>Freedom/Vincent D Tibbetts Jr/Liberty</t>
  </si>
  <si>
    <t>RTC 108/Dylan Cooper</t>
  </si>
  <si>
    <t>RTC 100/Morgan Reinauer/Justice</t>
  </si>
  <si>
    <t>RTC 100/Justice/Morgan Reinauer</t>
  </si>
  <si>
    <t>RTC-135/Nicole L. Reinauer/Freedom</t>
  </si>
  <si>
    <t>Liberty/Harold A. Reinauer/Vincent Tibbetts</t>
  </si>
  <si>
    <t>Nor'Easter/Liberty/Harold A. Reinauer/Vincent Tibbetts</t>
  </si>
  <si>
    <t>Iver Prosperity/Liberty/Vincent Tibbetts/Harold A. Reinauer</t>
  </si>
  <si>
    <t>Liberty/Vincent Tibbetts/Harold A. Reinauer</t>
  </si>
  <si>
    <t>RTC 135/Nicole L. Reinauer/Freedom</t>
  </si>
  <si>
    <t>Vincent T. Tibbetts/Justice</t>
  </si>
  <si>
    <t>Liberty/Harold A. Reinauer/Justice</t>
  </si>
  <si>
    <t>Iver Prosperity/Justice/Harold/Liberty</t>
  </si>
  <si>
    <t>DBL-102/Cape Lookout/Justice</t>
  </si>
  <si>
    <t>Liberty/Harold A. Reinauer II/Cape Gavi/Justice</t>
  </si>
  <si>
    <t>Harold A. Reinauer II/Liberty/Justice</t>
  </si>
  <si>
    <t>Freedom/Cape Gavi/Liberty/Justice</t>
  </si>
  <si>
    <t>RTC-103/Janice Ann Reinauer/Liberty</t>
  </si>
  <si>
    <t>RTC 108/Dylan Cooper/Justice</t>
  </si>
  <si>
    <t>Double E Skin801/Chincoteague/Justice</t>
  </si>
  <si>
    <t>Pinussia/NE 29</t>
  </si>
  <si>
    <t>Patricia Jean</t>
  </si>
  <si>
    <t>NE 29/Pinussia/Patricia Jean</t>
  </si>
  <si>
    <t>RTC-60/Dace Reinauer/Vincent D Tibbetts</t>
  </si>
  <si>
    <t>Vincent D Tibbetts</t>
  </si>
  <si>
    <t>Nor'Easter/Liberty/Harold A. Reinauer/Vincent D Tibbetts Jr</t>
  </si>
  <si>
    <t>Harold A. Reinauer</t>
  </si>
  <si>
    <t>Freedom/Dace Reinauer/RTC 60</t>
  </si>
  <si>
    <t>Liberty/Freedom/V. B. Tibbetts/Great Eastern</t>
  </si>
  <si>
    <t>Nor'Eastern/Liberty/Freedom/Justice</t>
  </si>
  <si>
    <t>C. White Marine/Merit</t>
  </si>
  <si>
    <t>Liberty/Freedom/Harold A. Reinauer II</t>
  </si>
  <si>
    <t>Harold A. Reinauer II/Freedom/Great Eastern/Liberty</t>
  </si>
  <si>
    <t>Justice/RTC 81/B. Franklin Reinauer</t>
  </si>
  <si>
    <t>Justice/RTC 81/B.Franklin Reinauer</t>
  </si>
  <si>
    <r>
      <t>1</t>
    </r>
    <r>
      <rPr>
        <sz val="12"/>
        <color rgb="FF000000"/>
        <rFont val="Arial"/>
        <family val="2"/>
      </rPr>
      <t xml:space="preserve"> TUG</t>
    </r>
  </si>
  <si>
    <t>RTC-80/Kristy Ann/Justice</t>
  </si>
  <si>
    <t>RTC-135/Nicole Leigh Reinauer/Justice</t>
  </si>
  <si>
    <t>RTC-108/Dylan Cooper/Freedom</t>
  </si>
  <si>
    <t>Nor'Easter/Justice/Liberty</t>
  </si>
  <si>
    <t>Justice/Liberty/Anna R</t>
  </si>
  <si>
    <t>RTC-81/B. Franklin Reinauer/Justice</t>
  </si>
  <si>
    <t>RTC 103/Janice Ann Reinauer/Justice</t>
  </si>
  <si>
    <t>Justice/RTC 35/Nicole Leigh Reinauer</t>
  </si>
  <si>
    <t>Nicole L. Reinauer</t>
  </si>
  <si>
    <t>Vincent D Tibbetts/Justice/Freedom</t>
  </si>
  <si>
    <t>Nor'Easter/Vincent D Tibbetts/Justice/Freedom</t>
  </si>
  <si>
    <t>New England/Vincent D Tibbetts/Justice/Freedom</t>
  </si>
  <si>
    <t>Justice/Josephine/RTC 82</t>
  </si>
  <si>
    <t>Great Eastern/Justice/Vincent D Tibbetts</t>
  </si>
  <si>
    <t>Justice/Vincent D Tibbetts</t>
  </si>
  <si>
    <t>RTC-135/Nicole L. Reinauer/Justice/DBL-102/Cape Lookout/Liberty</t>
  </si>
  <si>
    <t>Nor'Easter/Vincent D Tibbetts/Liberty/Zackery Reinauer</t>
  </si>
  <si>
    <t>Vincent D Tibbetts/Liberty/Zackery Reinauer</t>
  </si>
  <si>
    <t>Cape Gavi/Freedom/Justice/Liberty</t>
  </si>
  <si>
    <t>Nor'Easter/Freedom/Liberty</t>
  </si>
  <si>
    <t>Freedom/Liberty/Vincent D Tibbetts</t>
  </si>
  <si>
    <t>Cape Gavi/Freedom/Liber/Vincent D Tibbetts</t>
  </si>
  <si>
    <t>Vincent D Tibbetts/Double Skin 58/Wye River</t>
  </si>
  <si>
    <t>Double Skin 58/Wye River/Vincent D Tibbetts</t>
  </si>
  <si>
    <t>Justice/Freedom/Nor'Easter/Liberty/Justice</t>
  </si>
  <si>
    <t>Double Skin 55/Magothy/Justice</t>
  </si>
  <si>
    <t>Justice/RTC 82/Josephine</t>
  </si>
  <si>
    <t>Justice/Double Skin 55/Magothy</t>
  </si>
  <si>
    <t>RTC-135/Nicole L. Reinauer/Vincent D Tibbetts</t>
  </si>
  <si>
    <t>RTC-103/Janice Ann Reinauer/Freedom</t>
  </si>
  <si>
    <t>DBL-102/Cape Lookout/Liberty/Justice</t>
  </si>
  <si>
    <t>RTC-81/Dace Reinauer/Freedom</t>
  </si>
  <si>
    <t>RTC 135/Nicole L. Reinauer/Justice</t>
  </si>
  <si>
    <t>RTC 108/Dyland Cooper/Justice</t>
  </si>
  <si>
    <t>Justice/Eva Leigh Cutler/Evelyn Cutler</t>
  </si>
  <si>
    <t>Anna R.</t>
  </si>
  <si>
    <t>New England/Liberty/Freedom/Justice/Eastern Responder</t>
  </si>
  <si>
    <t>DBL-102/Cape Lookout/Liberty/RTC-82/Josephine/Freedom</t>
  </si>
  <si>
    <t>Great Eastern/Liberty/Justice/Vincent D Tibbetts Jr</t>
  </si>
  <si>
    <t>Liberty/Justice/Vincent D Tibbetts</t>
  </si>
  <si>
    <t>Freedom/Liberty/Zac Reinauer</t>
  </si>
  <si>
    <t>Zac Reinauer/Liberty/Freedom/Great Eastern</t>
  </si>
  <si>
    <t>Zac Reinauer/RTC 104/Reinauer Twins</t>
  </si>
  <si>
    <t>Zac Reinauer</t>
  </si>
  <si>
    <t>Justice/RTC 104/Reinauer Twins</t>
  </si>
  <si>
    <t>Zachery Reinauer/Freedom/Acadia/Justice/Freedom</t>
  </si>
  <si>
    <t>Zachery Reinauer/Justice</t>
  </si>
  <si>
    <t>Acadia/Freedom/Justice/Liberty</t>
  </si>
  <si>
    <t>RTC 135/Justice/Nicole L. Reinauer</t>
  </si>
  <si>
    <t>RTC-103/Janice Ann Reinauer/Justice</t>
  </si>
  <si>
    <t>Janice Ann Reinauer</t>
  </si>
  <si>
    <t>Liberty/Justice/Freedom/Janice Ann Reinauer/RTC-103</t>
  </si>
  <si>
    <t>RTC-82/Josephine/Liberty</t>
  </si>
  <si>
    <t>Freedom/Vincent D Tibbetts/Justice/Acadia</t>
  </si>
  <si>
    <t>Vincent D Tibbetts/Justice</t>
  </si>
  <si>
    <t>Liberty/Acadia/Justice/Freedom</t>
  </si>
  <si>
    <t>Freedom/Nor'Easter/Liberty</t>
  </si>
  <si>
    <t>Cape Gavi/Justice/Freedom/Liberty</t>
  </si>
  <si>
    <t>RTC-104/Reinauer Twins/Justice</t>
  </si>
  <si>
    <t>Liberty/Reinauer Twins/RTC 104</t>
  </si>
  <si>
    <t>Justice/Liberty/Freedom/Great Eastern</t>
  </si>
  <si>
    <t>Double Skin 55/Potomac/Justice</t>
  </si>
  <si>
    <t>Freedom/Iver Prosperity/Liberty/Justice</t>
  </si>
  <si>
    <t>Nor'Easter/Liberty/Justice</t>
  </si>
  <si>
    <t>Liberty/Justice/RTC-82/Josephine/Freedom</t>
  </si>
  <si>
    <t>RTC-108/Dylan Cooper/Justice</t>
  </si>
  <si>
    <t>RTC-108/Dyland Cooper/Justice</t>
  </si>
  <si>
    <t>DBL 102/Cape Lookout/Vincent D Tibbetts Jr</t>
  </si>
  <si>
    <t>Justice/RTC 83/Curtis Reinauer</t>
  </si>
  <si>
    <t>T 1UG</t>
  </si>
  <si>
    <t>Double Skin 58/Pocomoke</t>
  </si>
  <si>
    <t>Liberty/Double Skin 58/Pocomoke</t>
  </si>
  <si>
    <t>Justice/Ruth M. Reinauer/RTC 102</t>
  </si>
  <si>
    <t>Nor'Easter/Justice/Freedom/Vincent D Tibbetts Jr</t>
  </si>
  <si>
    <t>Justice/Liberty/RTC-102/Ruth M. Reinauer/Freedom</t>
  </si>
  <si>
    <t>RTC-102/Ruth M. Reinauer/Freedom</t>
  </si>
  <si>
    <t>New England/Justice/Freedom</t>
  </si>
  <si>
    <t>RTC 103/Janice Ann Reinauer/Liberty</t>
  </si>
  <si>
    <t>Great Eastern/Liberty/Freedom</t>
  </si>
  <si>
    <t>RTC-82/Josephine/Justice/Liberty/Freedom</t>
  </si>
  <si>
    <t>RTC-82/Josephine/Justice</t>
  </si>
  <si>
    <t>Liberty/Zachary Reinauer/Freedom</t>
  </si>
  <si>
    <t>Great Eastern/Freedom/Liberty/Zachary Reinauer</t>
  </si>
  <si>
    <t>New England/Freedom/Zachary Reinauer</t>
  </si>
  <si>
    <t>RTC-83/Curtis Reinauer/Liberty</t>
  </si>
  <si>
    <t>RTC-83/Curtis Reinauer/Liberty/Freedom/Zachary Reinauer</t>
  </si>
  <si>
    <t>RTC 108/Vincent D Tibbetts Jr/Dyland Cooper</t>
  </si>
  <si>
    <t>RTC 108/Vincent D Tibbetts/Dyland Cooper</t>
  </si>
  <si>
    <t>Justice/Reinauer Twins/RTC 104</t>
  </si>
  <si>
    <t>DBL-104/Denali/Justice</t>
  </si>
  <si>
    <t>Freedom/RTC 81/B. Franklin Reinauer</t>
  </si>
  <si>
    <t>Freedom/B. Franklin Reinauer/RTC 81</t>
  </si>
  <si>
    <t>Freedom/Liberty/Zachary Reinauer</t>
  </si>
  <si>
    <t>Iver Prosperity/Zachary Reinauer/Liberty/Freedom</t>
  </si>
  <si>
    <t>RTC-104/Reinauer Twins/Zachary Reinauer</t>
  </si>
  <si>
    <t>Liberty/Justice/Vincent D Tibbetts Jr</t>
  </si>
  <si>
    <t>Nor' Easter/Vincent D Tibbetts Jr/Liberty/Justice</t>
  </si>
  <si>
    <t>New England/Justice/Liberty</t>
  </si>
  <si>
    <t>Nor' Easter/Freedom/Justice</t>
  </si>
  <si>
    <t>Justice/Liberty/Freedom/Nor' Easter</t>
  </si>
  <si>
    <t>Vincent D Tibbetts/Liberty/Freedom/Iver Prosperity</t>
  </si>
  <si>
    <t>Freedom/Iver Prosperity/Zachery Reinauer/Liberty</t>
  </si>
  <si>
    <t>Justice/Janice Ann Reinauer/RTC 103</t>
  </si>
  <si>
    <t>Freedom/Jack Reinauer/Vincent Tibbetts</t>
  </si>
  <si>
    <t>Vincent Tibbetts/Jack Reinauer/Freedom/New England</t>
  </si>
  <si>
    <t>Acadia/Vincent Tibbetts/Zachery Reinauer/Freedom</t>
  </si>
  <si>
    <t>Vincent Tibbetts/Zachery Reinauer/Freedom</t>
  </si>
  <si>
    <t>RTC-100/Morgan Reinauer/Justice</t>
  </si>
  <si>
    <t>Freedom/Liberty/Justice/Acadia</t>
  </si>
  <si>
    <t>Nor'Easter/Liberty/Justice/Freedom</t>
  </si>
  <si>
    <t>Liberty/Nor' Easter/Freedom/Justice</t>
  </si>
  <si>
    <t>Freedom Liberty</t>
  </si>
  <si>
    <t>New England/Liberty/Harold A. Reinauer</t>
  </si>
  <si>
    <t>DBL-104/Denali/Vincent D Tibbetts/Liberty/Harold A. Reinauer</t>
  </si>
  <si>
    <t>DBL-104/Denali/Vincent D Tibbetts</t>
  </si>
  <si>
    <t>Acadia/Liberty/Justice/Freedom</t>
  </si>
  <si>
    <t>Justice/Liberty/Acadia/Freedom</t>
  </si>
  <si>
    <t>DBL 102/Cape Lookout/Freedom</t>
  </si>
  <si>
    <t>New England/Justice/Liberty/Freedom</t>
  </si>
  <si>
    <t>Harold A. Reinauer II/DBL 104/Denali</t>
  </si>
  <si>
    <t>RTC 104/Justice/Reinauer Twins</t>
  </si>
  <si>
    <t>Reinauer Twins/Liberty/RTC 104</t>
  </si>
  <si>
    <t>Liberty/Tibbetts/Justice/Nor'Easter</t>
  </si>
  <si>
    <t>Justice/Double Skin 55/Wye River</t>
  </si>
  <si>
    <t>Liberty/Wye River/Double Skin 55</t>
  </si>
  <si>
    <t>Janice Ann Reinauer/Justice</t>
  </si>
  <si>
    <t>1 TUG / BARGE</t>
  </si>
  <si>
    <t>Liberty/RTC-103/Janice Ann Reinauer/Freedom</t>
  </si>
  <si>
    <t>RTC-104/Reinauer Twins/Freedom</t>
  </si>
  <si>
    <r>
      <t>1 TU</t>
    </r>
    <r>
      <rPr>
        <sz val="12"/>
        <color theme="1"/>
        <rFont val="Arial"/>
        <family val="2"/>
      </rPr>
      <t>G</t>
    </r>
  </si>
  <si>
    <t>RCM-252/Jordan Rose/Liberty</t>
  </si>
  <si>
    <t>RTC 108/Dylan Cooper/Justice/Liberty</t>
  </si>
  <si>
    <t>RTC-135/Nicole L. Reinauer/Liberty</t>
  </si>
  <si>
    <t>B No. 280/Rhea I. Bouchard/Justice</t>
  </si>
  <si>
    <t>B No. 280/Rhea I. Bouchard/Justuce</t>
  </si>
  <si>
    <t>Justice/RTC 102/Ruth M. Reinauer</t>
  </si>
  <si>
    <t>RTC-102/Ruth M. Reinauer/Vincent D Tibbetts</t>
  </si>
  <si>
    <t>RTC 104/Liberty/Reinauer Twins</t>
  </si>
  <si>
    <t>Nor'Easter/Liberty/Vincent D Tibbetts/Freedom</t>
  </si>
  <si>
    <t>DBL-104/Denali/Liberty</t>
  </si>
  <si>
    <t>Double Skin 55/Wye River/Liberty</t>
  </si>
  <si>
    <t>Justice/Wye River/Double Skin 55</t>
  </si>
  <si>
    <t>Justice/New England/Liberty</t>
  </si>
  <si>
    <t>Nor'Easter/Liberty/Freedom</t>
  </si>
  <si>
    <t>2 TUGS/1 TUG/BARGE</t>
  </si>
  <si>
    <t>RTC-100/Morgan Reinauer/Freedom</t>
  </si>
  <si>
    <t>RTC-135/Nicole L Reinauer/Freedom</t>
  </si>
  <si>
    <t>Freedom/Kristy A Reinauer/RTC 80</t>
  </si>
  <si>
    <t>Freedom/RTC 102/Ruth M. Reinauer</t>
  </si>
  <si>
    <t>Freedom/Genesus Glory/GM 11105</t>
  </si>
  <si>
    <t>RTC-145/Christian Reinauer/Justice</t>
  </si>
  <si>
    <t>Justice/GM 11105/Genesis Glory</t>
  </si>
  <si>
    <t>DBL-104/Denali/Vincentt D Tibbetts</t>
  </si>
  <si>
    <t>2  TUGS/1 BARGE</t>
  </si>
  <si>
    <t>Justice/Rhea Bouchard/B No 280</t>
  </si>
  <si>
    <t>Morgan Reinauer/Justice/RTC 100</t>
  </si>
  <si>
    <t>RTC 100/Freedom/Morgan Reinauer</t>
  </si>
  <si>
    <t>RTC 145/Christian Reinauer/Justice</t>
  </si>
  <si>
    <t>RTC-102/Ruth Reinauer/Justice</t>
  </si>
  <si>
    <t>RTC-102/Ruth Reinauer/Harold A. Reinauer II</t>
  </si>
  <si>
    <t>Justice/Iver Prosperity/Liberty/Freedom</t>
  </si>
  <si>
    <t>Justice/Liberty/Great Eastern/Freedom</t>
  </si>
  <si>
    <t>Freedom/RTC 80/Kristy Ann</t>
  </si>
  <si>
    <t>RTC-135/Nicole Reinauer/Justice</t>
  </si>
  <si>
    <t>New England/Vincent D Tibbetts/Freedom/Justice</t>
  </si>
  <si>
    <t>Vincent D Tibbetts/Freedom/Justice</t>
  </si>
  <si>
    <t>Liberty/H Reinauer/Freedom</t>
  </si>
  <si>
    <t>Freedom/Liberty/H Reinauer/New England</t>
  </si>
  <si>
    <t>Justice/Philadelphia/Double Skin 55</t>
  </si>
  <si>
    <t>DBL 104/Denali/Justice/Liberty/Freedom</t>
  </si>
  <si>
    <t>Double Skin 55/Justice/Philly</t>
  </si>
  <si>
    <t>RCM-262/Patrice Mcallister/Liberty</t>
  </si>
  <si>
    <t>Great Eastern/Justice/Freedom/Harold Reinauer</t>
  </si>
  <si>
    <t>Freedom/Harold Reinauer/DBL-104/Denali/Justice</t>
  </si>
  <si>
    <t>Vincent Tibbetts/Liberty/Freedom/Great Eastern</t>
  </si>
  <si>
    <t>RTC 103/Janice Ann Reinauer/Justice/RTC 145/Liberty/Christian Reinauer</t>
  </si>
  <si>
    <t>RTC-145/Christian Ann Reinauer/Liberty/Justice</t>
  </si>
  <si>
    <t>RTC 104/Justice/Twins</t>
  </si>
  <si>
    <t>RTC 102/Freedom/Ruth Reinauer</t>
  </si>
  <si>
    <t>Liberty/RTC 102/Ruth M. Reinauer</t>
  </si>
  <si>
    <t>Liberty/Nor Easter/Justice</t>
  </si>
  <si>
    <t>Liberty/Vincent Tibbetts/Freedom</t>
  </si>
  <si>
    <t>NorEaster/Vincent Tibbetts/Freedom/Liberty</t>
  </si>
  <si>
    <t>DBL-104/Denali/Freedom</t>
  </si>
  <si>
    <t>RTC 104/Reinauer Twins/Liberty</t>
  </si>
  <si>
    <t>Christian Reinauer/RTTC 145/Justice</t>
  </si>
  <si>
    <t>RTC-104/Reinauer Twins/Liberty</t>
  </si>
  <si>
    <t>RTC-102/Justice Ruth Reinauer</t>
  </si>
  <si>
    <t>Liberty/Evan Leigh Cutler/Kristin Poling/Harold Reinauer</t>
  </si>
  <si>
    <t>Liberty/New England/Harold Reinauer/Justice</t>
  </si>
  <si>
    <t xml:space="preserve">DS-55/Philadelphia/Justice </t>
  </si>
  <si>
    <t>The Great Eastern/Vincent Tibbetts/Freedom</t>
  </si>
  <si>
    <t>Justice/Vincent Tibbetts/DBL 104/Freedom/Denali</t>
  </si>
  <si>
    <t xml:space="preserve">Justice/Liberty </t>
  </si>
  <si>
    <t>RTC 103/Janice Reinauer/Justice</t>
  </si>
  <si>
    <t>RTC-103/Justice/Janice Reinauer</t>
  </si>
  <si>
    <t>Vincent Tibbettsts/RTC 102/Ruth Reinauer</t>
  </si>
  <si>
    <t>Eva Leigh Cutler/Kristin Poling/Freedom</t>
  </si>
  <si>
    <t xml:space="preserve">New England/Liberty/Freedom/Justice </t>
  </si>
  <si>
    <t>Vincent D Tibbetts/Harold A. Reinauer/Freedom</t>
  </si>
  <si>
    <t>Great Eastern/Vincent D Tibbetts/Harold A. Reinauer/Freedom</t>
  </si>
  <si>
    <t>Vincent D Tibbetts/Freedom/Harold A. Reinauer</t>
  </si>
  <si>
    <t>The New England/Vincent D Tibbetts Jr/Harold A. Reinauer/Freedom</t>
  </si>
  <si>
    <t>Iver Prosperity/Vincent D Tibbetts/Harold A. Reinauer/Freedom</t>
  </si>
  <si>
    <t>Freedom/Harold A. Reinauer/Vincent D Tibbetts Jr</t>
  </si>
  <si>
    <t>Freedom/Justice/Liberty/Iver Prosperity</t>
  </si>
  <si>
    <t>Liberty/RTC 102/Ruth Reinauer</t>
  </si>
  <si>
    <t>RTC 135/Nicole L. Reinauer/Justice/Freedom/Liberty</t>
  </si>
  <si>
    <t>Vincent D Tibbetts/Freedom/New England/Harold A. Reinauer</t>
  </si>
  <si>
    <t>Harold A. Reinauer/Freedom/Vincent D Tibbetts</t>
  </si>
  <si>
    <t>DM 11103/Mary Emma/Justice/Crosby Trojan</t>
  </si>
  <si>
    <t>Liberty/Freedom/Harold A. Reinauer</t>
  </si>
  <si>
    <t>Great Eastern/Liberty/Freedom/Harold A. Reinauer II</t>
  </si>
  <si>
    <t>Vincent Tibbetts Jr</t>
  </si>
  <si>
    <t>Liberty/Mary Emma/GM 11103/Crosby Trojan</t>
  </si>
  <si>
    <t>RTC-106/Dean Reinauer/Liberty</t>
  </si>
  <si>
    <t>RTC 105/Liberty/Dean Reinauer</t>
  </si>
  <si>
    <t>Ruth Reinauer/Liberty/RTC 102</t>
  </si>
  <si>
    <t>3 TUGS / TANKER</t>
  </si>
  <si>
    <t>Great Eastern/Liberty/Freedom/Vincent D Tibbetts Jr</t>
  </si>
  <si>
    <t>Liberty/Freedom/Vincent D Tibbetts Jr</t>
  </si>
  <si>
    <t>RTC 135/Nicole L Reinauer/Justice</t>
  </si>
  <si>
    <t>Anna R./Justice/Freedom</t>
  </si>
  <si>
    <t>Iver Prosperity/Vincent D Tibbetts/Liberty</t>
  </si>
  <si>
    <t>Liberty/Crosby Trojan/Mary Emma/GM 11103</t>
  </si>
  <si>
    <t>DBL-104/Denali/Freedom/Justice</t>
  </si>
  <si>
    <t>GM 11103/Crosby Trojan/Mary Emma/Justice</t>
  </si>
  <si>
    <t>RTC-102/Ruth M. Reinauer/Justice</t>
  </si>
  <si>
    <t>New England/Harold A. Reinauer/Liberty/Justice</t>
  </si>
  <si>
    <t>Nor Easter/Liberty/Freedom/Vincent D Tibbetts</t>
  </si>
  <si>
    <t>New England/Liberty/Freedom/Vincent D Tibbetts</t>
  </si>
  <si>
    <t>RTC-103/Janice Ann Reinauer/Vincent D Tibbetts</t>
  </si>
  <si>
    <t>Justice/Ruth M Reinauer/RTC 102</t>
  </si>
  <si>
    <t>Vincent Tibbetts/Justice/Liberty</t>
  </si>
  <si>
    <t>Nor Easter/Vincent Tibbetts/Justice/Liberty</t>
  </si>
  <si>
    <t xml:space="preserve">2 TUGS/BARGE </t>
  </si>
  <si>
    <t>RTC-60/Dace Reinauer/Freedom/RTC-145/Christian Reinauer/Vincent D Tibbetts</t>
  </si>
  <si>
    <t>RTC-145/Christian Reinauer/Vincent D Tibbetts/Freedom/Dace Reinauer</t>
  </si>
  <si>
    <t>Dace Reinauer</t>
  </si>
  <si>
    <t>Dace Reinauere/Justice/RTC 60</t>
  </si>
  <si>
    <t>Justice/Denali/RTC 104</t>
  </si>
  <si>
    <t>GN 11103/Lona McAllister/Crosby Trojan/Freedom</t>
  </si>
  <si>
    <t>Lona Mcallister/Freedom</t>
  </si>
  <si>
    <t>East Coast/Harold A Reinauer/Freedom</t>
  </si>
  <si>
    <t>1 TUG/BARGE/2 TUG</t>
  </si>
  <si>
    <t>DBL 104/Justice/Denali/Freedom</t>
  </si>
  <si>
    <t>Vincent D Tibbetts/Harold A. Reinauer</t>
  </si>
  <si>
    <t>East Coast/Justice/Harold A Reinauer/Liberty/Justice</t>
  </si>
  <si>
    <t>RTC 109/Liberty/Gracie M Reinauer</t>
  </si>
  <si>
    <t>RTC 109/Vincent Tibbetts/Gracie Reinauer</t>
  </si>
  <si>
    <t>Liberty/Iver Prosperity/Freedom</t>
  </si>
  <si>
    <t>Harold A. Reinuer II</t>
  </si>
  <si>
    <t>East Coast/Liberty/Justice</t>
  </si>
  <si>
    <t>Freedom/Vincent Tibbetts Jr/Harold Reinauer II</t>
  </si>
  <si>
    <t>Freedom/Vincent Tibbetts Jr/Harold Reinauer II/New England</t>
  </si>
  <si>
    <t>Freedom/Vincent Tibbetts Jr</t>
  </si>
  <si>
    <t>Dean Reinauer/Harold Reinauer/RTC 106</t>
  </si>
  <si>
    <t>East Coast/Liberty/Justice/Harold Reinauer</t>
  </si>
  <si>
    <t>Justice/Tim Reinauer/RTC 84</t>
  </si>
  <si>
    <t>Liberty/Vincent D Tibbetts Jr/Freedom</t>
  </si>
  <si>
    <t>Iver Prosperity/Liberty/Vincent D Tibbetts Jr/Freedom</t>
  </si>
  <si>
    <t>DBL 104/Liberty/Denali/Justice</t>
  </si>
  <si>
    <t>Liberty/East Coast/Justice/Freedom</t>
  </si>
  <si>
    <t>East Coast/Liberty/Freedom/Harold A. Reinauer</t>
  </si>
  <si>
    <t>RTC-109/Gracie M. Reinauer/Freedom</t>
  </si>
  <si>
    <t>RTC-109/Gracie M. Reinauer/Justice</t>
  </si>
  <si>
    <t>GM-11103/Genisis Eagle/Crosby Trojan/Harold A. Reinauer</t>
  </si>
  <si>
    <t>Liberty/Crosby Trojan</t>
  </si>
  <si>
    <t>RTC 135/Liberty/Nicole L. Reinauer</t>
  </si>
  <si>
    <t>Harold Reinauer/Vincent Tibbetts/Justice</t>
  </si>
  <si>
    <t>Vincent D Tibbetts Jr/Iver Prosperity/Justice/Harold A. Reinauer II</t>
  </si>
  <si>
    <t>RTC-103/Janice Ann Reinauer/Liberty/Freedom/Justice</t>
  </si>
  <si>
    <t>RTC-103/Janice Ann Reinauer/Freedom/RTC-145/Christian Reinauer/Liberty/Crane CB140/Gull</t>
  </si>
  <si>
    <t>RTC-145/Christian Reinauer/Liberty/Freedom</t>
  </si>
  <si>
    <t>Justice/Grace M Reinauer/RTC 109</t>
  </si>
  <si>
    <t>RTC-109/Grace M. Reinauer/Justice</t>
  </si>
  <si>
    <t>GM 11103/Genesis Eagle/Justice</t>
  </si>
  <si>
    <t>GM 11103/Genesis Eagle/Freedom</t>
  </si>
  <si>
    <t>Liberty/Justice/Harold Reinauer/Noreaster</t>
  </si>
  <si>
    <t>RTC 102/Harold Reinauer/Ruth Reinauer/Justice/DBL 104/Denali</t>
  </si>
  <si>
    <t>Freedom/Iver Prosperity/Liberty</t>
  </si>
  <si>
    <t>Liberty/Harold A. Reinauer II/Justice/Freedom</t>
  </si>
  <si>
    <t xml:space="preserve">3 TUGS/TANKER </t>
  </si>
  <si>
    <t>New England/Harold A. Reinauer/Freedom</t>
  </si>
  <si>
    <t>Harold A. Reinauer/Freedom</t>
  </si>
  <si>
    <t>New England/Freedom/Vincent Tibbetts/Harold Reinauer</t>
  </si>
  <si>
    <t>RTC-135/Nicole Reinauer/Harold Reinauer</t>
  </si>
  <si>
    <t>Doubleskin 55/Wye River/Freedom</t>
  </si>
  <si>
    <t>Doubleskin 55/Wye River/Justice</t>
  </si>
  <si>
    <t>Justice/Gracie St Reinaugher/RTC 109</t>
  </si>
  <si>
    <t>Justice/RTC 109/Gracie M. Reinauer</t>
  </si>
  <si>
    <t>Liberty/GM 11103/Genesis Eagle</t>
  </si>
  <si>
    <t>Justice/RTC 102/Ruth M. Reinauer/Liberty</t>
  </si>
  <si>
    <t>Janice Ann Reinauer/Freedom/RTC 103</t>
  </si>
  <si>
    <t>RTC 145/Justice/Christian Reinauer/Freedom/Liberty</t>
  </si>
  <si>
    <t>Vincent Tibbetts Jr/Harold Reinauer</t>
  </si>
  <si>
    <t>3 TUGS/ TANKER</t>
  </si>
  <si>
    <t>Nor'Easter/Vincent Tibbetts/Harold Reinauer/Justice</t>
  </si>
  <si>
    <t>RTC 102/Vincent Tibbetts/Ruth Reinauer</t>
  </si>
  <si>
    <t>RTC-102/Ruth Reinauer/Freedom</t>
  </si>
  <si>
    <t>Great Eastern/Liberty/Freedom/Harold A. Reinauer</t>
  </si>
  <si>
    <t>RTC-145/Christian Reinauer/Harold Reinauer</t>
  </si>
  <si>
    <t>RTC-104/Justice/Reinauer Twins</t>
  </si>
  <si>
    <t>Justice/Morgan Reinauer/RTC 100</t>
  </si>
  <si>
    <t>Justice/M. Reinauer</t>
  </si>
  <si>
    <t>RTC-100/Morgan Reinauer/Freedom/Liberty/Justice</t>
  </si>
  <si>
    <t>Liberty/Doubleskin 55/Wye River/Freedom/Justice</t>
  </si>
  <si>
    <t>Justice/Freedom/New England/Liberty</t>
  </si>
  <si>
    <t>Justice/RTC 109/Gracie M. Reinaugher</t>
  </si>
  <si>
    <t>RTC 109/Liberty/Gracie Reinauer/RTC 135/Nicole Reinauer/Justice</t>
  </si>
  <si>
    <t>Liberty/RTC 102/Ruth M. Reinauer/Justice/DBL 104/Denali</t>
  </si>
  <si>
    <t>Liberty/Justice/DBL 104/Denali</t>
  </si>
  <si>
    <t>RTC 135/Justice/Gracie Reinauer</t>
  </si>
  <si>
    <t>Freedom/Justice/RTC 103/Janice Ann Reinauer</t>
  </si>
  <si>
    <t>RTC 102/Ruth M Reinauer/Justice</t>
  </si>
  <si>
    <t>RTC 80/Christian Reinauer/Justice</t>
  </si>
  <si>
    <t>RTC 80/Justice/Kristy Ann</t>
  </si>
  <si>
    <t>RTC-100/Morgan Reinauer/Liberty</t>
  </si>
  <si>
    <t>Morgan Reinauer/Liberty</t>
  </si>
  <si>
    <t>Justice/Liberty/Vincent D. Tibbetts Jr</t>
  </si>
  <si>
    <t>Acadia/Justice/Liberty/Vincent Tibbetts</t>
  </si>
  <si>
    <t>Vincent D. Tibbetts Jr/Liberty/New England/Freedom</t>
  </si>
  <si>
    <t>Liberty/Vincent D. Tibbetts Jr</t>
  </si>
  <si>
    <t>Freedom/RTC 106/Dean Reinauer/Liberty/DBL 104/Denali</t>
  </si>
  <si>
    <t>RTC 102/Ruth Reinauer/Liberty</t>
  </si>
  <si>
    <t>Noreaster/Freedom/Justice/Liberty</t>
  </si>
  <si>
    <t>Nor'Easter/Freedom/Justice/Liberty</t>
  </si>
  <si>
    <t xml:space="preserve">3 TUG/TANKER </t>
  </si>
  <si>
    <t>Freedom/Vincent D. Tibbetts Jr</t>
  </si>
  <si>
    <t>RTC 106/Justice/Dean Reinauer</t>
  </si>
  <si>
    <t>Freedo/Harold Reinauer/Justice</t>
  </si>
  <si>
    <t>East Coast/Freedom/Harold Reinauer/Justice/DBL-104/Denali/Liberty</t>
  </si>
  <si>
    <t>DBL-104/Denali/Liberty/Harold A Reinauer/Freedom</t>
  </si>
  <si>
    <t>Liberty/Justice/RTC-102/Ruth M. Reinauer/Vincent D. Tibbetts</t>
  </si>
  <si>
    <t>Vincent D. Tibbetts</t>
  </si>
  <si>
    <t>RTC-109/Gracie Reinauer/Liberty</t>
  </si>
  <si>
    <t>1 TUG/ BARGE</t>
  </si>
  <si>
    <t>RTC 109/Justice/Gracie Reinauer</t>
  </si>
  <si>
    <t>RTC 102/Justice/Ruth Reinauer</t>
  </si>
  <si>
    <t>East Coast/Freedom/Vincent Tibbetts/Harold Reinauer</t>
  </si>
  <si>
    <t>3 TUG / TANKER</t>
  </si>
  <si>
    <t>Noreaster/Justice/Freedom</t>
  </si>
  <si>
    <t>Freedom/Nor'Easter/Justice/Liberty</t>
  </si>
  <si>
    <t>Doubleskin 55/Justice/Wye River</t>
  </si>
  <si>
    <t>Justice/RTC 145/Christian Reinauer/Freedom</t>
  </si>
  <si>
    <t>Liberty/Zachery Reinauer/Vincent D. Tibbetts</t>
  </si>
  <si>
    <t>Noreaster/Liberty/Zachery Reinauer/Vincent D. Tibbetts</t>
  </si>
  <si>
    <t>RTC 107/Liberty/Haggerty Girls/DBL 104/Denali/Justice</t>
  </si>
  <si>
    <t>DBL 104/Denali/Justice/Liberty</t>
  </si>
  <si>
    <t>Corrected date</t>
  </si>
  <si>
    <t>Justice/Hag Girls/RTC 107</t>
  </si>
  <si>
    <t>Double Skin 43/Potomac/Justice</t>
  </si>
  <si>
    <t>Justice/Potomic/Double Skin 43</t>
  </si>
  <si>
    <t>Justice/J. Ann Reinauer/RTC 103</t>
  </si>
  <si>
    <t>Justice/J. A. Reinauer/RTC 103</t>
  </si>
  <si>
    <t>Justice/Janice A Reinauer/RTC 103</t>
  </si>
  <si>
    <t>Nicole Reinauer/Justice</t>
  </si>
  <si>
    <t>Freedom/New England/Liberty</t>
  </si>
  <si>
    <t>Vincent Tibbetts/Justice</t>
  </si>
  <si>
    <t>New England/Vincent Tibetts/Justice</t>
  </si>
  <si>
    <t>Genesis Eagle/Justice/GM 11103</t>
  </si>
  <si>
    <t>Harold A. Reinauer/Liberty</t>
  </si>
  <si>
    <t>Nor'Easter/Liberty/Harold A. Reinauer</t>
  </si>
  <si>
    <t>RTC-145/Christian Reinauer/Harold A. Reinauer</t>
  </si>
  <si>
    <t>Nor Easter/Freedom/Justice/Vincent D. Tibbetts</t>
  </si>
  <si>
    <t>Justice/Vincent D. Tibbetts</t>
  </si>
  <si>
    <t>RTC-103/Justice/Janice A Reinauer</t>
  </si>
  <si>
    <t>Eva Leah Cutler/Christian Reinauer/Justice</t>
  </si>
  <si>
    <t>2 TUGS / 2 BARGES</t>
  </si>
  <si>
    <t>RTC 103/Liberty/Janice A Reinauer/RTC 145/Christian Renauer/Freedom</t>
  </si>
  <si>
    <t>Liberty/RTC 145/Christian Reinauer/Freedom</t>
  </si>
  <si>
    <t>Justice/Kristin Poling/Eva Leah Cutler</t>
  </si>
  <si>
    <t>2 TUG // 1 TUG / BARGE</t>
  </si>
  <si>
    <t xml:space="preserve">IN / OUT </t>
  </si>
  <si>
    <t>OUT/IN</t>
  </si>
  <si>
    <t>Freedom/Justice//RTC 104/Reinauer Twins/Liberty</t>
  </si>
  <si>
    <t>Justice//Freedom/Liberty/Anna R</t>
  </si>
  <si>
    <t>Liberty/Justice/Harold A Reinauer</t>
  </si>
  <si>
    <t>3 TUG/ TANKER</t>
  </si>
  <si>
    <t>New England/Justice/Liberty/Harold A Reinauer</t>
  </si>
  <si>
    <t>Liberty/Iver Prosperity/Freedom/Justice</t>
  </si>
  <si>
    <t>RTC 107/Haggerty Girls/Justice</t>
  </si>
  <si>
    <t>Great Eastern/Freedom/Liberty/Harold Reinauer</t>
  </si>
  <si>
    <t>RTC-107/Haggerty Girls</t>
  </si>
  <si>
    <t>1 TUG/ BARGE//2 TUGS</t>
  </si>
  <si>
    <t>DBL 102/Liberty/Cape Lookout</t>
  </si>
  <si>
    <t>Great Eastern/Justice/Freedom//Liberty</t>
  </si>
  <si>
    <t>RTC-103/Justice/Janice Ann Reinauer</t>
  </si>
  <si>
    <t>New England/Liberty/Justice/Harold Reinauer</t>
  </si>
  <si>
    <t>Justice/Harold Reinauer/Freedom</t>
  </si>
  <si>
    <t>DBL 104/Justice/Cape Hatteras</t>
  </si>
  <si>
    <t>RTC 109/Gracie Reinauer/Liberty</t>
  </si>
  <si>
    <t>Eva Leah Cutler/Kristin Poling/Liberty</t>
  </si>
  <si>
    <t>Justice/Harold Reinauer/Iver Prosperity/Freedom</t>
  </si>
  <si>
    <t>Freedom/Justice/H. P. Reinauer</t>
  </si>
  <si>
    <t>Liberty/Vincent D. Tibbetts Jr/Freedom</t>
  </si>
  <si>
    <t>Freedom/Iver Prosperity/Liverty/Vincent D. Tibbetts Jr</t>
  </si>
  <si>
    <t>Freedom/Great Eastern/Liberty/Vincent D. Tibbetts Jr//Freedom</t>
  </si>
  <si>
    <t>Vincent D. Tibbetts Jr/Liberty</t>
  </si>
  <si>
    <t>Zachery Reinauer/Freedom/Liberty//CB-130/Justice</t>
  </si>
  <si>
    <t>CB-140/Justice</t>
  </si>
  <si>
    <t>DBL-104/Denali/Harold A, Reinauer</t>
  </si>
  <si>
    <t>DBL-104/Denali/Harold A. Reinauer</t>
  </si>
  <si>
    <t>DBL-102/Cape Lookout/Harold A, Reinauer</t>
  </si>
  <si>
    <t>Doubleskin 55/Patuxent/Harold A. Reinauer</t>
  </si>
  <si>
    <t>Doubleskin 55/Patuxent/Liberty</t>
  </si>
  <si>
    <t>Great Eastern/Vincent D. Tibbetts/Liberty</t>
  </si>
  <si>
    <t>Vincent D. Tibbetts/Liberty</t>
  </si>
  <si>
    <t>Noreaster/Liberty/Justice</t>
  </si>
  <si>
    <t>DBL 104/Denali/Denali</t>
  </si>
  <si>
    <t>Noreaster/Liberty/Freedom/Justice</t>
  </si>
  <si>
    <t>RTC-103/Janice A. Reinauer/Justice</t>
  </si>
  <si>
    <t>Liberty/Ruth M. Reinauer/RTC 102</t>
  </si>
  <si>
    <t>RTC 102/R. M. Reinauer/Liberty</t>
  </si>
  <si>
    <r>
      <t>3</t>
    </r>
    <r>
      <rPr>
        <sz val="12"/>
        <color rgb="FF000000"/>
        <rFont val="Arial"/>
        <family val="2"/>
      </rPr>
      <t xml:space="preserve"> TUG / </t>
    </r>
    <r>
      <rPr>
        <sz val="12"/>
        <color theme="1"/>
        <rFont val="Arial"/>
        <family val="2"/>
      </rPr>
      <t>TANKER</t>
    </r>
  </si>
  <si>
    <t>Assumed IN</t>
  </si>
  <si>
    <t>Justice/RTC 80/Kristy Ann//Freedom/Liberty</t>
  </si>
  <si>
    <t>Justice/RTC 80/Kristy Ann</t>
  </si>
  <si>
    <t>Iver Prosperity/Liberty/Vincent D. Tibbetts/Freedom</t>
  </si>
  <si>
    <t>RTC 82/Curtis Reinauer/Justice</t>
  </si>
  <si>
    <t>Liberty/Vincent D. Tibbetts/Harold A. Reinauer</t>
  </si>
  <si>
    <t>Iver Prosperity/Liberty/Vincent D. Tibbetts/Harold A. Reinauer</t>
  </si>
  <si>
    <t>RTC 102/Ruth Reinauer/Justice</t>
  </si>
  <si>
    <t>Justice/RTC 103/Janice A Reinauer</t>
  </si>
  <si>
    <t>Noreaster/Freedom/Liberty/Justice</t>
  </si>
  <si>
    <t>RTC 135/Nicole L Reinauer/Liberty/Harold A Reinauer</t>
  </si>
  <si>
    <t>Noreaster/Liberty/Harold A Reinauer/Freedom</t>
  </si>
  <si>
    <t>DBL-102/Cape Lookout/Fredom/Nicole Reinauer</t>
  </si>
  <si>
    <t>Nicole L Reinauer</t>
  </si>
  <si>
    <t>Doubleskin 55/Justice/Magothy</t>
  </si>
  <si>
    <t>RTC-135/Nicole Reinauer/Freedom</t>
  </si>
  <si>
    <t>RTC-102/Ruth M. Reinauer/Liberty</t>
  </si>
  <si>
    <t>Iver Prosperity/Justice/Harold A Reinauer</t>
  </si>
  <si>
    <t>Doubleskin 55/Magothy/Justice</t>
  </si>
  <si>
    <t>Iver Prosperity/Justice/Freedom/Harold Reinauer</t>
  </si>
  <si>
    <t>Freedom/Great Eastern/Liberty/Justice</t>
  </si>
  <si>
    <t>Noreaster/Liberty/Freedom</t>
  </si>
  <si>
    <t>Freedom/RTC-107/Haggerty Girl/Liberty</t>
  </si>
  <si>
    <t>Liberty/Justice/Freedom/Noreaster</t>
  </si>
  <si>
    <t>Justice/Curtis Reinauer/RTC 82</t>
  </si>
  <si>
    <t>RTC-145/Christian Reinauer/Harold Reinauer//Freedom/Liberty</t>
  </si>
  <si>
    <t>1 BARGE / 3 TUGS</t>
  </si>
  <si>
    <t>2 tug</t>
  </si>
  <si>
    <t>Freedom/Ruth M Reinauer/RTC 102/Liberty/J. A. Reinauer/RTC 103</t>
  </si>
  <si>
    <t>RTC-135/Nicole L. Reinauer/Liberty/DBL-104/Denali/Freedom</t>
  </si>
  <si>
    <t>DBL-104/Denali/Freedom/Liberty</t>
  </si>
  <si>
    <t>Justice/Chris Reinauer/RTC 145</t>
  </si>
  <si>
    <t>Harold A. Reinauer II/New England/Liberty/Vincent D. Tibbetts Jr</t>
  </si>
  <si>
    <t>Vincent D. Tibbetts Jr/Harold A. Reinauer II/Iver Prosperity/Liberty</t>
  </si>
  <si>
    <t>Vincent D. Tibbetts Jr/RTC 104/Reinauer Twins</t>
  </si>
  <si>
    <t>Harold A Reinauer/Liberty/Zachery Reinauer</t>
  </si>
  <si>
    <t>New England/Harold Reinauer/Zachary Reinauer/Liberty</t>
  </si>
  <si>
    <t>DBL-104/Denali/Zachary Reinauer</t>
  </si>
  <si>
    <t>RTC-102/Janice Ann Reinauer/Liberty</t>
  </si>
  <si>
    <t>RTC-103/Janice A. Reinauer/Liberty</t>
  </si>
  <si>
    <t>Liberty/Justice/V. D. Tibbetts</t>
  </si>
  <si>
    <t>Iver Prosperity/Liberty/Justice/V. D. Tibbetts</t>
  </si>
  <si>
    <t xml:space="preserve">1 TUG / BARGE </t>
  </si>
  <si>
    <t>Justice/RTC 45/Christian Reinauer</t>
  </si>
  <si>
    <t>Harold Reinauer/Justice/Liberty</t>
  </si>
  <si>
    <t>Harold Reinauer/Liberty/Justice</t>
  </si>
  <si>
    <t>Nor Easter/Harold Reinauer/Liberty/Justice</t>
  </si>
  <si>
    <t>Justice/Z. Reinauer/V. D. Tibbetts</t>
  </si>
  <si>
    <t>Great Eastern/Justice/Z. Reinauer/V. D. Tibbetts</t>
  </si>
  <si>
    <t>H. A. Reinauer II/Dean Reinauer/RTC 106</t>
  </si>
  <si>
    <t>5195 and 5196 had same vehicle ID as this</t>
  </si>
  <si>
    <t>Vincent D. Tibbetts/RTC 145/Christian Reinauer</t>
  </si>
  <si>
    <t>DBL-102/Cape Lookout/Harold Reinauer</t>
  </si>
  <si>
    <t>Great Eastern/Liberty/Justice/Vincent D. Tibbetts</t>
  </si>
  <si>
    <t>RTC 104/Reinauer Twins/Justice</t>
  </si>
  <si>
    <t>Liberty/Harold Reinauer/Justice</t>
  </si>
  <si>
    <t>Great Eastern/Liberty/Justice/Harold Reinauer</t>
  </si>
  <si>
    <t>Vincent D. Tibbetts/Liberty/Justice/New England</t>
  </si>
  <si>
    <t>Liberty/Vincent D Tibbetts/Harold A Reinauer</t>
  </si>
  <si>
    <t>New England/Liberty/Vincent D Tibbetts/Harold A Reinauer</t>
  </si>
  <si>
    <t>DBL 104/Denali/Vincent D Tibbetts</t>
  </si>
  <si>
    <t>Liberty/Iver Prosperity/Vincent D Tibbetts Jr/Justice</t>
  </si>
  <si>
    <t>BARGE / 3 TUGS</t>
  </si>
  <si>
    <t>RTC 107/Haggerty Girls/Justice/Liberty/Vincent D Tibbetts</t>
  </si>
  <si>
    <t>Vincent Tibbetts/Justice/Harold Reinauer</t>
  </si>
  <si>
    <t>Iver Prosperity/Vincent Tibbetts/Harold Reinauer/Justice</t>
  </si>
  <si>
    <t>RTC-135/Nicole L Reinauer/Justice</t>
  </si>
  <si>
    <t>Nor Easter/Vincent Tibbetts/Liberty/Justice</t>
  </si>
  <si>
    <t>Liberty/Justice/Vincent Tibbetts/Nor Easter</t>
  </si>
  <si>
    <t>DBL 102/Cape Lookout/Vincent Tibbetts/RTC 104/Reinauer Twins/Liberty</t>
  </si>
  <si>
    <t>RTC 104/Reinauer Twins/Liberty/Vincent Tibbetts</t>
  </si>
  <si>
    <t>RTC 106/Ruth Reinauer/Justice</t>
  </si>
  <si>
    <t>Zachery Reinauer/Harold A Reinauer II/Great Eastern/Liberty</t>
  </si>
  <si>
    <t>Zachery Reinauer/Harold A. Reinauer II/Liberty</t>
  </si>
  <si>
    <t>RTC 106/Librty/Ruth M. Reinauer</t>
  </si>
  <si>
    <t>Vincent Tibbetts Jr/Justice/Liberty</t>
  </si>
  <si>
    <t>Great Eastern/Anna R/Vincent D Tibbetts Jr/Liberty/Justice</t>
  </si>
  <si>
    <t xml:space="preserve">WORK BOAT </t>
  </si>
  <si>
    <t>Nastry Hal</t>
  </si>
  <si>
    <t>Nor Easter/Justice/Vincent D. Tibbetts/Liberty</t>
  </si>
  <si>
    <t>New England 29/Quenamus</t>
  </si>
  <si>
    <t>1 workboat</t>
  </si>
  <si>
    <t>Harold Reinauer/Liberty/Vincent Tibbetts</t>
  </si>
  <si>
    <t>Nor Easter/Liberty/Harold Reinauer/Vincent Tibbetts</t>
  </si>
  <si>
    <t>Quenamus/New England 29</t>
  </si>
  <si>
    <t>RTC 106/Justice/Liberty/Vincent Tibbetts</t>
  </si>
  <si>
    <t>Liberty/Justice/Vincent D. Tibbetts Jr</t>
  </si>
  <si>
    <t>Liberty/Vincent D. Tibbetts Jr/Iver Prosperity/Justice</t>
  </si>
  <si>
    <t>Nor Easter/Liberty/Justice/Tibbetts</t>
  </si>
  <si>
    <t>Liberty/Vincent D. Tibbetts Jr/Justice/DBL 104/Denali</t>
  </si>
  <si>
    <t>RTC 83/Justice/Josephine</t>
  </si>
  <si>
    <t>RTC 106/Justice/Morgan Reinauer</t>
  </si>
  <si>
    <t>Iver Prosperity/Justice/Liberty/Vincent D Tibbetts</t>
  </si>
  <si>
    <t>Nor Easter/Liberty/Vincent Tibbetts/Justice</t>
  </si>
  <si>
    <t>RTC 106/Liberty/Morgan Reinauer</t>
  </si>
  <si>
    <t>Justice/Liberty/Vincent D Tibbetts</t>
  </si>
  <si>
    <t xml:space="preserve">3 TUG / TANKER </t>
  </si>
  <si>
    <t>Vincent D Tibbetts/Liberty/Justice/Iver Prosperity</t>
  </si>
  <si>
    <t>Liberty/Janice A Reinauer/RTC 103</t>
  </si>
  <si>
    <t>Dirty Nasty Habit B. 3934</t>
  </si>
  <si>
    <t>Nor Easter/Vincent Tibbetts Jr/Liberty/Justice</t>
  </si>
  <si>
    <t>Justice/Liberty/Vincent Tibbetts Jr</t>
  </si>
  <si>
    <t>DBL 102/Cape Lookout/Vincent Tibbetts</t>
  </si>
  <si>
    <t>Iver Prosperity/Vincent Tibbetts/Liberty/Justice</t>
  </si>
  <si>
    <t>Liberty/Justice/Great Eastern/Vincent D Tibbetts</t>
  </si>
  <si>
    <t>Liberty/Vincent D Tibbetts/Ann Reinauer</t>
  </si>
  <si>
    <t>Liberty/Great Eastern/Vincent D Tibbetts Jr/Justice</t>
  </si>
  <si>
    <t>Liberty/New England/Justice/Vincent D Tibbetts Jr</t>
  </si>
  <si>
    <t>Iver Prosperity/Liberty/Vincent Tibbetts</t>
  </si>
  <si>
    <t>RTC 135/Nicole Leigh Reinauer/Vincent D Tibbetts</t>
  </si>
  <si>
    <t>Vincent D Tibbetts/Cape Lookout/DBL 102</t>
  </si>
  <si>
    <t>Harold A Reinauer/RTC 109/Gracie Reinauer/Justice/Liberty</t>
  </si>
  <si>
    <t>Iver Prosperity/Liberty/Harold A Reinauer/Justice</t>
  </si>
  <si>
    <t>Gracie M Reinauer</t>
  </si>
  <si>
    <t>Liberty/Vincent D Tibbetts/Justice/New England</t>
  </si>
  <si>
    <t>Vincent D Tibbetts/Justice/Liberty</t>
  </si>
  <si>
    <t>RTC 109/Gracie Reinauer/Justice</t>
  </si>
  <si>
    <t>DBL 104/???</t>
  </si>
  <si>
    <t>Harold A Reinauer II/Nor'Easter/Liberty</t>
  </si>
  <si>
    <t>Harold A Reinauer II/Liberty</t>
  </si>
  <si>
    <t>1 TUG / 1 BARGE</t>
  </si>
  <si>
    <t>DS 52/Potomac/Justice</t>
  </si>
  <si>
    <t>Nor Easter/Liberty/Justice/Harold Reinauer</t>
  </si>
  <si>
    <t>RTC 107/Hagerty Girls/Justice</t>
  </si>
  <si>
    <t>RTC 107/Liberty/Hagerty Girls</t>
  </si>
  <si>
    <t>Nor Easter/Vincent D Tibbetts Jr/Liberty/Justice</t>
  </si>
  <si>
    <t>Vincent D Tibbetts Jr/Liberty/Justice</t>
  </si>
  <si>
    <t>Liberty/RTC 109/Gracie M Reinauer</t>
  </si>
  <si>
    <t>Liberty/Gracie M Reinauer</t>
  </si>
  <si>
    <t>1 tug</t>
  </si>
  <si>
    <t>Liberty/Vincent D Tibbetts/Justice</t>
  </si>
  <si>
    <t>DBL 102/Cape Lookout/Harold Reinauer</t>
  </si>
  <si>
    <t>Reinauer Twins/Justice/RTC 104</t>
  </si>
  <si>
    <t>Justice/DBL 102</t>
  </si>
  <si>
    <t>Zachary Reinauer/Liberty/Harold Reinauer/Nor Easter</t>
  </si>
  <si>
    <t>Harold Reinauer/Zachary Reinauer</t>
  </si>
  <si>
    <t>Noreaster/Justice/Liberty/Vincent D Tibbetts</t>
  </si>
  <si>
    <t xml:space="preserve"> Reinauer/RTC 106/Justice</t>
  </si>
  <si>
    <t>DBL 140/Justice/Lincoln Sea</t>
  </si>
  <si>
    <t>New England/Vincent D Tibbetts/Justice</t>
  </si>
  <si>
    <t>Liberty/Justice/Vincent D Tibbetts/New England</t>
  </si>
  <si>
    <t>Justice/Gracie Reinauer/RTC 109</t>
  </si>
  <si>
    <t>Genesis Glory/Justice/GM 11105</t>
  </si>
  <si>
    <t>Vincent D Tibbetts/Liberty/Harold Reinauer</t>
  </si>
  <si>
    <t>Nor Easter/Vincent D Tibbetts/Harold Reinauer/Liberty</t>
  </si>
  <si>
    <t>Iver Prosperity/Vincent D Tibbetts/Harold Reinauer</t>
  </si>
  <si>
    <t xml:space="preserve">1 BARGE / 3 TUG </t>
  </si>
  <si>
    <t>IN / OUT</t>
  </si>
  <si>
    <t xml:space="preserve">1 TUG / 1 BARGE IN                  2 TUG OUT </t>
  </si>
  <si>
    <t>Vincent D Tibbetts/Harold Reinauer</t>
  </si>
  <si>
    <t>PTC 135/Nicole Reinauer/Justice</t>
  </si>
  <si>
    <t>Great Eastern/Vincent D Tibbetts/Justice</t>
  </si>
  <si>
    <t>Vincent D Tibbetts/Justice/RTC 103/Janice Ann Reinauer/Liberty</t>
  </si>
  <si>
    <t>Zachery Reinauer/Liberty</t>
  </si>
  <si>
    <t>RTC 81/Vincent D Tibbetts/B. Franklin Reinauer</t>
  </si>
  <si>
    <t>3 TUG / 1 BARGE</t>
  </si>
  <si>
    <t>RTC 81/Vincent D Tibbetts/B. Franklin Reinauer/Liberty/Zachery Reinauer</t>
  </si>
  <si>
    <t>RTC 107/Haggerty Girls/Vincent D Tibbetts</t>
  </si>
  <si>
    <t>Harold A Reinauer/Vincent D Tibbetts/Liberty</t>
  </si>
  <si>
    <t>Vincent D Tibbetts/Harold A Reinauer/Liberty/Great Eastern</t>
  </si>
  <si>
    <t xml:space="preserve">Liberty/DBL 104/Denali </t>
  </si>
  <si>
    <t>Iver Prosperity/Harold A Reinauer/Vincent D Tibbetts/Liberty</t>
  </si>
  <si>
    <t>The Pastsy Paulie/Liberty/The Beatrice</t>
  </si>
  <si>
    <t xml:space="preserve">2 TUG / TANKER </t>
  </si>
  <si>
    <t>Vincent D TIbbetts/Harold A Reinauer/Liberty</t>
  </si>
  <si>
    <t>Liberty/RTC 109/ Gracie M Reinauer</t>
  </si>
  <si>
    <t>Iver Prosperity/Liberty/Vincent D Tibbetts/Harold A Reinauer</t>
  </si>
  <si>
    <t>Great Eastern/Vincent D TIbbetts/Zachary Reinauer/Justice</t>
  </si>
  <si>
    <t>Vincent D Tibbetts/Zachary Reinauer/Justice</t>
  </si>
  <si>
    <t xml:space="preserve">3 TUG / BARGE </t>
  </si>
  <si>
    <t xml:space="preserve">2 TUGS OUT 1 TUG/BARGE IN </t>
  </si>
  <si>
    <t xml:space="preserve">2 TUG / 2 BARGE </t>
  </si>
  <si>
    <t xml:space="preserve">1 TUG/ BARGE IN 1 TUG / BARGE OUT </t>
  </si>
  <si>
    <t>New England/Liberty/Vincent Tibbetts/Justice</t>
  </si>
  <si>
    <t>DS 52/Liberty/Magothy</t>
  </si>
  <si>
    <t>Justice/Liberty/Vincent D Tibbetts Jr/RTC 135/Nicole Leigh Reinauer</t>
  </si>
  <si>
    <t>3 TUG  / TANKER</t>
  </si>
  <si>
    <t>Iver Prosperity/Justice/Liberty</t>
  </si>
  <si>
    <t xml:space="preserve">1 TUG / 1 BARGE </t>
  </si>
  <si>
    <t>RTC 104/Reinauer Twins/Liberty/Meritt</t>
  </si>
  <si>
    <t>Deck barge/Meritt</t>
  </si>
  <si>
    <t>Noreaster/Tibbetts/Harold Reinauer II/Liberty</t>
  </si>
  <si>
    <t>Ann Reinauer/Lilberty/Harold Reinauer II/Tibbetts</t>
  </si>
  <si>
    <t>GM 11105/Liberty/Justice</t>
  </si>
  <si>
    <t>GM 11105/Liberty/Genisis</t>
  </si>
  <si>
    <t>Meritt/Vincent D Tibbetts/Liberty/Justice/Noreaster</t>
  </si>
  <si>
    <t>Liberty/Vincent D Tibbetts/Iver Prosperity</t>
  </si>
  <si>
    <t>GM 11103/Genesis Eagle/Vincent Tibbetts</t>
  </si>
  <si>
    <t>Vincent D Tibbetts Jr/DBL 104/Denali</t>
  </si>
  <si>
    <t>Merit - C. White Marine/Vincent D Tibbetts Jr/DBL 104/Denali</t>
  </si>
  <si>
    <t>Great Eastern/Harold A Reinauer/Vincent D Tibbetts/Justice</t>
  </si>
  <si>
    <t>1 TU G / 1 BARGE</t>
  </si>
  <si>
    <t>RTC 135/Nicole Reinauer/Vincent Tibbetts</t>
  </si>
  <si>
    <t>Liberty/Justice/Vincent Tibbetts/Great Eastern</t>
  </si>
  <si>
    <t>Freedom/New England/Justice/Liberty</t>
  </si>
  <si>
    <t>Liberty/Vincent Tibbetts/Harold Reinauer II</t>
  </si>
  <si>
    <t>New England/Liberty/Vincent Tibbetts/Harold Reinauer II</t>
  </si>
  <si>
    <t>RTC 107/Haggery Girls/Justice</t>
  </si>
  <si>
    <t>OUT: 2 TUGS
IN: 1 TUG / 1 BARGE</t>
  </si>
  <si>
    <t>RTC 103/Gracie Reinauer/Harold Reinauer/Freedom/Liberty</t>
  </si>
  <si>
    <t>RTC 109/Gracie Reinauer/Harold Reinauer</t>
  </si>
  <si>
    <t>Vincent Tibbitts/Harold Reinauer/Justice/Liberty</t>
  </si>
  <si>
    <t>1 BARGE / 3 TUGS / TANKER</t>
  </si>
  <si>
    <t>New England/Reinauer Twins/Vincent Tibbitts/Justice/RTC 135/Liberty</t>
  </si>
  <si>
    <t>DBL-104/Denail/Justce</t>
  </si>
  <si>
    <t>Freedom/Vincent D Tibbetts</t>
  </si>
  <si>
    <t>OUT: 1 TUG/BARGE
IN: 3 TUGS</t>
  </si>
  <si>
    <t>Justice/Vincent D Tibbetts/Freedom/Great Eastern</t>
  </si>
  <si>
    <t>Iver Prosperity/Harold Reinauer/Justice/Freedom</t>
  </si>
  <si>
    <t>Freedp,/Justice/Harold A Reinauer</t>
  </si>
  <si>
    <t>DBL-102/Justice/Cape Lookout</t>
  </si>
  <si>
    <t>DBL-103/Cape Henry/Justice</t>
  </si>
  <si>
    <t>Freedom/Line Boat</t>
  </si>
  <si>
    <t>Freedom/Justice/Line Boat</t>
  </si>
  <si>
    <t xml:space="preserve">1 STORES BOAT </t>
  </si>
  <si>
    <t>Justice/Freedom/Harold A. Reinaure</t>
  </si>
  <si>
    <t>Freedom/Justice/Vincent D. Tibbetts</t>
  </si>
  <si>
    <t>New England/Vincent/Freedom/Justice</t>
  </si>
  <si>
    <t>Justice/Haggery Girls/RTC 107</t>
  </si>
  <si>
    <t>1 WORKBOAT</t>
  </si>
  <si>
    <t>Nasty Habbits</t>
  </si>
  <si>
    <t>DBL-104/Justice/Denali</t>
  </si>
  <si>
    <t>Justice/DBL-104/Denali</t>
  </si>
  <si>
    <t>Double Skin 52/Wye River</t>
  </si>
  <si>
    <t>RTC-135/Nicole Reinaure/Justice</t>
  </si>
  <si>
    <t>DM 11103/Genesis Eagle/Justice</t>
  </si>
  <si>
    <t>East Coast/Tibbetts Jr./Freedom/Justice</t>
  </si>
  <si>
    <t>DBL 104/Justice/Denile/Tibbetts Jr.</t>
  </si>
  <si>
    <t>DBL 104/Justice/Denile/Freedom</t>
  </si>
  <si>
    <t>New England/Freedom/Vincent D. Tibbetts/Justice</t>
  </si>
  <si>
    <t>East Coast/Justice/Freedom/Vincent D. Tibbetts</t>
  </si>
  <si>
    <t>RTC 103/Justice/Jean Reinauer</t>
  </si>
  <si>
    <t>RTC 103/Justice/Janice Ann  Reinauer</t>
  </si>
  <si>
    <t>GM 11105/Genesis Glory/Harold A. Reinauer</t>
  </si>
  <si>
    <t>East Cost/Justice/Freedom</t>
  </si>
  <si>
    <t>Harold A. Reinauer/Vincent Tibbetts/Justice</t>
  </si>
  <si>
    <t>East Coast/Harold A. Reinauer/Vincent D. Tibbetts/Justice</t>
  </si>
  <si>
    <t>RTC 135/Nicole T. Reinauer/Vincent Tibbetts</t>
  </si>
  <si>
    <t>Vincent D. Tibbetts Jr</t>
  </si>
  <si>
    <t>Great Eastern/Freedom/Justice/Harold A Reinauer</t>
  </si>
  <si>
    <t>East Coast/Freedom/Justice</t>
  </si>
  <si>
    <t>RTC 109/Justice/Gracie</t>
  </si>
  <si>
    <t>Justice/Freedom/Harold Reinauer II</t>
  </si>
  <si>
    <t>East Coast/Justice/Freedom/Harold Reinauer II</t>
  </si>
  <si>
    <t>GM 11103/Genisis Eagle/Vincent Tibbetts</t>
  </si>
  <si>
    <t>Great Eastern/Justice/Tibbets</t>
  </si>
  <si>
    <t>H.A. Reinauer/Denali/DBL 104//Justice/V.D. Tibbetts</t>
  </si>
  <si>
    <t>Denali/H.A. Reinauer/DBL 104</t>
  </si>
  <si>
    <t>Freedom/V.D. Tibbetts/Justice</t>
  </si>
  <si>
    <t>Justice/V.D. Tibbetts/Freedom/Great Eastern</t>
  </si>
  <si>
    <t>RTC 135/Freedom/Nicole Ann Reinauer</t>
  </si>
  <si>
    <t>GM 11105/Freedom/Justice</t>
  </si>
  <si>
    <t>GM 11105/Genesis Glory/Freedom/Justice</t>
  </si>
  <si>
    <t>Freedom/Harold A. Reinauer/Vincent D. Tibbetts</t>
  </si>
  <si>
    <t>Harold A. Reinauer/Freedom/Vincent D. Tibbetts/New England</t>
  </si>
  <si>
    <t>Great Eastern/Tibbetts/Justice/Freedom</t>
  </si>
  <si>
    <t>Freedom/V. Tibbetts</t>
  </si>
  <si>
    <t>Merritt/Crann Bardge</t>
  </si>
  <si>
    <t>Merritt</t>
  </si>
  <si>
    <t>Justice/Freedom/V.B Tibbetts</t>
  </si>
  <si>
    <t>V.B Tibbetts/Justice/Freedom/Great Eastern</t>
  </si>
  <si>
    <t>Harold A. Reinauer II/RTC 104/Reinauer Twins</t>
  </si>
  <si>
    <t>Harold A. Reinauer II/Doubleskin 52/Magothy</t>
  </si>
  <si>
    <t>Doubleskin 52/Justice/Magothy</t>
  </si>
  <si>
    <t>New England/Justice/Freedom/H.A. Reinauer II</t>
  </si>
  <si>
    <t>H.A. Reinauer II/Justice/Freedom</t>
  </si>
  <si>
    <t>Double Skin 52/Magothy/Harold Reinauer</t>
  </si>
  <si>
    <t>Iver Prosperity/Freedom/Justice/Harold Reinauer</t>
  </si>
  <si>
    <t>Justice/Harold Reinauer</t>
  </si>
  <si>
    <t>Iver Prosperity/Justice/Harold Reinauer/Zackery Reinauer</t>
  </si>
  <si>
    <t>DBl-102/Cape Lookout/Justice</t>
  </si>
  <si>
    <t>RTC 135/Justice/Nicole L Reinauer</t>
  </si>
  <si>
    <t>Justice/J.A. Reinauer/RTC 103</t>
  </si>
  <si>
    <t>RTC 104/Justice Reinauer Twins</t>
  </si>
  <si>
    <t>New England/Justice/Tibbitts/Freedom</t>
  </si>
  <si>
    <t>RTC 104/Justice/Gracie/Freedom/Tibbitts</t>
  </si>
  <si>
    <t>RTC 109/Gracie/Justice</t>
  </si>
  <si>
    <t>Justice/Freedom/Tibbitts/Iver Prosperity</t>
  </si>
  <si>
    <t>Justice/Freedom/Tibbitts</t>
  </si>
  <si>
    <t>Harold A. Reinauer II/Justice/Vincent D. Tibbetts Jr</t>
  </si>
  <si>
    <t>Harold A. Reinauer II/New England/Vincent D.Tibbetts Jr/Justice</t>
  </si>
  <si>
    <t>GM 11103/Genesis Eagle/Justice/Freedom</t>
  </si>
  <si>
    <t>Prosperity/Justice/Freedom/Tibbetts</t>
  </si>
  <si>
    <t>Harold Reinauer/Zachery Reinauer/Justice/Nor Easter</t>
  </si>
  <si>
    <t>Harold Reinauer/Zachery Reinauer/Justice</t>
  </si>
  <si>
    <t>Nicole Leigh Reinauer/Zachery Reinauer/RTC 135</t>
  </si>
  <si>
    <t>Freedom/Justice/Tibbetts</t>
  </si>
  <si>
    <t>Nicole L. Reinauer/Justice/Tibbetts/Freedom</t>
  </si>
  <si>
    <t>Nor Easter/Zackery Reinauer/Freedom/Harold Reinauer</t>
  </si>
  <si>
    <t>Freedom/Zackery Reinauer/Harold Reinauer</t>
  </si>
  <si>
    <t>Justice/Freedom/Harold A. Reinauer</t>
  </si>
  <si>
    <t>Nor Easter/Harold/Justice/Freedom</t>
  </si>
  <si>
    <t>Harold Reinauer II/DBL 102/Kirby</t>
  </si>
  <si>
    <t>2 TUGS / 1 BARGE</t>
  </si>
  <si>
    <t>DBL 102/Justice/Cap Ann</t>
  </si>
  <si>
    <t>Fight AIS/Emery Zidell/Vincent Tibbetts</t>
  </si>
  <si>
    <t>RTC-107/Haggerty Girls/Freedom</t>
  </si>
  <si>
    <t>IN: 1 TUG / BARGE
OUT: 2 TUGS</t>
  </si>
  <si>
    <t>Great Eastern/Vincent Tibbetts/Freedom/Justice</t>
  </si>
  <si>
    <t>Justice/RTC 103/Ruth M. Reinauer</t>
  </si>
  <si>
    <t>Freedom/Fight ALS/Emery Zidell/Vincent D. Tibbetts Jr/RTC 103/Ruth M. Reinauer</t>
  </si>
  <si>
    <t>Freedom/Nor Easter/Vincent D. Tibbetts Jr/Justice</t>
  </si>
  <si>
    <t>Freedom/Justice/Vincent D. Tibbetts Jr</t>
  </si>
  <si>
    <t>Nor Easter/Harold Reinauer/Justice/Freedom</t>
  </si>
  <si>
    <t>RTC-109/Gracie Reinauer/Freedom</t>
  </si>
  <si>
    <t>New England/Vincent D Tibbetts Jr/Freedom</t>
  </si>
  <si>
    <t>DBL-104/Denali/Freedom/Nicole Reinauer</t>
  </si>
  <si>
    <t>GM 11103/Genesis Eagle/Harold Reinauer</t>
  </si>
  <si>
    <t>Justice/Freedom/Tibbetts</t>
  </si>
  <si>
    <t>Justice/Genesis Glory/GM 11105</t>
  </si>
  <si>
    <t>GM 11105/Justice</t>
  </si>
  <si>
    <t>RTC-109/Gracie Reinauer/Justice</t>
  </si>
  <si>
    <t>Freedom/Great Eastern/Justice/Vincent D. Tibbetts Jr</t>
  </si>
  <si>
    <t>Freedom/Vincent D. Tibbetts Jr/Justice</t>
  </si>
  <si>
    <t>Doubleskin 52/Magothy/Justice</t>
  </si>
  <si>
    <t>Justice/Freedom/Doubleskin 52/Magothy</t>
  </si>
  <si>
    <t>Vincent Tibbetts/Freedom/Justice</t>
  </si>
  <si>
    <t>Harold Reinauer II/Vincent Tibbetts/Freedom/Nor Easter</t>
  </si>
  <si>
    <t>Harold Reinauer II/Tibbetts/Freedom</t>
  </si>
  <si>
    <t>Nor Easter/Freedom/Vincent Tibbetts/Harold Reinauer</t>
  </si>
  <si>
    <t>Freedom/Acadian/Harold A Reinauer II</t>
  </si>
  <si>
    <t>Harold A Reinauer II/Freedom</t>
  </si>
  <si>
    <t>Marc N/Adeline Marie/Justice</t>
  </si>
  <si>
    <t>Justice/Freedom/Vincent Tibbetts/Harold Reinauer</t>
  </si>
  <si>
    <t>Marc N/Adeline Marie/Freedom/Acadian/Justice/Vincent Tibbetts/Harold Reinauer</t>
  </si>
  <si>
    <t>New England/Vincent Tibbetts/Harold Reinauer/Justice//Freedom</t>
  </si>
  <si>
    <t>Vincent Tibbetts/Harold Reinauer/Justice</t>
  </si>
  <si>
    <t>1 BARGE / 3 TUG</t>
  </si>
  <si>
    <t>Nor Easter/Vincent Tibbetts/Freedom/Justice</t>
  </si>
  <si>
    <t>Justice/Freedom/H.A. Reinauer</t>
  </si>
  <si>
    <t>H.A. Reinauer/Freedom/Justice/Nor Easter</t>
  </si>
  <si>
    <t>H.A. Reinauer/Nicole Reinauer/RTC 135</t>
  </si>
  <si>
    <t>Justice/The Patsy Paulie/The Beatrice</t>
  </si>
  <si>
    <t>RTC 107/Justice/Beatrice</t>
  </si>
  <si>
    <t>RTC 107/Freedom/Reinauer II</t>
  </si>
  <si>
    <t>Nor Easter/Justice/Harold Reinauer/Freedom</t>
  </si>
  <si>
    <t>DBL-104/Denali/Justice//Harold Reinauer/Freedom</t>
  </si>
  <si>
    <t>Nor'Easter/Vincent Tibbetts/Freedom/Justice</t>
  </si>
  <si>
    <t>GM-11103/Genesis Eagle/Justice</t>
  </si>
  <si>
    <t xml:space="preserve">DMT 140/Turquoise Coast/Freedom </t>
  </si>
  <si>
    <t>East Coat/Harold A Reinauer II/Tibbetts Jr/Freedom</t>
  </si>
  <si>
    <t>Harold A Reinauer II/Tibbetts Jr/Freedom</t>
  </si>
  <si>
    <t>Harold A. Reinauer II/Vincent D. Tibbetts Jr/Freedom</t>
  </si>
  <si>
    <t>Harold A. Reinauer II/East Coast/Vincent D. Tibbetts Jr/Freedom</t>
  </si>
  <si>
    <t>Iver Prosperity/Freedom/Justice/Vincent D Tibbetts</t>
  </si>
  <si>
    <t>Pattie Polloy/The Beatrice/Justice</t>
  </si>
  <si>
    <t>The Pattie Polloy/The Beatrice/Justice</t>
  </si>
  <si>
    <t>Freedom/GM 11103/Genesis Eagle</t>
  </si>
  <si>
    <t>Vincent D. Tibbetts Jr/Freedom/Iver Prosperity/Justice</t>
  </si>
  <si>
    <t>RTC-109/Gracey Reinauer/Liberty</t>
  </si>
  <si>
    <t>RTC 109/Gracey Reinauer/Liberty</t>
  </si>
  <si>
    <t>RTC 84/Justice/Timothy Reinauer</t>
  </si>
  <si>
    <t>4 TUGS</t>
  </si>
  <si>
    <t>Justice/Freedom/Vincent Tibbetts/Liberty</t>
  </si>
  <si>
    <t>4 TUGS / 1 TANKER / 1 BARGE</t>
  </si>
  <si>
    <t>Iver Prosperity/Freedom/Vincent Tibbetts/RTC-84/Timothy L. Reinauer/Justice</t>
  </si>
  <si>
    <t>Acadian/Vincent Tibbetts/Liberty</t>
  </si>
  <si>
    <t>2 TUG / 1 BARGE</t>
  </si>
  <si>
    <t>Justice/Vincent Tibbetts Jr/Harold Reinauer II</t>
  </si>
  <si>
    <t>Acadian/Justice/Vincent Tibbetts Jr/Harold Reinauer II</t>
  </si>
  <si>
    <t>Freedom/Liberty/Nor'Easter/Justice</t>
  </si>
  <si>
    <t>Justice/GM 11103/Genesis Eagle</t>
  </si>
  <si>
    <t>Pasty Paulia/The Beatrice/Justice</t>
  </si>
  <si>
    <t>Justice/Vincent Tibbetts Jr/Freedom</t>
  </si>
  <si>
    <t>Iver Prosperity/Vincent Tibbetts/Freedom/Justice</t>
  </si>
  <si>
    <t>Nor'Easter/Vincent Tibbetts Jr/Justice/Freedom</t>
  </si>
  <si>
    <t>Tibbits/Freedom//DBL 104/Justice/Denali</t>
  </si>
  <si>
    <t>RTC 135/Reinauer/Justice</t>
  </si>
  <si>
    <t>Nor'Easter/Justice/Freedom/Vincent Tibbetts</t>
  </si>
  <si>
    <t>Justice/RTC 109/Gracie</t>
  </si>
  <si>
    <t>Liberty/Janice Ann Reinauer</t>
  </si>
  <si>
    <t>RCM 252/Jordan Rose/Justice</t>
  </si>
  <si>
    <t>RCM -252/Jordan Rose/Justice</t>
  </si>
  <si>
    <t>Nasty Habits</t>
  </si>
  <si>
    <t>Freedom/V.D. Tibbetts Jr/Nor'Easter/Liberty</t>
  </si>
  <si>
    <t>Liberty/V.D.Tibbetts</t>
  </si>
  <si>
    <t>Liberty/Freedom/Tibbetts</t>
  </si>
  <si>
    <t>Liberty/Freedom/Tibbetts/Iver Prosperity</t>
  </si>
  <si>
    <t>GM 11103/Genesis Eagle/Tibbetts</t>
  </si>
  <si>
    <t>Tibbetts</t>
  </si>
  <si>
    <t>The Patsy Paulie/Freedom/The Beatrice</t>
  </si>
  <si>
    <t>The Patsy Paulie/The Beatrice/Freedom</t>
  </si>
  <si>
    <t>Nor'Easter/Freedom/Vincent T/Liberty</t>
  </si>
  <si>
    <t>RTC 109/Gracie Reinauer/Freedom</t>
  </si>
  <si>
    <t>RTC-135/Nicole Reinauer/Vincent Tibbetts</t>
  </si>
  <si>
    <t>Justice/Vincent Tibbetts/Liberty</t>
  </si>
  <si>
    <t>The Patsy Paulie/The Beatrice/Justice</t>
  </si>
  <si>
    <t>Justice/RTC 82/Curtis Reinauer</t>
  </si>
  <si>
    <t>RTC 103/Saint Anna/Liberty</t>
  </si>
  <si>
    <t>Justice/Gracie Reinauer/RTC 109//Freedom/Liberty</t>
  </si>
  <si>
    <t>Reinauer/Justice/RTC 135</t>
  </si>
  <si>
    <t>Iver Prosperity/Freedom/Vincent Tibbetts</t>
  </si>
  <si>
    <t>Nicole Reinauer/Justice/GM 135</t>
  </si>
  <si>
    <t>Freedom/Nor'Easter/Justice</t>
  </si>
  <si>
    <t>RTC-109/Gracie Reinauer/Justice//Freedom/Liberty</t>
  </si>
  <si>
    <t>RTC-109/Gracie M Reinauer/Justice</t>
  </si>
  <si>
    <t>RTC-107/Josephine/Liberty</t>
  </si>
  <si>
    <t>Iver Responder/Liberty/Freedom/Justice/Eastern Responder</t>
  </si>
  <si>
    <t xml:space="preserve">1 TUG  / 1 BARGE </t>
  </si>
  <si>
    <t>New England/Vincent Tibbetts/Freedom/Liberty</t>
  </si>
  <si>
    <t>DBL 104/Liberty/Denali/Justice/Freedom</t>
  </si>
  <si>
    <t>Denali/Liberty/Justice/DBL 104</t>
  </si>
  <si>
    <t>RTC 135/Genesis Eagle/Justice</t>
  </si>
  <si>
    <t>Justice/RTC 109/Gracie M Reinauer</t>
  </si>
  <si>
    <t>Justice/RTC 109./Gracie M Reinauer</t>
  </si>
  <si>
    <t>Liberty/HMS 2605/Andrea</t>
  </si>
  <si>
    <t>HMS 2605/Justice/Andrea</t>
  </si>
  <si>
    <t>DBL-140/Lincoln Sea/Vincent Tibbetts//Freedom/Liberty</t>
  </si>
  <si>
    <t>DBL-140/Lincoln Sea/Vincent D Tibbetts</t>
  </si>
  <si>
    <t>RTC-135/Nicole L Reinauer/Liberty</t>
  </si>
  <si>
    <t>Great Eastern/Liberty/Vincent Tibbetts</t>
  </si>
  <si>
    <t>New England/Freedom/Vincent Tibbetts/Liberty</t>
  </si>
  <si>
    <t>RTC-135/Nicole Reinauer/Liberty/Josephine//Freedom/Justice</t>
  </si>
  <si>
    <t>Vincent B Tibbetts/Freedom/Liberty/Acadian</t>
  </si>
  <si>
    <t>Vincent D Tibbetts/Freedom/Liberty</t>
  </si>
  <si>
    <t>Liberty/RTC 107/Josephine</t>
  </si>
  <si>
    <t>Fight Multiple Myloma/Jeffrey S/Freedom</t>
  </si>
  <si>
    <t>Acadian/Freedom/Liberty/Justice</t>
  </si>
  <si>
    <t>Justice/Louisiana/Barbara Carol Ann Moran</t>
  </si>
  <si>
    <t>Freedom/Genesis Eagle</t>
  </si>
  <si>
    <t>1 BARGE / 2 TUGS</t>
  </si>
  <si>
    <t>IN: 1 TUG / BARGE OUT: 2 TUGS</t>
  </si>
  <si>
    <t>RTC-109/Gracie Reinauer/Liberty/Justice/Freedom</t>
  </si>
  <si>
    <t>Zackery Reinauer/Freedom/Vincent Tibbetts</t>
  </si>
  <si>
    <t>Great Eastern/Zackery Reinauer/Freedom/Vincent Tibbetts</t>
  </si>
  <si>
    <t>Freedom/Zackery Reinauer</t>
  </si>
  <si>
    <t>Vincent B Tibbetts/Freedom/Liberty</t>
  </si>
  <si>
    <t>Liberty/Freedom/Vincent D Tibbetts/New England</t>
  </si>
  <si>
    <t>Freedom/Nor'Easter/Liberty/Justice</t>
  </si>
  <si>
    <t>Justice/DBL 104/Denali//Liberty/Freedom</t>
  </si>
  <si>
    <t>1 BARGE/ 3 TUGS</t>
  </si>
  <si>
    <t>Liberty/Nor'Easter/Freedom/Justice</t>
  </si>
  <si>
    <t>Justice/RTC 107/Josephine</t>
  </si>
  <si>
    <t>Josephine/RTC 107/Tibbetts</t>
  </si>
  <si>
    <t>Genesis Eagle/Freedom/GM 11103</t>
  </si>
  <si>
    <t>GM 11105/Genesis Glory/Freedom</t>
  </si>
  <si>
    <t>Justice/Liberty/Vincent D Tibbetts/Iver Prosperity</t>
  </si>
  <si>
    <t>Vincent D Tibbetts/Justice/Liberty/Janice A Reinauer/RTC 103</t>
  </si>
  <si>
    <t>Gracie M Reinauer/Justice/RTC 109</t>
  </si>
  <si>
    <t>RTC 109/Justice/Gracie M Reinauer</t>
  </si>
  <si>
    <t>Freedom/New England/Liberty/DBL 104/Vincent D Tibbetts Jr/Cape Lookout</t>
  </si>
  <si>
    <t>Vincent D Tibbetts Jr/DBL 104/Cape Lookout</t>
  </si>
  <si>
    <t>RTC-135/Justice/Nicole L Reinauer</t>
  </si>
  <si>
    <t>East Coast/Justice/Freedom/Liberty</t>
  </si>
  <si>
    <t>Freedom/Liberty/Justice/East Coast</t>
  </si>
  <si>
    <t>RTC-103/Janice A Reinauer/Justice</t>
  </si>
  <si>
    <t>Nor'Easter/Zackery Reinauer/Liberty/Freedom</t>
  </si>
  <si>
    <t xml:space="preserve">1 TUG /1 BARGE </t>
  </si>
  <si>
    <t>RTC-109/Gracie Reinauer/Zackery Reinauer</t>
  </si>
  <si>
    <t>RTC-109/Gracie Reinauer/Zackery Reinauer/Liberty/Freedom</t>
  </si>
  <si>
    <t>Freedom/Liberty/Zackery Reinauer</t>
  </si>
  <si>
    <t>Zackery Reinauer/Freedom/Liberty/Nor'Easter</t>
  </si>
  <si>
    <t>Zackery Reinauer/GM 11103/Genesis Eagle/Freedom</t>
  </si>
  <si>
    <t>RTC-102/Ruth Reinauer/Zackery Reinauer</t>
  </si>
  <si>
    <t>New England/Vincent Tibbetts/Liberty/Freedom</t>
  </si>
  <si>
    <t>Janice A Reinauer/Liberty/RTC 103</t>
  </si>
  <si>
    <t>Liberty/Janice A Reinauer</t>
  </si>
  <si>
    <t>Freedom/Ruth Reinauer/RTC 102</t>
  </si>
  <si>
    <t>Freedom/Liberty/Vincent D Tibbetts/Janice A Reinauer</t>
  </si>
  <si>
    <t>Freedom/DBL 104/Cape Lookout</t>
  </si>
  <si>
    <t>Great Eastern/Freedom/Justice//Liberty</t>
  </si>
  <si>
    <t>Justice/Reinauer/RTC 100</t>
  </si>
  <si>
    <t>Freedom/Liberty/East Coast</t>
  </si>
  <si>
    <t>Z. Reinauer/Liberty/Freedom/Eastern Responder</t>
  </si>
  <si>
    <t>Z. Reinauer/Liberty/Freedom/East Coast</t>
  </si>
  <si>
    <t>DBL 104/Denali/Justice//Z. Reinauer</t>
  </si>
  <si>
    <t>Z. Reinauer</t>
  </si>
  <si>
    <t xml:space="preserve">3 TUG / 1 BARGE </t>
  </si>
  <si>
    <t>RTC-102/Ruth M Reinauer/Freedom/Justice</t>
  </si>
  <si>
    <t xml:space="preserve">4 TUG / 1 BARGE / 1 TANKER </t>
  </si>
  <si>
    <t>Freedom/Liberty/Acadian/Justice/Genesis Eagle/GM 11103/Zachery Reinauer</t>
  </si>
  <si>
    <t>GM 11103/Genesis Eagle/Liberty/Zachery Reinauer/Freedom/Justice</t>
  </si>
  <si>
    <t>RTC-135/Justice/Nicole L. Reinauer</t>
  </si>
  <si>
    <t>Justice/RTC 42/Franklin Reinauer</t>
  </si>
  <si>
    <t>Liberty/Freedom/Acadian</t>
  </si>
  <si>
    <t>RTC-103/Janice A. Reinauer/Freedom</t>
  </si>
  <si>
    <t>DBL-104/Freedom/Denali</t>
  </si>
  <si>
    <t>Freedom/ V. D. Tibbetts/Justice/Iver Prosperity</t>
  </si>
  <si>
    <t>Freedom/Justice/V. D. Tibbetts</t>
  </si>
  <si>
    <t>Freedom/Zachery Reinauer/Vincent D. Tibbetts Jr</t>
  </si>
  <si>
    <t>Vincent D. Tibbetts Jr/Iver Prosperity/Zachery Reinauer/Freedom</t>
  </si>
  <si>
    <t>Zachery Reinauer/GM 11103/Genesis Eagle</t>
  </si>
  <si>
    <t>DBL-104/Denali/Justice/Freedom</t>
  </si>
  <si>
    <t>RTC-135/Nicole Reinauer/Justice/Freedom</t>
  </si>
  <si>
    <t>Nor'Easter/Freedom/Zachery Reinauer/Justice</t>
  </si>
  <si>
    <t>Liberty/Freedom/Zachery Reinauer</t>
  </si>
  <si>
    <t>Liberty/Tibbetts/Freedom/East Coast</t>
  </si>
  <si>
    <t>Tibbetts/Liberty/Freedom</t>
  </si>
  <si>
    <t>Tibbetts/Liberty/Freedom/Nor'Easter</t>
  </si>
  <si>
    <t>Liberty/N. Reinauer/RTC 135</t>
  </si>
  <si>
    <t>V.D. Tibbetts/Freedom/Liberty/Iver Prosperity</t>
  </si>
  <si>
    <t>Liberty/V.D. Tibbetts</t>
  </si>
  <si>
    <t>V.D. Tibbetts/Genesis Eagle/GM 11103</t>
  </si>
  <si>
    <t>Genesis Eagle/V.D. Tibbetts/GM 11103</t>
  </si>
  <si>
    <t>Freedom/Iver Prosperity/Liberty/Vincent D. Tibbetts Jr</t>
  </si>
  <si>
    <t>1 TUG/ 1 BARGE</t>
  </si>
  <si>
    <t>Liberty/Janice Ann Reinauer/RTC 103</t>
  </si>
  <si>
    <t>Tibbetts/Freedom/New England/Justice</t>
  </si>
  <si>
    <t>Nor'Easter/Vincent Tibbetts/Justice/Liberty</t>
  </si>
  <si>
    <t>Justice/Ruth Reinauer/RTC 182</t>
  </si>
  <si>
    <t>Liberty/Freedom//RTC-100/Morgan Reinauer/Justice</t>
  </si>
  <si>
    <t>Justice/Janice Ann Reinauer</t>
  </si>
  <si>
    <t>Freedom/Tibbetts Jr</t>
  </si>
  <si>
    <t>Liberty//Liberty/Freedom/New England</t>
  </si>
  <si>
    <t>Tibbetts Jr</t>
  </si>
  <si>
    <t>Acadian/Vincent Tibbetts/Justice/Freedom</t>
  </si>
  <si>
    <t>Freedom/Vincent Tibbetts/Liberty</t>
  </si>
  <si>
    <t>Acadian/Vincent Tibbetts/Liberty/Freedom</t>
  </si>
  <si>
    <t>Justice/Nor'Easter/Zachery Reinauer/Vincent D. Tibbetts Jr</t>
  </si>
  <si>
    <t>IN: 1 TUG / BARGE, OUT: 2 TUGS</t>
  </si>
  <si>
    <t>Vincent D. Tibbetts Jr/DBL 104/Denali//Zachery Reinauer/Justice</t>
  </si>
  <si>
    <t>Denali/Tibbetts/DBL 104</t>
  </si>
  <si>
    <t>Genesis Eagle/Liberty/GM 11103</t>
  </si>
  <si>
    <t>Justice/Janice A. R./RTC 103</t>
  </si>
  <si>
    <t>Nor'Easter/Justice/Freedom</t>
  </si>
  <si>
    <t>Justice/Vincent Tibbetts/Freedom</t>
  </si>
  <si>
    <t>Nor'Easter/Justice/Freedom/Vincent D Tibbetts</t>
  </si>
  <si>
    <t>Iver Prosperity/Justice/Freedom</t>
  </si>
  <si>
    <t>Iver Prosperity/Freedom/Liberty/Vincent Tibbetts</t>
  </si>
  <si>
    <t>Freedom/Vincent D. Tibbetts/Liberty/New England</t>
  </si>
  <si>
    <t>3 TUGS OUT / 1 TUG IN</t>
  </si>
  <si>
    <t>V. D. Tibbetts/Liberty/Freedom</t>
  </si>
  <si>
    <t>Beatrice/The Patsy Paulie</t>
  </si>
  <si>
    <t>Freedom/Vincent D Tibbetts/Zachery Reinauer</t>
  </si>
  <si>
    <t>Nor'Easter/Freedom/Vincent Tibbetts/Zachery Reinauer</t>
  </si>
  <si>
    <t>1 TUG /1 BARGE</t>
  </si>
  <si>
    <t>Vincent D. Tibbetts Jr/RTC 103/Janice Ann Reinauer</t>
  </si>
  <si>
    <t>Freedom/Tibbetts/Liberty/East Coast</t>
  </si>
  <si>
    <t>Patsy Paulie/Justice/The Beatrice</t>
  </si>
  <si>
    <t>Freedom/Liberty/Denali/Justice/DBL 104</t>
  </si>
  <si>
    <t>Liberty/Justice/Harold Reinauer II</t>
  </si>
  <si>
    <t>Liberty/New England/Justice/Harold Reinauer II</t>
  </si>
  <si>
    <t>Liberty/Cape Lookout/DBL 102/Freedom/Genesis Eagle/GM 11103</t>
  </si>
  <si>
    <t>Freedom/Genesis Eagle/GM 11103/Liberty</t>
  </si>
  <si>
    <t>Liberty/Freedom/Reinauer II/New England</t>
  </si>
  <si>
    <t>Acadian/Freedom/Liberty/Harold A Reinauer</t>
  </si>
  <si>
    <t>DBL-104/Liberty/Denali</t>
  </si>
  <si>
    <t>GM 11103/Freedom/Genesis Eagle</t>
  </si>
  <si>
    <t>Acadia/Justice/Freedom/Liberty</t>
  </si>
  <si>
    <t>Acadian/Harold Reinauer II/Zach Reinauer/Freedom</t>
  </si>
  <si>
    <t>Harold Reinauer II/Zach Reinauer/Freedom</t>
  </si>
  <si>
    <t>Bohemia/Justice/Double Skin 508</t>
  </si>
  <si>
    <t>Justice/Bohemia/Double Skin 508</t>
  </si>
  <si>
    <t>Acadian/Liberty/Freedom/Justice</t>
  </si>
  <si>
    <t>Double Skin 508/Bohemia/Liberty</t>
  </si>
  <si>
    <t>H A Reinauer</t>
  </si>
  <si>
    <t>H A Reinauer/Bohemia/Double Skin 508</t>
  </si>
  <si>
    <t>H A Reianuer</t>
  </si>
  <si>
    <t>Justice/Freedom/Nor'Easter</t>
  </si>
  <si>
    <t>RTC-102/Ruth Reinauer/Harold Reinauer</t>
  </si>
  <si>
    <t>Liberty/Justice/Freedom/H A Reinauer/Nor'Easter</t>
  </si>
  <si>
    <t>3 TUGS / BARGE</t>
  </si>
  <si>
    <t>Ruth M. Reinauer/Justice/RTC 102</t>
  </si>
  <si>
    <t>Ruth Reinauer/Justice</t>
  </si>
  <si>
    <t>Liberty/Nor'Easter/Justice/Freedom</t>
  </si>
  <si>
    <t>Liberty/Freedom/Zachery Reinauer/Great Eastern</t>
  </si>
  <si>
    <t>Freedom/Zachery Reinauer/Liberty//Cape Lookout/DBL-102</t>
  </si>
  <si>
    <t>1 TANKER / 1 BARGE / 3 TUGS</t>
  </si>
  <si>
    <t>East Coast/Liberty/Freedom</t>
  </si>
  <si>
    <t>Harold A. Reinauer II/DBL 102/Cape Lookout</t>
  </si>
  <si>
    <t>3 TUGS / 1 TANKER</t>
  </si>
  <si>
    <t>Harold A. Reinauer II/Liberty/Iver Prosperity/Freedom</t>
  </si>
  <si>
    <t>Harold A. Reinauer II/RTC 81/B. Franklin Reinauer</t>
  </si>
  <si>
    <t>RTC-81/B Franklin Reinauer/Justice</t>
  </si>
  <si>
    <t>Nor'Easter/Liberty/Harold Reinauer/Justice</t>
  </si>
  <si>
    <t>Justice/Liberty/Freedom/Nor'Easter</t>
  </si>
  <si>
    <t>Nicole Reinauer/RTC 135/Freedom</t>
  </si>
  <si>
    <t>Liberty/Dean Reinauer/DBL 106</t>
  </si>
  <si>
    <t>Justice/Freedom/Harole A Reinauer/Acadian</t>
  </si>
  <si>
    <t>Justice/Genesis Eagle/GM 11103//Freedom/Harold A Reinauer</t>
  </si>
  <si>
    <t>Justice/RTC 102/Janice Ann Reinauer</t>
  </si>
  <si>
    <t>Freedom/Acadian/Liberty/Justice</t>
  </si>
  <si>
    <t>Freedom/RTC 102/Janice Ann Reinauer</t>
  </si>
  <si>
    <t>Eva Leigh Cutler/Freedom/Kristin Poling</t>
  </si>
  <si>
    <t>RTC 102/Freedom/Janice Ann Reinauer</t>
  </si>
  <si>
    <t>Freedom/RTC 83/Josephine</t>
  </si>
  <si>
    <t xml:space="preserve">2 TUG / 1 BARGE </t>
  </si>
  <si>
    <t xml:space="preserve">IN: 1 TUG / 1 BARGE, OUT: 1 TUG  </t>
  </si>
  <si>
    <t>Freedom/Eva Leigh Cutler/Kristin Poling</t>
  </si>
  <si>
    <t xml:space="preserve">2 TUG / BARGE </t>
  </si>
  <si>
    <t xml:space="preserve">IN: 1 TUG, OUT: 1 TUG / 1 BARGE </t>
  </si>
  <si>
    <t>Nicole Reinauer/Justice/RTC 102</t>
  </si>
  <si>
    <t>Liberty/RTC 102/Janice Ann Reinauer</t>
  </si>
  <si>
    <t>RTC 102/Justice/Janice Ann Reinauer</t>
  </si>
  <si>
    <t>Crane Barge/Merritt</t>
  </si>
  <si>
    <t>Justice/Nicole Reinauer/RTC 106</t>
  </si>
  <si>
    <t>Curtis Reinauer/Liberty/RTC 82</t>
  </si>
  <si>
    <t>Haggerty Girls/Liberty/RTC 107</t>
  </si>
  <si>
    <t>DBL-104/Denali/Justice//Freedom/Liberty</t>
  </si>
  <si>
    <t>Curtis Reinauer/RTC 82/Freedom</t>
  </si>
  <si>
    <t>RTC-82/Curtis Reinauer/Freedom</t>
  </si>
  <si>
    <t>Freedom/Liberty/Harold A Reinauer/New England</t>
  </si>
  <si>
    <t>Justice/Janice Ann Reinauer/RTC 102</t>
  </si>
  <si>
    <t>Janice Ann Reinauer/Justice/RTC 102</t>
  </si>
  <si>
    <t>Justice/Nicole L Reinauer/RTC 105</t>
  </si>
  <si>
    <t>Great Eastern/Freedom/Liberty/Vincent D Tibbetts</t>
  </si>
  <si>
    <t>IN: 1 TUG / 1 BARGE, OUT: 2 TUGS</t>
  </si>
  <si>
    <t>RTC-135/Nicole Reinauer/Liberty</t>
  </si>
  <si>
    <t>DBL-103/Cape Lookout/Liberty</t>
  </si>
  <si>
    <t>V.D. Tibbetts/Justice/Harold Reinauer/New England</t>
  </si>
  <si>
    <t>Justice/H.M. Reinauer/V.D. Tibbetts</t>
  </si>
  <si>
    <t>2 TUGS / TANKER</t>
  </si>
  <si>
    <t>Nicole Reianuer/Justice/RTC 135</t>
  </si>
  <si>
    <t>Justice/Denali/DBL 107</t>
  </si>
  <si>
    <t>RTC 102/Justice/Liberty/Janice Ann Reinauer</t>
  </si>
  <si>
    <t>Justice/Freedom/Great Eastern</t>
  </si>
  <si>
    <t>New England/Liberty/Vincent Tibbetts/Freedom</t>
  </si>
  <si>
    <t>Great Eastern/Liberty/Vincent Tibbetts/Freedom</t>
  </si>
  <si>
    <t>Barge/Meridian</t>
  </si>
  <si>
    <t>Freedom/V.D. Tibbetts Jr/Liberty/Nor'Easter</t>
  </si>
  <si>
    <t>Liberty/V.D. Tibbetts Jr</t>
  </si>
  <si>
    <t>Liberty/Justice/Freedom/Nor'Easter</t>
  </si>
  <si>
    <t>Justice/RTC 135/Nicole Leigh Reianuer</t>
  </si>
  <si>
    <t>New England/Vincent D Tibbetts Jr/Liberty/Harold A Reinauer</t>
  </si>
  <si>
    <t>Harold A. Reinauer/Vincent Tibbetts</t>
  </si>
  <si>
    <t>RTC-102/Janice Ann Reinauer/Justice</t>
  </si>
  <si>
    <t>Crane Barge/Merritt//Liberty/Freedom/Justice</t>
  </si>
  <si>
    <t>Janice Ann Reinauer/Liberty/RTC 102</t>
  </si>
  <si>
    <t>Merritt/C. While Marine Crane Barge</t>
  </si>
  <si>
    <t>Justice/RTC 150/Meredith C. Reinauer</t>
  </si>
  <si>
    <t>Freedom/Nicole L Reinauer/RTC-135</t>
  </si>
  <si>
    <t>Justice/Meredith Reinauer/RTC 150</t>
  </si>
  <si>
    <t>Evan McDevitt</t>
  </si>
  <si>
    <t>Crane Barge/Evan McDevitt</t>
  </si>
  <si>
    <t>Freedom/Liberty/New England/Justice</t>
  </si>
  <si>
    <t>1 BARGE  / 3 TUG</t>
  </si>
  <si>
    <t>Justice/RTC 102/Janice Ann Reinauer/Liberty/Freedom</t>
  </si>
  <si>
    <t>Nor'Easter/Freedom/Liberty/Vincent D Tibbetts</t>
  </si>
  <si>
    <t>RTC-150/Meredith Reinauer/Justice//Liberty/Vincent Tibbetts/Freedom</t>
  </si>
  <si>
    <t>RTC-150/Meredith Reinauer/Justice</t>
  </si>
  <si>
    <t>Freedom/Liberty/Vincent Tibbetts Jr/New England</t>
  </si>
  <si>
    <t>Curtis Reinauer/Justice/RTC 82</t>
  </si>
  <si>
    <t>Liberty/Freedom/Justice/Curtis Reinauer/RTC 82</t>
  </si>
  <si>
    <t>Meredith C. Reinauer/Justice/RTC 150</t>
  </si>
  <si>
    <t>Justice/Nicole L Reinauer/RTC 135</t>
  </si>
  <si>
    <t>RTC-61/Dace Reinauer/Justice</t>
  </si>
  <si>
    <t>Janice A. Reinauer/Harold Reinauer II/RTC 102</t>
  </si>
  <si>
    <t>Janice A Reinauer/Harold Reinauer/RTC 102</t>
  </si>
  <si>
    <t>Freedom/Liberty/Vincent D. Tibbetts Jr</t>
  </si>
  <si>
    <t>Liberty/Freedom/New England/Vincent D. Tibbetts Jr</t>
  </si>
  <si>
    <t>Iver Prosperity/Vincent D Tibbetts Jr/Freedom</t>
  </si>
  <si>
    <t xml:space="preserve">4 TUGS / 1 BARGE </t>
  </si>
  <si>
    <t>IN:1 TUG / 1 BARGE            OUT: 3 TUGS</t>
  </si>
  <si>
    <t>Vincent Tibbetts/Freedom//RTC-150/Meredith Reinauer/Liberty</t>
  </si>
  <si>
    <t>RTC-150/Meredith Reinauer/Liberty</t>
  </si>
  <si>
    <t xml:space="preserve">1 workboat </t>
  </si>
  <si>
    <t>Independence</t>
  </si>
  <si>
    <t>Freedom/Liberty/Vincent D Tibbetts/Iver Prosperity</t>
  </si>
  <si>
    <t>McDevitt</t>
  </si>
  <si>
    <t>Material Barge/McDevitt</t>
  </si>
  <si>
    <t>Janice Ann Reinauer/Harold A Reinauer/RTC 102</t>
  </si>
  <si>
    <t>Janice A Reinauer/Harold A Reinauer</t>
  </si>
  <si>
    <t>Harold Reinauer/Janice Reinauer/RTC 150</t>
  </si>
  <si>
    <t>Freedom/Janice Ann Reinauer</t>
  </si>
  <si>
    <t>RTC 102/Janice Ann Reinauer/Freedom</t>
  </si>
  <si>
    <t>RTC-136/Nicole L Reinauer/Freedom</t>
  </si>
  <si>
    <t>New England/Harold Reinauer/Freedom/Liberty</t>
  </si>
  <si>
    <t>RTC-104/Ruth Reinauer/Freedom</t>
  </si>
  <si>
    <t>RTC-104/Ruth Reinauer/Liberty</t>
  </si>
  <si>
    <t>Freedom/Vincent D Tibbetts/Liberty/East Coast</t>
  </si>
  <si>
    <t>Liberty/Freedom/Reinauer/East Coast</t>
  </si>
  <si>
    <t>Edward X McDivitt</t>
  </si>
  <si>
    <t>RTC 150/Meredith Reinauer/Liberty</t>
  </si>
  <si>
    <t>RTC-150/Meredith C Reinauer/Liberty</t>
  </si>
  <si>
    <t>RTC-107/Josephine/Freedom</t>
  </si>
  <si>
    <t>RTC-102/Janice Ann Reinauer/Freedom</t>
  </si>
  <si>
    <t>Freedom/Liberty/Harold A Reinauer/Acadian</t>
  </si>
  <si>
    <t>Janice Ann Reinauer/Freedom</t>
  </si>
  <si>
    <t>Freedom/Janice Ann Reinauer/RTC 102</t>
  </si>
  <si>
    <t>Harold Ann Reinauer/Freedom/Liberty/Acadian</t>
  </si>
  <si>
    <t>Haggerty Girls/Liberty/RTC 82</t>
  </si>
  <si>
    <t>Liberty/Josephine/RTC 107</t>
  </si>
  <si>
    <t>Freedom/RTC 107/Josephine/Haggerty Girls/RTC 82/Vincent D Tibbetts Jr</t>
  </si>
  <si>
    <t>Ruth M Reinauer/RTC 100/Harold A Reinauer II</t>
  </si>
  <si>
    <t>Harold A Reinauer II</t>
  </si>
  <si>
    <t>Freedom/GM 11105/Genesis Glory</t>
  </si>
  <si>
    <t>Freedom/Genesis Glory/GM 11105</t>
  </si>
  <si>
    <t>Freedom/Ruth M Reinauer/RTC 100</t>
  </si>
  <si>
    <t>Cape Ann/Liberty/DBL 102</t>
  </si>
  <si>
    <t>Vincent D Tibbetts/Meredith C Reinauer/RTC 150</t>
  </si>
  <si>
    <t>Nor'Easter/Liberty/Harold A Reinauer</t>
  </si>
  <si>
    <t xml:space="preserve">4 TUG / 1 BARGE </t>
  </si>
  <si>
    <t>DBL-103/Cape Henry/Freedom</t>
  </si>
  <si>
    <t>DBL-103/Cape Henry/Freedom/Liberty/Harold Reinauer</t>
  </si>
  <si>
    <t>1 TUG / 1 BARGE IN               3 TUGS OUT</t>
  </si>
  <si>
    <t>Nor'Easter/Vincent Tibbetts/Liberty/Freedom</t>
  </si>
  <si>
    <t>Freedom/Josephine/RTC 107</t>
  </si>
  <si>
    <t>Josephine/Freedom/RTC 107</t>
  </si>
  <si>
    <t>Freedom/Liberty/V.D. Tibbetts</t>
  </si>
  <si>
    <t>Freedom/Liberty/V.D. Tibbetts/Iver Prosperity</t>
  </si>
  <si>
    <t>Freedom/RTC 150/Meredith C. Reinauer</t>
  </si>
  <si>
    <t>Freedom/RTC 109/Gracie M. Reinauer</t>
  </si>
  <si>
    <t>Freedom/Liberty/Tibbetts/Iver Prosperity</t>
  </si>
  <si>
    <t>Tibbetts Jr/Freedom/Liberty</t>
  </si>
  <si>
    <t>Freedom/Ruth A Reinauer/RTC 100</t>
  </si>
  <si>
    <t>Freedom/J. Ann Reinauer/RTC 103</t>
  </si>
  <si>
    <t>J. Ann Reinauer</t>
  </si>
  <si>
    <t>Iver Prosperity/Liberty/Freedom/Vincent Tibbetts</t>
  </si>
  <si>
    <t>DBL-102/Cape Lookout/Freedom/DBL-104/Denali/Liberty</t>
  </si>
  <si>
    <t>1TUG / 1 BARGE</t>
  </si>
  <si>
    <t>Denali/Liberty/DBL 104/Freedom</t>
  </si>
  <si>
    <t>Morgan Reinauer/Liberty/RTC 100</t>
  </si>
  <si>
    <t xml:space="preserve">3 TUGS / TANKER </t>
  </si>
  <si>
    <t>Vincent D. Tibbetts Jr/Nor'Easter/Harold A Reinauer II</t>
  </si>
  <si>
    <t>IN: 1 TUG / 1 BARGE
OUT: 3 TUGS</t>
  </si>
  <si>
    <t>Meredith C Reinauer/Liberty/RTC 150//Vincent D Tibbetts/Harold A Reinauer</t>
  </si>
  <si>
    <t>2 TUGS / 2 BARGE</t>
  </si>
  <si>
    <t>RTC-150/Merediwth Reinauer/Liberty</t>
  </si>
  <si>
    <t>Nor'Easter/Liberty/Vincent Tibbetts/Freedom</t>
  </si>
  <si>
    <t>RTC-107/Josephine/Harold A. Reinauer/Crane Barge/Katahdin</t>
  </si>
  <si>
    <t>Katahdin/Harold A Reinauer</t>
  </si>
  <si>
    <t>Liberty/Freedom/Vincent D. Tibbetts Jr</t>
  </si>
  <si>
    <t>Freedom/Liberty/Harold A. Reinauer</t>
  </si>
  <si>
    <t>Janice Ann Reinauer/Harold A Reinauer/RTC 103</t>
  </si>
  <si>
    <t>Janice Reinauer/Harold Reinauer/RTC 103</t>
  </si>
  <si>
    <t>Harold A Reinauer II/Josephine/RTC 107</t>
  </si>
  <si>
    <t>Josephine/Harold A Reinauer</t>
  </si>
  <si>
    <t>RTC-103/Liberty/Janice Ann Reinauer</t>
  </si>
  <si>
    <t>Cape Lookout/H.A. Reinauer/DBL 102</t>
  </si>
  <si>
    <t>H.A. Reinauer</t>
  </si>
  <si>
    <t>Cape Lookout/Harold A. Reinauer/DBL 102</t>
  </si>
  <si>
    <t>Liberty/V.D. Tibbetts/Freedom</t>
  </si>
  <si>
    <t>Freedom/V.D. Tibbetts/Liberty/New England</t>
  </si>
  <si>
    <t>Liberty/Freedom/V.D. Tibbetts/Great Eastern</t>
  </si>
  <si>
    <t>Liberty/Nicole Reinauer/RTC 150//V.D. Tibbetts/Freedom</t>
  </si>
  <si>
    <t>RTC-150/Nicole Reinauer/Liberty</t>
  </si>
  <si>
    <t>Freedom/Liberty/Harold A Reinauer/Great Eastern</t>
  </si>
  <si>
    <t>RTC-150/Freedom/Meredith C Reinauer</t>
  </si>
  <si>
    <t>RTC-150/Meredith Reinauer/Freedom</t>
  </si>
  <si>
    <t>Freedom/Ruth M Reinauer/RTC 103</t>
  </si>
  <si>
    <t>RTC-103/Ruth Reinauer/Liberty</t>
  </si>
  <si>
    <t>Tibbetts/Freedom/Nor'Easter/Liberty</t>
  </si>
  <si>
    <t>Liberty/Tibbetts/Freedom</t>
  </si>
  <si>
    <t>Freedom/Liberty/Tibbetts/Great Eastern</t>
  </si>
  <si>
    <t>Liberty/Tibbetts</t>
  </si>
  <si>
    <t>Vincent D. Tibbetts Jr/Harold A. Reinauer II/Liberty</t>
  </si>
  <si>
    <t>Vincent D. Tibbetts Jr/Harold A. Reinauer II/New England/Liberty</t>
  </si>
  <si>
    <t>Vincent D. Tibbetts Jr/Harold A Reinauer II/Acadian/Liberty</t>
  </si>
  <si>
    <t>Harold A Reinauer II/Vincent D Tibbetts Jr/Liberty/Great Eastern</t>
  </si>
  <si>
    <t>Josephine/Liberty/RTC 107</t>
  </si>
  <si>
    <t>Liberty/Josephine</t>
  </si>
  <si>
    <t>Freedom/Mer Reinauer/RTC 150</t>
  </si>
  <si>
    <t>Reinauer Twins/Freedom/RTC 104</t>
  </si>
  <si>
    <t>V.D. Tibbetts/Freedom/Liberty/Nor'Easter</t>
  </si>
  <si>
    <t>V.D. Tibbetts/Liberty/H. A. Reinauer/Great Eastern</t>
  </si>
  <si>
    <t>Harold A Reinauer/The Beatrice/Patsy Paulie</t>
  </si>
  <si>
    <t>H.A. Reinauer/The Beatrice/Patsy Paulie</t>
  </si>
  <si>
    <t>Freedomm</t>
  </si>
  <si>
    <t>Liberty/Freedom/Vincent D Tibbetts/Great Eastern</t>
  </si>
  <si>
    <t>Freedom/Josephine</t>
  </si>
  <si>
    <t>Meredith Reinauer/Freedom/RTC 150</t>
  </si>
  <si>
    <t>RTC 150/Freedom/Meredith Reinauer</t>
  </si>
  <si>
    <t>1 TUG  / 1 BARGE</t>
  </si>
  <si>
    <t>Liberty/Freedom/Vincent D. Tibbetts</t>
  </si>
  <si>
    <t>Liberty/J.A. Reinauer/RTC 103</t>
  </si>
  <si>
    <t>Vincent D. Tibbetts Jr/Great Eastern/Freedom/Liberty</t>
  </si>
  <si>
    <t>Freedom/The Beatrice/The Patsy Paulie</t>
  </si>
  <si>
    <t>The Beatrice/Freedom/The Patsy Paulie</t>
  </si>
  <si>
    <t>Freedom/RTC 107/Josephine</t>
  </si>
  <si>
    <t>Nor'Easter/Vincent A Tibbetts Jr/Liberty/Zachery Reinauer</t>
  </si>
  <si>
    <t>Vincent Tibbetts/Liberty/Zachery Reinauer</t>
  </si>
  <si>
    <t>Freedom/Vincent D Tibbetts/Harold A Reinauer</t>
  </si>
  <si>
    <t>Nor'Eastern/Freedom/Vincent Tibbetts/Harold Reinauer</t>
  </si>
  <si>
    <t>Material Barge/Brahma</t>
  </si>
  <si>
    <t xml:space="preserve">1 WORKBOAT </t>
  </si>
  <si>
    <t>Brahma</t>
  </si>
  <si>
    <t>Arcadian/Freedom/Harold A Reinauer</t>
  </si>
  <si>
    <t>DBL-104/Denali/Vincent Tibbetts//Freedom/Harold Reinauer</t>
  </si>
  <si>
    <t>DBL-104/Denali/Vincent Tibbetts</t>
  </si>
  <si>
    <t>Freedom/Vincent D Tibbetts/Liberty</t>
  </si>
  <si>
    <t>Freedom/Liberty/Vincent D Tibbetts/Acadian</t>
  </si>
  <si>
    <t>Liberty/Janice A. Reinauer/RTC 103</t>
  </si>
  <si>
    <t>Nor'Easter/Liberty/Vincent D Tibbetts/Zachery Reinauer</t>
  </si>
  <si>
    <t>Liberty/Vincent Tibbetts/Zachery Reinauer</t>
  </si>
  <si>
    <t>New England/Liberty/Freedom/Vincent Tibbetts</t>
  </si>
  <si>
    <t>Liberty/Vincent D Tibbetts/Freedom/Nor'Easter</t>
  </si>
  <si>
    <t>Freedom/Cape Lookout/DBL 102/Liberty/DBL 104/Denali</t>
  </si>
  <si>
    <t>Freedom/Liberty/Denali/DBL 104</t>
  </si>
  <si>
    <t>Freedom/Vincent D. Tibbetts/Liberty/East Coast</t>
  </si>
  <si>
    <r>
      <t xml:space="preserve">3 </t>
    </r>
    <r>
      <rPr>
        <sz val="11"/>
        <color theme="1"/>
        <rFont val="Arial"/>
        <family val="2"/>
      </rPr>
      <t>TUG</t>
    </r>
  </si>
  <si>
    <t>Liberty/H.A. Reinauer/Freedom</t>
  </si>
  <si>
    <t>Freedom/H.A. Reinauer/Liberty/East Coast</t>
  </si>
  <si>
    <t>Edward X McDevitt/Crane Barge/Vincent D. Tibbetts Jr/RTC 107/Josephine</t>
  </si>
  <si>
    <t xml:space="preserve">IN: 1 TUG / 1 BARGE                   OUT: 1 TUG / 1 BARGE </t>
  </si>
  <si>
    <t>Edward X McDevitt/Vincent D. Tibbetts Jr</t>
  </si>
  <si>
    <t>Liberty/RTC 150/Meredith C. Reinauer</t>
  </si>
  <si>
    <t>New England/Liberty/Harold Reinauer/Vincent Tibbetts</t>
  </si>
  <si>
    <t>Freedom/GM 6508/Genesis Vision</t>
  </si>
  <si>
    <t>Freedom/Genesis Vision/GM 6508</t>
  </si>
  <si>
    <t>Haggerty Girls/Freedom/RTC 82</t>
  </si>
  <si>
    <t>Freedom/Haggerty Girls/RTC 82</t>
  </si>
  <si>
    <t>Freedom/H. A. Reinauer/Liberty/Great Eastern</t>
  </si>
  <si>
    <t>Freedom/Great Eastern/Liberty/Vincent D. Tibbetts Jr</t>
  </si>
  <si>
    <t>Liberty/The Beatrice/The Patsy Paulie</t>
  </si>
  <si>
    <t>Liberty/The Patsy Paulie/The Beatrice</t>
  </si>
  <si>
    <t xml:space="preserve">IN: 1 TUG / 1 BARGE           OUT: 2 TUG </t>
  </si>
  <si>
    <t>Denali/Vincent D Tibbetts/DBL 104//Liberty/Freedom</t>
  </si>
  <si>
    <t>Denali/Vincent D Tibbetts/DBL 104</t>
  </si>
  <si>
    <t>Liberty/Freedom/Josephine/RTC 107</t>
  </si>
  <si>
    <t>RTC-104/Reinauer Twins/Harold Reinauer</t>
  </si>
  <si>
    <t>Freedom/Reinauer Twins/RTC 104</t>
  </si>
  <si>
    <t>Freedom/Gracie Reinauer/RTC 109</t>
  </si>
  <si>
    <t>Freedom/Liberty/Acadian</t>
  </si>
  <si>
    <t>RTC-107/Freedom/Josephine</t>
  </si>
  <si>
    <t>Acadian/Vincent Tibbetts/Liberty/Harold Reinauer</t>
  </si>
  <si>
    <t>DBL-104/Denali/Harold Reinauer</t>
  </si>
  <si>
    <t>RTC-103/Janice Ann Reinauer/Harold Reinauer</t>
  </si>
  <si>
    <t>Freedom/Curtis Reinauer/RTC 82</t>
  </si>
  <si>
    <t>RTC-82/Curtis Reinauer/Liberty</t>
  </si>
  <si>
    <t>Genesis Vision/Freedom/GM 6508</t>
  </si>
  <si>
    <t>Freedom/Meredith Reinauer/RTC 150</t>
  </si>
  <si>
    <t>RTC 150/Meredith Reinauer/Freedom</t>
  </si>
  <si>
    <t>Vincent D Tibbetts Jr/Liberty/Freedom</t>
  </si>
  <si>
    <t>Freedom/New England/Liberty/Vincent D Tibbetts Jr</t>
  </si>
  <si>
    <t>Freedom/Gracie M Reinauer/RTC 109</t>
  </si>
  <si>
    <t>Gracie M Reinauer/Freedom/RTC 109</t>
  </si>
  <si>
    <t>Freedom/RTC 107/Haggerty Girls</t>
  </si>
  <si>
    <t>New England/Vincent D Tibbetts/Liberty/Freedom</t>
  </si>
  <si>
    <t>The Beatrice/Vincent D Tibbetts/Patsy Paulie</t>
  </si>
  <si>
    <t>Vincent Tibbetts/The Beatrice/Patsy Paulie</t>
  </si>
  <si>
    <t>Liberty/Freedom/Vincent D Tibbetts/East Coast</t>
  </si>
  <si>
    <t>DBL-102/Cape Lookout/Vincent Tibbetts</t>
  </si>
  <si>
    <t>Vincent D Tibbetts Jr/Harold A Reinauer II/Liberty</t>
  </si>
  <si>
    <t>Vincent D Tibbetts Jr/East Coast/Harold A Reinauer II/Liberty</t>
  </si>
  <si>
    <t>Liberty/Vincent D Tibbetts/Freedom/Iver Prosperity</t>
  </si>
  <si>
    <t>Janice Ann/Liberty/RTC 103</t>
  </si>
  <si>
    <t>Liberty/Genesis Vision/GM 6508</t>
  </si>
  <si>
    <t>Vincent Tibbetts/Liberty/Freedom</t>
  </si>
  <si>
    <t>Freedom/RTC 150/Meredith Reinauer</t>
  </si>
  <si>
    <t>Beatrice/Freedom/The Patsy Paulie</t>
  </si>
  <si>
    <t>Genesis Vision/Vincent D Tibbetts/GM 6508</t>
  </si>
  <si>
    <t>Genesis Vision/Vincent/GM 6508</t>
  </si>
  <si>
    <t>Vincent D Tibbetts/Liberty/Freedom/Nor'Easter</t>
  </si>
  <si>
    <t>Freedom/RTC 27</t>
  </si>
  <si>
    <t>Freedom/Nor'Easter/Liberty/Vincent D Tibbetts Jr</t>
  </si>
  <si>
    <t>Vincent D Tibbetts Jr/RTC 109/Gracie M Reinauer</t>
  </si>
  <si>
    <t>Liberty/Harold A Reinauer/Freedom/Iver Prosperity</t>
  </si>
  <si>
    <t>Denali/Freedom/DBL 104//Liberty/Harold A Reinauer</t>
  </si>
  <si>
    <t>Vincent Tibbetts/Freedom/Liberty</t>
  </si>
  <si>
    <t>Iver Prosperity/Vincent Tibbetts/Freedom/Liberty</t>
  </si>
  <si>
    <t>RTC-80/Kristy Ann/Freedom</t>
  </si>
  <si>
    <t>Meredith C Reinauer/Freedom/RTC 150</t>
  </si>
  <si>
    <t>Freedom/Meredith C Reinauer/RTC 150</t>
  </si>
  <si>
    <t>V. D. Tibbetts</t>
  </si>
  <si>
    <t>V. D. Tibbetts/Cape Lookout/DBL 102</t>
  </si>
  <si>
    <t>Freedom/J. A. Reinauer/RTC 103</t>
  </si>
  <si>
    <t>Liberty/V. D. Tibbetts/Freedom/Nor'Easter</t>
  </si>
  <si>
    <t>Liberty/V. D. Tibbetts</t>
  </si>
  <si>
    <t>Harold Reinauer/Genesis Glory/GM 11105</t>
  </si>
  <si>
    <t>Harold A Reinauer/Genesis Glory/GM 11105</t>
  </si>
  <si>
    <t>Freedom/RTC 109/Gracie M Reinauer</t>
  </si>
  <si>
    <t>Harold A Reinauer/Zachery Reinauer/Liberty/Iver Prosperity</t>
  </si>
  <si>
    <t>Liberty/Harold A Reinauer/Zachery Reinauer/Nor'Easter</t>
  </si>
  <si>
    <t>Liberty/Harold A Reinauer II/Vincent D Tibbetts Jr</t>
  </si>
  <si>
    <t>Vincent D Tibbetts Jr/Iver Prosperity/Harold A Reinauer II/Liberty</t>
  </si>
  <si>
    <t>Gracie M. Reinauer/Freedom/RTC 109</t>
  </si>
  <si>
    <t>Acadian/Freedom/Harold Reinauer II/Liberty</t>
  </si>
  <si>
    <t>Liberty/H.A. Reinauer</t>
  </si>
  <si>
    <t>Freedom/H.A. Reinauer/Liberty</t>
  </si>
  <si>
    <t>Liberty/H.A. Reinauer/Freedom/Nor'Easter</t>
  </si>
  <si>
    <t>Liberty/Zachery Reinauer/Harold A. Reinauer II</t>
  </si>
  <si>
    <t>Harold A. Reinauer II/Acadian/Zachery Reinauer/Liberty</t>
  </si>
  <si>
    <t>John S. Damrell//Great Eastern/Liberty/Freedom</t>
  </si>
  <si>
    <t>Freedom/Meredith C. Reinauer/RTC 150</t>
  </si>
  <si>
    <t>Great Eastern/Liberty/Freedom/Harold Reinauer</t>
  </si>
  <si>
    <t>GM-6508/Genesis Vision/Freedom</t>
  </si>
  <si>
    <t>GM 6508/Genesis Vision/Freedom</t>
  </si>
  <si>
    <t>Ruth M. Reinauer/Liberty/RTC 102</t>
  </si>
  <si>
    <t>RTC 103/Freedom/Janice Ann Reinauer</t>
  </si>
  <si>
    <t>New England/Zachery Reinauer/Harold Reinauer/Liberty</t>
  </si>
  <si>
    <t>Nor'Easter/Liberty/Freedom/Zachery Reinauer</t>
  </si>
  <si>
    <t>3 TUGS / 1 BARGE</t>
  </si>
  <si>
    <t xml:space="preserve">IN: 1 TUG / 1 BARGE           OUT: 2 TUGS </t>
  </si>
  <si>
    <t>Nor'Easter/Liberty/V.D. Tibbetts/Freedom</t>
  </si>
  <si>
    <t>Vincent D. Tibbetts Jr/RTC 102/Ruth M. Reinauer</t>
  </si>
  <si>
    <t>Nor'Easter/Freedom/Liberty/Vincent Tibbetts</t>
  </si>
  <si>
    <t>RTC 150/Vincent D. Tibbetts/Meredith Reinauer</t>
  </si>
  <si>
    <t>Vincent D. Tibbetts/Meredith Reinauer/RTC 150</t>
  </si>
  <si>
    <t>Great Eastern/Vincent D. Tibbetts/Freedom/ Liberty</t>
  </si>
  <si>
    <t>Anna R/Liberty/Freedom/ Vincent D. Tibbetts/Noreastern</t>
  </si>
  <si>
    <t>Vincent D. Tibbetts/Liberty/NewEngland</t>
  </si>
  <si>
    <t>Liberty/Vincent D. Tibbetts</t>
  </si>
  <si>
    <t>Freedom/Vincent D. Tibbetts/Liberty</t>
  </si>
  <si>
    <t>Freedom/Vincent D. Tibbetts/Liberty/NewEngland</t>
  </si>
  <si>
    <t>Liberty/Harold A. Reinauer/Freedom</t>
  </si>
  <si>
    <t>Liberty/Freedom/Harold A. Reinauer/Great Eastern</t>
  </si>
  <si>
    <t>Harold A. Reinauer/Cape Lookout/DBL 102/Vincent D. Tibbetts/Ruth M. Reinauer/RTC 102</t>
  </si>
  <si>
    <t>Vincent D. Tibbetts/Harold A. Renauer</t>
  </si>
  <si>
    <t>Freedom/RTC 102/ Ruth M. Renauer</t>
  </si>
  <si>
    <t>Freedom/RTC 103/Janice Ann Renauer</t>
  </si>
  <si>
    <t>Freedom/Meredith Renauer/RTC 150</t>
  </si>
  <si>
    <t>Harold Reinauer/Zack Reinauer/Liberty</t>
  </si>
  <si>
    <t>Freedom/RTC 81/B.Franklin Reinauer</t>
  </si>
  <si>
    <t>Freedom/Genesis Vision/GM 6509</t>
  </si>
  <si>
    <t>Harold A. Reinauer II/NewEngland/Vincent D. Tibbetts Jr./Freedom</t>
  </si>
  <si>
    <t>Harold A. Reinauer II/Vincent D. Tibbetts Jr./Freedom</t>
  </si>
  <si>
    <t>Cape Lookout/Freedom/DBL 102/Freedom</t>
  </si>
  <si>
    <t>Freeddom</t>
  </si>
  <si>
    <t>Nor'Easter/Freedom/Harold Reinauer</t>
  </si>
  <si>
    <t>Vincent D Tibbetts/Freedom/Harold Reinauer</t>
  </si>
  <si>
    <t>Nicole L. Reinauer/Vincent D. Tibbetts/RTC 135</t>
  </si>
  <si>
    <t>Freedom/Harold Reinauer/Vincent Tibbetts/Nor'Eastern</t>
  </si>
  <si>
    <t>Justice/Liberty/Freedom/East Coast</t>
  </si>
  <si>
    <t>Justice/Genesis Vision/GM 6508</t>
  </si>
  <si>
    <t>Justice/Genesis Vision/GM 6509</t>
  </si>
  <si>
    <t>Justice/DBL104/Denali</t>
  </si>
  <si>
    <t>Nicole Reinauer/RTC 135/Justice</t>
  </si>
  <si>
    <t>Freedom/Justice/Vincent D. Tibbetts/Iver Prosperity</t>
  </si>
  <si>
    <t>Justice/Vincent D. Tibbetts/Freedom/Nor'Eastern</t>
  </si>
  <si>
    <t>Liberty/Vincent D. Tibbets Jr./Justice</t>
  </si>
  <si>
    <t>Liberty/Iver Prosperity/Vincent D. Tibbetts Jr./Justice</t>
  </si>
  <si>
    <t>Genines Vision/Liberty/GM 6508</t>
  </si>
  <si>
    <t>Liberty/Freedom/Vincent D. Tibbetts/Nor'Eastern</t>
  </si>
  <si>
    <t>Vincent D. Tibbetts Jr./B. Franklin Reinauer/RTC 81</t>
  </si>
  <si>
    <t>Liberty/RTC 81/Vincent D. Tibbetts Jr.</t>
  </si>
  <si>
    <t>Liberty/RTC 103/Janice N. Reinauer</t>
  </si>
  <si>
    <t>cape Lookout/Freedom/RTC 150</t>
  </si>
  <si>
    <t>Freedom/Cape Lookout/RTC 150</t>
  </si>
  <si>
    <t>Acadian/harold Reinauer/Vincent D. Tibbetts/Liberty</t>
  </si>
  <si>
    <t>Justice/Vincent D. Tibbetts/Libertry</t>
  </si>
  <si>
    <t>Liberty/Morgan Reinaugher/RTC101</t>
  </si>
  <si>
    <t>Chelsea Street Bridge Advance Notification Trial</t>
  </si>
  <si>
    <t>Dates Reported: 5/6/19 - 6/3/19</t>
  </si>
  <si>
    <t>Notification</t>
  </si>
  <si>
    <t>Lift Analysis</t>
  </si>
  <si>
    <t>Lift Frequency</t>
  </si>
  <si>
    <t>Total Lifts</t>
  </si>
  <si>
    <t>Notifications with Lifts</t>
  </si>
  <si>
    <t>Notifications with no Lifts</t>
  </si>
  <si>
    <t>Lifts with no Notifications</t>
  </si>
  <si>
    <t>Reliability</t>
  </si>
  <si>
    <t>Cumulative</t>
  </si>
  <si>
    <t>Time</t>
  </si>
  <si>
    <t>Lift BEFORE Notification (min)</t>
  </si>
  <si>
    <t>20+</t>
  </si>
  <si>
    <t>15-20</t>
  </si>
  <si>
    <t>Accurate</t>
  </si>
  <si>
    <t>+/- 15</t>
  </si>
  <si>
    <t xml:space="preserve"> Lift AFTER Notification (min) </t>
  </si>
  <si>
    <t>+/- 15 Minutes:</t>
  </si>
  <si>
    <t>+/- 20 Minutes:</t>
  </si>
  <si>
    <t>&lt; 10</t>
  </si>
  <si>
    <t>10 - 14</t>
  </si>
  <si>
    <t>15 - 19</t>
  </si>
  <si>
    <t>20 - 24</t>
  </si>
  <si>
    <t>25+</t>
  </si>
  <si>
    <t>Average:</t>
  </si>
  <si>
    <t>Median:</t>
  </si>
  <si>
    <t>St Dev:</t>
  </si>
  <si>
    <t>Minutes</t>
  </si>
  <si>
    <t>NA</t>
  </si>
  <si>
    <t>Type</t>
  </si>
  <si>
    <t>Number</t>
  </si>
  <si>
    <t>Percent</t>
  </si>
  <si>
    <t>Total</t>
  </si>
  <si>
    <t>Month</t>
  </si>
  <si>
    <t>Day</t>
  </si>
  <si>
    <t>Date</t>
  </si>
  <si>
    <t>Lifts</t>
  </si>
  <si>
    <t>Lifts per Day</t>
  </si>
  <si>
    <t>Occurances</t>
  </si>
  <si>
    <t>5/7</t>
  </si>
  <si>
    <t>5/8</t>
  </si>
  <si>
    <t>5/9</t>
  </si>
  <si>
    <t>5/10</t>
  </si>
  <si>
    <t>5/11</t>
  </si>
  <si>
    <t>5/12</t>
  </si>
  <si>
    <t>5/13</t>
  </si>
  <si>
    <t>5/14</t>
  </si>
  <si>
    <t>5/15</t>
  </si>
  <si>
    <t>5/16</t>
  </si>
  <si>
    <t>5/17</t>
  </si>
  <si>
    <t>5/18</t>
  </si>
  <si>
    <t>5/19</t>
  </si>
  <si>
    <t>5/20</t>
  </si>
  <si>
    <t>5/21</t>
  </si>
  <si>
    <t>5/22</t>
  </si>
  <si>
    <t>5/23</t>
  </si>
  <si>
    <t>5/24</t>
  </si>
  <si>
    <t>5/25</t>
  </si>
  <si>
    <t>Average</t>
  </si>
  <si>
    <t>5/26</t>
  </si>
  <si>
    <t>5/27</t>
  </si>
  <si>
    <t>5/28</t>
  </si>
  <si>
    <t>5/29</t>
  </si>
  <si>
    <t>5/30</t>
  </si>
  <si>
    <t>5/31</t>
  </si>
  <si>
    <t>6/1</t>
  </si>
  <si>
    <t>6/2</t>
  </si>
  <si>
    <t>6/3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</si>
  <si>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</si>
  <si>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</si>
  <si>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</si>
  <si>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</si>
  <si>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</si>
  <si>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</si>
  <si>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</si>
  <si>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</si>
  <si>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</si>
  <si>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</si>
  <si>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</si>
  <si>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</si>
  <si>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</si>
  <si>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</si>
  <si>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</si>
  <si>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</si>
  <si>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</si>
  <si>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</si>
  <si>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</si>
  <si>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</si>
  <si>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</si>
  <si>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</si>
  <si>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</si>
  <si>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</si>
  <si>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Accuracy</t>
  </si>
  <si>
    <t/>
  </si>
  <si>
    <t>Too Late</t>
  </si>
  <si>
    <t>Justice/Freedom/Liberty/Acadian</t>
  </si>
  <si>
    <t>Freedom/Justice/Liberty/Nor'Easter</t>
  </si>
  <si>
    <t>Freedom/Gracie M Reinauer</t>
  </si>
  <si>
    <t>Justice.RTC 109/Gracie M. Reinauer</t>
  </si>
  <si>
    <t>Liberty/Tibbetts Jr/Justice</t>
  </si>
  <si>
    <t>Liberty/Justice/Tibbetts Jr/Nor'Easter</t>
  </si>
  <si>
    <t>Great Eastern/Harold Reinauer/Vincent Tibbetts/Freedom</t>
  </si>
  <si>
    <t>New England/Vincent Tibbetts/Harold Reinauer/Justice</t>
  </si>
  <si>
    <t>New England/Liberty/Vincent Tibbetts/Harold Reinauer</t>
  </si>
  <si>
    <t>Tibbetts Jr/Harold Reinauer/Liberty</t>
  </si>
  <si>
    <t>Tibbetts Jr/Harold Reinauer/Liberty/Great Eastern</t>
  </si>
  <si>
    <t>Meredith Reinauer/Harold A Reinauer/RTC 150</t>
  </si>
  <si>
    <t>Reinauer/Justice/RTC 103</t>
  </si>
  <si>
    <t>Justice/Gracie M Reinauer/RTC 109</t>
  </si>
  <si>
    <t>Justice/Liberty/Tibbetts Jr/New England</t>
  </si>
  <si>
    <t>Nicole Reinauer/Liberty/RTC-135</t>
  </si>
  <si>
    <t>Freedom/RTC 102/Timothy L. Reinauer</t>
  </si>
  <si>
    <t>Harold A. Reinauer II/Vincent D. Tibbetts Jr/Acadian/Liberty</t>
  </si>
  <si>
    <t>Harold A. Reinauer II/Vincent D. Tibbetts Jr</t>
  </si>
  <si>
    <t>Vincent D. Tibbetts Jr/RTC 150/Meredith C. Reinauer</t>
  </si>
  <si>
    <t>Liberty/Freedom/Justice/Acadian</t>
  </si>
  <si>
    <t>Justice/Anna Rose/RCM 225</t>
  </si>
  <si>
    <t>Great Eastern/Freedom/Vincent Tibbetts/Harold Reinauer</t>
  </si>
  <si>
    <t>Harold Reinauer/Justice/RTC 103</t>
  </si>
  <si>
    <t>Janice Reinauer/Freedom/RTC 103</t>
  </si>
  <si>
    <t>Justice/M.C. Reinauer/RTC 150</t>
  </si>
  <si>
    <t>Vincent D. Tibbetts Jr/DBL 102/Cape Lookout</t>
  </si>
  <si>
    <t>Liberty/Vincent D Tibbetts/Freedom/New England</t>
  </si>
  <si>
    <t>Great Eastern/Liberty/Freedom/Vincent Tibbetts</t>
  </si>
  <si>
    <t>RTC-150/Meredith Reinauer/Justice//Freedom/Liberty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</si>
</sst>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h:mm;@"/>
    <numFmt numFmtId="165" formatCode="0.0"/>
    <numFmt numFmtId="166" formatCode="m/d/yy\ h:mm;@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8"/>
      <color theme="0"/>
      <name val="Arial"/>
      <family val="2"/>
    </font>
    <font>
      <b/>
      <sz val="16"/>
      <color theme="0"/>
      <name val="Arial"/>
      <family val="2"/>
    </font>
    <font>
      <b/>
      <sz val="12"/>
      <color theme="0"/>
      <name val="Arial"/>
      <family val="2"/>
    </font>
    <font>
      <b/>
      <sz val="24"/>
      <color theme="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8"/>
      <name val="Calibri"/>
      <family val="2"/>
      <scheme val="minor"/>
    </font>
    <font>
      <strike/>
      <sz val="12"/>
      <color rgb="FF000000"/>
      <name val="Arial"/>
      <family val="2"/>
    </font>
    <font>
      <i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7CE"/>
      </patternFill>
    </fill>
    <fill>
      <patternFill patternType="solid">
        <fgColor rgb="FFFABF8F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rgb="FFFAC09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8" borderId="0" applyNumberFormat="0" applyBorder="0" applyAlignment="0" applyProtection="0"/>
  </cellStyleXfs>
  <cellXfs count="223">
    <xf numFmtId="0" fontId="0" fillId="0" borderId="0" xfId="0"/>
    <xf numFmtId="164" fontId="2" fillId="0" borderId="0" xfId="0" applyNumberFormat="1" applyFont="1" applyAlignment="1">
      <alignment horizontal="center" vertical="center" wrapText="1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0" xfId="0" quotePrefix="1"/>
    <xf numFmtId="9" fontId="0" fillId="0" borderId="0" xfId="0" applyNumberFormat="1"/>
    <xf numFmtId="45" fontId="2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1" fontId="0" fillId="0" borderId="0" xfId="0" applyNumberFormat="1"/>
    <xf numFmtId="165" fontId="0" fillId="0" borderId="0" xfId="0" applyNumberFormat="1"/>
    <xf numFmtId="18" fontId="0" fillId="0" borderId="0" xfId="0" quotePrefix="1" applyNumberFormat="1"/>
    <xf numFmtId="0" fontId="5" fillId="0" borderId="0" xfId="0" applyFont="1"/>
    <xf numFmtId="0" fontId="6" fillId="2" borderId="0" xfId="0" applyFont="1" applyFill="1" applyAlignment="1">
      <alignment vertical="center"/>
    </xf>
    <xf numFmtId="0" fontId="5" fillId="0" borderId="4" xfId="0" applyFont="1" applyBorder="1"/>
    <xf numFmtId="0" fontId="5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3" fillId="0" borderId="0" xfId="0" applyNumberFormat="1" applyFont="1" applyAlignment="1">
      <alignment horizontal="center" vertical="center" wrapText="1"/>
    </xf>
    <xf numFmtId="22" fontId="13" fillId="0" borderId="6" xfId="0" applyNumberFormat="1" applyFont="1" applyBorder="1" applyAlignment="1">
      <alignment horizontal="center" vertical="center" wrapText="1"/>
    </xf>
    <xf numFmtId="1" fontId="1" fillId="0" borderId="0" xfId="0" quotePrefix="1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64" fontId="13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13" fillId="0" borderId="0" xfId="2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13" fillId="0" borderId="3" xfId="0" applyNumberFormat="1" applyFont="1" applyBorder="1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49" fontId="12" fillId="0" borderId="3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1" fontId="12" fillId="0" borderId="0" xfId="0" quotePrefix="1" applyNumberFormat="1" applyFont="1" applyAlignment="1">
      <alignment horizontal="center" vertical="center"/>
    </xf>
    <xf numFmtId="49" fontId="12" fillId="0" borderId="3" xfId="0" quotePrefix="1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4" fontId="13" fillId="0" borderId="6" xfId="0" applyNumberFormat="1" applyFont="1" applyBorder="1" applyAlignment="1">
      <alignment horizontal="center" vertical="center" wrapText="1"/>
    </xf>
    <xf numFmtId="1" fontId="1" fillId="0" borderId="6" xfId="0" quotePrefix="1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/>
    </xf>
    <xf numFmtId="22" fontId="1" fillId="0" borderId="6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13" fillId="0" borderId="0" xfId="2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2" fontId="16" fillId="0" borderId="0" xfId="0" applyNumberFormat="1" applyFont="1" applyAlignment="1">
      <alignment horizontal="center" vertical="center"/>
    </xf>
    <xf numFmtId="19" fontId="0" fillId="0" borderId="0" xfId="0" applyNumberFormat="1"/>
    <xf numFmtId="164" fontId="0" fillId="0" borderId="0" xfId="0" applyNumberFormat="1" applyAlignment="1">
      <alignment horizontal="center" vertical="center"/>
    </xf>
    <xf numFmtId="22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2" fontId="0" fillId="0" borderId="0" xfId="0" applyNumberFormat="1"/>
    <xf numFmtId="166" fontId="0" fillId="0" borderId="0" xfId="0" applyNumberFormat="1" applyAlignment="1">
      <alignment horizontal="center" vertical="center"/>
    </xf>
    <xf numFmtId="0" fontId="0" fillId="6" borderId="0" xfId="0" applyFill="1" applyAlignment="1">
      <alignment horizontal="center"/>
    </xf>
    <xf numFmtId="22" fontId="0" fillId="0" borderId="0" xfId="0" applyNumberFormat="1" applyAlignment="1">
      <alignment horizontal="center"/>
    </xf>
    <xf numFmtId="0" fontId="11" fillId="3" borderId="1" xfId="0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22" fontId="18" fillId="0" borderId="0" xfId="0" applyNumberFormat="1" applyFont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21" fillId="9" borderId="12" xfId="0" applyFont="1" applyFill="1" applyBorder="1" applyAlignment="1">
      <alignment horizontal="center" vertical="center"/>
    </xf>
    <xf numFmtId="0" fontId="21" fillId="9" borderId="12" xfId="0" applyFont="1" applyFill="1" applyBorder="1" applyAlignment="1">
      <alignment horizontal="center" vertical="center" wrapText="1"/>
    </xf>
    <xf numFmtId="22" fontId="21" fillId="9" borderId="12" xfId="0" applyNumberFormat="1" applyFont="1" applyFill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 wrapText="1"/>
    </xf>
    <xf numFmtId="22" fontId="21" fillId="0" borderId="12" xfId="0" applyNumberFormat="1" applyFont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 wrapText="1"/>
    </xf>
    <xf numFmtId="22" fontId="23" fillId="0" borderId="12" xfId="0" applyNumberFormat="1" applyFont="1" applyBorder="1" applyAlignment="1">
      <alignment horizontal="center" vertical="center" wrapText="1"/>
    </xf>
    <xf numFmtId="0" fontId="22" fillId="9" borderId="9" xfId="0" applyFont="1" applyFill="1" applyBorder="1" applyAlignment="1">
      <alignment horizontal="center" vertical="center"/>
    </xf>
    <xf numFmtId="0" fontId="23" fillId="9" borderId="12" xfId="0" applyFont="1" applyFill="1" applyBorder="1" applyAlignment="1">
      <alignment horizontal="center" vertical="center"/>
    </xf>
    <xf numFmtId="0" fontId="23" fillId="9" borderId="12" xfId="0" applyFont="1" applyFill="1" applyBorder="1" applyAlignment="1">
      <alignment horizontal="center" vertical="center" wrapText="1"/>
    </xf>
    <xf numFmtId="22" fontId="23" fillId="9" borderId="12" xfId="0" applyNumberFormat="1" applyFont="1" applyFill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22" fontId="23" fillId="0" borderId="10" xfId="0" applyNumberFormat="1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22" fontId="0" fillId="0" borderId="14" xfId="0" applyNumberFormat="1" applyBorder="1" applyAlignment="1">
      <alignment horizontal="center" vertical="center"/>
    </xf>
    <xf numFmtId="22" fontId="0" fillId="0" borderId="2" xfId="0" applyNumberForma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22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22" fontId="23" fillId="0" borderId="13" xfId="0" applyNumberFormat="1" applyFont="1" applyBorder="1" applyAlignment="1">
      <alignment horizontal="center" vertical="center"/>
    </xf>
    <xf numFmtId="22" fontId="23" fillId="9" borderId="13" xfId="0" applyNumberFormat="1" applyFont="1" applyFill="1" applyBorder="1" applyAlignment="1">
      <alignment horizontal="center" vertical="center"/>
    </xf>
    <xf numFmtId="22" fontId="23" fillId="0" borderId="12" xfId="0" applyNumberFormat="1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9" borderId="9" xfId="0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wrapText="1"/>
    </xf>
    <xf numFmtId="22" fontId="23" fillId="0" borderId="13" xfId="0" applyNumberFormat="1" applyFont="1" applyBorder="1" applyAlignment="1">
      <alignment horizontal="center" vertical="center" wrapText="1"/>
    </xf>
    <xf numFmtId="0" fontId="23" fillId="0" borderId="3" xfId="0" applyFont="1" applyBorder="1" applyAlignment="1">
      <alignment vertical="center"/>
    </xf>
    <xf numFmtId="0" fontId="23" fillId="0" borderId="15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 wrapText="1"/>
    </xf>
    <xf numFmtId="22" fontId="23" fillId="0" borderId="15" xfId="0" applyNumberFormat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6" borderId="12" xfId="0" applyFont="1" applyFill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2" fillId="0" borderId="9" xfId="0" applyFont="1" applyBorder="1" applyAlignment="1">
      <alignment horizontal="center" vertical="center" wrapText="1"/>
    </xf>
    <xf numFmtId="0" fontId="22" fillId="6" borderId="9" xfId="0" applyFont="1" applyFill="1" applyBorder="1" applyAlignment="1">
      <alignment horizontal="center" vertical="center" wrapText="1"/>
    </xf>
    <xf numFmtId="0" fontId="22" fillId="6" borderId="9" xfId="0" applyFont="1" applyFill="1" applyBorder="1" applyAlignment="1">
      <alignment horizontal="center" vertical="center"/>
    </xf>
    <xf numFmtId="0" fontId="23" fillId="9" borderId="15" xfId="0" applyFont="1" applyFill="1" applyBorder="1" applyAlignment="1">
      <alignment horizontal="center" vertical="center"/>
    </xf>
    <xf numFmtId="0" fontId="23" fillId="9" borderId="6" xfId="0" applyFont="1" applyFill="1" applyBorder="1" applyAlignment="1">
      <alignment horizontal="center" vertical="center"/>
    </xf>
    <xf numFmtId="0" fontId="23" fillId="9" borderId="13" xfId="0" applyFont="1" applyFill="1" applyBorder="1" applyAlignment="1">
      <alignment vertical="center"/>
    </xf>
    <xf numFmtId="22" fontId="23" fillId="9" borderId="9" xfId="0" applyNumberFormat="1" applyFont="1" applyFill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22" fontId="21" fillId="0" borderId="17" xfId="0" applyNumberFormat="1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22" fontId="21" fillId="0" borderId="18" xfId="0" applyNumberFormat="1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/>
    </xf>
    <xf numFmtId="22" fontId="21" fillId="0" borderId="15" xfId="0" applyNumberFormat="1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9" borderId="9" xfId="0" applyFont="1" applyFill="1" applyBorder="1" applyAlignment="1">
      <alignment horizontal="center" vertical="center"/>
    </xf>
    <xf numFmtId="0" fontId="21" fillId="9" borderId="17" xfId="0" applyFont="1" applyFill="1" applyBorder="1" applyAlignment="1">
      <alignment horizontal="center" vertical="center"/>
    </xf>
    <xf numFmtId="0" fontId="21" fillId="9" borderId="13" xfId="0" applyFont="1" applyFill="1" applyBorder="1" applyAlignment="1">
      <alignment horizontal="center" vertical="center"/>
    </xf>
    <xf numFmtId="0" fontId="23" fillId="9" borderId="13" xfId="0" applyFont="1" applyFill="1" applyBorder="1" applyAlignment="1">
      <alignment horizontal="center" vertical="center"/>
    </xf>
    <xf numFmtId="0" fontId="23" fillId="9" borderId="15" xfId="0" applyFont="1" applyFill="1" applyBorder="1" applyAlignment="1">
      <alignment horizontal="center" vertical="center" wrapText="1"/>
    </xf>
    <xf numFmtId="22" fontId="23" fillId="9" borderId="15" xfId="0" applyNumberFormat="1" applyFont="1" applyFill="1" applyBorder="1" applyAlignment="1">
      <alignment horizontal="center" vertical="center" wrapText="1"/>
    </xf>
    <xf numFmtId="22" fontId="23" fillId="0" borderId="17" xfId="0" applyNumberFormat="1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/>
    </xf>
    <xf numFmtId="22" fontId="5" fillId="0" borderId="12" xfId="0" applyNumberFormat="1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22" fontId="21" fillId="0" borderId="13" xfId="0" applyNumberFormat="1" applyFont="1" applyBorder="1" applyAlignment="1">
      <alignment horizontal="center" vertical="center"/>
    </xf>
    <xf numFmtId="22" fontId="5" fillId="0" borderId="13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 wrapText="1"/>
    </xf>
    <xf numFmtId="22" fontId="21" fillId="0" borderId="13" xfId="0" applyNumberFormat="1" applyFont="1" applyBorder="1" applyAlignment="1">
      <alignment horizontal="center" vertical="center" wrapText="1"/>
    </xf>
    <xf numFmtId="0" fontId="21" fillId="9" borderId="15" xfId="0" applyFont="1" applyFill="1" applyBorder="1" applyAlignment="1">
      <alignment horizontal="center" vertical="center" wrapText="1"/>
    </xf>
    <xf numFmtId="22" fontId="21" fillId="9" borderId="13" xfId="0" applyNumberFormat="1" applyFont="1" applyFill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22" fontId="21" fillId="0" borderId="17" xfId="0" applyNumberFormat="1" applyFont="1" applyBorder="1" applyAlignment="1">
      <alignment horizontal="center" vertical="center" wrapText="1"/>
    </xf>
    <xf numFmtId="0" fontId="21" fillId="9" borderId="15" xfId="0" applyFont="1" applyFill="1" applyBorder="1" applyAlignment="1">
      <alignment horizontal="center" vertical="center"/>
    </xf>
    <xf numFmtId="22" fontId="21" fillId="9" borderId="15" xfId="0" applyNumberFormat="1" applyFont="1" applyFill="1" applyBorder="1" applyAlignment="1">
      <alignment horizontal="center" vertical="center" wrapText="1"/>
    </xf>
    <xf numFmtId="0" fontId="28" fillId="7" borderId="19" xfId="0" applyFont="1" applyFill="1" applyBorder="1" applyAlignment="1">
      <alignment horizontal="center" vertical="center" wrapText="1"/>
    </xf>
    <xf numFmtId="0" fontId="2" fillId="7" borderId="20" xfId="0" applyFont="1" applyFill="1" applyBorder="1" applyAlignment="1">
      <alignment horizontal="center" vertical="center" wrapText="1"/>
    </xf>
    <xf numFmtId="22" fontId="2" fillId="7" borderId="20" xfId="0" applyNumberFormat="1" applyFont="1" applyFill="1" applyBorder="1" applyAlignment="1">
      <alignment horizontal="center" vertical="center" wrapText="1"/>
    </xf>
    <xf numFmtId="0" fontId="2" fillId="7" borderId="21" xfId="0" applyFont="1" applyFill="1" applyBorder="1" applyAlignment="1">
      <alignment horizontal="center" vertical="center" wrapText="1"/>
    </xf>
    <xf numFmtId="0" fontId="2" fillId="7" borderId="22" xfId="0" applyFont="1" applyFill="1" applyBorder="1" applyAlignment="1">
      <alignment horizontal="center" vertical="center" wrapText="1"/>
    </xf>
    <xf numFmtId="22" fontId="2" fillId="7" borderId="22" xfId="0" applyNumberFormat="1" applyFont="1" applyFill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/>
    </xf>
    <xf numFmtId="22" fontId="23" fillId="9" borderId="13" xfId="0" applyNumberFormat="1" applyFont="1" applyFill="1" applyBorder="1" applyAlignment="1">
      <alignment horizontal="center" vertical="center" wrapText="1"/>
    </xf>
    <xf numFmtId="0" fontId="27" fillId="0" borderId="12" xfId="0" applyFont="1" applyBorder="1" applyAlignment="1">
      <alignment horizontal="center" vertical="center" wrapText="1"/>
    </xf>
    <xf numFmtId="0" fontId="23" fillId="10" borderId="9" xfId="0" applyFont="1" applyFill="1" applyBorder="1" applyAlignment="1">
      <alignment horizontal="center" vertical="center"/>
    </xf>
    <xf numFmtId="0" fontId="21" fillId="10" borderId="12" xfId="0" applyFont="1" applyFill="1" applyBorder="1" applyAlignment="1">
      <alignment horizontal="center" vertical="center"/>
    </xf>
    <xf numFmtId="0" fontId="23" fillId="10" borderId="12" xfId="0" applyFont="1" applyFill="1" applyBorder="1" applyAlignment="1">
      <alignment horizontal="center" vertical="center" wrapText="1"/>
    </xf>
    <xf numFmtId="22" fontId="23" fillId="10" borderId="12" xfId="0" applyNumberFormat="1" applyFont="1" applyFill="1" applyBorder="1" applyAlignment="1">
      <alignment horizontal="center" vertical="center" wrapText="1"/>
    </xf>
    <xf numFmtId="0" fontId="23" fillId="10" borderId="12" xfId="0" applyFont="1" applyFill="1" applyBorder="1" applyAlignment="1">
      <alignment horizontal="center" vertical="center"/>
    </xf>
    <xf numFmtId="0" fontId="27" fillId="9" borderId="9" xfId="0" applyFont="1" applyFill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22" fontId="27" fillId="0" borderId="12" xfId="0" applyNumberFormat="1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6" fontId="13" fillId="0" borderId="0" xfId="0" applyNumberFormat="1" applyFont="1" applyAlignment="1">
      <alignment horizontal="center" vertical="center" wrapText="1"/>
    </xf>
    <xf numFmtId="22" fontId="20" fillId="0" borderId="0" xfId="0" applyNumberFormat="1" applyFont="1" applyAlignment="1">
      <alignment horizontal="center" vertical="center"/>
    </xf>
    <xf numFmtId="0" fontId="23" fillId="11" borderId="9" xfId="0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 wrapText="1"/>
    </xf>
    <xf numFmtId="22" fontId="23" fillId="11" borderId="12" xfId="0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22" fontId="21" fillId="11" borderId="12" xfId="0" applyNumberFormat="1" applyFont="1" applyFill="1" applyBorder="1" applyAlignment="1">
      <alignment horizontal="center" vertical="center" wrapText="1"/>
    </xf>
    <xf numFmtId="0" fontId="21" fillId="11" borderId="17" xfId="0" applyFont="1" applyFill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22" fontId="23" fillId="0" borderId="18" xfId="0" applyNumberFormat="1" applyFont="1" applyBorder="1" applyAlignment="1">
      <alignment horizontal="center" vertical="center" wrapText="1"/>
    </xf>
    <xf numFmtId="0" fontId="23" fillId="7" borderId="9" xfId="0" applyFont="1" applyFill="1" applyBorder="1" applyAlignment="1">
      <alignment horizontal="center" vertical="center"/>
    </xf>
    <xf numFmtId="0" fontId="23" fillId="0" borderId="23" xfId="0" applyFont="1" applyBorder="1" applyAlignment="1">
      <alignment horizontal="center" vertical="center"/>
    </xf>
    <xf numFmtId="0" fontId="23" fillId="9" borderId="23" xfId="0" applyFont="1" applyFill="1" applyBorder="1" applyAlignment="1">
      <alignment horizontal="center" vertical="center"/>
    </xf>
    <xf numFmtId="0" fontId="23" fillId="0" borderId="0" xfId="0" applyFont="1"/>
    <xf numFmtId="22" fontId="20" fillId="0" borderId="14" xfId="0" applyNumberFormat="1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23" fillId="0" borderId="0" xfId="0" applyFont="1" applyAlignment="1">
      <alignment wrapText="1"/>
    </xf>
    <xf numFmtId="0" fontId="23" fillId="0" borderId="9" xfId="0" applyFont="1" applyBorder="1" applyAlignment="1">
      <alignment horizontal="center" vertical="center" wrapText="1"/>
    </xf>
    <xf numFmtId="0" fontId="27" fillId="0" borderId="0" xfId="0" applyFont="1"/>
    <xf numFmtId="0" fontId="21" fillId="12" borderId="9" xfId="0" applyFont="1" applyFill="1" applyBorder="1" applyAlignment="1">
      <alignment horizontal="center" vertical="center"/>
    </xf>
    <xf numFmtId="0" fontId="21" fillId="7" borderId="12" xfId="0" applyFont="1" applyFill="1" applyBorder="1" applyAlignment="1">
      <alignment horizontal="center" vertical="center"/>
    </xf>
    <xf numFmtId="0" fontId="29" fillId="7" borderId="9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22" fontId="29" fillId="7" borderId="12" xfId="0" applyNumberFormat="1" applyFont="1" applyFill="1" applyBorder="1" applyAlignment="1">
      <alignment horizontal="center" wrapText="1"/>
    </xf>
    <xf numFmtId="0" fontId="29" fillId="9" borderId="9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22" fontId="29" fillId="9" borderId="12" xfId="0" applyNumberFormat="1" applyFont="1" applyFill="1" applyBorder="1" applyAlignment="1">
      <alignment horizontal="center" wrapText="1"/>
    </xf>
    <xf numFmtId="0" fontId="21" fillId="9" borderId="9" xfId="0" applyFont="1" applyFill="1" applyBorder="1" applyAlignment="1">
      <alignment horizontal="center" vertical="center" wrapText="1"/>
    </xf>
    <xf numFmtId="0" fontId="21" fillId="7" borderId="9" xfId="0" applyFont="1" applyFill="1" applyBorder="1" applyAlignment="1">
      <alignment horizontal="center" vertical="center" wrapText="1"/>
    </xf>
    <xf numFmtId="0" fontId="21" fillId="7" borderId="12" xfId="0" applyFont="1" applyFill="1" applyBorder="1" applyAlignment="1">
      <alignment horizontal="center" vertical="center" wrapText="1"/>
    </xf>
    <xf numFmtId="22" fontId="21" fillId="7" borderId="12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49" fontId="11" fillId="3" borderId="1" xfId="0" applyNumberFormat="1" applyFont="1" applyFill="1" applyBorder="1" applyAlignment="1">
      <alignment horizontal="center" vertical="center" wrapText="1"/>
    </xf>
    <xf numFmtId="49" fontId="11" fillId="2" borderId="8" xfId="0" applyNumberFormat="1" applyFont="1" applyFill="1" applyBorder="1" applyAlignment="1">
      <alignment horizontal="center" vertical="center"/>
    </xf>
    <xf numFmtId="49" fontId="11" fillId="2" borderId="5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 wrapText="1"/>
    </xf>
    <xf numFmtId="49" fontId="11" fillId="2" borderId="8" xfId="0" applyNumberFormat="1" applyFont="1" applyFill="1" applyBorder="1" applyAlignment="1">
      <alignment horizontal="center" vertical="center" wrapText="1"/>
    </xf>
    <xf numFmtId="49" fontId="11" fillId="2" borderId="5" xfId="0" applyNumberFormat="1" applyFont="1" applyFill="1" applyBorder="1" applyAlignment="1">
      <alignment horizontal="center" vertical="center" wrapText="1"/>
    </xf>
    <xf numFmtId="49" fontId="15" fillId="2" borderId="1" xfId="0" quotePrefix="1" applyNumberFormat="1" applyFont="1" applyFill="1" applyBorder="1" applyAlignment="1">
      <alignment horizontal="center" vertical="center"/>
    </xf>
    <xf numFmtId="49" fontId="15" fillId="3" borderId="1" xfId="0" quotePrefix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2" borderId="0" xfId="0" applyFont="1" applyFill="1" applyAlignment="1">
      <alignment horizontal="left" vertical="center" indent="3"/>
    </xf>
    <xf numFmtId="0" fontId="7" fillId="5" borderId="0" xfId="0" applyFont="1" applyFill="1" applyAlignment="1">
      <alignment horizontal="center" vertical="center" textRotation="90"/>
    </xf>
    <xf numFmtId="0" fontId="8" fillId="2" borderId="0" xfId="0" applyFont="1" applyFill="1" applyAlignment="1">
      <alignment horizontal="right" vertical="center" indent="3"/>
    </xf>
    <xf numFmtId="0" fontId="0" fillId="0" borderId="0" xfId="0" applyAlignment="1">
      <alignment horizontal="center" wrapText="1"/>
    </xf>
    <xf numFmtId="22" fontId="10" fillId="0" borderId="0" xfId="3" applyNumberFormat="1" applyFont="1" applyFill="1" applyAlignment="1">
      <alignment horizontal="center" vertical="center"/>
    </xf>
    <xf numFmtId="0" fontId="10" fillId="0" borderId="0" xfId="3" applyFont="1" applyFill="1" applyAlignment="1">
      <alignment horizontal="center" vertical="center"/>
    </xf>
    <xf numFmtId="49" fontId="10" fillId="0" borderId="0" xfId="3" applyNumberFormat="1" applyFont="1" applyFill="1" applyAlignment="1">
      <alignment horizontal="center" vertical="center"/>
    </xf>
    <xf numFmtId="22" fontId="13" fillId="0" borderId="0" xfId="0" applyNumberFormat="1" applyFont="1" applyFill="1" applyAlignment="1">
      <alignment horizontal="center" vertical="center" wrapText="1"/>
    </xf>
  </cellXfs>
  <cellStyles count="4">
    <cellStyle name="Bad" xfId="3" builtinId="27"/>
    <cellStyle name="Comma" xfId="2" builtinId="3"/>
    <cellStyle name="Normal" xfId="0" builtinId="0"/>
    <cellStyle name="Percent" xfId="1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numFmt numFmtId="24" formatCode="h:mm:ss\ AM/PM"/>
    </dxf>
    <dxf>
      <numFmt numFmtId="24" formatCode="h:mm:ss\ AM/PM"/>
    </dxf>
    <dxf>
      <numFmt numFmtId="24" formatCode="h:mm:ss\ AM/PM"/>
    </dxf>
  </dxfs>
  <tableStyles count="0" defaultTableStyle="TableStyleMedium2" defaultPivotStyle="PivotStyleLight16"/>
  <colors>
    <mruColors>
      <color rgb="FFFABF8F"/>
      <color rgb="FF0099FF"/>
      <color rgb="FFFF5050"/>
      <color rgb="FFFFCDF4"/>
      <color rgb="FFFBD1A7"/>
      <color rgb="FFFFB19F"/>
      <color rgb="FF9999FF"/>
      <color rgb="FFCCECFF"/>
      <color rgb="FF66CCFF"/>
      <color rgb="FFDEFF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Reliability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'Reliability (Twitter)'!$A$3:$A$5</c:f>
              <c:strCache>
                <c:ptCount val="3"/>
                <c:pt idx="0">
                  <c:v>Notifications with Lifts</c:v>
                </c:pt>
                <c:pt idx="1">
                  <c:v>Notifications with no Lifts</c:v>
                </c:pt>
                <c:pt idx="2">
                  <c:v>Lifts with no Notifications</c:v>
                </c:pt>
              </c:strCache>
            </c:strRef>
          </c:cat>
          <c:val>
            <c:numRef>
              <c:f>'Reliability (Twitter)'!$B$3:$B$5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2-457F-AF9E-D01A27AD3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61696"/>
        <c:axId val="231263232"/>
      </c:barChart>
      <c:catAx>
        <c:axId val="231261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1263232"/>
        <c:crosses val="autoZero"/>
        <c:auto val="1"/>
        <c:lblAlgn val="ctr"/>
        <c:lblOffset val="100"/>
        <c:noMultiLvlLbl val="0"/>
      </c:catAx>
      <c:valAx>
        <c:axId val="231263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261696"/>
        <c:crosses val="autoZero"/>
        <c:crossBetween val="between"/>
        <c:majorUnit val="10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 Duration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'Duration (Twitter)'!$F$2:$F$6</c:f>
              <c:strCache>
                <c:ptCount val="5"/>
                <c:pt idx="0">
                  <c:v>&lt; 10</c:v>
                </c:pt>
                <c:pt idx="1">
                  <c:v>10 - 14</c:v>
                </c:pt>
                <c:pt idx="2">
                  <c:v>15 - 19</c:v>
                </c:pt>
                <c:pt idx="3">
                  <c:v>20 - 24</c:v>
                </c:pt>
                <c:pt idx="4">
                  <c:v>25+</c:v>
                </c:pt>
              </c:strCache>
            </c:strRef>
          </c:cat>
          <c:val>
            <c:numRef>
              <c:f>'Duration (Twitter)'!$H$2:$H$6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2-4503-8A02-F090E9C7B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230720"/>
        <c:axId val="233232640"/>
      </c:barChart>
      <c:catAx>
        <c:axId val="23323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</a:t>
                </a:r>
                <a:r>
                  <a:rPr lang="en-US" baseline="0"/>
                  <a:t> Duration (min)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33232640"/>
        <c:crosses val="autoZero"/>
        <c:auto val="1"/>
        <c:lblAlgn val="ctr"/>
        <c:lblOffset val="100"/>
        <c:noMultiLvlLbl val="0"/>
      </c:catAx>
      <c:valAx>
        <c:axId val="233232640"/>
        <c:scaling>
          <c:orientation val="minMax"/>
          <c:max val="0.8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0416265675123944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3230720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Day</a:t>
            </a:r>
          </a:p>
        </c:rich>
      </c:tx>
      <c:layout>
        <c:manualLayout>
          <c:xMode val="edge"/>
          <c:yMode val="edge"/>
          <c:x val="0.38233052307855458"/>
          <c:y val="3.79628171478565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91843327276399"/>
          <c:y val="0.18703703703703703"/>
          <c:w val="0.87071404535971464"/>
          <c:h val="0.61753827646544179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3"/>
            </a:solidFill>
          </c:spPr>
          <c:invertIfNegative val="0"/>
          <c:cat>
            <c:numRef>
              <c:f>'Lifts per Day (Twitter)'!$I$3:$I$13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'Lifts per Day (Twitter)'!$J$3:$J$13</c:f>
              <c:numCache>
                <c:formatCode>General</c:formatCode>
                <c:ptCount val="11"/>
                <c:pt idx="0">
                  <c:v>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E-41D8-8156-52F7EBB4E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287680"/>
        <c:axId val="233289600"/>
      </c:barChart>
      <c:catAx>
        <c:axId val="23328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Lifts per 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89600"/>
        <c:crosses val="autoZero"/>
        <c:auto val="1"/>
        <c:lblAlgn val="ctr"/>
        <c:lblOffset val="100"/>
        <c:noMultiLvlLbl val="0"/>
      </c:catAx>
      <c:valAx>
        <c:axId val="233289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Occurances</a:t>
                </a:r>
              </a:p>
            </c:rich>
          </c:tx>
          <c:layout>
            <c:manualLayout>
              <c:xMode val="edge"/>
              <c:yMode val="edge"/>
              <c:x val="3.4314501861249826E-2"/>
              <c:y val="0.31684483877177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3287680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Hour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</c:spPr>
          <c:invertIfNegative val="0"/>
          <c:cat>
            <c:strRef>
              <c:f>'Lifts per Hour (Twitter)'!$E$2:$E$25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'Lifts per Hour (Twitter)'!$F$2:$F$25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1-4FA4-8A25-51112B872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711680"/>
        <c:axId val="234717568"/>
      </c:barChart>
      <c:catAx>
        <c:axId val="234711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34717568"/>
        <c:crosses val="autoZero"/>
        <c:auto val="1"/>
        <c:lblAlgn val="ctr"/>
        <c:lblOffset val="100"/>
        <c:noMultiLvlLbl val="0"/>
      </c:catAx>
      <c:valAx>
        <c:axId val="23471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layout>
            <c:manualLayout>
              <c:xMode val="edge"/>
              <c:yMode val="edge"/>
              <c:x val="1.0465255598623333E-2"/>
              <c:y val="0.41470196125959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711680"/>
        <c:crosses val="autoZero"/>
        <c:crossBetween val="between"/>
        <c:majorUnit val="2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by Vessel Type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7-4373-4861-A558-798784304E98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8-4373-4861-A558-798784304E9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9-4373-4861-A558-798784304E98}"/>
              </c:ext>
            </c:extLst>
          </c:dPt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'Type (Twitter)'!$B$3:$B$6</c:f>
              <c:strCache>
                <c:ptCount val="4"/>
                <c:pt idx="0">
                  <c:v>Tanker</c:v>
                </c:pt>
                <c:pt idx="1">
                  <c:v>Barge</c:v>
                </c:pt>
                <c:pt idx="2">
                  <c:v>Tug-Only</c:v>
                </c:pt>
                <c:pt idx="3">
                  <c:v>Test</c:v>
                </c:pt>
              </c:strCache>
            </c:strRef>
          </c:cat>
          <c:val>
            <c:numRef>
              <c:f>'Type (Twitter)'!$D$3:$D$6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9-4ABC-9A15-ECC4BB0D7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742144"/>
        <c:axId val="234743680"/>
      </c:barChart>
      <c:catAx>
        <c:axId val="234742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4743680"/>
        <c:crosses val="autoZero"/>
        <c:auto val="1"/>
        <c:lblAlgn val="ctr"/>
        <c:lblOffset val="100"/>
        <c:noMultiLvlLbl val="0"/>
      </c:catAx>
      <c:valAx>
        <c:axId val="234743680"/>
        <c:scaling>
          <c:orientation val="minMax"/>
          <c:max val="0.6000000000000000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layout>
            <c:manualLayout>
              <c:xMode val="edge"/>
              <c:yMode val="edge"/>
              <c:x val="1.0465255598623333E-2"/>
              <c:y val="0.31848191514932062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4742144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Accuracy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0535365771586251E-2"/>
          <c:y val="0.16843319389763778"/>
          <c:w val="0.88890907867285818"/>
          <c:h val="0.586312746062992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8D39-4F60-B842-AD1418B4B99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3-8D39-4F60-B842-AD1418B4B99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5-8D39-4F60-B842-AD1418B4B99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8D39-4F60-B842-AD1418B4B99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9-8D39-4F60-B842-AD1418B4B999}"/>
              </c:ext>
            </c:extLst>
          </c:dPt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'Accuracy (Twitter)'!$G$4:$G$8</c:f>
              <c:strCache>
                <c:ptCount val="5"/>
                <c:pt idx="0">
                  <c:v>20+</c:v>
                </c:pt>
                <c:pt idx="1">
                  <c:v>15-20</c:v>
                </c:pt>
                <c:pt idx="2">
                  <c:v>+/- 15</c:v>
                </c:pt>
                <c:pt idx="3">
                  <c:v>15-20</c:v>
                </c:pt>
                <c:pt idx="4">
                  <c:v>20+</c:v>
                </c:pt>
              </c:strCache>
            </c:strRef>
          </c:cat>
          <c:val>
            <c:numRef>
              <c:f>'Accuracy (Twitter)'!$H$4:$H$8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39-4F60-B842-AD1418B4B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24256"/>
        <c:axId val="230626048"/>
      </c:barChart>
      <c:catAx>
        <c:axId val="230624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0626048"/>
        <c:crosses val="autoZero"/>
        <c:auto val="1"/>
        <c:lblAlgn val="ctr"/>
        <c:lblOffset val="100"/>
        <c:noMultiLvlLbl val="0"/>
      </c:catAx>
      <c:valAx>
        <c:axId val="23062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242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Reliability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'Reliability (Twitter)'!$A$3:$A$5</c:f>
              <c:strCache>
                <c:ptCount val="3"/>
                <c:pt idx="0">
                  <c:v>Notifications with Lifts</c:v>
                </c:pt>
                <c:pt idx="1">
                  <c:v>Notifications with no Lifts</c:v>
                </c:pt>
                <c:pt idx="2">
                  <c:v>Lifts with no Notifications</c:v>
                </c:pt>
              </c:strCache>
            </c:strRef>
          </c:cat>
          <c:val>
            <c:numRef>
              <c:f>'Reliability (Twitter)'!$B$3:$B$5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1-40B7-BF7B-C43FFE52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449536"/>
        <c:axId val="234455424"/>
      </c:barChart>
      <c:catAx>
        <c:axId val="234449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4455424"/>
        <c:crosses val="autoZero"/>
        <c:auto val="1"/>
        <c:lblAlgn val="ctr"/>
        <c:lblOffset val="100"/>
        <c:noMultiLvlLbl val="0"/>
      </c:catAx>
      <c:valAx>
        <c:axId val="23445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4495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Accuracy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0535365771586251E-2"/>
          <c:y val="0.16843319389763778"/>
          <c:w val="0.88890907867285818"/>
          <c:h val="0.586312746062992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B24B-4141-BF0F-DC61BBFAA3A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3-B24B-4141-BF0F-DC61BBFAA3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5-B24B-4141-BF0F-DC61BBFAA3A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B24B-4141-BF0F-DC61BBFAA3A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9-B24B-4141-BF0F-DC61BBFAA3A3}"/>
              </c:ext>
            </c:extLst>
          </c:dPt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'Accuracy (Twitter)'!$G$4:$G$8</c:f>
              <c:strCache>
                <c:ptCount val="5"/>
                <c:pt idx="0">
                  <c:v>20+</c:v>
                </c:pt>
                <c:pt idx="1">
                  <c:v>15-20</c:v>
                </c:pt>
                <c:pt idx="2">
                  <c:v>+/- 15</c:v>
                </c:pt>
                <c:pt idx="3">
                  <c:v>15-20</c:v>
                </c:pt>
                <c:pt idx="4">
                  <c:v>20+</c:v>
                </c:pt>
              </c:strCache>
            </c:strRef>
          </c:cat>
          <c:val>
            <c:numRef>
              <c:f>'Accuracy (Twitter)'!$H$4:$H$8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4B-4141-BF0F-DC61BBFAA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24256"/>
        <c:axId val="230626048"/>
      </c:barChart>
      <c:catAx>
        <c:axId val="230624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0626048"/>
        <c:crosses val="autoZero"/>
        <c:auto val="1"/>
        <c:lblAlgn val="ctr"/>
        <c:lblOffset val="100"/>
        <c:noMultiLvlLbl val="0"/>
      </c:catAx>
      <c:valAx>
        <c:axId val="23062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2425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 Duration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'Duration (Twitter)'!$F$2:$F$6</c:f>
              <c:strCache>
                <c:ptCount val="5"/>
                <c:pt idx="0">
                  <c:v>&lt; 10</c:v>
                </c:pt>
                <c:pt idx="1">
                  <c:v>10 - 14</c:v>
                </c:pt>
                <c:pt idx="2">
                  <c:v>15 - 19</c:v>
                </c:pt>
                <c:pt idx="3">
                  <c:v>20 - 24</c:v>
                </c:pt>
                <c:pt idx="4">
                  <c:v>25+</c:v>
                </c:pt>
              </c:strCache>
            </c:strRef>
          </c:cat>
          <c:val>
            <c:numRef>
              <c:f>'Duration (Twitter)'!$H$2:$H$6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B-4EC5-B480-2B20F07F5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86080"/>
        <c:axId val="230700544"/>
      </c:barChart>
      <c:catAx>
        <c:axId val="23068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</a:t>
                </a:r>
                <a:r>
                  <a:rPr lang="en-US" baseline="0"/>
                  <a:t> Duration (min)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30700544"/>
        <c:crosses val="autoZero"/>
        <c:auto val="1"/>
        <c:lblAlgn val="ctr"/>
        <c:lblOffset val="100"/>
        <c:noMultiLvlLbl val="0"/>
      </c:catAx>
      <c:valAx>
        <c:axId val="230700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0416265675123944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06860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by Vessel Type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</c:spPr>
          <c:invertIfNegative val="0"/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'Type (Twitter)'!$B$3:$B$6</c:f>
              <c:strCache>
                <c:ptCount val="4"/>
                <c:pt idx="0">
                  <c:v>Tanker</c:v>
                </c:pt>
                <c:pt idx="1">
                  <c:v>Barge</c:v>
                </c:pt>
                <c:pt idx="2">
                  <c:v>Tug-Only</c:v>
                </c:pt>
                <c:pt idx="3">
                  <c:v>Test</c:v>
                </c:pt>
              </c:strCache>
            </c:strRef>
          </c:cat>
          <c:val>
            <c:numRef>
              <c:f>'Type (Twitter)'!$D$3:$D$6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7-4BC0-9750-216331156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785024"/>
        <c:axId val="230786560"/>
      </c:barChart>
      <c:catAx>
        <c:axId val="2307850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0786560"/>
        <c:crosses val="autoZero"/>
        <c:auto val="1"/>
        <c:lblAlgn val="ctr"/>
        <c:lblOffset val="100"/>
        <c:noMultiLvlLbl val="0"/>
      </c:catAx>
      <c:valAx>
        <c:axId val="230786560"/>
        <c:scaling>
          <c:orientation val="minMax"/>
          <c:max val="0.6000000000000000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30785024"/>
        <c:crosses val="autoZero"/>
        <c:crossBetween val="between"/>
        <c:majorUnit val="0.1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Day</a:t>
            </a:r>
          </a:p>
        </c:rich>
      </c:tx>
      <c:layout>
        <c:manualLayout>
          <c:xMode val="edge"/>
          <c:yMode val="edge"/>
          <c:x val="0.34024300087489062"/>
          <c:y val="3.240740740740740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91843327276399"/>
          <c:y val="0.18703703703703703"/>
          <c:w val="0.87071404535971464"/>
          <c:h val="0.61753827646544179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3"/>
            </a:solidFill>
          </c:spPr>
          <c:invertIfNegative val="0"/>
          <c:cat>
            <c:numRef>
              <c:f>'Lifts per Day (Twitter)'!$I$3:$I$13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'Lifts per Day (Twitter)'!$J$3:$J$13</c:f>
              <c:numCache>
                <c:formatCode>General</c:formatCode>
                <c:ptCount val="11"/>
                <c:pt idx="0">
                  <c:v>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9-4898-8C18-F492783C3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579840"/>
        <c:axId val="234586112"/>
      </c:barChart>
      <c:catAx>
        <c:axId val="23457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Lifts per 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86112"/>
        <c:crosses val="autoZero"/>
        <c:auto val="1"/>
        <c:lblAlgn val="ctr"/>
        <c:lblOffset val="100"/>
        <c:noMultiLvlLbl val="0"/>
      </c:catAx>
      <c:valAx>
        <c:axId val="234586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Occurances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798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Hour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</c:spPr>
          <c:invertIfNegative val="0"/>
          <c:cat>
            <c:strRef>
              <c:f>'Lifts per Hour (Twitter)'!$E$2:$E$25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'Lifts per Hour (Twitter)'!$F$2:$F$25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9-4730-8D08-6576222AB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657280"/>
        <c:axId val="234658816"/>
      </c:barChart>
      <c:catAx>
        <c:axId val="2346572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34658816"/>
        <c:crosses val="autoZero"/>
        <c:auto val="1"/>
        <c:lblAlgn val="ctr"/>
        <c:lblOffset val="100"/>
        <c:noMultiLvlLbl val="0"/>
      </c:catAx>
      <c:valAx>
        <c:axId val="234658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57280"/>
        <c:crosses val="autoZero"/>
        <c:crossBetween val="between"/>
        <c:majorUnit val="1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336962</xdr:colOff>
      <xdr:row>5</xdr:row>
      <xdr:rowOff>17154</xdr:rowOff>
    </xdr:from>
    <xdr:to>
      <xdr:col>10</xdr:col>
      <xdr:colOff>428402</xdr:colOff>
      <xdr:row>17</xdr:row>
      <xdr:rowOff>169554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336962</xdr:colOff>
      <xdr:row>20</xdr:row>
      <xdr:rowOff>13607</xdr:rowOff>
    </xdr:from>
    <xdr:to>
      <xdr:col>10</xdr:col>
      <xdr:colOff>428402</xdr:colOff>
      <xdr:row>32</xdr:row>
      <xdr:rowOff>166007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336962</xdr:colOff>
      <xdr:row>34</xdr:row>
      <xdr:rowOff>213360</xdr:rowOff>
    </xdr:from>
    <xdr:to>
      <xdr:col>10</xdr:col>
      <xdr:colOff>428402</xdr:colOff>
      <xdr:row>47</xdr:row>
      <xdr:rowOff>149860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351867</xdr:colOff>
      <xdr:row>34</xdr:row>
      <xdr:rowOff>213360</xdr:rowOff>
    </xdr:from>
    <xdr:to>
      <xdr:col>20</xdr:col>
      <xdr:colOff>443307</xdr:colOff>
      <xdr:row>47</xdr:row>
      <xdr:rowOff>149860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351867</xdr:colOff>
      <xdr:row>20</xdr:row>
      <xdr:rowOff>13607</xdr:rowOff>
    </xdr:from>
    <xdr:to>
      <xdr:col>20</xdr:col>
      <xdr:colOff>443307</xdr:colOff>
      <xdr:row>32</xdr:row>
      <xdr:rowOff>166007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559593</xdr:colOff>
      <xdr:row>5</xdr:row>
      <xdr:rowOff>71438</xdr:rowOff>
    </xdr:from>
    <xdr:to>
      <xdr:col>20</xdr:col>
      <xdr:colOff>650271</xdr:colOff>
      <xdr:row>18</xdr:row>
      <xdr:rowOff>71629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D0D284-7413-49B4-9234-40393FA6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0.61624</cdr:x>
      <cdr:y>0.30424</cdr:y>
    </cdr:from>
    <cdr:to>
      <cdr:x>0.91146</cdr:x>
      <cdr:y>0.40983</cdr:y>
    </cdr:to>
    <cdr:sp macro="" textlink="'Reliability (Twitter)'!$A$7">
      <cdr:nvSpPr>
        <cdr:cNvPr id="2" name="TextBox 2"/>
        <cdr:cNvSpPr txBox="1"/>
      </cdr:nvSpPr>
      <cdr:spPr>
        <a:xfrm xmlns:a="http://schemas.openxmlformats.org/drawingml/2006/main">
          <a:off x="3739159" y="682249"/>
          <a:ext cx="1791280" cy="23676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F8F31B94-2859-4525-87FA-176FC5DC8755}" type="TxLink">
            <a:rPr lang="en-US" sz="1100" b="0" i="0" u="none" strike="noStrike">
              <a:solidFill>
                <a:srgbClr val="000000"/>
              </a:solidFill>
              <a:latin typeface="Calibri"/>
              <a:cs typeface="Arial" panose="020B0604020202020204" pitchFamily="34" charset="0"/>
            </a:rPr>
            <a:pPr/>
            <a:t>#REF!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0.71526</cdr:x>
      <cdr:y>0.10865</cdr:y>
    </cdr:from>
    <cdr:to>
      <cdr:x>0.95463</cdr:x>
      <cdr:y>0.41239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4120411" y="240050"/>
          <a:ext cx="1378944" cy="67106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0.71749</cdr:x>
      <cdr:y>0.12382</cdr:y>
    </cdr:from>
    <cdr:to>
      <cdr:x>0.944</cdr:x>
      <cdr:y>0.203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133245" y="273563"/>
          <a:ext cx="1304861" cy="17493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B79F0B9D-401A-484F-8B25-54EC0AB681D9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Average: 17.3 min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0.71749</cdr:x>
      <cdr:y>0.21883</cdr:y>
    </cdr:from>
    <cdr:to>
      <cdr:x>0.944</cdr:x>
      <cdr:y>0.28823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133245" y="483476"/>
          <a:ext cx="1304860" cy="15332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E0A6D48-BCA1-4301-914A-D4F53BDA328F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Median: 17 min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0.71749</cdr:x>
      <cdr:y>0.30503</cdr:y>
    </cdr:from>
    <cdr:to>
      <cdr:x>0.944</cdr:x>
      <cdr:y>0.37581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133245" y="673913"/>
          <a:ext cx="1304860" cy="15637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BCA81099-CE45-4F0E-98BE-520342E90F5A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St Dev: 3.4 min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0.66863</cdr:x>
      <cdr:y>0.23217</cdr:y>
    </cdr:from>
    <cdr:to>
      <cdr:x>0.95496</cdr:x>
      <cdr:y>0.3366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035229" y="530731"/>
          <a:ext cx="1728013" cy="23874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 cmpd="sng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FA77CE4-99BC-4C07-83ED-E5B921B7A394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Average Lifts per Day: 4.8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0.62179</cdr:x>
      <cdr:y>0.86632</cdr:y>
    </cdr:from>
    <cdr:to>
      <cdr:x>0.97564</cdr:x>
      <cdr:y>0.94965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3695699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947C2FA-FCE7-4C7C-BEC4-AE0F5666642E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 Lift AFTER Notification (min) </a:t>
          </a:fld>
          <a:endParaRPr lang="en-US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0.08333</cdr:x>
      <cdr:y>0.86632</cdr:y>
    </cdr:from>
    <cdr:to>
      <cdr:x>0.43718</cdr:x>
      <cdr:y>0.94965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5300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80B7137-D4B7-4211-B3DB-5418BAF86413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Lift BEFORE Notification (min)</a:t>
          </a:fld>
          <a:endParaRPr lang="en-US" sz="10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0.67051</cdr:x>
      <cdr:y>0.22639</cdr:y>
    </cdr:from>
    <cdr:to>
      <cdr:x>0.92051</cdr:x>
      <cdr:y>0.42083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85243" y="621033"/>
          <a:ext cx="1485900" cy="5333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0.67308</cdr:x>
      <cdr:y>0.23519</cdr:y>
    </cdr:from>
    <cdr:to>
      <cdr:x>0.91154</cdr:x>
      <cdr:y>0.31574</cdr:y>
    </cdr:to>
    <cdr:sp macro="" textlink="'Accuracy (Twitter)'!$F$14">
      <cdr:nvSpPr>
        <cdr:cNvPr id="4" name="TextBox 4"/>
        <cdr:cNvSpPr txBox="1"/>
      </cdr:nvSpPr>
      <cdr:spPr>
        <a:xfrm xmlns:a="http://schemas.openxmlformats.org/drawingml/2006/main">
          <a:off x="4000518" y="645173"/>
          <a:ext cx="1417302" cy="22096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7B03191-5271-4D08-90D4-59F62319C360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9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0.67393</cdr:x>
      <cdr:y>0.3213</cdr:y>
    </cdr:from>
    <cdr:to>
      <cdr:x>0.91026</cdr:x>
      <cdr:y>0.40185</cdr:y>
    </cdr:to>
    <cdr:sp macro="" textlink="'Accuracy (Twitter)'!$F$15">
      <cdr:nvSpPr>
        <cdr:cNvPr id="5" name="TextBox 5"/>
        <cdr:cNvSpPr txBox="1"/>
      </cdr:nvSpPr>
      <cdr:spPr>
        <a:xfrm xmlns:a="http://schemas.openxmlformats.org/drawingml/2006/main">
          <a:off x="4005580" y="881380"/>
          <a:ext cx="1404620" cy="22098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258B9A72-90F0-4D48-A428-73807A0369C6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472440</xdr:colOff>
      <xdr:row>1</xdr:row>
      <xdr:rowOff>102870</xdr:rowOff>
    </xdr:from>
    <xdr:to>
      <xdr:col>12</xdr:col>
      <xdr:colOff>320040</xdr:colOff>
      <xdr:row>16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0.61624</cdr:x>
      <cdr:y>0.23519</cdr:y>
    </cdr:from>
    <cdr:to>
      <cdr:x>0.94957</cdr:x>
      <cdr:y>0.33796</cdr:y>
    </cdr:to>
    <cdr:sp macro="" textlink="'Reliability (Twitter)'!$A$7">
      <cdr:nvSpPr>
        <cdr:cNvPr id="2" name="TextBox 2"/>
        <cdr:cNvSpPr txBox="1"/>
      </cdr:nvSpPr>
      <cdr:spPr>
        <a:xfrm xmlns:a="http://schemas.openxmlformats.org/drawingml/2006/main">
          <a:off x="3662680" y="645160"/>
          <a:ext cx="1981200" cy="28194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DA02BEC6-DAE5-439D-A47C-F5A2AA81DB50}" type="TxLink"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198120</xdr:colOff>
      <xdr:row>1</xdr:row>
      <xdr:rowOff>133350</xdr:rowOff>
    </xdr:from>
    <xdr:to>
      <xdr:col>19</xdr:col>
      <xdr:colOff>45720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0.62179</cdr:x>
      <cdr:y>0.86632</cdr:y>
    </cdr:from>
    <cdr:to>
      <cdr:x>0.97564</cdr:x>
      <cdr:y>0.94965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3695699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947C2FA-FCE7-4C7C-BEC4-AE0F5666642E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 Lift AFTER Notification (min) </a:t>
          </a:fld>
          <a:endParaRPr lang="en-US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0.08333</cdr:x>
      <cdr:y>0.86632</cdr:y>
    </cdr:from>
    <cdr:to>
      <cdr:x>0.43718</cdr:x>
      <cdr:y>0.94965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5300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80B7137-D4B7-4211-B3DB-5418BAF86413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Lift BEFORE Notification (min)</a:t>
          </a:fld>
          <a:endParaRPr lang="en-US" sz="10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0.67051</cdr:x>
      <cdr:y>0.22639</cdr:y>
    </cdr:from>
    <cdr:to>
      <cdr:x>0.92051</cdr:x>
      <cdr:y>0.42083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85243" y="621033"/>
          <a:ext cx="1485900" cy="5333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0.67308</cdr:x>
      <cdr:y>0.23519</cdr:y>
    </cdr:from>
    <cdr:to>
      <cdr:x>0.91154</cdr:x>
      <cdr:y>0.31574</cdr:y>
    </cdr:to>
    <cdr:sp macro="" textlink="'Accuracy (Twitter)'!$F$14">
      <cdr:nvSpPr>
        <cdr:cNvPr id="4" name="TextBox 4"/>
        <cdr:cNvSpPr txBox="1"/>
      </cdr:nvSpPr>
      <cdr:spPr>
        <a:xfrm xmlns:a="http://schemas.openxmlformats.org/drawingml/2006/main">
          <a:off x="4000518" y="645173"/>
          <a:ext cx="1417302" cy="22096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7B03191-5271-4D08-90D4-59F62319C360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9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0.67393</cdr:x>
      <cdr:y>0.3213</cdr:y>
    </cdr:from>
    <cdr:to>
      <cdr:x>0.91026</cdr:x>
      <cdr:y>0.40185</cdr:y>
    </cdr:to>
    <cdr:sp macro="" textlink="'Accuracy (Twitter)'!$F$15">
      <cdr:nvSpPr>
        <cdr:cNvPr id="5" name="TextBox 5"/>
        <cdr:cNvSpPr txBox="1"/>
      </cdr:nvSpPr>
      <cdr:spPr>
        <a:xfrm xmlns:a="http://schemas.openxmlformats.org/drawingml/2006/main">
          <a:off x="4005580" y="881380"/>
          <a:ext cx="1404620" cy="22098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258B9A72-90F0-4D48-A428-73807A0369C6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350520</xdr:colOff>
      <xdr:row>1</xdr:row>
      <xdr:rowOff>118110</xdr:rowOff>
    </xdr:from>
    <xdr:to>
      <xdr:col>17</xdr:col>
      <xdr:colOff>350520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0.68492</cdr:x>
      <cdr:y>0.19297</cdr:y>
    </cdr:from>
    <cdr:to>
      <cdr:x>0.92429</cdr:x>
      <cdr:y>0.45694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757749" y="529358"/>
          <a:ext cx="1313280" cy="72413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0.68721</cdr:x>
      <cdr:y>0.20159</cdr:y>
    </cdr:from>
    <cdr:to>
      <cdr:x>0.91372</cdr:x>
      <cdr:y>0.28077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70306" y="552994"/>
          <a:ext cx="1242708" cy="2172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B79F0B9D-401A-484F-8B25-54EC0AB681D9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Average: 17.3 min</a:t>
          </a:fld>
          <a:endParaRPr lang="en-US" sz="1100"/>
        </a:p>
      </cdr:txBody>
    </cdr:sp>
  </cdr:relSizeAnchor>
  <cdr:relSizeAnchor xmlns:cdr="http://schemas.openxmlformats.org/drawingml/2006/chartDrawing">
    <cdr:from>
      <cdr:x>0.68845</cdr:x>
      <cdr:y>0.28651</cdr:y>
    </cdr:from>
    <cdr:to>
      <cdr:x>0.91496</cdr:x>
      <cdr:y>0.35591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777123" y="785946"/>
          <a:ext cx="1242708" cy="19039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5E0A6D48-BCA1-4301-914A-D4F53BDA328F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Median: 17 min</a:t>
          </a:fld>
          <a:endParaRPr lang="en-US" sz="1100"/>
        </a:p>
      </cdr:txBody>
    </cdr:sp>
  </cdr:relSizeAnchor>
  <cdr:relSizeAnchor xmlns:cdr="http://schemas.openxmlformats.org/drawingml/2006/chartDrawing">
    <cdr:from>
      <cdr:x>0.69204</cdr:x>
      <cdr:y>0.3627</cdr:y>
    </cdr:from>
    <cdr:to>
      <cdr:x>0.91855</cdr:x>
      <cdr:y>0.43348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796812" y="994955"/>
          <a:ext cx="1242708" cy="19415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BCA81099-CE45-4F0E-98BE-520342E90F5A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St Dev: 3.4 min</a:t>
          </a:fld>
          <a:endParaRPr lang="en-US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3</xdr:row>
      <xdr:rowOff>49530</xdr:rowOff>
    </xdr:from>
    <xdr:to>
      <xdr:col>14</xdr:col>
      <xdr:colOff>182880</xdr:colOff>
      <xdr:row>15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396240</xdr:colOff>
      <xdr:row>2</xdr:row>
      <xdr:rowOff>72390</xdr:rowOff>
    </xdr:from>
    <xdr:to>
      <xdr:col>20</xdr:col>
      <xdr:colOff>243840</xdr:colOff>
      <xdr:row>17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0.65085</cdr:x>
      <cdr:y>0.04907</cdr:y>
    </cdr:from>
    <cdr:to>
      <cdr:x>0.93718</cdr:x>
      <cdr:y>0.1375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3868420" y="134620"/>
          <a:ext cx="1701800" cy="24257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 cmpd="sng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FA77CE4-99BC-4C07-83ED-E5B921B7A394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Average Lifts per Day: 4.8</a:t>
          </a:fld>
          <a:endParaRPr lang="en-US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6</xdr:row>
      <xdr:rowOff>19050</xdr:rowOff>
    </xdr:from>
    <xdr:to>
      <xdr:col>17</xdr:col>
      <xdr:colOff>106680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273A07-7541-4C9A-8E70-8F5C31372C2F}" name="Table1" displayName="Table1" ref="A1:L464" totalsRowShown="0">
  <autoFilter ref="A1:L464" xr:uid="{21722056-9875-424F-948C-C4A8DFD63F9C}"/>
  <tableColumns count="12">
    <tableColumn id="1" xr3:uid="{6907E3CA-A917-44BF-B80B-62B376502871}" name="Week"/>
    <tableColumn id="2" xr3:uid="{F222DF3C-DA9E-465F-ABBF-C903D9863FEC}" name="SeaVision - Moran"/>
    <tableColumn id="3" xr3:uid="{30AAEFBB-59DB-4C64-955F-B601022AC4B4}" name="Twitter - Moran "/>
    <tableColumn id="4" xr3:uid="{174D2CE0-71F4-4E72-9D35-CBC1F892D536}" name="Twitter - Moran + "/>
    <tableColumn id="5" xr3:uid="{B8D90AA3-62F5-4BB2-90D9-9A58FF375972}" name="Bridge - Moran"/>
    <tableColumn id="6" xr3:uid="{C03E9EEC-4387-4FA2-A193-CA3BF7AFDAD7}" name="Bridge - Moran + "/>
    <tableColumn id="7" xr3:uid="{4262A999-374B-41CF-A018-F3A42F93E985}" name="Lift Type"/>
    <tableColumn id="8" xr3:uid="{15C3635E-63BE-4888-AE51-705B347EFF5B}" name="Relation"/>
    <tableColumn id="9" xr3:uid="{BACCDE64-C927-4B7E-8FD5-98CD1FF148A4}" name="Lifts With Notifications"/>
    <tableColumn id="10" xr3:uid="{04529C4D-DC52-4038-9724-FCA6DCC178F8}" name="Notifications without Lifts"/>
    <tableColumn id="11" xr3:uid="{1A81EE2D-6034-4026-A723-1FE67E81647B}" name="Lifts without Notifications"/>
    <tableColumn id="12" xr3:uid="{B5001861-82B9-4874-8839-DA72E9ED7411}" name="Test Lif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CE100B-CA55-4F3A-B428-9220D7F5BD64}" name="Table3" displayName="Table3" ref="A1:G40" totalsRowShown="0">
  <autoFilter ref="A1:G40" xr:uid="{6E4B28CF-4A89-42CC-BAA6-BF8961E52721}"/>
  <tableColumns count="7">
    <tableColumn id="1" xr3:uid="{333ABDFD-3DB3-4822-917F-E08BC487B080}" name="Week"/>
    <tableColumn id="2" xr3:uid="{174B4823-DD31-45D6-8C77-8DE2DB1284F7}" name="SeaVision - Moran"/>
    <tableColumn id="3" xr3:uid="{82331191-1FB4-48C5-974D-4997484C50A8}" name="Twitter - Moran "/>
    <tableColumn id="4" xr3:uid="{A371E20D-6EEC-438B-BA6A-578DF12ECDEE}" name="Twitter - Moran + " dataDxfId="13"/>
    <tableColumn id="5" xr3:uid="{83463716-E4CF-43A6-8EBA-23C39911C295}" name="Bridge - Moran"/>
    <tableColumn id="6" xr3:uid="{27387419-684B-48E5-A479-4F611E6CD8BA}" name="Bridge - Moran + "/>
    <tableColumn id="7" xr3:uid="{AB0A1469-074F-4B2A-84FC-F626FF5FAE86}" name="Accura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5780DF-9BDC-4F23-8884-ED742F373E77}" name="Table4" displayName="Table4" ref="A1:G40" totalsRowShown="0">
  <autoFilter ref="A1:G40" xr:uid="{790ECF55-A8C2-4FF2-B77B-7E4F4AEE280A}"/>
  <tableColumns count="7">
    <tableColumn id="1" xr3:uid="{36A74378-26E8-447B-B9B6-AD4A59F1C0A5}" name="Week"/>
    <tableColumn id="2" xr3:uid="{C3C278D3-67EE-4FF4-A0DA-1BAA07270205}" name="SeaVision - Moran"/>
    <tableColumn id="3" xr3:uid="{9BF1FD5F-9D95-49D1-BC63-663EE79F1F50}" name="Twitter - Moran "/>
    <tableColumn id="4" xr3:uid="{69DBE8C3-0FD8-404B-AC8A-814435C7F4CD}" name="Twitter - Moran + " dataDxfId="12"/>
    <tableColumn id="5" xr3:uid="{F877EF52-D59A-420E-80AD-3D54A8A234A9}" name="Bridge - Moran"/>
    <tableColumn id="6" xr3:uid="{64A366D3-3EDB-4BAD-BE62-23901CC28E34}" name="Bridge - Moran + "/>
    <tableColumn id="7" xr3:uid="{8573ADF5-174B-4511-B54E-FE96A125EB8B}" name="Accurac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BD8529-8AE4-4CAD-8393-D085179ED43D}" name="Table5" displayName="Table5" ref="A1:G40" totalsRowShown="0">
  <autoFilter ref="A1:G40" xr:uid="{AE98B7E7-284F-40F1-BF34-50ECEA356407}"/>
  <tableColumns count="7">
    <tableColumn id="1" xr3:uid="{67B48BB9-9472-4FBF-9D95-E2A911FFE980}" name="Week"/>
    <tableColumn id="2" xr3:uid="{AE5A0570-5C99-4F14-9364-771FEED8E5CC}" name="SeaVision - Moran"/>
    <tableColumn id="3" xr3:uid="{B972100C-FAAC-45C4-82EB-999C06564616}" name="Twitter - Moran "/>
    <tableColumn id="4" xr3:uid="{536B72EE-BDA0-46CE-84D4-E2F56D3F89E4}" name="Twitter - Moran + " dataDxfId="11"/>
    <tableColumn id="5" xr3:uid="{6890EFD8-2763-4D19-A0F2-34D049D96383}" name="Bridge - Moran"/>
    <tableColumn id="6" xr3:uid="{CB756CC6-4182-4721-A811-EAD220721CB8}" name="Bridge - Moran + "/>
    <tableColumn id="7" xr3:uid="{386D5BB0-3EBA-4022-8D91-535699AA6FA8}" name="Accura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ECOM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00B5E2"/>
      </a:accent1>
      <a:accent2>
        <a:srgbClr val="84BD00"/>
      </a:accent2>
      <a:accent3>
        <a:srgbClr val="F68B1F"/>
      </a:accent3>
      <a:accent4>
        <a:srgbClr val="9E007E"/>
      </a:accent4>
      <a:accent5>
        <a:srgbClr val="FFE512"/>
      </a:accent5>
      <a:accent6>
        <a:srgbClr val="8C8279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E6F9E-0E45-4ABE-8BE7-F31971D39484}">
  <sheetPr codeName="Sheet1"/>
  <dimension ref="A1:L464"/>
  <sheetViews>
    <sheetView workbookViewId="0"/>
  </sheetViews>
  <sheetFormatPr defaultRowHeight="15" x14ac:dyDescent="0.25"/>
  <cols>
    <col min="2" max="2" width="19.42578125" customWidth="1"/>
    <col min="3" max="3" width="17.42578125" customWidth="1"/>
    <col min="4" max="4" width="18.85546875" customWidth="1"/>
    <col min="5" max="5" width="16.42578125" customWidth="1"/>
    <col min="6" max="6" width="18.140625" customWidth="1"/>
    <col min="7" max="8" width="10.5703125" customWidth="1"/>
    <col min="9" max="9" width="23.5703125" customWidth="1"/>
    <col min="10" max="11" width="26.140625" customWidth="1"/>
    <col min="12" max="12" width="1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-4.8611111124046147E-3</v>
      </c>
      <c r="C2">
        <v>-1.2500000004365575E-2</v>
      </c>
      <c r="D2">
        <v>-2.0833333376989085E-3</v>
      </c>
      <c r="E2">
        <v>-1.0125000000043656</v>
      </c>
      <c r="F2">
        <v>-1.0055555555599212</v>
      </c>
      <c r="G2" t="s">
        <v>12</v>
      </c>
      <c r="I2">
        <v>1</v>
      </c>
    </row>
    <row r="3" spans="1:12" x14ac:dyDescent="0.25">
      <c r="A3">
        <v>1</v>
      </c>
      <c r="B3">
        <v>-1.6666666670062114E-2</v>
      </c>
      <c r="C3">
        <v>-1.9444444442342501E-2</v>
      </c>
      <c r="D3">
        <v>-9.027777775675835E-3</v>
      </c>
      <c r="E3">
        <v>-1.0194444444423425</v>
      </c>
      <c r="F3">
        <v>-1.0124999999978981</v>
      </c>
      <c r="G3" t="s">
        <v>13</v>
      </c>
      <c r="I3">
        <v>1</v>
      </c>
    </row>
    <row r="4" spans="1:12" x14ac:dyDescent="0.25">
      <c r="A4">
        <v>1</v>
      </c>
      <c r="B4">
        <v>-2.2222222221898846E-2</v>
      </c>
      <c r="C4">
        <v>-2.7777777781011537E-2</v>
      </c>
      <c r="D4">
        <v>-1.7361111114344872E-2</v>
      </c>
      <c r="E4">
        <v>-2.6388888894871343E-2</v>
      </c>
      <c r="F4">
        <v>-1.9444444450426899E-2</v>
      </c>
      <c r="G4" t="s">
        <v>13</v>
      </c>
      <c r="H4" t="s">
        <v>14</v>
      </c>
      <c r="I4">
        <v>1</v>
      </c>
    </row>
    <row r="5" spans="1:12" x14ac:dyDescent="0.25">
      <c r="A5">
        <v>1</v>
      </c>
      <c r="B5">
        <v>-2.1527777775190771E-2</v>
      </c>
      <c r="C5">
        <v>-2.569444444088731E-2</v>
      </c>
      <c r="D5">
        <v>-1.5277777774220644E-2</v>
      </c>
      <c r="E5">
        <v>-2.4305555554747116E-2</v>
      </c>
      <c r="F5">
        <v>-1.7361111110302672E-2</v>
      </c>
      <c r="G5" t="s">
        <v>12</v>
      </c>
      <c r="H5" t="s">
        <v>14</v>
      </c>
      <c r="I5">
        <v>1</v>
      </c>
    </row>
    <row r="6" spans="1:12" x14ac:dyDescent="0.25">
      <c r="A6">
        <v>1</v>
      </c>
      <c r="B6">
        <v>-3.125E-2</v>
      </c>
      <c r="C6">
        <v>-3.4722222218988463E-2</v>
      </c>
      <c r="D6">
        <v>-2.4305555552321799E-2</v>
      </c>
      <c r="E6">
        <v>-3.4722222218988463E-2</v>
      </c>
      <c r="F6">
        <v>-2.7777777774544019E-2</v>
      </c>
      <c r="G6" t="s">
        <v>12</v>
      </c>
      <c r="H6" t="s">
        <v>14</v>
      </c>
      <c r="I6">
        <v>1</v>
      </c>
    </row>
    <row r="7" spans="1:12" x14ac:dyDescent="0.25">
      <c r="A7">
        <v>1</v>
      </c>
      <c r="B7">
        <v>-2.2222222221898846E-2</v>
      </c>
      <c r="C7">
        <v>-2.9861111113859806E-2</v>
      </c>
      <c r="D7">
        <v>-1.9444444447193142E-2</v>
      </c>
      <c r="E7">
        <v>-2.7777777781011537E-2</v>
      </c>
      <c r="F7">
        <v>-2.0833333336567093E-2</v>
      </c>
      <c r="G7" t="s">
        <v>13</v>
      </c>
      <c r="H7" t="s">
        <v>14</v>
      </c>
      <c r="I7">
        <v>1</v>
      </c>
    </row>
    <row r="8" spans="1:12" x14ac:dyDescent="0.25">
      <c r="A8">
        <v>1</v>
      </c>
      <c r="B8">
        <v>-1.1805555550381541E-2</v>
      </c>
      <c r="C8">
        <v>-1.8055555556202307E-2</v>
      </c>
      <c r="D8">
        <v>-7.6388888895356413E-3</v>
      </c>
      <c r="E8">
        <v>-1.5972222223354038E-2</v>
      </c>
      <c r="F8">
        <v>-9.0277777789095938E-3</v>
      </c>
      <c r="G8" t="s">
        <v>12</v>
      </c>
      <c r="H8" t="s">
        <v>14</v>
      </c>
      <c r="I8">
        <v>1</v>
      </c>
    </row>
    <row r="9" spans="1:12" x14ac:dyDescent="0.25">
      <c r="A9">
        <v>1</v>
      </c>
      <c r="B9">
        <v>-2.7777777781011537E-2</v>
      </c>
      <c r="C9">
        <v>-2.9166666667151731E-2</v>
      </c>
      <c r="D9">
        <v>-1.8750000000485066E-2</v>
      </c>
      <c r="E9">
        <v>-2.7777777781011537E-2</v>
      </c>
      <c r="F9">
        <v>-2.0833333336567093E-2</v>
      </c>
      <c r="G9" t="s">
        <v>13</v>
      </c>
      <c r="H9" t="s">
        <v>14</v>
      </c>
      <c r="I9">
        <v>1</v>
      </c>
    </row>
    <row r="10" spans="1:12" x14ac:dyDescent="0.25">
      <c r="A10">
        <v>1</v>
      </c>
      <c r="B10" s="50">
        <v>3.472222222222222E-3</v>
      </c>
      <c r="C10">
        <v>-6.9444443943211809E-4</v>
      </c>
      <c r="D10" s="50">
        <v>9.7222222222222224E-3</v>
      </c>
      <c r="E10" s="50">
        <v>0</v>
      </c>
      <c r="F10" s="50">
        <v>6.9444444444444441E-3</v>
      </c>
      <c r="G10" t="s">
        <v>13</v>
      </c>
      <c r="H10" t="s">
        <v>14</v>
      </c>
      <c r="I10">
        <v>1</v>
      </c>
    </row>
    <row r="11" spans="1:12" x14ac:dyDescent="0.25">
      <c r="A11">
        <v>1</v>
      </c>
      <c r="B11" s="50">
        <v>5.5555555555555558E-3</v>
      </c>
      <c r="C11">
        <v>-4.8611111124046147E-3</v>
      </c>
      <c r="D11" s="50">
        <v>5.5555555555555558E-3</v>
      </c>
      <c r="E11">
        <v>-2.7777777795563452E-3</v>
      </c>
      <c r="F11" s="50">
        <v>4.1666666666666666E-3</v>
      </c>
      <c r="G11" t="s">
        <v>12</v>
      </c>
      <c r="H11" t="s">
        <v>14</v>
      </c>
      <c r="I11">
        <v>1</v>
      </c>
    </row>
    <row r="12" spans="1:12" x14ac:dyDescent="0.25">
      <c r="A12">
        <v>1</v>
      </c>
      <c r="B12">
        <v>-8.333333331393078E-3</v>
      </c>
      <c r="C12">
        <v>-1.6666666662786156E-2</v>
      </c>
      <c r="D12">
        <v>-6.2499999961194899E-3</v>
      </c>
      <c r="E12">
        <v>-1.3888888883229811E-2</v>
      </c>
      <c r="F12">
        <v>-6.9444444387853658E-3</v>
      </c>
      <c r="G12" t="s">
        <v>15</v>
      </c>
      <c r="H12" t="s">
        <v>14</v>
      </c>
      <c r="I12">
        <v>1</v>
      </c>
    </row>
    <row r="13" spans="1:12" x14ac:dyDescent="0.25">
      <c r="A13">
        <v>1</v>
      </c>
      <c r="B13">
        <v>-1.3888888890505768E-2</v>
      </c>
      <c r="C13">
        <v>-1.7361111109494232E-2</v>
      </c>
      <c r="D13">
        <v>-6.9444444428275656E-3</v>
      </c>
      <c r="E13">
        <v>-1.8055555556202307E-2</v>
      </c>
      <c r="F13">
        <v>-1.1111111111757863E-2</v>
      </c>
      <c r="G13" t="s">
        <v>13</v>
      </c>
      <c r="H13" t="s">
        <v>14</v>
      </c>
      <c r="I13">
        <v>1</v>
      </c>
    </row>
    <row r="14" spans="1:12" x14ac:dyDescent="0.25">
      <c r="A14">
        <v>1</v>
      </c>
      <c r="B14">
        <v>-9.0277777781011537E-3</v>
      </c>
      <c r="C14">
        <v>-1.2499999997089617E-2</v>
      </c>
      <c r="D14">
        <v>-2.0833333304229509E-3</v>
      </c>
      <c r="E14">
        <v>-1.0416666664241347E-2</v>
      </c>
      <c r="F14">
        <v>-3.4722222197969025E-3</v>
      </c>
      <c r="G14" t="s">
        <v>13</v>
      </c>
      <c r="H14" t="s">
        <v>14</v>
      </c>
      <c r="I14">
        <v>1</v>
      </c>
    </row>
    <row r="15" spans="1:12" x14ac:dyDescent="0.25">
      <c r="A15">
        <v>1</v>
      </c>
      <c r="B15" s="50">
        <v>2.0833333333333333E-3</v>
      </c>
      <c r="C15">
        <v>-6.2499999985448085E-3</v>
      </c>
      <c r="D15" s="50">
        <v>4.1666666666666666E-3</v>
      </c>
      <c r="E15">
        <v>-3.4722222189884633E-3</v>
      </c>
      <c r="F15" s="50">
        <v>3.472222222222222E-3</v>
      </c>
      <c r="G15" t="s">
        <v>12</v>
      </c>
      <c r="H15" t="s">
        <v>14</v>
      </c>
      <c r="I15">
        <v>1</v>
      </c>
    </row>
    <row r="16" spans="1:12" x14ac:dyDescent="0.25">
      <c r="A16">
        <v>1</v>
      </c>
      <c r="B16" s="50">
        <v>1.8749999999999999E-2</v>
      </c>
      <c r="C16" s="50">
        <v>1.5277777777777777E-2</v>
      </c>
      <c r="D16" s="50">
        <v>2.5694444444444447E-2</v>
      </c>
      <c r="E16" s="50">
        <v>1.6666666666666666E-2</v>
      </c>
      <c r="F16" s="50">
        <v>2.361111111111111E-2</v>
      </c>
      <c r="G16" t="s">
        <v>13</v>
      </c>
      <c r="H16" t="s">
        <v>14</v>
      </c>
      <c r="I16">
        <v>1</v>
      </c>
    </row>
    <row r="17" spans="1:11" x14ac:dyDescent="0.25">
      <c r="A17">
        <v>1</v>
      </c>
      <c r="B17">
        <v>-4.8611111124046147E-3</v>
      </c>
      <c r="C17">
        <v>-6.9444444452528842E-3</v>
      </c>
      <c r="D17" s="50">
        <v>3.472222222222222E-3</v>
      </c>
      <c r="E17">
        <v>-5.5555555591126904E-3</v>
      </c>
      <c r="F17" s="50">
        <v>1.3888888888888889E-3</v>
      </c>
      <c r="G17" t="s">
        <v>13</v>
      </c>
      <c r="H17" t="s">
        <v>14</v>
      </c>
      <c r="I17">
        <v>1</v>
      </c>
    </row>
    <row r="18" spans="1:11" x14ac:dyDescent="0.25">
      <c r="A18">
        <v>1</v>
      </c>
      <c r="B18" s="50">
        <v>9.0277777777777787E-3</v>
      </c>
      <c r="C18" s="50">
        <v>3.472222222222222E-3</v>
      </c>
      <c r="D18" s="50">
        <v>1.3888888888888888E-2</v>
      </c>
      <c r="E18" s="50">
        <v>4.1666666666666666E-3</v>
      </c>
      <c r="F18" s="50">
        <v>1.1111111111111112E-2</v>
      </c>
      <c r="G18" t="s">
        <v>12</v>
      </c>
      <c r="H18" t="s">
        <v>14</v>
      </c>
      <c r="I18">
        <v>1</v>
      </c>
    </row>
    <row r="19" spans="1:11" x14ac:dyDescent="0.25">
      <c r="A19">
        <v>1</v>
      </c>
      <c r="B19" s="50">
        <v>2.4305555555555556E-2</v>
      </c>
      <c r="C19" s="50">
        <v>1.5277777777777777E-2</v>
      </c>
      <c r="D19" s="50">
        <v>2.5694444444444447E-2</v>
      </c>
      <c r="E19" s="50">
        <v>1.7361111111111112E-2</v>
      </c>
      <c r="F19" s="50">
        <v>2.4305555555555556E-2</v>
      </c>
      <c r="G19" t="s">
        <v>12</v>
      </c>
      <c r="H19" t="s">
        <v>14</v>
      </c>
      <c r="I19">
        <v>1</v>
      </c>
    </row>
    <row r="20" spans="1:11" x14ac:dyDescent="0.25">
      <c r="A20">
        <v>1</v>
      </c>
      <c r="B20" s="50">
        <v>1.8749999999999999E-2</v>
      </c>
      <c r="C20" s="50">
        <v>1.8055555555555557E-2</v>
      </c>
      <c r="D20" s="50">
        <v>2.8472222222222222E-2</v>
      </c>
      <c r="E20" s="50">
        <v>1.6666666666666666E-2</v>
      </c>
      <c r="F20" s="50">
        <v>2.361111111111111E-2</v>
      </c>
      <c r="G20" t="s">
        <v>13</v>
      </c>
      <c r="H20" t="s">
        <v>14</v>
      </c>
      <c r="I20">
        <v>1</v>
      </c>
    </row>
    <row r="21" spans="1:11" x14ac:dyDescent="0.25">
      <c r="A21">
        <v>1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15</v>
      </c>
      <c r="H21" t="s">
        <v>17</v>
      </c>
      <c r="K21">
        <v>1</v>
      </c>
    </row>
    <row r="22" spans="1:11" x14ac:dyDescent="0.25">
      <c r="A22">
        <v>1</v>
      </c>
      <c r="B22" s="50">
        <v>1.3888888888888889E-3</v>
      </c>
      <c r="C22">
        <v>-3.4722222262644209E-3</v>
      </c>
      <c r="D22" s="50">
        <v>6.9444444444444441E-3</v>
      </c>
      <c r="E22">
        <v>-2.7777777795563452E-3</v>
      </c>
      <c r="F22" s="50">
        <v>4.1666666666666666E-3</v>
      </c>
      <c r="G22" t="s">
        <v>12</v>
      </c>
      <c r="H22" t="s">
        <v>14</v>
      </c>
      <c r="I22">
        <v>1</v>
      </c>
    </row>
    <row r="23" spans="1:11" x14ac:dyDescent="0.25">
      <c r="A23">
        <v>1</v>
      </c>
      <c r="B23" s="50">
        <v>2.013888888888889E-2</v>
      </c>
      <c r="C23" s="50">
        <v>1.5972222222222224E-2</v>
      </c>
      <c r="D23" s="50">
        <v>2.6388888888888889E-2</v>
      </c>
      <c r="E23" s="50">
        <v>1.7361111111111112E-2</v>
      </c>
      <c r="F23" s="50">
        <v>2.4305555555555556E-2</v>
      </c>
      <c r="G23" t="s">
        <v>13</v>
      </c>
      <c r="H23" t="s">
        <v>14</v>
      </c>
      <c r="I23">
        <v>1</v>
      </c>
    </row>
    <row r="24" spans="1:11" x14ac:dyDescent="0.25">
      <c r="A24">
        <v>1</v>
      </c>
      <c r="B24">
        <v>-7.6388888919609599E-3</v>
      </c>
      <c r="C24">
        <v>-1.1111111110949423E-2</v>
      </c>
      <c r="D24">
        <v>-6.9444444428275708E-4</v>
      </c>
      <c r="E24">
        <v>-1.0416666664241347E-2</v>
      </c>
      <c r="F24">
        <v>-3.4722222197969025E-3</v>
      </c>
      <c r="G24" t="s">
        <v>13</v>
      </c>
      <c r="H24" t="s">
        <v>14</v>
      </c>
      <c r="I24">
        <v>1</v>
      </c>
    </row>
    <row r="25" spans="1:11" x14ac:dyDescent="0.25">
      <c r="A25">
        <v>1</v>
      </c>
      <c r="B25" s="50">
        <v>2.7777777777777779E-3</v>
      </c>
      <c r="C25">
        <v>-4.166666665696539E-3</v>
      </c>
      <c r="D25" s="50">
        <v>6.2499999999999995E-3</v>
      </c>
      <c r="E25">
        <v>-4.8611111124046147E-3</v>
      </c>
      <c r="F25" s="50">
        <v>2.0833333333333333E-3</v>
      </c>
      <c r="G25" t="s">
        <v>12</v>
      </c>
      <c r="H25" t="s">
        <v>14</v>
      </c>
      <c r="I25">
        <v>1</v>
      </c>
    </row>
    <row r="26" spans="1:11" x14ac:dyDescent="0.25">
      <c r="A26">
        <v>1</v>
      </c>
      <c r="B26">
        <v>-6.9444444452528842E-3</v>
      </c>
      <c r="C26">
        <v>-1.3888888890505768E-2</v>
      </c>
      <c r="D26">
        <v>-3.4722222238391023E-3</v>
      </c>
      <c r="E26">
        <v>-1.3888888890505768E-2</v>
      </c>
      <c r="F26">
        <v>-6.9444444460613234E-3</v>
      </c>
      <c r="G26" t="s">
        <v>15</v>
      </c>
      <c r="H26" t="s">
        <v>14</v>
      </c>
      <c r="I26">
        <v>1</v>
      </c>
    </row>
    <row r="27" spans="1:11" x14ac:dyDescent="0.25">
      <c r="A27">
        <v>1</v>
      </c>
      <c r="B27">
        <v>-3.4722222262644209E-3</v>
      </c>
      <c r="C27">
        <v>-8.3333333386690356E-3</v>
      </c>
      <c r="D27" s="50">
        <v>2.0833333333333333E-3</v>
      </c>
      <c r="E27">
        <v>-6.9444444452528842E-3</v>
      </c>
      <c r="F27">
        <v>-8.0843925304163733E-13</v>
      </c>
      <c r="G27" t="s">
        <v>13</v>
      </c>
      <c r="H27" t="s">
        <v>18</v>
      </c>
      <c r="K27">
        <v>1</v>
      </c>
    </row>
    <row r="28" spans="1:11" x14ac:dyDescent="0.25">
      <c r="A28">
        <v>1</v>
      </c>
      <c r="B28">
        <v>-1.3888888890505768E-2</v>
      </c>
      <c r="C28">
        <v>-2.0833333335758653E-2</v>
      </c>
      <c r="D28">
        <v>-1.0416666669091986E-2</v>
      </c>
      <c r="E28">
        <v>-2.0833333335758653E-2</v>
      </c>
      <c r="F28">
        <v>-1.3888888891314208E-2</v>
      </c>
      <c r="G28" t="s">
        <v>12</v>
      </c>
      <c r="H28" t="s">
        <v>14</v>
      </c>
      <c r="I28">
        <v>1</v>
      </c>
    </row>
    <row r="29" spans="1:11" x14ac:dyDescent="0.25">
      <c r="A29">
        <v>1</v>
      </c>
      <c r="B29">
        <v>-1.3888888861401938E-3</v>
      </c>
      <c r="C29">
        <v>-7.6388888846850023E-3</v>
      </c>
      <c r="D29" s="50">
        <v>2.7777777777777779E-3</v>
      </c>
      <c r="E29">
        <v>-4.8611111051286571E-3</v>
      </c>
      <c r="F29" s="50">
        <v>2.0833333333333333E-3</v>
      </c>
      <c r="G29" t="s">
        <v>12</v>
      </c>
      <c r="H29" t="s">
        <v>14</v>
      </c>
      <c r="I29">
        <v>1</v>
      </c>
    </row>
    <row r="30" spans="1:11" x14ac:dyDescent="0.25">
      <c r="A30">
        <v>1</v>
      </c>
      <c r="B30">
        <v>-3.4722222189884633E-3</v>
      </c>
      <c r="C30">
        <v>-8.333333331393078E-3</v>
      </c>
      <c r="D30" s="50">
        <v>2.0833333333333333E-3</v>
      </c>
      <c r="E30">
        <v>-6.9444444452528842E-3</v>
      </c>
      <c r="F30">
        <v>-8.0843925304163733E-13</v>
      </c>
      <c r="G30" t="s">
        <v>12</v>
      </c>
      <c r="H30" t="s">
        <v>14</v>
      </c>
      <c r="I30">
        <v>1</v>
      </c>
    </row>
    <row r="31" spans="1:11" x14ac:dyDescent="0.25">
      <c r="A31">
        <v>2</v>
      </c>
      <c r="B31">
        <v>-2.0833333335758653E-2</v>
      </c>
      <c r="C31">
        <v>-2.4305555554747116E-2</v>
      </c>
      <c r="D31">
        <v>-1.388888888808045E-2</v>
      </c>
      <c r="E31">
        <v>-2.5000000001455192E-2</v>
      </c>
      <c r="F31">
        <v>-1.8055555557010747E-2</v>
      </c>
      <c r="G31" t="s">
        <v>13</v>
      </c>
      <c r="H31" t="s">
        <v>14</v>
      </c>
      <c r="I31">
        <v>1</v>
      </c>
    </row>
    <row r="32" spans="1:11" x14ac:dyDescent="0.25">
      <c r="A32">
        <v>2</v>
      </c>
      <c r="B32" s="50">
        <v>0</v>
      </c>
      <c r="C32">
        <v>-2.7777777722803876E-3</v>
      </c>
      <c r="D32" s="50">
        <v>7.6388888888888886E-3</v>
      </c>
      <c r="E32">
        <v>-4.166666665696539E-3</v>
      </c>
      <c r="F32" s="50">
        <v>2.7777777777777779E-3</v>
      </c>
      <c r="G32" t="s">
        <v>13</v>
      </c>
      <c r="H32" t="s">
        <v>14</v>
      </c>
      <c r="I32">
        <v>1</v>
      </c>
    </row>
    <row r="33" spans="1:11" x14ac:dyDescent="0.25">
      <c r="A33">
        <v>2</v>
      </c>
      <c r="B33">
        <v>-1.2499999997089617E-2</v>
      </c>
      <c r="C33">
        <v>-1.8750000002910383E-2</v>
      </c>
      <c r="D33">
        <v>-8.333333336243717E-3</v>
      </c>
      <c r="E33">
        <v>-1.4583333329937886E-2</v>
      </c>
      <c r="F33">
        <v>-7.6388888854934415E-3</v>
      </c>
      <c r="G33" t="s">
        <v>13</v>
      </c>
      <c r="H33" t="s">
        <v>14</v>
      </c>
      <c r="I33">
        <v>1</v>
      </c>
    </row>
    <row r="34" spans="1:11" x14ac:dyDescent="0.25">
      <c r="A34">
        <v>2</v>
      </c>
      <c r="B34">
        <v>-4.166666665696539E-3</v>
      </c>
      <c r="C34">
        <v>-1.5972222223354038E-2</v>
      </c>
      <c r="D34">
        <v>-5.5555555566873718E-3</v>
      </c>
      <c r="E34">
        <v>-1.3194444443797693E-2</v>
      </c>
      <c r="F34">
        <v>-6.2499999993532477E-3</v>
      </c>
      <c r="G34" t="s">
        <v>15</v>
      </c>
      <c r="H34" t="s">
        <v>14</v>
      </c>
      <c r="I34">
        <v>1</v>
      </c>
    </row>
    <row r="35" spans="1:11" x14ac:dyDescent="0.25">
      <c r="A35">
        <v>2</v>
      </c>
      <c r="B35" s="50">
        <v>3.472222222222222E-3</v>
      </c>
      <c r="C35">
        <v>-4.166666665696539E-3</v>
      </c>
      <c r="D35" s="50">
        <v>6.2499999999999995E-3</v>
      </c>
      <c r="E35">
        <v>-2.0833333328482695E-3</v>
      </c>
      <c r="F35" s="50">
        <v>4.8611111111111112E-3</v>
      </c>
      <c r="G35" t="s">
        <v>12</v>
      </c>
      <c r="H35" t="s">
        <v>14</v>
      </c>
      <c r="I35">
        <v>1</v>
      </c>
    </row>
    <row r="36" spans="1:11" x14ac:dyDescent="0.25">
      <c r="A36">
        <v>2</v>
      </c>
      <c r="B36" s="50">
        <v>6.2499999999999995E-3</v>
      </c>
      <c r="C36" s="50">
        <v>0</v>
      </c>
      <c r="D36" s="50">
        <v>1.0416666666666666E-2</v>
      </c>
      <c r="E36" s="50">
        <v>1.3888888888888889E-3</v>
      </c>
      <c r="F36" s="50">
        <v>8.3333333333333332E-3</v>
      </c>
      <c r="G36" t="s">
        <v>12</v>
      </c>
      <c r="H36" t="s">
        <v>14</v>
      </c>
      <c r="I36">
        <v>1</v>
      </c>
    </row>
    <row r="37" spans="1:11" x14ac:dyDescent="0.25">
      <c r="A37">
        <v>2</v>
      </c>
      <c r="B37">
        <v>-4.8611111051286571E-3</v>
      </c>
      <c r="C37">
        <v>-1.0416666664241347E-2</v>
      </c>
      <c r="D37" s="50">
        <v>0</v>
      </c>
      <c r="E37">
        <v>-1.0416666664241347E-2</v>
      </c>
      <c r="F37">
        <v>-3.4722222197969025E-3</v>
      </c>
      <c r="G37" t="s">
        <v>12</v>
      </c>
      <c r="H37" t="s">
        <v>14</v>
      </c>
      <c r="I37">
        <v>1</v>
      </c>
    </row>
    <row r="38" spans="1:11" x14ac:dyDescent="0.25">
      <c r="A38">
        <v>2</v>
      </c>
      <c r="B38">
        <v>-6.944444467080757E-4</v>
      </c>
      <c r="C38">
        <v>-4.8611111124046147E-3</v>
      </c>
      <c r="D38" s="50">
        <v>5.5555555555555558E-3</v>
      </c>
      <c r="E38">
        <v>-6.9444444452528842E-3</v>
      </c>
      <c r="F38">
        <v>-8.0843925304163733E-13</v>
      </c>
      <c r="G38" t="s">
        <v>12</v>
      </c>
      <c r="H38" t="s">
        <v>14</v>
      </c>
      <c r="I38">
        <v>1</v>
      </c>
    </row>
    <row r="39" spans="1:11" x14ac:dyDescent="0.25">
      <c r="A39">
        <v>2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12</v>
      </c>
      <c r="H39" t="s">
        <v>17</v>
      </c>
      <c r="K39">
        <v>1</v>
      </c>
    </row>
    <row r="40" spans="1:11" x14ac:dyDescent="0.25">
      <c r="A40">
        <v>2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13</v>
      </c>
      <c r="H40" t="s">
        <v>17</v>
      </c>
      <c r="K40">
        <v>1</v>
      </c>
    </row>
    <row r="41" spans="1:11" x14ac:dyDescent="0.25">
      <c r="A41">
        <v>2</v>
      </c>
      <c r="B41" t="s">
        <v>16</v>
      </c>
      <c r="C41" t="s">
        <v>16</v>
      </c>
      <c r="D41" t="s">
        <v>16</v>
      </c>
      <c r="E41" t="s">
        <v>16</v>
      </c>
      <c r="F41" t="s">
        <v>16</v>
      </c>
      <c r="H41" t="s">
        <v>19</v>
      </c>
      <c r="J41">
        <v>1</v>
      </c>
    </row>
    <row r="42" spans="1:11" x14ac:dyDescent="0.25">
      <c r="A42">
        <v>2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H42" t="s">
        <v>19</v>
      </c>
      <c r="J42">
        <v>1</v>
      </c>
    </row>
    <row r="43" spans="1:11" x14ac:dyDescent="0.25">
      <c r="A43">
        <v>2</v>
      </c>
      <c r="B43">
        <v>-4.8611111124046147E-3</v>
      </c>
      <c r="C43">
        <v>-1.4583333329937886E-2</v>
      </c>
      <c r="D43">
        <v>-4.1666666632712204E-3</v>
      </c>
      <c r="E43">
        <v>-1.3194444443797693E-2</v>
      </c>
      <c r="F43">
        <v>-6.2499999993532477E-3</v>
      </c>
      <c r="G43" t="s">
        <v>15</v>
      </c>
      <c r="H43" t="s">
        <v>14</v>
      </c>
      <c r="I43">
        <v>1</v>
      </c>
    </row>
    <row r="44" spans="1:11" x14ac:dyDescent="0.25">
      <c r="A44">
        <v>2</v>
      </c>
      <c r="B44" s="50">
        <v>4.8611111111111112E-3</v>
      </c>
      <c r="C44" s="50">
        <v>2.0833333333333333E-3</v>
      </c>
      <c r="D44" s="50">
        <v>1.2499999999999999E-2</v>
      </c>
      <c r="E44" s="50">
        <v>6.9444444444444447E-4</v>
      </c>
      <c r="F44" s="50">
        <v>7.6388888888888886E-3</v>
      </c>
      <c r="G44" t="s">
        <v>13</v>
      </c>
      <c r="H44" t="s">
        <v>14</v>
      </c>
      <c r="I44">
        <v>1</v>
      </c>
    </row>
    <row r="45" spans="1:11" x14ac:dyDescent="0.25">
      <c r="A45">
        <v>2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13</v>
      </c>
      <c r="H45" t="s">
        <v>17</v>
      </c>
      <c r="K45">
        <v>1</v>
      </c>
    </row>
    <row r="46" spans="1:11" x14ac:dyDescent="0.25">
      <c r="A46">
        <v>2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13</v>
      </c>
      <c r="H46" t="s">
        <v>17</v>
      </c>
      <c r="K46">
        <v>1</v>
      </c>
    </row>
    <row r="47" spans="1:11" x14ac:dyDescent="0.25">
      <c r="A47">
        <v>2</v>
      </c>
      <c r="B47">
        <v>-1.5277777776645962E-2</v>
      </c>
      <c r="C47">
        <v>-1.7361111109494232E-2</v>
      </c>
      <c r="D47">
        <v>-6.9444444428275656E-3</v>
      </c>
      <c r="E47">
        <v>-1.7361111109494232E-2</v>
      </c>
      <c r="F47">
        <v>-1.0416666665049788E-2</v>
      </c>
      <c r="G47" t="s">
        <v>13</v>
      </c>
      <c r="H47" t="s">
        <v>14</v>
      </c>
      <c r="I47">
        <v>1</v>
      </c>
    </row>
    <row r="48" spans="1:11" x14ac:dyDescent="0.25">
      <c r="A48">
        <v>2</v>
      </c>
      <c r="B48" s="50">
        <v>1.3888888888888889E-3</v>
      </c>
      <c r="C48">
        <v>-2.0833333328482695E-3</v>
      </c>
      <c r="D48" s="50">
        <v>8.3333333333333332E-3</v>
      </c>
      <c r="E48">
        <v>-2.0833333328482695E-3</v>
      </c>
      <c r="F48" s="50">
        <v>4.8611111111111112E-3</v>
      </c>
      <c r="G48" t="s">
        <v>13</v>
      </c>
      <c r="H48" t="s">
        <v>14</v>
      </c>
      <c r="I48">
        <v>1</v>
      </c>
    </row>
    <row r="49" spans="1:11" x14ac:dyDescent="0.25">
      <c r="A49">
        <v>2</v>
      </c>
      <c r="B49" s="50">
        <v>2.2916666666666669E-2</v>
      </c>
      <c r="C49" s="50">
        <v>1.8749999999999999E-2</v>
      </c>
      <c r="D49" s="50">
        <v>2.9166666666666664E-2</v>
      </c>
      <c r="E49" s="50">
        <v>1.9444444444444445E-2</v>
      </c>
      <c r="F49" s="50">
        <v>2.6388888888888889E-2</v>
      </c>
      <c r="G49" t="s">
        <v>13</v>
      </c>
      <c r="H49" t="s">
        <v>14</v>
      </c>
      <c r="I49">
        <v>1</v>
      </c>
    </row>
    <row r="50" spans="1:11" x14ac:dyDescent="0.25">
      <c r="A50">
        <v>2</v>
      </c>
      <c r="B50">
        <v>-5.5555555518367328E-3</v>
      </c>
      <c r="C50">
        <v>-7.6388888846850023E-3</v>
      </c>
      <c r="D50" s="50">
        <v>2.7777777777777779E-3</v>
      </c>
      <c r="E50">
        <v>-6.2499999985448085E-3</v>
      </c>
      <c r="F50" s="50">
        <v>6.9444444444444447E-4</v>
      </c>
      <c r="G50" t="s">
        <v>13</v>
      </c>
      <c r="H50" t="s">
        <v>14</v>
      </c>
      <c r="I50">
        <v>1</v>
      </c>
    </row>
    <row r="51" spans="1:11" x14ac:dyDescent="0.25">
      <c r="A51">
        <v>2</v>
      </c>
      <c r="B51" s="50">
        <v>2.2916666666666669E-2</v>
      </c>
      <c r="C51" s="50">
        <v>1.5972222222222224E-2</v>
      </c>
      <c r="D51" s="50">
        <v>2.6388888888888889E-2</v>
      </c>
      <c r="E51" s="50">
        <v>1.7361111111111112E-2</v>
      </c>
      <c r="F51" s="50">
        <v>2.4305555555555556E-2</v>
      </c>
      <c r="G51" t="s">
        <v>13</v>
      </c>
      <c r="H51" t="s">
        <v>14</v>
      </c>
      <c r="I51">
        <v>1</v>
      </c>
    </row>
    <row r="52" spans="1:11" x14ac:dyDescent="0.25">
      <c r="A52">
        <v>2</v>
      </c>
      <c r="B52" s="50">
        <v>3.472222222222222E-3</v>
      </c>
      <c r="C52">
        <v>-2.7777777722803876E-3</v>
      </c>
      <c r="D52" s="50">
        <v>7.6388888888888886E-3</v>
      </c>
      <c r="E52">
        <v>-1.7361111109494232E-2</v>
      </c>
      <c r="F52">
        <v>-1.0416666665049788E-2</v>
      </c>
      <c r="G52" t="s">
        <v>15</v>
      </c>
      <c r="H52" t="s">
        <v>14</v>
      </c>
      <c r="I52">
        <v>1</v>
      </c>
    </row>
    <row r="53" spans="1:11" x14ac:dyDescent="0.25">
      <c r="A53">
        <v>2</v>
      </c>
      <c r="B53" s="50">
        <v>9.0277777777777787E-3</v>
      </c>
      <c r="C53" s="50">
        <v>1.3888888888888889E-3</v>
      </c>
      <c r="D53" s="50">
        <v>1.1805555555555555E-2</v>
      </c>
      <c r="E53" s="50">
        <v>5.5555555555555558E-3</v>
      </c>
      <c r="F53" s="50">
        <v>1.2499999999999999E-2</v>
      </c>
      <c r="G53" t="s">
        <v>12</v>
      </c>
      <c r="H53" t="s">
        <v>18</v>
      </c>
      <c r="K53">
        <v>1</v>
      </c>
    </row>
    <row r="54" spans="1:11" x14ac:dyDescent="0.25">
      <c r="A54">
        <v>2</v>
      </c>
      <c r="B54" s="50">
        <v>9.7222222222222224E-3</v>
      </c>
      <c r="C54" s="50">
        <v>7.6388888888888886E-3</v>
      </c>
      <c r="D54" s="50">
        <v>1.8055555555555557E-2</v>
      </c>
      <c r="E54" s="50">
        <v>2.7777777777777779E-3</v>
      </c>
      <c r="F54" s="50">
        <v>9.7222222222222224E-3</v>
      </c>
      <c r="G54" t="s">
        <v>13</v>
      </c>
      <c r="H54" t="s">
        <v>14</v>
      </c>
      <c r="I54">
        <v>1</v>
      </c>
    </row>
    <row r="55" spans="1:11" x14ac:dyDescent="0.25">
      <c r="A55">
        <v>2</v>
      </c>
      <c r="B55">
        <v>-6.9444444452528842E-3</v>
      </c>
      <c r="C55">
        <v>-1.8055555556202307E-2</v>
      </c>
      <c r="D55">
        <v>-7.6388888895356413E-3</v>
      </c>
      <c r="E55">
        <v>-1.4583333329937886E-2</v>
      </c>
      <c r="F55">
        <v>-7.6388888854934415E-3</v>
      </c>
      <c r="G55" t="s">
        <v>12</v>
      </c>
      <c r="H55" t="s">
        <v>14</v>
      </c>
      <c r="I55">
        <v>1</v>
      </c>
    </row>
    <row r="56" spans="1:11" x14ac:dyDescent="0.25">
      <c r="A56">
        <v>2</v>
      </c>
      <c r="B56">
        <v>-2.0833333328482695E-3</v>
      </c>
      <c r="C56">
        <v>-4.8611111124046147E-3</v>
      </c>
      <c r="D56" s="50">
        <v>5.5555555555555558E-3</v>
      </c>
      <c r="E56">
        <v>-4.8611111124046147E-3</v>
      </c>
      <c r="F56" s="50">
        <v>2.0833333333333333E-3</v>
      </c>
      <c r="G56" t="s">
        <v>13</v>
      </c>
      <c r="H56" t="s">
        <v>14</v>
      </c>
      <c r="I56">
        <v>1</v>
      </c>
    </row>
    <row r="57" spans="1:11" x14ac:dyDescent="0.25">
      <c r="A57">
        <v>2</v>
      </c>
      <c r="B57">
        <v>-2.0833333328482695E-3</v>
      </c>
      <c r="C57" t="s">
        <v>16</v>
      </c>
      <c r="D57" t="s">
        <v>16</v>
      </c>
      <c r="E57">
        <v>-6.2500000058207661E-3</v>
      </c>
      <c r="F57" s="50">
        <v>6.9444444444444447E-4</v>
      </c>
      <c r="G57" t="s">
        <v>13</v>
      </c>
      <c r="H57" t="s">
        <v>14</v>
      </c>
      <c r="I57">
        <v>1</v>
      </c>
    </row>
    <row r="58" spans="1:11" x14ac:dyDescent="0.25">
      <c r="A58">
        <v>2</v>
      </c>
      <c r="B58" s="50">
        <v>2.7777777777777779E-3</v>
      </c>
      <c r="C58" t="s">
        <v>16</v>
      </c>
      <c r="D58" t="s">
        <v>16</v>
      </c>
      <c r="E58">
        <v>-2.0833333328482695E-3</v>
      </c>
      <c r="F58" s="50">
        <v>4.8611111111111112E-3</v>
      </c>
      <c r="G58" t="s">
        <v>12</v>
      </c>
      <c r="H58" t="s">
        <v>14</v>
      </c>
      <c r="I58">
        <v>1</v>
      </c>
    </row>
    <row r="59" spans="1:11" x14ac:dyDescent="0.25">
      <c r="A59">
        <v>2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15</v>
      </c>
      <c r="H59" t="s">
        <v>17</v>
      </c>
      <c r="K59">
        <v>1</v>
      </c>
    </row>
    <row r="60" spans="1:11" x14ac:dyDescent="0.25">
      <c r="A60">
        <v>2</v>
      </c>
      <c r="B60" s="50">
        <v>1.3888888888888889E-3</v>
      </c>
      <c r="C60" s="50">
        <v>6.9444444444444447E-4</v>
      </c>
      <c r="D60" s="50">
        <v>1.1111111111111112E-2</v>
      </c>
      <c r="E60" s="50">
        <v>1.3888888888888889E-3</v>
      </c>
      <c r="F60" s="50">
        <v>8.3333333333333332E-3</v>
      </c>
      <c r="G60" t="s">
        <v>13</v>
      </c>
      <c r="H60" t="s">
        <v>14</v>
      </c>
      <c r="I60">
        <v>1</v>
      </c>
    </row>
    <row r="61" spans="1:11" x14ac:dyDescent="0.25">
      <c r="A61">
        <v>2</v>
      </c>
      <c r="B61" s="50">
        <v>1.7361111111111112E-2</v>
      </c>
      <c r="C61" s="50">
        <v>1.3194444444444444E-2</v>
      </c>
      <c r="D61" s="50">
        <v>2.361111111111111E-2</v>
      </c>
      <c r="E61" s="50">
        <v>1.4583333333333332E-2</v>
      </c>
      <c r="F61" s="50">
        <v>2.1527777777777781E-2</v>
      </c>
      <c r="G61" t="s">
        <v>13</v>
      </c>
      <c r="H61" t="s">
        <v>14</v>
      </c>
      <c r="I61">
        <v>1</v>
      </c>
    </row>
    <row r="62" spans="1:11" x14ac:dyDescent="0.25">
      <c r="A62">
        <v>2</v>
      </c>
      <c r="B62">
        <v>-1.1111111110949423E-2</v>
      </c>
      <c r="C62">
        <v>-2.0833333335758653E-2</v>
      </c>
      <c r="D62">
        <v>-1.0416666669091986E-2</v>
      </c>
      <c r="E62">
        <v>-1.8750000002910383E-2</v>
      </c>
      <c r="F62">
        <v>-1.1805555558465939E-2</v>
      </c>
      <c r="G62" t="s">
        <v>13</v>
      </c>
      <c r="H62" t="s">
        <v>14</v>
      </c>
      <c r="I62">
        <v>1</v>
      </c>
    </row>
    <row r="63" spans="1:11" x14ac:dyDescent="0.25">
      <c r="A63">
        <v>2</v>
      </c>
      <c r="B63">
        <v>-3.6111111112404615E-2</v>
      </c>
      <c r="C63">
        <v>-4.0972222224809229E-2</v>
      </c>
      <c r="D63">
        <v>-3.0555555558142565E-2</v>
      </c>
      <c r="E63">
        <v>-4.0277777778101154E-2</v>
      </c>
      <c r="F63">
        <v>-3.3333333333656706E-2</v>
      </c>
      <c r="G63" t="s">
        <v>13</v>
      </c>
      <c r="H63" t="s">
        <v>14</v>
      </c>
      <c r="I63">
        <v>1</v>
      </c>
    </row>
    <row r="64" spans="1:11" x14ac:dyDescent="0.25">
      <c r="A64">
        <v>2</v>
      </c>
      <c r="B64" s="50">
        <v>1.3888888888888888E-2</v>
      </c>
      <c r="C64" s="50">
        <v>1.0416666666666666E-2</v>
      </c>
      <c r="D64" s="50">
        <v>2.0833333333333332E-2</v>
      </c>
      <c r="E64" s="50">
        <v>1.0416666666666666E-2</v>
      </c>
      <c r="F64" s="50">
        <v>1.7361111111111112E-2</v>
      </c>
      <c r="G64" t="s">
        <v>13</v>
      </c>
      <c r="H64" t="s">
        <v>14</v>
      </c>
      <c r="I64">
        <v>1</v>
      </c>
    </row>
    <row r="65" spans="1:12" x14ac:dyDescent="0.25">
      <c r="A65">
        <v>2</v>
      </c>
      <c r="B65" t="e">
        <v>#REF!</v>
      </c>
      <c r="C65" t="e">
        <v>#REF!</v>
      </c>
      <c r="D65" t="e">
        <v>#REF!</v>
      </c>
      <c r="E65" t="e">
        <v>#REF!</v>
      </c>
      <c r="F65" t="e">
        <v>#REF!</v>
      </c>
      <c r="G65" t="s">
        <v>12</v>
      </c>
      <c r="H65" t="s">
        <v>14</v>
      </c>
      <c r="I65">
        <v>1</v>
      </c>
    </row>
    <row r="66" spans="1:12" x14ac:dyDescent="0.25">
      <c r="A66">
        <v>2</v>
      </c>
      <c r="B66">
        <v>-1.8483796295186039E-2</v>
      </c>
      <c r="C66">
        <v>-2.1527777782466728E-2</v>
      </c>
      <c r="D66">
        <v>-1.1111111115800062E-2</v>
      </c>
      <c r="E66">
        <v>-2.0833333335758653E-2</v>
      </c>
      <c r="F66">
        <v>-1.3888888891314208E-2</v>
      </c>
      <c r="G66" t="s">
        <v>13</v>
      </c>
      <c r="H66" t="s">
        <v>14</v>
      </c>
      <c r="I66">
        <v>1</v>
      </c>
    </row>
    <row r="67" spans="1:12" x14ac:dyDescent="0.25">
      <c r="A67">
        <v>2</v>
      </c>
      <c r="B67">
        <v>-5.7870370073942468E-4</v>
      </c>
      <c r="C67">
        <v>-3.4722222189884633E-3</v>
      </c>
      <c r="D67" s="50">
        <v>6.9444444444444441E-3</v>
      </c>
      <c r="E67">
        <v>-2.0833333328482695E-3</v>
      </c>
      <c r="F67" s="50">
        <v>4.8611111111111112E-3</v>
      </c>
      <c r="G67" t="s">
        <v>15</v>
      </c>
      <c r="H67" t="s">
        <v>14</v>
      </c>
      <c r="I67">
        <v>1</v>
      </c>
    </row>
    <row r="68" spans="1:12" x14ac:dyDescent="0.25">
      <c r="A68">
        <v>2</v>
      </c>
      <c r="B68" s="50">
        <v>5.4386574074074073E-2</v>
      </c>
      <c r="C68" s="50">
        <v>4.5833333333333337E-2</v>
      </c>
      <c r="D68" s="50">
        <v>5.6250000000000001E-2</v>
      </c>
      <c r="E68" s="50">
        <v>4.7222222222222221E-2</v>
      </c>
      <c r="F68" s="50">
        <v>5.4166666666666669E-2</v>
      </c>
      <c r="G68" t="s">
        <v>12</v>
      </c>
      <c r="H68" t="s">
        <v>14</v>
      </c>
      <c r="I68">
        <v>1</v>
      </c>
    </row>
    <row r="69" spans="1:12" x14ac:dyDescent="0.25">
      <c r="A69">
        <v>2</v>
      </c>
      <c r="B69" s="50">
        <v>6.2037037037037036E-2</v>
      </c>
      <c r="C69" s="50">
        <v>5.347222222222222E-2</v>
      </c>
      <c r="D69" s="50">
        <v>6.3888888888888884E-2</v>
      </c>
      <c r="E69" s="50">
        <v>5.4166666666666669E-2</v>
      </c>
      <c r="F69" s="50">
        <v>6.1111111111111116E-2</v>
      </c>
      <c r="G69" t="s">
        <v>13</v>
      </c>
      <c r="H69" t="s">
        <v>14</v>
      </c>
      <c r="I69">
        <v>1</v>
      </c>
    </row>
    <row r="70" spans="1:12" x14ac:dyDescent="0.25">
      <c r="A70">
        <v>3</v>
      </c>
      <c r="B70" s="50">
        <v>7.1874999999999994E-3</v>
      </c>
      <c r="C70" s="50">
        <v>6.2499999999999995E-3</v>
      </c>
      <c r="D70" s="50">
        <v>1.6666666666666666E-2</v>
      </c>
      <c r="E70" s="50">
        <v>5.5555555555555558E-3</v>
      </c>
      <c r="F70" s="50">
        <v>1.2499999999999999E-2</v>
      </c>
      <c r="G70" t="s">
        <v>13</v>
      </c>
      <c r="H70" t="s">
        <v>14</v>
      </c>
      <c r="I70">
        <v>1</v>
      </c>
    </row>
    <row r="71" spans="1:12" x14ac:dyDescent="0.25">
      <c r="A71">
        <v>3</v>
      </c>
      <c r="B71">
        <v>-2.1990740788169205E-3</v>
      </c>
      <c r="C71">
        <v>-7.6388888919609599E-3</v>
      </c>
      <c r="D71" s="50">
        <v>2.7777777777777779E-3</v>
      </c>
      <c r="E71">
        <v>-8.3333333386690356E-3</v>
      </c>
      <c r="F71">
        <v>-1.3888888942245907E-3</v>
      </c>
      <c r="G71" t="s">
        <v>12</v>
      </c>
      <c r="H71" t="s">
        <v>14</v>
      </c>
      <c r="I71">
        <v>1</v>
      </c>
    </row>
    <row r="72" spans="1:12" x14ac:dyDescent="0.25">
      <c r="A72">
        <v>3</v>
      </c>
      <c r="B72" t="s">
        <v>20</v>
      </c>
      <c r="C72" t="s">
        <v>16</v>
      </c>
      <c r="D72" t="s">
        <v>16</v>
      </c>
      <c r="E72" t="s">
        <v>16</v>
      </c>
      <c r="F72" t="s">
        <v>16</v>
      </c>
      <c r="G72" t="s">
        <v>20</v>
      </c>
      <c r="H72" t="s">
        <v>21</v>
      </c>
      <c r="L72">
        <v>1</v>
      </c>
    </row>
    <row r="73" spans="1:12" x14ac:dyDescent="0.25">
      <c r="A73">
        <v>3</v>
      </c>
      <c r="B73">
        <v>-1.0891203703067731E-2</v>
      </c>
      <c r="C73">
        <v>-1.6666666670062114E-2</v>
      </c>
      <c r="D73">
        <v>-6.2500000033954475E-3</v>
      </c>
      <c r="E73">
        <v>-1.7361111109494232E-2</v>
      </c>
      <c r="F73">
        <v>-1.0416666665049788E-2</v>
      </c>
      <c r="G73" t="s">
        <v>12</v>
      </c>
      <c r="H73" t="s">
        <v>18</v>
      </c>
      <c r="K73">
        <v>1</v>
      </c>
    </row>
    <row r="74" spans="1:12" x14ac:dyDescent="0.25">
      <c r="A74">
        <v>3</v>
      </c>
      <c r="B74">
        <v>-1.793981486116536E-3</v>
      </c>
      <c r="C74">
        <v>-1.6666666670062114E-2</v>
      </c>
      <c r="D74">
        <v>-6.2500000033954475E-3</v>
      </c>
      <c r="E74">
        <v>-1.3888888890505768E-2</v>
      </c>
      <c r="F74">
        <v>-6.9444444460613234E-3</v>
      </c>
      <c r="G74" t="s">
        <v>12</v>
      </c>
      <c r="H74" t="s">
        <v>18</v>
      </c>
      <c r="K74">
        <v>1</v>
      </c>
    </row>
    <row r="75" spans="1:12" x14ac:dyDescent="0.25">
      <c r="A75">
        <v>3</v>
      </c>
      <c r="B75" t="s">
        <v>20</v>
      </c>
      <c r="C75" t="s">
        <v>16</v>
      </c>
      <c r="D75" t="s">
        <v>16</v>
      </c>
      <c r="E75" t="s">
        <v>16</v>
      </c>
      <c r="F75" t="s">
        <v>16</v>
      </c>
      <c r="G75" t="s">
        <v>20</v>
      </c>
      <c r="H75" t="s">
        <v>21</v>
      </c>
      <c r="L75">
        <v>1</v>
      </c>
    </row>
    <row r="76" spans="1:12" x14ac:dyDescent="0.25">
      <c r="A76">
        <v>3</v>
      </c>
      <c r="B76" s="50">
        <v>4.8842592592592592E-3</v>
      </c>
      <c r="C76">
        <v>-4.8611111124046147E-3</v>
      </c>
      <c r="D76" s="50">
        <v>5.5555555555555558E-3</v>
      </c>
      <c r="E76">
        <v>-6.944444467080757E-4</v>
      </c>
      <c r="F76" s="50">
        <v>6.2499999999999995E-3</v>
      </c>
      <c r="G76" t="s">
        <v>15</v>
      </c>
      <c r="H76" t="s">
        <v>14</v>
      </c>
      <c r="I76">
        <v>1</v>
      </c>
    </row>
    <row r="77" spans="1:12" x14ac:dyDescent="0.25">
      <c r="A77">
        <v>3</v>
      </c>
      <c r="B77" s="50">
        <v>6.238425925925925E-3</v>
      </c>
      <c r="C77" s="50">
        <v>7.6388888888888886E-3</v>
      </c>
      <c r="D77" s="50">
        <v>1.8055555555555557E-2</v>
      </c>
      <c r="E77" s="50">
        <v>4.8611111111111112E-3</v>
      </c>
      <c r="F77" s="50">
        <v>1.1805555555555555E-2</v>
      </c>
      <c r="G77" t="s">
        <v>13</v>
      </c>
      <c r="H77" t="s">
        <v>14</v>
      </c>
      <c r="I77">
        <v>1</v>
      </c>
    </row>
    <row r="78" spans="1:12" x14ac:dyDescent="0.25">
      <c r="A78">
        <v>3</v>
      </c>
      <c r="B78">
        <v>-3.5763888881774619E-3</v>
      </c>
      <c r="C78">
        <v>-1.3888888883229811E-2</v>
      </c>
      <c r="D78">
        <v>-3.4722222165631447E-3</v>
      </c>
      <c r="E78">
        <v>-1.3888888883229811E-2</v>
      </c>
      <c r="F78">
        <v>-6.9444444387853658E-3</v>
      </c>
      <c r="G78" t="s">
        <v>13</v>
      </c>
      <c r="H78" t="s">
        <v>14</v>
      </c>
      <c r="I78">
        <v>1</v>
      </c>
    </row>
    <row r="79" spans="1:12" x14ac:dyDescent="0.25">
      <c r="A79">
        <v>3</v>
      </c>
      <c r="B79" s="50">
        <v>1.4687499999999999E-2</v>
      </c>
      <c r="C79" s="50">
        <v>1.1111111111111112E-2</v>
      </c>
      <c r="D79" s="50">
        <v>2.1527777777777781E-2</v>
      </c>
      <c r="E79" s="50">
        <v>1.2499999999999999E-2</v>
      </c>
      <c r="F79" s="50">
        <v>1.9444444444444445E-2</v>
      </c>
      <c r="G79" t="s">
        <v>13</v>
      </c>
      <c r="H79" t="s">
        <v>14</v>
      </c>
      <c r="I79">
        <v>1</v>
      </c>
    </row>
    <row r="80" spans="1:12" x14ac:dyDescent="0.25">
      <c r="A80">
        <v>3</v>
      </c>
      <c r="B80" s="50">
        <v>1.3564814814814816E-2</v>
      </c>
      <c r="C80" s="50">
        <v>9.7222222222222224E-3</v>
      </c>
      <c r="D80" s="50">
        <v>2.013888888888889E-2</v>
      </c>
      <c r="E80" s="50">
        <v>1.0416666666666666E-2</v>
      </c>
      <c r="F80" s="50">
        <v>1.7361111111111112E-2</v>
      </c>
      <c r="G80" t="s">
        <v>12</v>
      </c>
      <c r="H80" t="s">
        <v>14</v>
      </c>
      <c r="I80">
        <v>1</v>
      </c>
    </row>
    <row r="81" spans="1:9" x14ac:dyDescent="0.25">
      <c r="A81">
        <v>3</v>
      </c>
      <c r="B81" s="50">
        <v>2.3680555555555555E-2</v>
      </c>
      <c r="C81" t="s">
        <v>16</v>
      </c>
      <c r="D81" t="s">
        <v>16</v>
      </c>
      <c r="E81" s="50">
        <v>2.2916666666666669E-2</v>
      </c>
      <c r="F81" s="50">
        <v>2.9861111111111113E-2</v>
      </c>
      <c r="G81" t="s">
        <v>13</v>
      </c>
      <c r="H81" t="s">
        <v>14</v>
      </c>
      <c r="I81">
        <v>1</v>
      </c>
    </row>
    <row r="82" spans="1:9" x14ac:dyDescent="0.25">
      <c r="A82">
        <v>3</v>
      </c>
      <c r="B82">
        <v>-8.9467592551955022E-3</v>
      </c>
      <c r="C82">
        <v>-1.3194444443797693E-2</v>
      </c>
      <c r="D82">
        <v>-2.7777777771310266E-3</v>
      </c>
      <c r="E82">
        <v>-1.1805555557657499E-2</v>
      </c>
      <c r="F82">
        <v>-4.8611111132130539E-3</v>
      </c>
      <c r="G82" t="s">
        <v>13</v>
      </c>
      <c r="H82" t="s">
        <v>14</v>
      </c>
      <c r="I82">
        <v>1</v>
      </c>
    </row>
    <row r="83" spans="1:9" x14ac:dyDescent="0.25">
      <c r="A83">
        <v>3</v>
      </c>
      <c r="B83">
        <v>-1.1273148149484769E-2</v>
      </c>
      <c r="C83">
        <v>-1.8055555556202307E-2</v>
      </c>
      <c r="D83">
        <v>-7.6388888895356413E-3</v>
      </c>
      <c r="E83">
        <v>-1.8749999995634425E-2</v>
      </c>
      <c r="F83">
        <v>-1.1805555551189981E-2</v>
      </c>
      <c r="G83" t="s">
        <v>15</v>
      </c>
      <c r="H83" t="s">
        <v>14</v>
      </c>
      <c r="I83">
        <v>1</v>
      </c>
    </row>
    <row r="84" spans="1:9" x14ac:dyDescent="0.25">
      <c r="A84">
        <v>3</v>
      </c>
      <c r="B84">
        <v>-2.7708333334885538E-2</v>
      </c>
      <c r="C84">
        <v>-2.8472222220443655E-2</v>
      </c>
      <c r="D84">
        <v>-1.805555555377699E-2</v>
      </c>
      <c r="E84">
        <v>-3.4722222218988463E-2</v>
      </c>
      <c r="F84">
        <v>-2.7777777774544019E-2</v>
      </c>
      <c r="G84" t="s">
        <v>12</v>
      </c>
      <c r="H84" t="s">
        <v>14</v>
      </c>
      <c r="I84">
        <v>1</v>
      </c>
    </row>
    <row r="85" spans="1:9" x14ac:dyDescent="0.25">
      <c r="A85">
        <v>3</v>
      </c>
      <c r="B85">
        <v>-1.6423611115897074E-2</v>
      </c>
      <c r="C85">
        <v>-3.5416666665696539E-2</v>
      </c>
      <c r="D85">
        <v>-2.4999999999029875E-2</v>
      </c>
      <c r="E85">
        <v>-3.2638888893416151E-2</v>
      </c>
      <c r="F85">
        <v>-2.5694444448971707E-2</v>
      </c>
      <c r="G85" t="s">
        <v>12</v>
      </c>
      <c r="H85" t="s">
        <v>14</v>
      </c>
      <c r="I85">
        <v>1</v>
      </c>
    </row>
    <row r="86" spans="1:9" x14ac:dyDescent="0.25">
      <c r="A86">
        <v>3</v>
      </c>
      <c r="B86">
        <v>-2.3391203700157348E-2</v>
      </c>
      <c r="C86">
        <v>-3.125E-2</v>
      </c>
      <c r="D86">
        <v>-2.0833333333333336E-2</v>
      </c>
      <c r="E86">
        <v>-3.125E-2</v>
      </c>
      <c r="F86">
        <v>-2.4305555555555556E-2</v>
      </c>
      <c r="G86" t="s">
        <v>12</v>
      </c>
      <c r="H86" t="s">
        <v>14</v>
      </c>
      <c r="I86">
        <v>1</v>
      </c>
    </row>
    <row r="87" spans="1:9" x14ac:dyDescent="0.25">
      <c r="A87">
        <v>3</v>
      </c>
      <c r="B87">
        <v>-1.8587962964375038E-2</v>
      </c>
      <c r="C87">
        <v>-2.2222222221898846E-2</v>
      </c>
      <c r="D87">
        <v>-1.180555555523218E-2</v>
      </c>
      <c r="E87">
        <v>-2.1527777775190771E-2</v>
      </c>
      <c r="F87">
        <v>-1.4583333330746327E-2</v>
      </c>
      <c r="G87" t="s">
        <v>13</v>
      </c>
      <c r="H87" t="s">
        <v>14</v>
      </c>
      <c r="I87">
        <v>1</v>
      </c>
    </row>
    <row r="88" spans="1:9" x14ac:dyDescent="0.25">
      <c r="A88">
        <v>3</v>
      </c>
      <c r="B88">
        <v>-7.0601852348772809E-4</v>
      </c>
      <c r="C88">
        <v>-6.9444444452528842E-3</v>
      </c>
      <c r="D88" s="50">
        <v>3.472222222222222E-3</v>
      </c>
      <c r="E88">
        <v>-4.8611111124046147E-3</v>
      </c>
      <c r="F88" s="50">
        <v>2.0833333333333333E-3</v>
      </c>
      <c r="G88" t="s">
        <v>13</v>
      </c>
      <c r="H88" t="s">
        <v>14</v>
      </c>
      <c r="I88">
        <v>1</v>
      </c>
    </row>
    <row r="89" spans="1:9" x14ac:dyDescent="0.25">
      <c r="A89">
        <v>3</v>
      </c>
      <c r="B89">
        <v>-7.7893518464406952E-3</v>
      </c>
      <c r="C89">
        <v>-1.3888888883229811E-2</v>
      </c>
      <c r="D89">
        <v>-3.4722222165631447E-3</v>
      </c>
      <c r="E89">
        <v>-1.3194444443797693E-2</v>
      </c>
      <c r="F89">
        <v>-6.2499999993532477E-3</v>
      </c>
      <c r="G89" t="s">
        <v>12</v>
      </c>
      <c r="H89" t="s">
        <v>14</v>
      </c>
      <c r="I89">
        <v>1</v>
      </c>
    </row>
    <row r="90" spans="1:9" x14ac:dyDescent="0.25">
      <c r="A90">
        <v>3</v>
      </c>
      <c r="B90">
        <v>-3.53009258833481E-3</v>
      </c>
      <c r="C90">
        <v>-6.9444444379769266E-3</v>
      </c>
      <c r="D90" s="50">
        <v>3.472222222222222E-3</v>
      </c>
      <c r="E90">
        <v>-5.5555555518367328E-3</v>
      </c>
      <c r="F90" s="50">
        <v>1.3888888888888889E-3</v>
      </c>
      <c r="G90" t="s">
        <v>13</v>
      </c>
      <c r="H90" t="s">
        <v>14</v>
      </c>
      <c r="I90">
        <v>1</v>
      </c>
    </row>
    <row r="91" spans="1:9" x14ac:dyDescent="0.25">
      <c r="A91">
        <v>3</v>
      </c>
      <c r="B91" s="50">
        <v>2.5949074074074072E-2</v>
      </c>
      <c r="C91" s="50">
        <v>1.7361111111111112E-2</v>
      </c>
      <c r="D91" s="50">
        <v>2.7777777777777776E-2</v>
      </c>
      <c r="E91" s="50">
        <v>1.8749999999999999E-2</v>
      </c>
      <c r="F91" s="50">
        <v>2.5694444444444447E-2</v>
      </c>
      <c r="G91" t="s">
        <v>12</v>
      </c>
      <c r="H91" t="s">
        <v>14</v>
      </c>
      <c r="I91">
        <v>1</v>
      </c>
    </row>
    <row r="92" spans="1:9" x14ac:dyDescent="0.25">
      <c r="A92">
        <v>3</v>
      </c>
      <c r="B92">
        <v>-8.9120370321325026E-3</v>
      </c>
      <c r="C92">
        <v>-1.8749999995634425E-2</v>
      </c>
      <c r="D92">
        <v>-8.3333333289677593E-3</v>
      </c>
      <c r="E92">
        <v>-1.8749999995634425E-2</v>
      </c>
      <c r="F92">
        <v>-1.1805555551189981E-2</v>
      </c>
      <c r="G92" t="s">
        <v>15</v>
      </c>
      <c r="H92" t="s">
        <v>14</v>
      </c>
      <c r="I92">
        <v>1</v>
      </c>
    </row>
    <row r="93" spans="1:9" x14ac:dyDescent="0.25">
      <c r="A93">
        <v>3</v>
      </c>
      <c r="B93">
        <v>-1.6203703635255806E-3</v>
      </c>
      <c r="C93">
        <v>-4.8611111051286571E-3</v>
      </c>
      <c r="D93" s="50">
        <v>5.5555555555555558E-3</v>
      </c>
      <c r="E93">
        <v>-4.8611111051286571E-3</v>
      </c>
      <c r="F93" s="50">
        <v>2.0833333333333333E-3</v>
      </c>
      <c r="G93" t="s">
        <v>13</v>
      </c>
      <c r="H93" t="s">
        <v>14</v>
      </c>
      <c r="I93">
        <v>1</v>
      </c>
    </row>
    <row r="94" spans="1:9" x14ac:dyDescent="0.25">
      <c r="A94">
        <v>3</v>
      </c>
      <c r="B94" s="50">
        <v>1.2939814814814814E-2</v>
      </c>
      <c r="C94" s="50">
        <v>6.2499999999999995E-3</v>
      </c>
      <c r="D94" s="50">
        <v>1.6666666666666666E-2</v>
      </c>
      <c r="E94" s="50">
        <v>7.6388888888888886E-3</v>
      </c>
      <c r="F94" s="50">
        <v>1.4583333333333332E-2</v>
      </c>
      <c r="G94" t="s">
        <v>12</v>
      </c>
      <c r="H94" t="s">
        <v>14</v>
      </c>
      <c r="I94">
        <v>1</v>
      </c>
    </row>
    <row r="95" spans="1:9" x14ac:dyDescent="0.25">
      <c r="A95">
        <v>3</v>
      </c>
      <c r="B95" s="50">
        <v>1.1412037037037038E-2</v>
      </c>
      <c r="C95" t="s">
        <v>16</v>
      </c>
      <c r="D95" t="s">
        <v>16</v>
      </c>
      <c r="E95" s="50">
        <v>6.9444444444444441E-3</v>
      </c>
      <c r="F95" s="50">
        <v>1.3888888888888888E-2</v>
      </c>
      <c r="G95" t="s">
        <v>12</v>
      </c>
      <c r="H95" t="s">
        <v>14</v>
      </c>
      <c r="I95">
        <v>1</v>
      </c>
    </row>
    <row r="96" spans="1:9" x14ac:dyDescent="0.25">
      <c r="A96">
        <v>3</v>
      </c>
      <c r="B96">
        <v>-1.4733796291693579E-2</v>
      </c>
      <c r="C96">
        <v>-1.5277777776645962E-2</v>
      </c>
      <c r="D96">
        <v>-4.8611111099792961E-3</v>
      </c>
      <c r="E96">
        <v>-1.9444444442342501E-2</v>
      </c>
      <c r="F96">
        <v>-1.2499999997898057E-2</v>
      </c>
      <c r="G96" t="s">
        <v>13</v>
      </c>
      <c r="H96" t="s">
        <v>14</v>
      </c>
      <c r="I96">
        <v>1</v>
      </c>
    </row>
    <row r="97" spans="1:11" x14ac:dyDescent="0.25">
      <c r="A97">
        <v>3</v>
      </c>
      <c r="B97">
        <v>-6.655092591245193E-3</v>
      </c>
      <c r="C97" t="s">
        <v>16</v>
      </c>
      <c r="D97" t="s">
        <v>16</v>
      </c>
      <c r="E97">
        <v>-1.3194444443797693E-2</v>
      </c>
      <c r="F97">
        <v>-6.2499999993532477E-3</v>
      </c>
      <c r="G97" t="s">
        <v>15</v>
      </c>
      <c r="H97" t="s">
        <v>14</v>
      </c>
      <c r="I97">
        <v>1</v>
      </c>
    </row>
    <row r="98" spans="1:11" x14ac:dyDescent="0.25">
      <c r="A98">
        <v>3</v>
      </c>
      <c r="B98" s="50">
        <v>1.2337962962962962E-2</v>
      </c>
      <c r="C98" s="50">
        <v>0</v>
      </c>
      <c r="D98" s="50">
        <v>1.0416666666666666E-2</v>
      </c>
      <c r="E98" s="50">
        <v>4.8611111111111112E-3</v>
      </c>
      <c r="F98" s="50">
        <v>1.1805555555555555E-2</v>
      </c>
      <c r="G98" t="s">
        <v>12</v>
      </c>
      <c r="H98" t="s">
        <v>14</v>
      </c>
      <c r="I98">
        <v>1</v>
      </c>
    </row>
    <row r="99" spans="1:11" x14ac:dyDescent="0.25">
      <c r="A99">
        <v>3</v>
      </c>
      <c r="B99" s="50">
        <v>1.4583333333333332E-2</v>
      </c>
      <c r="C99" t="s">
        <v>16</v>
      </c>
      <c r="D99" t="s">
        <v>16</v>
      </c>
      <c r="E99" s="50">
        <v>8.3333333333333332E-3</v>
      </c>
      <c r="F99" s="50">
        <v>1.5277777777777777E-2</v>
      </c>
      <c r="G99" t="s">
        <v>13</v>
      </c>
      <c r="H99" t="s">
        <v>14</v>
      </c>
      <c r="I99">
        <v>1</v>
      </c>
    </row>
    <row r="100" spans="1:11" x14ac:dyDescent="0.25">
      <c r="A100">
        <v>4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H100" t="s">
        <v>19</v>
      </c>
      <c r="J100">
        <v>1</v>
      </c>
    </row>
    <row r="101" spans="1:11" x14ac:dyDescent="0.25">
      <c r="A101">
        <v>4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H101" t="s">
        <v>19</v>
      </c>
      <c r="J101">
        <v>1</v>
      </c>
    </row>
    <row r="102" spans="1:11" x14ac:dyDescent="0.25">
      <c r="A102">
        <v>4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13</v>
      </c>
      <c r="H102" t="s">
        <v>17</v>
      </c>
      <c r="K102">
        <v>1</v>
      </c>
    </row>
    <row r="103" spans="1:11" x14ac:dyDescent="0.25">
      <c r="A103">
        <v>4</v>
      </c>
      <c r="B103" t="s">
        <v>16</v>
      </c>
      <c r="C103" t="s">
        <v>16</v>
      </c>
      <c r="D103" t="s">
        <v>16</v>
      </c>
      <c r="E103" t="s">
        <v>16</v>
      </c>
      <c r="F103" t="s">
        <v>16</v>
      </c>
      <c r="G103" t="s">
        <v>13</v>
      </c>
      <c r="H103" t="s">
        <v>17</v>
      </c>
      <c r="K103">
        <v>1</v>
      </c>
    </row>
    <row r="104" spans="1:11" x14ac:dyDescent="0.25">
      <c r="A104">
        <v>4</v>
      </c>
      <c r="B104">
        <v>-1.4560185183654539E-2</v>
      </c>
      <c r="C104">
        <v>-1.8055555556202307E-2</v>
      </c>
      <c r="D104">
        <v>-7.6388888895356413E-3</v>
      </c>
      <c r="E104">
        <v>-1.6666666662786156E-2</v>
      </c>
      <c r="F104">
        <v>-9.7222222183417119E-3</v>
      </c>
      <c r="G104" t="s">
        <v>13</v>
      </c>
      <c r="H104" t="s">
        <v>14</v>
      </c>
      <c r="I104">
        <v>1</v>
      </c>
    </row>
    <row r="105" spans="1:11" x14ac:dyDescent="0.25">
      <c r="A105">
        <v>4</v>
      </c>
      <c r="B105">
        <v>-3.6226851880201139E-3</v>
      </c>
      <c r="C105">
        <v>-1.4583333329937886E-2</v>
      </c>
      <c r="D105">
        <v>-4.1666666632712204E-3</v>
      </c>
      <c r="E105">
        <v>-1.3194444443797693E-2</v>
      </c>
      <c r="F105">
        <v>-6.2499999993532477E-3</v>
      </c>
      <c r="G105" t="s">
        <v>12</v>
      </c>
      <c r="H105" t="s">
        <v>14</v>
      </c>
      <c r="I105">
        <v>1</v>
      </c>
    </row>
    <row r="106" spans="1:11" x14ac:dyDescent="0.25">
      <c r="A106">
        <v>4</v>
      </c>
      <c r="B106" s="50">
        <v>2.1296296296296298E-3</v>
      </c>
      <c r="C106" t="s">
        <v>16</v>
      </c>
      <c r="D106" t="s">
        <v>16</v>
      </c>
      <c r="E106">
        <v>-4.8611111051286571E-3</v>
      </c>
      <c r="F106" s="50">
        <v>2.0833333333333333E-3</v>
      </c>
      <c r="G106" t="s">
        <v>12</v>
      </c>
      <c r="H106" t="s">
        <v>14</v>
      </c>
      <c r="I106">
        <v>1</v>
      </c>
    </row>
    <row r="107" spans="1:11" x14ac:dyDescent="0.25">
      <c r="A107">
        <v>4</v>
      </c>
      <c r="B107" s="50">
        <v>8.9351851851851866E-3</v>
      </c>
      <c r="C107" s="50">
        <v>2.0833333333333333E-3</v>
      </c>
      <c r="D107" s="50">
        <v>1.2499999999999999E-2</v>
      </c>
      <c r="E107" s="50">
        <v>2.7777777777777779E-3</v>
      </c>
      <c r="F107" s="50">
        <v>9.7222222222222224E-3</v>
      </c>
      <c r="G107" t="s">
        <v>13</v>
      </c>
      <c r="H107" t="s">
        <v>14</v>
      </c>
      <c r="I107">
        <v>1</v>
      </c>
    </row>
    <row r="108" spans="1:11" x14ac:dyDescent="0.25">
      <c r="A108">
        <v>4</v>
      </c>
      <c r="B108">
        <v>-4.0509259270038456E-3</v>
      </c>
      <c r="C108" t="s">
        <v>16</v>
      </c>
      <c r="D108" t="s">
        <v>16</v>
      </c>
      <c r="E108">
        <v>-7.6388888919609599E-3</v>
      </c>
      <c r="F108">
        <v>-6.9444444751651496E-4</v>
      </c>
      <c r="G108" t="s">
        <v>13</v>
      </c>
      <c r="H108" t="s">
        <v>14</v>
      </c>
      <c r="I108">
        <v>1</v>
      </c>
    </row>
    <row r="109" spans="1:11" x14ac:dyDescent="0.25">
      <c r="A109">
        <v>4</v>
      </c>
      <c r="B109">
        <v>-2.0254629562259652E-3</v>
      </c>
      <c r="C109">
        <v>-6.2499999985448085E-3</v>
      </c>
      <c r="D109" s="50">
        <v>4.1666666666666666E-3</v>
      </c>
      <c r="E109">
        <v>-7.6388888846850023E-3</v>
      </c>
      <c r="F109">
        <v>-6.9444444024055734E-4</v>
      </c>
      <c r="G109" t="s">
        <v>12</v>
      </c>
      <c r="H109" t="s">
        <v>14</v>
      </c>
      <c r="I109">
        <v>1</v>
      </c>
    </row>
    <row r="110" spans="1:11" x14ac:dyDescent="0.25">
      <c r="A110">
        <v>4</v>
      </c>
      <c r="B110" s="50">
        <v>1.7349537037037038E-2</v>
      </c>
      <c r="C110" s="50">
        <v>1.0416666666666666E-2</v>
      </c>
      <c r="D110" s="50">
        <v>2.0833333333333332E-2</v>
      </c>
      <c r="E110" s="50">
        <v>7.6388888888888886E-3</v>
      </c>
      <c r="F110" s="50">
        <v>1.4583333333333332E-2</v>
      </c>
      <c r="G110" t="s">
        <v>12</v>
      </c>
      <c r="H110" t="s">
        <v>14</v>
      </c>
      <c r="I110">
        <v>1</v>
      </c>
    </row>
    <row r="111" spans="1:11" x14ac:dyDescent="0.25">
      <c r="A111">
        <v>4</v>
      </c>
      <c r="B111" s="50">
        <v>1.4386574074074072E-2</v>
      </c>
      <c r="C111" s="50">
        <v>1.3194444444444444E-2</v>
      </c>
      <c r="D111" s="50">
        <v>2.361111111111111E-2</v>
      </c>
      <c r="E111" s="50">
        <v>9.7222222222222224E-3</v>
      </c>
      <c r="F111" s="50">
        <v>1.6666666666666666E-2</v>
      </c>
      <c r="G111" t="s">
        <v>13</v>
      </c>
      <c r="H111" t="s">
        <v>14</v>
      </c>
      <c r="I111">
        <v>1</v>
      </c>
    </row>
    <row r="112" spans="1:11" x14ac:dyDescent="0.25">
      <c r="A112">
        <v>4</v>
      </c>
      <c r="B112" s="50">
        <v>6.053240740740741E-3</v>
      </c>
      <c r="C112" s="50">
        <v>2.0833333333333333E-3</v>
      </c>
      <c r="D112" s="50">
        <v>1.2499999999999999E-2</v>
      </c>
      <c r="E112" s="50">
        <v>2.0833333333333333E-3</v>
      </c>
      <c r="F112" s="50">
        <v>9.0277777777777787E-3</v>
      </c>
      <c r="G112" t="s">
        <v>13</v>
      </c>
      <c r="H112" t="s">
        <v>18</v>
      </c>
      <c r="K112">
        <v>1</v>
      </c>
    </row>
    <row r="113" spans="1:12" x14ac:dyDescent="0.25">
      <c r="A113">
        <v>4</v>
      </c>
      <c r="B113" s="50">
        <v>1.3854166666666666E-2</v>
      </c>
      <c r="C113" s="50">
        <v>6.9444444444444441E-3</v>
      </c>
      <c r="D113" s="50">
        <v>1.7361111111111112E-2</v>
      </c>
      <c r="E113" s="50">
        <v>9.0277777777777787E-3</v>
      </c>
      <c r="F113" s="50">
        <v>1.5972222222222224E-2</v>
      </c>
      <c r="G113" t="s">
        <v>12</v>
      </c>
      <c r="H113" t="s">
        <v>14</v>
      </c>
      <c r="I113">
        <v>1</v>
      </c>
    </row>
    <row r="114" spans="1:12" x14ac:dyDescent="0.25">
      <c r="A114">
        <v>4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13</v>
      </c>
      <c r="H114" t="s">
        <v>17</v>
      </c>
      <c r="K114">
        <v>1</v>
      </c>
    </row>
    <row r="115" spans="1:12" x14ac:dyDescent="0.25">
      <c r="A115">
        <v>4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13</v>
      </c>
      <c r="H115" t="s">
        <v>17</v>
      </c>
      <c r="K115">
        <v>1</v>
      </c>
    </row>
    <row r="116" spans="1:12" x14ac:dyDescent="0.25">
      <c r="A116">
        <v>4</v>
      </c>
      <c r="B116">
        <v>-1.4097222221607808E-2</v>
      </c>
      <c r="C116">
        <v>-1.6666666662786156E-2</v>
      </c>
      <c r="D116">
        <v>-6.2499999961194899E-3</v>
      </c>
      <c r="E116">
        <v>-1.7361111109494232E-2</v>
      </c>
      <c r="F116">
        <v>-1.0416666665049788E-2</v>
      </c>
      <c r="G116" t="s">
        <v>13</v>
      </c>
      <c r="H116" t="s">
        <v>14</v>
      </c>
      <c r="I116">
        <v>1</v>
      </c>
    </row>
    <row r="117" spans="1:12" x14ac:dyDescent="0.25">
      <c r="A117">
        <v>4</v>
      </c>
      <c r="B117">
        <v>-2.0370370402815752E-3</v>
      </c>
      <c r="C117">
        <v>-9.0277777781011537E-3</v>
      </c>
      <c r="D117" s="50">
        <v>1.3888888888888889E-3</v>
      </c>
      <c r="E117">
        <v>-8.333333331393078E-3</v>
      </c>
      <c r="F117">
        <v>-1.388888886948633E-3</v>
      </c>
      <c r="G117" t="s">
        <v>12</v>
      </c>
      <c r="H117" t="s">
        <v>14</v>
      </c>
      <c r="I117">
        <v>1</v>
      </c>
    </row>
    <row r="118" spans="1:12" x14ac:dyDescent="0.25">
      <c r="A118">
        <v>4</v>
      </c>
      <c r="B118" t="s">
        <v>16</v>
      </c>
      <c r="C118" t="s">
        <v>16</v>
      </c>
      <c r="D118" t="s">
        <v>16</v>
      </c>
      <c r="E118" t="s">
        <v>16</v>
      </c>
      <c r="F118" t="s">
        <v>16</v>
      </c>
      <c r="H118" t="s">
        <v>19</v>
      </c>
    </row>
    <row r="119" spans="1:12" x14ac:dyDescent="0.25">
      <c r="A119">
        <v>4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H119" t="s">
        <v>19</v>
      </c>
    </row>
    <row r="120" spans="1:12" x14ac:dyDescent="0.25">
      <c r="A120">
        <v>4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13</v>
      </c>
      <c r="H120" t="s">
        <v>17</v>
      </c>
      <c r="K120">
        <v>1</v>
      </c>
    </row>
    <row r="121" spans="1:12" x14ac:dyDescent="0.25">
      <c r="A121">
        <v>4</v>
      </c>
      <c r="B121" t="s">
        <v>16</v>
      </c>
      <c r="C121" t="s">
        <v>16</v>
      </c>
      <c r="D121" t="s">
        <v>16</v>
      </c>
      <c r="E121" t="s">
        <v>16</v>
      </c>
      <c r="F121" t="s">
        <v>16</v>
      </c>
      <c r="G121" t="s">
        <v>13</v>
      </c>
      <c r="H121" t="s">
        <v>17</v>
      </c>
      <c r="K121">
        <v>1</v>
      </c>
    </row>
    <row r="122" spans="1:12" x14ac:dyDescent="0.25">
      <c r="A122">
        <v>4</v>
      </c>
      <c r="B122">
        <v>-2.4363425924093463E-2</v>
      </c>
      <c r="C122">
        <v>-3.4027777772280388E-2</v>
      </c>
      <c r="D122">
        <v>-2.3611111105613723E-2</v>
      </c>
      <c r="E122">
        <v>-3.2638888886140194E-2</v>
      </c>
      <c r="F122">
        <v>-2.569444444169575E-2</v>
      </c>
      <c r="G122" t="s">
        <v>12</v>
      </c>
      <c r="H122" t="s">
        <v>14</v>
      </c>
      <c r="I122">
        <v>1</v>
      </c>
    </row>
    <row r="123" spans="1:12" x14ac:dyDescent="0.25">
      <c r="A123">
        <v>4</v>
      </c>
      <c r="B123">
        <v>-2.1678240744222421E-2</v>
      </c>
      <c r="C123">
        <v>-2.5000000001455192E-2</v>
      </c>
      <c r="D123">
        <v>-1.4583333334788525E-2</v>
      </c>
      <c r="E123">
        <v>-2.4305555554747116E-2</v>
      </c>
      <c r="F123">
        <v>-1.7361111110302672E-2</v>
      </c>
      <c r="G123" t="s">
        <v>13</v>
      </c>
      <c r="H123" t="s">
        <v>14</v>
      </c>
      <c r="I123">
        <v>1</v>
      </c>
    </row>
    <row r="124" spans="1:12" x14ac:dyDescent="0.25">
      <c r="A124">
        <v>4</v>
      </c>
      <c r="B124" t="s">
        <v>20</v>
      </c>
      <c r="C124" t="s">
        <v>16</v>
      </c>
      <c r="D124" t="s">
        <v>16</v>
      </c>
      <c r="E124" t="s">
        <v>16</v>
      </c>
      <c r="F124" t="s">
        <v>16</v>
      </c>
      <c r="G124" t="s">
        <v>20</v>
      </c>
      <c r="H124" t="s">
        <v>21</v>
      </c>
      <c r="L124">
        <v>1</v>
      </c>
    </row>
    <row r="125" spans="1:12" x14ac:dyDescent="0.25">
      <c r="A125">
        <v>4</v>
      </c>
      <c r="B125">
        <v>-5.9259259287500754E-3</v>
      </c>
      <c r="C125">
        <v>-9.0277777781011537E-3</v>
      </c>
      <c r="D125" s="50">
        <v>1.3888888888888889E-3</v>
      </c>
      <c r="E125">
        <v>-6.9444444452528842E-3</v>
      </c>
      <c r="F125">
        <v>-8.0843925304163733E-13</v>
      </c>
      <c r="G125" t="s">
        <v>13</v>
      </c>
      <c r="H125" t="s">
        <v>14</v>
      </c>
      <c r="I125">
        <v>1</v>
      </c>
    </row>
    <row r="126" spans="1:12" x14ac:dyDescent="0.25">
      <c r="A126">
        <v>4</v>
      </c>
      <c r="B126" s="50">
        <v>2.2164351851851852E-2</v>
      </c>
      <c r="C126" s="50">
        <v>1.5277777777777777E-2</v>
      </c>
      <c r="D126" s="50">
        <v>2.5694444444444447E-2</v>
      </c>
      <c r="E126" s="50">
        <v>1.5972222222222224E-2</v>
      </c>
      <c r="F126" s="50">
        <v>2.2916666666666669E-2</v>
      </c>
      <c r="G126" t="s">
        <v>12</v>
      </c>
      <c r="H126" t="s">
        <v>14</v>
      </c>
      <c r="I126">
        <v>1</v>
      </c>
    </row>
    <row r="127" spans="1:12" x14ac:dyDescent="0.25">
      <c r="A127">
        <v>4</v>
      </c>
      <c r="B127" t="s">
        <v>20</v>
      </c>
      <c r="C127" t="s">
        <v>16</v>
      </c>
      <c r="D127" t="s">
        <v>16</v>
      </c>
      <c r="E127" t="s">
        <v>16</v>
      </c>
      <c r="F127" t="s">
        <v>16</v>
      </c>
      <c r="G127" t="s">
        <v>20</v>
      </c>
      <c r="H127" t="s">
        <v>21</v>
      </c>
      <c r="L127">
        <v>1</v>
      </c>
    </row>
    <row r="128" spans="1:12" x14ac:dyDescent="0.25">
      <c r="A128">
        <v>4</v>
      </c>
      <c r="B128">
        <v>-5.4050925973569974E-3</v>
      </c>
      <c r="C128">
        <v>-1.6666666670062114E-2</v>
      </c>
      <c r="D128">
        <v>-6.2500000033954475E-3</v>
      </c>
      <c r="E128">
        <v>-1.5277777776645962E-2</v>
      </c>
      <c r="F128">
        <v>-8.3333333322015181E-3</v>
      </c>
      <c r="G128" t="s">
        <v>15</v>
      </c>
      <c r="H128" t="s">
        <v>14</v>
      </c>
      <c r="I128">
        <v>1</v>
      </c>
    </row>
    <row r="129" spans="1:12" x14ac:dyDescent="0.25">
      <c r="A129">
        <v>4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13</v>
      </c>
      <c r="H129" t="s">
        <v>17</v>
      </c>
      <c r="K129">
        <v>1</v>
      </c>
    </row>
    <row r="130" spans="1:12" x14ac:dyDescent="0.25">
      <c r="A130">
        <v>4</v>
      </c>
      <c r="B130" s="50">
        <v>6.6666666666666671E-3</v>
      </c>
      <c r="C130" s="50">
        <v>1.3888888888888889E-3</v>
      </c>
      <c r="D130" s="50">
        <v>1.1805555555555555E-2</v>
      </c>
      <c r="E130">
        <v>-1.3888888934161514E-3</v>
      </c>
      <c r="F130" s="50">
        <v>5.5555555555555558E-3</v>
      </c>
      <c r="G130" t="s">
        <v>13</v>
      </c>
      <c r="H130" t="s">
        <v>14</v>
      </c>
      <c r="I130">
        <v>1</v>
      </c>
    </row>
    <row r="131" spans="1:12" x14ac:dyDescent="0.25">
      <c r="A131">
        <v>4</v>
      </c>
      <c r="B131" t="s">
        <v>20</v>
      </c>
      <c r="C131" t="s">
        <v>16</v>
      </c>
      <c r="D131" t="s">
        <v>16</v>
      </c>
      <c r="E131" t="s">
        <v>16</v>
      </c>
      <c r="F131" t="s">
        <v>16</v>
      </c>
      <c r="G131" t="s">
        <v>20</v>
      </c>
      <c r="H131" t="s">
        <v>21</v>
      </c>
      <c r="L131">
        <v>1</v>
      </c>
    </row>
    <row r="132" spans="1:12" x14ac:dyDescent="0.25">
      <c r="A132">
        <v>4</v>
      </c>
      <c r="B132" s="50">
        <v>1.6770833333333332E-2</v>
      </c>
      <c r="C132" s="50">
        <v>1.0416666666666666E-2</v>
      </c>
      <c r="D132" s="50">
        <v>2.0833333333333332E-2</v>
      </c>
      <c r="E132" s="50">
        <v>1.1111111111111112E-2</v>
      </c>
      <c r="F132" s="50">
        <v>1.8055555555555557E-2</v>
      </c>
      <c r="G132" t="s">
        <v>13</v>
      </c>
      <c r="H132" t="s">
        <v>14</v>
      </c>
      <c r="I132">
        <v>1</v>
      </c>
    </row>
    <row r="133" spans="1:12" x14ac:dyDescent="0.25">
      <c r="A133">
        <v>4</v>
      </c>
      <c r="B133" s="50">
        <v>1.3865740740740739E-2</v>
      </c>
      <c r="C133" s="50">
        <v>6.9444444444444447E-4</v>
      </c>
      <c r="D133" s="50">
        <v>1.1111111111111112E-2</v>
      </c>
      <c r="E133" s="50">
        <v>2.7777777777777779E-3</v>
      </c>
      <c r="F133" s="50">
        <v>9.7222222222222224E-3</v>
      </c>
      <c r="G133" t="s">
        <v>15</v>
      </c>
      <c r="H133" t="s">
        <v>14</v>
      </c>
      <c r="I133">
        <v>1</v>
      </c>
    </row>
    <row r="134" spans="1:12" x14ac:dyDescent="0.25">
      <c r="A134">
        <v>4</v>
      </c>
      <c r="B134" s="50">
        <v>2.7083333333333334E-2</v>
      </c>
      <c r="C134">
        <v>-4.8611111124046147E-3</v>
      </c>
      <c r="D134" s="50">
        <v>5.5555555555555558E-3</v>
      </c>
      <c r="E134">
        <v>-3.4722222189884633E-3</v>
      </c>
      <c r="F134" s="50">
        <v>3.472222222222222E-3</v>
      </c>
      <c r="G134" t="s">
        <v>12</v>
      </c>
      <c r="H134" t="s">
        <v>14</v>
      </c>
      <c r="I134">
        <v>1</v>
      </c>
    </row>
    <row r="135" spans="1:12" x14ac:dyDescent="0.25">
      <c r="A135">
        <v>4</v>
      </c>
      <c r="B135">
        <v>-1.3668981482624076E-2</v>
      </c>
      <c r="C135" t="s">
        <v>16</v>
      </c>
      <c r="D135" t="s">
        <v>16</v>
      </c>
      <c r="E135">
        <v>-2.0833333328482695E-2</v>
      </c>
      <c r="F135">
        <v>-1.3888888884038251E-2</v>
      </c>
      <c r="G135" t="s">
        <v>13</v>
      </c>
      <c r="H135" t="s">
        <v>14</v>
      </c>
      <c r="I135">
        <v>1</v>
      </c>
    </row>
    <row r="136" spans="1:12" x14ac:dyDescent="0.25">
      <c r="A136">
        <v>4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13</v>
      </c>
      <c r="H136" t="s">
        <v>17</v>
      </c>
      <c r="K136">
        <v>1</v>
      </c>
    </row>
    <row r="137" spans="1:12" x14ac:dyDescent="0.25">
      <c r="A137">
        <v>4</v>
      </c>
      <c r="B137">
        <v>-9.2129629629198462E-3</v>
      </c>
      <c r="C137">
        <v>-1.7361111109494232E-2</v>
      </c>
      <c r="D137">
        <v>-6.9444444428275656E-3</v>
      </c>
      <c r="E137">
        <v>-2.0138888889050577E-2</v>
      </c>
      <c r="F137">
        <v>-1.3194444444606133E-2</v>
      </c>
      <c r="G137" t="s">
        <v>12</v>
      </c>
      <c r="H137" t="s">
        <v>14</v>
      </c>
      <c r="I137">
        <v>1</v>
      </c>
    </row>
    <row r="138" spans="1:12" x14ac:dyDescent="0.25">
      <c r="A138">
        <v>4</v>
      </c>
      <c r="B138">
        <v>-8.923611108912155E-3</v>
      </c>
      <c r="C138">
        <v>-1.3194444443797693E-2</v>
      </c>
      <c r="D138">
        <v>-2.7777777771310266E-3</v>
      </c>
      <c r="E138">
        <v>-1.3888888890505768E-2</v>
      </c>
      <c r="F138">
        <v>-6.9444444460613234E-3</v>
      </c>
      <c r="G138" t="s">
        <v>13</v>
      </c>
      <c r="H138" t="s">
        <v>14</v>
      </c>
      <c r="I138">
        <v>1</v>
      </c>
    </row>
    <row r="139" spans="1:12" x14ac:dyDescent="0.25">
      <c r="A139">
        <v>4</v>
      </c>
      <c r="B139" t="s">
        <v>16</v>
      </c>
      <c r="C139" t="s">
        <v>16</v>
      </c>
      <c r="D139" t="s">
        <v>16</v>
      </c>
      <c r="E139" t="s">
        <v>16</v>
      </c>
      <c r="F139" t="s">
        <v>16</v>
      </c>
      <c r="H139" t="s">
        <v>19</v>
      </c>
      <c r="J139">
        <v>1</v>
      </c>
    </row>
    <row r="140" spans="1:12" x14ac:dyDescent="0.25">
      <c r="A140">
        <v>4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H140" t="s">
        <v>19</v>
      </c>
      <c r="J140">
        <v>1</v>
      </c>
    </row>
    <row r="141" spans="1:12" x14ac:dyDescent="0.25">
      <c r="A141">
        <v>4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H141" t="s">
        <v>19</v>
      </c>
      <c r="J141">
        <v>1</v>
      </c>
    </row>
    <row r="142" spans="1:12" x14ac:dyDescent="0.25">
      <c r="A142">
        <v>4</v>
      </c>
      <c r="B142" t="s">
        <v>16</v>
      </c>
      <c r="C142" t="s">
        <v>16</v>
      </c>
      <c r="D142" t="s">
        <v>16</v>
      </c>
      <c r="E142" t="s">
        <v>16</v>
      </c>
      <c r="F142" t="s">
        <v>16</v>
      </c>
      <c r="H142" t="s">
        <v>19</v>
      </c>
      <c r="J142">
        <v>1</v>
      </c>
    </row>
    <row r="143" spans="1:12" x14ac:dyDescent="0.25">
      <c r="A143">
        <v>4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H143" t="s">
        <v>19</v>
      </c>
    </row>
    <row r="144" spans="1:12" x14ac:dyDescent="0.25">
      <c r="A144">
        <v>4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H144" t="s">
        <v>19</v>
      </c>
    </row>
    <row r="145" spans="1:11" x14ac:dyDescent="0.25">
      <c r="A145">
        <v>4</v>
      </c>
      <c r="B145" s="50">
        <v>6.8402777777777776E-3</v>
      </c>
      <c r="C145">
        <v>-6.9444443943211809E-4</v>
      </c>
      <c r="D145" s="50">
        <v>9.7222222222222224E-3</v>
      </c>
      <c r="E145">
        <v>-1.3888888861401938E-3</v>
      </c>
      <c r="F145" s="50">
        <v>5.5555555555555558E-3</v>
      </c>
      <c r="G145" t="s">
        <v>13</v>
      </c>
      <c r="H145" t="s">
        <v>18</v>
      </c>
      <c r="K145">
        <v>1</v>
      </c>
    </row>
    <row r="146" spans="1:11" x14ac:dyDescent="0.25">
      <c r="A146">
        <v>4</v>
      </c>
      <c r="B146" s="50">
        <v>4.2824074074074075E-4</v>
      </c>
      <c r="C146">
        <v>-8.333333331393078E-3</v>
      </c>
      <c r="D146" s="50">
        <v>2.0833333333333333E-3</v>
      </c>
      <c r="E146">
        <v>-1.0416666664241347E-2</v>
      </c>
      <c r="F146">
        <v>-3.4722222197969025E-3</v>
      </c>
      <c r="G146" t="s">
        <v>12</v>
      </c>
      <c r="H146" t="s">
        <v>18</v>
      </c>
      <c r="K146">
        <v>1</v>
      </c>
    </row>
    <row r="147" spans="1:11" x14ac:dyDescent="0.25">
      <c r="A147">
        <v>4</v>
      </c>
      <c r="B147" s="50">
        <v>1.3333333333333334E-2</v>
      </c>
      <c r="C147" s="50">
        <v>6.9444444444444441E-3</v>
      </c>
      <c r="D147" s="50">
        <v>1.7361111111111112E-2</v>
      </c>
      <c r="E147" s="50">
        <v>8.3333333333333332E-3</v>
      </c>
      <c r="F147" s="50">
        <v>1.5277777777777777E-2</v>
      </c>
      <c r="G147" t="s">
        <v>13</v>
      </c>
      <c r="H147" t="s">
        <v>14</v>
      </c>
      <c r="I147">
        <v>1</v>
      </c>
    </row>
    <row r="148" spans="1:11" x14ac:dyDescent="0.25">
      <c r="A148">
        <v>4</v>
      </c>
      <c r="B148" s="50">
        <v>5.5555555555555558E-3</v>
      </c>
      <c r="C148" s="50">
        <v>1.3888888888888889E-3</v>
      </c>
      <c r="D148" s="50">
        <v>1.1805555555555555E-2</v>
      </c>
      <c r="E148" s="50">
        <v>0</v>
      </c>
      <c r="F148" s="50">
        <v>6.9444444444444441E-3</v>
      </c>
      <c r="G148" t="s">
        <v>12</v>
      </c>
      <c r="H148" t="s">
        <v>14</v>
      </c>
      <c r="I148">
        <v>1</v>
      </c>
    </row>
    <row r="149" spans="1:11" x14ac:dyDescent="0.25">
      <c r="A149">
        <v>4</v>
      </c>
      <c r="B149" s="50">
        <v>4.340277777777778E-3</v>
      </c>
      <c r="C149">
        <v>-2.0833333328482695E-3</v>
      </c>
      <c r="D149" s="50">
        <v>8.3333333333333332E-3</v>
      </c>
      <c r="E149">
        <v>-1.3888888861401938E-3</v>
      </c>
      <c r="F149" s="50">
        <v>5.5555555555555558E-3</v>
      </c>
      <c r="G149" t="s">
        <v>12</v>
      </c>
      <c r="H149" t="s">
        <v>14</v>
      </c>
      <c r="I149">
        <v>1</v>
      </c>
    </row>
    <row r="150" spans="1:11" x14ac:dyDescent="0.25">
      <c r="A150">
        <v>4</v>
      </c>
      <c r="B150">
        <v>-6.5162037062691525E-3</v>
      </c>
      <c r="C150">
        <v>-9.7222222248092294E-3</v>
      </c>
      <c r="D150" s="50">
        <v>6.9444444444444447E-4</v>
      </c>
      <c r="E150">
        <v>-1.1805555557657499E-2</v>
      </c>
      <c r="F150">
        <v>-4.8611111132130539E-3</v>
      </c>
      <c r="G150" t="s">
        <v>13</v>
      </c>
      <c r="H150" t="s">
        <v>14</v>
      </c>
      <c r="I150">
        <v>1</v>
      </c>
    </row>
    <row r="151" spans="1:11" x14ac:dyDescent="0.25">
      <c r="A151">
        <v>5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13</v>
      </c>
      <c r="H151" t="s">
        <v>17</v>
      </c>
      <c r="K151">
        <v>1</v>
      </c>
    </row>
    <row r="152" spans="1:11" x14ac:dyDescent="0.25">
      <c r="A152">
        <v>5</v>
      </c>
      <c r="B152" s="50">
        <v>2.2650462962962966E-2</v>
      </c>
      <c r="C152" s="50">
        <v>1.3194444444444444E-2</v>
      </c>
      <c r="D152" s="50">
        <v>2.361111111111111E-2</v>
      </c>
      <c r="E152" s="50">
        <v>1.0416666666666666E-2</v>
      </c>
      <c r="F152" s="50">
        <v>1.7361111111111112E-2</v>
      </c>
      <c r="G152" t="s">
        <v>12</v>
      </c>
      <c r="H152" t="s">
        <v>14</v>
      </c>
      <c r="I152">
        <v>1</v>
      </c>
    </row>
    <row r="153" spans="1:11" x14ac:dyDescent="0.25">
      <c r="A153">
        <v>5</v>
      </c>
      <c r="B153" t="s">
        <v>16</v>
      </c>
      <c r="C153" t="s">
        <v>16</v>
      </c>
      <c r="D153" t="s">
        <v>16</v>
      </c>
      <c r="E153" t="s">
        <v>16</v>
      </c>
      <c r="F153" t="s">
        <v>16</v>
      </c>
      <c r="H153" t="s">
        <v>19</v>
      </c>
      <c r="J153">
        <v>1</v>
      </c>
    </row>
    <row r="154" spans="1:11" x14ac:dyDescent="0.25">
      <c r="A154">
        <v>5</v>
      </c>
      <c r="B154">
        <v>-5.8101851827814244E-3</v>
      </c>
      <c r="C154">
        <v>-1.3888888890505768E-2</v>
      </c>
      <c r="D154">
        <v>-3.4722222238391023E-3</v>
      </c>
      <c r="E154">
        <v>-1.3888888890505768E-2</v>
      </c>
      <c r="F154">
        <v>-6.9444444460613234E-3</v>
      </c>
      <c r="G154" t="s">
        <v>15</v>
      </c>
      <c r="H154" t="s">
        <v>14</v>
      </c>
      <c r="I154">
        <v>1</v>
      </c>
    </row>
    <row r="155" spans="1:11" x14ac:dyDescent="0.25">
      <c r="A155">
        <v>5</v>
      </c>
      <c r="B155" s="50">
        <v>6.3310185185185197E-3</v>
      </c>
      <c r="C155" s="50">
        <v>0</v>
      </c>
      <c r="D155" s="50">
        <v>1.0416666666666666E-2</v>
      </c>
      <c r="E155" s="50">
        <v>0</v>
      </c>
      <c r="F155" s="50">
        <v>6.9444444444444441E-3</v>
      </c>
      <c r="G155" t="s">
        <v>13</v>
      </c>
      <c r="H155" t="s">
        <v>14</v>
      </c>
      <c r="I155">
        <v>1</v>
      </c>
    </row>
    <row r="156" spans="1:11" x14ac:dyDescent="0.25">
      <c r="A156">
        <v>5</v>
      </c>
      <c r="B156" s="50">
        <v>2.0833333333333335E-4</v>
      </c>
      <c r="C156">
        <v>-3.4722222262644209E-3</v>
      </c>
      <c r="D156" s="50">
        <v>6.9444444444444441E-3</v>
      </c>
      <c r="E156">
        <v>-1.3888888934161514E-3</v>
      </c>
      <c r="F156" s="50">
        <v>5.5555555555555558E-3</v>
      </c>
      <c r="G156" t="s">
        <v>12</v>
      </c>
      <c r="H156" t="s">
        <v>14</v>
      </c>
      <c r="I156">
        <v>1</v>
      </c>
    </row>
    <row r="157" spans="1:11" x14ac:dyDescent="0.25">
      <c r="A157">
        <v>5</v>
      </c>
      <c r="B157" s="50">
        <v>9.0509259259259258E-3</v>
      </c>
      <c r="C157">
        <v>-5.5555555518367328E-3</v>
      </c>
      <c r="D157" s="50">
        <v>4.8611111111111112E-3</v>
      </c>
      <c r="E157">
        <v>-4.8611111124046147E-3</v>
      </c>
      <c r="F157" s="50">
        <v>2.0833333333333333E-3</v>
      </c>
      <c r="G157" t="s">
        <v>12</v>
      </c>
      <c r="H157" t="s">
        <v>14</v>
      </c>
      <c r="I157">
        <v>1</v>
      </c>
    </row>
    <row r="158" spans="1:11" x14ac:dyDescent="0.25">
      <c r="A158">
        <v>5</v>
      </c>
      <c r="B158" s="50">
        <v>4.7916666666666672E-3</v>
      </c>
      <c r="C158">
        <v>-4.8611111051286571E-3</v>
      </c>
      <c r="D158" s="50">
        <v>5.5555555555555558E-3</v>
      </c>
      <c r="E158">
        <v>-3.4722222189884633E-3</v>
      </c>
      <c r="F158" s="50">
        <v>3.472222222222222E-3</v>
      </c>
      <c r="G158" t="s">
        <v>12</v>
      </c>
      <c r="H158" t="s">
        <v>18</v>
      </c>
      <c r="K158">
        <v>1</v>
      </c>
    </row>
    <row r="159" spans="1:11" x14ac:dyDescent="0.25">
      <c r="A159">
        <v>5</v>
      </c>
      <c r="B159">
        <v>-2.2569444481632672E-3</v>
      </c>
      <c r="C159">
        <v>-4.166666665696539E-3</v>
      </c>
      <c r="D159" s="50">
        <v>6.2499999999999995E-3</v>
      </c>
      <c r="E159">
        <v>-5.5555555591126904E-3</v>
      </c>
      <c r="F159" s="50">
        <v>1.3888888888888889E-3</v>
      </c>
      <c r="G159" t="s">
        <v>13</v>
      </c>
      <c r="H159" t="s">
        <v>14</v>
      </c>
      <c r="I159">
        <v>1</v>
      </c>
    </row>
    <row r="160" spans="1:11" x14ac:dyDescent="0.25">
      <c r="A160">
        <v>5</v>
      </c>
      <c r="B160">
        <v>-1.2372685181617271E-2</v>
      </c>
      <c r="C160">
        <v>-1.5277777776645962E-2</v>
      </c>
      <c r="D160">
        <v>-4.8611111099792961E-3</v>
      </c>
      <c r="E160">
        <v>-2.0833333328482695E-2</v>
      </c>
      <c r="F160">
        <v>-1.3888888884038251E-2</v>
      </c>
      <c r="G160" t="s">
        <v>13</v>
      </c>
      <c r="H160" t="s">
        <v>14</v>
      </c>
      <c r="I160">
        <v>1</v>
      </c>
    </row>
    <row r="161" spans="1:12" x14ac:dyDescent="0.25">
      <c r="A161">
        <v>5</v>
      </c>
      <c r="B161">
        <v>-1.3912037036789116E-2</v>
      </c>
      <c r="C161">
        <v>-2.0138888889050577E-2</v>
      </c>
      <c r="D161">
        <v>-9.7222222223839107E-3</v>
      </c>
      <c r="E161">
        <v>-2.0833333335758653E-2</v>
      </c>
      <c r="F161">
        <v>-1.3888888891314208E-2</v>
      </c>
      <c r="G161" t="s">
        <v>12</v>
      </c>
      <c r="H161" t="s">
        <v>14</v>
      </c>
      <c r="I161">
        <v>1</v>
      </c>
    </row>
    <row r="162" spans="1:12" x14ac:dyDescent="0.25">
      <c r="A162">
        <v>5</v>
      </c>
      <c r="B162">
        <v>-3.1481481419177726E-3</v>
      </c>
      <c r="C162">
        <v>-7.6388888846850023E-3</v>
      </c>
      <c r="D162" s="50">
        <v>2.7777777777777779E-3</v>
      </c>
      <c r="E162">
        <v>-1.1111111110949423E-2</v>
      </c>
      <c r="F162">
        <v>-4.1666666665049782E-3</v>
      </c>
      <c r="G162" t="s">
        <v>13</v>
      </c>
      <c r="H162" t="s">
        <v>14</v>
      </c>
      <c r="I162">
        <v>1</v>
      </c>
    </row>
    <row r="163" spans="1:12" x14ac:dyDescent="0.25">
      <c r="A163">
        <v>5</v>
      </c>
      <c r="B163" s="50">
        <v>1.1898148148148149E-2</v>
      </c>
      <c r="C163" s="50">
        <v>4.8611111111111112E-3</v>
      </c>
      <c r="D163" s="50">
        <v>1.5277777777777777E-2</v>
      </c>
      <c r="E163" s="50">
        <v>3.472222222222222E-3</v>
      </c>
      <c r="F163" s="50">
        <v>1.0416666666666666E-2</v>
      </c>
      <c r="G163" t="s">
        <v>15</v>
      </c>
      <c r="H163" t="s">
        <v>14</v>
      </c>
      <c r="I163">
        <v>1</v>
      </c>
    </row>
    <row r="164" spans="1:12" x14ac:dyDescent="0.25">
      <c r="A164">
        <v>5</v>
      </c>
      <c r="B164" s="50">
        <v>1.5532407407407406E-2</v>
      </c>
      <c r="C164" s="50">
        <v>6.9444444444444441E-3</v>
      </c>
      <c r="D164" s="50">
        <v>1.7361111111111112E-2</v>
      </c>
      <c r="E164" s="50">
        <v>3.472222222222222E-3</v>
      </c>
      <c r="F164" s="50">
        <v>1.0416666666666666E-2</v>
      </c>
      <c r="G164" t="s">
        <v>12</v>
      </c>
      <c r="H164" t="s">
        <v>14</v>
      </c>
      <c r="I164">
        <v>1</v>
      </c>
    </row>
    <row r="165" spans="1:12" x14ac:dyDescent="0.25">
      <c r="A165">
        <v>5</v>
      </c>
      <c r="B165" s="50">
        <v>2.5092592592592593E-2</v>
      </c>
      <c r="C165" s="50">
        <v>2.013888888888889E-2</v>
      </c>
      <c r="D165" s="50">
        <v>3.0555555555555555E-2</v>
      </c>
      <c r="E165" s="50">
        <v>1.7361111111111112E-2</v>
      </c>
      <c r="F165" s="50">
        <v>2.4305555555555556E-2</v>
      </c>
      <c r="G165" t="s">
        <v>13</v>
      </c>
      <c r="H165" t="s">
        <v>14</v>
      </c>
      <c r="I165">
        <v>1</v>
      </c>
    </row>
    <row r="166" spans="1:12" x14ac:dyDescent="0.25">
      <c r="A166">
        <v>5</v>
      </c>
      <c r="B166" s="50">
        <v>3.6111111111111114E-3</v>
      </c>
      <c r="C166">
        <v>-1.3888888861401938E-3</v>
      </c>
      <c r="D166" s="50">
        <v>9.0277777777777787E-3</v>
      </c>
      <c r="E166">
        <v>-3.4722222189884633E-3</v>
      </c>
      <c r="F166" s="50">
        <v>3.472222222222222E-3</v>
      </c>
      <c r="G166" t="s">
        <v>12</v>
      </c>
      <c r="H166" t="s">
        <v>14</v>
      </c>
      <c r="I166">
        <v>1</v>
      </c>
    </row>
    <row r="167" spans="1:12" x14ac:dyDescent="0.25">
      <c r="A167">
        <v>5</v>
      </c>
      <c r="B167" s="50">
        <v>4.6643518518518518E-3</v>
      </c>
      <c r="C167">
        <v>-3.4722222189884633E-3</v>
      </c>
      <c r="D167" s="50">
        <v>6.9444444444444441E-3</v>
      </c>
      <c r="E167">
        <v>-5.5555555591126904E-3</v>
      </c>
      <c r="F167" s="50">
        <v>1.3888888888888889E-3</v>
      </c>
      <c r="G167" t="s">
        <v>13</v>
      </c>
      <c r="H167" t="s">
        <v>14</v>
      </c>
      <c r="I167">
        <v>1</v>
      </c>
    </row>
    <row r="168" spans="1:12" x14ac:dyDescent="0.25">
      <c r="A168">
        <v>5</v>
      </c>
      <c r="B168" s="50">
        <v>4.1319444444444442E-3</v>
      </c>
      <c r="C168">
        <v>-4.8611111051286571E-3</v>
      </c>
      <c r="D168" s="50">
        <v>5.5555555555555558E-3</v>
      </c>
      <c r="E168">
        <v>-7.6388888846850023E-3</v>
      </c>
      <c r="F168">
        <v>-6.9444444024055734E-4</v>
      </c>
      <c r="G168" t="s">
        <v>12</v>
      </c>
      <c r="H168" t="s">
        <v>14</v>
      </c>
      <c r="I168">
        <v>1</v>
      </c>
    </row>
    <row r="169" spans="1:12" x14ac:dyDescent="0.25">
      <c r="A169">
        <v>5</v>
      </c>
      <c r="B169" s="50">
        <v>5.347222222222222E-3</v>
      </c>
      <c r="C169" s="50">
        <v>2.7777777777777779E-3</v>
      </c>
      <c r="D169" s="50">
        <v>1.3194444444444444E-2</v>
      </c>
      <c r="E169">
        <v>-1.3888888861401938E-3</v>
      </c>
      <c r="F169" s="50">
        <v>5.5555555555555558E-3</v>
      </c>
      <c r="G169" t="s">
        <v>13</v>
      </c>
      <c r="H169" t="s">
        <v>14</v>
      </c>
      <c r="I169">
        <v>1</v>
      </c>
    </row>
    <row r="170" spans="1:12" x14ac:dyDescent="0.25">
      <c r="A170">
        <v>5</v>
      </c>
      <c r="B170">
        <v>-9.0277777781011537E-3</v>
      </c>
      <c r="C170">
        <v>-1.4583333329937886E-2</v>
      </c>
      <c r="D170">
        <v>-4.1666666632712204E-3</v>
      </c>
      <c r="E170">
        <v>-1.2499999997089617E-2</v>
      </c>
      <c r="F170">
        <v>-5.555555552645172E-3</v>
      </c>
      <c r="G170" t="s">
        <v>13</v>
      </c>
      <c r="H170" t="s">
        <v>14</v>
      </c>
      <c r="I170">
        <v>1</v>
      </c>
    </row>
    <row r="171" spans="1:12" x14ac:dyDescent="0.25">
      <c r="A171">
        <v>5</v>
      </c>
      <c r="B171" s="50">
        <v>1.8402777777777777E-3</v>
      </c>
      <c r="C171">
        <v>-4.166666665696539E-3</v>
      </c>
      <c r="D171" s="50">
        <v>6.2499999999999995E-3</v>
      </c>
      <c r="E171">
        <v>-2.7777777795563452E-3</v>
      </c>
      <c r="F171" s="50">
        <v>4.1666666666666666E-3</v>
      </c>
      <c r="G171" t="s">
        <v>12</v>
      </c>
      <c r="H171" t="s">
        <v>14</v>
      </c>
      <c r="I171">
        <v>1</v>
      </c>
    </row>
    <row r="172" spans="1:12" x14ac:dyDescent="0.25">
      <c r="A172">
        <v>5</v>
      </c>
      <c r="B172" t="s">
        <v>20</v>
      </c>
      <c r="C172" t="s">
        <v>16</v>
      </c>
      <c r="D172" t="s">
        <v>16</v>
      </c>
      <c r="E172" t="s">
        <v>16</v>
      </c>
      <c r="F172" t="s">
        <v>16</v>
      </c>
      <c r="G172" t="s">
        <v>20</v>
      </c>
      <c r="H172" t="s">
        <v>21</v>
      </c>
      <c r="L172">
        <v>1</v>
      </c>
    </row>
    <row r="173" spans="1:12" x14ac:dyDescent="0.25">
      <c r="A173">
        <v>5</v>
      </c>
      <c r="B173">
        <v>-1.1527777773153502E-2</v>
      </c>
      <c r="C173">
        <v>-1.5972222223354038E-2</v>
      </c>
      <c r="D173">
        <v>-5.5555555566873718E-3</v>
      </c>
      <c r="E173">
        <v>-1.5277777776645962E-2</v>
      </c>
      <c r="F173">
        <v>-8.3333333322015181E-3</v>
      </c>
      <c r="G173" t="s">
        <v>13</v>
      </c>
      <c r="H173" t="s">
        <v>14</v>
      </c>
      <c r="I173">
        <v>1</v>
      </c>
    </row>
    <row r="174" spans="1:12" x14ac:dyDescent="0.25">
      <c r="A174">
        <v>5</v>
      </c>
      <c r="B174" s="50">
        <v>1.3113425925925926E-2</v>
      </c>
      <c r="C174" s="50">
        <v>1.3888888888888889E-3</v>
      </c>
      <c r="D174" s="50">
        <v>1.1805555555555555E-2</v>
      </c>
      <c r="E174" s="50">
        <v>4.1666666666666666E-3</v>
      </c>
      <c r="F174" s="50">
        <v>1.1111111111111112E-2</v>
      </c>
      <c r="G174" t="s">
        <v>12</v>
      </c>
      <c r="H174" t="s">
        <v>14</v>
      </c>
      <c r="I174">
        <v>1</v>
      </c>
    </row>
    <row r="175" spans="1:12" x14ac:dyDescent="0.25">
      <c r="A175">
        <v>5</v>
      </c>
      <c r="B175">
        <v>-1.1851851850224193E-2</v>
      </c>
      <c r="C175">
        <v>-1.5972222223354038E-2</v>
      </c>
      <c r="D175">
        <v>-5.5555555566873718E-3</v>
      </c>
      <c r="E175">
        <v>-1.8055555556202307E-2</v>
      </c>
      <c r="F175">
        <v>-1.1111111111757863E-2</v>
      </c>
      <c r="G175" t="s">
        <v>15</v>
      </c>
      <c r="H175" t="s">
        <v>14</v>
      </c>
      <c r="I175">
        <v>1</v>
      </c>
    </row>
    <row r="176" spans="1:12" x14ac:dyDescent="0.25">
      <c r="A176">
        <v>5</v>
      </c>
      <c r="B176">
        <v>-2.7777777795563452E-3</v>
      </c>
      <c r="C176">
        <v>-6.2499999985448085E-3</v>
      </c>
      <c r="D176" s="50">
        <v>4.1666666666666666E-3</v>
      </c>
      <c r="E176">
        <v>-5.5555555591126904E-3</v>
      </c>
      <c r="F176" s="50">
        <v>1.3888888888888889E-3</v>
      </c>
      <c r="G176" t="s">
        <v>13</v>
      </c>
      <c r="H176" t="s">
        <v>14</v>
      </c>
      <c r="I176">
        <v>1</v>
      </c>
    </row>
    <row r="177" spans="1:11" x14ac:dyDescent="0.25">
      <c r="A177">
        <v>5</v>
      </c>
      <c r="B177">
        <v>-8.1250000002910383E-3</v>
      </c>
      <c r="C177">
        <v>-9.0277777781011537E-3</v>
      </c>
      <c r="D177" s="50">
        <v>1.3888888888888889E-3</v>
      </c>
      <c r="E177">
        <v>-2.1527777775190771E-2</v>
      </c>
      <c r="F177">
        <v>-1.4583333330746327E-2</v>
      </c>
      <c r="G177" t="s">
        <v>15</v>
      </c>
      <c r="H177" t="s">
        <v>14</v>
      </c>
      <c r="I177">
        <v>1</v>
      </c>
    </row>
    <row r="178" spans="1:11" x14ac:dyDescent="0.25">
      <c r="A178">
        <v>5</v>
      </c>
      <c r="B178">
        <v>-6.4236111065838486E-3</v>
      </c>
      <c r="C178">
        <v>-1.3194444443797693E-2</v>
      </c>
      <c r="D178">
        <v>-2.7777777771310266E-3</v>
      </c>
      <c r="E178">
        <v>-1.3194444443797693E-2</v>
      </c>
      <c r="F178">
        <v>-6.2499999993532477E-3</v>
      </c>
      <c r="G178" t="s">
        <v>13</v>
      </c>
      <c r="H178" t="s">
        <v>14</v>
      </c>
      <c r="I178">
        <v>1</v>
      </c>
    </row>
    <row r="179" spans="1:11" x14ac:dyDescent="0.25">
      <c r="A179">
        <v>5</v>
      </c>
      <c r="B179">
        <v>-9.0393518476048484E-3</v>
      </c>
      <c r="C179">
        <v>-1.4583333329937886E-2</v>
      </c>
      <c r="D179">
        <v>-4.1666666632712204E-3</v>
      </c>
      <c r="E179">
        <v>-1.3888888883229811E-2</v>
      </c>
      <c r="F179">
        <v>-6.9444444387853658E-3</v>
      </c>
      <c r="G179" t="s">
        <v>13</v>
      </c>
      <c r="H179" t="s">
        <v>14</v>
      </c>
      <c r="I179">
        <v>1</v>
      </c>
    </row>
    <row r="180" spans="1:11" x14ac:dyDescent="0.25">
      <c r="A180">
        <v>5</v>
      </c>
      <c r="B180">
        <v>-2.8356481489026919E-3</v>
      </c>
      <c r="C180">
        <v>-1.1805555557657499E-2</v>
      </c>
      <c r="D180">
        <v>-1.3888888909908328E-3</v>
      </c>
      <c r="E180">
        <v>-1.1111111110949423E-2</v>
      </c>
      <c r="F180">
        <v>-4.1666666665049782E-3</v>
      </c>
      <c r="G180" t="s">
        <v>15</v>
      </c>
      <c r="H180" t="s">
        <v>14</v>
      </c>
      <c r="I180">
        <v>1</v>
      </c>
    </row>
    <row r="181" spans="1:11" x14ac:dyDescent="0.25">
      <c r="A181">
        <v>5</v>
      </c>
      <c r="B181">
        <v>-1.0092592594446614E-2</v>
      </c>
      <c r="C181">
        <v>-1.1805555557657499E-2</v>
      </c>
      <c r="D181">
        <v>-1.3888888909908328E-3</v>
      </c>
      <c r="E181">
        <v>-1.1111111110949423E-2</v>
      </c>
      <c r="F181">
        <v>-4.1666666665049782E-3</v>
      </c>
      <c r="G181" t="s">
        <v>13</v>
      </c>
      <c r="H181" t="s">
        <v>14</v>
      </c>
      <c r="I181">
        <v>1</v>
      </c>
    </row>
    <row r="182" spans="1:11" x14ac:dyDescent="0.25">
      <c r="A182">
        <v>5</v>
      </c>
      <c r="B182" s="50">
        <v>3.4363425925925929E-2</v>
      </c>
      <c r="C182" s="50">
        <v>2.8472222222222222E-2</v>
      </c>
      <c r="D182" s="50">
        <v>3.888888888888889E-2</v>
      </c>
      <c r="E182" s="50">
        <v>2.5694444444444447E-2</v>
      </c>
      <c r="F182" s="50">
        <v>3.2638888888888891E-2</v>
      </c>
      <c r="G182" t="s">
        <v>13</v>
      </c>
      <c r="H182" t="s">
        <v>14</v>
      </c>
      <c r="I182">
        <v>1</v>
      </c>
    </row>
    <row r="183" spans="1:11" x14ac:dyDescent="0.25">
      <c r="A183">
        <v>5</v>
      </c>
      <c r="B183">
        <v>-4.8611111560603604E-4</v>
      </c>
      <c r="C183">
        <v>-1.3888888934161514E-3</v>
      </c>
      <c r="D183" s="50">
        <v>9.0277777777777787E-3</v>
      </c>
      <c r="E183">
        <v>-4.8611111124046147E-3</v>
      </c>
      <c r="F183" s="50">
        <v>2.0833333333333333E-3</v>
      </c>
      <c r="G183" t="s">
        <v>13</v>
      </c>
      <c r="H183" t="s">
        <v>14</v>
      </c>
      <c r="I183">
        <v>1</v>
      </c>
    </row>
    <row r="184" spans="1:11" x14ac:dyDescent="0.25">
      <c r="A184">
        <v>5</v>
      </c>
      <c r="B184" s="50">
        <v>4.155092592592593E-3</v>
      </c>
      <c r="C184">
        <v>-6.9444443943211809E-4</v>
      </c>
      <c r="D184" s="50">
        <v>9.7222222222222224E-3</v>
      </c>
      <c r="E184">
        <v>-1.3888888861401938E-3</v>
      </c>
      <c r="F184" s="50">
        <v>5.5555555555555558E-3</v>
      </c>
      <c r="G184" t="s">
        <v>15</v>
      </c>
      <c r="H184" t="s">
        <v>14</v>
      </c>
      <c r="I184">
        <v>1</v>
      </c>
    </row>
    <row r="185" spans="1:11" x14ac:dyDescent="0.25">
      <c r="A185">
        <v>5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H185" t="s">
        <v>19</v>
      </c>
      <c r="J185">
        <v>1</v>
      </c>
    </row>
    <row r="186" spans="1:11" x14ac:dyDescent="0.25">
      <c r="A186">
        <v>5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H186" t="s">
        <v>19</v>
      </c>
      <c r="J186">
        <v>1</v>
      </c>
    </row>
    <row r="187" spans="1:11" x14ac:dyDescent="0.25">
      <c r="A187">
        <v>5</v>
      </c>
      <c r="B187" s="50">
        <v>0.21233796296296295</v>
      </c>
      <c r="C187" s="50">
        <v>0.20972222222222223</v>
      </c>
      <c r="D187" s="50">
        <v>0.22013888888888888</v>
      </c>
      <c r="E187" s="50">
        <v>0.20972222222222223</v>
      </c>
      <c r="F187" s="50">
        <v>0.21666666666666667</v>
      </c>
      <c r="G187" t="s">
        <v>13</v>
      </c>
      <c r="H187" t="s">
        <v>14</v>
      </c>
      <c r="K187">
        <v>1</v>
      </c>
    </row>
    <row r="188" spans="1:11" x14ac:dyDescent="0.25">
      <c r="A188">
        <v>5</v>
      </c>
      <c r="B188" s="50">
        <v>0.23414351851851853</v>
      </c>
      <c r="C188" s="50">
        <v>0.22500000000000001</v>
      </c>
      <c r="D188" s="50">
        <v>0.23541666666666669</v>
      </c>
      <c r="E188" s="50">
        <v>0.22638888888888889</v>
      </c>
      <c r="F188" s="50">
        <v>0.23333333333333331</v>
      </c>
      <c r="G188" t="s">
        <v>15</v>
      </c>
      <c r="H188" t="s">
        <v>14</v>
      </c>
      <c r="K188">
        <v>1</v>
      </c>
    </row>
    <row r="189" spans="1:11" x14ac:dyDescent="0.25">
      <c r="A189">
        <v>5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H189" t="s">
        <v>19</v>
      </c>
    </row>
    <row r="190" spans="1:11" x14ac:dyDescent="0.25">
      <c r="A190">
        <v>5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H190" t="s">
        <v>19</v>
      </c>
    </row>
    <row r="191" spans="1:11" x14ac:dyDescent="0.25">
      <c r="A191">
        <v>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H191" t="s">
        <v>19</v>
      </c>
    </row>
    <row r="192" spans="1:11" x14ac:dyDescent="0.25">
      <c r="A192">
        <v>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H192" t="s">
        <v>19</v>
      </c>
    </row>
    <row r="193" spans="1:11" x14ac:dyDescent="0.25">
      <c r="A193">
        <v>6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12</v>
      </c>
      <c r="H193" t="s">
        <v>17</v>
      </c>
      <c r="K193">
        <v>1</v>
      </c>
    </row>
    <row r="194" spans="1:11" x14ac:dyDescent="0.25">
      <c r="A194">
        <v>6</v>
      </c>
      <c r="B194">
        <v>-2.7777777722803876E-3</v>
      </c>
      <c r="C194">
        <v>-6.9444444452528842E-3</v>
      </c>
      <c r="D194" s="50">
        <v>3.472222222222222E-3</v>
      </c>
      <c r="E194">
        <v>-6.9444444452528842E-3</v>
      </c>
      <c r="F194">
        <v>-8.0843925304163733E-13</v>
      </c>
      <c r="G194" t="s">
        <v>12</v>
      </c>
      <c r="H194" t="s">
        <v>14</v>
      </c>
      <c r="I194">
        <v>1</v>
      </c>
    </row>
    <row r="195" spans="1:11" x14ac:dyDescent="0.25">
      <c r="A195">
        <v>6</v>
      </c>
      <c r="B195" t="s">
        <v>16</v>
      </c>
      <c r="C195" t="s">
        <v>16</v>
      </c>
      <c r="D195" t="s">
        <v>16</v>
      </c>
      <c r="E195" t="s">
        <v>16</v>
      </c>
      <c r="F195" t="s">
        <v>16</v>
      </c>
      <c r="H195" t="s">
        <v>19</v>
      </c>
      <c r="J195">
        <v>1</v>
      </c>
    </row>
    <row r="196" spans="1:11" x14ac:dyDescent="0.25">
      <c r="A196">
        <v>6</v>
      </c>
      <c r="B196" s="50">
        <v>1.0416666666666666E-2</v>
      </c>
      <c r="C196" s="50">
        <v>4.1666666666666666E-3</v>
      </c>
      <c r="D196" s="50">
        <v>1.4583333333333332E-2</v>
      </c>
      <c r="E196" s="50">
        <v>0</v>
      </c>
      <c r="F196" s="50">
        <v>6.9444444444444441E-3</v>
      </c>
      <c r="G196" t="s">
        <v>12</v>
      </c>
      <c r="H196" t="s">
        <v>14</v>
      </c>
      <c r="I196">
        <v>1</v>
      </c>
    </row>
    <row r="197" spans="1:11" x14ac:dyDescent="0.25">
      <c r="A197">
        <v>6</v>
      </c>
      <c r="B197" s="50">
        <v>2.0879629629629626E-2</v>
      </c>
      <c r="C197" s="50">
        <v>1.3888888888888888E-2</v>
      </c>
      <c r="D197" s="50">
        <v>2.4305555555555556E-2</v>
      </c>
      <c r="E197" s="50">
        <v>1.0416666666666666E-2</v>
      </c>
      <c r="F197" s="50">
        <v>1.7361111111111112E-2</v>
      </c>
      <c r="G197" t="s">
        <v>12</v>
      </c>
      <c r="H197" t="s">
        <v>14</v>
      </c>
      <c r="I197">
        <v>1</v>
      </c>
    </row>
    <row r="198" spans="1:11" x14ac:dyDescent="0.25">
      <c r="A198">
        <v>6</v>
      </c>
      <c r="B198">
        <v>-9.0277777781011537E-3</v>
      </c>
      <c r="C198">
        <v>-1.5972222223354038E-2</v>
      </c>
      <c r="D198">
        <v>-5.5555555566873718E-3</v>
      </c>
      <c r="E198">
        <v>-1.4583333337213844E-2</v>
      </c>
      <c r="F198">
        <v>-7.6388888927693991E-3</v>
      </c>
      <c r="G198" t="s">
        <v>12</v>
      </c>
      <c r="H198" t="s">
        <v>14</v>
      </c>
      <c r="I198">
        <v>1</v>
      </c>
    </row>
    <row r="199" spans="1:11" x14ac:dyDescent="0.25">
      <c r="A199">
        <v>6</v>
      </c>
      <c r="B199">
        <v>-1.8750000002910383E-2</v>
      </c>
      <c r="C199">
        <v>-2.361111110803904E-2</v>
      </c>
      <c r="D199">
        <v>-1.3194444441372374E-2</v>
      </c>
      <c r="E199">
        <v>-2.2222222221898846E-2</v>
      </c>
      <c r="F199">
        <v>-1.5277777777454402E-2</v>
      </c>
      <c r="G199" t="s">
        <v>13</v>
      </c>
      <c r="H199" t="s">
        <v>14</v>
      </c>
      <c r="I199">
        <v>1</v>
      </c>
    </row>
    <row r="200" spans="1:11" x14ac:dyDescent="0.25">
      <c r="A200">
        <v>6</v>
      </c>
      <c r="B200">
        <v>-1.5972222223354038E-2</v>
      </c>
      <c r="C200" t="s">
        <v>16</v>
      </c>
      <c r="D200" t="s">
        <v>16</v>
      </c>
      <c r="E200">
        <v>-2.0138888889050577E-2</v>
      </c>
      <c r="F200">
        <v>-1.3194444444606133E-2</v>
      </c>
      <c r="G200" t="s">
        <v>13</v>
      </c>
      <c r="H200" t="s">
        <v>14</v>
      </c>
      <c r="I200">
        <v>1</v>
      </c>
    </row>
    <row r="201" spans="1:11" x14ac:dyDescent="0.25">
      <c r="A201">
        <v>6</v>
      </c>
      <c r="B201">
        <v>-9.0277777781011537E-3</v>
      </c>
      <c r="C201">
        <v>-1.5277777776645962E-2</v>
      </c>
      <c r="D201">
        <v>-4.8611111099792961E-3</v>
      </c>
      <c r="E201">
        <v>-1.3194444443797693E-2</v>
      </c>
      <c r="F201">
        <v>-6.2499999993532477E-3</v>
      </c>
      <c r="G201" t="s">
        <v>12</v>
      </c>
      <c r="H201" t="s">
        <v>14</v>
      </c>
      <c r="I201">
        <v>1</v>
      </c>
    </row>
    <row r="202" spans="1:11" x14ac:dyDescent="0.25">
      <c r="A202">
        <v>6</v>
      </c>
      <c r="B202" t="s">
        <v>16</v>
      </c>
      <c r="C202" t="s">
        <v>16</v>
      </c>
      <c r="D202" t="s">
        <v>16</v>
      </c>
      <c r="E202" t="s">
        <v>16</v>
      </c>
      <c r="F202" t="s">
        <v>16</v>
      </c>
      <c r="H202" t="s">
        <v>19</v>
      </c>
      <c r="J202">
        <v>1</v>
      </c>
    </row>
    <row r="203" spans="1:11" x14ac:dyDescent="0.25">
      <c r="A203">
        <v>6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H203" t="s">
        <v>19</v>
      </c>
      <c r="J203">
        <v>1</v>
      </c>
    </row>
    <row r="204" spans="1:11" x14ac:dyDescent="0.25">
      <c r="A204">
        <v>6</v>
      </c>
      <c r="B204" s="50">
        <v>2.7777777777777779E-3</v>
      </c>
      <c r="C204" s="50">
        <v>0</v>
      </c>
      <c r="D204" s="50">
        <v>1.0416666666666666E-2</v>
      </c>
      <c r="E204">
        <v>-1.3888888861401938E-3</v>
      </c>
      <c r="F204" s="50">
        <v>5.5555555555555558E-3</v>
      </c>
      <c r="G204" t="s">
        <v>13</v>
      </c>
      <c r="H204" t="s">
        <v>14</v>
      </c>
      <c r="I204">
        <v>1</v>
      </c>
    </row>
    <row r="205" spans="1:11" x14ac:dyDescent="0.25">
      <c r="A205">
        <v>6</v>
      </c>
      <c r="B205" s="50">
        <v>6.9444444444444441E-3</v>
      </c>
      <c r="C205" s="50">
        <v>2.7777777777777779E-3</v>
      </c>
      <c r="D205" s="50">
        <v>1.3194444444444444E-2</v>
      </c>
      <c r="E205" s="50">
        <v>0</v>
      </c>
      <c r="F205" s="50">
        <v>6.9444444444444441E-3</v>
      </c>
      <c r="G205" t="s">
        <v>12</v>
      </c>
      <c r="H205" t="s">
        <v>14</v>
      </c>
      <c r="I205">
        <v>1</v>
      </c>
    </row>
    <row r="206" spans="1:11" x14ac:dyDescent="0.25">
      <c r="A206">
        <v>6</v>
      </c>
      <c r="B206">
        <v>-2.0833333328482695E-3</v>
      </c>
      <c r="C206">
        <v>-1.0416666671517305E-2</v>
      </c>
      <c r="D206">
        <v>-4.8506389876967759E-12</v>
      </c>
      <c r="E206">
        <v>-1.0416666671517305E-2</v>
      </c>
      <c r="F206">
        <v>-3.4722222270728601E-3</v>
      </c>
      <c r="G206" t="s">
        <v>12</v>
      </c>
      <c r="H206" t="s">
        <v>14</v>
      </c>
      <c r="I206">
        <v>1</v>
      </c>
    </row>
    <row r="207" spans="1:11" x14ac:dyDescent="0.25">
      <c r="A207">
        <v>6</v>
      </c>
      <c r="B207">
        <v>-2.7777777781011537E-2</v>
      </c>
      <c r="C207">
        <v>-3.0555555560567882E-2</v>
      </c>
      <c r="D207">
        <v>-2.0138888893901218E-2</v>
      </c>
      <c r="E207">
        <v>-3.3333333332848269E-2</v>
      </c>
      <c r="F207">
        <v>-2.6388888888403825E-2</v>
      </c>
      <c r="G207" t="s">
        <v>13</v>
      </c>
      <c r="H207" t="s">
        <v>14</v>
      </c>
      <c r="I207">
        <v>1</v>
      </c>
    </row>
    <row r="208" spans="1:11" x14ac:dyDescent="0.25">
      <c r="A208">
        <v>6</v>
      </c>
      <c r="B208" t="s">
        <v>16</v>
      </c>
      <c r="C208" t="s">
        <v>16</v>
      </c>
      <c r="D208" t="s">
        <v>16</v>
      </c>
      <c r="E208" t="s">
        <v>16</v>
      </c>
      <c r="F208" t="s">
        <v>16</v>
      </c>
      <c r="H208" t="s">
        <v>19</v>
      </c>
      <c r="J208">
        <v>1</v>
      </c>
    </row>
    <row r="209" spans="1:11" x14ac:dyDescent="0.25">
      <c r="A209">
        <v>6</v>
      </c>
      <c r="B209" t="s">
        <v>16</v>
      </c>
      <c r="C209" t="s">
        <v>16</v>
      </c>
      <c r="D209" t="s">
        <v>16</v>
      </c>
      <c r="E209" t="s">
        <v>16</v>
      </c>
      <c r="F209" t="s">
        <v>16</v>
      </c>
      <c r="H209" t="s">
        <v>19</v>
      </c>
      <c r="J209">
        <v>1</v>
      </c>
    </row>
    <row r="210" spans="1:11" x14ac:dyDescent="0.25">
      <c r="A210">
        <v>6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H210" t="s">
        <v>19</v>
      </c>
      <c r="J210">
        <v>1</v>
      </c>
    </row>
    <row r="211" spans="1:11" x14ac:dyDescent="0.25">
      <c r="A211">
        <v>6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H211" t="s">
        <v>19</v>
      </c>
      <c r="J211">
        <v>1</v>
      </c>
    </row>
    <row r="212" spans="1:11" x14ac:dyDescent="0.25">
      <c r="A212">
        <v>6</v>
      </c>
      <c r="B212" t="s">
        <v>16</v>
      </c>
      <c r="C212" t="s">
        <v>16</v>
      </c>
      <c r="D212" t="s">
        <v>16</v>
      </c>
      <c r="E212" t="s">
        <v>16</v>
      </c>
      <c r="F212" t="s">
        <v>16</v>
      </c>
      <c r="G212" t="s">
        <v>12</v>
      </c>
      <c r="H212" t="s">
        <v>17</v>
      </c>
      <c r="K212">
        <v>1</v>
      </c>
    </row>
    <row r="213" spans="1:11" x14ac:dyDescent="0.25">
      <c r="A213">
        <v>6</v>
      </c>
      <c r="B213">
        <v>-4.166666665696539E-3</v>
      </c>
      <c r="C213">
        <v>-1.3888888890505768E-2</v>
      </c>
      <c r="D213">
        <v>-3.4722222238391023E-3</v>
      </c>
      <c r="E213">
        <v>-1.1805555557657499E-2</v>
      </c>
      <c r="F213">
        <v>-4.8611111132130539E-3</v>
      </c>
      <c r="G213" t="s">
        <v>15</v>
      </c>
      <c r="H213" t="s">
        <v>14</v>
      </c>
      <c r="I213">
        <v>1</v>
      </c>
    </row>
    <row r="214" spans="1:11" x14ac:dyDescent="0.25">
      <c r="A214">
        <v>6</v>
      </c>
      <c r="B214">
        <v>-2.7777777722803876E-3</v>
      </c>
      <c r="C214">
        <v>-6.9444444379769266E-3</v>
      </c>
      <c r="D214" s="50">
        <v>3.472222222222222E-3</v>
      </c>
      <c r="E214">
        <v>-1.1805555550381541E-2</v>
      </c>
      <c r="F214">
        <v>-4.8611111059370963E-3</v>
      </c>
      <c r="G214" t="s">
        <v>13</v>
      </c>
      <c r="H214" t="s">
        <v>14</v>
      </c>
      <c r="I214">
        <v>1</v>
      </c>
    </row>
    <row r="215" spans="1:11" x14ac:dyDescent="0.25">
      <c r="A215">
        <v>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13</v>
      </c>
      <c r="H215" t="s">
        <v>17</v>
      </c>
      <c r="K215">
        <v>1</v>
      </c>
    </row>
    <row r="216" spans="1:11" x14ac:dyDescent="0.25">
      <c r="A216">
        <v>6</v>
      </c>
      <c r="B216">
        <v>-1.5972222223354038E-2</v>
      </c>
      <c r="C216">
        <v>-1.9444444449618459E-2</v>
      </c>
      <c r="D216">
        <v>-9.0277777829517927E-3</v>
      </c>
      <c r="E216">
        <v>-1.7361111109494232E-2</v>
      </c>
      <c r="F216">
        <v>-1.0416666665049788E-2</v>
      </c>
      <c r="G216" t="s">
        <v>13</v>
      </c>
      <c r="H216" t="s">
        <v>14</v>
      </c>
      <c r="I216">
        <v>1</v>
      </c>
    </row>
    <row r="217" spans="1:11" x14ac:dyDescent="0.25">
      <c r="A217">
        <v>6</v>
      </c>
      <c r="B217">
        <v>-1.3888888861401938E-3</v>
      </c>
      <c r="C217">
        <v>-1.1805555550381541E-2</v>
      </c>
      <c r="D217">
        <v>-1.3888888837148752E-3</v>
      </c>
      <c r="E217">
        <v>-2.7777777722803876E-3</v>
      </c>
      <c r="F217" s="50">
        <v>4.1666666666666666E-3</v>
      </c>
      <c r="G217" t="s">
        <v>12</v>
      </c>
      <c r="H217" t="s">
        <v>14</v>
      </c>
      <c r="I217">
        <v>1</v>
      </c>
    </row>
    <row r="218" spans="1:11" x14ac:dyDescent="0.25">
      <c r="A218">
        <v>6</v>
      </c>
      <c r="B218">
        <v>-2.8472222220443655E-2</v>
      </c>
      <c r="C218">
        <v>-3.4027777779556345E-2</v>
      </c>
      <c r="D218">
        <v>-2.3611111112889681E-2</v>
      </c>
      <c r="E218">
        <v>-3.3333333332848269E-2</v>
      </c>
      <c r="F218">
        <v>-2.6388888888403825E-2</v>
      </c>
      <c r="G218" t="s">
        <v>15</v>
      </c>
      <c r="H218" t="s">
        <v>14</v>
      </c>
      <c r="I218">
        <v>1</v>
      </c>
    </row>
    <row r="219" spans="1:11" x14ac:dyDescent="0.25">
      <c r="A219">
        <v>6</v>
      </c>
      <c r="B219">
        <v>-1.9444444442342501E-2</v>
      </c>
      <c r="C219">
        <v>-2.9166666667151731E-2</v>
      </c>
      <c r="D219">
        <v>-1.8750000000485066E-2</v>
      </c>
      <c r="E219">
        <v>-2.9861111113859806E-2</v>
      </c>
      <c r="F219">
        <v>-2.2916666669415362E-2</v>
      </c>
      <c r="G219" t="s">
        <v>13</v>
      </c>
      <c r="H219" t="s">
        <v>14</v>
      </c>
      <c r="I219">
        <v>1</v>
      </c>
    </row>
    <row r="220" spans="1:11" x14ac:dyDescent="0.25">
      <c r="A220">
        <v>6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13</v>
      </c>
      <c r="H220" t="s">
        <v>17</v>
      </c>
      <c r="K220">
        <v>1</v>
      </c>
    </row>
    <row r="221" spans="1:11" x14ac:dyDescent="0.25">
      <c r="A221">
        <v>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H221" t="s">
        <v>19</v>
      </c>
      <c r="J221">
        <v>1</v>
      </c>
    </row>
    <row r="222" spans="1:11" x14ac:dyDescent="0.25">
      <c r="A222">
        <v>6</v>
      </c>
      <c r="B222" s="50">
        <v>6.2499999999999995E-3</v>
      </c>
      <c r="C222">
        <v>-1.3888888861401938E-3</v>
      </c>
      <c r="D222" s="50">
        <v>9.0277777777777787E-3</v>
      </c>
      <c r="E222">
        <v>-1.3888888861401938E-3</v>
      </c>
      <c r="F222" s="50">
        <v>5.5555555555555558E-3</v>
      </c>
      <c r="G222" t="s">
        <v>13</v>
      </c>
      <c r="H222" t="s">
        <v>14</v>
      </c>
      <c r="I222">
        <v>1</v>
      </c>
    </row>
    <row r="223" spans="1:11" x14ac:dyDescent="0.25">
      <c r="A223">
        <v>6</v>
      </c>
      <c r="B223" t="s">
        <v>16</v>
      </c>
      <c r="C223" s="50">
        <v>9.7222222222222224E-3</v>
      </c>
      <c r="D223" s="50">
        <v>2.013888888888889E-2</v>
      </c>
      <c r="E223" s="50">
        <v>1.0416666666666666E-2</v>
      </c>
      <c r="F223" s="50">
        <v>1.7361111111111112E-2</v>
      </c>
      <c r="G223" t="s">
        <v>12</v>
      </c>
      <c r="H223" t="s">
        <v>14</v>
      </c>
      <c r="I223">
        <v>1</v>
      </c>
    </row>
    <row r="224" spans="1:11" x14ac:dyDescent="0.25">
      <c r="A224">
        <v>6</v>
      </c>
      <c r="B224" t="s">
        <v>16</v>
      </c>
      <c r="C224" s="50">
        <v>1.3888888888888888E-2</v>
      </c>
      <c r="D224" s="50">
        <v>2.4305555555555556E-2</v>
      </c>
      <c r="E224" s="50">
        <v>1.4583333333333332E-2</v>
      </c>
      <c r="F224" s="50">
        <v>2.1527777777777781E-2</v>
      </c>
      <c r="G224" t="s">
        <v>13</v>
      </c>
      <c r="H224" t="s">
        <v>14</v>
      </c>
      <c r="I224">
        <v>1</v>
      </c>
    </row>
    <row r="225" spans="1:11" x14ac:dyDescent="0.25">
      <c r="A225">
        <v>6</v>
      </c>
      <c r="B225" s="50">
        <v>1.3888888888888889E-3</v>
      </c>
      <c r="C225">
        <v>-2.0833333328482695E-3</v>
      </c>
      <c r="D225" s="50">
        <v>8.3333333333333332E-3</v>
      </c>
      <c r="E225">
        <v>-1.3888888861401938E-3</v>
      </c>
      <c r="F225" s="50">
        <v>5.5555555555555558E-3</v>
      </c>
      <c r="G225" t="s">
        <v>13</v>
      </c>
      <c r="H225" t="s">
        <v>14</v>
      </c>
      <c r="I225">
        <v>1</v>
      </c>
    </row>
    <row r="226" spans="1:11" x14ac:dyDescent="0.25">
      <c r="A226">
        <v>6</v>
      </c>
      <c r="B226" s="50">
        <v>6.9444444444444441E-3</v>
      </c>
      <c r="C226" s="50">
        <v>2.7777777777777779E-3</v>
      </c>
      <c r="D226" s="50">
        <v>1.3194444444444444E-2</v>
      </c>
      <c r="E226" s="50">
        <v>2.7777777777777779E-3</v>
      </c>
      <c r="F226" s="50">
        <v>9.7222222222222224E-3</v>
      </c>
      <c r="G226" t="s">
        <v>13</v>
      </c>
      <c r="H226" t="s">
        <v>14</v>
      </c>
      <c r="I226">
        <v>1</v>
      </c>
    </row>
    <row r="227" spans="1:11" x14ac:dyDescent="0.25">
      <c r="A227">
        <v>6</v>
      </c>
      <c r="B227">
        <v>-2.7777777722803876E-3</v>
      </c>
      <c r="C227">
        <v>-4.166666665696539E-3</v>
      </c>
      <c r="D227" s="50">
        <v>6.2499999999999995E-3</v>
      </c>
      <c r="E227">
        <v>-4.8611111051286571E-3</v>
      </c>
      <c r="F227" s="50">
        <v>2.0833333333333333E-3</v>
      </c>
      <c r="G227" t="s">
        <v>13</v>
      </c>
      <c r="H227" t="s">
        <v>14</v>
      </c>
      <c r="I227">
        <v>1</v>
      </c>
    </row>
    <row r="228" spans="1:11" x14ac:dyDescent="0.25">
      <c r="A228">
        <v>6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H228" t="s">
        <v>19</v>
      </c>
      <c r="J228">
        <v>1</v>
      </c>
    </row>
    <row r="229" spans="1:11" x14ac:dyDescent="0.25">
      <c r="A229">
        <v>6</v>
      </c>
      <c r="B229" s="50">
        <v>0</v>
      </c>
      <c r="C229">
        <v>-9.0277777781011537E-3</v>
      </c>
      <c r="D229" s="50">
        <v>1.3888888888888889E-3</v>
      </c>
      <c r="E229">
        <v>-1.0416666664241347E-2</v>
      </c>
      <c r="F229">
        <v>-3.4722222197969025E-3</v>
      </c>
      <c r="G229" t="s">
        <v>13</v>
      </c>
      <c r="H229" t="s">
        <v>14</v>
      </c>
      <c r="I229">
        <v>1</v>
      </c>
    </row>
    <row r="230" spans="1:11" x14ac:dyDescent="0.25">
      <c r="A230">
        <v>6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H230" t="s">
        <v>19</v>
      </c>
      <c r="J230">
        <v>1</v>
      </c>
    </row>
    <row r="231" spans="1:11" x14ac:dyDescent="0.25">
      <c r="A231">
        <v>6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13</v>
      </c>
      <c r="H231" t="s">
        <v>17</v>
      </c>
      <c r="K231">
        <v>1</v>
      </c>
    </row>
    <row r="232" spans="1:11" x14ac:dyDescent="0.25">
      <c r="A232">
        <v>6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15</v>
      </c>
      <c r="H232" t="s">
        <v>17</v>
      </c>
      <c r="K232">
        <v>1</v>
      </c>
    </row>
    <row r="233" spans="1:11" x14ac:dyDescent="0.25">
      <c r="A233">
        <v>6</v>
      </c>
      <c r="B233">
        <v>-9.0277777781011537E-3</v>
      </c>
      <c r="C233">
        <v>-1.3888888890505768E-2</v>
      </c>
      <c r="D233">
        <v>-3.4722222238391023E-3</v>
      </c>
      <c r="E233">
        <v>-1.3888888890505768E-2</v>
      </c>
      <c r="F233">
        <v>-6.9444444460613234E-3</v>
      </c>
      <c r="G233" t="s">
        <v>12</v>
      </c>
      <c r="H233" t="s">
        <v>14</v>
      </c>
      <c r="I233">
        <v>1</v>
      </c>
    </row>
    <row r="234" spans="1:11" x14ac:dyDescent="0.25">
      <c r="A234">
        <v>6</v>
      </c>
      <c r="B234">
        <v>-2.7777777795563452E-3</v>
      </c>
      <c r="C234">
        <v>-5.5555555518367328E-3</v>
      </c>
      <c r="D234" s="50">
        <v>4.8611111111111112E-3</v>
      </c>
      <c r="E234">
        <v>-4.8611111124046147E-3</v>
      </c>
      <c r="F234" s="50">
        <v>2.0833333333333333E-3</v>
      </c>
      <c r="G234" t="s">
        <v>13</v>
      </c>
      <c r="H234" t="s">
        <v>14</v>
      </c>
      <c r="I234">
        <v>1</v>
      </c>
    </row>
    <row r="235" spans="1:11" x14ac:dyDescent="0.25">
      <c r="A235">
        <v>6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12</v>
      </c>
      <c r="H235" t="s">
        <v>17</v>
      </c>
      <c r="K235">
        <v>1</v>
      </c>
    </row>
    <row r="236" spans="1:11" x14ac:dyDescent="0.25">
      <c r="A236">
        <v>6</v>
      </c>
      <c r="B236">
        <v>-4.8611111051286571E-3</v>
      </c>
      <c r="C236">
        <v>-1.4583333329937886E-2</v>
      </c>
      <c r="D236">
        <v>-4.1666666632712204E-3</v>
      </c>
      <c r="E236">
        <v>-1.3888888883229811E-2</v>
      </c>
      <c r="F236">
        <v>-6.9444444387853658E-3</v>
      </c>
      <c r="G236" t="s">
        <v>12</v>
      </c>
      <c r="H236" t="s">
        <v>14</v>
      </c>
      <c r="I236">
        <v>1</v>
      </c>
    </row>
    <row r="237" spans="1:11" x14ac:dyDescent="0.25">
      <c r="A237">
        <v>6</v>
      </c>
      <c r="B237" t="s">
        <v>16</v>
      </c>
      <c r="C237" t="s">
        <v>16</v>
      </c>
      <c r="D237" t="s">
        <v>16</v>
      </c>
      <c r="E237" t="s">
        <v>16</v>
      </c>
      <c r="F237" t="s">
        <v>16</v>
      </c>
      <c r="H237" t="s">
        <v>19</v>
      </c>
      <c r="J237">
        <v>1</v>
      </c>
    </row>
    <row r="238" spans="1:11" x14ac:dyDescent="0.25">
      <c r="A238">
        <v>6</v>
      </c>
      <c r="B238" s="50">
        <v>8.3333333333333332E-3</v>
      </c>
      <c r="C238" s="50">
        <v>2.0833333333333333E-3</v>
      </c>
      <c r="D238" s="50">
        <v>1.2499999999999999E-2</v>
      </c>
      <c r="E238" s="50">
        <v>0</v>
      </c>
      <c r="F238" s="50">
        <v>6.9444444444444441E-3</v>
      </c>
      <c r="G238" t="s">
        <v>12</v>
      </c>
      <c r="H238" t="s">
        <v>14</v>
      </c>
      <c r="I238">
        <v>1</v>
      </c>
    </row>
    <row r="239" spans="1:11" x14ac:dyDescent="0.25">
      <c r="A239">
        <v>6</v>
      </c>
      <c r="B239" s="50">
        <v>1.5277777777777777E-2</v>
      </c>
      <c r="C239" s="50">
        <v>1.3194444444444444E-2</v>
      </c>
      <c r="D239" s="50">
        <v>2.361111111111111E-2</v>
      </c>
      <c r="E239" s="50">
        <v>1.0416666666666666E-2</v>
      </c>
      <c r="F239" s="50">
        <v>1.7361111111111112E-2</v>
      </c>
      <c r="G239" t="s">
        <v>13</v>
      </c>
      <c r="H239" t="s">
        <v>14</v>
      </c>
      <c r="I239">
        <v>1</v>
      </c>
    </row>
    <row r="240" spans="1:11" x14ac:dyDescent="0.25">
      <c r="A240">
        <v>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13</v>
      </c>
      <c r="H240" t="s">
        <v>17</v>
      </c>
      <c r="K240">
        <v>1</v>
      </c>
    </row>
    <row r="241" spans="1:12" x14ac:dyDescent="0.25">
      <c r="A241">
        <v>7</v>
      </c>
      <c r="B241">
        <v>-1.1111111110949423E-2</v>
      </c>
      <c r="C241">
        <v>-1.4583333329937886E-2</v>
      </c>
      <c r="D241">
        <v>-4.1666666632712204E-3</v>
      </c>
      <c r="E241">
        <v>-1.7361111109494232E-2</v>
      </c>
      <c r="F241">
        <v>-1.0416666665049788E-2</v>
      </c>
      <c r="G241" t="s">
        <v>13</v>
      </c>
      <c r="H241" t="s">
        <v>14</v>
      </c>
      <c r="I241">
        <v>1</v>
      </c>
    </row>
    <row r="242" spans="1:12" x14ac:dyDescent="0.25">
      <c r="A242">
        <v>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H242" t="s">
        <v>19</v>
      </c>
      <c r="J242">
        <v>1</v>
      </c>
    </row>
    <row r="243" spans="1:12" x14ac:dyDescent="0.25">
      <c r="A243">
        <v>7</v>
      </c>
      <c r="B243">
        <v>-4.166666665696539E-3</v>
      </c>
      <c r="C243">
        <v>-1.2500000004365575E-2</v>
      </c>
      <c r="D243">
        <v>-2.0833333376989085E-3</v>
      </c>
      <c r="E243">
        <v>-1.0416666671517305E-2</v>
      </c>
      <c r="F243">
        <v>-3.4722222270728601E-3</v>
      </c>
      <c r="G243" t="s">
        <v>12</v>
      </c>
      <c r="H243" t="s">
        <v>18</v>
      </c>
      <c r="I243">
        <v>1</v>
      </c>
    </row>
    <row r="244" spans="1:12" x14ac:dyDescent="0.25">
      <c r="A244">
        <v>7</v>
      </c>
      <c r="B244">
        <v>-1.1111111110949423E-2</v>
      </c>
      <c r="C244">
        <v>-1.3888888890505768E-2</v>
      </c>
      <c r="D244">
        <v>-3.4722222238391023E-3</v>
      </c>
      <c r="E244">
        <v>-1.3194444443797693E-2</v>
      </c>
      <c r="F244">
        <v>-6.2499999993532477E-3</v>
      </c>
      <c r="G244" t="s">
        <v>13</v>
      </c>
      <c r="H244" t="s">
        <v>14</v>
      </c>
      <c r="I244">
        <v>1</v>
      </c>
    </row>
    <row r="245" spans="1:12" x14ac:dyDescent="0.25">
      <c r="A245">
        <v>7</v>
      </c>
      <c r="B245" s="50">
        <v>3.472222222222222E-3</v>
      </c>
      <c r="C245">
        <v>-6.9444444379769266E-3</v>
      </c>
      <c r="D245" s="50">
        <v>3.472222222222222E-3</v>
      </c>
      <c r="E245">
        <v>-4.8611111051286571E-3</v>
      </c>
      <c r="F245" s="50">
        <v>2.0833333333333333E-3</v>
      </c>
      <c r="G245" t="s">
        <v>13</v>
      </c>
      <c r="H245" t="s">
        <v>14</v>
      </c>
      <c r="I245">
        <v>1</v>
      </c>
    </row>
    <row r="246" spans="1:12" x14ac:dyDescent="0.25">
      <c r="A246">
        <v>7</v>
      </c>
      <c r="B246" s="50">
        <v>1.7361111111111112E-2</v>
      </c>
      <c r="C246" s="50">
        <v>9.0277777777777787E-3</v>
      </c>
      <c r="D246" s="50">
        <v>1.9444444444444445E-2</v>
      </c>
      <c r="E246" s="50">
        <v>1.1805555555555555E-2</v>
      </c>
      <c r="F246" s="50">
        <v>1.8749999999999999E-2</v>
      </c>
      <c r="G246" t="s">
        <v>12</v>
      </c>
      <c r="H246" t="s">
        <v>14</v>
      </c>
      <c r="I246">
        <v>1</v>
      </c>
    </row>
    <row r="247" spans="1:12" x14ac:dyDescent="0.25">
      <c r="A247">
        <v>7</v>
      </c>
      <c r="B247">
        <v>-1.4583333337213844E-2</v>
      </c>
      <c r="C247">
        <v>-2.2222222221898846E-2</v>
      </c>
      <c r="D247">
        <v>-1.180555555523218E-2</v>
      </c>
      <c r="E247">
        <v>-1.9444444449618459E-2</v>
      </c>
      <c r="F247">
        <v>-1.2500000005174015E-2</v>
      </c>
      <c r="G247" t="s">
        <v>12</v>
      </c>
      <c r="H247" t="s">
        <v>18</v>
      </c>
      <c r="I247">
        <v>1</v>
      </c>
    </row>
    <row r="248" spans="1:12" x14ac:dyDescent="0.25">
      <c r="A248">
        <v>7</v>
      </c>
      <c r="B248">
        <v>-2.0833333328482695E-3</v>
      </c>
      <c r="C248">
        <v>-5.5555555591126904E-3</v>
      </c>
      <c r="D248" s="50">
        <v>4.8611111111111112E-3</v>
      </c>
      <c r="E248">
        <v>-3.4722222262644209E-3</v>
      </c>
      <c r="F248" s="50">
        <v>3.472222222222222E-3</v>
      </c>
      <c r="G248" t="s">
        <v>13</v>
      </c>
      <c r="H248" t="s">
        <v>18</v>
      </c>
      <c r="I248">
        <v>1</v>
      </c>
    </row>
    <row r="249" spans="1:12" x14ac:dyDescent="0.25">
      <c r="A249">
        <v>7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H249" t="s">
        <v>19</v>
      </c>
      <c r="J249">
        <v>1</v>
      </c>
    </row>
    <row r="250" spans="1:12" x14ac:dyDescent="0.25">
      <c r="A250">
        <v>7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H250" t="s">
        <v>19</v>
      </c>
      <c r="J250">
        <v>1</v>
      </c>
    </row>
    <row r="251" spans="1:12" x14ac:dyDescent="0.25">
      <c r="A251">
        <v>7</v>
      </c>
      <c r="B251" t="s">
        <v>20</v>
      </c>
      <c r="C251" t="s">
        <v>16</v>
      </c>
      <c r="D251" t="s">
        <v>16</v>
      </c>
      <c r="E251" t="s">
        <v>16</v>
      </c>
      <c r="F251" t="s">
        <v>16</v>
      </c>
      <c r="G251" t="s">
        <v>20</v>
      </c>
      <c r="H251" t="s">
        <v>21</v>
      </c>
      <c r="L251">
        <v>1</v>
      </c>
    </row>
    <row r="252" spans="1:12" x14ac:dyDescent="0.25">
      <c r="A252">
        <v>7</v>
      </c>
      <c r="B252" t="s">
        <v>20</v>
      </c>
      <c r="C252" t="s">
        <v>16</v>
      </c>
      <c r="D252" t="s">
        <v>16</v>
      </c>
      <c r="E252" t="s">
        <v>16</v>
      </c>
      <c r="F252" t="s">
        <v>16</v>
      </c>
      <c r="G252" t="s">
        <v>20</v>
      </c>
      <c r="H252" t="s">
        <v>21</v>
      </c>
      <c r="L252">
        <v>1</v>
      </c>
    </row>
    <row r="253" spans="1:12" x14ac:dyDescent="0.25">
      <c r="A253">
        <v>7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13</v>
      </c>
      <c r="H253" t="s">
        <v>17</v>
      </c>
      <c r="K253">
        <v>1</v>
      </c>
    </row>
    <row r="254" spans="1:12" x14ac:dyDescent="0.25">
      <c r="A254">
        <v>7</v>
      </c>
      <c r="B254" t="s">
        <v>16</v>
      </c>
      <c r="C254" t="s">
        <v>16</v>
      </c>
      <c r="D254" t="s">
        <v>16</v>
      </c>
      <c r="E254" t="s">
        <v>16</v>
      </c>
      <c r="F254" t="s">
        <v>16</v>
      </c>
      <c r="G254" t="s">
        <v>12</v>
      </c>
      <c r="H254" t="s">
        <v>17</v>
      </c>
      <c r="K254">
        <v>1</v>
      </c>
    </row>
    <row r="255" spans="1:12" x14ac:dyDescent="0.25">
      <c r="A255">
        <v>7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H255" t="s">
        <v>19</v>
      </c>
      <c r="J255">
        <v>1</v>
      </c>
    </row>
    <row r="256" spans="1:12" x14ac:dyDescent="0.25">
      <c r="A256">
        <v>7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H256" t="s">
        <v>19</v>
      </c>
      <c r="J256">
        <v>1</v>
      </c>
    </row>
    <row r="257" spans="1:11" x14ac:dyDescent="0.25">
      <c r="A257">
        <v>7</v>
      </c>
      <c r="B257" t="s">
        <v>16</v>
      </c>
      <c r="C257" t="s">
        <v>16</v>
      </c>
      <c r="D257" t="s">
        <v>16</v>
      </c>
      <c r="E257" t="s">
        <v>16</v>
      </c>
      <c r="F257" t="s">
        <v>16</v>
      </c>
      <c r="G257" t="s">
        <v>13</v>
      </c>
      <c r="H257" t="s">
        <v>17</v>
      </c>
      <c r="K257">
        <v>1</v>
      </c>
    </row>
    <row r="258" spans="1:11" x14ac:dyDescent="0.25">
      <c r="A258">
        <v>7</v>
      </c>
      <c r="B258" t="s">
        <v>16</v>
      </c>
      <c r="C258" t="s">
        <v>16</v>
      </c>
      <c r="D258" t="s">
        <v>16</v>
      </c>
      <c r="E258" t="s">
        <v>16</v>
      </c>
      <c r="F258" t="s">
        <v>16</v>
      </c>
      <c r="G258" t="s">
        <v>12</v>
      </c>
      <c r="H258" t="s">
        <v>17</v>
      </c>
      <c r="K258">
        <v>1</v>
      </c>
    </row>
    <row r="259" spans="1:11" x14ac:dyDescent="0.25">
      <c r="A259">
        <v>7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13</v>
      </c>
      <c r="H259" t="s">
        <v>17</v>
      </c>
      <c r="K259">
        <v>1</v>
      </c>
    </row>
    <row r="260" spans="1:11" x14ac:dyDescent="0.25">
      <c r="A260">
        <v>7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13</v>
      </c>
      <c r="H260" t="s">
        <v>17</v>
      </c>
      <c r="K260">
        <v>1</v>
      </c>
    </row>
    <row r="261" spans="1:11" x14ac:dyDescent="0.25">
      <c r="A261">
        <v>7</v>
      </c>
      <c r="B261">
        <v>-1.7361111116770189E-2</v>
      </c>
      <c r="C261">
        <v>-2.4305555554747116E-2</v>
      </c>
      <c r="D261">
        <v>-1.388888888808045E-2</v>
      </c>
      <c r="E261">
        <v>-2.1527777782466728E-2</v>
      </c>
      <c r="F261">
        <v>-1.4583333338022284E-2</v>
      </c>
      <c r="G261" t="s">
        <v>12</v>
      </c>
      <c r="H261" t="s">
        <v>14</v>
      </c>
      <c r="I261">
        <v>1</v>
      </c>
    </row>
    <row r="262" spans="1:11" x14ac:dyDescent="0.25">
      <c r="A262">
        <v>7</v>
      </c>
      <c r="B262">
        <v>-1.2499999997089617E-2</v>
      </c>
      <c r="C262">
        <v>-1.3888888890505768E-2</v>
      </c>
      <c r="D262">
        <v>-3.4722222238391023E-3</v>
      </c>
      <c r="E262">
        <v>-1.4583333329937886E-2</v>
      </c>
      <c r="F262">
        <v>-7.6388888854934415E-3</v>
      </c>
      <c r="G262" t="s">
        <v>13</v>
      </c>
      <c r="H262" t="s">
        <v>14</v>
      </c>
      <c r="I262">
        <v>1</v>
      </c>
    </row>
    <row r="263" spans="1:11" x14ac:dyDescent="0.25">
      <c r="A263">
        <v>7</v>
      </c>
      <c r="B263">
        <v>-3.4722222189884633E-3</v>
      </c>
      <c r="C263">
        <v>-7.6388888919609599E-3</v>
      </c>
      <c r="D263" s="50">
        <v>2.7777777777777779E-3</v>
      </c>
      <c r="E263">
        <v>-6.2499999985448085E-3</v>
      </c>
      <c r="F263" s="50">
        <v>6.9444444444444447E-4</v>
      </c>
      <c r="G263" t="s">
        <v>13</v>
      </c>
      <c r="H263" t="s">
        <v>14</v>
      </c>
      <c r="I263">
        <v>1</v>
      </c>
    </row>
    <row r="264" spans="1:11" x14ac:dyDescent="0.25">
      <c r="A264">
        <v>7</v>
      </c>
      <c r="B264" s="50">
        <v>1.3888888888888889E-3</v>
      </c>
      <c r="C264">
        <v>-5.5555555591126904E-3</v>
      </c>
      <c r="D264" s="50">
        <v>4.8611111111111112E-3</v>
      </c>
      <c r="E264">
        <v>-4.166666665696539E-3</v>
      </c>
      <c r="F264" s="50">
        <v>2.7777777777777779E-3</v>
      </c>
      <c r="G264" t="s">
        <v>12</v>
      </c>
      <c r="H264" t="s">
        <v>14</v>
      </c>
      <c r="I264">
        <v>1</v>
      </c>
    </row>
    <row r="265" spans="1:11" x14ac:dyDescent="0.25">
      <c r="A265">
        <v>7</v>
      </c>
      <c r="B265">
        <v>-1.5972222223354038E-2</v>
      </c>
      <c r="C265">
        <v>-2.1527777775190771E-2</v>
      </c>
      <c r="D265">
        <v>-1.1111111108524105E-2</v>
      </c>
      <c r="E265">
        <v>-1.8749999995634425E-2</v>
      </c>
      <c r="F265">
        <v>-1.1805555551189981E-2</v>
      </c>
      <c r="G265" t="s">
        <v>12</v>
      </c>
      <c r="H265" t="s">
        <v>14</v>
      </c>
      <c r="I265">
        <v>1</v>
      </c>
    </row>
    <row r="266" spans="1:11" x14ac:dyDescent="0.25">
      <c r="A266">
        <v>7</v>
      </c>
      <c r="B266">
        <v>-1.805555554892635E-2</v>
      </c>
      <c r="C266">
        <v>-1.8749999995634425E-2</v>
      </c>
      <c r="D266">
        <v>-8.3333333289677593E-3</v>
      </c>
      <c r="E266">
        <v>-2.0833333328482695E-2</v>
      </c>
      <c r="F266">
        <v>-1.3888888884038251E-2</v>
      </c>
      <c r="G266" t="s">
        <v>13</v>
      </c>
      <c r="H266" t="s">
        <v>14</v>
      </c>
      <c r="I266">
        <v>1</v>
      </c>
    </row>
    <row r="267" spans="1:11" x14ac:dyDescent="0.25">
      <c r="A267">
        <v>7</v>
      </c>
      <c r="B267" s="50">
        <v>1.5972222222222224E-2</v>
      </c>
      <c r="C267" s="50">
        <v>6.9444444444444441E-3</v>
      </c>
      <c r="D267" s="50">
        <v>1.7361111111111112E-2</v>
      </c>
      <c r="E267" s="50">
        <v>8.3333333333333332E-3</v>
      </c>
      <c r="F267" s="50">
        <v>1.5277777777777777E-2</v>
      </c>
      <c r="G267" t="s">
        <v>15</v>
      </c>
      <c r="H267" t="s">
        <v>14</v>
      </c>
      <c r="I267">
        <v>1</v>
      </c>
    </row>
    <row r="268" spans="1:11" x14ac:dyDescent="0.25">
      <c r="A268">
        <v>7</v>
      </c>
      <c r="B268" t="s">
        <v>16</v>
      </c>
      <c r="C268" t="s">
        <v>16</v>
      </c>
      <c r="D268" t="s">
        <v>16</v>
      </c>
      <c r="E268" t="s">
        <v>16</v>
      </c>
      <c r="F268" t="s">
        <v>16</v>
      </c>
      <c r="H268" t="s">
        <v>19</v>
      </c>
      <c r="J268">
        <v>1</v>
      </c>
    </row>
    <row r="269" spans="1:11" x14ac:dyDescent="0.25">
      <c r="A269">
        <v>7</v>
      </c>
      <c r="B269" s="50">
        <v>1.0416666666666666E-2</v>
      </c>
      <c r="C269" s="50">
        <v>0</v>
      </c>
      <c r="D269" s="50">
        <v>1.0416666666666666E-2</v>
      </c>
      <c r="E269" s="50">
        <v>0</v>
      </c>
      <c r="F269" s="50">
        <v>6.9444444444444441E-3</v>
      </c>
      <c r="G269" t="s">
        <v>13</v>
      </c>
      <c r="H269" t="s">
        <v>14</v>
      </c>
      <c r="I269">
        <v>1</v>
      </c>
    </row>
    <row r="270" spans="1:11" x14ac:dyDescent="0.25">
      <c r="A270">
        <v>7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H270" t="s">
        <v>19</v>
      </c>
      <c r="J270">
        <v>1</v>
      </c>
    </row>
    <row r="271" spans="1:11" x14ac:dyDescent="0.25">
      <c r="A271">
        <v>7</v>
      </c>
      <c r="B271">
        <v>-1.3888888861401938E-3</v>
      </c>
      <c r="C271">
        <v>-2.7777777795563452E-3</v>
      </c>
      <c r="D271" s="50">
        <v>7.6388888888888886E-3</v>
      </c>
      <c r="E271">
        <v>-2.7777777795563452E-3</v>
      </c>
      <c r="F271" s="50">
        <v>4.1666666666666666E-3</v>
      </c>
      <c r="G271" t="s">
        <v>13</v>
      </c>
      <c r="H271" t="s">
        <v>14</v>
      </c>
      <c r="I271">
        <v>1</v>
      </c>
    </row>
    <row r="272" spans="1:11" x14ac:dyDescent="0.25">
      <c r="A272">
        <v>7</v>
      </c>
      <c r="B272" s="50">
        <v>1.3888888888888889E-3</v>
      </c>
      <c r="C272">
        <v>-2.7777777795563452E-3</v>
      </c>
      <c r="D272" s="50">
        <v>7.6388888888888886E-3</v>
      </c>
      <c r="E272">
        <v>-2.7777777795563452E-3</v>
      </c>
      <c r="F272" s="50">
        <v>4.1666666666666666E-3</v>
      </c>
      <c r="G272" t="s">
        <v>15</v>
      </c>
      <c r="H272" t="s">
        <v>14</v>
      </c>
      <c r="I272">
        <v>1</v>
      </c>
    </row>
    <row r="273" spans="1:9" x14ac:dyDescent="0.25">
      <c r="A273">
        <v>7</v>
      </c>
      <c r="B273">
        <v>-7.6388888919609599E-3</v>
      </c>
      <c r="C273">
        <v>-1.3888888890505768E-2</v>
      </c>
      <c r="D273">
        <v>-3.4722222238391023E-3</v>
      </c>
      <c r="E273">
        <v>-1.1805555557657499E-2</v>
      </c>
      <c r="F273">
        <v>-4.8611111132130539E-3</v>
      </c>
      <c r="G273" t="s">
        <v>12</v>
      </c>
      <c r="H273" t="s">
        <v>14</v>
      </c>
      <c r="I273">
        <v>1</v>
      </c>
    </row>
    <row r="274" spans="1:9" x14ac:dyDescent="0.25">
      <c r="A274">
        <v>7</v>
      </c>
      <c r="B274">
        <v>-1.5277777776645962E-2</v>
      </c>
      <c r="C274">
        <v>-1.8750000002910383E-2</v>
      </c>
      <c r="D274">
        <v>-8.333333336243717E-3</v>
      </c>
      <c r="E274">
        <v>-1.7361111109494232E-2</v>
      </c>
      <c r="F274">
        <v>-1.0416666665049788E-2</v>
      </c>
      <c r="G274" t="s">
        <v>13</v>
      </c>
      <c r="H274" t="s">
        <v>14</v>
      </c>
      <c r="I274">
        <v>1</v>
      </c>
    </row>
    <row r="275" spans="1:9" x14ac:dyDescent="0.25">
      <c r="A275">
        <v>7</v>
      </c>
      <c r="B275" s="50">
        <v>0</v>
      </c>
      <c r="C275" t="s">
        <v>16</v>
      </c>
      <c r="D275" t="s">
        <v>16</v>
      </c>
      <c r="E275">
        <v>-3.4722222189884633E-3</v>
      </c>
      <c r="F275" s="50">
        <v>3.472222222222222E-3</v>
      </c>
      <c r="G275" t="s">
        <v>13</v>
      </c>
      <c r="H275" t="s">
        <v>18</v>
      </c>
      <c r="I275">
        <v>1</v>
      </c>
    </row>
    <row r="276" spans="1:9" x14ac:dyDescent="0.25">
      <c r="A276">
        <v>7</v>
      </c>
      <c r="B276" s="50">
        <v>9.0277777777777787E-3</v>
      </c>
      <c r="C276" t="s">
        <v>16</v>
      </c>
      <c r="D276" t="s">
        <v>16</v>
      </c>
      <c r="E276" s="50">
        <v>4.8611111111111112E-3</v>
      </c>
      <c r="F276" s="50">
        <v>1.1805555555555555E-2</v>
      </c>
      <c r="G276" t="s">
        <v>12</v>
      </c>
      <c r="H276" t="s">
        <v>18</v>
      </c>
      <c r="I276">
        <v>1</v>
      </c>
    </row>
    <row r="277" spans="1:9" x14ac:dyDescent="0.25">
      <c r="A277">
        <v>7</v>
      </c>
      <c r="B277">
        <v>-1.2499999997089617E-2</v>
      </c>
      <c r="C277">
        <v>-1.8750000002910383E-2</v>
      </c>
      <c r="D277">
        <v>-8.333333336243717E-3</v>
      </c>
      <c r="E277">
        <v>-1.6666666670062114E-2</v>
      </c>
      <c r="F277">
        <v>-9.7222222256176695E-3</v>
      </c>
      <c r="G277" t="s">
        <v>12</v>
      </c>
      <c r="H277" t="s">
        <v>14</v>
      </c>
      <c r="I277">
        <v>1</v>
      </c>
    </row>
    <row r="278" spans="1:9" x14ac:dyDescent="0.25">
      <c r="A278">
        <v>7</v>
      </c>
      <c r="B278">
        <v>-1.6666666662786156E-2</v>
      </c>
      <c r="C278">
        <v>-2.0833333328482695E-2</v>
      </c>
      <c r="D278">
        <v>-1.0416666661816029E-2</v>
      </c>
      <c r="E278">
        <v>-2.0138888889050577E-2</v>
      </c>
      <c r="F278">
        <v>-1.3194444444606133E-2</v>
      </c>
      <c r="G278" t="s">
        <v>13</v>
      </c>
      <c r="H278" t="s">
        <v>14</v>
      </c>
      <c r="I278">
        <v>1</v>
      </c>
    </row>
    <row r="279" spans="1:9" x14ac:dyDescent="0.25">
      <c r="A279">
        <v>7</v>
      </c>
      <c r="B279">
        <v>-2.7083333334303461E-2</v>
      </c>
      <c r="C279">
        <v>-3.0555555553291924E-2</v>
      </c>
      <c r="D279">
        <v>-2.013888888662526E-2</v>
      </c>
      <c r="E279">
        <v>-2.9166666667151731E-2</v>
      </c>
      <c r="F279">
        <v>-2.2222222222707286E-2</v>
      </c>
      <c r="G279" t="s">
        <v>13</v>
      </c>
      <c r="H279" t="s">
        <v>14</v>
      </c>
      <c r="I279">
        <v>1</v>
      </c>
    </row>
    <row r="280" spans="1:9" x14ac:dyDescent="0.25">
      <c r="A280">
        <v>7</v>
      </c>
      <c r="B280">
        <v>-1.3194444443797693E-2</v>
      </c>
      <c r="C280">
        <v>-1.805555554892635E-2</v>
      </c>
      <c r="D280">
        <v>-7.6388888822596836E-3</v>
      </c>
      <c r="E280">
        <v>-1.6666666662786156E-2</v>
      </c>
      <c r="F280">
        <v>-9.7222222183417119E-3</v>
      </c>
      <c r="G280" t="s">
        <v>12</v>
      </c>
      <c r="H280" t="s">
        <v>14</v>
      </c>
      <c r="I280">
        <v>1</v>
      </c>
    </row>
    <row r="281" spans="1:9" x14ac:dyDescent="0.25">
      <c r="A281">
        <v>7</v>
      </c>
      <c r="B281">
        <v>-6.9444444452528842E-3</v>
      </c>
      <c r="C281">
        <v>-1.3194444443797693E-2</v>
      </c>
      <c r="D281">
        <v>-2.7777777771310266E-3</v>
      </c>
      <c r="E281">
        <v>-1.3888888890505768E-2</v>
      </c>
      <c r="F281">
        <v>-6.9444444460613234E-3</v>
      </c>
      <c r="G281" t="s">
        <v>15</v>
      </c>
      <c r="H281" t="s">
        <v>14</v>
      </c>
      <c r="I281">
        <v>1</v>
      </c>
    </row>
    <row r="282" spans="1:9" x14ac:dyDescent="0.25">
      <c r="A282">
        <v>7</v>
      </c>
      <c r="B282">
        <v>-1.9444444442342501E-2</v>
      </c>
      <c r="C282">
        <v>-2.1527777775190771E-2</v>
      </c>
      <c r="D282">
        <v>-1.1111111108524105E-2</v>
      </c>
      <c r="E282">
        <v>-2.0833333335758653E-2</v>
      </c>
      <c r="F282">
        <v>-1.3888888891314208E-2</v>
      </c>
      <c r="G282" t="s">
        <v>13</v>
      </c>
      <c r="H282" t="s">
        <v>14</v>
      </c>
      <c r="I282">
        <v>1</v>
      </c>
    </row>
    <row r="283" spans="1:9" x14ac:dyDescent="0.25">
      <c r="A283">
        <v>7</v>
      </c>
      <c r="B283">
        <v>-8.333333331393078E-3</v>
      </c>
      <c r="C283">
        <v>-1.2499999997089617E-2</v>
      </c>
      <c r="D283">
        <v>-2.0833333304229509E-3</v>
      </c>
      <c r="E283">
        <v>-1.0416666664241347E-2</v>
      </c>
      <c r="F283">
        <v>-3.4722222197969025E-3</v>
      </c>
      <c r="G283" t="s">
        <v>13</v>
      </c>
      <c r="H283" t="s">
        <v>14</v>
      </c>
      <c r="I283">
        <v>1</v>
      </c>
    </row>
    <row r="284" spans="1:9" x14ac:dyDescent="0.25">
      <c r="A284">
        <v>7</v>
      </c>
      <c r="B284">
        <v>-2.7777777795563452E-3</v>
      </c>
      <c r="C284" t="s">
        <v>16</v>
      </c>
      <c r="D284" t="s">
        <v>16</v>
      </c>
      <c r="E284">
        <v>-1.0416666671517305E-2</v>
      </c>
      <c r="F284">
        <v>-3.4722222270728601E-3</v>
      </c>
      <c r="G284" t="s">
        <v>13</v>
      </c>
      <c r="H284" t="s">
        <v>14</v>
      </c>
      <c r="I284">
        <v>1</v>
      </c>
    </row>
    <row r="285" spans="1:9" x14ac:dyDescent="0.25">
      <c r="A285">
        <v>8</v>
      </c>
      <c r="B285">
        <v>-1.3888888890505768E-2</v>
      </c>
      <c r="C285">
        <v>-2.1527777775190771E-2</v>
      </c>
      <c r="D285">
        <v>-1.1111111108524105E-2</v>
      </c>
      <c r="E285">
        <v>-2.2916666668606922E-2</v>
      </c>
      <c r="F285">
        <v>-1.5972222224162478E-2</v>
      </c>
      <c r="G285" t="s">
        <v>15</v>
      </c>
      <c r="H285" t="s">
        <v>14</v>
      </c>
      <c r="I285">
        <v>1</v>
      </c>
    </row>
    <row r="286" spans="1:9" x14ac:dyDescent="0.25">
      <c r="A286">
        <v>8</v>
      </c>
      <c r="B286" s="50">
        <v>6.9444444444444447E-4</v>
      </c>
      <c r="C286">
        <v>-4.166666665696539E-3</v>
      </c>
      <c r="D286" s="50">
        <v>6.2499999999999995E-3</v>
      </c>
      <c r="E286">
        <v>-2.7777777795563452E-3</v>
      </c>
      <c r="F286" s="50">
        <v>4.1666666666666666E-3</v>
      </c>
      <c r="G286" t="s">
        <v>13</v>
      </c>
      <c r="H286" t="s">
        <v>14</v>
      </c>
      <c r="I286">
        <v>1</v>
      </c>
    </row>
    <row r="287" spans="1:9" x14ac:dyDescent="0.25">
      <c r="A287">
        <v>8</v>
      </c>
      <c r="B287">
        <v>-6.9444443943211809E-4</v>
      </c>
      <c r="C287" t="s">
        <v>16</v>
      </c>
      <c r="D287" t="s">
        <v>16</v>
      </c>
      <c r="E287">
        <v>-6.9444444379769266E-3</v>
      </c>
      <c r="F287" s="50">
        <v>0</v>
      </c>
      <c r="G287" t="s">
        <v>13</v>
      </c>
      <c r="H287" t="s">
        <v>14</v>
      </c>
      <c r="I287">
        <v>1</v>
      </c>
    </row>
    <row r="288" spans="1:9" x14ac:dyDescent="0.25">
      <c r="A288">
        <v>8</v>
      </c>
      <c r="B288" s="50">
        <v>1.0416666666666666E-2</v>
      </c>
      <c r="C288" t="s">
        <v>16</v>
      </c>
      <c r="D288" t="s">
        <v>16</v>
      </c>
      <c r="E288" s="50">
        <v>2.0833333333333333E-3</v>
      </c>
      <c r="F288" s="50">
        <v>9.0277777777777787E-3</v>
      </c>
      <c r="G288" t="s">
        <v>15</v>
      </c>
      <c r="H288" t="s">
        <v>14</v>
      </c>
      <c r="I288">
        <v>1</v>
      </c>
    </row>
    <row r="289" spans="1:12" x14ac:dyDescent="0.25">
      <c r="A289">
        <v>8</v>
      </c>
      <c r="B289">
        <v>-6.9444443943211809E-4</v>
      </c>
      <c r="C289">
        <v>-7.6388888846850023E-3</v>
      </c>
      <c r="D289" s="50">
        <v>2.7777777777777779E-3</v>
      </c>
      <c r="E289">
        <v>-6.9444444452528842E-3</v>
      </c>
      <c r="F289">
        <v>-8.0843925304163733E-13</v>
      </c>
      <c r="G289" t="s">
        <v>12</v>
      </c>
      <c r="H289" t="s">
        <v>14</v>
      </c>
      <c r="I289">
        <v>1</v>
      </c>
    </row>
    <row r="290" spans="1:12" x14ac:dyDescent="0.25">
      <c r="A290">
        <v>8</v>
      </c>
      <c r="B290" s="50">
        <v>5.5555555555555558E-3</v>
      </c>
      <c r="C290">
        <v>-4.8611111124046147E-3</v>
      </c>
      <c r="D290" s="50">
        <v>5.5555555555555558E-3</v>
      </c>
      <c r="E290">
        <v>-3.4722222189884633E-3</v>
      </c>
      <c r="F290" s="50">
        <v>3.472222222222222E-3</v>
      </c>
      <c r="G290" t="s">
        <v>12</v>
      </c>
      <c r="H290" t="s">
        <v>14</v>
      </c>
      <c r="I290">
        <v>1</v>
      </c>
    </row>
    <row r="291" spans="1:12" x14ac:dyDescent="0.25">
      <c r="A291">
        <v>8</v>
      </c>
      <c r="B291" t="s">
        <v>20</v>
      </c>
      <c r="C291" t="s">
        <v>16</v>
      </c>
      <c r="D291" t="s">
        <v>16</v>
      </c>
      <c r="E291" t="s">
        <v>16</v>
      </c>
      <c r="F291" t="s">
        <v>16</v>
      </c>
      <c r="G291" t="s">
        <v>20</v>
      </c>
      <c r="H291" t="s">
        <v>21</v>
      </c>
      <c r="L291">
        <v>1</v>
      </c>
    </row>
    <row r="292" spans="1:12" x14ac:dyDescent="0.25">
      <c r="A292">
        <v>8</v>
      </c>
      <c r="B292" s="50">
        <v>1.3888888888888889E-3</v>
      </c>
      <c r="C292">
        <v>-2.7777777722803876E-3</v>
      </c>
      <c r="D292" s="50">
        <v>7.6388888888888886E-3</v>
      </c>
      <c r="E292">
        <v>-1.3888888861401938E-3</v>
      </c>
      <c r="F292" s="50">
        <v>5.5555555555555558E-3</v>
      </c>
      <c r="G292" t="s">
        <v>13</v>
      </c>
      <c r="H292" t="s">
        <v>14</v>
      </c>
      <c r="I292">
        <v>1</v>
      </c>
    </row>
    <row r="293" spans="1:12" x14ac:dyDescent="0.25">
      <c r="A293">
        <v>8</v>
      </c>
      <c r="B293" s="50">
        <v>1.2499999999999999E-2</v>
      </c>
      <c r="C293" s="50">
        <v>6.2499999999999995E-3</v>
      </c>
      <c r="D293" s="50">
        <v>1.6666666666666666E-2</v>
      </c>
      <c r="E293" s="50">
        <v>8.3333333333333332E-3</v>
      </c>
      <c r="F293" s="50">
        <v>1.5277777777777777E-2</v>
      </c>
      <c r="G293" t="s">
        <v>15</v>
      </c>
      <c r="H293" t="s">
        <v>14</v>
      </c>
      <c r="I293">
        <v>1</v>
      </c>
    </row>
    <row r="294" spans="1:12" x14ac:dyDescent="0.25">
      <c r="A294">
        <v>8</v>
      </c>
      <c r="B294" s="50">
        <v>1.0416666666666666E-2</v>
      </c>
      <c r="C294" s="50">
        <v>2.0833333333333333E-3</v>
      </c>
      <c r="D294" s="50">
        <v>1.2499999999999999E-2</v>
      </c>
      <c r="E294" s="50">
        <v>4.1666666666666666E-3</v>
      </c>
      <c r="F294" s="50">
        <v>1.1111111111111112E-2</v>
      </c>
      <c r="G294" t="s">
        <v>12</v>
      </c>
      <c r="H294" t="s">
        <v>14</v>
      </c>
      <c r="I294">
        <v>1</v>
      </c>
    </row>
    <row r="295" spans="1:12" x14ac:dyDescent="0.25">
      <c r="A295">
        <v>8</v>
      </c>
      <c r="B295" s="50">
        <v>2.7777777777777776E-2</v>
      </c>
      <c r="C295" s="50">
        <v>2.013888888888889E-2</v>
      </c>
      <c r="D295" s="50">
        <v>3.0555555555555555E-2</v>
      </c>
      <c r="E295" s="50">
        <v>2.2222222222222223E-2</v>
      </c>
      <c r="F295" s="50">
        <v>2.9166666666666664E-2</v>
      </c>
      <c r="G295" t="s">
        <v>13</v>
      </c>
      <c r="H295" t="s">
        <v>14</v>
      </c>
      <c r="I295">
        <v>1</v>
      </c>
    </row>
    <row r="296" spans="1:12" x14ac:dyDescent="0.25">
      <c r="A296">
        <v>8</v>
      </c>
      <c r="B296" s="50">
        <v>3.7499999999999999E-2</v>
      </c>
      <c r="C296" s="50">
        <v>2.7777777777777776E-2</v>
      </c>
      <c r="D296" s="50">
        <v>3.8194444444444441E-2</v>
      </c>
      <c r="E296" s="50">
        <v>2.9861111111111113E-2</v>
      </c>
      <c r="F296" s="50">
        <v>3.6805555555555557E-2</v>
      </c>
      <c r="G296" t="s">
        <v>12</v>
      </c>
      <c r="H296" t="s">
        <v>14</v>
      </c>
      <c r="I296">
        <v>1</v>
      </c>
    </row>
    <row r="297" spans="1:12" x14ac:dyDescent="0.25">
      <c r="A297">
        <v>8</v>
      </c>
      <c r="B297" s="50">
        <v>1.9444444444444445E-2</v>
      </c>
      <c r="C297" s="50">
        <v>1.7361111111111112E-2</v>
      </c>
      <c r="D297" s="50">
        <v>2.7777777777777776E-2</v>
      </c>
      <c r="E297" s="50">
        <v>1.2499999999999999E-2</v>
      </c>
      <c r="F297" s="50">
        <v>1.9444444444444445E-2</v>
      </c>
      <c r="G297" t="s">
        <v>13</v>
      </c>
      <c r="H297" t="s">
        <v>14</v>
      </c>
      <c r="I297">
        <v>1</v>
      </c>
    </row>
    <row r="298" spans="1:12" x14ac:dyDescent="0.25">
      <c r="A298">
        <v>8</v>
      </c>
      <c r="B298" s="50">
        <v>2.2916666666666669E-2</v>
      </c>
      <c r="C298" t="s">
        <v>16</v>
      </c>
      <c r="D298" t="s">
        <v>16</v>
      </c>
      <c r="E298" s="50">
        <v>1.5972222222222224E-2</v>
      </c>
      <c r="F298" s="50">
        <v>2.2916666666666669E-2</v>
      </c>
      <c r="G298" t="s">
        <v>12</v>
      </c>
      <c r="H298" t="s">
        <v>14</v>
      </c>
      <c r="I298">
        <v>1</v>
      </c>
    </row>
    <row r="299" spans="1:12" x14ac:dyDescent="0.25">
      <c r="A299">
        <v>8</v>
      </c>
      <c r="B299" t="s">
        <v>16</v>
      </c>
      <c r="C299" s="50">
        <v>2.013888888888889E-2</v>
      </c>
      <c r="D299" s="50">
        <v>3.0555555555555555E-2</v>
      </c>
      <c r="E299" s="50">
        <v>2.1527777777777781E-2</v>
      </c>
      <c r="F299" s="50">
        <v>2.8472222222222222E-2</v>
      </c>
      <c r="G299" t="s">
        <v>12</v>
      </c>
      <c r="H299" t="s">
        <v>14</v>
      </c>
      <c r="I299">
        <v>1</v>
      </c>
    </row>
    <row r="300" spans="1:12" x14ac:dyDescent="0.25">
      <c r="A300">
        <v>8</v>
      </c>
      <c r="B300" t="s">
        <v>16</v>
      </c>
      <c r="C300" t="s">
        <v>16</v>
      </c>
      <c r="D300" t="s">
        <v>16</v>
      </c>
      <c r="E300" t="s">
        <v>16</v>
      </c>
      <c r="F300" t="s">
        <v>16</v>
      </c>
      <c r="G300" t="s">
        <v>13</v>
      </c>
      <c r="H300" t="s">
        <v>17</v>
      </c>
      <c r="K300">
        <v>1</v>
      </c>
    </row>
    <row r="301" spans="1:12" x14ac:dyDescent="0.25">
      <c r="A301">
        <v>8</v>
      </c>
      <c r="B301">
        <v>-1.7361111116770189E-2</v>
      </c>
      <c r="C301">
        <v>-2.2222222221898846E-2</v>
      </c>
      <c r="D301">
        <v>-1.180555555523218E-2</v>
      </c>
      <c r="E301">
        <v>-2.1527777782466728E-2</v>
      </c>
      <c r="F301">
        <v>-1.4583333338022284E-2</v>
      </c>
      <c r="G301" t="s">
        <v>12</v>
      </c>
      <c r="H301" t="s">
        <v>14</v>
      </c>
      <c r="I301">
        <v>1</v>
      </c>
    </row>
    <row r="302" spans="1:12" x14ac:dyDescent="0.25">
      <c r="A302">
        <v>8</v>
      </c>
      <c r="B302">
        <v>-2.0138888889050577E-2</v>
      </c>
      <c r="C302">
        <v>-2.4999999994179234E-2</v>
      </c>
      <c r="D302">
        <v>-1.4583333327512568E-2</v>
      </c>
      <c r="E302">
        <v>-2.4999999994179234E-2</v>
      </c>
      <c r="F302">
        <v>-1.805555554973479E-2</v>
      </c>
      <c r="G302" t="s">
        <v>12</v>
      </c>
      <c r="H302" t="s">
        <v>14</v>
      </c>
      <c r="I302">
        <v>1</v>
      </c>
    </row>
    <row r="303" spans="1:12" x14ac:dyDescent="0.25">
      <c r="A303">
        <v>8</v>
      </c>
      <c r="B303" s="50">
        <v>2.5694444444444447E-2</v>
      </c>
      <c r="C303" s="50">
        <v>2.0833333333333332E-2</v>
      </c>
      <c r="D303" s="50">
        <v>3.125E-2</v>
      </c>
      <c r="E303" s="50">
        <v>2.1527777777777781E-2</v>
      </c>
      <c r="F303" s="50">
        <v>2.8472222222222222E-2</v>
      </c>
      <c r="G303" t="s">
        <v>12</v>
      </c>
      <c r="H303" t="s">
        <v>14</v>
      </c>
      <c r="I303">
        <v>1</v>
      </c>
    </row>
    <row r="304" spans="1:12" x14ac:dyDescent="0.25">
      <c r="A304">
        <v>8</v>
      </c>
      <c r="B304" s="50">
        <v>2.013888888888889E-2</v>
      </c>
      <c r="C304" s="50">
        <v>1.3888888888888888E-2</v>
      </c>
      <c r="D304" s="50">
        <v>2.4305555555555556E-2</v>
      </c>
      <c r="E304" s="50">
        <v>1.3888888888888888E-2</v>
      </c>
      <c r="F304" s="50">
        <v>2.0833333333333332E-2</v>
      </c>
      <c r="G304" t="s">
        <v>13</v>
      </c>
      <c r="H304" t="s">
        <v>14</v>
      </c>
      <c r="I304">
        <v>1</v>
      </c>
    </row>
    <row r="305" spans="1:11" x14ac:dyDescent="0.25">
      <c r="A305">
        <v>8</v>
      </c>
      <c r="B305">
        <v>-3.4722222262644209E-3</v>
      </c>
      <c r="C305">
        <v>-1.1805555557657499E-2</v>
      </c>
      <c r="D305">
        <v>-1.3888888909908328E-3</v>
      </c>
      <c r="E305">
        <v>-1.3888888890505768E-2</v>
      </c>
      <c r="F305">
        <v>-6.9444444460613234E-3</v>
      </c>
      <c r="G305" t="s">
        <v>15</v>
      </c>
      <c r="H305" t="s">
        <v>14</v>
      </c>
      <c r="I305">
        <v>1</v>
      </c>
    </row>
    <row r="306" spans="1:11" x14ac:dyDescent="0.25">
      <c r="A306">
        <v>8</v>
      </c>
      <c r="B306" s="50">
        <v>1.3888888888888889E-3</v>
      </c>
      <c r="C306">
        <v>-2.0833333328482695E-3</v>
      </c>
      <c r="D306" s="50">
        <v>8.3333333333333332E-3</v>
      </c>
      <c r="E306">
        <v>-3.4722222189884633E-3</v>
      </c>
      <c r="F306" s="50">
        <v>3.472222222222222E-3</v>
      </c>
      <c r="G306" t="s">
        <v>13</v>
      </c>
      <c r="H306" t="s">
        <v>14</v>
      </c>
      <c r="I306">
        <v>1</v>
      </c>
    </row>
    <row r="307" spans="1:11" x14ac:dyDescent="0.25">
      <c r="A307">
        <v>8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13</v>
      </c>
      <c r="H307" t="s">
        <v>17</v>
      </c>
      <c r="K307">
        <v>1</v>
      </c>
    </row>
    <row r="308" spans="1:11" x14ac:dyDescent="0.25">
      <c r="A308">
        <v>8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13</v>
      </c>
      <c r="H308" t="s">
        <v>17</v>
      </c>
      <c r="K308">
        <v>1</v>
      </c>
    </row>
    <row r="309" spans="1:11" x14ac:dyDescent="0.25">
      <c r="A309">
        <v>8</v>
      </c>
      <c r="B309">
        <v>-4.8611111124046147E-3</v>
      </c>
      <c r="C309">
        <v>-7.6388888919609599E-3</v>
      </c>
      <c r="D309" s="50">
        <v>2.7777777777777779E-3</v>
      </c>
      <c r="E309">
        <v>-6.2500000058207661E-3</v>
      </c>
      <c r="F309" s="50">
        <v>6.9444444444444447E-4</v>
      </c>
      <c r="G309" t="s">
        <v>13</v>
      </c>
      <c r="H309" t="s">
        <v>14</v>
      </c>
      <c r="I309">
        <v>1</v>
      </c>
    </row>
    <row r="310" spans="1:11" x14ac:dyDescent="0.25">
      <c r="A310">
        <v>8</v>
      </c>
      <c r="B310" s="50">
        <v>6.9444444444444441E-3</v>
      </c>
      <c r="C310" s="50">
        <v>0</v>
      </c>
      <c r="D310" s="50">
        <v>1.0416666666666666E-2</v>
      </c>
      <c r="E310" s="50">
        <v>1.3888888888888889E-3</v>
      </c>
      <c r="F310" s="50">
        <v>8.3333333333333332E-3</v>
      </c>
      <c r="G310" t="s">
        <v>12</v>
      </c>
      <c r="H310" t="s">
        <v>14</v>
      </c>
      <c r="I310">
        <v>1</v>
      </c>
    </row>
    <row r="311" spans="1:11" x14ac:dyDescent="0.25">
      <c r="A311">
        <v>8</v>
      </c>
      <c r="B311" s="50">
        <v>0</v>
      </c>
      <c r="C311">
        <v>-7.6388888919609599E-3</v>
      </c>
      <c r="D311" s="50">
        <v>2.7777777777777779E-3</v>
      </c>
      <c r="E311">
        <v>-6.9444444452528842E-3</v>
      </c>
      <c r="F311">
        <v>-8.0843925304163733E-13</v>
      </c>
      <c r="G311" t="s">
        <v>12</v>
      </c>
      <c r="H311" t="s">
        <v>14</v>
      </c>
      <c r="I311">
        <v>1</v>
      </c>
    </row>
    <row r="312" spans="1:11" x14ac:dyDescent="0.25">
      <c r="A312">
        <v>8</v>
      </c>
      <c r="B312" s="50">
        <v>1.3194444444444444E-2</v>
      </c>
      <c r="C312" s="50">
        <v>6.9444444444444441E-3</v>
      </c>
      <c r="D312" s="50">
        <v>1.7361111111111112E-2</v>
      </c>
      <c r="E312" s="50">
        <v>8.3333333333333332E-3</v>
      </c>
      <c r="F312" s="50">
        <v>1.5277777777777777E-2</v>
      </c>
      <c r="G312" t="s">
        <v>13</v>
      </c>
      <c r="H312" t="s">
        <v>14</v>
      </c>
      <c r="I312">
        <v>1</v>
      </c>
    </row>
    <row r="313" spans="1:11" x14ac:dyDescent="0.25">
      <c r="A313">
        <v>8</v>
      </c>
      <c r="B313" s="50">
        <v>0</v>
      </c>
      <c r="C313">
        <v>-4.166666665696539E-3</v>
      </c>
      <c r="D313" s="50">
        <v>6.2499999999999995E-3</v>
      </c>
      <c r="E313">
        <v>-3.4722222262644209E-3</v>
      </c>
      <c r="F313" s="50">
        <v>3.472222222222222E-3</v>
      </c>
      <c r="G313" t="s">
        <v>12</v>
      </c>
      <c r="H313" t="s">
        <v>14</v>
      </c>
      <c r="I313">
        <v>1</v>
      </c>
    </row>
    <row r="314" spans="1:11" x14ac:dyDescent="0.25">
      <c r="A314">
        <v>8</v>
      </c>
      <c r="B314">
        <v>-6.9444443943211809E-4</v>
      </c>
      <c r="C314">
        <v>-6.2499999985448085E-3</v>
      </c>
      <c r="D314" s="50">
        <v>4.1666666666666666E-3</v>
      </c>
      <c r="E314">
        <v>-4.8611111051286571E-3</v>
      </c>
      <c r="F314" s="50">
        <v>2.0833333333333333E-3</v>
      </c>
      <c r="G314" t="s">
        <v>12</v>
      </c>
      <c r="H314" t="s">
        <v>14</v>
      </c>
      <c r="I314">
        <v>1</v>
      </c>
    </row>
    <row r="315" spans="1:11" x14ac:dyDescent="0.25">
      <c r="A315">
        <v>8</v>
      </c>
      <c r="B315" s="50">
        <v>1.0416666666666666E-2</v>
      </c>
      <c r="C315" s="50">
        <v>6.9444444444444441E-3</v>
      </c>
      <c r="D315" s="50">
        <v>1.7361111111111112E-2</v>
      </c>
      <c r="E315" s="50">
        <v>8.3333333333333332E-3</v>
      </c>
      <c r="F315" s="50">
        <v>1.5277777777777777E-2</v>
      </c>
      <c r="G315" t="s">
        <v>13</v>
      </c>
      <c r="H315" t="s">
        <v>14</v>
      </c>
      <c r="I315">
        <v>1</v>
      </c>
    </row>
    <row r="316" spans="1:11" x14ac:dyDescent="0.25">
      <c r="A316">
        <v>8</v>
      </c>
      <c r="B316" s="50">
        <v>1.0416666666666666E-2</v>
      </c>
      <c r="C316" s="50">
        <v>2.7777777777777779E-3</v>
      </c>
      <c r="D316" s="50">
        <v>1.3194444444444444E-2</v>
      </c>
      <c r="E316" s="50">
        <v>4.8611111111111112E-3</v>
      </c>
      <c r="F316" s="50">
        <v>1.1805555555555555E-2</v>
      </c>
      <c r="G316" t="s">
        <v>15</v>
      </c>
      <c r="H316" t="s">
        <v>14</v>
      </c>
      <c r="I316">
        <v>1</v>
      </c>
    </row>
    <row r="317" spans="1:11" x14ac:dyDescent="0.25">
      <c r="A317">
        <v>8</v>
      </c>
      <c r="B317">
        <v>-2.4305555554747116E-2</v>
      </c>
      <c r="C317">
        <v>-2.8472222220443655E-2</v>
      </c>
      <c r="D317">
        <v>-1.805555555377699E-2</v>
      </c>
      <c r="E317">
        <v>-2.7777777773735579E-2</v>
      </c>
      <c r="F317">
        <v>-2.0833333329291135E-2</v>
      </c>
      <c r="G317" t="s">
        <v>13</v>
      </c>
      <c r="H317" t="s">
        <v>14</v>
      </c>
      <c r="I317">
        <v>1</v>
      </c>
    </row>
    <row r="318" spans="1:11" x14ac:dyDescent="0.25">
      <c r="A318">
        <v>8</v>
      </c>
      <c r="B318" s="50">
        <v>0</v>
      </c>
      <c r="C318">
        <v>-6.2499999985448085E-3</v>
      </c>
      <c r="D318" s="50">
        <v>4.1666666666666666E-3</v>
      </c>
      <c r="E318">
        <v>-6.9444444452528842E-3</v>
      </c>
      <c r="F318">
        <v>-8.0843925304163733E-13</v>
      </c>
      <c r="G318" t="s">
        <v>12</v>
      </c>
      <c r="H318" t="s">
        <v>14</v>
      </c>
      <c r="I318">
        <v>1</v>
      </c>
    </row>
    <row r="319" spans="1:11" x14ac:dyDescent="0.25">
      <c r="A319">
        <v>9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13</v>
      </c>
      <c r="H319" t="s">
        <v>17</v>
      </c>
      <c r="K319">
        <v>1</v>
      </c>
    </row>
    <row r="320" spans="1:11" x14ac:dyDescent="0.25">
      <c r="A320">
        <v>9</v>
      </c>
      <c r="B320" t="s">
        <v>16</v>
      </c>
      <c r="C320" t="s">
        <v>16</v>
      </c>
      <c r="D320" t="s">
        <v>16</v>
      </c>
      <c r="E320" t="s">
        <v>16</v>
      </c>
      <c r="F320" t="s">
        <v>16</v>
      </c>
      <c r="G320" t="s">
        <v>13</v>
      </c>
      <c r="H320" t="s">
        <v>17</v>
      </c>
      <c r="K320">
        <v>1</v>
      </c>
    </row>
    <row r="321" spans="1:11" x14ac:dyDescent="0.25">
      <c r="A321">
        <v>9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13</v>
      </c>
      <c r="H321" t="s">
        <v>17</v>
      </c>
      <c r="K321">
        <v>1</v>
      </c>
    </row>
    <row r="322" spans="1:11" x14ac:dyDescent="0.25">
      <c r="A322">
        <v>9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13</v>
      </c>
      <c r="H322" t="s">
        <v>17</v>
      </c>
      <c r="K322">
        <v>1</v>
      </c>
    </row>
    <row r="323" spans="1:11" x14ac:dyDescent="0.25">
      <c r="A323">
        <v>9</v>
      </c>
      <c r="B323">
        <v>-1.7361111109494232E-2</v>
      </c>
      <c r="C323">
        <v>-2.4305555554747116E-2</v>
      </c>
      <c r="D323">
        <v>-1.388888888808045E-2</v>
      </c>
      <c r="E323">
        <v>-2.7777777781011537E-2</v>
      </c>
      <c r="F323">
        <v>-2.0833333336567093E-2</v>
      </c>
      <c r="G323" t="s">
        <v>12</v>
      </c>
      <c r="H323" t="s">
        <v>14</v>
      </c>
      <c r="I323">
        <v>1</v>
      </c>
    </row>
    <row r="324" spans="1:11" x14ac:dyDescent="0.25">
      <c r="A324">
        <v>9</v>
      </c>
      <c r="B324">
        <v>-2.0138888889050577E-2</v>
      </c>
      <c r="C324">
        <v>-2.2916666668606922E-2</v>
      </c>
      <c r="D324">
        <v>-1.2500000001940256E-2</v>
      </c>
      <c r="E324">
        <v>-2.4305555554747116E-2</v>
      </c>
      <c r="F324">
        <v>-1.7361111110302672E-2</v>
      </c>
      <c r="G324" t="s">
        <v>13</v>
      </c>
      <c r="H324" t="s">
        <v>14</v>
      </c>
      <c r="I324">
        <v>1</v>
      </c>
    </row>
    <row r="325" spans="1:11" x14ac:dyDescent="0.25">
      <c r="A325">
        <v>9</v>
      </c>
      <c r="B325">
        <v>-6.9444444452528842E-3</v>
      </c>
      <c r="C325">
        <v>-9.0277777781011537E-3</v>
      </c>
      <c r="D325" s="50">
        <v>1.3888888888888889E-3</v>
      </c>
      <c r="E325">
        <v>-7.6388888919609599E-3</v>
      </c>
      <c r="F325">
        <v>-6.9444444751651496E-4</v>
      </c>
      <c r="G325" t="s">
        <v>13</v>
      </c>
      <c r="H325" t="s">
        <v>14</v>
      </c>
      <c r="I325">
        <v>1</v>
      </c>
    </row>
    <row r="326" spans="1:11" x14ac:dyDescent="0.25">
      <c r="A326">
        <v>9</v>
      </c>
      <c r="B326" s="50">
        <v>3.472222222222222E-3</v>
      </c>
      <c r="C326">
        <v>-2.7777777795563452E-3</v>
      </c>
      <c r="D326" s="50">
        <v>7.6388888888888886E-3</v>
      </c>
      <c r="E326">
        <v>-1.3888888934161514E-3</v>
      </c>
      <c r="F326" s="50">
        <v>5.5555555555555558E-3</v>
      </c>
      <c r="G326" t="s">
        <v>12</v>
      </c>
      <c r="H326" t="s">
        <v>14</v>
      </c>
      <c r="I326">
        <v>1</v>
      </c>
    </row>
    <row r="327" spans="1:11" x14ac:dyDescent="0.25">
      <c r="A327">
        <v>9</v>
      </c>
      <c r="B327" s="50">
        <v>2.0833333333333333E-3</v>
      </c>
      <c r="C327">
        <v>-4.8611111051286571E-3</v>
      </c>
      <c r="D327" s="50">
        <v>5.5555555555555558E-3</v>
      </c>
      <c r="E327">
        <v>-2.7777777722803876E-3</v>
      </c>
      <c r="F327" s="50">
        <v>4.1666666666666666E-3</v>
      </c>
      <c r="G327" t="s">
        <v>12</v>
      </c>
      <c r="H327" t="s">
        <v>14</v>
      </c>
      <c r="I327">
        <v>1</v>
      </c>
    </row>
    <row r="328" spans="1:11" x14ac:dyDescent="0.25">
      <c r="A328">
        <v>9</v>
      </c>
      <c r="B328" s="50">
        <v>6.9444444444444441E-3</v>
      </c>
      <c r="C328" s="50">
        <v>4.8611111111111112E-3</v>
      </c>
      <c r="D328" s="50">
        <v>1.5277777777777777E-2</v>
      </c>
      <c r="E328" s="50">
        <v>4.8611111111111112E-3</v>
      </c>
      <c r="F328" s="50">
        <v>1.1805555555555555E-2</v>
      </c>
      <c r="G328" t="s">
        <v>13</v>
      </c>
      <c r="H328" t="s">
        <v>14</v>
      </c>
      <c r="I328">
        <v>1</v>
      </c>
    </row>
    <row r="329" spans="1:11" x14ac:dyDescent="0.25">
      <c r="A329">
        <v>9</v>
      </c>
      <c r="B329" s="50">
        <v>0</v>
      </c>
      <c r="C329">
        <v>-9.0277777781011537E-3</v>
      </c>
      <c r="D329" s="50">
        <v>1.3888888888888889E-3</v>
      </c>
      <c r="E329">
        <v>-8.333333331393078E-3</v>
      </c>
      <c r="F329">
        <v>-1.388888886948633E-3</v>
      </c>
      <c r="G329" t="s">
        <v>15</v>
      </c>
      <c r="H329" t="s">
        <v>14</v>
      </c>
      <c r="I329">
        <v>1</v>
      </c>
    </row>
    <row r="330" spans="1:11" x14ac:dyDescent="0.25">
      <c r="A330">
        <v>9</v>
      </c>
      <c r="B330" s="50">
        <v>3.472222222222222E-3</v>
      </c>
      <c r="C330" s="50">
        <v>1.3888888888888889E-3</v>
      </c>
      <c r="D330" s="50">
        <v>1.1805555555555555E-2</v>
      </c>
      <c r="E330" s="50">
        <v>1.3888888888888889E-3</v>
      </c>
      <c r="F330" s="50">
        <v>8.3333333333333332E-3</v>
      </c>
      <c r="G330" t="s">
        <v>13</v>
      </c>
      <c r="H330" t="s">
        <v>14</v>
      </c>
      <c r="I330">
        <v>1</v>
      </c>
    </row>
    <row r="331" spans="1:11" x14ac:dyDescent="0.25">
      <c r="A331">
        <v>9</v>
      </c>
      <c r="B331" s="50">
        <v>1.5277777777777777E-2</v>
      </c>
      <c r="C331" s="50">
        <v>7.6388888888888886E-3</v>
      </c>
      <c r="D331" s="50">
        <v>1.8055555555555557E-2</v>
      </c>
      <c r="E331" s="50">
        <v>6.9444444444444441E-3</v>
      </c>
      <c r="F331" s="50">
        <v>1.3888888888888888E-2</v>
      </c>
      <c r="G331" t="s">
        <v>12</v>
      </c>
      <c r="H331" t="s">
        <v>14</v>
      </c>
      <c r="I331">
        <v>1</v>
      </c>
    </row>
    <row r="332" spans="1:11" x14ac:dyDescent="0.25">
      <c r="A332">
        <v>9</v>
      </c>
      <c r="B332" s="50">
        <v>1.2499999999999999E-2</v>
      </c>
      <c r="C332" s="50">
        <v>8.3333333333333332E-3</v>
      </c>
      <c r="D332" s="50">
        <v>1.8749999999999999E-2</v>
      </c>
      <c r="E332" s="50">
        <v>2.0833333333333333E-3</v>
      </c>
      <c r="F332" s="50">
        <v>9.0277777777777787E-3</v>
      </c>
      <c r="G332" t="s">
        <v>12</v>
      </c>
      <c r="H332" t="s">
        <v>14</v>
      </c>
      <c r="I332">
        <v>1</v>
      </c>
    </row>
    <row r="333" spans="1:11" x14ac:dyDescent="0.25">
      <c r="A333">
        <v>9</v>
      </c>
      <c r="B333">
        <v>-3.4027777779556345E-2</v>
      </c>
      <c r="C333">
        <v>-3.7499999998544808E-2</v>
      </c>
      <c r="D333">
        <v>-2.7083333331878144E-2</v>
      </c>
      <c r="E333">
        <v>-3.5416666665696539E-2</v>
      </c>
      <c r="F333">
        <v>-2.8472222221252095E-2</v>
      </c>
      <c r="G333" t="s">
        <v>13</v>
      </c>
      <c r="H333" t="s">
        <v>14</v>
      </c>
      <c r="I333">
        <v>1</v>
      </c>
    </row>
    <row r="334" spans="1:11" x14ac:dyDescent="0.25">
      <c r="A334">
        <v>9</v>
      </c>
      <c r="B334">
        <v>-3.125E-2</v>
      </c>
      <c r="C334">
        <v>-3.6111111112404615E-2</v>
      </c>
      <c r="D334">
        <v>-2.569444444573795E-2</v>
      </c>
      <c r="E334">
        <v>-3.5416666665696539E-2</v>
      </c>
      <c r="F334">
        <v>-2.8472222221252095E-2</v>
      </c>
      <c r="G334" t="s">
        <v>12</v>
      </c>
      <c r="H334" t="s">
        <v>14</v>
      </c>
      <c r="I334">
        <v>1</v>
      </c>
    </row>
    <row r="335" spans="1:11" x14ac:dyDescent="0.25">
      <c r="A335">
        <v>9</v>
      </c>
      <c r="B335" s="50">
        <v>6.9444444444444441E-3</v>
      </c>
      <c r="C335" s="50">
        <v>3.472222222222222E-3</v>
      </c>
      <c r="D335" s="50">
        <v>1.3888888888888888E-2</v>
      </c>
      <c r="E335" s="50">
        <v>3.472222222222222E-3</v>
      </c>
      <c r="F335" s="50">
        <v>1.0416666666666666E-2</v>
      </c>
      <c r="G335" t="s">
        <v>13</v>
      </c>
      <c r="H335" t="s">
        <v>14</v>
      </c>
      <c r="I335">
        <v>1</v>
      </c>
    </row>
    <row r="336" spans="1:11" x14ac:dyDescent="0.25">
      <c r="A336">
        <v>9</v>
      </c>
      <c r="B336" s="50">
        <v>2.361111111111111E-2</v>
      </c>
      <c r="C336" s="50">
        <v>1.4583333333333332E-2</v>
      </c>
      <c r="D336" s="50">
        <v>2.4999999999999998E-2</v>
      </c>
      <c r="E336" s="50">
        <v>1.5972222222222224E-2</v>
      </c>
      <c r="F336" s="50">
        <v>2.2916666666666669E-2</v>
      </c>
      <c r="G336" t="s">
        <v>15</v>
      </c>
      <c r="H336" t="s">
        <v>14</v>
      </c>
      <c r="I336">
        <v>1</v>
      </c>
    </row>
    <row r="337" spans="1:12" x14ac:dyDescent="0.25">
      <c r="A337">
        <v>9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H337" t="s">
        <v>19</v>
      </c>
      <c r="J337">
        <v>1</v>
      </c>
    </row>
    <row r="338" spans="1:12" x14ac:dyDescent="0.25">
      <c r="A338">
        <v>9</v>
      </c>
      <c r="B338" t="s">
        <v>16</v>
      </c>
      <c r="C338" t="s">
        <v>16</v>
      </c>
      <c r="D338" t="s">
        <v>16</v>
      </c>
      <c r="E338" t="s">
        <v>16</v>
      </c>
      <c r="F338" t="s">
        <v>16</v>
      </c>
      <c r="H338" t="s">
        <v>19</v>
      </c>
      <c r="J338">
        <v>1</v>
      </c>
    </row>
    <row r="339" spans="1:12" x14ac:dyDescent="0.25">
      <c r="A339">
        <v>9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H339" t="s">
        <v>19</v>
      </c>
      <c r="J339">
        <v>1</v>
      </c>
    </row>
    <row r="340" spans="1:12" x14ac:dyDescent="0.25">
      <c r="A340">
        <v>9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12</v>
      </c>
      <c r="H340" t="s">
        <v>17</v>
      </c>
      <c r="K340">
        <v>1</v>
      </c>
    </row>
    <row r="341" spans="1:12" x14ac:dyDescent="0.25">
      <c r="A341">
        <v>9</v>
      </c>
      <c r="B341" t="s">
        <v>16</v>
      </c>
      <c r="C341" t="s">
        <v>16</v>
      </c>
      <c r="D341" t="s">
        <v>16</v>
      </c>
      <c r="E341" t="s">
        <v>16</v>
      </c>
      <c r="F341" t="s">
        <v>16</v>
      </c>
      <c r="G341" t="s">
        <v>13</v>
      </c>
      <c r="H341" t="s">
        <v>17</v>
      </c>
      <c r="K341">
        <v>1</v>
      </c>
    </row>
    <row r="342" spans="1:12" x14ac:dyDescent="0.25">
      <c r="A342">
        <v>9</v>
      </c>
      <c r="B342">
        <v>-2.9861111113859806E-2</v>
      </c>
      <c r="C342">
        <v>-3.2638888893416151E-2</v>
      </c>
      <c r="D342">
        <v>-2.2222222226749487E-2</v>
      </c>
      <c r="E342">
        <v>-3.1944444446708076E-2</v>
      </c>
      <c r="F342">
        <v>-2.5000000002263632E-2</v>
      </c>
      <c r="G342" t="s">
        <v>13</v>
      </c>
      <c r="H342" t="s">
        <v>14</v>
      </c>
      <c r="I342">
        <v>1</v>
      </c>
    </row>
    <row r="343" spans="1:12" x14ac:dyDescent="0.25">
      <c r="A343">
        <v>9</v>
      </c>
      <c r="B343">
        <v>-2.361111110803904E-2</v>
      </c>
      <c r="C343" t="s">
        <v>16</v>
      </c>
      <c r="D343" t="s">
        <v>16</v>
      </c>
      <c r="E343">
        <v>-2.7083333334303461E-2</v>
      </c>
      <c r="F343">
        <v>-2.0138888889859017E-2</v>
      </c>
      <c r="G343" t="s">
        <v>12</v>
      </c>
      <c r="H343" t="s">
        <v>14</v>
      </c>
      <c r="I343">
        <v>1</v>
      </c>
    </row>
    <row r="344" spans="1:12" x14ac:dyDescent="0.25">
      <c r="A344">
        <v>9</v>
      </c>
      <c r="B344" s="50">
        <v>6.9444444444444441E-3</v>
      </c>
      <c r="C344" s="50">
        <v>1.3888888888888889E-3</v>
      </c>
      <c r="D344" s="50">
        <v>1.1805555555555555E-2</v>
      </c>
      <c r="E344" s="50">
        <v>0</v>
      </c>
      <c r="F344" s="50">
        <v>6.9444444444444441E-3</v>
      </c>
      <c r="G344" t="s">
        <v>12</v>
      </c>
      <c r="H344" t="s">
        <v>14</v>
      </c>
      <c r="I344">
        <v>1</v>
      </c>
    </row>
    <row r="345" spans="1:12" x14ac:dyDescent="0.25">
      <c r="A345">
        <v>9</v>
      </c>
      <c r="B345" s="50">
        <v>7.6388888888888886E-3</v>
      </c>
      <c r="C345">
        <v>-6.944444467080757E-4</v>
      </c>
      <c r="D345" s="50">
        <v>9.7222222222222224E-3</v>
      </c>
      <c r="E345" s="50">
        <v>0</v>
      </c>
      <c r="F345" s="50">
        <v>6.9444444444444441E-3</v>
      </c>
      <c r="G345" t="s">
        <v>12</v>
      </c>
      <c r="H345" t="s">
        <v>14</v>
      </c>
      <c r="I345">
        <v>1</v>
      </c>
    </row>
    <row r="346" spans="1:12" x14ac:dyDescent="0.25">
      <c r="A346">
        <v>9</v>
      </c>
      <c r="B346" s="50">
        <v>1.0416666666666666E-2</v>
      </c>
      <c r="C346" s="50">
        <v>1.3888888888888889E-3</v>
      </c>
      <c r="D346" s="50">
        <v>1.1805555555555555E-2</v>
      </c>
      <c r="E346" s="50">
        <v>0</v>
      </c>
      <c r="F346" s="50">
        <v>6.9444444444444441E-3</v>
      </c>
      <c r="G346" t="s">
        <v>15</v>
      </c>
      <c r="H346" t="s">
        <v>14</v>
      </c>
      <c r="I346">
        <v>1</v>
      </c>
    </row>
    <row r="347" spans="1:12" x14ac:dyDescent="0.25">
      <c r="A347">
        <v>9</v>
      </c>
      <c r="B347" s="50">
        <v>6.2499999999999995E-3</v>
      </c>
      <c r="C347" s="50">
        <v>4.1666666666666666E-3</v>
      </c>
      <c r="D347" s="50">
        <v>1.4583333333333332E-2</v>
      </c>
      <c r="E347" s="50">
        <v>3.472222222222222E-3</v>
      </c>
      <c r="F347" s="50">
        <v>1.0416666666666666E-2</v>
      </c>
      <c r="G347" t="s">
        <v>13</v>
      </c>
      <c r="H347" t="s">
        <v>14</v>
      </c>
      <c r="I347">
        <v>1</v>
      </c>
    </row>
    <row r="348" spans="1:12" x14ac:dyDescent="0.25">
      <c r="A348">
        <v>10</v>
      </c>
      <c r="B348">
        <v>-4.8611111124046147E-3</v>
      </c>
      <c r="C348">
        <v>-6.9444444452528842E-3</v>
      </c>
      <c r="D348" s="50">
        <v>3.472222222222222E-3</v>
      </c>
      <c r="E348">
        <v>-1.0416666671517305E-2</v>
      </c>
      <c r="F348">
        <v>-3.4722222270728601E-3</v>
      </c>
      <c r="G348" t="s">
        <v>13</v>
      </c>
      <c r="H348" t="s">
        <v>14</v>
      </c>
      <c r="I348">
        <v>1</v>
      </c>
    </row>
    <row r="349" spans="1:12" x14ac:dyDescent="0.25">
      <c r="A349">
        <v>10</v>
      </c>
      <c r="B349" s="50">
        <v>1.0416666666666666E-2</v>
      </c>
      <c r="C349" s="50">
        <v>7.6388888888888886E-3</v>
      </c>
      <c r="D349" s="50">
        <v>1.8055555555555557E-2</v>
      </c>
      <c r="E349" s="50">
        <v>8.3333333333333332E-3</v>
      </c>
      <c r="F349" s="50">
        <v>1.5277777777777777E-2</v>
      </c>
      <c r="G349" t="s">
        <v>15</v>
      </c>
      <c r="H349" t="s">
        <v>14</v>
      </c>
      <c r="I349">
        <v>1</v>
      </c>
    </row>
    <row r="350" spans="1:12" x14ac:dyDescent="0.25">
      <c r="A350">
        <v>10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13</v>
      </c>
      <c r="H350" t="s">
        <v>17</v>
      </c>
      <c r="K350">
        <v>1</v>
      </c>
    </row>
    <row r="351" spans="1:12" x14ac:dyDescent="0.25">
      <c r="A351">
        <v>10</v>
      </c>
      <c r="B351" t="s">
        <v>20</v>
      </c>
      <c r="C351" t="s">
        <v>16</v>
      </c>
      <c r="D351" t="s">
        <v>16</v>
      </c>
      <c r="E351" t="s">
        <v>16</v>
      </c>
      <c r="F351" t="s">
        <v>16</v>
      </c>
      <c r="G351" t="s">
        <v>20</v>
      </c>
      <c r="H351" t="s">
        <v>21</v>
      </c>
      <c r="L351">
        <v>1</v>
      </c>
    </row>
    <row r="352" spans="1:12" x14ac:dyDescent="0.25">
      <c r="A352">
        <v>10</v>
      </c>
      <c r="B352">
        <v>-6.944444467080757E-4</v>
      </c>
      <c r="C352">
        <v>-7.6388888919609599E-3</v>
      </c>
      <c r="D352" s="50">
        <v>2.7777777777777779E-3</v>
      </c>
      <c r="E352">
        <v>-5.5555555591126904E-3</v>
      </c>
      <c r="F352" s="50">
        <v>1.3888888888888889E-3</v>
      </c>
      <c r="G352" t="s">
        <v>12</v>
      </c>
      <c r="H352" t="s">
        <v>14</v>
      </c>
      <c r="I352">
        <v>1</v>
      </c>
    </row>
    <row r="353" spans="1:11" x14ac:dyDescent="0.25">
      <c r="A353">
        <v>10</v>
      </c>
      <c r="B353">
        <v>-2.0833333328482695E-3</v>
      </c>
      <c r="C353">
        <v>-5.5555555591126904E-3</v>
      </c>
      <c r="D353" s="50">
        <v>4.8611111111111112E-3</v>
      </c>
      <c r="E353">
        <v>-4.8611111124046147E-3</v>
      </c>
      <c r="F353" s="50">
        <v>2.0833333333333333E-3</v>
      </c>
      <c r="G353" t="s">
        <v>13</v>
      </c>
      <c r="H353" t="s">
        <v>14</v>
      </c>
      <c r="I353">
        <v>1</v>
      </c>
    </row>
    <row r="354" spans="1:11" x14ac:dyDescent="0.25">
      <c r="A354">
        <v>10</v>
      </c>
      <c r="B354">
        <v>-1.7361111109494232E-2</v>
      </c>
      <c r="C354">
        <v>-2.569444444088731E-2</v>
      </c>
      <c r="D354">
        <v>-1.5277777774220644E-2</v>
      </c>
      <c r="E354">
        <v>-2.7777777781011537E-2</v>
      </c>
      <c r="F354">
        <v>-2.0833333336567093E-2</v>
      </c>
      <c r="G354" t="s">
        <v>12</v>
      </c>
      <c r="H354" t="s">
        <v>14</v>
      </c>
      <c r="I354">
        <v>1</v>
      </c>
    </row>
    <row r="355" spans="1:11" x14ac:dyDescent="0.25">
      <c r="A355">
        <v>10</v>
      </c>
      <c r="B355">
        <v>-9.0277777781011537E-3</v>
      </c>
      <c r="C355">
        <v>-1.1805555557657499E-2</v>
      </c>
      <c r="D355">
        <v>-1.3888888909908328E-3</v>
      </c>
      <c r="E355">
        <v>-1.6666666670062114E-2</v>
      </c>
      <c r="F355">
        <v>-9.7222222256176695E-3</v>
      </c>
      <c r="G355" t="s">
        <v>13</v>
      </c>
      <c r="H355" t="s">
        <v>14</v>
      </c>
      <c r="I355">
        <v>1</v>
      </c>
    </row>
    <row r="356" spans="1:11" x14ac:dyDescent="0.25">
      <c r="A356">
        <v>10</v>
      </c>
      <c r="B356" t="s">
        <v>16</v>
      </c>
      <c r="C356" t="s">
        <v>16</v>
      </c>
      <c r="D356" t="s">
        <v>16</v>
      </c>
      <c r="E356" t="s">
        <v>16</v>
      </c>
      <c r="F356" t="s">
        <v>16</v>
      </c>
      <c r="H356" t="s">
        <v>19</v>
      </c>
    </row>
    <row r="357" spans="1:11" x14ac:dyDescent="0.25">
      <c r="A357">
        <v>10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13</v>
      </c>
      <c r="H357" t="s">
        <v>17</v>
      </c>
      <c r="K357">
        <v>1</v>
      </c>
    </row>
    <row r="358" spans="1:11" x14ac:dyDescent="0.25">
      <c r="A358">
        <v>10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13</v>
      </c>
      <c r="H358" t="s">
        <v>17</v>
      </c>
      <c r="K358">
        <v>1</v>
      </c>
    </row>
    <row r="359" spans="1:11" x14ac:dyDescent="0.25">
      <c r="A359">
        <v>10</v>
      </c>
      <c r="B359">
        <v>-9.9875000000029104</v>
      </c>
      <c r="C359">
        <v>-9.9895833333357587</v>
      </c>
      <c r="D359">
        <v>-9.9791666666690926</v>
      </c>
      <c r="E359">
        <v>-9.9944444444408873</v>
      </c>
      <c r="F359">
        <v>-9.9874999999964427</v>
      </c>
      <c r="G359" t="s">
        <v>13</v>
      </c>
      <c r="H359" t="s">
        <v>14</v>
      </c>
      <c r="I359">
        <v>1</v>
      </c>
    </row>
    <row r="360" spans="1:11" x14ac:dyDescent="0.25">
      <c r="A360">
        <v>10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H360" t="s">
        <v>19</v>
      </c>
      <c r="J360">
        <v>1</v>
      </c>
    </row>
    <row r="361" spans="1:11" x14ac:dyDescent="0.25">
      <c r="A361">
        <v>10</v>
      </c>
      <c r="B361" s="50">
        <v>2.013888888888889E-2</v>
      </c>
      <c r="C361" s="50">
        <v>1.0416666666666666E-2</v>
      </c>
      <c r="D361" s="50">
        <v>2.0833333333333332E-2</v>
      </c>
      <c r="E361" s="50">
        <v>3.472222222222222E-3</v>
      </c>
      <c r="F361" s="50">
        <v>1.0416666666666666E-2</v>
      </c>
      <c r="G361" t="s">
        <v>12</v>
      </c>
      <c r="H361" t="s">
        <v>14</v>
      </c>
      <c r="I361">
        <v>1</v>
      </c>
    </row>
    <row r="362" spans="1:11" x14ac:dyDescent="0.25">
      <c r="A362">
        <v>10</v>
      </c>
      <c r="B362">
        <v>-8.333333331393078E-3</v>
      </c>
      <c r="C362">
        <v>-1.5972222223354038E-2</v>
      </c>
      <c r="D362">
        <v>-5.5555555566873718E-3</v>
      </c>
      <c r="E362">
        <v>-1.8055555556202307E-2</v>
      </c>
      <c r="F362">
        <v>-1.1111111111757863E-2</v>
      </c>
      <c r="G362" t="s">
        <v>12</v>
      </c>
      <c r="H362" t="s">
        <v>14</v>
      </c>
      <c r="I362">
        <v>1</v>
      </c>
    </row>
    <row r="363" spans="1:11" x14ac:dyDescent="0.25">
      <c r="A363">
        <v>10</v>
      </c>
      <c r="B363">
        <v>-6.2499999985448085E-3</v>
      </c>
      <c r="C363">
        <v>-1.0416666664241347E-2</v>
      </c>
      <c r="D363" s="50">
        <v>0</v>
      </c>
      <c r="E363">
        <v>-1.3888888890505768E-2</v>
      </c>
      <c r="F363">
        <v>-6.9444444460613234E-3</v>
      </c>
      <c r="G363" t="s">
        <v>13</v>
      </c>
      <c r="H363" t="s">
        <v>14</v>
      </c>
      <c r="I363">
        <v>1</v>
      </c>
    </row>
    <row r="364" spans="1:11" x14ac:dyDescent="0.25">
      <c r="A364">
        <v>10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13</v>
      </c>
      <c r="H364" t="s">
        <v>17</v>
      </c>
      <c r="K364">
        <v>1</v>
      </c>
    </row>
    <row r="365" spans="1:11" x14ac:dyDescent="0.25">
      <c r="A365">
        <v>10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13</v>
      </c>
      <c r="H365" t="s">
        <v>17</v>
      </c>
      <c r="K365">
        <v>1</v>
      </c>
    </row>
    <row r="366" spans="1:11" x14ac:dyDescent="0.25">
      <c r="A366">
        <v>10</v>
      </c>
      <c r="B366" t="s">
        <v>16</v>
      </c>
      <c r="C366" t="s">
        <v>16</v>
      </c>
      <c r="D366" t="s">
        <v>16</v>
      </c>
      <c r="E366" t="s">
        <v>16</v>
      </c>
      <c r="F366" t="s">
        <v>16</v>
      </c>
      <c r="G366" t="s">
        <v>13</v>
      </c>
      <c r="H366" t="s">
        <v>17</v>
      </c>
      <c r="K366">
        <v>1</v>
      </c>
    </row>
    <row r="367" spans="1:11" x14ac:dyDescent="0.25">
      <c r="A367">
        <v>10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13</v>
      </c>
      <c r="H367" t="s">
        <v>17</v>
      </c>
      <c r="K367">
        <v>1</v>
      </c>
    </row>
    <row r="368" spans="1:11" x14ac:dyDescent="0.25">
      <c r="A368">
        <v>10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13</v>
      </c>
      <c r="H368" t="s">
        <v>17</v>
      </c>
      <c r="K368">
        <v>1</v>
      </c>
    </row>
    <row r="369" spans="1:11" x14ac:dyDescent="0.25">
      <c r="A369">
        <v>10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13</v>
      </c>
      <c r="H369" t="s">
        <v>17</v>
      </c>
      <c r="K369">
        <v>1</v>
      </c>
    </row>
    <row r="370" spans="1:11" x14ac:dyDescent="0.25">
      <c r="A370">
        <v>10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H370" t="s">
        <v>19</v>
      </c>
      <c r="J370">
        <v>1</v>
      </c>
    </row>
    <row r="371" spans="1:11" x14ac:dyDescent="0.25">
      <c r="A371">
        <v>10</v>
      </c>
      <c r="B371" s="50">
        <v>3.472222222222222E-3</v>
      </c>
      <c r="C371">
        <v>-2.7777777795563452E-3</v>
      </c>
      <c r="D371" s="50">
        <v>7.6388888888888886E-3</v>
      </c>
      <c r="E371">
        <v>-3.4722222189884633E-3</v>
      </c>
      <c r="F371" s="50">
        <v>3.472222222222222E-3</v>
      </c>
      <c r="G371" t="s">
        <v>13</v>
      </c>
      <c r="H371" t="s">
        <v>14</v>
      </c>
      <c r="I371">
        <v>1</v>
      </c>
    </row>
    <row r="372" spans="1:11" x14ac:dyDescent="0.25">
      <c r="A372">
        <v>10</v>
      </c>
      <c r="B372">
        <v>-1.3888888861401938E-3</v>
      </c>
      <c r="C372">
        <v>-9.0277777781011537E-3</v>
      </c>
      <c r="D372" s="50">
        <v>1.3888888888888889E-3</v>
      </c>
      <c r="E372">
        <v>-6.9444444452528842E-3</v>
      </c>
      <c r="F372">
        <v>-8.0843925304163733E-13</v>
      </c>
      <c r="G372" t="s">
        <v>15</v>
      </c>
      <c r="H372" t="s">
        <v>14</v>
      </c>
      <c r="I372">
        <v>1</v>
      </c>
    </row>
    <row r="373" spans="1:11" x14ac:dyDescent="0.25">
      <c r="A373">
        <v>10</v>
      </c>
      <c r="B373" s="50">
        <v>6.9444444444444447E-4</v>
      </c>
      <c r="C373">
        <v>-5.5555555518367328E-3</v>
      </c>
      <c r="D373" s="50">
        <v>4.8611111111111112E-3</v>
      </c>
      <c r="E373">
        <v>-6.9444444452528842E-3</v>
      </c>
      <c r="F373">
        <v>-8.0843925304163733E-13</v>
      </c>
      <c r="G373" t="s">
        <v>15</v>
      </c>
      <c r="H373" t="s">
        <v>14</v>
      </c>
      <c r="I373">
        <v>1</v>
      </c>
    </row>
    <row r="374" spans="1:11" x14ac:dyDescent="0.25">
      <c r="A374">
        <v>10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13</v>
      </c>
      <c r="H374" t="s">
        <v>17</v>
      </c>
      <c r="K374">
        <v>1</v>
      </c>
    </row>
    <row r="375" spans="1:11" x14ac:dyDescent="0.25">
      <c r="A375">
        <v>10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13</v>
      </c>
      <c r="H375" t="s">
        <v>17</v>
      </c>
      <c r="K375">
        <v>1</v>
      </c>
    </row>
    <row r="376" spans="1:11" x14ac:dyDescent="0.25">
      <c r="A376">
        <v>10</v>
      </c>
      <c r="B376" t="s">
        <v>16</v>
      </c>
      <c r="C376" t="s">
        <v>16</v>
      </c>
      <c r="D376" t="s">
        <v>16</v>
      </c>
      <c r="E376" t="s">
        <v>16</v>
      </c>
      <c r="F376" t="s">
        <v>16</v>
      </c>
      <c r="G376" t="s">
        <v>13</v>
      </c>
      <c r="H376" t="s">
        <v>17</v>
      </c>
      <c r="K376">
        <v>1</v>
      </c>
    </row>
    <row r="377" spans="1:11" x14ac:dyDescent="0.25">
      <c r="A377">
        <v>10</v>
      </c>
      <c r="B377">
        <v>-6.944444467080757E-4</v>
      </c>
      <c r="C377">
        <v>-5.5555555591126904E-3</v>
      </c>
      <c r="D377" s="50">
        <v>4.8611111111111112E-3</v>
      </c>
      <c r="E377">
        <v>-5.5555555591126904E-3</v>
      </c>
      <c r="F377" s="50">
        <v>1.3888888888888889E-3</v>
      </c>
      <c r="G377" t="s">
        <v>12</v>
      </c>
      <c r="H377" t="s">
        <v>14</v>
      </c>
      <c r="I377">
        <v>1</v>
      </c>
    </row>
    <row r="378" spans="1:11" x14ac:dyDescent="0.25">
      <c r="A378">
        <v>10</v>
      </c>
      <c r="B378" s="50">
        <v>3.472222222222222E-3</v>
      </c>
      <c r="C378">
        <v>-1.3888888934161514E-3</v>
      </c>
      <c r="D378" s="50">
        <v>9.0277777777777787E-3</v>
      </c>
      <c r="E378" s="50">
        <v>6.9444444444444447E-4</v>
      </c>
      <c r="F378" s="50">
        <v>7.6388888888888886E-3</v>
      </c>
      <c r="G378" t="s">
        <v>12</v>
      </c>
      <c r="H378" t="s">
        <v>14</v>
      </c>
      <c r="I378">
        <v>1</v>
      </c>
    </row>
    <row r="379" spans="1:11" x14ac:dyDescent="0.25">
      <c r="A379">
        <v>10</v>
      </c>
      <c r="B379" s="50">
        <v>1.7361111111111112E-2</v>
      </c>
      <c r="C379" s="50">
        <v>1.5277777777777777E-2</v>
      </c>
      <c r="D379" s="50">
        <v>2.5694444444444447E-2</v>
      </c>
      <c r="E379" s="50">
        <v>1.5277777777777777E-2</v>
      </c>
      <c r="F379" s="50">
        <v>2.2222222222222223E-2</v>
      </c>
      <c r="G379" t="s">
        <v>13</v>
      </c>
      <c r="H379" t="s">
        <v>14</v>
      </c>
      <c r="I379">
        <v>1</v>
      </c>
    </row>
    <row r="380" spans="1:11" x14ac:dyDescent="0.25">
      <c r="A380">
        <v>10</v>
      </c>
      <c r="B380" s="50">
        <v>3.6111111111111115E-2</v>
      </c>
      <c r="C380" s="50">
        <v>2.9166666666666664E-2</v>
      </c>
      <c r="D380" s="50">
        <v>3.9583333333333331E-2</v>
      </c>
      <c r="E380" s="50">
        <v>2.9861111111111113E-2</v>
      </c>
      <c r="F380" s="50">
        <v>3.6805555555555557E-2</v>
      </c>
      <c r="G380" t="s">
        <v>12</v>
      </c>
      <c r="H380" t="s">
        <v>14</v>
      </c>
      <c r="I380">
        <v>1</v>
      </c>
    </row>
    <row r="381" spans="1:11" x14ac:dyDescent="0.25">
      <c r="A381">
        <v>10</v>
      </c>
      <c r="B381">
        <v>-1.0416666671517305E-2</v>
      </c>
      <c r="C381">
        <v>-1.6666666670062114E-2</v>
      </c>
      <c r="D381">
        <v>-6.2500000033954475E-3</v>
      </c>
      <c r="E381">
        <v>-1.4583333337213844E-2</v>
      </c>
      <c r="F381">
        <v>-7.6388888927693991E-3</v>
      </c>
      <c r="G381" t="s">
        <v>15</v>
      </c>
      <c r="H381" t="s">
        <v>14</v>
      </c>
      <c r="I381">
        <v>1</v>
      </c>
    </row>
    <row r="382" spans="1:11" x14ac:dyDescent="0.25">
      <c r="A382">
        <v>10</v>
      </c>
      <c r="B382">
        <v>-1.4583333329937886E-2</v>
      </c>
      <c r="C382">
        <v>-1.6666666662786156E-2</v>
      </c>
      <c r="D382">
        <v>-6.2499999961194899E-3</v>
      </c>
      <c r="E382">
        <v>-1.5277777776645962E-2</v>
      </c>
      <c r="F382">
        <v>-8.3333333322015181E-3</v>
      </c>
      <c r="G382" t="s">
        <v>13</v>
      </c>
      <c r="H382" t="s">
        <v>14</v>
      </c>
      <c r="I382">
        <v>1</v>
      </c>
    </row>
    <row r="383" spans="1:11" x14ac:dyDescent="0.25">
      <c r="A383">
        <v>10</v>
      </c>
      <c r="B383">
        <v>-8.333333331393078E-3</v>
      </c>
      <c r="C383">
        <v>-1.1111111110949423E-2</v>
      </c>
      <c r="D383">
        <v>-6.9444444428275708E-4</v>
      </c>
      <c r="E383">
        <v>-1.1805555550381541E-2</v>
      </c>
      <c r="F383">
        <v>-4.8611111059370963E-3</v>
      </c>
      <c r="G383" t="s">
        <v>12</v>
      </c>
      <c r="H383" t="s">
        <v>18</v>
      </c>
      <c r="I383">
        <v>1</v>
      </c>
    </row>
    <row r="384" spans="1:11" x14ac:dyDescent="0.25">
      <c r="A384">
        <v>10</v>
      </c>
      <c r="B384">
        <v>-6.9444444452528842E-3</v>
      </c>
      <c r="C384">
        <v>-1.3194444443797693E-2</v>
      </c>
      <c r="D384">
        <v>-2.7777777771310266E-3</v>
      </c>
      <c r="E384">
        <v>-1.4583333329937886E-2</v>
      </c>
      <c r="F384">
        <v>-7.6388888854934415E-3</v>
      </c>
      <c r="G384" t="s">
        <v>12</v>
      </c>
      <c r="H384" t="s">
        <v>18</v>
      </c>
      <c r="I384">
        <v>1</v>
      </c>
    </row>
    <row r="385" spans="1:10" x14ac:dyDescent="0.25">
      <c r="A385">
        <v>10</v>
      </c>
      <c r="B385" s="50">
        <v>3.472222222222222E-3</v>
      </c>
      <c r="C385">
        <v>-1.3888888861401938E-3</v>
      </c>
      <c r="D385" s="50">
        <v>9.0277777777777787E-3</v>
      </c>
      <c r="E385">
        <v>-2.7777777722803876E-3</v>
      </c>
      <c r="F385" s="50">
        <v>4.1666666666666666E-3</v>
      </c>
      <c r="G385" t="s">
        <v>12</v>
      </c>
      <c r="H385" t="s">
        <v>14</v>
      </c>
      <c r="I385">
        <v>1</v>
      </c>
    </row>
    <row r="386" spans="1:10" x14ac:dyDescent="0.25">
      <c r="A386">
        <v>10</v>
      </c>
      <c r="B386" s="50">
        <v>2.7777777777777779E-3</v>
      </c>
      <c r="C386" s="50">
        <v>2.0833333333333333E-3</v>
      </c>
      <c r="D386" s="50">
        <v>1.2499999999999999E-2</v>
      </c>
      <c r="E386" s="50">
        <v>1.3888888888888889E-3</v>
      </c>
      <c r="F386" s="50">
        <v>8.3333333333333332E-3</v>
      </c>
      <c r="G386" t="s">
        <v>13</v>
      </c>
      <c r="H386" t="s">
        <v>14</v>
      </c>
      <c r="I386">
        <v>1</v>
      </c>
    </row>
    <row r="387" spans="1:10" x14ac:dyDescent="0.25">
      <c r="A387">
        <v>10</v>
      </c>
      <c r="B387">
        <v>-1.3888888861401938E-3</v>
      </c>
      <c r="C387">
        <v>-2.0833333328482695E-3</v>
      </c>
      <c r="D387" s="50">
        <v>8.3333333333333332E-3</v>
      </c>
      <c r="E387">
        <v>-2.7777777722803876E-3</v>
      </c>
      <c r="F387" s="50">
        <v>4.1666666666666666E-3</v>
      </c>
      <c r="G387" t="s">
        <v>13</v>
      </c>
      <c r="H387" t="s">
        <v>14</v>
      </c>
      <c r="I387">
        <v>1</v>
      </c>
    </row>
    <row r="388" spans="1:10" x14ac:dyDescent="0.25">
      <c r="A388">
        <v>10</v>
      </c>
      <c r="B388" s="50">
        <v>4.8611111111111112E-3</v>
      </c>
      <c r="C388">
        <v>-2.7777777795563452E-3</v>
      </c>
      <c r="D388" s="50">
        <v>7.6388888888888886E-3</v>
      </c>
      <c r="E388">
        <v>-6.944444467080757E-4</v>
      </c>
      <c r="F388" s="50">
        <v>6.2499999999999995E-3</v>
      </c>
      <c r="G388" t="s">
        <v>12</v>
      </c>
      <c r="H388" t="s">
        <v>14</v>
      </c>
      <c r="I388">
        <v>1</v>
      </c>
    </row>
    <row r="389" spans="1:10" x14ac:dyDescent="0.25">
      <c r="A389">
        <v>10</v>
      </c>
      <c r="B389" s="50">
        <v>1.8055555555555557E-2</v>
      </c>
      <c r="C389" s="50">
        <v>1.1805555555555555E-2</v>
      </c>
      <c r="D389" s="50">
        <v>2.2222222222222223E-2</v>
      </c>
      <c r="E389" s="50">
        <v>1.0416666666666666E-2</v>
      </c>
      <c r="F389" s="50">
        <v>1.7361111111111112E-2</v>
      </c>
      <c r="G389" t="s">
        <v>12</v>
      </c>
      <c r="H389" t="s">
        <v>14</v>
      </c>
      <c r="I389">
        <v>1</v>
      </c>
    </row>
    <row r="390" spans="1:10" x14ac:dyDescent="0.25">
      <c r="A390">
        <v>10</v>
      </c>
      <c r="B390" s="50">
        <v>1.0763888888888891E-2</v>
      </c>
      <c r="C390" s="50">
        <v>7.6388888888888886E-3</v>
      </c>
      <c r="D390" s="50">
        <v>1.8055555555555557E-2</v>
      </c>
      <c r="E390" s="50">
        <v>1.0416666666666666E-2</v>
      </c>
      <c r="F390" s="50">
        <v>1.7361111111111112E-2</v>
      </c>
      <c r="G390" t="s">
        <v>12</v>
      </c>
      <c r="H390" t="s">
        <v>14</v>
      </c>
      <c r="I390">
        <v>1</v>
      </c>
    </row>
    <row r="391" spans="1:10" x14ac:dyDescent="0.25">
      <c r="A391">
        <v>10</v>
      </c>
      <c r="B391" s="50">
        <v>1.7361111111111112E-2</v>
      </c>
      <c r="C391" s="50">
        <v>1.1805555555555555E-2</v>
      </c>
      <c r="D391" s="50">
        <v>2.2222222222222223E-2</v>
      </c>
      <c r="E391" s="50">
        <v>1.0416666666666666E-2</v>
      </c>
      <c r="F391" s="50">
        <v>1.7361111111111112E-2</v>
      </c>
      <c r="G391" t="s">
        <v>13</v>
      </c>
      <c r="H391" t="s">
        <v>14</v>
      </c>
      <c r="I391">
        <v>1</v>
      </c>
    </row>
    <row r="392" spans="1:10" x14ac:dyDescent="0.25">
      <c r="A392">
        <v>10</v>
      </c>
      <c r="B392" s="50">
        <v>2.5694444444444447E-2</v>
      </c>
      <c r="C392" s="50">
        <v>1.8055555555555557E-2</v>
      </c>
      <c r="D392" s="50">
        <v>2.8472222222222222E-2</v>
      </c>
      <c r="E392" s="50">
        <v>1.7361111111111112E-2</v>
      </c>
      <c r="F392" s="50">
        <v>2.4305555555555556E-2</v>
      </c>
      <c r="G392" t="s">
        <v>15</v>
      </c>
      <c r="H392" t="s">
        <v>14</v>
      </c>
      <c r="I392">
        <v>1</v>
      </c>
    </row>
    <row r="393" spans="1:10" x14ac:dyDescent="0.25">
      <c r="A393">
        <v>10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H393" t="s">
        <v>19</v>
      </c>
      <c r="J393">
        <v>1</v>
      </c>
    </row>
    <row r="394" spans="1:10" x14ac:dyDescent="0.25">
      <c r="A394">
        <v>10</v>
      </c>
      <c r="B394" s="50">
        <v>4.8611111111111112E-3</v>
      </c>
      <c r="C394" s="50">
        <v>1.3888888888888889E-3</v>
      </c>
      <c r="D394" s="50">
        <v>1.1805555555555555E-2</v>
      </c>
      <c r="E394" s="50">
        <v>3.472222222222222E-3</v>
      </c>
      <c r="F394" s="50">
        <v>1.0416666666666666E-2</v>
      </c>
      <c r="G394" t="s">
        <v>13</v>
      </c>
      <c r="H394" t="s">
        <v>18</v>
      </c>
      <c r="I394">
        <v>1</v>
      </c>
    </row>
    <row r="395" spans="1:10" x14ac:dyDescent="0.25">
      <c r="A395">
        <v>10</v>
      </c>
      <c r="B395" s="50">
        <v>2.0833333333333333E-3</v>
      </c>
      <c r="C395">
        <v>-4.166666665696539E-3</v>
      </c>
      <c r="D395" s="50">
        <v>6.2499999999999995E-3</v>
      </c>
      <c r="E395">
        <v>-4.166666665696539E-3</v>
      </c>
      <c r="F395" s="50">
        <v>2.7777777777777779E-3</v>
      </c>
      <c r="G395" t="s">
        <v>12</v>
      </c>
      <c r="H395" t="s">
        <v>18</v>
      </c>
      <c r="I395">
        <v>1</v>
      </c>
    </row>
    <row r="396" spans="1:10" x14ac:dyDescent="0.25">
      <c r="A396">
        <v>10</v>
      </c>
      <c r="B396" s="50">
        <v>4.1666666666666666E-3</v>
      </c>
      <c r="C396" s="50">
        <v>2.0833333333333333E-3</v>
      </c>
      <c r="D396" s="50">
        <v>1.2499999999999999E-2</v>
      </c>
      <c r="E396" s="50">
        <v>2.7777777777777779E-3</v>
      </c>
      <c r="F396" s="50">
        <v>9.7222222222222224E-3</v>
      </c>
      <c r="G396" t="s">
        <v>13</v>
      </c>
      <c r="H396" t="s">
        <v>14</v>
      </c>
      <c r="I396">
        <v>1</v>
      </c>
    </row>
    <row r="397" spans="1:10" x14ac:dyDescent="0.25">
      <c r="A397">
        <v>10</v>
      </c>
      <c r="B397" t="s">
        <v>16</v>
      </c>
      <c r="C397" t="s">
        <v>16</v>
      </c>
      <c r="D397" t="s">
        <v>16</v>
      </c>
      <c r="E397" t="s">
        <v>16</v>
      </c>
      <c r="F397" t="s">
        <v>16</v>
      </c>
      <c r="H397" t="s">
        <v>19</v>
      </c>
      <c r="J397">
        <v>1</v>
      </c>
    </row>
    <row r="398" spans="1:10" x14ac:dyDescent="0.25">
      <c r="A398">
        <v>10</v>
      </c>
      <c r="B398" t="s">
        <v>16</v>
      </c>
      <c r="C398" t="s">
        <v>16</v>
      </c>
      <c r="D398" t="s">
        <v>16</v>
      </c>
      <c r="E398" t="s">
        <v>16</v>
      </c>
      <c r="F398" t="s">
        <v>16</v>
      </c>
      <c r="H398" t="s">
        <v>19</v>
      </c>
      <c r="J398">
        <v>1</v>
      </c>
    </row>
    <row r="399" spans="1:10" x14ac:dyDescent="0.25">
      <c r="A399">
        <v>11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H399" t="s">
        <v>19</v>
      </c>
    </row>
    <row r="400" spans="1:10" x14ac:dyDescent="0.25">
      <c r="A400">
        <v>11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H400" t="s">
        <v>19</v>
      </c>
    </row>
    <row r="401" spans="1:11" x14ac:dyDescent="0.25">
      <c r="A401">
        <v>11</v>
      </c>
      <c r="B401">
        <v>-1.5277777776645962E-2</v>
      </c>
      <c r="C401">
        <v>-1.7361111109494232E-2</v>
      </c>
      <c r="D401">
        <v>-6.9444444428275656E-3</v>
      </c>
      <c r="E401">
        <v>-2.4305555554747116E-2</v>
      </c>
      <c r="F401">
        <v>-1.7361111110302672E-2</v>
      </c>
      <c r="G401" t="s">
        <v>13</v>
      </c>
      <c r="H401" t="s">
        <v>14</v>
      </c>
      <c r="I401">
        <v>1</v>
      </c>
    </row>
    <row r="402" spans="1:11" x14ac:dyDescent="0.25">
      <c r="A402">
        <v>11</v>
      </c>
      <c r="B402">
        <v>-6.9444444452528842E-3</v>
      </c>
      <c r="C402">
        <v>-1.3194444443797693E-2</v>
      </c>
      <c r="D402">
        <v>-2.7777777771310266E-3</v>
      </c>
      <c r="E402">
        <v>-1.7361111109494232E-2</v>
      </c>
      <c r="F402">
        <v>-1.0416666665049788E-2</v>
      </c>
      <c r="G402" t="s">
        <v>12</v>
      </c>
      <c r="H402" t="s">
        <v>14</v>
      </c>
      <c r="I402">
        <v>1</v>
      </c>
    </row>
    <row r="403" spans="1:11" x14ac:dyDescent="0.25">
      <c r="A403">
        <v>11</v>
      </c>
      <c r="B403">
        <v>-1.0416666664241347E-2</v>
      </c>
      <c r="C403">
        <v>-1.5277777776645962E-2</v>
      </c>
      <c r="D403">
        <v>-4.8611111099792961E-3</v>
      </c>
      <c r="E403">
        <v>-1.7361111109494232E-2</v>
      </c>
      <c r="F403">
        <v>-1.0416666665049788E-2</v>
      </c>
      <c r="G403" t="s">
        <v>12</v>
      </c>
      <c r="H403" t="s">
        <v>14</v>
      </c>
      <c r="I403">
        <v>1</v>
      </c>
    </row>
    <row r="404" spans="1:11" x14ac:dyDescent="0.25">
      <c r="A404">
        <v>11</v>
      </c>
      <c r="B404">
        <v>-9.7222222248092294E-3</v>
      </c>
      <c r="C404">
        <v>-1.1805555557657499E-2</v>
      </c>
      <c r="D404">
        <v>-1.3888888909908328E-3</v>
      </c>
      <c r="E404">
        <v>-1.1805555557657499E-2</v>
      </c>
      <c r="F404">
        <v>-4.8611111132130539E-3</v>
      </c>
      <c r="G404" t="s">
        <v>13</v>
      </c>
      <c r="H404" t="s">
        <v>14</v>
      </c>
      <c r="I404">
        <v>1</v>
      </c>
    </row>
    <row r="405" spans="1:11" x14ac:dyDescent="0.25">
      <c r="A405">
        <v>11</v>
      </c>
      <c r="B405">
        <v>-6.9444444452528842E-3</v>
      </c>
      <c r="C405" t="s">
        <v>16</v>
      </c>
      <c r="D405" t="s">
        <v>16</v>
      </c>
      <c r="E405">
        <v>-6.9444444452528842E-3</v>
      </c>
      <c r="F405">
        <v>-8.0843925304163733E-13</v>
      </c>
      <c r="G405" t="s">
        <v>13</v>
      </c>
      <c r="H405" t="s">
        <v>14</v>
      </c>
      <c r="I405">
        <v>1</v>
      </c>
    </row>
    <row r="406" spans="1:11" x14ac:dyDescent="0.25">
      <c r="A406">
        <v>11</v>
      </c>
      <c r="B406" s="50">
        <v>0</v>
      </c>
      <c r="C406">
        <v>-3.4722222189884633E-3</v>
      </c>
      <c r="D406" s="50">
        <v>6.9444444444444441E-3</v>
      </c>
      <c r="E406">
        <v>-3.4722222189884633E-3</v>
      </c>
      <c r="F406" s="50">
        <v>3.472222222222222E-3</v>
      </c>
      <c r="G406" t="s">
        <v>12</v>
      </c>
      <c r="H406" t="s">
        <v>14</v>
      </c>
      <c r="I406">
        <v>1</v>
      </c>
    </row>
    <row r="407" spans="1:11" x14ac:dyDescent="0.25">
      <c r="A407">
        <v>11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13</v>
      </c>
      <c r="H407" t="s">
        <v>17</v>
      </c>
      <c r="K407">
        <v>1</v>
      </c>
    </row>
    <row r="408" spans="1:11" x14ac:dyDescent="0.25">
      <c r="A408">
        <v>11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13</v>
      </c>
      <c r="H408" t="s">
        <v>17</v>
      </c>
      <c r="K408">
        <v>1</v>
      </c>
    </row>
    <row r="409" spans="1:11" x14ac:dyDescent="0.25">
      <c r="A409">
        <v>11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13</v>
      </c>
      <c r="H409" t="s">
        <v>17</v>
      </c>
      <c r="K409">
        <v>1</v>
      </c>
    </row>
    <row r="410" spans="1:11" x14ac:dyDescent="0.25">
      <c r="A410">
        <v>11</v>
      </c>
      <c r="B410">
        <v>-3.4722222262644209E-3</v>
      </c>
      <c r="C410">
        <v>-1.1111111110949423E-2</v>
      </c>
      <c r="D410">
        <v>-6.9444444428275708E-4</v>
      </c>
      <c r="E410">
        <v>-9.7222222248092294E-3</v>
      </c>
      <c r="F410">
        <v>-2.7777777803647844E-3</v>
      </c>
      <c r="G410" t="s">
        <v>12</v>
      </c>
      <c r="H410" t="s">
        <v>14</v>
      </c>
      <c r="I410">
        <v>1</v>
      </c>
    </row>
    <row r="411" spans="1:11" x14ac:dyDescent="0.25">
      <c r="A411">
        <v>11</v>
      </c>
      <c r="B411">
        <v>-5.5555555518367328E-3</v>
      </c>
      <c r="C411">
        <v>-6.9444444452528842E-3</v>
      </c>
      <c r="D411" s="50">
        <v>3.472222222222222E-3</v>
      </c>
      <c r="E411">
        <v>-7.6388888846850023E-3</v>
      </c>
      <c r="F411">
        <v>-6.9444444024055734E-4</v>
      </c>
      <c r="G411" t="s">
        <v>13</v>
      </c>
      <c r="H411" t="s">
        <v>14</v>
      </c>
      <c r="I411">
        <v>1</v>
      </c>
    </row>
    <row r="412" spans="1:11" x14ac:dyDescent="0.25">
      <c r="A412">
        <v>11</v>
      </c>
      <c r="B412" s="50">
        <v>1.7361111111111112E-2</v>
      </c>
      <c r="C412" s="50">
        <v>1.5277777777777777E-2</v>
      </c>
      <c r="D412" s="50">
        <v>2.5694444444444447E-2</v>
      </c>
      <c r="E412" s="50">
        <v>1.0416666666666666E-2</v>
      </c>
      <c r="F412" s="50">
        <v>1.7361111111111112E-2</v>
      </c>
      <c r="G412" t="s">
        <v>13</v>
      </c>
      <c r="H412" t="s">
        <v>14</v>
      </c>
      <c r="I412">
        <v>1</v>
      </c>
    </row>
    <row r="413" spans="1:11" x14ac:dyDescent="0.25">
      <c r="A413">
        <v>11</v>
      </c>
      <c r="B413" s="50">
        <v>2.2222222222222223E-2</v>
      </c>
      <c r="C413" s="50">
        <v>2.1527777777777781E-2</v>
      </c>
      <c r="D413" s="50">
        <v>3.1944444444444449E-2</v>
      </c>
      <c r="E413" s="50">
        <v>1.7361111111111112E-2</v>
      </c>
      <c r="F413" s="50">
        <v>2.4305555555555556E-2</v>
      </c>
      <c r="G413" t="s">
        <v>13</v>
      </c>
      <c r="H413" t="s">
        <v>14</v>
      </c>
      <c r="I413">
        <v>1</v>
      </c>
    </row>
    <row r="414" spans="1:11" x14ac:dyDescent="0.25">
      <c r="A414">
        <v>11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H414" t="s">
        <v>19</v>
      </c>
    </row>
    <row r="415" spans="1:11" x14ac:dyDescent="0.25">
      <c r="A415">
        <v>11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H415" t="s">
        <v>19</v>
      </c>
    </row>
    <row r="416" spans="1:11" x14ac:dyDescent="0.25">
      <c r="A416">
        <v>11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H416" t="s">
        <v>19</v>
      </c>
    </row>
    <row r="417" spans="1:11" x14ac:dyDescent="0.25">
      <c r="A417">
        <v>11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H417" t="s">
        <v>19</v>
      </c>
    </row>
    <row r="418" spans="1:11" x14ac:dyDescent="0.25">
      <c r="A418">
        <v>11</v>
      </c>
      <c r="B418">
        <v>-4.8611111124046147E-3</v>
      </c>
      <c r="C418">
        <v>-8.3333333386690356E-3</v>
      </c>
      <c r="D418" s="50">
        <v>2.0833333333333333E-3</v>
      </c>
      <c r="E418">
        <v>-6.9444444452528842E-3</v>
      </c>
      <c r="F418">
        <v>-8.0843925304163733E-13</v>
      </c>
      <c r="G418" t="s">
        <v>13</v>
      </c>
      <c r="H418" t="s">
        <v>14</v>
      </c>
      <c r="I418">
        <v>1</v>
      </c>
    </row>
    <row r="419" spans="1:11" x14ac:dyDescent="0.25">
      <c r="A419">
        <v>11</v>
      </c>
      <c r="B419">
        <v>-1.2499999997089617E-2</v>
      </c>
      <c r="C419">
        <v>-1.9444444442342501E-2</v>
      </c>
      <c r="D419">
        <v>-9.027777775675835E-3</v>
      </c>
      <c r="E419">
        <v>-1.5277777776645962E-2</v>
      </c>
      <c r="F419">
        <v>-8.3333333322015181E-3</v>
      </c>
      <c r="G419" t="s">
        <v>12</v>
      </c>
      <c r="H419" t="s">
        <v>14</v>
      </c>
      <c r="I419">
        <v>1</v>
      </c>
    </row>
    <row r="420" spans="1:11" x14ac:dyDescent="0.25">
      <c r="A420">
        <v>11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H420" t="s">
        <v>19</v>
      </c>
    </row>
    <row r="421" spans="1:11" x14ac:dyDescent="0.25">
      <c r="A421">
        <v>11</v>
      </c>
      <c r="B421" s="50">
        <v>2.7777777777777779E-3</v>
      </c>
      <c r="C421">
        <v>-3.4722222189884633E-3</v>
      </c>
      <c r="D421" s="50">
        <v>6.9444444444444441E-3</v>
      </c>
      <c r="E421">
        <v>-6.9444444379769266E-3</v>
      </c>
      <c r="F421" s="50">
        <v>0</v>
      </c>
      <c r="G421" t="s">
        <v>12</v>
      </c>
      <c r="H421" t="s">
        <v>14</v>
      </c>
      <c r="I421">
        <v>1</v>
      </c>
    </row>
    <row r="422" spans="1:11" x14ac:dyDescent="0.25">
      <c r="A422">
        <v>11</v>
      </c>
      <c r="B422" s="50">
        <v>2.013888888888889E-2</v>
      </c>
      <c r="C422" s="50">
        <v>4.8611111111111112E-3</v>
      </c>
      <c r="D422" s="50">
        <v>1.5277777777777777E-2</v>
      </c>
      <c r="E422" s="50">
        <v>3.472222222222222E-3</v>
      </c>
      <c r="F422" s="50">
        <v>1.0416666666666666E-2</v>
      </c>
      <c r="G422" t="s">
        <v>12</v>
      </c>
      <c r="H422" t="s">
        <v>14</v>
      </c>
      <c r="I422">
        <v>1</v>
      </c>
    </row>
    <row r="423" spans="1:11" x14ac:dyDescent="0.25">
      <c r="A423">
        <v>11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13</v>
      </c>
      <c r="H423" t="s">
        <v>22</v>
      </c>
      <c r="K423">
        <v>1</v>
      </c>
    </row>
    <row r="424" spans="1:11" x14ac:dyDescent="0.25">
      <c r="A424">
        <v>11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13</v>
      </c>
      <c r="H424" t="s">
        <v>17</v>
      </c>
      <c r="K424">
        <v>1</v>
      </c>
    </row>
    <row r="425" spans="1:11" x14ac:dyDescent="0.25">
      <c r="A425">
        <v>11</v>
      </c>
      <c r="B425">
        <v>-1.0416666671517305E-2</v>
      </c>
      <c r="C425">
        <v>-8.3333333386690356E-3</v>
      </c>
      <c r="D425" s="50">
        <v>2.0833333333333333E-3</v>
      </c>
      <c r="E425">
        <v>-1.1111111110949423E-2</v>
      </c>
      <c r="F425">
        <v>-4.1666666665049782E-3</v>
      </c>
      <c r="G425" t="s">
        <v>13</v>
      </c>
      <c r="H425" t="s">
        <v>14</v>
      </c>
      <c r="I425">
        <v>1</v>
      </c>
    </row>
    <row r="426" spans="1:11" x14ac:dyDescent="0.25">
      <c r="A426">
        <v>11</v>
      </c>
      <c r="B426" s="50">
        <v>2.2222222222222223E-2</v>
      </c>
      <c r="C426" s="50">
        <v>1.8749999999999999E-2</v>
      </c>
      <c r="D426" s="50">
        <v>2.9166666666666664E-2</v>
      </c>
      <c r="E426" s="50">
        <v>1.6666666666666666E-2</v>
      </c>
      <c r="F426" s="50">
        <v>2.361111111111111E-2</v>
      </c>
      <c r="G426" t="s">
        <v>12</v>
      </c>
      <c r="H426" t="s">
        <v>14</v>
      </c>
      <c r="I426">
        <v>1</v>
      </c>
    </row>
    <row r="427" spans="1:11" x14ac:dyDescent="0.25">
      <c r="A427">
        <v>11</v>
      </c>
      <c r="B427" s="50">
        <v>1.8055555555555557E-2</v>
      </c>
      <c r="C427" s="50">
        <v>1.2499999999999999E-2</v>
      </c>
      <c r="D427" s="50">
        <v>2.2916666666666669E-2</v>
      </c>
      <c r="E427" s="50">
        <v>1.3888888888888888E-2</v>
      </c>
      <c r="F427" s="50">
        <v>2.0833333333333332E-2</v>
      </c>
      <c r="G427" t="s">
        <v>15</v>
      </c>
      <c r="H427" t="s">
        <v>14</v>
      </c>
      <c r="I427">
        <v>1</v>
      </c>
    </row>
    <row r="428" spans="1:11" x14ac:dyDescent="0.25">
      <c r="A428">
        <v>11</v>
      </c>
      <c r="B428" s="50">
        <v>2.1527777777777781E-2</v>
      </c>
      <c r="C428" s="50">
        <v>2.013888888888889E-2</v>
      </c>
      <c r="D428" s="50">
        <v>3.0555555555555555E-2</v>
      </c>
      <c r="E428" s="50">
        <v>2.0833333333333332E-2</v>
      </c>
      <c r="F428" s="50">
        <v>2.7777777777777776E-2</v>
      </c>
      <c r="G428" t="s">
        <v>13</v>
      </c>
      <c r="H428" t="s">
        <v>14</v>
      </c>
      <c r="I428">
        <v>1</v>
      </c>
    </row>
    <row r="429" spans="1:11" x14ac:dyDescent="0.25">
      <c r="A429">
        <v>11</v>
      </c>
      <c r="B429" t="s">
        <v>16</v>
      </c>
      <c r="C429" t="s">
        <v>16</v>
      </c>
      <c r="D429" t="s">
        <v>16</v>
      </c>
      <c r="E429" t="s">
        <v>16</v>
      </c>
      <c r="F429" t="s">
        <v>16</v>
      </c>
      <c r="H429" t="s">
        <v>19</v>
      </c>
    </row>
    <row r="430" spans="1:11" x14ac:dyDescent="0.25">
      <c r="A430">
        <v>11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H430" t="s">
        <v>19</v>
      </c>
    </row>
    <row r="431" spans="1:11" x14ac:dyDescent="0.25">
      <c r="A431">
        <v>11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H431" t="s">
        <v>19</v>
      </c>
    </row>
    <row r="432" spans="1:11" x14ac:dyDescent="0.25">
      <c r="A432">
        <v>11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H432" t="s">
        <v>19</v>
      </c>
    </row>
    <row r="433" spans="1:12" x14ac:dyDescent="0.25">
      <c r="A433">
        <v>11</v>
      </c>
      <c r="B433" t="s">
        <v>20</v>
      </c>
      <c r="C433">
        <v>-8.333333331393078E-3</v>
      </c>
      <c r="D433" s="50">
        <v>2.0833333333333333E-3</v>
      </c>
      <c r="E433">
        <v>-6.9444444452528842E-3</v>
      </c>
      <c r="F433">
        <v>-8.0843925304163733E-13</v>
      </c>
      <c r="G433" t="s">
        <v>20</v>
      </c>
      <c r="H433" t="s">
        <v>21</v>
      </c>
      <c r="L433">
        <v>1</v>
      </c>
    </row>
    <row r="434" spans="1:12" x14ac:dyDescent="0.25">
      <c r="A434">
        <v>11</v>
      </c>
      <c r="B434" s="50">
        <v>1.3888888888888889E-3</v>
      </c>
      <c r="C434">
        <v>-1.3888888934161514E-3</v>
      </c>
      <c r="D434" s="50">
        <v>9.0277777777777787E-3</v>
      </c>
      <c r="E434">
        <v>-2.0833333328482695E-3</v>
      </c>
      <c r="F434" s="50">
        <v>4.8611111111111112E-3</v>
      </c>
      <c r="G434" t="s">
        <v>15</v>
      </c>
      <c r="H434" t="s">
        <v>14</v>
      </c>
      <c r="I434">
        <v>1</v>
      </c>
    </row>
    <row r="435" spans="1:12" x14ac:dyDescent="0.25">
      <c r="A435">
        <v>11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15</v>
      </c>
      <c r="H435" t="s">
        <v>17</v>
      </c>
      <c r="K435">
        <v>1</v>
      </c>
    </row>
    <row r="436" spans="1:12" x14ac:dyDescent="0.25">
      <c r="A436">
        <v>11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13</v>
      </c>
      <c r="H436" t="s">
        <v>17</v>
      </c>
      <c r="K436">
        <v>1</v>
      </c>
    </row>
    <row r="437" spans="1:12" x14ac:dyDescent="0.25">
      <c r="A437">
        <v>11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13</v>
      </c>
      <c r="H437" t="s">
        <v>17</v>
      </c>
      <c r="K437">
        <v>1</v>
      </c>
    </row>
    <row r="438" spans="1:12" x14ac:dyDescent="0.25">
      <c r="A438">
        <v>11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13</v>
      </c>
      <c r="H438" t="s">
        <v>17</v>
      </c>
      <c r="K438">
        <v>1</v>
      </c>
    </row>
    <row r="439" spans="1:12" x14ac:dyDescent="0.25">
      <c r="A439">
        <v>11</v>
      </c>
      <c r="B439" t="s">
        <v>16</v>
      </c>
      <c r="C439">
        <v>-2.5694444448163267E-2</v>
      </c>
      <c r="D439">
        <v>-1.5277777781496601E-2</v>
      </c>
      <c r="E439" t="s">
        <v>16</v>
      </c>
      <c r="F439" t="s">
        <v>16</v>
      </c>
      <c r="H439" t="s">
        <v>19</v>
      </c>
    </row>
    <row r="440" spans="1:12" x14ac:dyDescent="0.25">
      <c r="A440">
        <v>11</v>
      </c>
      <c r="B440" s="50">
        <v>9.7222222222222224E-3</v>
      </c>
      <c r="C440" s="50">
        <v>4.1666666666666666E-3</v>
      </c>
      <c r="D440" s="50">
        <v>1.4583333333333332E-2</v>
      </c>
      <c r="E440" t="s">
        <v>16</v>
      </c>
      <c r="F440" t="s">
        <v>16</v>
      </c>
      <c r="H440" t="s">
        <v>19</v>
      </c>
    </row>
    <row r="441" spans="1:12" x14ac:dyDescent="0.25">
      <c r="A441">
        <v>11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H441" t="s">
        <v>19</v>
      </c>
    </row>
    <row r="442" spans="1:12" x14ac:dyDescent="0.25">
      <c r="A442">
        <v>11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H442" t="s">
        <v>19</v>
      </c>
    </row>
    <row r="443" spans="1:12" x14ac:dyDescent="0.25">
      <c r="A443">
        <v>11</v>
      </c>
      <c r="B443" t="s">
        <v>16</v>
      </c>
      <c r="C443" t="s">
        <v>16</v>
      </c>
      <c r="D443" t="s">
        <v>16</v>
      </c>
      <c r="E443" t="s">
        <v>16</v>
      </c>
      <c r="F443" t="s">
        <v>16</v>
      </c>
      <c r="H443" t="s">
        <v>19</v>
      </c>
    </row>
    <row r="444" spans="1:12" x14ac:dyDescent="0.25">
      <c r="A444">
        <v>11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H444" t="s">
        <v>19</v>
      </c>
    </row>
    <row r="445" spans="1:12" x14ac:dyDescent="0.25">
      <c r="A445">
        <v>11</v>
      </c>
      <c r="B445" s="50">
        <v>2.7777777777777779E-3</v>
      </c>
      <c r="C445">
        <v>-4.8611111124046147E-3</v>
      </c>
      <c r="D445" s="50">
        <v>5.5555555555555558E-3</v>
      </c>
      <c r="E445" t="s">
        <v>16</v>
      </c>
      <c r="F445" t="s">
        <v>16</v>
      </c>
      <c r="H445" t="s">
        <v>19</v>
      </c>
    </row>
    <row r="446" spans="1:12" x14ac:dyDescent="0.25">
      <c r="A446">
        <v>11</v>
      </c>
      <c r="B446" t="s">
        <v>16</v>
      </c>
      <c r="C446" t="s">
        <v>16</v>
      </c>
      <c r="D446" t="s">
        <v>16</v>
      </c>
      <c r="E446" t="s">
        <v>16</v>
      </c>
      <c r="F446" t="s">
        <v>16</v>
      </c>
      <c r="H446" t="e">
        <v>#N/A</v>
      </c>
    </row>
    <row r="447" spans="1:12" x14ac:dyDescent="0.25">
      <c r="A447">
        <v>11</v>
      </c>
      <c r="B447" t="s">
        <v>16</v>
      </c>
      <c r="C447" t="s">
        <v>16</v>
      </c>
      <c r="D447" t="s">
        <v>16</v>
      </c>
      <c r="E447" t="s">
        <v>16</v>
      </c>
      <c r="F447" t="s">
        <v>16</v>
      </c>
      <c r="H447" t="e">
        <v>#N/A</v>
      </c>
    </row>
    <row r="448" spans="1:12" x14ac:dyDescent="0.25">
      <c r="A448">
        <v>11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H448" t="e">
        <v>#N/A</v>
      </c>
    </row>
    <row r="449" spans="1:8" x14ac:dyDescent="0.25">
      <c r="A449">
        <v>11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H449" t="e">
        <v>#N/A</v>
      </c>
    </row>
    <row r="450" spans="1:8" x14ac:dyDescent="0.25">
      <c r="A450">
        <v>11</v>
      </c>
      <c r="B450" s="50">
        <v>1.8749999999999999E-2</v>
      </c>
      <c r="C450" s="50">
        <v>1.1805555555555555E-2</v>
      </c>
      <c r="D450" s="50">
        <v>2.2222222222222223E-2</v>
      </c>
      <c r="E450" t="s">
        <v>16</v>
      </c>
      <c r="F450" t="s">
        <v>16</v>
      </c>
      <c r="H450" t="s">
        <v>19</v>
      </c>
    </row>
    <row r="451" spans="1:8" x14ac:dyDescent="0.25">
      <c r="A451">
        <v>11</v>
      </c>
      <c r="B451" s="50">
        <v>2.7777777777777776E-2</v>
      </c>
      <c r="C451" s="50">
        <v>1.9444444444444445E-2</v>
      </c>
      <c r="D451" s="50">
        <v>2.9861111111111113E-2</v>
      </c>
      <c r="E451" t="s">
        <v>16</v>
      </c>
      <c r="F451" t="s">
        <v>16</v>
      </c>
      <c r="H451" t="s">
        <v>19</v>
      </c>
    </row>
    <row r="452" spans="1:8" x14ac:dyDescent="0.25">
      <c r="A452">
        <v>11</v>
      </c>
      <c r="B452">
        <v>-1.8750000002910383E-2</v>
      </c>
      <c r="C452">
        <v>-2.1527777775190771E-2</v>
      </c>
      <c r="D452">
        <v>-1.1111111108524105E-2</v>
      </c>
      <c r="E452" t="s">
        <v>16</v>
      </c>
      <c r="F452" t="s">
        <v>16</v>
      </c>
      <c r="H452" t="s">
        <v>19</v>
      </c>
    </row>
    <row r="453" spans="1:8" x14ac:dyDescent="0.25">
      <c r="A453">
        <v>11</v>
      </c>
      <c r="B453">
        <v>-9.0277777781011537E-3</v>
      </c>
      <c r="C453">
        <v>-1.4583333337213844E-2</v>
      </c>
      <c r="D453">
        <v>-4.166666670547178E-3</v>
      </c>
      <c r="E453" t="s">
        <v>16</v>
      </c>
      <c r="F453" t="s">
        <v>16</v>
      </c>
      <c r="H453" t="s">
        <v>19</v>
      </c>
    </row>
    <row r="454" spans="1:8" x14ac:dyDescent="0.25">
      <c r="A454">
        <v>11</v>
      </c>
      <c r="B454" t="s">
        <v>16</v>
      </c>
      <c r="C454" t="s">
        <v>16</v>
      </c>
      <c r="D454" t="s">
        <v>16</v>
      </c>
      <c r="E454" t="s">
        <v>16</v>
      </c>
      <c r="F454" t="s">
        <v>16</v>
      </c>
      <c r="H454" t="s">
        <v>19</v>
      </c>
    </row>
    <row r="455" spans="1:8" x14ac:dyDescent="0.25">
      <c r="A455">
        <v>11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H455" t="s">
        <v>19</v>
      </c>
    </row>
    <row r="456" spans="1:8" x14ac:dyDescent="0.25">
      <c r="A456">
        <v>11</v>
      </c>
      <c r="B456" t="s">
        <v>16</v>
      </c>
      <c r="C456" s="50">
        <v>0</v>
      </c>
      <c r="D456" s="50">
        <v>1.0416666666666666E-2</v>
      </c>
      <c r="E456" t="s">
        <v>16</v>
      </c>
      <c r="F456" t="s">
        <v>16</v>
      </c>
      <c r="H456" t="s">
        <v>19</v>
      </c>
    </row>
    <row r="457" spans="1:8" x14ac:dyDescent="0.25">
      <c r="A457">
        <v>11</v>
      </c>
      <c r="B457" s="50">
        <v>7.6388888888888886E-3</v>
      </c>
      <c r="C457" s="50">
        <v>6.9444444444444447E-4</v>
      </c>
      <c r="D457" s="50">
        <v>1.1111111111111112E-2</v>
      </c>
      <c r="E457" t="s">
        <v>16</v>
      </c>
      <c r="F457" t="s">
        <v>16</v>
      </c>
      <c r="H457" t="s">
        <v>19</v>
      </c>
    </row>
    <row r="458" spans="1:8" x14ac:dyDescent="0.25">
      <c r="A458">
        <v>11</v>
      </c>
      <c r="B458" s="50">
        <v>4.3055555555555562E-2</v>
      </c>
      <c r="C458" s="50">
        <v>3.3333333333333333E-2</v>
      </c>
      <c r="D458" s="50">
        <v>4.3750000000000004E-2</v>
      </c>
      <c r="E458" t="s">
        <v>16</v>
      </c>
      <c r="F458" t="s">
        <v>16</v>
      </c>
      <c r="H458" t="s">
        <v>19</v>
      </c>
    </row>
    <row r="459" spans="1:8" x14ac:dyDescent="0.25">
      <c r="A459">
        <v>11</v>
      </c>
      <c r="B459" s="50">
        <v>4.6527777777777779E-2</v>
      </c>
      <c r="C459" s="50">
        <v>4.3055555555555562E-2</v>
      </c>
      <c r="D459" s="50">
        <v>5.347222222222222E-2</v>
      </c>
      <c r="E459" t="s">
        <v>16</v>
      </c>
      <c r="F459" t="s">
        <v>16</v>
      </c>
      <c r="H459" t="s">
        <v>19</v>
      </c>
    </row>
    <row r="460" spans="1:8" x14ac:dyDescent="0.25">
      <c r="A460">
        <v>11</v>
      </c>
      <c r="B460" t="s">
        <v>16</v>
      </c>
      <c r="C460" t="s">
        <v>16</v>
      </c>
      <c r="D460" t="s">
        <v>16</v>
      </c>
      <c r="E460" t="s">
        <v>16</v>
      </c>
      <c r="F460" t="s">
        <v>16</v>
      </c>
      <c r="H460" t="e">
        <v>#N/A</v>
      </c>
    </row>
    <row r="461" spans="1:8" x14ac:dyDescent="0.25">
      <c r="A461">
        <v>11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H461" t="e">
        <v>#N/A</v>
      </c>
    </row>
    <row r="462" spans="1:8" x14ac:dyDescent="0.25">
      <c r="A462">
        <v>11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H462" t="e">
        <v>#N/A</v>
      </c>
    </row>
    <row r="463" spans="1:8" x14ac:dyDescent="0.25">
      <c r="A463">
        <v>11</v>
      </c>
      <c r="B463">
        <v>-1.3888888890505768E-2</v>
      </c>
      <c r="C463">
        <v>-1.8750000002910383E-2</v>
      </c>
      <c r="D463">
        <v>-8.333333336243717E-3</v>
      </c>
      <c r="E463" t="s">
        <v>16</v>
      </c>
      <c r="F463" t="s">
        <v>16</v>
      </c>
      <c r="H463" t="s">
        <v>19</v>
      </c>
    </row>
    <row r="464" spans="1:8" x14ac:dyDescent="0.25">
      <c r="A464">
        <v>11</v>
      </c>
      <c r="B464">
        <v>-1.0416666664241347E-2</v>
      </c>
      <c r="C464">
        <v>-1.1805555557657499E-2</v>
      </c>
      <c r="D464">
        <v>-1.3888888909908328E-3</v>
      </c>
      <c r="E464" t="s">
        <v>16</v>
      </c>
      <c r="F464" t="s">
        <v>16</v>
      </c>
      <c r="H464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pageSetUpPr autoPageBreaks="0"/>
  </sheetPr>
  <dimension ref="A1:AK7315"/>
  <sheetViews>
    <sheetView tabSelected="1" zoomScale="80" zoomScaleNormal="80" workbookViewId="0">
      <pane xSplit="1" ySplit="5" topLeftCell="B1904" activePane="bottomRight" state="frozen"/>
      <selection pane="topRight" activeCell="B1" sqref="B1"/>
      <selection pane="bottomLeft" activeCell="A6" sqref="A6"/>
      <selection pane="bottomRight" activeCell="S2444" sqref="S2444"/>
    </sheetView>
  </sheetViews>
  <sheetFormatPr defaultColWidth="8.85546875" defaultRowHeight="27" customHeight="1" x14ac:dyDescent="0.25"/>
  <cols>
    <col min="1" max="1" width="18.42578125" style="45" customWidth="1"/>
    <col min="2" max="2" width="13.140625" style="45" customWidth="1"/>
    <col min="3" max="3" width="20.42578125" style="29" bestFit="1" customWidth="1"/>
    <col min="4" max="4" width="20.28515625" style="31" bestFit="1" customWidth="1"/>
    <col min="5" max="5" width="13.140625" style="29" customWidth="1"/>
    <col min="6" max="6" width="18.140625" style="31" customWidth="1"/>
    <col min="7" max="7" width="16" style="31" customWidth="1"/>
    <col min="8" max="8" width="12" style="31" customWidth="1"/>
    <col min="9" max="9" width="14.7109375" style="29" customWidth="1"/>
    <col min="10" max="10" width="19.5703125" style="31" customWidth="1"/>
    <col min="11" max="11" width="18.140625" style="31" customWidth="1"/>
    <col min="12" max="12" width="10.5703125" style="31" customWidth="1"/>
    <col min="13" max="13" width="10.85546875" style="31" customWidth="1"/>
    <col min="14" max="14" width="11" style="31" customWidth="1"/>
    <col min="15" max="15" width="57.5703125" style="29" customWidth="1"/>
    <col min="16" max="16" width="17.7109375" style="170" bestFit="1" customWidth="1"/>
    <col min="17" max="19" width="13.140625" style="3" customWidth="1"/>
    <col min="20" max="21" width="14.7109375" style="3" customWidth="1"/>
    <col min="22" max="22" width="17.140625" style="3" customWidth="1"/>
    <col min="23" max="23" width="16" style="3" customWidth="1"/>
  </cols>
  <sheetData>
    <row r="1" spans="1:23" ht="27" customHeight="1" x14ac:dyDescent="0.25">
      <c r="A1" s="206" t="s">
        <v>23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</row>
    <row r="2" spans="1:23" ht="27" customHeight="1" x14ac:dyDescent="0.25">
      <c r="A2" s="206"/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</row>
    <row r="3" spans="1:23" ht="27" customHeight="1" x14ac:dyDescent="0.25">
      <c r="A3" s="212" t="s">
        <v>24</v>
      </c>
      <c r="B3" s="212"/>
      <c r="C3" s="212"/>
      <c r="D3" s="212"/>
      <c r="E3" s="212"/>
      <c r="F3" s="212"/>
      <c r="G3" s="212"/>
      <c r="H3" s="212"/>
      <c r="I3" s="212"/>
      <c r="J3" s="213" t="s">
        <v>25</v>
      </c>
      <c r="K3" s="213"/>
      <c r="L3" s="213"/>
      <c r="M3" s="213"/>
      <c r="N3" s="213"/>
      <c r="O3" s="213"/>
    </row>
    <row r="4" spans="1:23" ht="15" x14ac:dyDescent="0.25">
      <c r="A4" s="207" t="s">
        <v>26</v>
      </c>
      <c r="B4" s="207" t="s">
        <v>27</v>
      </c>
      <c r="C4" s="209" t="s">
        <v>28</v>
      </c>
      <c r="D4" s="202" t="s">
        <v>29</v>
      </c>
      <c r="E4" s="202" t="s">
        <v>30</v>
      </c>
      <c r="F4" s="202" t="s">
        <v>31</v>
      </c>
      <c r="G4" s="204" t="s">
        <v>32</v>
      </c>
      <c r="H4" s="210" t="s">
        <v>33</v>
      </c>
      <c r="I4" s="202" t="s">
        <v>34</v>
      </c>
      <c r="J4" s="203" t="s">
        <v>35</v>
      </c>
      <c r="K4" s="203" t="s">
        <v>36</v>
      </c>
      <c r="L4" s="203" t="s">
        <v>37</v>
      </c>
      <c r="M4" s="58" t="s">
        <v>38</v>
      </c>
      <c r="N4" s="203" t="s">
        <v>30</v>
      </c>
      <c r="O4" s="203" t="s">
        <v>28</v>
      </c>
      <c r="P4"/>
      <c r="Q4"/>
      <c r="R4"/>
      <c r="S4"/>
      <c r="T4"/>
      <c r="U4"/>
      <c r="V4"/>
      <c r="W4"/>
    </row>
    <row r="5" spans="1:23" ht="47.1" customHeight="1" x14ac:dyDescent="0.25">
      <c r="A5" s="207"/>
      <c r="B5" s="208"/>
      <c r="C5" s="209"/>
      <c r="D5" s="202"/>
      <c r="E5" s="202"/>
      <c r="F5" s="202"/>
      <c r="G5" s="205"/>
      <c r="H5" s="211"/>
      <c r="I5" s="202"/>
      <c r="J5" s="203"/>
      <c r="K5" s="203"/>
      <c r="L5" s="203"/>
      <c r="M5" s="58">
        <f>1/24*1.5</f>
        <v>6.25E-2</v>
      </c>
      <c r="N5" s="203"/>
      <c r="O5" s="203"/>
      <c r="P5"/>
      <c r="Q5"/>
      <c r="R5"/>
      <c r="S5"/>
      <c r="T5"/>
      <c r="U5"/>
      <c r="V5"/>
      <c r="W5"/>
    </row>
    <row r="6" spans="1:23" ht="27" customHeight="1" x14ac:dyDescent="0.25">
      <c r="A6" s="25">
        <v>19002</v>
      </c>
      <c r="B6" s="25"/>
      <c r="C6" s="26" t="s">
        <v>40</v>
      </c>
      <c r="D6" s="22">
        <v>42129.645833333336</v>
      </c>
      <c r="E6" s="20" t="s">
        <v>41</v>
      </c>
      <c r="F6" s="22">
        <v>42129.24722222222</v>
      </c>
      <c r="G6" s="48">
        <f t="shared" ref="G6:G8" si="0">D6-F6</f>
        <v>0.398611111115315</v>
      </c>
      <c r="H6" s="31" t="str">
        <f t="shared" ref="H6:H57" si="1">IF(D6-F6&lt;0,"TOO LATE",IF(G6="","",IF(OR(DAY(D6-F6)&gt;1,AND(HOUR(D6-F6)&gt;HOUR("0:59"),(SIGN(D6-F6)=1))),"ACCEPTABLE","TOO LATE")))</f>
        <v>ACCEPTABLE</v>
      </c>
      <c r="I6" s="32"/>
      <c r="J6" s="33">
        <v>42129.633333333331</v>
      </c>
      <c r="K6" s="33">
        <v>42129.645833333336</v>
      </c>
      <c r="L6" s="27">
        <f t="shared" ref="L6:L58" si="2">IF(OR(K6="",J6=""), "Incomplete Data", K6-J6)</f>
        <v>1.2500000004365575E-2</v>
      </c>
      <c r="M6" s="28" t="str">
        <f t="shared" ref="M6:M58" si="3">_xlfn.IFS(OR(J6=0,K6=0,L6=""), "Incomplete Data", OR(L6&gt;$M$5,L6&lt;-$M$5),"FALSE",  OR(L6&lt;=$M$5,L6&gt;-$M$5), "TRUE")</f>
        <v>TRUE</v>
      </c>
      <c r="N6" s="31" t="s">
        <v>41</v>
      </c>
      <c r="O6" s="29" t="s">
        <v>42</v>
      </c>
      <c r="P6"/>
      <c r="Q6"/>
      <c r="R6"/>
      <c r="S6"/>
      <c r="T6"/>
      <c r="U6"/>
      <c r="V6"/>
      <c r="W6"/>
    </row>
    <row r="7" spans="1:23" ht="27" customHeight="1" x14ac:dyDescent="0.25">
      <c r="A7" s="25">
        <v>19002</v>
      </c>
      <c r="B7" s="25"/>
      <c r="C7" s="26" t="s">
        <v>43</v>
      </c>
      <c r="D7" s="23">
        <v>42130.770833333336</v>
      </c>
      <c r="E7" s="20" t="s">
        <v>41</v>
      </c>
      <c r="F7" s="22">
        <v>42130.172222222223</v>
      </c>
      <c r="G7" s="48">
        <f t="shared" si="0"/>
        <v>0.59861111111240461</v>
      </c>
      <c r="H7" s="31" t="str">
        <f t="shared" si="1"/>
        <v>ACCEPTABLE</v>
      </c>
      <c r="I7" s="32"/>
      <c r="J7" s="23">
        <v>42130.744444444441</v>
      </c>
      <c r="K7" s="23">
        <v>42130.754166666666</v>
      </c>
      <c r="L7" s="27">
        <f t="shared" si="2"/>
        <v>9.7222222248092294E-3</v>
      </c>
      <c r="M7" s="28" t="str">
        <f t="shared" si="3"/>
        <v>TRUE</v>
      </c>
      <c r="N7" s="31" t="s">
        <v>41</v>
      </c>
      <c r="O7" s="26" t="s">
        <v>45</v>
      </c>
      <c r="P7"/>
      <c r="Q7"/>
      <c r="R7"/>
      <c r="S7"/>
      <c r="T7"/>
      <c r="U7"/>
      <c r="V7"/>
      <c r="W7"/>
    </row>
    <row r="8" spans="1:23" ht="27" customHeight="1" x14ac:dyDescent="0.25">
      <c r="A8" s="25">
        <v>19003</v>
      </c>
      <c r="B8" s="25"/>
      <c r="C8" s="26" t="s">
        <v>40</v>
      </c>
      <c r="D8" s="23">
        <v>42130.822916666664</v>
      </c>
      <c r="E8" s="20" t="s">
        <v>41</v>
      </c>
      <c r="F8" s="22">
        <v>42130.172222222223</v>
      </c>
      <c r="G8" s="48">
        <f t="shared" si="0"/>
        <v>0.65069444444088731</v>
      </c>
      <c r="H8" s="31" t="str">
        <f t="shared" si="1"/>
        <v>ACCEPTABLE</v>
      </c>
      <c r="I8" s="32"/>
      <c r="J8" s="23">
        <v>42130.788194444445</v>
      </c>
      <c r="K8" s="23">
        <v>42130.798611111109</v>
      </c>
      <c r="L8" s="27">
        <f t="shared" si="2"/>
        <v>1.0416666664241347E-2</v>
      </c>
      <c r="M8" s="28" t="str">
        <f t="shared" si="3"/>
        <v>TRUE</v>
      </c>
      <c r="N8" s="31" t="s">
        <v>41</v>
      </c>
      <c r="O8" s="26" t="s">
        <v>44</v>
      </c>
      <c r="P8"/>
      <c r="Q8"/>
      <c r="R8"/>
      <c r="S8"/>
      <c r="T8"/>
      <c r="U8"/>
      <c r="V8"/>
      <c r="W8"/>
    </row>
    <row r="9" spans="1:23" ht="27" customHeight="1" x14ac:dyDescent="0.25">
      <c r="A9" s="25">
        <v>19004</v>
      </c>
      <c r="B9" s="25"/>
      <c r="C9" s="26" t="s">
        <v>40</v>
      </c>
      <c r="D9" s="23">
        <v>42131.791666666664</v>
      </c>
      <c r="E9" s="20" t="s">
        <v>41</v>
      </c>
      <c r="F9" s="22">
        <v>42131.668055555558</v>
      </c>
      <c r="G9" s="51">
        <f t="shared" ref="G9:G63" si="4">IF(D9="","",D9-F9)</f>
        <v>0.12361111110658385</v>
      </c>
      <c r="H9" s="31" t="str">
        <f t="shared" si="1"/>
        <v>ACCEPTABLE</v>
      </c>
      <c r="I9" s="32"/>
      <c r="J9" s="23">
        <v>42131.775694444441</v>
      </c>
      <c r="K9" s="23">
        <v>42131.786805555559</v>
      </c>
      <c r="L9" s="27">
        <f t="shared" si="2"/>
        <v>1.1111111118225381E-2</v>
      </c>
      <c r="M9" s="28" t="str">
        <f t="shared" si="3"/>
        <v>TRUE</v>
      </c>
      <c r="N9" s="31" t="s">
        <v>41</v>
      </c>
      <c r="O9" s="26" t="s">
        <v>47</v>
      </c>
      <c r="P9"/>
      <c r="Q9"/>
      <c r="R9"/>
      <c r="S9"/>
      <c r="T9"/>
      <c r="U9"/>
      <c r="V9"/>
      <c r="W9"/>
    </row>
    <row r="10" spans="1:23" ht="27" customHeight="1" x14ac:dyDescent="0.25">
      <c r="A10" s="25">
        <v>19004</v>
      </c>
      <c r="B10" s="25"/>
      <c r="C10" s="26" t="s">
        <v>43</v>
      </c>
      <c r="D10" s="23">
        <v>42132.322916666664</v>
      </c>
      <c r="E10" s="20" t="s">
        <v>41</v>
      </c>
      <c r="F10" s="22">
        <v>42132.238888888889</v>
      </c>
      <c r="G10" s="51">
        <f t="shared" si="4"/>
        <v>8.4027777775190771E-2</v>
      </c>
      <c r="H10" s="31" t="str">
        <f t="shared" si="1"/>
        <v>ACCEPTABLE</v>
      </c>
      <c r="I10" s="32"/>
      <c r="J10" s="23">
        <v>42132.322916666664</v>
      </c>
      <c r="K10" s="23">
        <v>42132.333333333336</v>
      </c>
      <c r="L10" s="27">
        <f t="shared" si="2"/>
        <v>1.0416666671517305E-2</v>
      </c>
      <c r="M10" s="28" t="str">
        <f t="shared" si="3"/>
        <v>TRUE</v>
      </c>
      <c r="N10" s="31" t="s">
        <v>41</v>
      </c>
      <c r="O10" s="26" t="s">
        <v>48</v>
      </c>
      <c r="P10"/>
      <c r="Q10"/>
      <c r="R10"/>
      <c r="S10"/>
      <c r="T10"/>
      <c r="U10"/>
      <c r="V10"/>
      <c r="W10"/>
    </row>
    <row r="11" spans="1:23" ht="27" customHeight="1" x14ac:dyDescent="0.25">
      <c r="A11" s="25">
        <v>19005</v>
      </c>
      <c r="B11" s="25"/>
      <c r="C11" s="26" t="s">
        <v>49</v>
      </c>
      <c r="D11" s="23">
        <v>42132.572916666664</v>
      </c>
      <c r="E11" s="20" t="s">
        <v>41</v>
      </c>
      <c r="F11" s="22">
        <v>42132.238888888889</v>
      </c>
      <c r="G11" s="51">
        <f t="shared" si="4"/>
        <v>0.33402777777519077</v>
      </c>
      <c r="H11" s="31" t="str">
        <f t="shared" si="1"/>
        <v>ACCEPTABLE</v>
      </c>
      <c r="I11" s="32"/>
      <c r="J11" s="23">
        <v>42132.559027777781</v>
      </c>
      <c r="K11" s="23">
        <v>42132.571527777778</v>
      </c>
      <c r="L11" s="27">
        <f t="shared" si="2"/>
        <v>1.2499999997089617E-2</v>
      </c>
      <c r="M11" s="28" t="str">
        <f t="shared" si="3"/>
        <v>TRUE</v>
      </c>
      <c r="N11" s="27" t="s">
        <v>41</v>
      </c>
      <c r="O11" s="26" t="s">
        <v>50</v>
      </c>
      <c r="P11"/>
      <c r="Q11"/>
      <c r="R11"/>
      <c r="S11"/>
      <c r="T11"/>
      <c r="U11"/>
      <c r="V11"/>
      <c r="W11"/>
    </row>
    <row r="12" spans="1:23" ht="27" customHeight="1" x14ac:dyDescent="0.25">
      <c r="A12" s="25">
        <v>19005</v>
      </c>
      <c r="B12" s="25"/>
      <c r="C12" s="26" t="s">
        <v>51</v>
      </c>
      <c r="D12" s="23">
        <v>42132.611111111109</v>
      </c>
      <c r="E12" s="20" t="s">
        <v>39</v>
      </c>
      <c r="F12" s="22">
        <v>42132.238888888889</v>
      </c>
      <c r="G12" s="51">
        <f t="shared" si="4"/>
        <v>0.37222222222044365</v>
      </c>
      <c r="H12" s="31" t="str">
        <f t="shared" si="1"/>
        <v>ACCEPTABLE</v>
      </c>
      <c r="I12" s="32"/>
      <c r="J12" s="23">
        <v>42132.593055555553</v>
      </c>
      <c r="K12" s="23">
        <v>42132.604166666664</v>
      </c>
      <c r="L12" s="27">
        <f t="shared" si="2"/>
        <v>1.1111111110949423E-2</v>
      </c>
      <c r="M12" s="28" t="str">
        <f t="shared" si="3"/>
        <v>TRUE</v>
      </c>
      <c r="N12" s="27" t="s">
        <v>39</v>
      </c>
      <c r="O12" s="26" t="s">
        <v>52</v>
      </c>
      <c r="P12"/>
      <c r="Q12"/>
      <c r="R12"/>
      <c r="S12"/>
      <c r="T12"/>
      <c r="U12"/>
      <c r="V12"/>
      <c r="W12"/>
    </row>
    <row r="13" spans="1:23" ht="27" customHeight="1" x14ac:dyDescent="0.25">
      <c r="A13" s="25">
        <v>19003</v>
      </c>
      <c r="B13" s="25"/>
      <c r="C13" s="26" t="s">
        <v>53</v>
      </c>
      <c r="D13" s="23">
        <v>42133.541666666664</v>
      </c>
      <c r="E13" s="20" t="s">
        <v>41</v>
      </c>
      <c r="F13" s="22">
        <v>42133.462500000001</v>
      </c>
      <c r="G13" s="51">
        <f t="shared" si="4"/>
        <v>7.9166666662786156E-2</v>
      </c>
      <c r="H13" s="31" t="str">
        <f t="shared" si="1"/>
        <v>ACCEPTABLE</v>
      </c>
      <c r="I13" s="32"/>
      <c r="J13" s="23">
        <v>42133.53125</v>
      </c>
      <c r="K13" s="23">
        <v>42133.541666666664</v>
      </c>
      <c r="L13" s="27">
        <f t="shared" si="2"/>
        <v>1.0416666664241347E-2</v>
      </c>
      <c r="M13" s="28" t="str">
        <f t="shared" si="3"/>
        <v>TRUE</v>
      </c>
      <c r="N13" s="27" t="s">
        <v>41</v>
      </c>
      <c r="O13" s="26" t="s">
        <v>54</v>
      </c>
      <c r="P13"/>
      <c r="Q13"/>
      <c r="R13"/>
      <c r="S13"/>
      <c r="T13"/>
      <c r="U13"/>
      <c r="V13"/>
      <c r="W13"/>
    </row>
    <row r="14" spans="1:23" ht="27" customHeight="1" x14ac:dyDescent="0.25">
      <c r="A14" s="25">
        <v>19003</v>
      </c>
      <c r="B14" s="25"/>
      <c r="C14" s="26" t="s">
        <v>40</v>
      </c>
      <c r="D14" s="23">
        <v>42133.5625</v>
      </c>
      <c r="E14" s="20" t="s">
        <v>41</v>
      </c>
      <c r="F14" s="22">
        <v>42133.50277777778</v>
      </c>
      <c r="G14" s="51">
        <f t="shared" si="4"/>
        <v>5.9722222220443655E-2</v>
      </c>
      <c r="H14" s="31" t="str">
        <f t="shared" si="1"/>
        <v>ACCEPTABLE</v>
      </c>
      <c r="I14" s="32"/>
      <c r="J14" s="23">
        <v>42133.559027777781</v>
      </c>
      <c r="K14" s="23">
        <v>42133.569444444445</v>
      </c>
      <c r="L14" s="27">
        <f t="shared" si="2"/>
        <v>1.0416666664241347E-2</v>
      </c>
      <c r="M14" s="28" t="str">
        <f t="shared" si="3"/>
        <v>TRUE</v>
      </c>
      <c r="N14" s="27" t="s">
        <v>41</v>
      </c>
      <c r="O14" s="26" t="s">
        <v>55</v>
      </c>
      <c r="P14"/>
      <c r="Q14"/>
      <c r="R14"/>
      <c r="S14"/>
      <c r="T14"/>
      <c r="U14"/>
      <c r="V14"/>
      <c r="W14"/>
    </row>
    <row r="15" spans="1:23" ht="27" customHeight="1" x14ac:dyDescent="0.25">
      <c r="A15" s="25">
        <v>19003</v>
      </c>
      <c r="B15" s="25"/>
      <c r="C15" s="26" t="s">
        <v>51</v>
      </c>
      <c r="D15" s="23">
        <v>42133.59375</v>
      </c>
      <c r="E15" s="20" t="s">
        <v>39</v>
      </c>
      <c r="F15" s="22">
        <v>42133.50277777778</v>
      </c>
      <c r="G15" s="51">
        <f t="shared" si="4"/>
        <v>9.0972222220443655E-2</v>
      </c>
      <c r="H15" s="31" t="str">
        <f t="shared" si="1"/>
        <v>ACCEPTABLE</v>
      </c>
      <c r="I15" s="32"/>
      <c r="J15" s="23">
        <v>42133.61041666667</v>
      </c>
      <c r="K15" s="23">
        <v>42133.619444444441</v>
      </c>
      <c r="L15" s="27">
        <f t="shared" si="2"/>
        <v>9.0277777708251961E-3</v>
      </c>
      <c r="M15" s="28" t="str">
        <f t="shared" si="3"/>
        <v>TRUE</v>
      </c>
      <c r="N15" s="27" t="s">
        <v>39</v>
      </c>
      <c r="O15" s="26" t="s">
        <v>56</v>
      </c>
      <c r="P15"/>
      <c r="Q15"/>
      <c r="R15"/>
      <c r="S15"/>
      <c r="T15"/>
      <c r="U15"/>
      <c r="V15"/>
      <c r="W15"/>
    </row>
    <row r="16" spans="1:23" ht="27" customHeight="1" x14ac:dyDescent="0.25">
      <c r="A16" s="25">
        <v>19004</v>
      </c>
      <c r="B16" s="25"/>
      <c r="C16" s="26" t="s">
        <v>43</v>
      </c>
      <c r="D16" s="23">
        <v>42134.125</v>
      </c>
      <c r="E16" s="20" t="s">
        <v>41</v>
      </c>
      <c r="F16" s="22">
        <v>42133.712500000001</v>
      </c>
      <c r="G16" s="51">
        <f t="shared" si="4"/>
        <v>0.41249999999854481</v>
      </c>
      <c r="H16" s="31" t="str">
        <f t="shared" si="1"/>
        <v>ACCEPTABLE</v>
      </c>
      <c r="I16" s="32"/>
      <c r="J16" s="23">
        <v>42134.119444444441</v>
      </c>
      <c r="K16" s="23">
        <v>42134.128472222219</v>
      </c>
      <c r="L16" s="27">
        <f t="shared" si="2"/>
        <v>9.0277777781011537E-3</v>
      </c>
      <c r="M16" s="28" t="str">
        <f t="shared" si="3"/>
        <v>TRUE</v>
      </c>
      <c r="N16" s="27" t="s">
        <v>41</v>
      </c>
      <c r="O16" s="26" t="s">
        <v>54</v>
      </c>
      <c r="P16"/>
      <c r="Q16"/>
      <c r="R16"/>
      <c r="S16"/>
      <c r="T16"/>
      <c r="U16"/>
      <c r="V16"/>
      <c r="W16"/>
    </row>
    <row r="17" spans="1:23" ht="27" customHeight="1" x14ac:dyDescent="0.25">
      <c r="A17" s="25">
        <v>19004</v>
      </c>
      <c r="B17" s="25"/>
      <c r="C17" s="26" t="s">
        <v>40</v>
      </c>
      <c r="D17" s="23">
        <v>42134.145833333336</v>
      </c>
      <c r="E17" s="20" t="s">
        <v>39</v>
      </c>
      <c r="F17" s="22">
        <v>42133.712500000001</v>
      </c>
      <c r="G17" s="51">
        <f t="shared" si="4"/>
        <v>0.43333333333430346</v>
      </c>
      <c r="H17" s="31" t="str">
        <f t="shared" si="1"/>
        <v>ACCEPTABLE</v>
      </c>
      <c r="I17" s="32"/>
      <c r="J17" s="23">
        <v>42134.15</v>
      </c>
      <c r="K17" s="23">
        <v>42134.160416666666</v>
      </c>
      <c r="L17" s="27">
        <f t="shared" si="2"/>
        <v>1.0416666664241347E-2</v>
      </c>
      <c r="M17" s="28" t="str">
        <f t="shared" si="3"/>
        <v>TRUE</v>
      </c>
      <c r="N17" s="27" t="s">
        <v>39</v>
      </c>
      <c r="O17" s="26" t="s">
        <v>57</v>
      </c>
      <c r="P17"/>
      <c r="Q17"/>
      <c r="R17"/>
      <c r="S17"/>
      <c r="T17"/>
      <c r="U17"/>
      <c r="V17"/>
      <c r="W17"/>
    </row>
    <row r="18" spans="1:23" ht="27" customHeight="1" x14ac:dyDescent="0.25">
      <c r="A18" s="25">
        <v>19006</v>
      </c>
      <c r="B18" s="25"/>
      <c r="C18" s="26" t="s">
        <v>40</v>
      </c>
      <c r="D18" s="23">
        <v>42134.166666666664</v>
      </c>
      <c r="E18" s="20" t="s">
        <v>41</v>
      </c>
      <c r="F18" s="22">
        <v>42134.059027777781</v>
      </c>
      <c r="G18" s="51">
        <f t="shared" si="4"/>
        <v>0.10763888888322981</v>
      </c>
      <c r="H18" s="31" t="str">
        <f t="shared" si="1"/>
        <v>ACCEPTABLE</v>
      </c>
      <c r="I18" s="32"/>
      <c r="J18" s="23">
        <v>42134.184027777781</v>
      </c>
      <c r="K18" s="23">
        <v>42134.198611111111</v>
      </c>
      <c r="L18" s="27">
        <f t="shared" si="2"/>
        <v>1.4583333329937886E-2</v>
      </c>
      <c r="M18" s="28" t="str">
        <f t="shared" si="3"/>
        <v>TRUE</v>
      </c>
      <c r="N18" s="27" t="s">
        <v>41</v>
      </c>
      <c r="O18" s="26" t="s">
        <v>58</v>
      </c>
      <c r="P18"/>
      <c r="Q18"/>
      <c r="R18"/>
      <c r="S18"/>
      <c r="T18"/>
      <c r="U18"/>
      <c r="V18"/>
      <c r="W18"/>
    </row>
    <row r="19" spans="1:23" ht="27" customHeight="1" x14ac:dyDescent="0.25">
      <c r="A19" s="34"/>
      <c r="B19" s="34"/>
      <c r="C19" s="26" t="s">
        <v>43</v>
      </c>
      <c r="D19" s="23">
        <v>42134.1875</v>
      </c>
      <c r="E19" s="20" t="s">
        <v>39</v>
      </c>
      <c r="F19" s="22">
        <v>42134.059027777781</v>
      </c>
      <c r="G19" s="51">
        <f t="shared" ref="G19" si="5">IF(D19="","",D19-F19)</f>
        <v>0.12847222221898846</v>
      </c>
      <c r="H19" s="31" t="str">
        <f t="shared" si="1"/>
        <v>ACCEPTABLE</v>
      </c>
      <c r="I19" s="35"/>
      <c r="J19" s="23">
        <v>42134.238194444442</v>
      </c>
      <c r="K19" s="23">
        <v>42134.248611111114</v>
      </c>
      <c r="L19" s="27">
        <f t="shared" si="2"/>
        <v>1.0416666671517305E-2</v>
      </c>
      <c r="M19" s="28" t="str">
        <f t="shared" si="3"/>
        <v>TRUE</v>
      </c>
      <c r="N19" s="27" t="s">
        <v>39</v>
      </c>
      <c r="O19" s="26" t="s">
        <v>60</v>
      </c>
      <c r="P19"/>
      <c r="Q19"/>
      <c r="R19"/>
      <c r="S19"/>
      <c r="T19"/>
      <c r="U19"/>
      <c r="V19"/>
      <c r="W19"/>
    </row>
    <row r="20" spans="1:23" ht="27" customHeight="1" x14ac:dyDescent="0.25">
      <c r="A20" s="25">
        <v>19008</v>
      </c>
      <c r="B20" s="25"/>
      <c r="C20" s="26" t="s">
        <v>40</v>
      </c>
      <c r="D20" s="23">
        <v>42134.489583333336</v>
      </c>
      <c r="E20" s="20" t="s">
        <v>41</v>
      </c>
      <c r="F20" s="22">
        <v>42134.28125</v>
      </c>
      <c r="G20" s="51">
        <f t="shared" si="4"/>
        <v>0.20833333333575865</v>
      </c>
      <c r="H20" s="31" t="str">
        <f t="shared" si="1"/>
        <v>ACCEPTABLE</v>
      </c>
      <c r="I20" s="32"/>
      <c r="J20" s="23">
        <v>42134.486805555556</v>
      </c>
      <c r="K20" s="23">
        <v>42134.499305555553</v>
      </c>
      <c r="L20" s="27">
        <f t="shared" si="2"/>
        <v>1.2499999997089617E-2</v>
      </c>
      <c r="M20" s="28" t="str">
        <f t="shared" si="3"/>
        <v>TRUE</v>
      </c>
      <c r="N20" s="27" t="s">
        <v>41</v>
      </c>
      <c r="O20" s="26" t="s">
        <v>61</v>
      </c>
      <c r="P20"/>
      <c r="Q20"/>
      <c r="R20"/>
      <c r="S20"/>
      <c r="T20"/>
      <c r="U20"/>
      <c r="V20"/>
      <c r="W20"/>
    </row>
    <row r="21" spans="1:23" ht="27" customHeight="1" x14ac:dyDescent="0.25">
      <c r="A21" s="25">
        <v>19008</v>
      </c>
      <c r="B21" s="25"/>
      <c r="C21" s="26" t="s">
        <v>43</v>
      </c>
      <c r="D21" s="23">
        <v>42134.520833333336</v>
      </c>
      <c r="E21" s="20" t="s">
        <v>39</v>
      </c>
      <c r="F21" s="22">
        <v>42134.28125</v>
      </c>
      <c r="G21" s="51">
        <f t="shared" si="4"/>
        <v>0.23958333333575865</v>
      </c>
      <c r="H21" s="31" t="str">
        <f t="shared" si="1"/>
        <v>ACCEPTABLE</v>
      </c>
      <c r="I21" s="32"/>
      <c r="J21" s="23">
        <v>42134.538194444445</v>
      </c>
      <c r="K21" s="23">
        <v>42134.548611111109</v>
      </c>
      <c r="L21" s="27">
        <f t="shared" si="2"/>
        <v>1.0416666664241347E-2</v>
      </c>
      <c r="M21" s="28" t="str">
        <f t="shared" si="3"/>
        <v>TRUE</v>
      </c>
      <c r="N21" s="27" t="s">
        <v>39</v>
      </c>
      <c r="O21" s="26" t="s">
        <v>54</v>
      </c>
      <c r="P21"/>
      <c r="Q21"/>
      <c r="R21"/>
      <c r="S21"/>
      <c r="T21"/>
      <c r="U21"/>
      <c r="V21"/>
      <c r="W21"/>
    </row>
    <row r="22" spans="1:23" ht="27" customHeight="1" x14ac:dyDescent="0.25">
      <c r="A22" s="25">
        <v>19006</v>
      </c>
      <c r="B22" s="25"/>
      <c r="C22" s="26" t="s">
        <v>43</v>
      </c>
      <c r="D22" s="23">
        <v>42135.0625</v>
      </c>
      <c r="E22" s="20" t="s">
        <v>41</v>
      </c>
      <c r="F22" s="22">
        <v>42134.993055555555</v>
      </c>
      <c r="G22" s="51">
        <f t="shared" si="4"/>
        <v>6.9444444445252884E-2</v>
      </c>
      <c r="H22" s="31" t="str">
        <f t="shared" si="1"/>
        <v>ACCEPTABLE</v>
      </c>
      <c r="I22" s="32"/>
      <c r="J22" s="23">
        <v>42135.052083333336</v>
      </c>
      <c r="K22" s="23">
        <v>42135.0625</v>
      </c>
      <c r="L22" s="27">
        <f t="shared" si="2"/>
        <v>1.0416666664241347E-2</v>
      </c>
      <c r="M22" s="28" t="str">
        <f t="shared" si="3"/>
        <v>TRUE</v>
      </c>
      <c r="N22" s="27" t="s">
        <v>41</v>
      </c>
      <c r="O22" s="26" t="s">
        <v>54</v>
      </c>
      <c r="P22"/>
      <c r="Q22"/>
      <c r="R22"/>
      <c r="S22"/>
      <c r="T22"/>
      <c r="U22"/>
      <c r="V22"/>
      <c r="W22"/>
    </row>
    <row r="23" spans="1:23" ht="27" customHeight="1" x14ac:dyDescent="0.25">
      <c r="A23" s="25">
        <v>19006</v>
      </c>
      <c r="B23" s="25"/>
      <c r="C23" s="26" t="s">
        <v>40</v>
      </c>
      <c r="D23" s="23">
        <v>42135.083333333336</v>
      </c>
      <c r="E23" s="20" t="s">
        <v>39</v>
      </c>
      <c r="F23" s="22">
        <v>42134.993055555555</v>
      </c>
      <c r="G23" s="51">
        <f t="shared" si="4"/>
        <v>9.0277777781011537E-2</v>
      </c>
      <c r="H23" s="31" t="str">
        <f t="shared" si="1"/>
        <v>ACCEPTABLE</v>
      </c>
      <c r="I23" s="32"/>
      <c r="J23" s="23">
        <v>42135.078472222223</v>
      </c>
      <c r="K23" s="23">
        <v>42135.095138888886</v>
      </c>
      <c r="L23" s="27">
        <f t="shared" si="2"/>
        <v>1.6666666662786156E-2</v>
      </c>
      <c r="M23" s="28" t="str">
        <f t="shared" si="3"/>
        <v>TRUE</v>
      </c>
      <c r="N23" s="27" t="s">
        <v>39</v>
      </c>
      <c r="O23" s="26" t="s">
        <v>62</v>
      </c>
      <c r="P23"/>
      <c r="Q23"/>
      <c r="R23"/>
      <c r="S23"/>
      <c r="T23"/>
      <c r="U23"/>
      <c r="V23"/>
      <c r="W23"/>
    </row>
    <row r="24" spans="1:23" ht="27" customHeight="1" x14ac:dyDescent="0.25">
      <c r="A24" s="25">
        <v>19007</v>
      </c>
      <c r="B24" s="25"/>
      <c r="C24" s="26" t="s">
        <v>49</v>
      </c>
      <c r="D24" s="23">
        <v>42135.239583333336</v>
      </c>
      <c r="E24" s="20" t="s">
        <v>41</v>
      </c>
      <c r="F24" s="22">
        <v>42134.993055555555</v>
      </c>
      <c r="G24" s="51">
        <f t="shared" si="4"/>
        <v>0.24652777778101154</v>
      </c>
      <c r="H24" s="31" t="str">
        <f t="shared" si="1"/>
        <v>ACCEPTABLE</v>
      </c>
      <c r="I24" s="32"/>
      <c r="J24" s="23">
        <v>42135.225694444445</v>
      </c>
      <c r="K24" s="23">
        <v>42135.240972222222</v>
      </c>
      <c r="L24" s="27">
        <f t="shared" si="2"/>
        <v>1.5277777776645962E-2</v>
      </c>
      <c r="M24" s="28" t="str">
        <f t="shared" si="3"/>
        <v>TRUE</v>
      </c>
      <c r="N24" s="27" t="s">
        <v>41</v>
      </c>
      <c r="O24" s="26" t="s">
        <v>63</v>
      </c>
      <c r="P24"/>
      <c r="Q24"/>
      <c r="R24"/>
      <c r="S24"/>
      <c r="T24"/>
      <c r="U24"/>
      <c r="V24"/>
      <c r="W24"/>
    </row>
    <row r="25" spans="1:23" ht="27" customHeight="1" x14ac:dyDescent="0.25">
      <c r="A25" s="25">
        <v>19007</v>
      </c>
      <c r="B25" s="25"/>
      <c r="C25" s="26" t="s">
        <v>64</v>
      </c>
      <c r="D25" s="23">
        <v>42135.270833333336</v>
      </c>
      <c r="E25" s="20" t="s">
        <v>39</v>
      </c>
      <c r="F25" s="22">
        <v>42135.267361111109</v>
      </c>
      <c r="G25" s="51">
        <f t="shared" si="4"/>
        <v>3.4722222262644209E-3</v>
      </c>
      <c r="H25" s="31" t="str">
        <f t="shared" si="1"/>
        <v>TOO LATE</v>
      </c>
      <c r="I25" s="32"/>
      <c r="J25" s="23">
        <v>42135.263888888891</v>
      </c>
      <c r="K25" s="23">
        <v>42135.272916666669</v>
      </c>
      <c r="L25" s="27">
        <f t="shared" si="2"/>
        <v>9.0277777781011537E-3</v>
      </c>
      <c r="M25" s="28" t="str">
        <f t="shared" si="3"/>
        <v>TRUE</v>
      </c>
      <c r="N25" s="27" t="s">
        <v>39</v>
      </c>
      <c r="O25" s="26" t="s">
        <v>44</v>
      </c>
      <c r="P25"/>
      <c r="Q25"/>
      <c r="R25"/>
      <c r="S25"/>
      <c r="T25"/>
      <c r="U25"/>
      <c r="V25"/>
      <c r="W25"/>
    </row>
    <row r="26" spans="1:23" ht="27" customHeight="1" x14ac:dyDescent="0.25">
      <c r="A26" s="25">
        <v>19008</v>
      </c>
      <c r="B26" s="25"/>
      <c r="C26" s="26" t="s">
        <v>40</v>
      </c>
      <c r="D26" s="23">
        <v>42135.3125</v>
      </c>
      <c r="E26" s="20" t="s">
        <v>39</v>
      </c>
      <c r="F26" s="22">
        <v>42135.267361111109</v>
      </c>
      <c r="G26" s="51">
        <f t="shared" si="4"/>
        <v>4.5138888890505768E-2</v>
      </c>
      <c r="H26" s="31" t="str">
        <f t="shared" si="1"/>
        <v>ACCEPTABLE</v>
      </c>
      <c r="I26" s="32"/>
      <c r="J26" s="23">
        <v>42135.291666666664</v>
      </c>
      <c r="K26" s="23">
        <v>42135.305555555555</v>
      </c>
      <c r="L26" s="27">
        <f t="shared" si="2"/>
        <v>1.3888888890505768E-2</v>
      </c>
      <c r="M26" s="28" t="str">
        <f t="shared" si="3"/>
        <v>TRUE</v>
      </c>
      <c r="N26" s="27" t="s">
        <v>39</v>
      </c>
      <c r="O26" s="26" t="s">
        <v>65</v>
      </c>
      <c r="P26"/>
      <c r="Q26"/>
      <c r="R26"/>
      <c r="S26"/>
      <c r="T26"/>
      <c r="U26"/>
      <c r="V26"/>
      <c r="W26"/>
    </row>
    <row r="27" spans="1:23" ht="27" customHeight="1" x14ac:dyDescent="0.25">
      <c r="A27" s="25">
        <v>19009</v>
      </c>
      <c r="B27" s="25"/>
      <c r="C27" s="26" t="s">
        <v>40</v>
      </c>
      <c r="D27" s="23">
        <v>42135.416666666664</v>
      </c>
      <c r="E27" s="20" t="s">
        <v>41</v>
      </c>
      <c r="F27" s="22">
        <v>42135.299305555556</v>
      </c>
      <c r="G27" s="51">
        <f t="shared" si="4"/>
        <v>0.11736111110803904</v>
      </c>
      <c r="H27" s="31" t="str">
        <f t="shared" si="1"/>
        <v>ACCEPTABLE</v>
      </c>
      <c r="I27" s="32"/>
      <c r="J27" s="23">
        <v>42135.411805555559</v>
      </c>
      <c r="K27" s="23">
        <v>42135.421527777777</v>
      </c>
      <c r="L27" s="27">
        <f t="shared" si="2"/>
        <v>9.7222222175332718E-3</v>
      </c>
      <c r="M27" s="28" t="str">
        <f t="shared" si="3"/>
        <v>TRUE</v>
      </c>
      <c r="N27" s="27" t="s">
        <v>41</v>
      </c>
      <c r="O27" s="26" t="s">
        <v>66</v>
      </c>
      <c r="P27"/>
      <c r="Q27"/>
      <c r="R27"/>
      <c r="S27"/>
      <c r="T27"/>
      <c r="U27"/>
      <c r="V27"/>
      <c r="W27"/>
    </row>
    <row r="28" spans="1:23" ht="27" customHeight="1" x14ac:dyDescent="0.25">
      <c r="A28" s="25">
        <v>19009</v>
      </c>
      <c r="B28" s="25"/>
      <c r="C28" s="26" t="s">
        <v>40</v>
      </c>
      <c r="D28" s="23">
        <v>42135.4375</v>
      </c>
      <c r="E28" s="20" t="s">
        <v>39</v>
      </c>
      <c r="F28" s="22">
        <v>42135.299305555556</v>
      </c>
      <c r="G28" s="51">
        <f t="shared" si="4"/>
        <v>0.13819444444379769</v>
      </c>
      <c r="H28" s="31" t="str">
        <f t="shared" si="1"/>
        <v>ACCEPTABLE</v>
      </c>
      <c r="I28" s="32"/>
      <c r="J28" s="23">
        <v>42135.430555555555</v>
      </c>
      <c r="K28" s="23">
        <v>42135.441666666666</v>
      </c>
      <c r="L28" s="27">
        <f t="shared" si="2"/>
        <v>1.1111111110949423E-2</v>
      </c>
      <c r="M28" s="28" t="str">
        <f t="shared" si="3"/>
        <v>TRUE</v>
      </c>
      <c r="N28" s="27" t="s">
        <v>39</v>
      </c>
      <c r="O28" s="26" t="s">
        <v>66</v>
      </c>
      <c r="P28"/>
      <c r="Q28"/>
      <c r="R28"/>
      <c r="S28"/>
      <c r="T28"/>
      <c r="U28"/>
      <c r="V28"/>
      <c r="W28"/>
    </row>
    <row r="29" spans="1:23" ht="27" customHeight="1" x14ac:dyDescent="0.25">
      <c r="A29" s="25">
        <v>19007</v>
      </c>
      <c r="B29" s="25"/>
      <c r="C29" s="26" t="s">
        <v>64</v>
      </c>
      <c r="D29" s="23">
        <v>42136.0625</v>
      </c>
      <c r="E29" s="20" t="s">
        <v>41</v>
      </c>
      <c r="F29" s="22">
        <v>42135.711111111108</v>
      </c>
      <c r="G29" s="51">
        <f t="shared" si="4"/>
        <v>0.35138888889196096</v>
      </c>
      <c r="H29" s="31" t="str">
        <f t="shared" si="1"/>
        <v>ACCEPTABLE</v>
      </c>
      <c r="I29" s="32"/>
      <c r="J29" s="23">
        <v>42136.037499999999</v>
      </c>
      <c r="K29" s="23">
        <v>42136.049305555556</v>
      </c>
      <c r="L29" s="27">
        <f t="shared" si="2"/>
        <v>1.1805555557657499E-2</v>
      </c>
      <c r="M29" s="28" t="str">
        <f t="shared" si="3"/>
        <v>TRUE</v>
      </c>
      <c r="N29" s="27" t="s">
        <v>41</v>
      </c>
      <c r="O29" s="26" t="s">
        <v>67</v>
      </c>
      <c r="P29"/>
      <c r="Q29"/>
      <c r="R29"/>
      <c r="S29"/>
      <c r="T29"/>
      <c r="U29"/>
      <c r="V29"/>
      <c r="W29"/>
    </row>
    <row r="30" spans="1:23" ht="27" customHeight="1" x14ac:dyDescent="0.25">
      <c r="A30" s="25">
        <v>19007</v>
      </c>
      <c r="B30" s="25"/>
      <c r="C30" s="26" t="s">
        <v>64</v>
      </c>
      <c r="D30" s="23">
        <v>42136.104166666664</v>
      </c>
      <c r="E30" s="20" t="s">
        <v>39</v>
      </c>
      <c r="F30" s="22">
        <v>42135.711111111108</v>
      </c>
      <c r="G30" s="51">
        <f t="shared" si="4"/>
        <v>0.39305555555620231</v>
      </c>
      <c r="H30" s="31" t="str">
        <f t="shared" si="1"/>
        <v>ACCEPTABLE</v>
      </c>
      <c r="I30" s="32"/>
      <c r="J30" s="23">
        <v>42136.1</v>
      </c>
      <c r="K30" s="23">
        <v>42136.112500000003</v>
      </c>
      <c r="L30" s="27">
        <f t="shared" si="2"/>
        <v>1.2500000004365575E-2</v>
      </c>
      <c r="M30" s="28" t="str">
        <f t="shared" si="3"/>
        <v>TRUE</v>
      </c>
      <c r="N30" s="27" t="s">
        <v>39</v>
      </c>
      <c r="O30" s="26" t="s">
        <v>67</v>
      </c>
      <c r="P30"/>
      <c r="Q30"/>
      <c r="R30"/>
      <c r="S30"/>
      <c r="T30"/>
      <c r="U30"/>
      <c r="V30"/>
      <c r="W30"/>
    </row>
    <row r="31" spans="1:23" ht="27" customHeight="1" x14ac:dyDescent="0.25">
      <c r="A31" s="25">
        <v>19010</v>
      </c>
      <c r="B31" s="25"/>
      <c r="C31" s="26" t="s">
        <v>68</v>
      </c>
      <c r="D31" s="23">
        <v>42136.5625</v>
      </c>
      <c r="E31" s="20" t="s">
        <v>41</v>
      </c>
      <c r="F31" s="22">
        <v>42136.44027777778</v>
      </c>
      <c r="G31" s="51">
        <f t="shared" si="4"/>
        <v>0.12222222222044365</v>
      </c>
      <c r="H31" s="31" t="str">
        <f t="shared" si="1"/>
        <v>ACCEPTABLE</v>
      </c>
      <c r="I31" s="32"/>
      <c r="J31" s="23">
        <v>42136.54791666667</v>
      </c>
      <c r="K31" s="23">
        <v>42136.556250000001</v>
      </c>
      <c r="L31" s="27">
        <f t="shared" si="2"/>
        <v>8.333333331393078E-3</v>
      </c>
      <c r="M31" s="28" t="str">
        <f t="shared" si="3"/>
        <v>TRUE</v>
      </c>
      <c r="N31" s="27" t="s">
        <v>41</v>
      </c>
      <c r="O31" s="26" t="s">
        <v>69</v>
      </c>
      <c r="P31"/>
      <c r="Q31"/>
      <c r="R31"/>
      <c r="S31"/>
      <c r="T31"/>
      <c r="U31"/>
      <c r="V31"/>
      <c r="W31"/>
    </row>
    <row r="32" spans="1:23" ht="27" customHeight="1" x14ac:dyDescent="0.25">
      <c r="A32" s="25">
        <v>19010</v>
      </c>
      <c r="B32" s="25"/>
      <c r="C32" s="26" t="s">
        <v>49</v>
      </c>
      <c r="D32" s="23">
        <v>42136.583333333336</v>
      </c>
      <c r="E32" s="20" t="s">
        <v>39</v>
      </c>
      <c r="F32" s="22">
        <v>42136.44027777778</v>
      </c>
      <c r="G32" s="51">
        <f t="shared" si="4"/>
        <v>0.14305555555620231</v>
      </c>
      <c r="H32" s="31" t="str">
        <f t="shared" si="1"/>
        <v>ACCEPTABLE</v>
      </c>
      <c r="I32" s="36"/>
      <c r="J32" s="23">
        <v>42136.570138888892</v>
      </c>
      <c r="K32" s="23">
        <v>42136.584722222222</v>
      </c>
      <c r="L32" s="27">
        <f t="shared" si="2"/>
        <v>1.4583333329937886E-2</v>
      </c>
      <c r="M32" s="28" t="str">
        <f t="shared" si="3"/>
        <v>TRUE</v>
      </c>
      <c r="N32" s="27" t="s">
        <v>39</v>
      </c>
      <c r="O32" s="26" t="s">
        <v>70</v>
      </c>
      <c r="P32"/>
      <c r="Q32"/>
      <c r="R32"/>
      <c r="S32"/>
      <c r="T32"/>
      <c r="U32"/>
      <c r="V32"/>
      <c r="W32"/>
    </row>
    <row r="33" spans="1:23" ht="27" customHeight="1" x14ac:dyDescent="0.25">
      <c r="A33" s="25">
        <v>19007</v>
      </c>
      <c r="B33" s="25"/>
      <c r="C33" s="26" t="s">
        <v>40</v>
      </c>
      <c r="D33" s="23">
        <v>42136.614583333336</v>
      </c>
      <c r="E33" s="20" t="s">
        <v>41</v>
      </c>
      <c r="F33" s="22">
        <v>42136.44027777778</v>
      </c>
      <c r="G33" s="51">
        <f t="shared" si="4"/>
        <v>0.17430555555620231</v>
      </c>
      <c r="H33" s="31" t="str">
        <f t="shared" si="1"/>
        <v>ACCEPTABLE</v>
      </c>
      <c r="I33" s="36"/>
      <c r="J33" s="23">
        <v>42136.612500000003</v>
      </c>
      <c r="K33" s="23">
        <v>42136.619444444441</v>
      </c>
      <c r="L33" s="27">
        <f t="shared" si="2"/>
        <v>6.9444444379769266E-3</v>
      </c>
      <c r="M33" s="28" t="str">
        <f t="shared" si="3"/>
        <v>TRUE</v>
      </c>
      <c r="N33" s="27" t="s">
        <v>41</v>
      </c>
      <c r="O33" s="26" t="s">
        <v>71</v>
      </c>
      <c r="P33"/>
      <c r="Q33"/>
      <c r="R33"/>
      <c r="S33"/>
      <c r="T33"/>
      <c r="U33"/>
      <c r="V33"/>
      <c r="W33"/>
    </row>
    <row r="34" spans="1:23" ht="27" customHeight="1" x14ac:dyDescent="0.25">
      <c r="A34" s="25">
        <v>19007</v>
      </c>
      <c r="B34" s="25"/>
      <c r="C34" s="26" t="s">
        <v>40</v>
      </c>
      <c r="D34" s="23">
        <v>42136.635416666664</v>
      </c>
      <c r="E34" s="20" t="s">
        <v>39</v>
      </c>
      <c r="F34" s="22">
        <v>42136.44027777778</v>
      </c>
      <c r="G34" s="51">
        <f t="shared" si="4"/>
        <v>0.195138888884685</v>
      </c>
      <c r="H34" s="31" t="str">
        <f t="shared" si="1"/>
        <v>ACCEPTABLE</v>
      </c>
      <c r="I34" s="36"/>
      <c r="J34" s="23">
        <v>42136.636805555558</v>
      </c>
      <c r="K34" s="23">
        <v>42136.650694444441</v>
      </c>
      <c r="L34" s="27">
        <f t="shared" si="2"/>
        <v>1.3888888883229811E-2</v>
      </c>
      <c r="M34" s="28" t="str">
        <f t="shared" si="3"/>
        <v>TRUE</v>
      </c>
      <c r="N34" s="27" t="s">
        <v>39</v>
      </c>
      <c r="O34" s="26" t="s">
        <v>71</v>
      </c>
      <c r="P34"/>
      <c r="Q34"/>
      <c r="R34"/>
      <c r="S34"/>
      <c r="T34"/>
      <c r="U34"/>
      <c r="V34"/>
      <c r="W34"/>
    </row>
    <row r="35" spans="1:23" ht="27" customHeight="1" x14ac:dyDescent="0.25">
      <c r="A35" s="25">
        <v>19012</v>
      </c>
      <c r="B35" s="25"/>
      <c r="C35" s="26" t="s">
        <v>40</v>
      </c>
      <c r="D35" s="23">
        <v>42138.229166666664</v>
      </c>
      <c r="E35" s="20" t="s">
        <v>41</v>
      </c>
      <c r="F35" s="22">
        <v>42137.72152777778</v>
      </c>
      <c r="G35" s="51">
        <f t="shared" si="4"/>
        <v>0.507638888884685</v>
      </c>
      <c r="H35" s="31" t="str">
        <f t="shared" si="1"/>
        <v>ACCEPTABLE</v>
      </c>
      <c r="I35" s="36"/>
      <c r="J35" s="23">
        <v>42138.21875</v>
      </c>
      <c r="K35" s="23">
        <v>42138.229166666664</v>
      </c>
      <c r="L35" s="27">
        <f t="shared" si="2"/>
        <v>1.0416666664241347E-2</v>
      </c>
      <c r="M35" s="28" t="str">
        <f t="shared" si="3"/>
        <v>TRUE</v>
      </c>
      <c r="N35" s="27" t="s">
        <v>41</v>
      </c>
      <c r="O35" s="26" t="s">
        <v>72</v>
      </c>
      <c r="P35"/>
      <c r="Q35"/>
      <c r="R35"/>
      <c r="S35"/>
      <c r="T35"/>
      <c r="U35"/>
      <c r="V35"/>
      <c r="W35"/>
    </row>
    <row r="36" spans="1:23" ht="27" customHeight="1" x14ac:dyDescent="0.25">
      <c r="A36" s="25">
        <v>19012</v>
      </c>
      <c r="B36" s="25"/>
      <c r="C36" s="26" t="s">
        <v>40</v>
      </c>
      <c r="D36" s="23">
        <v>42138.25</v>
      </c>
      <c r="E36" s="20" t="s">
        <v>39</v>
      </c>
      <c r="F36" s="22">
        <v>42137.72152777778</v>
      </c>
      <c r="G36" s="51">
        <f t="shared" si="4"/>
        <v>0.52847222222044365</v>
      </c>
      <c r="H36" s="31" t="str">
        <f t="shared" si="1"/>
        <v>ACCEPTABLE</v>
      </c>
      <c r="I36" s="36"/>
      <c r="J36" s="23">
        <v>42138.243055555555</v>
      </c>
      <c r="K36" s="23">
        <v>42138.25</v>
      </c>
      <c r="L36" s="27">
        <f t="shared" si="2"/>
        <v>6.9444444452528842E-3</v>
      </c>
      <c r="M36" s="28" t="str">
        <f t="shared" si="3"/>
        <v>TRUE</v>
      </c>
      <c r="N36" s="27" t="s">
        <v>39</v>
      </c>
      <c r="O36" s="26" t="s">
        <v>73</v>
      </c>
      <c r="P36"/>
      <c r="Q36"/>
      <c r="R36"/>
      <c r="S36"/>
      <c r="T36"/>
      <c r="U36"/>
      <c r="V36"/>
      <c r="W36"/>
    </row>
    <row r="37" spans="1:23" ht="27" customHeight="1" x14ac:dyDescent="0.25">
      <c r="A37" s="39">
        <v>19014</v>
      </c>
      <c r="B37" s="39"/>
      <c r="C37" s="26" t="s">
        <v>40</v>
      </c>
      <c r="D37" s="23">
        <v>42139.25</v>
      </c>
      <c r="E37" s="20" t="s">
        <v>41</v>
      </c>
      <c r="F37" s="23">
        <v>42138.751388888886</v>
      </c>
      <c r="G37" s="51">
        <f>IF(D37="","",D37-F37)</f>
        <v>0.49861111111385981</v>
      </c>
      <c r="H37" s="31" t="str">
        <f t="shared" si="1"/>
        <v>ACCEPTABLE</v>
      </c>
      <c r="I37" s="35"/>
      <c r="J37" s="23">
        <v>42139.150694444441</v>
      </c>
      <c r="K37" s="23">
        <v>42139.164583333331</v>
      </c>
      <c r="L37" s="27">
        <f t="shared" si="2"/>
        <v>1.3888888890505768E-2</v>
      </c>
      <c r="M37" s="28" t="str">
        <f t="shared" si="3"/>
        <v>TRUE</v>
      </c>
      <c r="N37" s="27" t="s">
        <v>41</v>
      </c>
      <c r="O37" s="26" t="s">
        <v>74</v>
      </c>
      <c r="P37"/>
      <c r="Q37"/>
      <c r="R37"/>
      <c r="S37"/>
      <c r="T37"/>
      <c r="U37"/>
      <c r="V37"/>
      <c r="W37"/>
    </row>
    <row r="38" spans="1:23" ht="27" customHeight="1" x14ac:dyDescent="0.25">
      <c r="A38" s="39">
        <v>19014</v>
      </c>
      <c r="B38" s="39"/>
      <c r="C38" s="20" t="s">
        <v>43</v>
      </c>
      <c r="D38" s="23">
        <v>42139.270833333336</v>
      </c>
      <c r="E38" s="20" t="s">
        <v>39</v>
      </c>
      <c r="F38" s="23">
        <v>42138.751388888886</v>
      </c>
      <c r="G38" s="51">
        <f>IF(D38="","",D38-F38)</f>
        <v>0.51944444444961846</v>
      </c>
      <c r="H38" s="31" t="str">
        <f t="shared" si="1"/>
        <v>ACCEPTABLE</v>
      </c>
      <c r="I38" s="35"/>
      <c r="J38" s="23">
        <v>42139.198611111111</v>
      </c>
      <c r="K38" s="23">
        <v>42139.208333333336</v>
      </c>
      <c r="L38" s="27">
        <f t="shared" si="2"/>
        <v>9.7222222248092294E-3</v>
      </c>
      <c r="M38" s="28" t="str">
        <f t="shared" si="3"/>
        <v>TRUE</v>
      </c>
      <c r="N38" s="27" t="s">
        <v>39</v>
      </c>
      <c r="O38" s="26" t="s">
        <v>75</v>
      </c>
      <c r="P38"/>
      <c r="Q38"/>
      <c r="R38"/>
      <c r="S38"/>
      <c r="T38"/>
      <c r="U38"/>
      <c r="V38"/>
      <c r="W38"/>
    </row>
    <row r="39" spans="1:23" ht="27" customHeight="1" x14ac:dyDescent="0.25">
      <c r="A39" s="25">
        <v>19013</v>
      </c>
      <c r="B39" s="25"/>
      <c r="C39" s="26" t="s">
        <v>49</v>
      </c>
      <c r="D39" s="23">
        <v>42139.34375</v>
      </c>
      <c r="E39" s="20" t="s">
        <v>41</v>
      </c>
      <c r="F39" s="22">
        <v>42139.220138888886</v>
      </c>
      <c r="G39" s="51">
        <f t="shared" si="4"/>
        <v>0.12361111111385981</v>
      </c>
      <c r="H39" s="31" t="str">
        <f t="shared" si="1"/>
        <v>ACCEPTABLE</v>
      </c>
      <c r="I39" s="36"/>
      <c r="J39" s="23">
        <v>42139.330555555556</v>
      </c>
      <c r="K39" s="23">
        <v>42139.345138888886</v>
      </c>
      <c r="L39" s="27">
        <f t="shared" si="2"/>
        <v>1.4583333329937886E-2</v>
      </c>
      <c r="M39" s="28" t="str">
        <f t="shared" si="3"/>
        <v>TRUE</v>
      </c>
      <c r="N39" s="27" t="s">
        <v>41</v>
      </c>
      <c r="O39" s="26" t="s">
        <v>76</v>
      </c>
      <c r="P39"/>
      <c r="Q39"/>
      <c r="R39"/>
      <c r="S39"/>
      <c r="T39"/>
      <c r="U39"/>
      <c r="V39"/>
      <c r="W39"/>
    </row>
    <row r="40" spans="1:23" ht="27" customHeight="1" x14ac:dyDescent="0.25">
      <c r="A40" s="25">
        <v>19013</v>
      </c>
      <c r="B40" s="25"/>
      <c r="C40" s="26" t="s">
        <v>68</v>
      </c>
      <c r="D40" s="23">
        <v>42139.371527777781</v>
      </c>
      <c r="E40" s="20" t="s">
        <v>39</v>
      </c>
      <c r="F40" s="22">
        <v>42139.220138888886</v>
      </c>
      <c r="G40" s="51">
        <f t="shared" si="4"/>
        <v>0.15138888889487134</v>
      </c>
      <c r="H40" s="31" t="str">
        <f t="shared" si="1"/>
        <v>ACCEPTABLE</v>
      </c>
      <c r="I40" s="36"/>
      <c r="J40" s="23">
        <v>42139.37222222222</v>
      </c>
      <c r="K40" s="23">
        <v>42139.380555555559</v>
      </c>
      <c r="L40" s="27">
        <f t="shared" si="2"/>
        <v>8.3333333386690356E-3</v>
      </c>
      <c r="M40" s="28" t="str">
        <f t="shared" si="3"/>
        <v>TRUE</v>
      </c>
      <c r="N40" s="27" t="s">
        <v>39</v>
      </c>
      <c r="O40" s="26" t="s">
        <v>77</v>
      </c>
      <c r="P40"/>
      <c r="Q40"/>
      <c r="R40"/>
      <c r="S40"/>
      <c r="T40"/>
      <c r="U40"/>
      <c r="V40"/>
      <c r="W40"/>
    </row>
    <row r="41" spans="1:23" ht="27" customHeight="1" x14ac:dyDescent="0.25">
      <c r="A41" s="25">
        <v>19013</v>
      </c>
      <c r="B41" s="25"/>
      <c r="C41" s="20" t="s">
        <v>53</v>
      </c>
      <c r="D41" s="23">
        <v>42140.291666666664</v>
      </c>
      <c r="E41" s="20" t="s">
        <v>41</v>
      </c>
      <c r="F41" s="22">
        <v>42140.245833333334</v>
      </c>
      <c r="G41" s="51">
        <f t="shared" si="4"/>
        <v>4.5833333329937886E-2</v>
      </c>
      <c r="H41" s="31" t="str">
        <f t="shared" si="1"/>
        <v>ACCEPTABLE</v>
      </c>
      <c r="I41" s="36"/>
      <c r="J41" s="23">
        <v>42140.274305555555</v>
      </c>
      <c r="K41" s="23">
        <v>42140.281944444447</v>
      </c>
      <c r="L41" s="27">
        <f t="shared" si="2"/>
        <v>7.6388888919609599E-3</v>
      </c>
      <c r="M41" s="28" t="str">
        <f t="shared" si="3"/>
        <v>TRUE</v>
      </c>
      <c r="N41" s="27" t="s">
        <v>41</v>
      </c>
      <c r="O41" s="26" t="s">
        <v>78</v>
      </c>
      <c r="P41"/>
      <c r="Q41"/>
      <c r="R41"/>
      <c r="S41"/>
      <c r="T41"/>
      <c r="U41"/>
      <c r="V41"/>
      <c r="W41"/>
    </row>
    <row r="42" spans="1:23" ht="27" customHeight="1" x14ac:dyDescent="0.25">
      <c r="A42" s="25">
        <v>19013</v>
      </c>
      <c r="B42" s="25"/>
      <c r="C42" s="20" t="s">
        <v>43</v>
      </c>
      <c r="D42" s="23">
        <v>42140.333333333336</v>
      </c>
      <c r="E42" s="20" t="s">
        <v>39</v>
      </c>
      <c r="F42" s="22">
        <v>42140.245833333334</v>
      </c>
      <c r="G42" s="51">
        <f t="shared" si="4"/>
        <v>8.7500000001455192E-2</v>
      </c>
      <c r="H42" s="31" t="str">
        <f t="shared" si="1"/>
        <v>ACCEPTABLE</v>
      </c>
      <c r="I42" s="36"/>
      <c r="J42" s="23">
        <v>42140.331250000003</v>
      </c>
      <c r="K42" s="23">
        <v>42140.340277777781</v>
      </c>
      <c r="L42" s="27">
        <f t="shared" si="2"/>
        <v>9.0277777781011537E-3</v>
      </c>
      <c r="M42" s="28" t="str">
        <f t="shared" si="3"/>
        <v>TRUE</v>
      </c>
      <c r="N42" s="27" t="s">
        <v>39</v>
      </c>
      <c r="O42" s="26" t="s">
        <v>78</v>
      </c>
      <c r="P42"/>
      <c r="Q42"/>
      <c r="R42"/>
      <c r="S42"/>
      <c r="T42"/>
      <c r="U42"/>
      <c r="V42"/>
      <c r="W42"/>
    </row>
    <row r="43" spans="1:23" ht="27" customHeight="1" x14ac:dyDescent="0.25">
      <c r="A43" s="25">
        <v>19014</v>
      </c>
      <c r="B43" s="25"/>
      <c r="C43" s="20" t="s">
        <v>43</v>
      </c>
      <c r="D43" s="23">
        <v>42140.354166666664</v>
      </c>
      <c r="E43" s="20" t="s">
        <v>39</v>
      </c>
      <c r="F43" s="22">
        <v>42140.245833333334</v>
      </c>
      <c r="G43" s="51">
        <f t="shared" si="4"/>
        <v>0.10833333332993789</v>
      </c>
      <c r="H43" s="31" t="str">
        <f t="shared" si="1"/>
        <v>ACCEPTABLE</v>
      </c>
      <c r="I43" s="36"/>
      <c r="J43" s="23">
        <v>42140.373611111114</v>
      </c>
      <c r="K43" s="23">
        <v>42140.381249999999</v>
      </c>
      <c r="L43" s="27">
        <f t="shared" si="2"/>
        <v>7.6388888846850023E-3</v>
      </c>
      <c r="M43" s="28" t="str">
        <f t="shared" si="3"/>
        <v>TRUE</v>
      </c>
      <c r="N43" s="27" t="s">
        <v>39</v>
      </c>
      <c r="O43" s="26" t="s">
        <v>54</v>
      </c>
      <c r="P43"/>
      <c r="Q43"/>
      <c r="R43"/>
      <c r="S43"/>
      <c r="T43"/>
      <c r="U43"/>
      <c r="V43"/>
      <c r="W43"/>
    </row>
    <row r="44" spans="1:23" ht="27" customHeight="1" x14ac:dyDescent="0.25">
      <c r="A44" s="25">
        <v>19014</v>
      </c>
      <c r="B44" s="25"/>
      <c r="C44" s="20" t="s">
        <v>43</v>
      </c>
      <c r="D44" s="23">
        <v>42140.666666666664</v>
      </c>
      <c r="E44" s="20" t="s">
        <v>41</v>
      </c>
      <c r="F44" s="22">
        <v>42140.559027777781</v>
      </c>
      <c r="G44" s="51">
        <f t="shared" si="4"/>
        <v>0.10763888888322981</v>
      </c>
      <c r="H44" s="31" t="str">
        <f t="shared" si="1"/>
        <v>ACCEPTABLE</v>
      </c>
      <c r="I44" s="36"/>
      <c r="J44" s="23">
        <v>42140.660416666666</v>
      </c>
      <c r="K44" s="23">
        <v>42140.679166666669</v>
      </c>
      <c r="L44" s="27">
        <f t="shared" si="2"/>
        <v>1.8750000002910383E-2</v>
      </c>
      <c r="M44" s="28" t="str">
        <f t="shared" si="3"/>
        <v>TRUE</v>
      </c>
      <c r="N44" s="27" t="s">
        <v>41</v>
      </c>
      <c r="O44" s="26" t="s">
        <v>79</v>
      </c>
      <c r="P44"/>
      <c r="Q44"/>
      <c r="R44"/>
      <c r="S44"/>
      <c r="T44"/>
      <c r="U44"/>
      <c r="V44"/>
      <c r="W44"/>
    </row>
    <row r="45" spans="1:23" ht="27" customHeight="1" x14ac:dyDescent="0.25">
      <c r="A45" s="25">
        <v>19013</v>
      </c>
      <c r="B45" s="25"/>
      <c r="C45" s="20" t="s">
        <v>49</v>
      </c>
      <c r="D45" s="23">
        <v>42140.729166666664</v>
      </c>
      <c r="E45" s="20" t="s">
        <v>39</v>
      </c>
      <c r="F45" s="22">
        <v>42140.559027777781</v>
      </c>
      <c r="G45" s="51">
        <f t="shared" si="4"/>
        <v>0.17013888888322981</v>
      </c>
      <c r="H45" s="31" t="str">
        <f t="shared" si="1"/>
        <v>ACCEPTABLE</v>
      </c>
      <c r="I45" s="36"/>
      <c r="J45" s="23">
        <v>42140.711805555555</v>
      </c>
      <c r="K45" s="23">
        <v>42140.739583333336</v>
      </c>
      <c r="L45" s="27">
        <f t="shared" si="2"/>
        <v>2.7777777781011537E-2</v>
      </c>
      <c r="M45" s="28" t="str">
        <f t="shared" si="3"/>
        <v>TRUE</v>
      </c>
      <c r="N45" s="27" t="s">
        <v>39</v>
      </c>
      <c r="O45" s="26" t="s">
        <v>80</v>
      </c>
      <c r="P45"/>
      <c r="Q45"/>
      <c r="R45"/>
      <c r="S45"/>
      <c r="T45"/>
      <c r="U45"/>
      <c r="V45"/>
      <c r="W45"/>
    </row>
    <row r="46" spans="1:23" ht="27" customHeight="1" x14ac:dyDescent="0.25">
      <c r="A46" s="25">
        <v>19015</v>
      </c>
      <c r="B46" s="25"/>
      <c r="C46" s="26" t="s">
        <v>40</v>
      </c>
      <c r="D46" s="23">
        <v>42140.75</v>
      </c>
      <c r="E46" s="20" t="s">
        <v>41</v>
      </c>
      <c r="F46" s="22">
        <v>42140.736805555556</v>
      </c>
      <c r="G46" s="51">
        <f t="shared" si="4"/>
        <v>1.3194444443797693E-2</v>
      </c>
      <c r="H46" s="31" t="str">
        <f t="shared" si="1"/>
        <v>TOO LATE</v>
      </c>
      <c r="I46" s="36"/>
      <c r="J46" s="23">
        <v>42140.755555555559</v>
      </c>
      <c r="K46" s="23">
        <v>42140.765277777777</v>
      </c>
      <c r="L46" s="27">
        <f t="shared" si="2"/>
        <v>9.7222222175332718E-3</v>
      </c>
      <c r="M46" s="28" t="str">
        <f t="shared" si="3"/>
        <v>TRUE</v>
      </c>
      <c r="N46" s="27" t="s">
        <v>41</v>
      </c>
      <c r="O46" s="26" t="s">
        <v>81</v>
      </c>
      <c r="P46"/>
      <c r="Q46"/>
      <c r="R46"/>
      <c r="S46"/>
      <c r="T46"/>
      <c r="U46"/>
      <c r="V46"/>
      <c r="W46"/>
    </row>
    <row r="47" spans="1:23" ht="27" customHeight="1" x14ac:dyDescent="0.25">
      <c r="A47" s="25">
        <v>19015</v>
      </c>
      <c r="B47" s="25"/>
      <c r="C47" s="20" t="s">
        <v>43</v>
      </c>
      <c r="D47" s="23">
        <v>42140.78125</v>
      </c>
      <c r="E47" s="20" t="s">
        <v>39</v>
      </c>
      <c r="F47" s="22">
        <v>42140.736805555556</v>
      </c>
      <c r="G47" s="51">
        <f t="shared" si="4"/>
        <v>4.4444444443797693E-2</v>
      </c>
      <c r="H47" s="31" t="str">
        <f t="shared" si="1"/>
        <v>ACCEPTABLE</v>
      </c>
      <c r="I47" s="36"/>
      <c r="J47" s="23">
        <v>42140.78402777778</v>
      </c>
      <c r="K47" s="23">
        <v>42140.798611111109</v>
      </c>
      <c r="L47" s="27">
        <f t="shared" si="2"/>
        <v>1.4583333329937886E-2</v>
      </c>
      <c r="M47" s="28" t="str">
        <f t="shared" si="3"/>
        <v>TRUE</v>
      </c>
      <c r="N47" s="27" t="s">
        <v>39</v>
      </c>
      <c r="O47" s="26" t="s">
        <v>82</v>
      </c>
      <c r="P47"/>
      <c r="Q47"/>
      <c r="R47"/>
      <c r="S47"/>
      <c r="T47"/>
      <c r="U47"/>
      <c r="V47"/>
      <c r="W47"/>
    </row>
    <row r="48" spans="1:23" ht="27" customHeight="1" x14ac:dyDescent="0.25">
      <c r="A48" s="25">
        <v>19016</v>
      </c>
      <c r="B48" s="25"/>
      <c r="C48" s="26" t="s">
        <v>40</v>
      </c>
      <c r="D48" s="23">
        <v>42140.875</v>
      </c>
      <c r="E48" s="20" t="s">
        <v>41</v>
      </c>
      <c r="F48" s="22">
        <v>42140.736805555556</v>
      </c>
      <c r="G48" s="51">
        <f t="shared" si="4"/>
        <v>0.13819444444379769</v>
      </c>
      <c r="H48" s="31" t="str">
        <f t="shared" si="1"/>
        <v>ACCEPTABLE</v>
      </c>
      <c r="I48" s="36"/>
      <c r="J48" s="23">
        <v>42140.86041666667</v>
      </c>
      <c r="K48" s="23">
        <v>42140.87222222222</v>
      </c>
      <c r="L48" s="27">
        <f t="shared" si="2"/>
        <v>1.1805555550381541E-2</v>
      </c>
      <c r="M48" s="28" t="str">
        <f t="shared" si="3"/>
        <v>TRUE</v>
      </c>
      <c r="N48" s="27" t="s">
        <v>41</v>
      </c>
      <c r="O48" s="26" t="s">
        <v>83</v>
      </c>
      <c r="P48"/>
      <c r="Q48"/>
      <c r="R48"/>
      <c r="S48"/>
      <c r="T48"/>
      <c r="U48"/>
      <c r="V48"/>
      <c r="W48"/>
    </row>
    <row r="49" spans="1:23" ht="27" customHeight="1" x14ac:dyDescent="0.25">
      <c r="A49" s="25">
        <v>19016</v>
      </c>
      <c r="B49" s="25"/>
      <c r="C49" s="26" t="s">
        <v>43</v>
      </c>
      <c r="D49" s="23">
        <v>42140.899305555555</v>
      </c>
      <c r="E49" s="20" t="s">
        <v>39</v>
      </c>
      <c r="F49" s="22">
        <v>42140.736805555556</v>
      </c>
      <c r="G49" s="51">
        <f t="shared" si="4"/>
        <v>0.16249999999854481</v>
      </c>
      <c r="H49" s="31" t="str">
        <f t="shared" si="1"/>
        <v>ACCEPTABLE</v>
      </c>
      <c r="I49" s="36"/>
      <c r="J49" s="23">
        <v>42140.894444444442</v>
      </c>
      <c r="K49" s="23">
        <v>42140.900694444441</v>
      </c>
      <c r="L49" s="27">
        <f t="shared" si="2"/>
        <v>6.2499999985448085E-3</v>
      </c>
      <c r="M49" s="28" t="str">
        <f t="shared" si="3"/>
        <v>TRUE</v>
      </c>
      <c r="N49" s="27" t="s">
        <v>39</v>
      </c>
      <c r="O49" s="26" t="s">
        <v>44</v>
      </c>
      <c r="P49"/>
      <c r="Q49"/>
      <c r="R49"/>
      <c r="S49"/>
      <c r="T49"/>
      <c r="U49"/>
      <c r="V49"/>
      <c r="W49"/>
    </row>
    <row r="50" spans="1:23" ht="27" customHeight="1" x14ac:dyDescent="0.25">
      <c r="A50" s="39">
        <v>19015</v>
      </c>
      <c r="B50" s="39"/>
      <c r="C50" s="20" t="s">
        <v>43</v>
      </c>
      <c r="D50" s="23">
        <v>42141.083333333336</v>
      </c>
      <c r="E50" s="20" t="s">
        <v>41</v>
      </c>
      <c r="F50" s="22">
        <v>42140.736805555556</v>
      </c>
      <c r="G50" s="51">
        <f t="shared" si="4"/>
        <v>0.34652777777955635</v>
      </c>
      <c r="H50" s="31" t="str">
        <f t="shared" si="1"/>
        <v>ACCEPTABLE</v>
      </c>
      <c r="I50" s="36"/>
      <c r="J50" s="23">
        <v>42141.07708333333</v>
      </c>
      <c r="K50" s="23">
        <v>42141.086805555555</v>
      </c>
      <c r="L50" s="27">
        <f t="shared" si="2"/>
        <v>9.7222222248092294E-3</v>
      </c>
      <c r="M50" s="28" t="str">
        <f t="shared" si="3"/>
        <v>TRUE</v>
      </c>
      <c r="N50" s="27" t="s">
        <v>41</v>
      </c>
      <c r="O50" s="26" t="s">
        <v>84</v>
      </c>
      <c r="P50"/>
      <c r="Q50"/>
      <c r="R50"/>
      <c r="S50"/>
      <c r="T50"/>
      <c r="U50"/>
      <c r="V50"/>
      <c r="W50"/>
    </row>
    <row r="51" spans="1:23" ht="27" customHeight="1" x14ac:dyDescent="0.25">
      <c r="A51" s="39">
        <v>19015</v>
      </c>
      <c r="B51" s="39"/>
      <c r="C51" s="26" t="s">
        <v>40</v>
      </c>
      <c r="D51" s="23">
        <v>42141.104166666664</v>
      </c>
      <c r="E51" s="20" t="s">
        <v>39</v>
      </c>
      <c r="F51" s="22">
        <v>42140.736805555556</v>
      </c>
      <c r="G51" s="51">
        <f t="shared" si="4"/>
        <v>0.36736111110803904</v>
      </c>
      <c r="H51" s="31" t="str">
        <f t="shared" si="1"/>
        <v>ACCEPTABLE</v>
      </c>
      <c r="I51" s="36"/>
      <c r="J51" s="23">
        <v>42141.102083333331</v>
      </c>
      <c r="K51" s="23">
        <v>42141.112500000003</v>
      </c>
      <c r="L51" s="27">
        <f t="shared" si="2"/>
        <v>1.0416666671517305E-2</v>
      </c>
      <c r="M51" s="28" t="str">
        <f t="shared" si="3"/>
        <v>TRUE</v>
      </c>
      <c r="N51" s="27" t="s">
        <v>39</v>
      </c>
      <c r="O51" s="26" t="s">
        <v>85</v>
      </c>
      <c r="P51"/>
      <c r="Q51"/>
      <c r="R51"/>
      <c r="S51"/>
      <c r="T51"/>
      <c r="U51"/>
      <c r="V51"/>
      <c r="W51"/>
    </row>
    <row r="52" spans="1:23" ht="27" customHeight="1" x14ac:dyDescent="0.25">
      <c r="A52" s="25">
        <v>19016</v>
      </c>
      <c r="B52" s="25"/>
      <c r="C52" s="20" t="s">
        <v>43</v>
      </c>
      <c r="D52" s="23">
        <v>42141.479166666664</v>
      </c>
      <c r="E52" s="20" t="s">
        <v>41</v>
      </c>
      <c r="F52" s="22">
        <v>42141.275000000001</v>
      </c>
      <c r="G52" s="51">
        <f t="shared" si="4"/>
        <v>0.20416666666278616</v>
      </c>
      <c r="H52" s="31" t="str">
        <f t="shared" si="1"/>
        <v>ACCEPTABLE</v>
      </c>
      <c r="I52" s="36"/>
      <c r="J52" s="23">
        <v>42141.480555555558</v>
      </c>
      <c r="K52" s="23">
        <v>42141.486805555556</v>
      </c>
      <c r="L52" s="27">
        <f t="shared" si="2"/>
        <v>6.2499999985448085E-3</v>
      </c>
      <c r="M52" s="28" t="str">
        <f t="shared" si="3"/>
        <v>TRUE</v>
      </c>
      <c r="N52" s="27" t="s">
        <v>41</v>
      </c>
      <c r="O52" s="26" t="s">
        <v>86</v>
      </c>
      <c r="P52"/>
      <c r="Q52"/>
      <c r="R52"/>
      <c r="S52"/>
      <c r="T52"/>
      <c r="U52"/>
      <c r="V52"/>
      <c r="W52"/>
    </row>
    <row r="53" spans="1:23" ht="27" customHeight="1" x14ac:dyDescent="0.25">
      <c r="A53" s="25">
        <v>19016</v>
      </c>
      <c r="B53" s="25"/>
      <c r="C53" s="20" t="s">
        <v>43</v>
      </c>
      <c r="D53" s="23">
        <v>42141.510416666664</v>
      </c>
      <c r="E53" s="20" t="s">
        <v>39</v>
      </c>
      <c r="F53" s="22">
        <v>42141.275000000001</v>
      </c>
      <c r="G53" s="51">
        <f t="shared" si="4"/>
        <v>0.23541666666278616</v>
      </c>
      <c r="H53" s="31" t="str">
        <f t="shared" si="1"/>
        <v>ACCEPTABLE</v>
      </c>
      <c r="I53" s="36"/>
      <c r="J53" s="23">
        <v>42141.525000000001</v>
      </c>
      <c r="K53" s="23">
        <v>42141.53402777778</v>
      </c>
      <c r="L53" s="27">
        <f t="shared" si="2"/>
        <v>9.0277777781011537E-3</v>
      </c>
      <c r="M53" s="28" t="str">
        <f t="shared" si="3"/>
        <v>TRUE</v>
      </c>
      <c r="N53" s="27" t="s">
        <v>39</v>
      </c>
      <c r="O53" s="26" t="s">
        <v>44</v>
      </c>
      <c r="P53"/>
      <c r="Q53"/>
      <c r="R53"/>
      <c r="S53"/>
      <c r="T53"/>
      <c r="U53"/>
      <c r="V53"/>
      <c r="W53"/>
    </row>
    <row r="54" spans="1:23" ht="27" customHeight="1" x14ac:dyDescent="0.25">
      <c r="A54" s="25">
        <v>19017</v>
      </c>
      <c r="B54" s="25"/>
      <c r="C54" s="20" t="s">
        <v>49</v>
      </c>
      <c r="D54" s="23">
        <v>42141.59375</v>
      </c>
      <c r="E54" s="20" t="s">
        <v>41</v>
      </c>
      <c r="F54" s="22">
        <v>42141.275000000001</v>
      </c>
      <c r="G54" s="51">
        <f t="shared" si="4"/>
        <v>0.31874999999854481</v>
      </c>
      <c r="H54" s="31" t="str">
        <f t="shared" si="1"/>
        <v>ACCEPTABLE</v>
      </c>
      <c r="I54" s="36"/>
      <c r="J54" s="23">
        <v>42141.574999999997</v>
      </c>
      <c r="K54" s="23">
        <v>42141.586805555555</v>
      </c>
      <c r="L54" s="27">
        <f t="shared" si="2"/>
        <v>1.1805555557657499E-2</v>
      </c>
      <c r="M54" s="28" t="str">
        <f t="shared" si="3"/>
        <v>TRUE</v>
      </c>
      <c r="N54" s="27" t="s">
        <v>41</v>
      </c>
      <c r="O54" s="26" t="s">
        <v>87</v>
      </c>
      <c r="P54"/>
      <c r="Q54"/>
      <c r="R54"/>
      <c r="S54"/>
      <c r="T54"/>
      <c r="U54"/>
      <c r="V54"/>
      <c r="W54"/>
    </row>
    <row r="55" spans="1:23" ht="27" customHeight="1" x14ac:dyDescent="0.25">
      <c r="A55" s="25">
        <v>19017</v>
      </c>
      <c r="B55" s="25"/>
      <c r="C55" s="20" t="s">
        <v>51</v>
      </c>
      <c r="D55" s="23">
        <v>42141.649305555555</v>
      </c>
      <c r="E55" s="20" t="s">
        <v>39</v>
      </c>
      <c r="F55" s="22">
        <v>42141.275000000001</v>
      </c>
      <c r="G55" s="51">
        <f t="shared" si="4"/>
        <v>0.37430555555329192</v>
      </c>
      <c r="H55" s="31" t="str">
        <f t="shared" si="1"/>
        <v>ACCEPTABLE</v>
      </c>
      <c r="I55" s="36"/>
      <c r="J55" s="23">
        <v>42141.609027777777</v>
      </c>
      <c r="K55" s="23">
        <v>42141.620833333334</v>
      </c>
      <c r="L55" s="27">
        <f t="shared" si="2"/>
        <v>1.1805555557657499E-2</v>
      </c>
      <c r="M55" s="28" t="str">
        <f t="shared" si="3"/>
        <v>TRUE</v>
      </c>
      <c r="N55" s="27" t="s">
        <v>39</v>
      </c>
      <c r="O55" s="26" t="s">
        <v>69</v>
      </c>
      <c r="P55"/>
      <c r="Q55"/>
      <c r="R55"/>
      <c r="S55"/>
      <c r="T55"/>
      <c r="U55"/>
      <c r="V55"/>
      <c r="W55"/>
    </row>
    <row r="56" spans="1:23" ht="27" customHeight="1" x14ac:dyDescent="0.25">
      <c r="A56" s="25">
        <v>19016</v>
      </c>
      <c r="B56" s="25"/>
      <c r="C56" s="20" t="s">
        <v>43</v>
      </c>
      <c r="D56" s="23">
        <v>42141.96875</v>
      </c>
      <c r="E56" s="20" t="s">
        <v>41</v>
      </c>
      <c r="F56" s="22">
        <v>42141.73333333333</v>
      </c>
      <c r="G56" s="51">
        <f t="shared" si="4"/>
        <v>0.23541666667006211</v>
      </c>
      <c r="H56" s="31" t="str">
        <f t="shared" si="1"/>
        <v>ACCEPTABLE</v>
      </c>
      <c r="I56" s="36"/>
      <c r="J56" s="23">
        <v>42141.979166666664</v>
      </c>
      <c r="K56" s="23">
        <v>42141.98541666667</v>
      </c>
      <c r="L56" s="27">
        <f t="shared" si="2"/>
        <v>6.2500000058207661E-3</v>
      </c>
      <c r="M56" s="28" t="str">
        <f t="shared" si="3"/>
        <v>TRUE</v>
      </c>
      <c r="N56" s="27" t="s">
        <v>41</v>
      </c>
      <c r="O56" s="26" t="s">
        <v>54</v>
      </c>
      <c r="P56"/>
      <c r="Q56"/>
      <c r="R56"/>
      <c r="S56"/>
      <c r="T56"/>
      <c r="U56"/>
      <c r="V56"/>
      <c r="W56"/>
    </row>
    <row r="57" spans="1:23" ht="27" customHeight="1" x14ac:dyDescent="0.25">
      <c r="A57" s="25">
        <v>19016</v>
      </c>
      <c r="B57" s="25"/>
      <c r="C57" s="26" t="s">
        <v>40</v>
      </c>
      <c r="D57" s="23">
        <v>42141.989583333336</v>
      </c>
      <c r="E57" s="20" t="s">
        <v>39</v>
      </c>
      <c r="F57" s="22">
        <v>42141.73333333333</v>
      </c>
      <c r="G57" s="51">
        <f t="shared" si="4"/>
        <v>0.25625000000582077</v>
      </c>
      <c r="H57" s="31" t="str">
        <f t="shared" si="1"/>
        <v>ACCEPTABLE</v>
      </c>
      <c r="I57" s="18"/>
      <c r="J57" s="23">
        <v>42142.010416666664</v>
      </c>
      <c r="K57" s="23">
        <v>42142.020138888889</v>
      </c>
      <c r="L57" s="27">
        <f t="shared" si="2"/>
        <v>9.7222222248092294E-3</v>
      </c>
      <c r="M57" s="28" t="str">
        <f t="shared" si="3"/>
        <v>TRUE</v>
      </c>
      <c r="N57" s="27" t="s">
        <v>39</v>
      </c>
      <c r="O57" s="26" t="s">
        <v>88</v>
      </c>
      <c r="P57"/>
      <c r="Q57"/>
      <c r="R57"/>
      <c r="S57"/>
      <c r="T57"/>
      <c r="U57"/>
      <c r="V57"/>
      <c r="W57"/>
    </row>
    <row r="58" spans="1:23" ht="27" customHeight="1" x14ac:dyDescent="0.25">
      <c r="A58" s="25">
        <v>19017</v>
      </c>
      <c r="B58" s="25"/>
      <c r="C58" s="26" t="s">
        <v>51</v>
      </c>
      <c r="D58" s="23">
        <v>42142.645833333336</v>
      </c>
      <c r="E58" s="20" t="s">
        <v>41</v>
      </c>
      <c r="F58" s="22">
        <v>42142.3125</v>
      </c>
      <c r="G58" s="51">
        <f t="shared" si="4"/>
        <v>0.33333333333575865</v>
      </c>
      <c r="H58" s="31" t="str">
        <f t="shared" ref="H58:H108" si="6">IF(D58-F58&lt;0,"TOO LATE",IF(G58="","",IF(OR(DAY(D58-F58)&gt;1,AND(HOUR(D58-F58)&gt;HOUR("0:59"),(SIGN(D58-F58)=1))),"ACCEPTABLE","TOO LATE")))</f>
        <v>ACCEPTABLE</v>
      </c>
      <c r="I58" s="18"/>
      <c r="J58" s="23">
        <v>42142.625</v>
      </c>
      <c r="K58" s="23">
        <v>42142.636805555558</v>
      </c>
      <c r="L58" s="27">
        <f t="shared" si="2"/>
        <v>1.1805555557657499E-2</v>
      </c>
      <c r="M58" s="28" t="str">
        <f t="shared" si="3"/>
        <v>TRUE</v>
      </c>
      <c r="N58" s="27" t="s">
        <v>41</v>
      </c>
      <c r="O58" s="26" t="s">
        <v>89</v>
      </c>
      <c r="P58"/>
      <c r="Q58"/>
      <c r="R58"/>
      <c r="S58"/>
      <c r="T58"/>
      <c r="U58"/>
      <c r="V58"/>
      <c r="W58"/>
    </row>
    <row r="59" spans="1:23" ht="27" customHeight="1" x14ac:dyDescent="0.25">
      <c r="A59" s="25">
        <v>19017</v>
      </c>
      <c r="B59" s="25"/>
      <c r="C59" s="26" t="s">
        <v>49</v>
      </c>
      <c r="D59" s="23">
        <v>42142.666666666664</v>
      </c>
      <c r="E59" s="20" t="s">
        <v>39</v>
      </c>
      <c r="F59" s="22">
        <v>42142.3125</v>
      </c>
      <c r="G59" s="51">
        <f t="shared" si="4"/>
        <v>0.35416666666424135</v>
      </c>
      <c r="H59" s="31" t="str">
        <f t="shared" si="6"/>
        <v>ACCEPTABLE</v>
      </c>
      <c r="I59" s="18"/>
      <c r="J59" s="23">
        <v>42142.664583333331</v>
      </c>
      <c r="K59" s="23">
        <v>42142.677777777775</v>
      </c>
      <c r="L59" s="27">
        <f t="shared" ref="L59:L109" si="7">IF(OR(K59="",J59=""), "Incomplete Data", K59-J59)</f>
        <v>1.3194444443797693E-2</v>
      </c>
      <c r="M59" s="28" t="str">
        <f t="shared" ref="M59:M109" si="8">_xlfn.IFS(OR(J59=0,K59=0,L59=""), "Incomplete Data", OR(L59&gt;$M$5,L59&lt;-$M$5),"FALSE",  OR(L59&lt;=$M$5,L59&gt;-$M$5), "TRUE")</f>
        <v>TRUE</v>
      </c>
      <c r="N59" s="27" t="s">
        <v>39</v>
      </c>
      <c r="O59" s="26" t="s">
        <v>90</v>
      </c>
      <c r="P59"/>
      <c r="Q59"/>
      <c r="R59"/>
      <c r="S59"/>
      <c r="T59"/>
      <c r="U59"/>
      <c r="V59"/>
      <c r="W59"/>
    </row>
    <row r="60" spans="1:23" ht="27" customHeight="1" x14ac:dyDescent="0.25">
      <c r="A60" s="25">
        <v>19018</v>
      </c>
      <c r="B60" s="25"/>
      <c r="C60" s="26" t="s">
        <v>40</v>
      </c>
      <c r="D60" s="23">
        <v>42142.677083333336</v>
      </c>
      <c r="E60" s="20" t="s">
        <v>41</v>
      </c>
      <c r="F60" s="22">
        <v>42142.3125</v>
      </c>
      <c r="G60" s="51">
        <f t="shared" si="4"/>
        <v>0.36458333333575865</v>
      </c>
      <c r="H60" s="31" t="str">
        <f t="shared" si="6"/>
        <v>ACCEPTABLE</v>
      </c>
      <c r="I60" s="18"/>
      <c r="J60" s="23">
        <v>42142.724305555559</v>
      </c>
      <c r="K60" s="23">
        <v>42142.737500000003</v>
      </c>
      <c r="L60" s="27">
        <f t="shared" si="7"/>
        <v>1.3194444443797693E-2</v>
      </c>
      <c r="M60" s="28" t="str">
        <f t="shared" si="8"/>
        <v>TRUE</v>
      </c>
      <c r="N60" s="27" t="s">
        <v>41</v>
      </c>
      <c r="O60" s="26" t="s">
        <v>91</v>
      </c>
      <c r="P60"/>
      <c r="Q60"/>
      <c r="R60"/>
      <c r="S60"/>
      <c r="T60"/>
      <c r="U60"/>
      <c r="V60"/>
      <c r="W60"/>
    </row>
    <row r="61" spans="1:23" ht="27" customHeight="1" x14ac:dyDescent="0.25">
      <c r="A61" s="25">
        <v>19018</v>
      </c>
      <c r="B61" s="25"/>
      <c r="C61" s="26" t="s">
        <v>43</v>
      </c>
      <c r="D61" s="23">
        <v>42142.708333333336</v>
      </c>
      <c r="E61" s="20" t="s">
        <v>39</v>
      </c>
      <c r="F61" s="22">
        <v>42142.3125</v>
      </c>
      <c r="G61" s="51">
        <f t="shared" si="4"/>
        <v>0.39583333333575865</v>
      </c>
      <c r="H61" s="31" t="str">
        <f t="shared" si="6"/>
        <v>ACCEPTABLE</v>
      </c>
      <c r="I61" s="18"/>
      <c r="J61" s="23">
        <v>42142.762499999997</v>
      </c>
      <c r="K61" s="23">
        <v>42142.774305555555</v>
      </c>
      <c r="L61" s="27">
        <f t="shared" si="7"/>
        <v>1.1805555557657499E-2</v>
      </c>
      <c r="M61" s="28" t="str">
        <f t="shared" si="8"/>
        <v>TRUE</v>
      </c>
      <c r="N61" s="27" t="s">
        <v>39</v>
      </c>
      <c r="O61" s="26" t="s">
        <v>54</v>
      </c>
      <c r="P61"/>
      <c r="Q61"/>
      <c r="R61"/>
      <c r="S61"/>
      <c r="T61"/>
      <c r="U61"/>
      <c r="V61"/>
      <c r="W61"/>
    </row>
    <row r="62" spans="1:23" ht="27" customHeight="1" x14ac:dyDescent="0.25">
      <c r="A62" s="25">
        <v>19018</v>
      </c>
      <c r="B62" s="25"/>
      <c r="C62" s="26" t="s">
        <v>43</v>
      </c>
      <c r="D62" s="23">
        <v>42143.291666666664</v>
      </c>
      <c r="E62" s="20" t="s">
        <v>41</v>
      </c>
      <c r="F62" s="22">
        <v>42143.194444444445</v>
      </c>
      <c r="G62" s="51">
        <f t="shared" si="4"/>
        <v>9.7222222218988463E-2</v>
      </c>
      <c r="H62" s="31" t="str">
        <f t="shared" si="6"/>
        <v>ACCEPTABLE</v>
      </c>
      <c r="I62" s="18"/>
      <c r="J62" s="23">
        <v>42143.297222222223</v>
      </c>
      <c r="K62" s="23">
        <v>42143.304166666669</v>
      </c>
      <c r="L62" s="27">
        <f t="shared" si="7"/>
        <v>6.9444444452528842E-3</v>
      </c>
      <c r="M62" s="28" t="str">
        <f t="shared" si="8"/>
        <v>TRUE</v>
      </c>
      <c r="N62" s="27" t="s">
        <v>41</v>
      </c>
      <c r="O62" s="26" t="s">
        <v>54</v>
      </c>
      <c r="P62"/>
      <c r="Q62"/>
      <c r="R62"/>
      <c r="S62"/>
      <c r="T62"/>
      <c r="U62"/>
      <c r="V62"/>
      <c r="W62"/>
    </row>
    <row r="63" spans="1:23" ht="27" customHeight="1" x14ac:dyDescent="0.25">
      <c r="A63" s="25">
        <v>19018</v>
      </c>
      <c r="B63" s="25"/>
      <c r="C63" s="26" t="s">
        <v>40</v>
      </c>
      <c r="D63" s="23">
        <v>42143.333333333336</v>
      </c>
      <c r="E63" s="20" t="s">
        <v>39</v>
      </c>
      <c r="F63" s="22">
        <v>42143.194444444445</v>
      </c>
      <c r="G63" s="51">
        <f t="shared" si="4"/>
        <v>0.13888888889050577</v>
      </c>
      <c r="H63" s="31" t="str">
        <f t="shared" si="6"/>
        <v>ACCEPTABLE</v>
      </c>
      <c r="I63" s="18"/>
      <c r="J63" s="23">
        <v>42143.324999999997</v>
      </c>
      <c r="K63" s="23">
        <v>42143.336111111108</v>
      </c>
      <c r="L63" s="27">
        <f t="shared" si="7"/>
        <v>1.1111111110949423E-2</v>
      </c>
      <c r="M63" s="28" t="str">
        <f t="shared" si="8"/>
        <v>TRUE</v>
      </c>
      <c r="N63" s="27" t="s">
        <v>39</v>
      </c>
      <c r="O63" s="26" t="s">
        <v>92</v>
      </c>
      <c r="P63"/>
      <c r="Q63"/>
      <c r="R63"/>
      <c r="S63"/>
      <c r="T63"/>
      <c r="U63"/>
      <c r="V63"/>
      <c r="W63"/>
    </row>
    <row r="64" spans="1:23" ht="27" customHeight="1" x14ac:dyDescent="0.25">
      <c r="A64" s="25">
        <v>19019</v>
      </c>
      <c r="B64" s="25"/>
      <c r="C64" s="26" t="s">
        <v>40</v>
      </c>
      <c r="D64" s="23">
        <v>42143.6875</v>
      </c>
      <c r="E64" s="20" t="s">
        <v>41</v>
      </c>
      <c r="F64" s="22">
        <v>42143.498611111114</v>
      </c>
      <c r="G64" s="51">
        <f t="shared" ref="G64:G111" si="9">IF(D64="","",D64-F64)</f>
        <v>0.18888888888614019</v>
      </c>
      <c r="H64" s="31" t="str">
        <f t="shared" si="6"/>
        <v>ACCEPTABLE</v>
      </c>
      <c r="I64" s="18"/>
      <c r="J64" s="23">
        <v>42143.670138888891</v>
      </c>
      <c r="K64" s="23">
        <v>42143.682638888888</v>
      </c>
      <c r="L64" s="27">
        <f t="shared" si="7"/>
        <v>1.2499999997089617E-2</v>
      </c>
      <c r="M64" s="28" t="str">
        <f t="shared" si="8"/>
        <v>TRUE</v>
      </c>
      <c r="N64" s="27" t="s">
        <v>41</v>
      </c>
      <c r="O64" s="26" t="s">
        <v>93</v>
      </c>
      <c r="P64"/>
      <c r="Q64"/>
      <c r="R64"/>
      <c r="S64"/>
      <c r="T64"/>
      <c r="U64"/>
      <c r="V64"/>
      <c r="W64"/>
    </row>
    <row r="65" spans="1:23" ht="27" customHeight="1" x14ac:dyDescent="0.25">
      <c r="A65" s="25">
        <v>19019</v>
      </c>
      <c r="B65" s="25"/>
      <c r="C65" s="26" t="s">
        <v>40</v>
      </c>
      <c r="D65" s="23">
        <v>42143.708333333336</v>
      </c>
      <c r="E65" s="20" t="s">
        <v>39</v>
      </c>
      <c r="F65" s="22">
        <v>42143.498611111114</v>
      </c>
      <c r="G65" s="51">
        <f t="shared" si="9"/>
        <v>0.20972222222189885</v>
      </c>
      <c r="H65" s="31" t="str">
        <f t="shared" si="6"/>
        <v>ACCEPTABLE</v>
      </c>
      <c r="I65" s="18"/>
      <c r="J65" s="23">
        <v>42143.694444444445</v>
      </c>
      <c r="K65" s="23">
        <v>42143.708333333336</v>
      </c>
      <c r="L65" s="27">
        <f t="shared" si="7"/>
        <v>1.3888888890505768E-2</v>
      </c>
      <c r="M65" s="28" t="str">
        <f t="shared" si="8"/>
        <v>TRUE</v>
      </c>
      <c r="N65" s="27" t="s">
        <v>39</v>
      </c>
      <c r="O65" s="26" t="s">
        <v>93</v>
      </c>
      <c r="P65"/>
      <c r="Q65"/>
      <c r="R65"/>
      <c r="S65"/>
      <c r="T65"/>
      <c r="U65"/>
      <c r="V65"/>
      <c r="W65"/>
    </row>
    <row r="66" spans="1:23" ht="27" customHeight="1" x14ac:dyDescent="0.25">
      <c r="A66" s="25">
        <v>19020</v>
      </c>
      <c r="B66" s="25"/>
      <c r="C66" s="26" t="s">
        <v>49</v>
      </c>
      <c r="D66" s="23">
        <v>42146.475694444445</v>
      </c>
      <c r="E66" s="20" t="s">
        <v>41</v>
      </c>
      <c r="F66" s="22">
        <v>42145.76458333333</v>
      </c>
      <c r="G66" s="51">
        <f t="shared" si="9"/>
        <v>0.711111111115315</v>
      </c>
      <c r="H66" s="31" t="str">
        <f t="shared" si="6"/>
        <v>ACCEPTABLE</v>
      </c>
      <c r="I66" s="18"/>
      <c r="J66" s="23">
        <v>42146.474999999999</v>
      </c>
      <c r="K66" s="23">
        <v>42146.487500000003</v>
      </c>
      <c r="L66" s="27">
        <f t="shared" si="7"/>
        <v>1.2500000004365575E-2</v>
      </c>
      <c r="M66" s="28" t="str">
        <f t="shared" si="8"/>
        <v>TRUE</v>
      </c>
      <c r="N66" s="27" t="s">
        <v>41</v>
      </c>
      <c r="O66" s="26" t="s">
        <v>94</v>
      </c>
      <c r="P66"/>
      <c r="Q66"/>
      <c r="R66"/>
      <c r="S66"/>
      <c r="T66"/>
      <c r="U66"/>
      <c r="V66"/>
      <c r="W66"/>
    </row>
    <row r="67" spans="1:23" ht="27" customHeight="1" x14ac:dyDescent="0.25">
      <c r="A67" s="25">
        <v>19020</v>
      </c>
      <c r="B67" s="25"/>
      <c r="C67" s="26" t="s">
        <v>51</v>
      </c>
      <c r="D67" s="23">
        <v>42146.503472222219</v>
      </c>
      <c r="E67" s="20" t="s">
        <v>39</v>
      </c>
      <c r="F67" s="22">
        <v>42145.76458333333</v>
      </c>
      <c r="G67" s="51">
        <f t="shared" si="9"/>
        <v>0.73888888888905058</v>
      </c>
      <c r="H67" s="31" t="str">
        <f t="shared" si="6"/>
        <v>ACCEPTABLE</v>
      </c>
      <c r="I67" s="18"/>
      <c r="J67" s="23">
        <v>42146.508333333331</v>
      </c>
      <c r="K67" s="23">
        <v>42146.519444444442</v>
      </c>
      <c r="L67" s="27">
        <f t="shared" si="7"/>
        <v>1.1111111110949423E-2</v>
      </c>
      <c r="M67" s="28" t="str">
        <f t="shared" si="8"/>
        <v>TRUE</v>
      </c>
      <c r="N67" s="27" t="s">
        <v>39</v>
      </c>
      <c r="O67" s="26" t="s">
        <v>95</v>
      </c>
      <c r="P67"/>
      <c r="Q67"/>
      <c r="R67"/>
      <c r="S67"/>
      <c r="T67"/>
      <c r="U67"/>
      <c r="V67"/>
      <c r="W67"/>
    </row>
    <row r="68" spans="1:23" ht="27" customHeight="1" x14ac:dyDescent="0.25">
      <c r="A68" s="25">
        <v>19020</v>
      </c>
      <c r="B68" s="25"/>
      <c r="C68" s="26" t="s">
        <v>53</v>
      </c>
      <c r="D68" s="23">
        <v>42147.291666666664</v>
      </c>
      <c r="E68" s="20" t="s">
        <v>41</v>
      </c>
      <c r="F68" s="22">
        <v>42147.081944444442</v>
      </c>
      <c r="G68" s="51">
        <f t="shared" si="9"/>
        <v>0.20972222222189885</v>
      </c>
      <c r="H68" s="31" t="str">
        <f t="shared" si="6"/>
        <v>ACCEPTABLE</v>
      </c>
      <c r="I68" s="18"/>
      <c r="J68" s="23">
        <v>42147.277777777781</v>
      </c>
      <c r="K68" s="23">
        <v>42147.288194444445</v>
      </c>
      <c r="L68" s="27">
        <f t="shared" si="7"/>
        <v>1.0416666664241347E-2</v>
      </c>
      <c r="M68" s="28" t="str">
        <f t="shared" si="8"/>
        <v>TRUE</v>
      </c>
      <c r="N68" s="27" t="s">
        <v>41</v>
      </c>
      <c r="O68" s="26" t="s">
        <v>96</v>
      </c>
      <c r="P68"/>
      <c r="Q68"/>
      <c r="R68"/>
      <c r="S68"/>
      <c r="T68"/>
      <c r="U68"/>
      <c r="V68"/>
      <c r="W68"/>
    </row>
    <row r="69" spans="1:23" ht="27" customHeight="1" x14ac:dyDescent="0.25">
      <c r="A69" s="25">
        <v>19020</v>
      </c>
      <c r="B69" s="25"/>
      <c r="C69" s="26" t="s">
        <v>53</v>
      </c>
      <c r="D69" s="23">
        <v>42147.319444444445</v>
      </c>
      <c r="E69" s="20" t="s">
        <v>39</v>
      </c>
      <c r="F69" s="22">
        <v>42147.081944444442</v>
      </c>
      <c r="G69" s="51">
        <f t="shared" si="9"/>
        <v>0.23750000000291038</v>
      </c>
      <c r="H69" s="31" t="str">
        <f t="shared" si="6"/>
        <v>ACCEPTABLE</v>
      </c>
      <c r="I69" s="18"/>
      <c r="J69" s="23">
        <v>42147.331944444442</v>
      </c>
      <c r="K69" s="23">
        <v>42147.343055555553</v>
      </c>
      <c r="L69" s="27">
        <f t="shared" si="7"/>
        <v>1.1111111110949423E-2</v>
      </c>
      <c r="M69" s="28" t="str">
        <f t="shared" si="8"/>
        <v>TRUE</v>
      </c>
      <c r="N69" s="27" t="s">
        <v>39</v>
      </c>
      <c r="O69" s="26" t="s">
        <v>96</v>
      </c>
      <c r="P69"/>
      <c r="Q69"/>
      <c r="R69"/>
      <c r="S69"/>
      <c r="T69"/>
      <c r="U69"/>
      <c r="V69"/>
      <c r="W69"/>
    </row>
    <row r="70" spans="1:23" ht="27" customHeight="1" x14ac:dyDescent="0.25">
      <c r="A70" s="25">
        <v>19021</v>
      </c>
      <c r="B70" s="25"/>
      <c r="C70" s="26" t="s">
        <v>40</v>
      </c>
      <c r="D70" s="23">
        <v>42147.354166666664</v>
      </c>
      <c r="E70" s="20" t="s">
        <v>41</v>
      </c>
      <c r="F70" s="22">
        <v>42147.081944444442</v>
      </c>
      <c r="G70" s="51">
        <f t="shared" si="9"/>
        <v>0.27222222222189885</v>
      </c>
      <c r="H70" s="31" t="str">
        <f t="shared" si="6"/>
        <v>ACCEPTABLE</v>
      </c>
      <c r="I70" s="18"/>
      <c r="J70" s="23">
        <v>42147.364583333336</v>
      </c>
      <c r="K70" s="23">
        <v>42147.375694444447</v>
      </c>
      <c r="L70" s="27">
        <f t="shared" si="7"/>
        <v>1.1111111110949423E-2</v>
      </c>
      <c r="M70" s="28" t="str">
        <f t="shared" si="8"/>
        <v>TRUE</v>
      </c>
      <c r="N70" s="27" t="s">
        <v>41</v>
      </c>
      <c r="O70" s="26" t="s">
        <v>97</v>
      </c>
      <c r="P70"/>
      <c r="Q70"/>
      <c r="R70"/>
      <c r="S70"/>
      <c r="T70"/>
      <c r="U70"/>
      <c r="V70"/>
      <c r="W70"/>
    </row>
    <row r="71" spans="1:23" ht="27" customHeight="1" x14ac:dyDescent="0.25">
      <c r="A71" s="25">
        <v>19021</v>
      </c>
      <c r="B71" s="25"/>
      <c r="C71" s="26" t="s">
        <v>98</v>
      </c>
      <c r="D71" s="23">
        <v>42147.385416666664</v>
      </c>
      <c r="E71" s="20" t="s">
        <v>39</v>
      </c>
      <c r="F71" s="22">
        <v>42147.081944444442</v>
      </c>
      <c r="G71" s="51">
        <f t="shared" si="9"/>
        <v>0.30347222222189885</v>
      </c>
      <c r="H71" s="31" t="str">
        <f t="shared" si="6"/>
        <v>ACCEPTABLE</v>
      </c>
      <c r="I71" s="18"/>
      <c r="J71" s="23">
        <v>42147.408333333333</v>
      </c>
      <c r="K71" s="23">
        <v>42147.419444444444</v>
      </c>
      <c r="L71" s="27">
        <f t="shared" si="7"/>
        <v>1.1111111110949423E-2</v>
      </c>
      <c r="M71" s="28" t="str">
        <f t="shared" si="8"/>
        <v>TRUE</v>
      </c>
      <c r="N71" s="27" t="s">
        <v>39</v>
      </c>
      <c r="O71" s="26" t="s">
        <v>44</v>
      </c>
      <c r="P71"/>
      <c r="Q71"/>
      <c r="R71"/>
      <c r="S71"/>
      <c r="T71"/>
      <c r="U71"/>
      <c r="V71"/>
      <c r="W71"/>
    </row>
    <row r="72" spans="1:23" ht="27" customHeight="1" x14ac:dyDescent="0.25">
      <c r="A72" s="25">
        <v>19020</v>
      </c>
      <c r="B72" s="25"/>
      <c r="C72" s="26" t="s">
        <v>99</v>
      </c>
      <c r="D72" s="23">
        <v>42147.743055555555</v>
      </c>
      <c r="E72" s="20" t="s">
        <v>41</v>
      </c>
      <c r="F72" s="49">
        <v>42147.536111111112</v>
      </c>
      <c r="G72" s="51">
        <f t="shared" si="9"/>
        <v>0.2069444444423425</v>
      </c>
      <c r="H72" s="31" t="str">
        <f t="shared" si="6"/>
        <v>ACCEPTABLE</v>
      </c>
      <c r="I72" s="18"/>
      <c r="J72" s="23">
        <v>42147.731249999997</v>
      </c>
      <c r="K72" s="23">
        <v>42147.742361111108</v>
      </c>
      <c r="L72" s="27">
        <f t="shared" si="7"/>
        <v>1.1111111110949423E-2</v>
      </c>
      <c r="M72" s="28" t="str">
        <f t="shared" si="8"/>
        <v>TRUE</v>
      </c>
      <c r="N72" s="27" t="s">
        <v>41</v>
      </c>
      <c r="O72" s="26" t="s">
        <v>89</v>
      </c>
      <c r="P72"/>
      <c r="Q72"/>
      <c r="R72"/>
      <c r="S72"/>
      <c r="T72"/>
      <c r="U72"/>
      <c r="V72"/>
      <c r="W72"/>
    </row>
    <row r="73" spans="1:23" ht="27" customHeight="1" x14ac:dyDescent="0.25">
      <c r="A73" s="25">
        <v>19020</v>
      </c>
      <c r="B73" s="25"/>
      <c r="C73" s="26" t="s">
        <v>49</v>
      </c>
      <c r="D73" s="23">
        <v>42147.767361111109</v>
      </c>
      <c r="E73" s="20" t="s">
        <v>39</v>
      </c>
      <c r="F73" s="49">
        <v>42147.536111111112</v>
      </c>
      <c r="G73" s="51">
        <f t="shared" si="9"/>
        <v>0.23124999999708962</v>
      </c>
      <c r="H73" s="31" t="str">
        <f t="shared" si="6"/>
        <v>ACCEPTABLE</v>
      </c>
      <c r="I73" s="18"/>
      <c r="J73" s="23">
        <v>42147.748611111114</v>
      </c>
      <c r="K73" s="23">
        <v>42147.762499999997</v>
      </c>
      <c r="L73" s="27">
        <f t="shared" si="7"/>
        <v>1.3888888883229811E-2</v>
      </c>
      <c r="M73" s="28" t="str">
        <f t="shared" si="8"/>
        <v>TRUE</v>
      </c>
      <c r="N73" s="27" t="s">
        <v>39</v>
      </c>
      <c r="O73" s="26" t="s">
        <v>100</v>
      </c>
      <c r="P73"/>
      <c r="Q73"/>
      <c r="R73"/>
      <c r="S73"/>
      <c r="T73"/>
      <c r="U73"/>
      <c r="V73"/>
      <c r="W73"/>
    </row>
    <row r="74" spans="1:23" ht="27" customHeight="1" x14ac:dyDescent="0.25">
      <c r="A74" s="25">
        <v>19022</v>
      </c>
      <c r="B74" s="25"/>
      <c r="C74" s="26" t="s">
        <v>40</v>
      </c>
      <c r="D74" s="23">
        <v>42147.8125</v>
      </c>
      <c r="E74" s="20" t="s">
        <v>41</v>
      </c>
      <c r="F74" s="22">
        <v>42147.536111111112</v>
      </c>
      <c r="G74" s="51">
        <f t="shared" si="9"/>
        <v>0.27638888888759539</v>
      </c>
      <c r="H74" s="31" t="str">
        <f t="shared" si="6"/>
        <v>ACCEPTABLE</v>
      </c>
      <c r="I74" s="18"/>
      <c r="J74" s="23">
        <v>42147.777777777781</v>
      </c>
      <c r="K74" s="23">
        <v>42147.792361111111</v>
      </c>
      <c r="L74" s="27">
        <f t="shared" si="7"/>
        <v>1.4583333329937886E-2</v>
      </c>
      <c r="M74" s="28" t="str">
        <f t="shared" si="8"/>
        <v>TRUE</v>
      </c>
      <c r="N74" s="27" t="s">
        <v>41</v>
      </c>
      <c r="O74" s="26" t="s">
        <v>101</v>
      </c>
      <c r="P74"/>
      <c r="Q74"/>
      <c r="R74"/>
      <c r="S74"/>
      <c r="T74"/>
      <c r="U74"/>
      <c r="V74"/>
      <c r="W74"/>
    </row>
    <row r="75" spans="1:23" ht="27" customHeight="1" x14ac:dyDescent="0.25">
      <c r="A75" s="25">
        <v>19022</v>
      </c>
      <c r="B75" s="25"/>
      <c r="C75" s="26" t="s">
        <v>40</v>
      </c>
      <c r="D75" s="23">
        <v>42147.833333333336</v>
      </c>
      <c r="E75" s="20" t="s">
        <v>39</v>
      </c>
      <c r="F75" s="22">
        <v>42147.536111111112</v>
      </c>
      <c r="G75" s="51">
        <f t="shared" si="9"/>
        <v>0.29722222222335404</v>
      </c>
      <c r="H75" s="31" t="str">
        <f t="shared" si="6"/>
        <v>ACCEPTABLE</v>
      </c>
      <c r="I75" s="18"/>
      <c r="J75" s="23">
        <v>42147.800694444442</v>
      </c>
      <c r="K75" s="23">
        <v>42147.811805555553</v>
      </c>
      <c r="L75" s="27">
        <f t="shared" si="7"/>
        <v>1.1111111110949423E-2</v>
      </c>
      <c r="M75" s="28" t="str">
        <f t="shared" si="8"/>
        <v>TRUE</v>
      </c>
      <c r="N75" s="27" t="s">
        <v>39</v>
      </c>
      <c r="O75" s="26" t="s">
        <v>101</v>
      </c>
      <c r="P75"/>
      <c r="Q75"/>
      <c r="R75"/>
      <c r="S75"/>
      <c r="T75"/>
      <c r="U75"/>
      <c r="V75"/>
      <c r="W75"/>
    </row>
    <row r="76" spans="1:23" ht="27" customHeight="1" x14ac:dyDescent="0.25">
      <c r="A76" s="25">
        <v>19023</v>
      </c>
      <c r="B76" s="25"/>
      <c r="C76" s="26" t="s">
        <v>40</v>
      </c>
      <c r="D76" s="23">
        <v>42147.875</v>
      </c>
      <c r="E76" s="20" t="s">
        <v>41</v>
      </c>
      <c r="F76" s="22">
        <v>42147.681250000001</v>
      </c>
      <c r="G76" s="51">
        <f t="shared" si="9"/>
        <v>0.19374999999854481</v>
      </c>
      <c r="H76" s="31" t="str">
        <f t="shared" si="6"/>
        <v>ACCEPTABLE</v>
      </c>
      <c r="I76" s="18"/>
      <c r="J76" s="23">
        <v>42147.84375</v>
      </c>
      <c r="K76" s="23">
        <v>42147.86041666667</v>
      </c>
      <c r="L76" s="27">
        <f t="shared" si="7"/>
        <v>1.6666666670062114E-2</v>
      </c>
      <c r="M76" s="28" t="str">
        <f t="shared" si="8"/>
        <v>TRUE</v>
      </c>
      <c r="N76" s="27" t="s">
        <v>41</v>
      </c>
      <c r="O76" s="26" t="s">
        <v>102</v>
      </c>
      <c r="P76"/>
      <c r="Q76"/>
      <c r="R76"/>
      <c r="S76"/>
      <c r="T76"/>
      <c r="U76"/>
      <c r="V76"/>
      <c r="W76"/>
    </row>
    <row r="77" spans="1:23" ht="27" customHeight="1" x14ac:dyDescent="0.25">
      <c r="A77" s="25">
        <v>19023</v>
      </c>
      <c r="B77" s="25"/>
      <c r="C77" s="26" t="s">
        <v>98</v>
      </c>
      <c r="D77" s="23">
        <v>42147.90625</v>
      </c>
      <c r="E77" s="20" t="s">
        <v>39</v>
      </c>
      <c r="F77" s="22">
        <v>42147.681250000001</v>
      </c>
      <c r="G77" s="51">
        <f t="shared" si="9"/>
        <v>0.22499999999854481</v>
      </c>
      <c r="H77" s="31" t="str">
        <f t="shared" si="6"/>
        <v>ACCEPTABLE</v>
      </c>
      <c r="I77" s="18"/>
      <c r="J77" s="23">
        <v>42147.884722222225</v>
      </c>
      <c r="K77" s="23">
        <v>42147.892361111109</v>
      </c>
      <c r="L77" s="27">
        <f t="shared" si="7"/>
        <v>7.6388888846850023E-3</v>
      </c>
      <c r="M77" s="28" t="str">
        <f t="shared" si="8"/>
        <v>TRUE</v>
      </c>
      <c r="N77" s="27" t="s">
        <v>39</v>
      </c>
      <c r="O77" s="26" t="s">
        <v>54</v>
      </c>
      <c r="P77"/>
      <c r="Q77"/>
      <c r="R77"/>
      <c r="S77"/>
      <c r="T77"/>
      <c r="U77"/>
      <c r="V77"/>
      <c r="W77"/>
    </row>
    <row r="78" spans="1:23" ht="27" customHeight="1" x14ac:dyDescent="0.25">
      <c r="A78" s="25">
        <v>19023</v>
      </c>
      <c r="B78" s="25"/>
      <c r="C78" s="26" t="s">
        <v>98</v>
      </c>
      <c r="D78" s="23">
        <v>42148.333333333336</v>
      </c>
      <c r="E78" s="20" t="s">
        <v>41</v>
      </c>
      <c r="F78" s="22">
        <v>42147.681250000001</v>
      </c>
      <c r="G78" s="51">
        <f t="shared" si="9"/>
        <v>0.65208333333430346</v>
      </c>
      <c r="H78" s="31" t="str">
        <f t="shared" si="6"/>
        <v>ACCEPTABLE</v>
      </c>
      <c r="I78" s="18"/>
      <c r="J78" s="23">
        <v>42148.328472222223</v>
      </c>
      <c r="K78" s="23">
        <v>42148.334722222222</v>
      </c>
      <c r="L78" s="27">
        <f t="shared" si="7"/>
        <v>6.2499999985448085E-3</v>
      </c>
      <c r="M78" s="28" t="str">
        <f t="shared" si="8"/>
        <v>TRUE</v>
      </c>
      <c r="N78" s="27" t="s">
        <v>41</v>
      </c>
      <c r="O78" s="26" t="s">
        <v>54</v>
      </c>
      <c r="P78"/>
      <c r="Q78"/>
      <c r="R78"/>
      <c r="S78"/>
      <c r="T78"/>
      <c r="U78"/>
      <c r="V78"/>
      <c r="W78"/>
    </row>
    <row r="79" spans="1:23" ht="27" customHeight="1" x14ac:dyDescent="0.25">
      <c r="A79" s="25">
        <v>19023</v>
      </c>
      <c r="B79" s="25"/>
      <c r="C79" s="26" t="s">
        <v>40</v>
      </c>
      <c r="D79" s="23">
        <v>42148.354166666664</v>
      </c>
      <c r="E79" s="20" t="s">
        <v>39</v>
      </c>
      <c r="F79" s="22">
        <v>42147.681250000001</v>
      </c>
      <c r="G79" s="51">
        <f t="shared" si="9"/>
        <v>0.67291666666278616</v>
      </c>
      <c r="H79" s="31" t="str">
        <f t="shared" si="6"/>
        <v>ACCEPTABLE</v>
      </c>
      <c r="I79" s="18"/>
      <c r="J79" s="23">
        <v>42148.34097222222</v>
      </c>
      <c r="K79" s="23">
        <v>42148.351388888892</v>
      </c>
      <c r="L79" s="27">
        <f t="shared" si="7"/>
        <v>1.0416666671517305E-2</v>
      </c>
      <c r="M79" s="28" t="str">
        <f t="shared" si="8"/>
        <v>TRUE</v>
      </c>
      <c r="N79" s="27" t="s">
        <v>39</v>
      </c>
      <c r="O79" s="26" t="s">
        <v>103</v>
      </c>
      <c r="P79"/>
      <c r="Q79"/>
      <c r="R79"/>
      <c r="S79"/>
      <c r="T79"/>
      <c r="U79"/>
      <c r="V79"/>
      <c r="W79"/>
    </row>
    <row r="80" spans="1:23" ht="27" customHeight="1" x14ac:dyDescent="0.25">
      <c r="A80" s="25">
        <v>19021</v>
      </c>
      <c r="B80" s="25"/>
      <c r="C80" s="26" t="s">
        <v>98</v>
      </c>
      <c r="D80" s="23">
        <v>42148.472222222219</v>
      </c>
      <c r="E80" s="20" t="s">
        <v>41</v>
      </c>
      <c r="F80" s="22">
        <v>42148.363888888889</v>
      </c>
      <c r="G80" s="51">
        <f t="shared" si="9"/>
        <v>0.10833333332993789</v>
      </c>
      <c r="H80" s="31" t="str">
        <f t="shared" si="6"/>
        <v>ACCEPTABLE</v>
      </c>
      <c r="I80" s="18"/>
      <c r="J80" s="23">
        <v>42148.466666666667</v>
      </c>
      <c r="K80" s="23">
        <v>42148.473611111112</v>
      </c>
      <c r="L80" s="27">
        <f t="shared" si="7"/>
        <v>6.9444444452528842E-3</v>
      </c>
      <c r="M80" s="28" t="str">
        <f t="shared" si="8"/>
        <v>TRUE</v>
      </c>
      <c r="N80" s="27" t="s">
        <v>41</v>
      </c>
      <c r="O80" s="26" t="s">
        <v>104</v>
      </c>
      <c r="P80"/>
      <c r="Q80"/>
      <c r="R80"/>
      <c r="S80"/>
      <c r="T80"/>
      <c r="U80"/>
      <c r="V80"/>
      <c r="W80"/>
    </row>
    <row r="81" spans="1:23" ht="27" customHeight="1" x14ac:dyDescent="0.25">
      <c r="A81" s="25">
        <v>19021</v>
      </c>
      <c r="B81" s="25"/>
      <c r="C81" s="26" t="s">
        <v>40</v>
      </c>
      <c r="D81" s="23">
        <v>42148.493055555555</v>
      </c>
      <c r="E81" s="20" t="s">
        <v>39</v>
      </c>
      <c r="F81" s="22">
        <v>42148.363888888889</v>
      </c>
      <c r="G81" s="51">
        <f t="shared" si="9"/>
        <v>0.12916666666569654</v>
      </c>
      <c r="H81" s="31" t="str">
        <f t="shared" si="6"/>
        <v>ACCEPTABLE</v>
      </c>
      <c r="I81" s="18"/>
      <c r="J81" s="23">
        <v>42148.511805555558</v>
      </c>
      <c r="K81" s="23">
        <v>42148.522222222222</v>
      </c>
      <c r="L81" s="27">
        <f t="shared" si="7"/>
        <v>1.0416666664241347E-2</v>
      </c>
      <c r="M81" s="28" t="str">
        <f t="shared" si="8"/>
        <v>TRUE</v>
      </c>
      <c r="N81" s="27" t="s">
        <v>39</v>
      </c>
      <c r="O81" s="26" t="s">
        <v>105</v>
      </c>
      <c r="P81"/>
      <c r="Q81"/>
      <c r="R81"/>
      <c r="S81"/>
      <c r="T81"/>
      <c r="U81"/>
      <c r="V81"/>
      <c r="W81"/>
    </row>
    <row r="82" spans="1:23" ht="27" customHeight="1" x14ac:dyDescent="0.25">
      <c r="A82" s="25">
        <v>19024</v>
      </c>
      <c r="B82" s="25"/>
      <c r="C82" s="26" t="s">
        <v>49</v>
      </c>
      <c r="D82" s="23">
        <v>42148.760416666664</v>
      </c>
      <c r="E82" s="20" t="s">
        <v>41</v>
      </c>
      <c r="F82" s="22">
        <v>42148.074999999997</v>
      </c>
      <c r="G82" s="51">
        <f t="shared" si="9"/>
        <v>0.68541666666715173</v>
      </c>
      <c r="H82" s="31" t="str">
        <f t="shared" si="6"/>
        <v>ACCEPTABLE</v>
      </c>
      <c r="I82" s="18"/>
      <c r="J82" s="23">
        <v>42148.741666666669</v>
      </c>
      <c r="K82" s="23">
        <v>42148.756944444445</v>
      </c>
      <c r="L82" s="27">
        <f t="shared" si="7"/>
        <v>1.5277777776645962E-2</v>
      </c>
      <c r="M82" s="28" t="str">
        <f t="shared" si="8"/>
        <v>TRUE</v>
      </c>
      <c r="N82" s="27" t="s">
        <v>41</v>
      </c>
      <c r="O82" s="26" t="s">
        <v>106</v>
      </c>
      <c r="P82"/>
      <c r="Q82"/>
      <c r="R82"/>
      <c r="S82"/>
      <c r="T82"/>
      <c r="U82"/>
      <c r="V82"/>
      <c r="W82"/>
    </row>
    <row r="83" spans="1:23" ht="27" customHeight="1" x14ac:dyDescent="0.25">
      <c r="A83" s="25">
        <v>19024</v>
      </c>
      <c r="B83" s="25"/>
      <c r="C83" s="26" t="s">
        <v>99</v>
      </c>
      <c r="D83" s="23">
        <v>42148.784722222219</v>
      </c>
      <c r="E83" s="20" t="s">
        <v>39</v>
      </c>
      <c r="F83" s="22">
        <v>42148.074999999997</v>
      </c>
      <c r="G83" s="51">
        <f t="shared" si="9"/>
        <v>0.70972222222189885</v>
      </c>
      <c r="H83" s="31" t="str">
        <f t="shared" si="6"/>
        <v>ACCEPTABLE</v>
      </c>
      <c r="I83" s="18"/>
      <c r="J83" s="23">
        <v>42148.779861111114</v>
      </c>
      <c r="K83" s="23">
        <v>42148.792361111111</v>
      </c>
      <c r="L83" s="27">
        <f t="shared" si="7"/>
        <v>1.2499999997089617E-2</v>
      </c>
      <c r="M83" s="28" t="str">
        <f t="shared" si="8"/>
        <v>TRUE</v>
      </c>
      <c r="N83" s="27" t="s">
        <v>39</v>
      </c>
      <c r="O83" s="26" t="s">
        <v>107</v>
      </c>
      <c r="P83"/>
      <c r="Q83"/>
      <c r="R83"/>
      <c r="S83"/>
      <c r="T83"/>
      <c r="U83"/>
      <c r="V83"/>
      <c r="W83"/>
    </row>
    <row r="84" spans="1:23" ht="27" customHeight="1" x14ac:dyDescent="0.25">
      <c r="A84" s="25">
        <v>19026</v>
      </c>
      <c r="B84" s="25"/>
      <c r="C84" s="26" t="s">
        <v>40</v>
      </c>
      <c r="D84" s="23">
        <v>42149.625</v>
      </c>
      <c r="E84" s="20" t="s">
        <v>41</v>
      </c>
      <c r="F84" s="22">
        <v>42149.491666666669</v>
      </c>
      <c r="G84" s="51">
        <f t="shared" si="9"/>
        <v>0.13333333333139308</v>
      </c>
      <c r="H84" s="31" t="str">
        <f t="shared" si="6"/>
        <v>ACCEPTABLE</v>
      </c>
      <c r="I84" s="18"/>
      <c r="J84" s="23">
        <v>42149.632638888892</v>
      </c>
      <c r="K84" s="23">
        <v>42149.643750000003</v>
      </c>
      <c r="L84" s="27">
        <f t="shared" si="7"/>
        <v>1.1111111110949423E-2</v>
      </c>
      <c r="M84" s="28" t="str">
        <f t="shared" si="8"/>
        <v>TRUE</v>
      </c>
      <c r="N84" s="27" t="s">
        <v>41</v>
      </c>
      <c r="O84" s="26" t="s">
        <v>108</v>
      </c>
      <c r="P84"/>
      <c r="Q84"/>
      <c r="R84"/>
      <c r="S84"/>
      <c r="T84"/>
      <c r="U84"/>
      <c r="V84"/>
      <c r="W84"/>
    </row>
    <row r="85" spans="1:23" ht="27" customHeight="1" x14ac:dyDescent="0.25">
      <c r="A85" s="25">
        <v>10926</v>
      </c>
      <c r="B85" s="25"/>
      <c r="C85" s="26" t="s">
        <v>40</v>
      </c>
      <c r="D85" s="23">
        <v>42149.645833333336</v>
      </c>
      <c r="E85" s="20" t="s">
        <v>39</v>
      </c>
      <c r="F85" s="22">
        <v>42149.491666666669</v>
      </c>
      <c r="G85" s="51">
        <f t="shared" si="9"/>
        <v>0.15416666666715173</v>
      </c>
      <c r="H85" s="31" t="str">
        <f t="shared" si="6"/>
        <v>ACCEPTABLE</v>
      </c>
      <c r="I85" s="18"/>
      <c r="J85" s="23">
        <v>42149.652777777781</v>
      </c>
      <c r="K85" s="23">
        <v>42149.663888888892</v>
      </c>
      <c r="L85" s="27">
        <f t="shared" si="7"/>
        <v>1.1111111110949423E-2</v>
      </c>
      <c r="M85" s="28" t="str">
        <f t="shared" si="8"/>
        <v>TRUE</v>
      </c>
      <c r="N85" s="27" t="s">
        <v>39</v>
      </c>
      <c r="O85" s="26" t="s">
        <v>108</v>
      </c>
      <c r="P85"/>
      <c r="Q85"/>
      <c r="R85"/>
      <c r="S85"/>
      <c r="T85"/>
      <c r="U85"/>
      <c r="V85"/>
      <c r="W85"/>
    </row>
    <row r="86" spans="1:23" ht="27" customHeight="1" x14ac:dyDescent="0.25">
      <c r="A86" s="25">
        <v>19024</v>
      </c>
      <c r="B86" s="25"/>
      <c r="C86" s="26" t="s">
        <v>99</v>
      </c>
      <c r="D86" s="23">
        <v>42149.729166666664</v>
      </c>
      <c r="E86" s="20" t="s">
        <v>41</v>
      </c>
      <c r="F86" s="22">
        <v>42149.491666666669</v>
      </c>
      <c r="G86" s="51">
        <f t="shared" si="9"/>
        <v>0.23749999999563443</v>
      </c>
      <c r="H86" s="31" t="str">
        <f t="shared" si="6"/>
        <v>ACCEPTABLE</v>
      </c>
      <c r="I86" s="18"/>
      <c r="J86" s="23">
        <v>42149.709722222222</v>
      </c>
      <c r="K86" s="23">
        <v>42149.72152777778</v>
      </c>
      <c r="L86" s="27">
        <f t="shared" si="7"/>
        <v>1.1805555557657499E-2</v>
      </c>
      <c r="M86" s="28" t="str">
        <f t="shared" si="8"/>
        <v>TRUE</v>
      </c>
      <c r="N86" s="27" t="s">
        <v>41</v>
      </c>
      <c r="O86" s="26" t="s">
        <v>109</v>
      </c>
      <c r="P86"/>
      <c r="Q86"/>
      <c r="R86"/>
      <c r="S86"/>
      <c r="T86"/>
      <c r="U86"/>
      <c r="V86"/>
      <c r="W86"/>
    </row>
    <row r="87" spans="1:23" ht="27" customHeight="1" x14ac:dyDescent="0.25">
      <c r="A87" s="25">
        <v>19024</v>
      </c>
      <c r="B87" s="25"/>
      <c r="C87" s="26" t="s">
        <v>49</v>
      </c>
      <c r="D87" s="23">
        <v>42149.75</v>
      </c>
      <c r="E87" s="20" t="s">
        <v>39</v>
      </c>
      <c r="F87" s="22">
        <v>42149.491666666669</v>
      </c>
      <c r="G87" s="51">
        <f t="shared" si="9"/>
        <v>0.25833333333139308</v>
      </c>
      <c r="H87" s="31" t="str">
        <f t="shared" si="6"/>
        <v>ACCEPTABLE</v>
      </c>
      <c r="I87" s="18"/>
      <c r="J87" s="23">
        <v>42149.736805555556</v>
      </c>
      <c r="K87" s="23">
        <v>42149.754861111112</v>
      </c>
      <c r="L87" s="27">
        <f t="shared" si="7"/>
        <v>1.8055555556202307E-2</v>
      </c>
      <c r="M87" s="28" t="str">
        <f t="shared" si="8"/>
        <v>TRUE</v>
      </c>
      <c r="N87" s="27" t="s">
        <v>39</v>
      </c>
      <c r="O87" s="26" t="s">
        <v>110</v>
      </c>
      <c r="P87"/>
      <c r="Q87"/>
      <c r="R87"/>
      <c r="S87"/>
      <c r="T87"/>
      <c r="U87"/>
      <c r="V87"/>
      <c r="W87"/>
    </row>
    <row r="88" spans="1:23" ht="27" customHeight="1" x14ac:dyDescent="0.25">
      <c r="A88" s="25">
        <v>19025</v>
      </c>
      <c r="B88" s="25"/>
      <c r="C88" s="26" t="s">
        <v>40</v>
      </c>
      <c r="D88" s="23">
        <v>42149.791666666664</v>
      </c>
      <c r="E88" s="20" t="s">
        <v>41</v>
      </c>
      <c r="F88" s="22">
        <v>42149.491666666669</v>
      </c>
      <c r="G88" s="51">
        <f t="shared" si="9"/>
        <v>0.29999999999563443</v>
      </c>
      <c r="H88" s="31" t="str">
        <f t="shared" si="6"/>
        <v>ACCEPTABLE</v>
      </c>
      <c r="I88" s="18"/>
      <c r="J88" s="23">
        <v>42149.796527777777</v>
      </c>
      <c r="K88" s="23">
        <v>42149.810416666667</v>
      </c>
      <c r="L88" s="27">
        <f t="shared" si="7"/>
        <v>1.3888888890505768E-2</v>
      </c>
      <c r="M88" s="28" t="str">
        <f t="shared" si="8"/>
        <v>TRUE</v>
      </c>
      <c r="N88" s="27" t="s">
        <v>41</v>
      </c>
      <c r="O88" s="26" t="s">
        <v>111</v>
      </c>
      <c r="P88"/>
      <c r="Q88"/>
      <c r="R88"/>
      <c r="S88"/>
      <c r="T88"/>
      <c r="U88"/>
      <c r="V88"/>
      <c r="W88"/>
    </row>
    <row r="89" spans="1:23" ht="27" customHeight="1" x14ac:dyDescent="0.25">
      <c r="A89" s="25">
        <v>19025</v>
      </c>
      <c r="B89" s="25"/>
      <c r="C89" s="26" t="s">
        <v>43</v>
      </c>
      <c r="D89" s="23">
        <v>42149.826388888891</v>
      </c>
      <c r="E89" s="20" t="s">
        <v>39</v>
      </c>
      <c r="F89" s="22">
        <v>42149.491666666669</v>
      </c>
      <c r="G89" s="51">
        <f t="shared" si="9"/>
        <v>0.33472222222189885</v>
      </c>
      <c r="H89" s="31" t="str">
        <f t="shared" si="6"/>
        <v>ACCEPTABLE</v>
      </c>
      <c r="I89" s="18"/>
      <c r="J89" s="23">
        <v>42149.834722222222</v>
      </c>
      <c r="K89" s="23">
        <v>42149.844444444447</v>
      </c>
      <c r="L89" s="27">
        <f t="shared" si="7"/>
        <v>9.7222222248092294E-3</v>
      </c>
      <c r="M89" s="28" t="str">
        <f t="shared" si="8"/>
        <v>TRUE</v>
      </c>
      <c r="N89" s="27" t="s">
        <v>39</v>
      </c>
      <c r="O89" s="26" t="s">
        <v>112</v>
      </c>
      <c r="P89"/>
      <c r="Q89"/>
      <c r="R89"/>
      <c r="S89"/>
      <c r="T89"/>
      <c r="U89"/>
      <c r="V89"/>
      <c r="W89"/>
    </row>
    <row r="90" spans="1:23" ht="27" customHeight="1" x14ac:dyDescent="0.25">
      <c r="A90" s="39">
        <v>19027</v>
      </c>
      <c r="B90" s="25"/>
      <c r="C90" s="26" t="s">
        <v>40</v>
      </c>
      <c r="D90" s="23">
        <v>42150.1875</v>
      </c>
      <c r="E90" s="20" t="s">
        <v>41</v>
      </c>
      <c r="F90" s="22">
        <v>42149.275694444441</v>
      </c>
      <c r="G90" s="51">
        <f>IF(D90="","",D90-F90)</f>
        <v>0.91180555555911269</v>
      </c>
      <c r="H90" s="31" t="str">
        <f t="shared" si="6"/>
        <v>ACCEPTABLE</v>
      </c>
      <c r="I90" s="38"/>
      <c r="J90" s="23">
        <v>42150.251388888886</v>
      </c>
      <c r="K90" s="23">
        <v>42150.260416666664</v>
      </c>
      <c r="L90" s="27">
        <f t="shared" si="7"/>
        <v>9.0277777781011537E-3</v>
      </c>
      <c r="M90" s="28" t="str">
        <f t="shared" si="8"/>
        <v>TRUE</v>
      </c>
      <c r="N90" s="27" t="s">
        <v>41</v>
      </c>
      <c r="O90" s="26" t="s">
        <v>113</v>
      </c>
      <c r="P90"/>
      <c r="Q90"/>
      <c r="R90"/>
      <c r="S90"/>
      <c r="T90"/>
      <c r="U90"/>
      <c r="V90"/>
      <c r="W90"/>
    </row>
    <row r="91" spans="1:23" ht="27" customHeight="1" x14ac:dyDescent="0.25">
      <c r="A91" s="39">
        <v>19027</v>
      </c>
      <c r="B91" s="25"/>
      <c r="C91" s="26" t="s">
        <v>43</v>
      </c>
      <c r="D91" s="23">
        <v>42150.229166666664</v>
      </c>
      <c r="E91" s="20" t="s">
        <v>39</v>
      </c>
      <c r="F91" s="22">
        <v>42149.275694444441</v>
      </c>
      <c r="G91" s="51">
        <f>IF(D91="","",D91-F91)</f>
        <v>0.95347222222335404</v>
      </c>
      <c r="H91" s="31" t="str">
        <f t="shared" si="6"/>
        <v>ACCEPTABLE</v>
      </c>
      <c r="I91" s="38"/>
      <c r="J91" s="23">
        <v>42150.3</v>
      </c>
      <c r="K91" s="23">
        <v>42150.308333333334</v>
      </c>
      <c r="L91" s="27">
        <f t="shared" si="7"/>
        <v>8.333333331393078E-3</v>
      </c>
      <c r="M91" s="28" t="str">
        <f t="shared" si="8"/>
        <v>TRUE</v>
      </c>
      <c r="N91" s="27" t="s">
        <v>39</v>
      </c>
      <c r="O91" s="26" t="s">
        <v>44</v>
      </c>
      <c r="P91"/>
      <c r="Q91"/>
      <c r="R91"/>
      <c r="S91"/>
      <c r="T91"/>
      <c r="U91"/>
      <c r="V91"/>
      <c r="W91"/>
    </row>
    <row r="92" spans="1:23" ht="27" customHeight="1" x14ac:dyDescent="0.25">
      <c r="A92" s="25">
        <v>19025</v>
      </c>
      <c r="B92" s="25"/>
      <c r="C92" s="26" t="s">
        <v>43</v>
      </c>
      <c r="D92" s="23">
        <v>42150.479166666664</v>
      </c>
      <c r="E92" s="20" t="s">
        <v>41</v>
      </c>
      <c r="F92" s="22">
        <v>42150.279166666667</v>
      </c>
      <c r="G92" s="51">
        <f t="shared" si="9"/>
        <v>0.19999999999708962</v>
      </c>
      <c r="H92" s="31" t="str">
        <f t="shared" si="6"/>
        <v>ACCEPTABLE</v>
      </c>
      <c r="I92" s="18"/>
      <c r="J92" s="23">
        <v>42150.462500000001</v>
      </c>
      <c r="K92" s="23">
        <v>42150.472222222219</v>
      </c>
      <c r="L92" s="27">
        <f t="shared" si="7"/>
        <v>9.7222222175332718E-3</v>
      </c>
      <c r="M92" s="28" t="str">
        <f t="shared" si="8"/>
        <v>TRUE</v>
      </c>
      <c r="N92" s="27" t="s">
        <v>41</v>
      </c>
      <c r="O92" s="26" t="s">
        <v>44</v>
      </c>
      <c r="P92"/>
      <c r="Q92"/>
      <c r="R92"/>
      <c r="S92"/>
      <c r="T92"/>
      <c r="U92"/>
      <c r="V92"/>
      <c r="W92"/>
    </row>
    <row r="93" spans="1:23" ht="27" customHeight="1" x14ac:dyDescent="0.25">
      <c r="A93" s="25">
        <v>19025</v>
      </c>
      <c r="B93" s="25"/>
      <c r="C93" s="26" t="s">
        <v>40</v>
      </c>
      <c r="D93" s="23">
        <v>42150.5</v>
      </c>
      <c r="E93" s="20" t="s">
        <v>39</v>
      </c>
      <c r="F93" s="22">
        <v>42150.279166666667</v>
      </c>
      <c r="G93" s="51">
        <f t="shared" si="9"/>
        <v>0.22083333333284827</v>
      </c>
      <c r="H93" s="31" t="str">
        <f t="shared" si="6"/>
        <v>ACCEPTABLE</v>
      </c>
      <c r="I93" s="18"/>
      <c r="J93" s="23">
        <v>42150.486805555556</v>
      </c>
      <c r="K93" s="23">
        <v>42150.497916666667</v>
      </c>
      <c r="L93" s="27">
        <f t="shared" si="7"/>
        <v>1.1111111110949423E-2</v>
      </c>
      <c r="M93" s="28" t="str">
        <f t="shared" si="8"/>
        <v>TRUE</v>
      </c>
      <c r="N93" s="27" t="s">
        <v>39</v>
      </c>
      <c r="O93" s="26" t="s">
        <v>114</v>
      </c>
      <c r="P93"/>
      <c r="Q93"/>
      <c r="R93"/>
      <c r="S93"/>
      <c r="T93"/>
      <c r="U93"/>
      <c r="V93"/>
      <c r="W93"/>
    </row>
    <row r="94" spans="1:23" ht="27" customHeight="1" x14ac:dyDescent="0.25">
      <c r="A94" s="25">
        <v>19028</v>
      </c>
      <c r="B94" s="25"/>
      <c r="C94" s="26" t="s">
        <v>40</v>
      </c>
      <c r="D94" s="23">
        <v>42150.604166666664</v>
      </c>
      <c r="E94" s="20" t="s">
        <v>41</v>
      </c>
      <c r="F94" s="22">
        <v>42150.502083333333</v>
      </c>
      <c r="G94" s="51">
        <f t="shared" si="9"/>
        <v>0.10208333333139308</v>
      </c>
      <c r="H94" s="31" t="str">
        <f t="shared" si="6"/>
        <v>ACCEPTABLE</v>
      </c>
      <c r="I94" s="18"/>
      <c r="J94" s="23">
        <v>42150.599305555559</v>
      </c>
      <c r="K94" s="23">
        <v>42150.61041666667</v>
      </c>
      <c r="L94" s="27">
        <f t="shared" si="7"/>
        <v>1.1111111110949423E-2</v>
      </c>
      <c r="M94" s="28" t="str">
        <f t="shared" si="8"/>
        <v>TRUE</v>
      </c>
      <c r="N94" s="27" t="s">
        <v>41</v>
      </c>
      <c r="O94" s="26" t="s">
        <v>115</v>
      </c>
      <c r="P94"/>
      <c r="Q94"/>
      <c r="R94"/>
      <c r="S94"/>
      <c r="T94"/>
      <c r="U94"/>
      <c r="V94"/>
      <c r="W94"/>
    </row>
    <row r="95" spans="1:23" ht="27" customHeight="1" x14ac:dyDescent="0.25">
      <c r="A95" s="25">
        <v>19028</v>
      </c>
      <c r="B95" s="25"/>
      <c r="C95" s="26" t="s">
        <v>43</v>
      </c>
      <c r="D95" s="23">
        <v>42150.635416666664</v>
      </c>
      <c r="E95" s="20" t="s">
        <v>39</v>
      </c>
      <c r="F95" s="22">
        <v>42150.502083333333</v>
      </c>
      <c r="G95" s="51">
        <f t="shared" si="9"/>
        <v>0.13333333333139308</v>
      </c>
      <c r="H95" s="31" t="str">
        <f t="shared" si="6"/>
        <v>ACCEPTABLE</v>
      </c>
      <c r="I95" s="18"/>
      <c r="J95" s="23">
        <v>42150.638194444444</v>
      </c>
      <c r="K95" s="23">
        <v>42150.65</v>
      </c>
      <c r="L95" s="27">
        <f t="shared" si="7"/>
        <v>1.1805555557657499E-2</v>
      </c>
      <c r="M95" s="28" t="str">
        <f t="shared" si="8"/>
        <v>TRUE</v>
      </c>
      <c r="N95" s="27" t="s">
        <v>39</v>
      </c>
      <c r="O95" s="26" t="s">
        <v>104</v>
      </c>
      <c r="P95"/>
      <c r="Q95"/>
      <c r="R95"/>
      <c r="S95"/>
      <c r="T95"/>
      <c r="U95"/>
      <c r="V95"/>
      <c r="W95"/>
    </row>
    <row r="96" spans="1:23" ht="27" customHeight="1" x14ac:dyDescent="0.25">
      <c r="A96" s="25">
        <v>19027</v>
      </c>
      <c r="B96" s="25"/>
      <c r="C96" s="26" t="s">
        <v>98</v>
      </c>
      <c r="D96" s="23">
        <v>42150.763888888891</v>
      </c>
      <c r="E96" s="20" t="s">
        <v>41</v>
      </c>
      <c r="F96" s="22">
        <v>42150.681944444441</v>
      </c>
      <c r="G96" s="51">
        <f t="shared" si="9"/>
        <v>8.1944444449618459E-2</v>
      </c>
      <c r="H96" s="31" t="str">
        <f t="shared" si="6"/>
        <v>ACCEPTABLE</v>
      </c>
      <c r="I96" s="18"/>
      <c r="J96" s="23">
        <v>42150.756249999999</v>
      </c>
      <c r="K96" s="23">
        <v>42150.767361111109</v>
      </c>
      <c r="L96" s="27">
        <f t="shared" si="7"/>
        <v>1.1111111110949423E-2</v>
      </c>
      <c r="M96" s="28" t="str">
        <f t="shared" si="8"/>
        <v>TRUE</v>
      </c>
      <c r="N96" s="27" t="s">
        <v>41</v>
      </c>
      <c r="O96" s="26" t="s">
        <v>54</v>
      </c>
      <c r="P96"/>
      <c r="Q96"/>
      <c r="R96"/>
      <c r="S96"/>
      <c r="T96"/>
      <c r="U96"/>
      <c r="V96"/>
      <c r="W96"/>
    </row>
    <row r="97" spans="1:23" ht="27" customHeight="1" x14ac:dyDescent="0.25">
      <c r="A97" s="25">
        <v>19027</v>
      </c>
      <c r="B97" s="25"/>
      <c r="C97" s="26" t="s">
        <v>40</v>
      </c>
      <c r="D97" s="23">
        <v>42150.784722222219</v>
      </c>
      <c r="E97" s="20" t="s">
        <v>39</v>
      </c>
      <c r="F97" s="22">
        <v>42150.681944444441</v>
      </c>
      <c r="G97" s="51">
        <f t="shared" si="9"/>
        <v>0.10277777777810115</v>
      </c>
      <c r="H97" s="31" t="str">
        <f t="shared" si="6"/>
        <v>ACCEPTABLE</v>
      </c>
      <c r="I97" s="18"/>
      <c r="J97" s="23">
        <v>42150.777083333334</v>
      </c>
      <c r="K97" s="23">
        <v>42150.788888888892</v>
      </c>
      <c r="L97" s="27">
        <f t="shared" si="7"/>
        <v>1.1805555557657499E-2</v>
      </c>
      <c r="M97" s="28" t="str">
        <f t="shared" si="8"/>
        <v>TRUE</v>
      </c>
      <c r="N97" s="27" t="s">
        <v>39</v>
      </c>
      <c r="O97" s="26" t="s">
        <v>116</v>
      </c>
      <c r="P97"/>
      <c r="Q97"/>
      <c r="R97"/>
      <c r="S97"/>
      <c r="T97"/>
      <c r="U97"/>
      <c r="V97"/>
      <c r="W97"/>
    </row>
    <row r="98" spans="1:23" ht="27" customHeight="1" x14ac:dyDescent="0.25">
      <c r="A98" s="25">
        <v>19029</v>
      </c>
      <c r="B98" s="25"/>
      <c r="C98" s="26" t="s">
        <v>40</v>
      </c>
      <c r="D98" s="23">
        <v>42150.958333333336</v>
      </c>
      <c r="E98" s="20" t="s">
        <v>41</v>
      </c>
      <c r="F98" s="22">
        <v>42150.807638888888</v>
      </c>
      <c r="G98" s="51">
        <f t="shared" si="9"/>
        <v>0.15069444444816327</v>
      </c>
      <c r="H98" s="31" t="str">
        <f t="shared" si="6"/>
        <v>ACCEPTABLE</v>
      </c>
      <c r="I98" s="18"/>
      <c r="J98" s="23">
        <v>42150.96597222222</v>
      </c>
      <c r="K98" s="23">
        <v>42150.979166666664</v>
      </c>
      <c r="L98" s="27">
        <f t="shared" si="7"/>
        <v>1.3194444443797693E-2</v>
      </c>
      <c r="M98" s="28" t="str">
        <f t="shared" si="8"/>
        <v>TRUE</v>
      </c>
      <c r="N98" s="27" t="s">
        <v>41</v>
      </c>
      <c r="O98" s="26" t="s">
        <v>117</v>
      </c>
      <c r="P98"/>
      <c r="Q98"/>
      <c r="R98"/>
      <c r="S98"/>
      <c r="T98"/>
      <c r="U98"/>
      <c r="V98"/>
      <c r="W98"/>
    </row>
    <row r="99" spans="1:23" ht="27" customHeight="1" x14ac:dyDescent="0.25">
      <c r="A99" s="25">
        <v>19029</v>
      </c>
      <c r="B99" s="25"/>
      <c r="C99" s="26" t="s">
        <v>43</v>
      </c>
      <c r="D99" s="23">
        <v>42151.000694444447</v>
      </c>
      <c r="E99" s="20" t="s">
        <v>39</v>
      </c>
      <c r="F99" s="22">
        <v>42150.807638888888</v>
      </c>
      <c r="G99" s="51">
        <f t="shared" si="9"/>
        <v>0.19305555555911269</v>
      </c>
      <c r="H99" s="31" t="str">
        <f t="shared" si="6"/>
        <v>ACCEPTABLE</v>
      </c>
      <c r="I99" s="18"/>
      <c r="J99" s="23">
        <v>42151.010416666664</v>
      </c>
      <c r="K99" s="23">
        <v>42151.020833333336</v>
      </c>
      <c r="L99" s="27">
        <f t="shared" si="7"/>
        <v>1.0416666671517305E-2</v>
      </c>
      <c r="M99" s="28" t="str">
        <f t="shared" si="8"/>
        <v>TRUE</v>
      </c>
      <c r="N99" s="27" t="s">
        <v>39</v>
      </c>
      <c r="O99" s="26" t="s">
        <v>54</v>
      </c>
      <c r="P99"/>
      <c r="Q99"/>
      <c r="R99"/>
      <c r="S99"/>
      <c r="T99"/>
      <c r="U99"/>
      <c r="V99"/>
      <c r="W99"/>
    </row>
    <row r="100" spans="1:23" ht="27" customHeight="1" x14ac:dyDescent="0.25">
      <c r="A100" s="25">
        <v>19029</v>
      </c>
      <c r="B100" s="25"/>
      <c r="C100" s="26" t="s">
        <v>43</v>
      </c>
      <c r="D100" s="23">
        <v>42151.270833333336</v>
      </c>
      <c r="E100" s="20" t="s">
        <v>41</v>
      </c>
      <c r="F100" s="22">
        <v>42151.243750000001</v>
      </c>
      <c r="G100" s="51">
        <f t="shared" si="9"/>
        <v>2.7083333334303461E-2</v>
      </c>
      <c r="H100" s="31" t="str">
        <f t="shared" si="6"/>
        <v>TOO LATE</v>
      </c>
      <c r="I100" s="18"/>
      <c r="J100" s="23">
        <v>42151.272916666669</v>
      </c>
      <c r="K100" s="23">
        <v>42151.280555555553</v>
      </c>
      <c r="L100" s="27">
        <f t="shared" si="7"/>
        <v>7.6388888846850023E-3</v>
      </c>
      <c r="M100" s="28" t="str">
        <f t="shared" si="8"/>
        <v>TRUE</v>
      </c>
      <c r="N100" s="27" t="s">
        <v>41</v>
      </c>
      <c r="O100" s="26" t="s">
        <v>118</v>
      </c>
      <c r="P100"/>
      <c r="Q100"/>
      <c r="R100"/>
      <c r="S100"/>
      <c r="T100"/>
      <c r="U100"/>
      <c r="V100"/>
      <c r="W100"/>
    </row>
    <row r="101" spans="1:23" ht="27" customHeight="1" x14ac:dyDescent="0.25">
      <c r="A101" s="25">
        <v>19029</v>
      </c>
      <c r="B101" s="25"/>
      <c r="C101" s="26" t="s">
        <v>40</v>
      </c>
      <c r="D101" s="23">
        <v>42151.291666666664</v>
      </c>
      <c r="E101" s="20" t="s">
        <v>39</v>
      </c>
      <c r="F101" s="22">
        <v>42151.243750000001</v>
      </c>
      <c r="G101" s="51">
        <f t="shared" si="9"/>
        <v>4.7916666662786156E-2</v>
      </c>
      <c r="H101" s="31" t="str">
        <f t="shared" si="6"/>
        <v>ACCEPTABLE</v>
      </c>
      <c r="I101" s="18"/>
      <c r="J101" s="23">
        <v>42151.300694444442</v>
      </c>
      <c r="K101" s="23">
        <v>42151.311111111114</v>
      </c>
      <c r="L101" s="27">
        <f t="shared" si="7"/>
        <v>1.0416666671517305E-2</v>
      </c>
      <c r="M101" s="28" t="str">
        <f t="shared" si="8"/>
        <v>TRUE</v>
      </c>
      <c r="N101" s="27" t="s">
        <v>39</v>
      </c>
      <c r="O101" s="26" t="s">
        <v>119</v>
      </c>
      <c r="P101"/>
      <c r="Q101"/>
      <c r="R101"/>
      <c r="S101"/>
      <c r="T101"/>
      <c r="U101"/>
      <c r="V101"/>
      <c r="W101"/>
    </row>
    <row r="102" spans="1:23" ht="27" customHeight="1" x14ac:dyDescent="0.25">
      <c r="A102" s="25">
        <v>19028</v>
      </c>
      <c r="B102" s="25"/>
      <c r="C102" s="26" t="s">
        <v>43</v>
      </c>
      <c r="D102" s="23">
        <v>42151.416666666664</v>
      </c>
      <c r="E102" s="20" t="s">
        <v>41</v>
      </c>
      <c r="F102" s="22">
        <v>42151.243750000001</v>
      </c>
      <c r="G102" s="51">
        <f t="shared" si="9"/>
        <v>0.17291666666278616</v>
      </c>
      <c r="H102" s="31" t="str">
        <f t="shared" si="6"/>
        <v>ACCEPTABLE</v>
      </c>
      <c r="I102" s="18"/>
      <c r="J102" s="23">
        <v>42151.399305555555</v>
      </c>
      <c r="K102" s="23">
        <v>42151.407638888886</v>
      </c>
      <c r="L102" s="27">
        <f t="shared" si="7"/>
        <v>8.333333331393078E-3</v>
      </c>
      <c r="M102" s="28" t="str">
        <f t="shared" si="8"/>
        <v>TRUE</v>
      </c>
      <c r="N102" s="27" t="s">
        <v>41</v>
      </c>
      <c r="O102" s="26" t="s">
        <v>54</v>
      </c>
      <c r="P102"/>
      <c r="Q102"/>
      <c r="R102"/>
      <c r="S102"/>
      <c r="T102"/>
      <c r="U102"/>
      <c r="V102"/>
      <c r="W102"/>
    </row>
    <row r="103" spans="1:23" ht="27" customHeight="1" x14ac:dyDescent="0.25">
      <c r="A103" s="25">
        <v>19028</v>
      </c>
      <c r="B103" s="25"/>
      <c r="C103" s="26" t="s">
        <v>40</v>
      </c>
      <c r="D103" s="23">
        <v>42151.4375</v>
      </c>
      <c r="E103" s="20" t="s">
        <v>39</v>
      </c>
      <c r="F103" s="22">
        <v>42151.243750000001</v>
      </c>
      <c r="G103" s="51">
        <f t="shared" si="9"/>
        <v>0.19374999999854481</v>
      </c>
      <c r="H103" s="31" t="str">
        <f t="shared" si="6"/>
        <v>ACCEPTABLE</v>
      </c>
      <c r="I103" s="18"/>
      <c r="J103" s="23">
        <v>42151.429166666669</v>
      </c>
      <c r="K103" s="23">
        <v>42151.440972222219</v>
      </c>
      <c r="L103" s="27">
        <f t="shared" si="7"/>
        <v>1.1805555550381541E-2</v>
      </c>
      <c r="M103" s="28" t="str">
        <f t="shared" si="8"/>
        <v>TRUE</v>
      </c>
      <c r="N103" s="27" t="s">
        <v>39</v>
      </c>
      <c r="O103" s="26" t="s">
        <v>122</v>
      </c>
      <c r="P103"/>
      <c r="Q103"/>
      <c r="R103"/>
      <c r="S103"/>
      <c r="T103"/>
      <c r="U103"/>
      <c r="V103"/>
      <c r="W103"/>
    </row>
    <row r="104" spans="1:23" ht="27" customHeight="1" x14ac:dyDescent="0.25">
      <c r="A104" s="25">
        <v>19031</v>
      </c>
      <c r="B104" s="25"/>
      <c r="C104" s="26" t="s">
        <v>40</v>
      </c>
      <c r="D104" s="23">
        <v>42152.479166666664</v>
      </c>
      <c r="E104" s="20" t="s">
        <v>41</v>
      </c>
      <c r="F104" s="22">
        <v>42152.234027777777</v>
      </c>
      <c r="G104" s="51">
        <f t="shared" si="9"/>
        <v>0.24513888888759539</v>
      </c>
      <c r="H104" s="31" t="str">
        <f t="shared" si="6"/>
        <v>ACCEPTABLE</v>
      </c>
      <c r="I104" s="18"/>
      <c r="J104" s="23">
        <v>42152.446527777778</v>
      </c>
      <c r="K104" s="23">
        <v>42152.456944444442</v>
      </c>
      <c r="L104" s="27">
        <f t="shared" si="7"/>
        <v>1.0416666664241347E-2</v>
      </c>
      <c r="M104" s="28" t="str">
        <f t="shared" si="8"/>
        <v>TRUE</v>
      </c>
      <c r="N104" s="27" t="s">
        <v>41</v>
      </c>
      <c r="O104" s="26" t="s">
        <v>123</v>
      </c>
      <c r="P104"/>
      <c r="Q104"/>
      <c r="R104"/>
      <c r="S104"/>
      <c r="T104"/>
      <c r="U104"/>
      <c r="V104"/>
      <c r="W104"/>
    </row>
    <row r="105" spans="1:23" ht="27" customHeight="1" x14ac:dyDescent="0.25">
      <c r="A105" s="25">
        <v>19031</v>
      </c>
      <c r="B105" s="25"/>
      <c r="C105" s="26" t="s">
        <v>43</v>
      </c>
      <c r="D105" s="23">
        <v>42152.513888888891</v>
      </c>
      <c r="E105" s="20" t="s">
        <v>39</v>
      </c>
      <c r="F105" s="22">
        <v>42152.234027777777</v>
      </c>
      <c r="G105" s="51">
        <f t="shared" si="9"/>
        <v>0.27986111111385981</v>
      </c>
      <c r="H105" s="31" t="str">
        <f t="shared" si="6"/>
        <v>ACCEPTABLE</v>
      </c>
      <c r="I105" s="18"/>
      <c r="J105" s="23">
        <v>42152.489583333336</v>
      </c>
      <c r="K105" s="23">
        <v>42152.496527777781</v>
      </c>
      <c r="L105" s="27">
        <f t="shared" si="7"/>
        <v>6.9444444452528842E-3</v>
      </c>
      <c r="M105" s="28" t="str">
        <f t="shared" si="8"/>
        <v>TRUE</v>
      </c>
      <c r="N105" s="27" t="s">
        <v>39</v>
      </c>
      <c r="O105" s="26" t="s">
        <v>124</v>
      </c>
      <c r="P105"/>
      <c r="Q105"/>
      <c r="R105"/>
      <c r="S105"/>
      <c r="T105"/>
      <c r="U105"/>
      <c r="V105"/>
      <c r="W105"/>
    </row>
    <row r="106" spans="1:23" ht="27" customHeight="1" x14ac:dyDescent="0.25">
      <c r="A106" s="25">
        <v>19031</v>
      </c>
      <c r="B106" s="25"/>
      <c r="C106" s="26" t="s">
        <v>43</v>
      </c>
      <c r="D106" s="23">
        <v>42153.621527777781</v>
      </c>
      <c r="E106" s="20" t="s">
        <v>41</v>
      </c>
      <c r="F106" s="22">
        <v>42153.440972222219</v>
      </c>
      <c r="G106" s="51">
        <f t="shared" si="9"/>
        <v>0.18055555556202307</v>
      </c>
      <c r="H106" s="31" t="str">
        <f t="shared" si="6"/>
        <v>ACCEPTABLE</v>
      </c>
      <c r="I106" s="18"/>
      <c r="J106" s="23">
        <v>42153.614583333336</v>
      </c>
      <c r="K106" s="23">
        <v>42153.624305555553</v>
      </c>
      <c r="L106" s="27">
        <f t="shared" si="7"/>
        <v>9.7222222175332718E-3</v>
      </c>
      <c r="M106" s="28" t="str">
        <f t="shared" si="8"/>
        <v>TRUE</v>
      </c>
      <c r="N106" s="27" t="s">
        <v>41</v>
      </c>
      <c r="O106" s="26" t="s">
        <v>54</v>
      </c>
      <c r="P106"/>
      <c r="Q106"/>
      <c r="R106"/>
      <c r="S106"/>
      <c r="T106"/>
      <c r="U106"/>
      <c r="V106"/>
      <c r="W106"/>
    </row>
    <row r="107" spans="1:23" ht="27" customHeight="1" x14ac:dyDescent="0.25">
      <c r="A107" s="25">
        <v>19031</v>
      </c>
      <c r="B107" s="25"/>
      <c r="C107" s="26" t="s">
        <v>40</v>
      </c>
      <c r="D107" s="23">
        <v>42153.638888888891</v>
      </c>
      <c r="E107" s="20" t="s">
        <v>39</v>
      </c>
      <c r="F107" s="22">
        <v>42153.440972222219</v>
      </c>
      <c r="G107" s="51">
        <f t="shared" si="9"/>
        <v>0.19791666667151731</v>
      </c>
      <c r="H107" s="31" t="str">
        <f t="shared" si="6"/>
        <v>ACCEPTABLE</v>
      </c>
      <c r="I107" s="18"/>
      <c r="J107" s="23">
        <v>42153.654861111114</v>
      </c>
      <c r="K107" s="23">
        <v>42153.670138888891</v>
      </c>
      <c r="L107" s="27">
        <f t="shared" si="7"/>
        <v>1.5277777776645962E-2</v>
      </c>
      <c r="M107" s="28" t="str">
        <f t="shared" si="8"/>
        <v>TRUE</v>
      </c>
      <c r="N107" s="27" t="s">
        <v>39</v>
      </c>
      <c r="O107" s="26" t="s">
        <v>125</v>
      </c>
      <c r="P107"/>
      <c r="Q107"/>
      <c r="R107"/>
      <c r="S107"/>
      <c r="T107"/>
      <c r="U107"/>
      <c r="V107"/>
      <c r="W107"/>
    </row>
    <row r="108" spans="1:23" ht="27" customHeight="1" x14ac:dyDescent="0.25">
      <c r="A108" s="25">
        <v>19032</v>
      </c>
      <c r="B108" s="25"/>
      <c r="C108" s="26" t="s">
        <v>49</v>
      </c>
      <c r="D108" s="23">
        <v>42154.552083333336</v>
      </c>
      <c r="E108" s="20" t="s">
        <v>41</v>
      </c>
      <c r="F108" s="22">
        <v>42154.37777777778</v>
      </c>
      <c r="G108" s="51">
        <f t="shared" si="9"/>
        <v>0.17430555555620231</v>
      </c>
      <c r="H108" s="31" t="str">
        <f t="shared" si="6"/>
        <v>ACCEPTABLE</v>
      </c>
      <c r="I108" s="18"/>
      <c r="J108" s="23">
        <v>42154.536805555559</v>
      </c>
      <c r="K108" s="23">
        <v>42154.551388888889</v>
      </c>
      <c r="L108" s="27">
        <f t="shared" si="7"/>
        <v>1.4583333329937886E-2</v>
      </c>
      <c r="M108" s="28" t="str">
        <f t="shared" si="8"/>
        <v>TRUE</v>
      </c>
      <c r="N108" s="27" t="s">
        <v>41</v>
      </c>
      <c r="O108" s="26" t="s">
        <v>126</v>
      </c>
      <c r="P108"/>
      <c r="Q108"/>
      <c r="R108"/>
      <c r="S108"/>
      <c r="T108"/>
      <c r="U108"/>
      <c r="V108"/>
      <c r="W108"/>
    </row>
    <row r="109" spans="1:23" ht="27" customHeight="1" x14ac:dyDescent="0.25">
      <c r="A109" s="25">
        <v>19032</v>
      </c>
      <c r="B109" s="25"/>
      <c r="C109" s="26" t="s">
        <v>51</v>
      </c>
      <c r="D109" s="23">
        <v>42154.576388888891</v>
      </c>
      <c r="E109" s="20" t="s">
        <v>39</v>
      </c>
      <c r="F109" s="22">
        <v>42154.37777777778</v>
      </c>
      <c r="G109" s="51">
        <f t="shared" si="9"/>
        <v>0.19861111111094942</v>
      </c>
      <c r="H109" s="31" t="str">
        <f t="shared" ref="H109:H153" si="10">IF(D109-F109&lt;0,"TOO LATE",IF(G109="","",IF(OR(DAY(D109-F109)&gt;1,AND(HOUR(D109-F109)&gt;HOUR("0:59"),(SIGN(D109-F109)=1))),"ACCEPTABLE","TOO LATE")))</f>
        <v>ACCEPTABLE</v>
      </c>
      <c r="I109" s="18"/>
      <c r="J109" s="23">
        <v>42154.574999999997</v>
      </c>
      <c r="K109" s="23">
        <v>42154.583333333336</v>
      </c>
      <c r="L109" s="27">
        <f t="shared" si="7"/>
        <v>8.3333333386690356E-3</v>
      </c>
      <c r="M109" s="28" t="str">
        <f t="shared" si="8"/>
        <v>TRUE</v>
      </c>
      <c r="N109" s="27" t="s">
        <v>39</v>
      </c>
      <c r="O109" s="26" t="s">
        <v>127</v>
      </c>
      <c r="P109"/>
      <c r="Q109"/>
      <c r="R109"/>
      <c r="S109"/>
      <c r="T109"/>
      <c r="U109"/>
      <c r="V109"/>
      <c r="W109"/>
    </row>
    <row r="110" spans="1:23" ht="27" customHeight="1" x14ac:dyDescent="0.25">
      <c r="A110" s="25">
        <v>19032</v>
      </c>
      <c r="B110" s="25"/>
      <c r="C110" s="26" t="s">
        <v>51</v>
      </c>
      <c r="D110" s="23">
        <v>42155.25</v>
      </c>
      <c r="E110" s="20" t="s">
        <v>41</v>
      </c>
      <c r="F110" s="22">
        <v>42155.192361111112</v>
      </c>
      <c r="G110" s="51">
        <f t="shared" si="9"/>
        <v>5.7638888887595385E-2</v>
      </c>
      <c r="H110" s="31" t="str">
        <f t="shared" si="10"/>
        <v>ACCEPTABLE</v>
      </c>
      <c r="I110" s="18"/>
      <c r="J110" s="23">
        <v>42155.261111111111</v>
      </c>
      <c r="K110" s="23">
        <v>42155.267361111109</v>
      </c>
      <c r="L110" s="27">
        <f t="shared" ref="L110:L154" si="11">IF(OR(K110="",J110=""), "Incomplete Data", K110-J110)</f>
        <v>6.2499999985448085E-3</v>
      </c>
      <c r="M110" s="28" t="str">
        <f t="shared" ref="M110:M154" si="12">_xlfn.IFS(OR(J110=0,K110=0,L110=""), "Incomplete Data", OR(L110&gt;$M$5,L110&lt;-$M$5),"FALSE",  OR(L110&lt;=$M$5,L110&gt;-$M$5), "TRUE")</f>
        <v>TRUE</v>
      </c>
      <c r="N110" s="27" t="s">
        <v>41</v>
      </c>
      <c r="O110" s="26" t="s">
        <v>89</v>
      </c>
      <c r="P110"/>
      <c r="Q110"/>
      <c r="R110"/>
      <c r="S110"/>
      <c r="T110"/>
      <c r="U110"/>
      <c r="V110"/>
      <c r="W110"/>
    </row>
    <row r="111" spans="1:23" ht="27" customHeight="1" x14ac:dyDescent="0.25">
      <c r="A111" s="25">
        <v>19032</v>
      </c>
      <c r="B111" s="25"/>
      <c r="C111" s="26" t="s">
        <v>49</v>
      </c>
      <c r="D111" s="23">
        <v>42155.28125</v>
      </c>
      <c r="E111" s="20" t="s">
        <v>39</v>
      </c>
      <c r="F111" s="22">
        <v>42155.192361111112</v>
      </c>
      <c r="G111" s="51">
        <f t="shared" si="9"/>
        <v>8.8888888887595385E-2</v>
      </c>
      <c r="H111" s="31" t="str">
        <f t="shared" si="10"/>
        <v>ACCEPTABLE</v>
      </c>
      <c r="I111" s="18"/>
      <c r="J111" s="23">
        <v>42155.28402777778</v>
      </c>
      <c r="K111" s="23">
        <v>42155.299305555556</v>
      </c>
      <c r="L111" s="27">
        <f t="shared" si="11"/>
        <v>1.5277777776645962E-2</v>
      </c>
      <c r="M111" s="28" t="str">
        <f t="shared" si="12"/>
        <v>TRUE</v>
      </c>
      <c r="N111" s="27" t="s">
        <v>128</v>
      </c>
      <c r="O111" s="26" t="s">
        <v>129</v>
      </c>
      <c r="P111"/>
      <c r="Q111"/>
      <c r="R111"/>
      <c r="S111"/>
      <c r="T111"/>
      <c r="U111"/>
      <c r="V111"/>
      <c r="W111"/>
    </row>
    <row r="112" spans="1:23" ht="27" customHeight="1" x14ac:dyDescent="0.25">
      <c r="A112" s="25">
        <v>19033</v>
      </c>
      <c r="B112" s="25"/>
      <c r="C112" s="26" t="s">
        <v>40</v>
      </c>
      <c r="D112" s="23">
        <v>42155.4375</v>
      </c>
      <c r="E112" s="20" t="s">
        <v>41</v>
      </c>
      <c r="F112" s="22">
        <v>42155.259027777778</v>
      </c>
      <c r="G112" s="51">
        <f>IF(D112="","",D112-F112)</f>
        <v>0.17847222222189885</v>
      </c>
      <c r="H112" s="31" t="str">
        <f t="shared" si="10"/>
        <v>ACCEPTABLE</v>
      </c>
      <c r="I112" s="18"/>
      <c r="J112" s="23">
        <v>42155.458333333336</v>
      </c>
      <c r="K112" s="23">
        <v>42155.470833333333</v>
      </c>
      <c r="L112" s="27">
        <f t="shared" si="11"/>
        <v>1.2499999997089617E-2</v>
      </c>
      <c r="M112" s="28" t="str">
        <f t="shared" si="12"/>
        <v>TRUE</v>
      </c>
      <c r="N112" s="27" t="s">
        <v>41</v>
      </c>
      <c r="O112" s="26" t="s">
        <v>130</v>
      </c>
      <c r="P112"/>
      <c r="Q112"/>
      <c r="R112"/>
      <c r="S112"/>
      <c r="T112"/>
      <c r="U112"/>
      <c r="V112"/>
      <c r="W112"/>
    </row>
    <row r="113" spans="1:23" ht="27" customHeight="1" x14ac:dyDescent="0.25">
      <c r="A113" s="39">
        <v>19033</v>
      </c>
      <c r="B113" s="25"/>
      <c r="C113" s="26" t="s">
        <v>98</v>
      </c>
      <c r="D113" s="23">
        <v>42155.479166666664</v>
      </c>
      <c r="E113" s="20" t="s">
        <v>39</v>
      </c>
      <c r="F113" s="22">
        <v>42155.259027777778</v>
      </c>
      <c r="G113" s="51">
        <f>IF(D113="","",D113-F113)</f>
        <v>0.22013888888614019</v>
      </c>
      <c r="H113" s="31" t="str">
        <f t="shared" si="10"/>
        <v>ACCEPTABLE</v>
      </c>
      <c r="I113" s="38"/>
      <c r="J113" s="23">
        <v>42155.50277777778</v>
      </c>
      <c r="K113" s="23">
        <v>42155.511111111111</v>
      </c>
      <c r="L113" s="27">
        <f t="shared" si="11"/>
        <v>8.333333331393078E-3</v>
      </c>
      <c r="M113" s="28" t="str">
        <f t="shared" si="12"/>
        <v>TRUE</v>
      </c>
      <c r="N113" s="27" t="s">
        <v>39</v>
      </c>
      <c r="O113" s="26" t="s">
        <v>112</v>
      </c>
      <c r="P113"/>
      <c r="Q113"/>
      <c r="R113"/>
      <c r="S113"/>
      <c r="T113"/>
      <c r="U113"/>
      <c r="V113"/>
      <c r="W113"/>
    </row>
    <row r="114" spans="1:23" ht="27" customHeight="1" x14ac:dyDescent="0.25">
      <c r="A114" s="25">
        <v>19034</v>
      </c>
      <c r="B114" s="25"/>
      <c r="C114" s="26" t="s">
        <v>40</v>
      </c>
      <c r="D114" s="23">
        <v>42155.5625</v>
      </c>
      <c r="E114" s="20" t="s">
        <v>41</v>
      </c>
      <c r="F114" s="22">
        <v>42155.386111111111</v>
      </c>
      <c r="G114" s="51">
        <f t="shared" ref="G114:G158" si="13">IF(D114="","",D114-F114)</f>
        <v>0.17638888888905058</v>
      </c>
      <c r="H114" s="31" t="str">
        <f t="shared" si="10"/>
        <v>ACCEPTABLE</v>
      </c>
      <c r="I114" s="18"/>
      <c r="J114" s="23">
        <v>42155.542361111111</v>
      </c>
      <c r="K114" s="23">
        <v>42155.555555555555</v>
      </c>
      <c r="L114" s="27">
        <f t="shared" si="11"/>
        <v>1.3194444443797693E-2</v>
      </c>
      <c r="M114" s="28" t="str">
        <f t="shared" si="12"/>
        <v>TRUE</v>
      </c>
      <c r="N114" s="27" t="s">
        <v>41</v>
      </c>
      <c r="O114" s="26" t="s">
        <v>131</v>
      </c>
      <c r="P114"/>
      <c r="Q114"/>
      <c r="R114"/>
      <c r="S114"/>
      <c r="T114"/>
      <c r="U114"/>
      <c r="V114"/>
      <c r="W114"/>
    </row>
    <row r="115" spans="1:23" ht="27" customHeight="1" x14ac:dyDescent="0.25">
      <c r="A115" s="25">
        <v>19034</v>
      </c>
      <c r="B115" s="25"/>
      <c r="C115" s="26" t="s">
        <v>43</v>
      </c>
      <c r="D115" s="23">
        <v>42155.59375</v>
      </c>
      <c r="E115" s="20" t="s">
        <v>39</v>
      </c>
      <c r="F115" s="22">
        <v>42155.386111111111</v>
      </c>
      <c r="G115" s="51">
        <f t="shared" si="13"/>
        <v>0.20763888888905058</v>
      </c>
      <c r="H115" s="31" t="str">
        <f t="shared" si="10"/>
        <v>ACCEPTABLE</v>
      </c>
      <c r="I115" s="18"/>
      <c r="J115" s="23">
        <v>42155.579861111109</v>
      </c>
      <c r="K115" s="23">
        <v>42155.590277777781</v>
      </c>
      <c r="L115" s="27">
        <f t="shared" si="11"/>
        <v>1.0416666671517305E-2</v>
      </c>
      <c r="M115" s="28" t="str">
        <f t="shared" si="12"/>
        <v>TRUE</v>
      </c>
      <c r="N115" s="27" t="s">
        <v>39</v>
      </c>
      <c r="O115" s="26" t="s">
        <v>44</v>
      </c>
      <c r="P115"/>
      <c r="Q115"/>
      <c r="R115"/>
      <c r="S115"/>
      <c r="T115"/>
      <c r="U115"/>
      <c r="V115"/>
      <c r="W115"/>
    </row>
    <row r="116" spans="1:23" ht="27" customHeight="1" x14ac:dyDescent="0.25">
      <c r="A116" s="25">
        <v>19033</v>
      </c>
      <c r="B116" s="25"/>
      <c r="C116" s="26" t="s">
        <v>98</v>
      </c>
      <c r="D116" s="23">
        <v>42156.208333333336</v>
      </c>
      <c r="E116" s="20" t="s">
        <v>41</v>
      </c>
      <c r="F116" s="22">
        <v>42156.105555555558</v>
      </c>
      <c r="G116" s="51">
        <f t="shared" si="13"/>
        <v>0.10277777777810115</v>
      </c>
      <c r="H116" s="31" t="str">
        <f t="shared" si="10"/>
        <v>ACCEPTABLE</v>
      </c>
      <c r="I116" s="19" t="s">
        <v>133</v>
      </c>
      <c r="J116" s="23">
        <v>42156.220833333333</v>
      </c>
      <c r="K116" s="23">
        <v>42156.229166666664</v>
      </c>
      <c r="L116" s="27">
        <f t="shared" si="11"/>
        <v>8.333333331393078E-3</v>
      </c>
      <c r="M116" s="28" t="str">
        <f t="shared" si="12"/>
        <v>TRUE</v>
      </c>
      <c r="N116" s="27" t="s">
        <v>41</v>
      </c>
      <c r="O116" s="26" t="s">
        <v>54</v>
      </c>
      <c r="P116"/>
      <c r="Q116"/>
      <c r="R116"/>
      <c r="S116"/>
      <c r="T116"/>
      <c r="U116"/>
      <c r="V116"/>
      <c r="W116"/>
    </row>
    <row r="117" spans="1:23" ht="27" customHeight="1" x14ac:dyDescent="0.25">
      <c r="A117" s="25">
        <v>19033</v>
      </c>
      <c r="B117" s="25"/>
      <c r="C117" s="26" t="s">
        <v>40</v>
      </c>
      <c r="D117" s="23">
        <v>42156.229166666664</v>
      </c>
      <c r="E117" s="20" t="s">
        <v>39</v>
      </c>
      <c r="F117" s="22">
        <v>42156.105555555558</v>
      </c>
      <c r="G117" s="51">
        <f t="shared" si="13"/>
        <v>0.12361111110658385</v>
      </c>
      <c r="H117" s="31" t="str">
        <f t="shared" si="10"/>
        <v>ACCEPTABLE</v>
      </c>
      <c r="I117" s="18"/>
      <c r="J117" s="23">
        <v>42156.243055555555</v>
      </c>
      <c r="K117" s="23">
        <v>42156.258333333331</v>
      </c>
      <c r="L117" s="27">
        <f t="shared" si="11"/>
        <v>1.5277777776645962E-2</v>
      </c>
      <c r="M117" s="28" t="str">
        <f t="shared" si="12"/>
        <v>TRUE</v>
      </c>
      <c r="N117" s="27" t="s">
        <v>39</v>
      </c>
      <c r="O117" s="26" t="s">
        <v>134</v>
      </c>
      <c r="P117"/>
      <c r="Q117"/>
      <c r="R117"/>
      <c r="S117"/>
      <c r="T117"/>
      <c r="U117"/>
      <c r="V117"/>
      <c r="W117"/>
    </row>
    <row r="118" spans="1:23" ht="27" customHeight="1" x14ac:dyDescent="0.25">
      <c r="A118" s="25">
        <v>19034</v>
      </c>
      <c r="B118" s="25"/>
      <c r="C118" s="26" t="s">
        <v>135</v>
      </c>
      <c r="D118" s="23">
        <v>42156.416666666664</v>
      </c>
      <c r="E118" s="20" t="s">
        <v>41</v>
      </c>
      <c r="F118" s="22">
        <v>42156.26458333333</v>
      </c>
      <c r="G118" s="51">
        <f t="shared" si="13"/>
        <v>0.15208333333430346</v>
      </c>
      <c r="H118" s="31" t="str">
        <f t="shared" si="10"/>
        <v>ACCEPTABLE</v>
      </c>
      <c r="I118" s="19" t="s">
        <v>132</v>
      </c>
      <c r="J118" s="23">
        <v>42156.425000000003</v>
      </c>
      <c r="K118" s="23">
        <v>42156.434027777781</v>
      </c>
      <c r="L118" s="27">
        <f t="shared" si="11"/>
        <v>9.0277777781011537E-3</v>
      </c>
      <c r="M118" s="28" t="str">
        <f t="shared" si="12"/>
        <v>TRUE</v>
      </c>
      <c r="N118" s="27" t="s">
        <v>41</v>
      </c>
      <c r="O118" s="26" t="s">
        <v>136</v>
      </c>
      <c r="P118"/>
      <c r="Q118"/>
      <c r="R118"/>
      <c r="S118"/>
      <c r="T118"/>
      <c r="U118"/>
      <c r="V118"/>
      <c r="W118"/>
    </row>
    <row r="119" spans="1:23" ht="27" customHeight="1" x14ac:dyDescent="0.25">
      <c r="A119" s="25">
        <v>19034</v>
      </c>
      <c r="B119" s="25"/>
      <c r="C119" s="26" t="s">
        <v>40</v>
      </c>
      <c r="D119" s="23">
        <v>42156.444444444445</v>
      </c>
      <c r="E119" s="20" t="s">
        <v>39</v>
      </c>
      <c r="F119" s="22">
        <v>42156.26458333333</v>
      </c>
      <c r="G119" s="51">
        <f t="shared" si="13"/>
        <v>0.179861111115315</v>
      </c>
      <c r="H119" s="31" t="str">
        <f t="shared" si="10"/>
        <v>ACCEPTABLE</v>
      </c>
      <c r="I119" s="18"/>
      <c r="J119" s="23">
        <v>42156.444444444445</v>
      </c>
      <c r="K119" s="23">
        <v>42156.459722222222</v>
      </c>
      <c r="L119" s="27">
        <f t="shared" si="11"/>
        <v>1.5277777776645962E-2</v>
      </c>
      <c r="M119" s="28" t="str">
        <f t="shared" si="12"/>
        <v>TRUE</v>
      </c>
      <c r="N119" s="27" t="s">
        <v>39</v>
      </c>
      <c r="O119" s="26" t="s">
        <v>137</v>
      </c>
      <c r="P119"/>
      <c r="Q119"/>
      <c r="R119"/>
      <c r="S119"/>
      <c r="T119"/>
      <c r="U119"/>
      <c r="V119"/>
      <c r="W119"/>
    </row>
    <row r="120" spans="1:23" ht="27" customHeight="1" x14ac:dyDescent="0.25">
      <c r="A120" s="25">
        <v>19035</v>
      </c>
      <c r="B120" s="25"/>
      <c r="C120" s="26" t="s">
        <v>40</v>
      </c>
      <c r="D120" s="23">
        <v>42156.479166666664</v>
      </c>
      <c r="E120" s="20" t="s">
        <v>41</v>
      </c>
      <c r="F120" s="22">
        <v>42156.26458333333</v>
      </c>
      <c r="G120" s="51">
        <f t="shared" si="13"/>
        <v>0.21458333333430346</v>
      </c>
      <c r="H120" s="31" t="str">
        <f t="shared" si="10"/>
        <v>ACCEPTABLE</v>
      </c>
      <c r="I120" s="19" t="s">
        <v>132</v>
      </c>
      <c r="J120" s="23">
        <v>42156.477777777778</v>
      </c>
      <c r="K120" s="23">
        <v>42156.488194444442</v>
      </c>
      <c r="L120" s="27">
        <f t="shared" si="11"/>
        <v>1.0416666664241347E-2</v>
      </c>
      <c r="M120" s="28" t="str">
        <f t="shared" si="12"/>
        <v>TRUE</v>
      </c>
      <c r="N120" s="27" t="s">
        <v>41</v>
      </c>
      <c r="O120" s="26" t="s">
        <v>137</v>
      </c>
      <c r="P120"/>
      <c r="Q120"/>
      <c r="R120"/>
      <c r="S120"/>
      <c r="T120"/>
      <c r="U120"/>
      <c r="V120"/>
      <c r="W120"/>
    </row>
    <row r="121" spans="1:23" ht="27" customHeight="1" x14ac:dyDescent="0.25">
      <c r="A121" s="25">
        <v>19035</v>
      </c>
      <c r="B121" s="25"/>
      <c r="C121" s="26" t="s">
        <v>98</v>
      </c>
      <c r="D121" s="23">
        <v>42156.520833333336</v>
      </c>
      <c r="E121" s="20" t="s">
        <v>39</v>
      </c>
      <c r="F121" s="22">
        <v>42156.26458333333</v>
      </c>
      <c r="G121" s="51">
        <f t="shared" si="13"/>
        <v>0.25625000000582077</v>
      </c>
      <c r="H121" s="31" t="str">
        <f t="shared" si="10"/>
        <v>ACCEPTABLE</v>
      </c>
      <c r="I121" s="18"/>
      <c r="J121" s="23">
        <v>42156.509027777778</v>
      </c>
      <c r="K121" s="23">
        <v>42156.522916666669</v>
      </c>
      <c r="L121" s="27">
        <f t="shared" si="11"/>
        <v>1.3888888890505768E-2</v>
      </c>
      <c r="M121" s="28" t="str">
        <f t="shared" si="12"/>
        <v>TRUE</v>
      </c>
      <c r="N121" s="27" t="s">
        <v>39</v>
      </c>
      <c r="O121" s="26" t="s">
        <v>138</v>
      </c>
      <c r="P121"/>
      <c r="Q121"/>
      <c r="R121"/>
      <c r="S121"/>
      <c r="T121"/>
      <c r="U121"/>
      <c r="V121"/>
      <c r="W121"/>
    </row>
    <row r="122" spans="1:23" ht="27" customHeight="1" x14ac:dyDescent="0.25">
      <c r="A122" s="39">
        <v>19035</v>
      </c>
      <c r="B122" s="37"/>
      <c r="C122" s="26" t="s">
        <v>43</v>
      </c>
      <c r="D122" s="23">
        <v>42157.166666666664</v>
      </c>
      <c r="E122" s="20" t="s">
        <v>41</v>
      </c>
      <c r="F122" s="22">
        <v>42156.408333333333</v>
      </c>
      <c r="G122" s="51">
        <f>IF(D122="","",D122-F122)</f>
        <v>0.75833333333139308</v>
      </c>
      <c r="H122" s="31" t="str">
        <f t="shared" si="10"/>
        <v>ACCEPTABLE</v>
      </c>
      <c r="I122" s="38"/>
      <c r="J122" s="23">
        <v>42157.104166666664</v>
      </c>
      <c r="K122" s="23">
        <v>42157.114583333336</v>
      </c>
      <c r="L122" s="27">
        <f t="shared" si="11"/>
        <v>1.0416666671517305E-2</v>
      </c>
      <c r="M122" s="28" t="str">
        <f t="shared" si="12"/>
        <v>TRUE</v>
      </c>
      <c r="N122" s="27" t="s">
        <v>41</v>
      </c>
      <c r="O122" s="26" t="s">
        <v>54</v>
      </c>
      <c r="P122"/>
      <c r="Q122"/>
      <c r="R122"/>
      <c r="S122"/>
      <c r="T122"/>
      <c r="U122"/>
      <c r="V122"/>
      <c r="W122"/>
    </row>
    <row r="123" spans="1:23" ht="27" customHeight="1" x14ac:dyDescent="0.25">
      <c r="A123" s="39">
        <v>19035</v>
      </c>
      <c r="B123" s="25"/>
      <c r="C123" s="26" t="s">
        <v>40</v>
      </c>
      <c r="D123" s="23">
        <v>42157.197916666664</v>
      </c>
      <c r="E123" s="20" t="s">
        <v>39</v>
      </c>
      <c r="F123" s="22">
        <v>42156.408333333333</v>
      </c>
      <c r="G123" s="51">
        <f>IF(D123="","",D123-F123)</f>
        <v>0.78958333333139308</v>
      </c>
      <c r="H123" s="31" t="str">
        <f t="shared" si="10"/>
        <v>ACCEPTABLE</v>
      </c>
      <c r="I123" s="18"/>
      <c r="J123" s="23">
        <v>42157.177083333336</v>
      </c>
      <c r="K123" s="23">
        <v>42157.190972222219</v>
      </c>
      <c r="L123" s="27">
        <f t="shared" si="11"/>
        <v>1.3888888883229811E-2</v>
      </c>
      <c r="M123" s="28" t="str">
        <f t="shared" si="12"/>
        <v>TRUE</v>
      </c>
      <c r="N123" s="27" t="s">
        <v>39</v>
      </c>
      <c r="O123" s="26" t="s">
        <v>139</v>
      </c>
      <c r="P123"/>
      <c r="Q123"/>
      <c r="R123"/>
      <c r="S123"/>
      <c r="T123"/>
      <c r="U123"/>
      <c r="V123"/>
      <c r="W123"/>
    </row>
    <row r="124" spans="1:23" ht="27" customHeight="1" x14ac:dyDescent="0.25">
      <c r="A124" s="25">
        <v>19037</v>
      </c>
      <c r="B124" s="25"/>
      <c r="C124" s="26" t="s">
        <v>49</v>
      </c>
      <c r="D124" s="23">
        <v>42157.40625</v>
      </c>
      <c r="E124" s="20" t="s">
        <v>41</v>
      </c>
      <c r="F124" s="22">
        <v>42156.408333333333</v>
      </c>
      <c r="G124" s="51">
        <f t="shared" si="13"/>
        <v>0.99791666666715173</v>
      </c>
      <c r="H124" s="31" t="str">
        <f t="shared" si="10"/>
        <v>ACCEPTABLE</v>
      </c>
      <c r="I124" s="18"/>
      <c r="J124" s="23">
        <v>42157.392361111109</v>
      </c>
      <c r="K124" s="23">
        <v>42157.406944444447</v>
      </c>
      <c r="L124" s="27">
        <f t="shared" si="11"/>
        <v>1.4583333337213844E-2</v>
      </c>
      <c r="M124" s="28" t="str">
        <f t="shared" si="12"/>
        <v>TRUE</v>
      </c>
      <c r="N124" s="27" t="s">
        <v>41</v>
      </c>
      <c r="O124" s="26" t="s">
        <v>140</v>
      </c>
      <c r="P124"/>
      <c r="Q124"/>
      <c r="R124"/>
      <c r="S124"/>
      <c r="T124"/>
      <c r="U124"/>
      <c r="V124"/>
      <c r="W124"/>
    </row>
    <row r="125" spans="1:23" ht="27" customHeight="1" x14ac:dyDescent="0.25">
      <c r="A125" s="25">
        <v>19037</v>
      </c>
      <c r="B125" s="25"/>
      <c r="C125" s="26" t="s">
        <v>51</v>
      </c>
      <c r="D125" s="23">
        <v>42157.427083333336</v>
      </c>
      <c r="E125" s="20" t="s">
        <v>39</v>
      </c>
      <c r="F125" s="22">
        <v>42156.408333333333</v>
      </c>
      <c r="G125" s="51">
        <f t="shared" si="13"/>
        <v>1.0187500000029104</v>
      </c>
      <c r="H125" s="31" t="str">
        <f t="shared" si="10"/>
        <v>ACCEPTABLE</v>
      </c>
      <c r="I125" s="18"/>
      <c r="J125" s="23">
        <v>42157.427083333336</v>
      </c>
      <c r="K125" s="23">
        <v>42157.4375</v>
      </c>
      <c r="L125" s="27">
        <f t="shared" si="11"/>
        <v>1.0416666664241347E-2</v>
      </c>
      <c r="M125" s="28" t="str">
        <f t="shared" si="12"/>
        <v>TRUE</v>
      </c>
      <c r="N125" s="27" t="s">
        <v>39</v>
      </c>
      <c r="O125" s="26" t="s">
        <v>141</v>
      </c>
      <c r="P125"/>
      <c r="Q125"/>
      <c r="R125"/>
      <c r="S125"/>
      <c r="T125"/>
      <c r="U125"/>
      <c r="V125"/>
      <c r="W125"/>
    </row>
    <row r="126" spans="1:23" ht="27" customHeight="1" x14ac:dyDescent="0.25">
      <c r="A126" s="25">
        <v>19038</v>
      </c>
      <c r="B126" s="25"/>
      <c r="C126" s="26" t="s">
        <v>40</v>
      </c>
      <c r="D126" s="23">
        <v>42157.458333333336</v>
      </c>
      <c r="E126" s="20" t="s">
        <v>41</v>
      </c>
      <c r="F126" s="22">
        <v>42156.408333333333</v>
      </c>
      <c r="G126" s="51">
        <f t="shared" si="13"/>
        <v>1.0500000000029104</v>
      </c>
      <c r="H126" s="31" t="str">
        <f t="shared" si="10"/>
        <v>ACCEPTABLE</v>
      </c>
      <c r="I126" s="18"/>
      <c r="J126" s="23">
        <v>42157.456944444442</v>
      </c>
      <c r="K126" s="23">
        <v>42157.468055555553</v>
      </c>
      <c r="L126" s="27">
        <f t="shared" si="11"/>
        <v>1.1111111110949423E-2</v>
      </c>
      <c r="M126" s="28" t="str">
        <f t="shared" si="12"/>
        <v>TRUE</v>
      </c>
      <c r="N126" s="27" t="s">
        <v>41</v>
      </c>
      <c r="O126" s="26" t="s">
        <v>142</v>
      </c>
      <c r="P126"/>
      <c r="Q126"/>
      <c r="R126"/>
      <c r="S126"/>
      <c r="T126"/>
      <c r="U126"/>
      <c r="V126"/>
      <c r="W126"/>
    </row>
    <row r="127" spans="1:23" ht="27" customHeight="1" x14ac:dyDescent="0.25">
      <c r="A127" s="25">
        <v>19038</v>
      </c>
      <c r="B127" s="25"/>
      <c r="C127" s="26" t="s">
        <v>40</v>
      </c>
      <c r="D127" s="23">
        <v>42157.486111111109</v>
      </c>
      <c r="E127" s="20" t="s">
        <v>39</v>
      </c>
      <c r="F127" s="22">
        <v>42156.408333333333</v>
      </c>
      <c r="G127" s="51">
        <f t="shared" si="13"/>
        <v>1.077777777776646</v>
      </c>
      <c r="H127" s="31" t="str">
        <f t="shared" si="10"/>
        <v>ACCEPTABLE</v>
      </c>
      <c r="I127" s="18"/>
      <c r="J127" s="23">
        <v>42157.481249999997</v>
      </c>
      <c r="K127" s="23">
        <v>42157.495833333334</v>
      </c>
      <c r="L127" s="27">
        <f t="shared" si="11"/>
        <v>1.4583333337213844E-2</v>
      </c>
      <c r="M127" s="28" t="str">
        <f t="shared" si="12"/>
        <v>TRUE</v>
      </c>
      <c r="N127" s="27" t="s">
        <v>39</v>
      </c>
      <c r="O127" s="26" t="s">
        <v>142</v>
      </c>
      <c r="P127"/>
      <c r="Q127"/>
      <c r="R127"/>
      <c r="S127"/>
      <c r="T127"/>
      <c r="U127"/>
      <c r="V127"/>
      <c r="W127"/>
    </row>
    <row r="128" spans="1:23" ht="27" customHeight="1" x14ac:dyDescent="0.25">
      <c r="A128" s="25">
        <v>19039</v>
      </c>
      <c r="B128" s="25"/>
      <c r="C128" s="26" t="s">
        <v>40</v>
      </c>
      <c r="D128" s="23">
        <v>42157.659722222219</v>
      </c>
      <c r="E128" s="20" t="s">
        <v>41</v>
      </c>
      <c r="F128" s="22">
        <v>42157.619444444441</v>
      </c>
      <c r="G128" s="51">
        <f t="shared" si="13"/>
        <v>4.0277777778101154E-2</v>
      </c>
      <c r="H128" s="31" t="str">
        <f t="shared" si="10"/>
        <v>TOO LATE</v>
      </c>
      <c r="I128" s="18"/>
      <c r="J128" s="23">
        <v>42157.65625</v>
      </c>
      <c r="K128" s="23">
        <v>42157.668055555558</v>
      </c>
      <c r="L128" s="27">
        <f t="shared" si="11"/>
        <v>1.1805555557657499E-2</v>
      </c>
      <c r="M128" s="28" t="str">
        <f t="shared" si="12"/>
        <v>TRUE</v>
      </c>
      <c r="N128" s="27" t="s">
        <v>41</v>
      </c>
      <c r="O128" s="26" t="s">
        <v>143</v>
      </c>
      <c r="P128"/>
      <c r="Q128"/>
      <c r="R128"/>
      <c r="S128"/>
      <c r="T128"/>
      <c r="U128"/>
      <c r="V128"/>
      <c r="W128"/>
    </row>
    <row r="129" spans="1:23" ht="27" customHeight="1" x14ac:dyDescent="0.25">
      <c r="A129" s="25">
        <v>19039</v>
      </c>
      <c r="B129" s="25"/>
      <c r="C129" s="26" t="s">
        <v>43</v>
      </c>
      <c r="D129" s="23">
        <v>42157.701388888891</v>
      </c>
      <c r="E129" s="20" t="s">
        <v>39</v>
      </c>
      <c r="F129" s="22">
        <v>42157.619444444441</v>
      </c>
      <c r="G129" s="51">
        <f t="shared" si="13"/>
        <v>8.1944444449618459E-2</v>
      </c>
      <c r="H129" s="31" t="str">
        <f t="shared" si="10"/>
        <v>ACCEPTABLE</v>
      </c>
      <c r="I129" s="18"/>
      <c r="J129" s="23">
        <v>42157.695833333331</v>
      </c>
      <c r="K129" s="23">
        <v>42157.70416666667</v>
      </c>
      <c r="L129" s="27">
        <f t="shared" si="11"/>
        <v>8.3333333386690356E-3</v>
      </c>
      <c r="M129" s="28" t="str">
        <f t="shared" si="12"/>
        <v>TRUE</v>
      </c>
      <c r="N129" s="27" t="s">
        <v>39</v>
      </c>
      <c r="O129" s="26" t="s">
        <v>136</v>
      </c>
      <c r="P129"/>
      <c r="Q129"/>
      <c r="R129"/>
      <c r="S129"/>
      <c r="T129"/>
      <c r="U129"/>
      <c r="V129"/>
      <c r="W129"/>
    </row>
    <row r="130" spans="1:23" ht="27" customHeight="1" x14ac:dyDescent="0.25">
      <c r="A130" s="25">
        <v>19039</v>
      </c>
      <c r="B130" s="25"/>
      <c r="C130" s="26" t="s">
        <v>43</v>
      </c>
      <c r="D130" s="23">
        <v>42158.041666666664</v>
      </c>
      <c r="E130" s="20" t="s">
        <v>41</v>
      </c>
      <c r="F130" s="22">
        <v>42157.883333333331</v>
      </c>
      <c r="G130" s="51">
        <f t="shared" si="13"/>
        <v>0.15833333333284827</v>
      </c>
      <c r="H130" s="31" t="str">
        <f t="shared" si="10"/>
        <v>ACCEPTABLE</v>
      </c>
      <c r="I130" s="18"/>
      <c r="J130" s="23">
        <v>42158.020833333336</v>
      </c>
      <c r="K130" s="23">
        <v>42158.03125</v>
      </c>
      <c r="L130" s="27">
        <f t="shared" si="11"/>
        <v>1.0416666664241347E-2</v>
      </c>
      <c r="M130" s="28" t="str">
        <f t="shared" si="12"/>
        <v>TRUE</v>
      </c>
      <c r="N130" s="27" t="s">
        <v>41</v>
      </c>
      <c r="O130" s="26" t="s">
        <v>54</v>
      </c>
      <c r="P130"/>
      <c r="Q130"/>
      <c r="R130"/>
      <c r="S130"/>
      <c r="T130"/>
      <c r="U130"/>
      <c r="V130"/>
      <c r="W130"/>
    </row>
    <row r="131" spans="1:23" ht="27" customHeight="1" x14ac:dyDescent="0.25">
      <c r="A131" s="25">
        <v>19039</v>
      </c>
      <c r="B131" s="25"/>
      <c r="C131" s="26" t="s">
        <v>40</v>
      </c>
      <c r="D131" s="23">
        <v>42158.0625</v>
      </c>
      <c r="E131" s="20" t="s">
        <v>39</v>
      </c>
      <c r="F131" s="22">
        <v>42157.883333333331</v>
      </c>
      <c r="G131" s="51">
        <f t="shared" si="13"/>
        <v>0.17916666666860692</v>
      </c>
      <c r="H131" s="31" t="str">
        <f t="shared" si="10"/>
        <v>ACCEPTABLE</v>
      </c>
      <c r="I131" s="18"/>
      <c r="J131" s="23">
        <v>42158.041666666664</v>
      </c>
      <c r="K131" s="23">
        <v>42158.051388888889</v>
      </c>
      <c r="L131" s="27">
        <f t="shared" si="11"/>
        <v>9.7222222248092294E-3</v>
      </c>
      <c r="M131" s="28" t="str">
        <f t="shared" si="12"/>
        <v>TRUE</v>
      </c>
      <c r="N131" s="27" t="s">
        <v>39</v>
      </c>
      <c r="O131" s="26" t="s">
        <v>144</v>
      </c>
      <c r="P131"/>
      <c r="Q131"/>
      <c r="R131"/>
      <c r="S131"/>
      <c r="T131"/>
      <c r="U131"/>
      <c r="V131"/>
      <c r="W131"/>
    </row>
    <row r="132" spans="1:23" ht="27" customHeight="1" x14ac:dyDescent="0.25">
      <c r="A132" s="25">
        <v>19037</v>
      </c>
      <c r="B132" s="25"/>
      <c r="C132" s="26" t="s">
        <v>51</v>
      </c>
      <c r="D132" s="23">
        <v>42158.472222222219</v>
      </c>
      <c r="E132" s="20" t="s">
        <v>41</v>
      </c>
      <c r="F132" s="22">
        <v>42158.34652777778</v>
      </c>
      <c r="G132" s="51">
        <f t="shared" si="13"/>
        <v>0.12569444443943212</v>
      </c>
      <c r="H132" s="31" t="str">
        <f t="shared" si="10"/>
        <v>ACCEPTABLE</v>
      </c>
      <c r="I132" s="18"/>
      <c r="J132" s="23">
        <v>42158.461111111108</v>
      </c>
      <c r="K132" s="23">
        <v>42158.472916666666</v>
      </c>
      <c r="L132" s="27">
        <f t="shared" si="11"/>
        <v>1.1805555557657499E-2</v>
      </c>
      <c r="M132" s="28" t="str">
        <f t="shared" si="12"/>
        <v>TRUE</v>
      </c>
      <c r="N132" s="27" t="s">
        <v>41</v>
      </c>
      <c r="O132" s="26" t="s">
        <v>145</v>
      </c>
      <c r="P132"/>
      <c r="Q132"/>
      <c r="R132"/>
      <c r="S132"/>
      <c r="T132"/>
      <c r="U132"/>
      <c r="V132"/>
      <c r="W132"/>
    </row>
    <row r="133" spans="1:23" ht="27" customHeight="1" x14ac:dyDescent="0.25">
      <c r="A133" s="25">
        <v>19037</v>
      </c>
      <c r="B133" s="25"/>
      <c r="C133" s="26" t="s">
        <v>49</v>
      </c>
      <c r="D133" s="23">
        <v>42158.493055555555</v>
      </c>
      <c r="E133" s="20" t="s">
        <v>39</v>
      </c>
      <c r="F133" s="22">
        <v>42158.34652777778</v>
      </c>
      <c r="G133" s="51">
        <f t="shared" si="13"/>
        <v>0.14652777777519077</v>
      </c>
      <c r="H133" s="31" t="str">
        <f t="shared" si="10"/>
        <v>ACCEPTABLE</v>
      </c>
      <c r="I133" s="18"/>
      <c r="J133" s="23">
        <v>42158.496527777781</v>
      </c>
      <c r="K133" s="23">
        <v>42158.511805555558</v>
      </c>
      <c r="L133" s="27">
        <f t="shared" si="11"/>
        <v>1.5277777776645962E-2</v>
      </c>
      <c r="M133" s="28" t="str">
        <f t="shared" si="12"/>
        <v>TRUE</v>
      </c>
      <c r="N133" s="27" t="s">
        <v>39</v>
      </c>
      <c r="O133" s="26" t="s">
        <v>146</v>
      </c>
      <c r="P133"/>
      <c r="Q133"/>
      <c r="R133"/>
      <c r="S133"/>
      <c r="T133"/>
      <c r="U133"/>
      <c r="V133"/>
      <c r="W133"/>
    </row>
    <row r="134" spans="1:23" ht="27" customHeight="1" x14ac:dyDescent="0.25">
      <c r="A134" s="25">
        <v>19041</v>
      </c>
      <c r="B134" s="25"/>
      <c r="C134" s="26" t="s">
        <v>40</v>
      </c>
      <c r="D134" s="23">
        <v>42158.534722222219</v>
      </c>
      <c r="E134" s="20" t="s">
        <v>41</v>
      </c>
      <c r="F134" s="22">
        <v>42158.430555555555</v>
      </c>
      <c r="G134" s="51">
        <f t="shared" si="13"/>
        <v>0.10416666666424135</v>
      </c>
      <c r="H134" s="31" t="str">
        <f t="shared" si="10"/>
        <v>ACCEPTABLE</v>
      </c>
      <c r="I134" s="18"/>
      <c r="J134" s="23">
        <v>42158.538194444445</v>
      </c>
      <c r="K134" s="23">
        <v>42158.554166666669</v>
      </c>
      <c r="L134" s="27">
        <f t="shared" si="11"/>
        <v>1.5972222223354038E-2</v>
      </c>
      <c r="M134" s="28" t="str">
        <f t="shared" si="12"/>
        <v>TRUE</v>
      </c>
      <c r="N134" s="27" t="s">
        <v>41</v>
      </c>
      <c r="O134" s="26" t="s">
        <v>147</v>
      </c>
      <c r="P134"/>
      <c r="Q134"/>
      <c r="R134"/>
      <c r="S134"/>
      <c r="T134"/>
      <c r="U134"/>
      <c r="V134"/>
      <c r="W134"/>
    </row>
    <row r="135" spans="1:23" ht="27" customHeight="1" x14ac:dyDescent="0.25">
      <c r="A135" s="25">
        <v>19041</v>
      </c>
      <c r="B135" s="25"/>
      <c r="C135" s="26" t="s">
        <v>98</v>
      </c>
      <c r="D135" s="23">
        <v>42158.5625</v>
      </c>
      <c r="E135" s="20" t="s">
        <v>39</v>
      </c>
      <c r="F135" s="22">
        <v>42158.430555555555</v>
      </c>
      <c r="G135" s="51">
        <f t="shared" si="13"/>
        <v>0.13194444444525288</v>
      </c>
      <c r="H135" s="31" t="str">
        <f t="shared" si="10"/>
        <v>ACCEPTABLE</v>
      </c>
      <c r="I135" s="18"/>
      <c r="J135" s="23">
        <v>42158.579861111109</v>
      </c>
      <c r="K135" s="23">
        <v>42158.590277777781</v>
      </c>
      <c r="L135" s="27">
        <f t="shared" si="11"/>
        <v>1.0416666671517305E-2</v>
      </c>
      <c r="M135" s="28" t="str">
        <f t="shared" si="12"/>
        <v>TRUE</v>
      </c>
      <c r="N135" s="27" t="s">
        <v>39</v>
      </c>
      <c r="O135" s="26" t="s">
        <v>148</v>
      </c>
      <c r="P135"/>
      <c r="Q135"/>
      <c r="R135"/>
      <c r="S135"/>
      <c r="T135"/>
      <c r="U135"/>
      <c r="V135"/>
      <c r="W135"/>
    </row>
    <row r="136" spans="1:23" ht="27" customHeight="1" x14ac:dyDescent="0.25">
      <c r="A136" s="25">
        <v>19040</v>
      </c>
      <c r="B136" s="25"/>
      <c r="C136" s="26" t="s">
        <v>40</v>
      </c>
      <c r="D136" s="23">
        <v>42158.604166666664</v>
      </c>
      <c r="E136" s="20" t="s">
        <v>41</v>
      </c>
      <c r="F136" s="22">
        <v>42158.430555555555</v>
      </c>
      <c r="G136" s="51">
        <f t="shared" si="13"/>
        <v>0.17361111110949423</v>
      </c>
      <c r="H136" s="31" t="str">
        <f t="shared" si="10"/>
        <v>ACCEPTABLE</v>
      </c>
      <c r="I136" s="18"/>
      <c r="J136" s="23">
        <v>42158.600694444445</v>
      </c>
      <c r="K136" s="23">
        <v>42158.613194444442</v>
      </c>
      <c r="L136" s="27">
        <f t="shared" si="11"/>
        <v>1.2499999997089617E-2</v>
      </c>
      <c r="M136" s="28" t="str">
        <f t="shared" si="12"/>
        <v>TRUE</v>
      </c>
      <c r="N136" s="27" t="s">
        <v>41</v>
      </c>
      <c r="O136" s="26" t="s">
        <v>149</v>
      </c>
      <c r="P136"/>
      <c r="Q136"/>
      <c r="R136"/>
      <c r="S136"/>
      <c r="T136"/>
      <c r="U136"/>
      <c r="V136"/>
      <c r="W136"/>
    </row>
    <row r="137" spans="1:23" ht="27" customHeight="1" x14ac:dyDescent="0.25">
      <c r="A137" s="25">
        <v>19040</v>
      </c>
      <c r="B137" s="25"/>
      <c r="C137" s="26" t="s">
        <v>43</v>
      </c>
      <c r="D137" s="23">
        <v>42158.625</v>
      </c>
      <c r="E137" s="20" t="s">
        <v>39</v>
      </c>
      <c r="F137" s="22">
        <v>42158.430555555555</v>
      </c>
      <c r="G137" s="51">
        <f t="shared" si="13"/>
        <v>0.19444444444525288</v>
      </c>
      <c r="H137" s="31" t="str">
        <f t="shared" si="10"/>
        <v>ACCEPTABLE</v>
      </c>
      <c r="I137" s="18"/>
      <c r="J137" s="23">
        <v>42158.619444444441</v>
      </c>
      <c r="K137" s="23">
        <v>42158.633333333331</v>
      </c>
      <c r="L137" s="27">
        <f t="shared" si="11"/>
        <v>1.3888888890505768E-2</v>
      </c>
      <c r="M137" s="28" t="str">
        <f t="shared" si="12"/>
        <v>TRUE</v>
      </c>
      <c r="N137" s="27" t="s">
        <v>39</v>
      </c>
      <c r="O137" s="26" t="s">
        <v>150</v>
      </c>
      <c r="P137"/>
      <c r="Q137"/>
      <c r="R137"/>
      <c r="S137"/>
      <c r="T137"/>
      <c r="U137"/>
      <c r="V137"/>
      <c r="W137"/>
    </row>
    <row r="138" spans="1:23" ht="27" customHeight="1" x14ac:dyDescent="0.25">
      <c r="A138" s="25">
        <v>19042</v>
      </c>
      <c r="B138" s="25"/>
      <c r="C138" s="26" t="s">
        <v>40</v>
      </c>
      <c r="D138" s="23">
        <v>42158.666666666664</v>
      </c>
      <c r="E138" s="20" t="s">
        <v>41</v>
      </c>
      <c r="F138" s="22">
        <v>42158.430555555555</v>
      </c>
      <c r="G138" s="51">
        <f t="shared" si="13"/>
        <v>0.23611111110949423</v>
      </c>
      <c r="H138" s="31" t="str">
        <f t="shared" si="10"/>
        <v>ACCEPTABLE</v>
      </c>
      <c r="I138" s="18"/>
      <c r="J138" s="23">
        <v>42158.65902777778</v>
      </c>
      <c r="K138" s="23">
        <v>42158.671527777777</v>
      </c>
      <c r="L138" s="27">
        <f t="shared" si="11"/>
        <v>1.2499999997089617E-2</v>
      </c>
      <c r="M138" s="28" t="str">
        <f t="shared" si="12"/>
        <v>TRUE</v>
      </c>
      <c r="N138" s="27" t="s">
        <v>41</v>
      </c>
      <c r="O138" s="26" t="s">
        <v>151</v>
      </c>
      <c r="P138"/>
      <c r="Q138"/>
      <c r="R138"/>
      <c r="S138"/>
      <c r="T138"/>
      <c r="U138"/>
      <c r="V138"/>
      <c r="W138"/>
    </row>
    <row r="139" spans="1:23" ht="27" customHeight="1" x14ac:dyDescent="0.25">
      <c r="A139" s="25">
        <v>19042</v>
      </c>
      <c r="B139" s="25"/>
      <c r="C139" s="26" t="s">
        <v>43</v>
      </c>
      <c r="D139" s="23">
        <v>42158.694444444445</v>
      </c>
      <c r="E139" s="20" t="s">
        <v>39</v>
      </c>
      <c r="F139" s="22">
        <v>42158.430555555555</v>
      </c>
      <c r="G139" s="51">
        <f t="shared" si="13"/>
        <v>0.26388888889050577</v>
      </c>
      <c r="H139" s="31" t="str">
        <f t="shared" si="10"/>
        <v>ACCEPTABLE</v>
      </c>
      <c r="I139" s="18"/>
      <c r="J139" s="23">
        <v>42158.693055555559</v>
      </c>
      <c r="K139" s="23">
        <v>42158.704861111109</v>
      </c>
      <c r="L139" s="27">
        <f t="shared" si="11"/>
        <v>1.1805555550381541E-2</v>
      </c>
      <c r="M139" s="28" t="str">
        <f t="shared" si="12"/>
        <v>TRUE</v>
      </c>
      <c r="N139" s="27" t="s">
        <v>39</v>
      </c>
      <c r="O139" s="26" t="s">
        <v>118</v>
      </c>
      <c r="P139"/>
      <c r="Q139"/>
      <c r="R139"/>
      <c r="S139"/>
      <c r="T139"/>
      <c r="U139"/>
      <c r="V139"/>
      <c r="W139"/>
    </row>
    <row r="140" spans="1:23" ht="27" customHeight="1" x14ac:dyDescent="0.25">
      <c r="A140" s="25">
        <v>19041</v>
      </c>
      <c r="B140" s="25"/>
      <c r="C140" s="26" t="s">
        <v>43</v>
      </c>
      <c r="D140" s="23">
        <v>42159.3125</v>
      </c>
      <c r="E140" s="20" t="s">
        <v>41</v>
      </c>
      <c r="F140" s="22">
        <v>42159.052083333336</v>
      </c>
      <c r="G140" s="51">
        <f t="shared" si="13"/>
        <v>0.26041666666424135</v>
      </c>
      <c r="H140" s="31" t="str">
        <f t="shared" si="10"/>
        <v>ACCEPTABLE</v>
      </c>
      <c r="I140" s="18"/>
      <c r="J140" s="23">
        <v>42159.3</v>
      </c>
      <c r="K140" s="23">
        <v>42159.307638888888</v>
      </c>
      <c r="L140" s="27">
        <f t="shared" si="11"/>
        <v>7.6388888846850023E-3</v>
      </c>
      <c r="M140" s="28" t="str">
        <f t="shared" si="12"/>
        <v>TRUE</v>
      </c>
      <c r="N140" s="27" t="s">
        <v>41</v>
      </c>
      <c r="O140" s="26" t="s">
        <v>54</v>
      </c>
      <c r="P140"/>
      <c r="Q140"/>
      <c r="R140"/>
      <c r="S140"/>
      <c r="T140"/>
      <c r="U140"/>
      <c r="V140"/>
      <c r="W140"/>
    </row>
    <row r="141" spans="1:23" ht="27" customHeight="1" x14ac:dyDescent="0.25">
      <c r="A141" s="25">
        <v>19041</v>
      </c>
      <c r="B141" s="25"/>
      <c r="C141" s="26" t="s">
        <v>40</v>
      </c>
      <c r="D141" s="23">
        <v>42159.333333333336</v>
      </c>
      <c r="E141" s="20" t="s">
        <v>39</v>
      </c>
      <c r="F141" s="22">
        <v>42159.052083333336</v>
      </c>
      <c r="G141" s="51">
        <f t="shared" si="13"/>
        <v>0.28125</v>
      </c>
      <c r="H141" s="31" t="str">
        <f t="shared" si="10"/>
        <v>ACCEPTABLE</v>
      </c>
      <c r="I141" s="18"/>
      <c r="J141" s="23">
        <v>42159.330555555556</v>
      </c>
      <c r="K141" s="23">
        <v>42159.341666666667</v>
      </c>
      <c r="L141" s="27">
        <f t="shared" si="11"/>
        <v>1.1111111110949423E-2</v>
      </c>
      <c r="M141" s="28" t="str">
        <f t="shared" si="12"/>
        <v>TRUE</v>
      </c>
      <c r="N141" s="27" t="s">
        <v>39</v>
      </c>
      <c r="O141" s="26" t="s">
        <v>152</v>
      </c>
      <c r="P141"/>
      <c r="Q141"/>
      <c r="R141"/>
      <c r="S141"/>
      <c r="T141"/>
      <c r="U141"/>
      <c r="V141"/>
      <c r="W141"/>
    </row>
    <row r="142" spans="1:23" ht="27" customHeight="1" x14ac:dyDescent="0.25">
      <c r="A142" s="25">
        <v>19042</v>
      </c>
      <c r="B142" s="25"/>
      <c r="C142" s="26" t="s">
        <v>43</v>
      </c>
      <c r="D142" s="23">
        <v>42159.791666666664</v>
      </c>
      <c r="E142" s="20" t="s">
        <v>41</v>
      </c>
      <c r="F142" s="22">
        <v>42159.052083333336</v>
      </c>
      <c r="G142" s="51">
        <f t="shared" si="13"/>
        <v>0.73958333332848269</v>
      </c>
      <c r="H142" s="31" t="str">
        <f t="shared" si="10"/>
        <v>ACCEPTABLE</v>
      </c>
      <c r="I142" s="18"/>
      <c r="J142" s="23">
        <v>42159.776388888888</v>
      </c>
      <c r="K142" s="23">
        <v>42159.784722222219</v>
      </c>
      <c r="L142" s="27">
        <f t="shared" si="11"/>
        <v>8.333333331393078E-3</v>
      </c>
      <c r="M142" s="28" t="str">
        <f t="shared" si="12"/>
        <v>TRUE</v>
      </c>
      <c r="N142" s="27" t="s">
        <v>41</v>
      </c>
      <c r="O142" s="26" t="s">
        <v>54</v>
      </c>
      <c r="P142"/>
      <c r="Q142"/>
      <c r="R142"/>
      <c r="S142"/>
      <c r="T142"/>
      <c r="U142"/>
      <c r="V142"/>
      <c r="W142"/>
    </row>
    <row r="143" spans="1:23" ht="27" customHeight="1" x14ac:dyDescent="0.25">
      <c r="A143" s="25">
        <v>19042</v>
      </c>
      <c r="B143" s="25"/>
      <c r="C143" s="26" t="s">
        <v>40</v>
      </c>
      <c r="D143" s="23">
        <v>42159.8125</v>
      </c>
      <c r="E143" s="20" t="s">
        <v>39</v>
      </c>
      <c r="F143" s="22">
        <v>42159.052083333336</v>
      </c>
      <c r="G143" s="51">
        <f t="shared" si="13"/>
        <v>0.76041666666424135</v>
      </c>
      <c r="H143" s="31" t="str">
        <f t="shared" si="10"/>
        <v>ACCEPTABLE</v>
      </c>
      <c r="I143" s="18"/>
      <c r="J143" s="23">
        <v>42159.816666666666</v>
      </c>
      <c r="K143" s="23">
        <v>42159.82708333333</v>
      </c>
      <c r="L143" s="27">
        <f t="shared" si="11"/>
        <v>1.0416666664241347E-2</v>
      </c>
      <c r="M143" s="28" t="str">
        <f t="shared" si="12"/>
        <v>TRUE</v>
      </c>
      <c r="N143" s="27" t="s">
        <v>39</v>
      </c>
      <c r="O143" s="26" t="s">
        <v>153</v>
      </c>
      <c r="P143"/>
      <c r="Q143"/>
      <c r="R143"/>
      <c r="S143"/>
      <c r="T143"/>
      <c r="U143"/>
      <c r="V143"/>
      <c r="W143"/>
    </row>
    <row r="144" spans="1:23" ht="27" customHeight="1" x14ac:dyDescent="0.25">
      <c r="A144" s="25">
        <v>19043</v>
      </c>
      <c r="B144" s="25"/>
      <c r="C144" s="26" t="s">
        <v>49</v>
      </c>
      <c r="D144" s="23">
        <v>42160.479166666664</v>
      </c>
      <c r="E144" s="20" t="s">
        <v>41</v>
      </c>
      <c r="F144" s="22">
        <v>42159.74722222222</v>
      </c>
      <c r="G144" s="51">
        <f t="shared" si="13"/>
        <v>0.73194444444379769</v>
      </c>
      <c r="H144" s="31" t="str">
        <f t="shared" si="10"/>
        <v>ACCEPTABLE</v>
      </c>
      <c r="I144" s="18"/>
      <c r="J144" s="23">
        <v>42160.461111111108</v>
      </c>
      <c r="K144" s="23">
        <v>42160.472916666666</v>
      </c>
      <c r="L144" s="27">
        <f t="shared" si="11"/>
        <v>1.1805555557657499E-2</v>
      </c>
      <c r="M144" s="28" t="str">
        <f t="shared" si="12"/>
        <v>TRUE</v>
      </c>
      <c r="N144" s="27" t="s">
        <v>41</v>
      </c>
      <c r="O144" s="26" t="s">
        <v>154</v>
      </c>
      <c r="P144"/>
      <c r="Q144"/>
      <c r="R144"/>
      <c r="S144"/>
      <c r="T144"/>
      <c r="U144"/>
      <c r="V144"/>
      <c r="W144"/>
    </row>
    <row r="145" spans="1:23" ht="27" customHeight="1" x14ac:dyDescent="0.25">
      <c r="A145" s="25">
        <v>19043</v>
      </c>
      <c r="B145" s="25"/>
      <c r="C145" s="26" t="s">
        <v>51</v>
      </c>
      <c r="D145" s="23">
        <v>42160.5</v>
      </c>
      <c r="E145" s="20" t="s">
        <v>39</v>
      </c>
      <c r="F145" s="22">
        <v>42159.74722222222</v>
      </c>
      <c r="G145" s="51">
        <f t="shared" si="13"/>
        <v>0.75277777777955635</v>
      </c>
      <c r="H145" s="31" t="str">
        <f t="shared" si="10"/>
        <v>ACCEPTABLE</v>
      </c>
      <c r="I145" s="18"/>
      <c r="J145" s="23">
        <v>42160.494444444441</v>
      </c>
      <c r="K145" s="23">
        <v>42160.502083333333</v>
      </c>
      <c r="L145" s="27">
        <f t="shared" si="11"/>
        <v>7.6388888919609599E-3</v>
      </c>
      <c r="M145" s="28" t="str">
        <f t="shared" si="12"/>
        <v>TRUE</v>
      </c>
      <c r="N145" s="27" t="s">
        <v>39</v>
      </c>
      <c r="O145" s="26" t="s">
        <v>155</v>
      </c>
      <c r="P145"/>
      <c r="Q145"/>
      <c r="R145"/>
      <c r="S145"/>
      <c r="T145"/>
      <c r="U145"/>
      <c r="V145"/>
      <c r="W145"/>
    </row>
    <row r="146" spans="1:23" ht="27" customHeight="1" x14ac:dyDescent="0.25">
      <c r="A146" s="25">
        <v>19044</v>
      </c>
      <c r="B146" s="25"/>
      <c r="C146" s="26" t="s">
        <v>49</v>
      </c>
      <c r="D146" s="23">
        <v>42161.447916666664</v>
      </c>
      <c r="E146" s="20" t="s">
        <v>41</v>
      </c>
      <c r="F146" s="22">
        <v>42161.25</v>
      </c>
      <c r="G146" s="51">
        <f t="shared" si="13"/>
        <v>0.19791666666424135</v>
      </c>
      <c r="H146" s="31" t="str">
        <f t="shared" si="10"/>
        <v>ACCEPTABLE</v>
      </c>
      <c r="I146" s="18"/>
      <c r="J146" s="23">
        <v>42161.426388888889</v>
      </c>
      <c r="K146" s="23">
        <v>42161.442361111112</v>
      </c>
      <c r="L146" s="27">
        <f t="shared" si="11"/>
        <v>1.5972222223354038E-2</v>
      </c>
      <c r="M146" s="28" t="str">
        <f t="shared" si="12"/>
        <v>TRUE</v>
      </c>
      <c r="N146" s="27" t="s">
        <v>41</v>
      </c>
      <c r="O146" s="26" t="s">
        <v>156</v>
      </c>
      <c r="P146"/>
      <c r="Q146"/>
      <c r="R146"/>
      <c r="S146"/>
      <c r="T146"/>
      <c r="U146"/>
      <c r="V146"/>
      <c r="W146"/>
    </row>
    <row r="147" spans="1:23" ht="27" customHeight="1" x14ac:dyDescent="0.25">
      <c r="A147" s="25">
        <v>19044</v>
      </c>
      <c r="B147" s="25"/>
      <c r="C147" s="26" t="s">
        <v>51</v>
      </c>
      <c r="D147" s="23">
        <v>42161.479166666664</v>
      </c>
      <c r="E147" s="20" t="s">
        <v>39</v>
      </c>
      <c r="F147" s="22">
        <v>42161.25</v>
      </c>
      <c r="G147" s="51">
        <f t="shared" si="13"/>
        <v>0.22916666666424135</v>
      </c>
      <c r="H147" s="31" t="str">
        <f t="shared" si="10"/>
        <v>ACCEPTABLE</v>
      </c>
      <c r="I147" s="18"/>
      <c r="J147" s="23">
        <v>42161.46597222222</v>
      </c>
      <c r="K147" s="23">
        <v>42161.473611111112</v>
      </c>
      <c r="L147" s="27">
        <f t="shared" si="11"/>
        <v>7.6388888919609599E-3</v>
      </c>
      <c r="M147" s="28" t="str">
        <f t="shared" si="12"/>
        <v>TRUE</v>
      </c>
      <c r="N147" s="27" t="s">
        <v>39</v>
      </c>
      <c r="O147" s="26" t="s">
        <v>157</v>
      </c>
      <c r="P147"/>
      <c r="Q147"/>
      <c r="R147"/>
      <c r="S147"/>
      <c r="T147"/>
      <c r="U147"/>
      <c r="V147"/>
      <c r="W147"/>
    </row>
    <row r="148" spans="1:23" ht="27" customHeight="1" x14ac:dyDescent="0.25">
      <c r="A148" s="25">
        <v>19045</v>
      </c>
      <c r="B148" s="25"/>
      <c r="C148" s="26" t="s">
        <v>51</v>
      </c>
      <c r="D148" s="23">
        <v>42161.760416666664</v>
      </c>
      <c r="E148" s="20" t="s">
        <v>41</v>
      </c>
      <c r="F148" s="22">
        <v>42161.484027777777</v>
      </c>
      <c r="G148" s="51">
        <f t="shared" si="13"/>
        <v>0.27638888888759539</v>
      </c>
      <c r="H148" s="31" t="str">
        <f t="shared" si="10"/>
        <v>ACCEPTABLE</v>
      </c>
      <c r="I148" s="18"/>
      <c r="J148" s="23">
        <v>42161.746527777781</v>
      </c>
      <c r="K148" s="23">
        <v>42161.756944444445</v>
      </c>
      <c r="L148" s="27">
        <f t="shared" si="11"/>
        <v>1.0416666664241347E-2</v>
      </c>
      <c r="M148" s="28" t="str">
        <f t="shared" si="12"/>
        <v>TRUE</v>
      </c>
      <c r="N148" s="27" t="s">
        <v>41</v>
      </c>
      <c r="O148" s="26" t="s">
        <v>158</v>
      </c>
      <c r="P148"/>
      <c r="Q148"/>
      <c r="R148"/>
      <c r="S148"/>
      <c r="T148"/>
      <c r="U148"/>
      <c r="V148"/>
      <c r="W148"/>
    </row>
    <row r="149" spans="1:23" ht="27" customHeight="1" x14ac:dyDescent="0.25">
      <c r="A149" s="25">
        <v>19045</v>
      </c>
      <c r="B149" s="25"/>
      <c r="C149" s="26" t="s">
        <v>49</v>
      </c>
      <c r="D149" s="23">
        <v>42161.78125</v>
      </c>
      <c r="E149" s="20" t="s">
        <v>39</v>
      </c>
      <c r="F149" s="22">
        <v>42161.484027777777</v>
      </c>
      <c r="G149" s="51">
        <f t="shared" si="13"/>
        <v>0.29722222222335404</v>
      </c>
      <c r="H149" s="31" t="str">
        <f t="shared" si="10"/>
        <v>ACCEPTABLE</v>
      </c>
      <c r="I149" s="18"/>
      <c r="J149" s="23">
        <v>42161.770138888889</v>
      </c>
      <c r="K149" s="23">
        <v>42161.781944444447</v>
      </c>
      <c r="L149" s="27">
        <f t="shared" si="11"/>
        <v>1.1805555557657499E-2</v>
      </c>
      <c r="M149" s="28" t="str">
        <f t="shared" si="12"/>
        <v>TRUE</v>
      </c>
      <c r="N149" s="27" t="s">
        <v>39</v>
      </c>
      <c r="O149" s="26" t="s">
        <v>158</v>
      </c>
      <c r="P149"/>
      <c r="Q149"/>
      <c r="R149"/>
      <c r="S149"/>
      <c r="T149"/>
      <c r="U149"/>
      <c r="V149"/>
      <c r="W149"/>
    </row>
    <row r="150" spans="1:23" ht="27" customHeight="1" x14ac:dyDescent="0.25">
      <c r="A150" s="25">
        <v>19043</v>
      </c>
      <c r="B150" s="25"/>
      <c r="C150" s="26" t="s">
        <v>53</v>
      </c>
      <c r="D150" s="23">
        <v>42162.083333333336</v>
      </c>
      <c r="E150" s="20" t="s">
        <v>41</v>
      </c>
      <c r="F150" s="22">
        <v>42161.738888888889</v>
      </c>
      <c r="G150" s="51">
        <f t="shared" si="13"/>
        <v>0.34444444444670808</v>
      </c>
      <c r="H150" s="31" t="str">
        <f t="shared" si="10"/>
        <v>ACCEPTABLE</v>
      </c>
      <c r="I150" s="18"/>
      <c r="J150" s="23">
        <v>42162.072222222225</v>
      </c>
      <c r="K150" s="23">
        <v>42162.079861111109</v>
      </c>
      <c r="L150" s="27">
        <f t="shared" si="11"/>
        <v>7.6388888846850023E-3</v>
      </c>
      <c r="M150" s="28" t="str">
        <f t="shared" si="12"/>
        <v>TRUE</v>
      </c>
      <c r="N150" s="27" t="s">
        <v>41</v>
      </c>
      <c r="O150" s="26" t="s">
        <v>59</v>
      </c>
      <c r="P150"/>
      <c r="Q150"/>
      <c r="R150"/>
      <c r="S150"/>
      <c r="T150"/>
      <c r="U150"/>
      <c r="V150"/>
      <c r="W150"/>
    </row>
    <row r="151" spans="1:23" ht="27" customHeight="1" x14ac:dyDescent="0.25">
      <c r="A151" s="25">
        <v>19043</v>
      </c>
      <c r="B151" s="25"/>
      <c r="C151" s="26" t="s">
        <v>53</v>
      </c>
      <c r="D151" s="23">
        <v>42162.145833333336</v>
      </c>
      <c r="E151" s="20" t="s">
        <v>39</v>
      </c>
      <c r="F151" s="22">
        <v>42161.738888888889</v>
      </c>
      <c r="G151" s="51">
        <f t="shared" si="13"/>
        <v>0.40694444444670808</v>
      </c>
      <c r="H151" s="31" t="str">
        <f t="shared" si="10"/>
        <v>ACCEPTABLE</v>
      </c>
      <c r="I151" s="18"/>
      <c r="J151" s="23">
        <v>42162.171527777777</v>
      </c>
      <c r="K151" s="23">
        <v>42162.180555555555</v>
      </c>
      <c r="L151" s="27">
        <f t="shared" si="11"/>
        <v>9.0277777781011537E-3</v>
      </c>
      <c r="M151" s="28" t="str">
        <f t="shared" si="12"/>
        <v>TRUE</v>
      </c>
      <c r="N151" s="27" t="s">
        <v>39</v>
      </c>
      <c r="O151" s="26" t="s">
        <v>159</v>
      </c>
      <c r="P151"/>
      <c r="Q151"/>
      <c r="R151"/>
      <c r="S151"/>
      <c r="T151"/>
      <c r="U151"/>
      <c r="V151"/>
      <c r="W151"/>
    </row>
    <row r="152" spans="1:23" ht="27" customHeight="1" x14ac:dyDescent="0.25">
      <c r="A152" s="25">
        <v>19043</v>
      </c>
      <c r="B152" s="25"/>
      <c r="C152" s="26" t="s">
        <v>160</v>
      </c>
      <c r="D152" s="23">
        <v>42162.770833333336</v>
      </c>
      <c r="E152" s="20" t="s">
        <v>41</v>
      </c>
      <c r="F152" s="22">
        <v>42162.570833333331</v>
      </c>
      <c r="G152" s="51">
        <f t="shared" si="13"/>
        <v>0.20000000000436557</v>
      </c>
      <c r="H152" s="31" t="str">
        <f t="shared" si="10"/>
        <v>ACCEPTABLE</v>
      </c>
      <c r="I152" s="18"/>
      <c r="J152" s="23">
        <v>42162.765972222223</v>
      </c>
      <c r="K152" s="23">
        <v>42162.777083333334</v>
      </c>
      <c r="L152" s="27">
        <f t="shared" si="11"/>
        <v>1.1111111110949423E-2</v>
      </c>
      <c r="M152" s="28" t="str">
        <f t="shared" si="12"/>
        <v>TRUE</v>
      </c>
      <c r="N152" s="27" t="s">
        <v>41</v>
      </c>
      <c r="O152" s="26" t="s">
        <v>161</v>
      </c>
      <c r="P152"/>
      <c r="Q152"/>
      <c r="R152"/>
      <c r="S152"/>
      <c r="T152"/>
      <c r="U152"/>
      <c r="V152"/>
      <c r="W152"/>
    </row>
    <row r="153" spans="1:23" ht="27" customHeight="1" x14ac:dyDescent="0.25">
      <c r="A153" s="25">
        <v>19043</v>
      </c>
      <c r="B153" s="25"/>
      <c r="C153" s="26" t="s">
        <v>49</v>
      </c>
      <c r="D153" s="23">
        <v>42162.791666666664</v>
      </c>
      <c r="E153" s="20" t="s">
        <v>39</v>
      </c>
      <c r="F153" s="22">
        <v>42162.570833333331</v>
      </c>
      <c r="G153" s="51">
        <f t="shared" si="13"/>
        <v>0.22083333333284827</v>
      </c>
      <c r="H153" s="31" t="str">
        <f t="shared" si="10"/>
        <v>ACCEPTABLE</v>
      </c>
      <c r="I153" s="18"/>
      <c r="J153" s="23">
        <v>42162.790277777778</v>
      </c>
      <c r="K153" s="23">
        <v>42162.802083333336</v>
      </c>
      <c r="L153" s="27">
        <f t="shared" si="11"/>
        <v>1.1805555557657499E-2</v>
      </c>
      <c r="M153" s="28" t="str">
        <f t="shared" si="12"/>
        <v>TRUE</v>
      </c>
      <c r="N153" s="27" t="s">
        <v>39</v>
      </c>
      <c r="O153" s="26" t="s">
        <v>162</v>
      </c>
      <c r="P153"/>
      <c r="Q153"/>
      <c r="R153"/>
      <c r="S153"/>
      <c r="T153"/>
      <c r="U153"/>
      <c r="V153"/>
      <c r="W153"/>
    </row>
    <row r="154" spans="1:23" ht="27" customHeight="1" x14ac:dyDescent="0.25">
      <c r="A154" s="25">
        <v>19047</v>
      </c>
      <c r="B154" s="25"/>
      <c r="C154" s="26" t="s">
        <v>98</v>
      </c>
      <c r="D154" s="23">
        <v>42164.895833333336</v>
      </c>
      <c r="E154" s="20" t="s">
        <v>39</v>
      </c>
      <c r="F154" s="22">
        <v>42164.742361111108</v>
      </c>
      <c r="G154" s="51">
        <f t="shared" si="13"/>
        <v>0.15347222222771961</v>
      </c>
      <c r="H154" s="31" t="str">
        <f t="shared" ref="H154:H189" si="14">IF(D154-F154&lt;0,"TOO LATE",IF(G154="","",IF(OR(DAY(D154-F154)&gt;1,AND(HOUR(D154-F154)&gt;HOUR("0:59"),(SIGN(D154-F154)=1))),"ACCEPTABLE","TOO LATE")))</f>
        <v>ACCEPTABLE</v>
      </c>
      <c r="I154" s="19" t="s">
        <v>164</v>
      </c>
      <c r="J154" s="23">
        <v>42164.847222222219</v>
      </c>
      <c r="K154" s="23">
        <v>42164.85833333333</v>
      </c>
      <c r="L154" s="27">
        <f t="shared" si="11"/>
        <v>1.1111111110949423E-2</v>
      </c>
      <c r="M154" s="28" t="str">
        <f t="shared" si="12"/>
        <v>TRUE</v>
      </c>
      <c r="N154" s="27" t="s">
        <v>39</v>
      </c>
      <c r="O154" s="26" t="s">
        <v>54</v>
      </c>
      <c r="P154"/>
      <c r="Q154"/>
      <c r="R154"/>
      <c r="S154"/>
      <c r="T154"/>
      <c r="U154"/>
      <c r="V154"/>
      <c r="W154"/>
    </row>
    <row r="155" spans="1:23" ht="27" customHeight="1" x14ac:dyDescent="0.25">
      <c r="A155" s="25">
        <v>19048</v>
      </c>
      <c r="B155" s="25"/>
      <c r="C155" s="26" t="s">
        <v>40</v>
      </c>
      <c r="D155" s="23">
        <v>42164.875</v>
      </c>
      <c r="E155" s="20" t="s">
        <v>41</v>
      </c>
      <c r="F155" s="22">
        <v>42164.742361111108</v>
      </c>
      <c r="G155" s="51">
        <f t="shared" si="13"/>
        <v>0.13263888889196096</v>
      </c>
      <c r="H155" s="31" t="str">
        <f t="shared" si="14"/>
        <v>ACCEPTABLE</v>
      </c>
      <c r="I155" s="18"/>
      <c r="J155" s="23">
        <v>42164.875</v>
      </c>
      <c r="K155" s="23">
        <v>42164.888888888891</v>
      </c>
      <c r="L155" s="27">
        <f t="shared" ref="L155:L189" si="15">IF(OR(K155="",J155=""), "Incomplete Data", K155-J155)</f>
        <v>1.3888888890505768E-2</v>
      </c>
      <c r="M155" s="28" t="str">
        <f t="shared" ref="M155:M189" si="16">_xlfn.IFS(OR(J155=0,K155=0,L155=""), "Incomplete Data", OR(L155&gt;$M$5,L155&lt;-$M$5),"FALSE",  OR(L155&lt;=$M$5,L155&gt;-$M$5), "TRUE")</f>
        <v>TRUE</v>
      </c>
      <c r="N155" s="27" t="s">
        <v>41</v>
      </c>
      <c r="O155" s="26" t="s">
        <v>165</v>
      </c>
      <c r="P155"/>
      <c r="Q155"/>
      <c r="R155"/>
      <c r="S155"/>
      <c r="T155"/>
      <c r="U155"/>
      <c r="V155"/>
      <c r="W155"/>
    </row>
    <row r="156" spans="1:23" ht="27" customHeight="1" x14ac:dyDescent="0.25">
      <c r="A156" s="25">
        <v>19048</v>
      </c>
      <c r="B156" s="25"/>
      <c r="C156" s="26" t="s">
        <v>40</v>
      </c>
      <c r="D156" s="23">
        <v>42164.895833333336</v>
      </c>
      <c r="E156" s="20" t="s">
        <v>39</v>
      </c>
      <c r="F156" s="22">
        <v>42164.742361111108</v>
      </c>
      <c r="G156" s="51">
        <f t="shared" si="13"/>
        <v>0.15347222222771961</v>
      </c>
      <c r="H156" s="31" t="str">
        <f t="shared" si="14"/>
        <v>ACCEPTABLE</v>
      </c>
      <c r="I156" s="18"/>
      <c r="J156" s="23">
        <v>42164.90625</v>
      </c>
      <c r="K156" s="23">
        <v>42164.923611111109</v>
      </c>
      <c r="L156" s="27">
        <f t="shared" si="15"/>
        <v>1.7361111109494232E-2</v>
      </c>
      <c r="M156" s="28" t="str">
        <f t="shared" si="16"/>
        <v>TRUE</v>
      </c>
      <c r="N156" s="27" t="s">
        <v>39</v>
      </c>
      <c r="O156" s="26" t="s">
        <v>150</v>
      </c>
      <c r="P156"/>
      <c r="Q156"/>
      <c r="R156"/>
      <c r="S156"/>
      <c r="T156"/>
      <c r="U156"/>
      <c r="V156"/>
      <c r="W156"/>
    </row>
    <row r="157" spans="1:23" ht="27" customHeight="1" x14ac:dyDescent="0.25">
      <c r="A157" s="25">
        <v>19049</v>
      </c>
      <c r="B157" s="25"/>
      <c r="C157" s="26" t="s">
        <v>40</v>
      </c>
      <c r="D157" s="23">
        <v>42165.270833333336</v>
      </c>
      <c r="E157" s="20" t="s">
        <v>41</v>
      </c>
      <c r="F157" s="22">
        <v>42165.220833333333</v>
      </c>
      <c r="G157" s="51">
        <f t="shared" si="13"/>
        <v>5.0000000002910383E-2</v>
      </c>
      <c r="H157" s="31" t="str">
        <f t="shared" si="14"/>
        <v>ACCEPTABLE</v>
      </c>
      <c r="I157" s="18"/>
      <c r="J157" s="23">
        <v>42165.256249999999</v>
      </c>
      <c r="K157" s="23">
        <v>42165.268055555556</v>
      </c>
      <c r="L157" s="27">
        <f t="shared" si="15"/>
        <v>1.1805555557657499E-2</v>
      </c>
      <c r="M157" s="28" t="str">
        <f t="shared" si="16"/>
        <v>TRUE</v>
      </c>
      <c r="N157" s="27" t="s">
        <v>41</v>
      </c>
      <c r="O157" s="26" t="s">
        <v>122</v>
      </c>
      <c r="P157"/>
      <c r="Q157"/>
      <c r="R157"/>
      <c r="S157"/>
      <c r="T157"/>
      <c r="U157"/>
      <c r="V157"/>
      <c r="W157"/>
    </row>
    <row r="158" spans="1:23" ht="27" customHeight="1" x14ac:dyDescent="0.25">
      <c r="A158" s="25">
        <v>19049</v>
      </c>
      <c r="B158" s="25"/>
      <c r="C158" s="26" t="s">
        <v>98</v>
      </c>
      <c r="D158" s="23">
        <v>42165.3125</v>
      </c>
      <c r="E158" s="20" t="s">
        <v>39</v>
      </c>
      <c r="F158" s="22">
        <v>42165.220833333333</v>
      </c>
      <c r="G158" s="51">
        <f t="shared" si="13"/>
        <v>9.1666666667151731E-2</v>
      </c>
      <c r="H158" s="31" t="str">
        <f t="shared" si="14"/>
        <v>ACCEPTABLE</v>
      </c>
      <c r="I158" s="18"/>
      <c r="J158" s="23">
        <v>42165.290277777778</v>
      </c>
      <c r="K158" s="23">
        <v>42165.297222222223</v>
      </c>
      <c r="L158" s="27">
        <f t="shared" si="15"/>
        <v>6.9444444452528842E-3</v>
      </c>
      <c r="M158" s="28" t="str">
        <f t="shared" si="16"/>
        <v>TRUE</v>
      </c>
      <c r="N158" s="27" t="s">
        <v>39</v>
      </c>
      <c r="O158" s="26" t="s">
        <v>104</v>
      </c>
      <c r="P158"/>
      <c r="Q158"/>
      <c r="R158"/>
      <c r="S158"/>
      <c r="T158"/>
      <c r="U158"/>
      <c r="V158"/>
      <c r="W158"/>
    </row>
    <row r="159" spans="1:23" ht="27" customHeight="1" x14ac:dyDescent="0.25">
      <c r="A159" s="25">
        <v>19047</v>
      </c>
      <c r="B159" s="25"/>
      <c r="C159" s="26" t="s">
        <v>43</v>
      </c>
      <c r="D159" s="23">
        <v>42165.625</v>
      </c>
      <c r="E159" s="20" t="s">
        <v>41</v>
      </c>
      <c r="F159" s="23">
        <v>42165.49722222222</v>
      </c>
      <c r="G159" s="51">
        <f t="shared" ref="G159:G192" si="17">IF(D159="","",D159-F159)</f>
        <v>0.12777777777955635</v>
      </c>
      <c r="H159" s="31" t="str">
        <f t="shared" si="14"/>
        <v>ACCEPTABLE</v>
      </c>
      <c r="I159" s="18"/>
      <c r="J159" s="23">
        <v>42165.604861111111</v>
      </c>
      <c r="K159" s="23">
        <v>42165.615972222222</v>
      </c>
      <c r="L159" s="27">
        <f t="shared" si="15"/>
        <v>1.1111111110949423E-2</v>
      </c>
      <c r="M159" s="28" t="str">
        <f t="shared" si="16"/>
        <v>TRUE</v>
      </c>
      <c r="N159" s="27" t="s">
        <v>41</v>
      </c>
      <c r="O159" s="26" t="s">
        <v>44</v>
      </c>
      <c r="P159"/>
      <c r="Q159"/>
      <c r="R159"/>
      <c r="S159"/>
      <c r="T159"/>
      <c r="U159"/>
      <c r="V159"/>
      <c r="W159"/>
    </row>
    <row r="160" spans="1:23" ht="27" customHeight="1" x14ac:dyDescent="0.25">
      <c r="A160" s="25">
        <v>19047</v>
      </c>
      <c r="B160" s="25"/>
      <c r="C160" s="26" t="s">
        <v>40</v>
      </c>
      <c r="D160" s="23">
        <v>42165.645833333336</v>
      </c>
      <c r="E160" s="20" t="s">
        <v>39</v>
      </c>
      <c r="F160" s="22">
        <v>42165.49722222222</v>
      </c>
      <c r="G160" s="51">
        <f t="shared" si="17"/>
        <v>0.148611111115315</v>
      </c>
      <c r="H160" s="31" t="str">
        <f t="shared" si="14"/>
        <v>ACCEPTABLE</v>
      </c>
      <c r="I160" s="18"/>
      <c r="J160" s="23">
        <v>42165.632638888892</v>
      </c>
      <c r="K160" s="23">
        <v>42165.64166666667</v>
      </c>
      <c r="L160" s="27">
        <f t="shared" si="15"/>
        <v>9.0277777781011537E-3</v>
      </c>
      <c r="M160" s="28" t="str">
        <f t="shared" si="16"/>
        <v>TRUE</v>
      </c>
      <c r="N160" s="27" t="s">
        <v>39</v>
      </c>
      <c r="O160" s="26" t="s">
        <v>166</v>
      </c>
      <c r="P160"/>
      <c r="Q160"/>
      <c r="R160"/>
      <c r="S160"/>
      <c r="T160"/>
      <c r="U160"/>
      <c r="V160"/>
      <c r="W160"/>
    </row>
    <row r="161" spans="1:23" ht="27" customHeight="1" x14ac:dyDescent="0.25">
      <c r="A161" s="25">
        <v>19049</v>
      </c>
      <c r="B161" s="25"/>
      <c r="C161" s="26" t="s">
        <v>43</v>
      </c>
      <c r="D161" s="23">
        <v>42166.229166666664</v>
      </c>
      <c r="E161" s="20" t="s">
        <v>41</v>
      </c>
      <c r="F161" s="22">
        <v>42165.701388888891</v>
      </c>
      <c r="G161" s="51">
        <f t="shared" si="17"/>
        <v>0.52777777777373558</v>
      </c>
      <c r="H161" s="31" t="str">
        <f t="shared" si="14"/>
        <v>ACCEPTABLE</v>
      </c>
      <c r="I161" s="18"/>
      <c r="J161" s="23">
        <v>42166.227777777778</v>
      </c>
      <c r="K161" s="23">
        <v>42166.237500000003</v>
      </c>
      <c r="L161" s="27">
        <f t="shared" si="15"/>
        <v>9.7222222248092294E-3</v>
      </c>
      <c r="M161" s="28" t="str">
        <f t="shared" si="16"/>
        <v>TRUE</v>
      </c>
      <c r="N161" s="27" t="s">
        <v>41</v>
      </c>
      <c r="O161" s="26" t="s">
        <v>44</v>
      </c>
      <c r="P161"/>
      <c r="Q161"/>
      <c r="R161"/>
      <c r="S161"/>
      <c r="T161"/>
      <c r="U161"/>
      <c r="V161"/>
      <c r="W161"/>
    </row>
    <row r="162" spans="1:23" ht="27" customHeight="1" x14ac:dyDescent="0.25">
      <c r="A162" s="25">
        <v>19049</v>
      </c>
      <c r="B162" s="25"/>
      <c r="C162" s="26" t="s">
        <v>40</v>
      </c>
      <c r="D162" s="23">
        <v>42166.25</v>
      </c>
      <c r="E162" s="20" t="s">
        <v>39</v>
      </c>
      <c r="F162" s="22">
        <v>42165.701388888891</v>
      </c>
      <c r="G162" s="51">
        <f t="shared" si="17"/>
        <v>0.54861111110949423</v>
      </c>
      <c r="H162" s="31" t="str">
        <f t="shared" si="14"/>
        <v>ACCEPTABLE</v>
      </c>
      <c r="I162" s="18"/>
      <c r="J162" s="23">
        <v>42166.25</v>
      </c>
      <c r="K162" s="23">
        <v>42166.261805555558</v>
      </c>
      <c r="L162" s="27">
        <f t="shared" si="15"/>
        <v>1.1805555557657499E-2</v>
      </c>
      <c r="M162" s="28" t="str">
        <f t="shared" si="16"/>
        <v>TRUE</v>
      </c>
      <c r="N162" s="27" t="s">
        <v>39</v>
      </c>
      <c r="O162" s="26" t="s">
        <v>167</v>
      </c>
      <c r="P162"/>
      <c r="Q162"/>
      <c r="R162"/>
      <c r="S162"/>
      <c r="T162"/>
      <c r="U162"/>
      <c r="V162"/>
      <c r="W162"/>
    </row>
    <row r="163" spans="1:23" ht="27" customHeight="1" x14ac:dyDescent="0.25">
      <c r="A163" s="25">
        <v>19051</v>
      </c>
      <c r="B163" s="25"/>
      <c r="C163" s="26" t="s">
        <v>40</v>
      </c>
      <c r="D163" s="23">
        <v>42166.583333333336</v>
      </c>
      <c r="E163" s="20" t="s">
        <v>41</v>
      </c>
      <c r="F163" s="22">
        <v>42166.48541666667</v>
      </c>
      <c r="G163" s="51">
        <f t="shared" si="17"/>
        <v>9.7916666665696539E-2</v>
      </c>
      <c r="H163" s="31" t="str">
        <f t="shared" si="14"/>
        <v>ACCEPTABLE</v>
      </c>
      <c r="I163" s="18"/>
      <c r="J163" s="23">
        <v>42166.572916666664</v>
      </c>
      <c r="K163" s="23">
        <v>42166.584027777775</v>
      </c>
      <c r="L163" s="27">
        <f t="shared" si="15"/>
        <v>1.1111111110949423E-2</v>
      </c>
      <c r="M163" s="28" t="str">
        <f t="shared" si="16"/>
        <v>TRUE</v>
      </c>
      <c r="N163" s="27" t="s">
        <v>41</v>
      </c>
      <c r="O163" s="26" t="s">
        <v>168</v>
      </c>
      <c r="P163"/>
      <c r="Q163"/>
      <c r="R163"/>
      <c r="S163"/>
      <c r="T163"/>
      <c r="U163"/>
      <c r="V163"/>
      <c r="W163"/>
    </row>
    <row r="164" spans="1:23" ht="27" customHeight="1" x14ac:dyDescent="0.25">
      <c r="A164" s="25">
        <v>19051</v>
      </c>
      <c r="B164" s="25"/>
      <c r="C164" s="26" t="s">
        <v>43</v>
      </c>
      <c r="D164" s="23">
        <v>42166.645833333336</v>
      </c>
      <c r="E164" s="20" t="s">
        <v>39</v>
      </c>
      <c r="F164" s="22">
        <v>42166.48541666667</v>
      </c>
      <c r="G164" s="51">
        <f t="shared" si="17"/>
        <v>0.16041666666569654</v>
      </c>
      <c r="H164" s="31" t="str">
        <f t="shared" si="14"/>
        <v>ACCEPTABLE</v>
      </c>
      <c r="I164" s="18"/>
      <c r="J164" s="23">
        <v>42166.612500000003</v>
      </c>
      <c r="K164" s="23">
        <v>42166.621527777781</v>
      </c>
      <c r="L164" s="27">
        <f t="shared" si="15"/>
        <v>9.0277777781011537E-3</v>
      </c>
      <c r="M164" s="28" t="str">
        <f t="shared" si="16"/>
        <v>TRUE</v>
      </c>
      <c r="N164" s="27" t="s">
        <v>39</v>
      </c>
      <c r="O164" s="26" t="s">
        <v>54</v>
      </c>
      <c r="P164"/>
      <c r="Q164"/>
      <c r="R164"/>
      <c r="S164"/>
      <c r="T164"/>
      <c r="U164"/>
      <c r="V164"/>
      <c r="W164"/>
    </row>
    <row r="165" spans="1:23" ht="27" customHeight="1" x14ac:dyDescent="0.25">
      <c r="A165" s="25">
        <v>19050</v>
      </c>
      <c r="B165" s="25"/>
      <c r="C165" s="26" t="s">
        <v>49</v>
      </c>
      <c r="D165" s="23">
        <v>42167.28125</v>
      </c>
      <c r="E165" s="20" t="s">
        <v>41</v>
      </c>
      <c r="F165" s="22">
        <v>42166.850694444445</v>
      </c>
      <c r="G165" s="51">
        <f t="shared" ref="G165:G167" si="18">IF(D165="","",D165-F165)</f>
        <v>0.43055555555474712</v>
      </c>
      <c r="H165" s="31" t="str">
        <f t="shared" si="14"/>
        <v>ACCEPTABLE</v>
      </c>
      <c r="I165" s="18"/>
      <c r="J165" s="23">
        <v>42167.304166666669</v>
      </c>
      <c r="K165" s="23">
        <v>42167.318055555559</v>
      </c>
      <c r="L165" s="27">
        <f t="shared" si="15"/>
        <v>1.3888888890505768E-2</v>
      </c>
      <c r="M165" s="28" t="str">
        <f t="shared" si="16"/>
        <v>TRUE</v>
      </c>
      <c r="N165" s="27" t="s">
        <v>41</v>
      </c>
      <c r="O165" s="26" t="s">
        <v>169</v>
      </c>
      <c r="P165"/>
      <c r="Q165"/>
      <c r="R165"/>
      <c r="S165"/>
      <c r="T165"/>
      <c r="U165"/>
      <c r="V165"/>
      <c r="W165"/>
    </row>
    <row r="166" spans="1:23" ht="27" customHeight="1" x14ac:dyDescent="0.25">
      <c r="A166" s="37"/>
      <c r="B166" s="37"/>
      <c r="C166" s="26" t="s">
        <v>99</v>
      </c>
      <c r="D166" s="23">
        <v>42167.315972222219</v>
      </c>
      <c r="E166" s="20" t="s">
        <v>39</v>
      </c>
      <c r="F166" s="22">
        <v>42166.850694444445</v>
      </c>
      <c r="G166" s="51">
        <f t="shared" si="18"/>
        <v>0.46527777777373558</v>
      </c>
      <c r="H166" s="31" t="str">
        <f t="shared" si="14"/>
        <v>ACCEPTABLE</v>
      </c>
      <c r="I166" s="18"/>
      <c r="J166" s="23">
        <v>42167.338194444441</v>
      </c>
      <c r="K166" s="23">
        <v>42167.347222222219</v>
      </c>
      <c r="L166" s="27">
        <f t="shared" si="15"/>
        <v>9.0277777781011537E-3</v>
      </c>
      <c r="M166" s="28" t="str">
        <f t="shared" si="16"/>
        <v>TRUE</v>
      </c>
      <c r="N166" s="27" t="s">
        <v>39</v>
      </c>
      <c r="O166" s="26" t="s">
        <v>170</v>
      </c>
      <c r="P166"/>
      <c r="Q166"/>
      <c r="R166"/>
      <c r="S166"/>
      <c r="T166"/>
      <c r="U166"/>
      <c r="V166"/>
      <c r="W166"/>
    </row>
    <row r="167" spans="1:23" ht="27" customHeight="1" x14ac:dyDescent="0.25">
      <c r="A167" s="25" t="s">
        <v>171</v>
      </c>
      <c r="B167" s="25"/>
      <c r="C167" s="26" t="s">
        <v>172</v>
      </c>
      <c r="D167" s="23">
        <v>42168.263888888891</v>
      </c>
      <c r="E167" s="20" t="s">
        <v>41</v>
      </c>
      <c r="F167" s="22">
        <v>42168.068055555559</v>
      </c>
      <c r="G167" s="51">
        <f t="shared" si="18"/>
        <v>0.19583333333139308</v>
      </c>
      <c r="H167" s="31" t="str">
        <f t="shared" si="14"/>
        <v>ACCEPTABLE</v>
      </c>
      <c r="I167" s="38"/>
      <c r="J167" s="23">
        <v>42168.246527777781</v>
      </c>
      <c r="K167" s="23">
        <v>42168.254166666666</v>
      </c>
      <c r="L167" s="27">
        <f t="shared" si="15"/>
        <v>7.6388888846850023E-3</v>
      </c>
      <c r="M167" s="28" t="str">
        <f t="shared" si="16"/>
        <v>TRUE</v>
      </c>
      <c r="N167" s="27" t="s">
        <v>41</v>
      </c>
      <c r="O167" s="26" t="s">
        <v>173</v>
      </c>
      <c r="P167"/>
      <c r="Q167"/>
      <c r="R167"/>
      <c r="S167"/>
      <c r="T167"/>
      <c r="U167"/>
      <c r="V167"/>
      <c r="W167"/>
    </row>
    <row r="168" spans="1:23" ht="27" customHeight="1" x14ac:dyDescent="0.25">
      <c r="A168" s="25" t="s">
        <v>171</v>
      </c>
      <c r="B168" s="25"/>
      <c r="C168" s="26" t="s">
        <v>174</v>
      </c>
      <c r="D168" s="23">
        <v>42168.291666666664</v>
      </c>
      <c r="E168" s="20" t="s">
        <v>39</v>
      </c>
      <c r="F168" s="22">
        <v>42168.068055555559</v>
      </c>
      <c r="G168" s="51">
        <f t="shared" si="17"/>
        <v>0.22361111110512866</v>
      </c>
      <c r="H168" s="31" t="str">
        <f t="shared" si="14"/>
        <v>ACCEPTABLE</v>
      </c>
      <c r="I168" s="18"/>
      <c r="J168" s="23">
        <v>42168.303472222222</v>
      </c>
      <c r="K168" s="23">
        <v>42168.316666666666</v>
      </c>
      <c r="L168" s="27">
        <f t="shared" si="15"/>
        <v>1.3194444443797693E-2</v>
      </c>
      <c r="M168" s="28" t="str">
        <f t="shared" si="16"/>
        <v>TRUE</v>
      </c>
      <c r="N168" s="27" t="s">
        <v>39</v>
      </c>
      <c r="O168" s="26" t="s">
        <v>175</v>
      </c>
      <c r="P168"/>
      <c r="Q168"/>
      <c r="R168"/>
      <c r="S168"/>
      <c r="T168"/>
      <c r="U168"/>
      <c r="V168"/>
      <c r="W168"/>
    </row>
    <row r="169" spans="1:23" ht="27" customHeight="1" x14ac:dyDescent="0.25">
      <c r="A169" s="25">
        <v>19052</v>
      </c>
      <c r="B169" s="25"/>
      <c r="C169" s="26" t="s">
        <v>49</v>
      </c>
      <c r="D169" s="23">
        <v>42168.336805555555</v>
      </c>
      <c r="E169" s="20" t="s">
        <v>41</v>
      </c>
      <c r="F169" s="22">
        <v>42168.068055555559</v>
      </c>
      <c r="G169" s="51">
        <f t="shared" si="17"/>
        <v>0.26874999999563443</v>
      </c>
      <c r="H169" s="31" t="str">
        <f t="shared" si="14"/>
        <v>ACCEPTABLE</v>
      </c>
      <c r="I169" s="18"/>
      <c r="J169" s="23">
        <v>42168.338194444441</v>
      </c>
      <c r="K169" s="23">
        <v>42168.354861111111</v>
      </c>
      <c r="L169" s="27">
        <f t="shared" si="15"/>
        <v>1.6666666670062114E-2</v>
      </c>
      <c r="M169" s="28" t="str">
        <f t="shared" si="16"/>
        <v>TRUE</v>
      </c>
      <c r="N169" s="27" t="s">
        <v>41</v>
      </c>
      <c r="O169" s="26" t="s">
        <v>176</v>
      </c>
      <c r="P169"/>
      <c r="Q169"/>
      <c r="R169"/>
      <c r="S169"/>
      <c r="T169"/>
      <c r="U169"/>
      <c r="V169"/>
      <c r="W169"/>
    </row>
    <row r="170" spans="1:23" ht="27" customHeight="1" x14ac:dyDescent="0.25">
      <c r="A170" s="25">
        <v>19052</v>
      </c>
      <c r="B170" s="25"/>
      <c r="C170" s="26" t="s">
        <v>99</v>
      </c>
      <c r="D170" s="23">
        <v>42168.368055555555</v>
      </c>
      <c r="E170" s="20" t="s">
        <v>39</v>
      </c>
      <c r="F170" s="22">
        <v>42168.068055555559</v>
      </c>
      <c r="G170" s="51">
        <f t="shared" si="17"/>
        <v>0.29999999999563443</v>
      </c>
      <c r="H170" s="31" t="str">
        <f t="shared" si="14"/>
        <v>ACCEPTABLE</v>
      </c>
      <c r="I170" s="18"/>
      <c r="J170" s="23">
        <v>42168.375</v>
      </c>
      <c r="K170" s="23">
        <v>42168.382638888892</v>
      </c>
      <c r="L170" s="27">
        <f t="shared" si="15"/>
        <v>7.6388888919609599E-3</v>
      </c>
      <c r="M170" s="28" t="str">
        <f t="shared" si="16"/>
        <v>TRUE</v>
      </c>
      <c r="N170" s="27" t="s">
        <v>39</v>
      </c>
      <c r="O170" s="26" t="s">
        <v>177</v>
      </c>
      <c r="P170"/>
      <c r="Q170"/>
      <c r="R170"/>
      <c r="S170"/>
      <c r="T170"/>
      <c r="U170"/>
      <c r="V170"/>
      <c r="W170"/>
    </row>
    <row r="171" spans="1:23" ht="27" customHeight="1" x14ac:dyDescent="0.25">
      <c r="A171" s="25">
        <v>19053</v>
      </c>
      <c r="B171" s="25"/>
      <c r="C171" s="26" t="s">
        <v>40</v>
      </c>
      <c r="D171" s="23">
        <v>42168.989583333336</v>
      </c>
      <c r="E171" s="20" t="s">
        <v>41</v>
      </c>
      <c r="F171" s="22">
        <v>42168.711111111108</v>
      </c>
      <c r="G171" s="51">
        <f t="shared" si="17"/>
        <v>0.27847222222771961</v>
      </c>
      <c r="H171" s="31" t="str">
        <f t="shared" si="14"/>
        <v>ACCEPTABLE</v>
      </c>
      <c r="I171" s="18"/>
      <c r="J171" s="23">
        <v>42169</v>
      </c>
      <c r="K171" s="23">
        <v>42169.006944444445</v>
      </c>
      <c r="L171" s="27">
        <f t="shared" si="15"/>
        <v>6.9444444452528842E-3</v>
      </c>
      <c r="M171" s="28" t="str">
        <f t="shared" si="16"/>
        <v>TRUE</v>
      </c>
      <c r="N171" s="27" t="s">
        <v>41</v>
      </c>
      <c r="O171" s="26" t="s">
        <v>179</v>
      </c>
      <c r="P171"/>
      <c r="Q171"/>
      <c r="R171"/>
      <c r="S171"/>
      <c r="T171"/>
      <c r="U171"/>
      <c r="V171"/>
      <c r="W171"/>
    </row>
    <row r="172" spans="1:23" ht="27" customHeight="1" x14ac:dyDescent="0.25">
      <c r="A172" s="25">
        <v>19053</v>
      </c>
      <c r="B172" s="25"/>
      <c r="C172" s="26" t="s">
        <v>43</v>
      </c>
      <c r="D172" s="23">
        <v>42169.020833333336</v>
      </c>
      <c r="E172" s="20" t="s">
        <v>39</v>
      </c>
      <c r="F172" s="22">
        <v>42168.711111111108</v>
      </c>
      <c r="G172" s="51">
        <f t="shared" si="17"/>
        <v>0.30972222222771961</v>
      </c>
      <c r="H172" s="31" t="str">
        <f t="shared" si="14"/>
        <v>ACCEPTABLE</v>
      </c>
      <c r="I172" s="18"/>
      <c r="J172" s="23">
        <v>42169.035416666666</v>
      </c>
      <c r="K172" s="23">
        <v>42169.041666666664</v>
      </c>
      <c r="L172" s="27">
        <f t="shared" si="15"/>
        <v>6.2499999985448085E-3</v>
      </c>
      <c r="M172" s="28" t="str">
        <f t="shared" si="16"/>
        <v>TRUE</v>
      </c>
      <c r="N172" s="27" t="s">
        <v>39</v>
      </c>
      <c r="O172" s="26" t="s">
        <v>180</v>
      </c>
      <c r="P172"/>
      <c r="Q172"/>
      <c r="R172"/>
      <c r="S172"/>
      <c r="T172"/>
      <c r="U172"/>
      <c r="V172"/>
      <c r="W172"/>
    </row>
    <row r="173" spans="1:23" ht="27" customHeight="1" x14ac:dyDescent="0.25">
      <c r="A173" s="25">
        <v>19052</v>
      </c>
      <c r="B173" s="25"/>
      <c r="C173" s="26" t="s">
        <v>53</v>
      </c>
      <c r="D173" s="23">
        <v>42169.40625</v>
      </c>
      <c r="E173" s="20" t="s">
        <v>41</v>
      </c>
      <c r="F173" s="22">
        <v>42169.073611111111</v>
      </c>
      <c r="G173" s="51">
        <f t="shared" si="17"/>
        <v>0.33263888888905058</v>
      </c>
      <c r="H173" s="31" t="str">
        <f t="shared" si="14"/>
        <v>ACCEPTABLE</v>
      </c>
      <c r="I173" s="18"/>
      <c r="J173" s="23">
        <v>42169.404861111114</v>
      </c>
      <c r="K173" s="23">
        <v>42169.411111111112</v>
      </c>
      <c r="L173" s="27">
        <f t="shared" si="15"/>
        <v>6.2499999985448085E-3</v>
      </c>
      <c r="M173" s="28" t="str">
        <f t="shared" si="16"/>
        <v>TRUE</v>
      </c>
      <c r="N173" s="27" t="s">
        <v>41</v>
      </c>
      <c r="O173" s="26" t="s">
        <v>181</v>
      </c>
      <c r="P173"/>
      <c r="Q173"/>
      <c r="R173"/>
      <c r="S173"/>
      <c r="T173"/>
      <c r="U173"/>
      <c r="V173"/>
      <c r="W173"/>
    </row>
    <row r="174" spans="1:23" ht="27" customHeight="1" x14ac:dyDescent="0.25">
      <c r="A174" s="25">
        <v>19052</v>
      </c>
      <c r="B174" s="25"/>
      <c r="C174" s="26" t="s">
        <v>53</v>
      </c>
      <c r="D174" s="23">
        <v>42169.447916666664</v>
      </c>
      <c r="E174" s="20" t="s">
        <v>39</v>
      </c>
      <c r="F174" s="22">
        <v>42169.073611111111</v>
      </c>
      <c r="G174" s="51">
        <f t="shared" si="17"/>
        <v>0.37430555555329192</v>
      </c>
      <c r="H174" s="31" t="str">
        <f t="shared" si="14"/>
        <v>ACCEPTABLE</v>
      </c>
      <c r="I174" s="18"/>
      <c r="J174" s="23">
        <v>42169.450694444444</v>
      </c>
      <c r="K174" s="23">
        <v>42169.458333333336</v>
      </c>
      <c r="L174" s="27">
        <f t="shared" si="15"/>
        <v>7.6388888919609599E-3</v>
      </c>
      <c r="M174" s="28" t="str">
        <f t="shared" si="16"/>
        <v>TRUE</v>
      </c>
      <c r="N174" s="27" t="s">
        <v>39</v>
      </c>
      <c r="O174" s="26" t="s">
        <v>96</v>
      </c>
      <c r="P174"/>
      <c r="Q174"/>
      <c r="R174"/>
      <c r="S174"/>
      <c r="T174"/>
      <c r="U174"/>
      <c r="V174"/>
      <c r="W174"/>
    </row>
    <row r="175" spans="1:23" ht="27" customHeight="1" x14ac:dyDescent="0.25">
      <c r="A175" s="25">
        <v>19053</v>
      </c>
      <c r="B175" s="25"/>
      <c r="C175" s="26" t="s">
        <v>43</v>
      </c>
      <c r="D175" s="23">
        <v>42170.322916666664</v>
      </c>
      <c r="E175" s="20" t="s">
        <v>41</v>
      </c>
      <c r="F175" s="22">
        <v>42169.345138888886</v>
      </c>
      <c r="G175" s="51">
        <f t="shared" si="17"/>
        <v>0.97777777777810115</v>
      </c>
      <c r="H175" s="31" t="str">
        <f t="shared" si="14"/>
        <v>ACCEPTABLE</v>
      </c>
      <c r="I175" s="18"/>
      <c r="J175" s="23">
        <v>42170.318055555559</v>
      </c>
      <c r="K175" s="23">
        <v>42170.325694444444</v>
      </c>
      <c r="L175" s="27">
        <f t="shared" si="15"/>
        <v>7.6388888846850023E-3</v>
      </c>
      <c r="M175" s="28" t="str">
        <f t="shared" si="16"/>
        <v>TRUE</v>
      </c>
      <c r="N175" s="27" t="s">
        <v>41</v>
      </c>
      <c r="O175" s="26" t="s">
        <v>54</v>
      </c>
      <c r="P175"/>
      <c r="Q175"/>
      <c r="R175"/>
      <c r="S175"/>
      <c r="T175"/>
      <c r="U175"/>
      <c r="V175"/>
      <c r="W175"/>
    </row>
    <row r="176" spans="1:23" ht="27" customHeight="1" x14ac:dyDescent="0.25">
      <c r="A176" s="25">
        <v>19052</v>
      </c>
      <c r="B176" s="25"/>
      <c r="C176" s="26" t="s">
        <v>182</v>
      </c>
      <c r="D176" s="23">
        <v>42170.409722222219</v>
      </c>
      <c r="E176" s="20" t="s">
        <v>39</v>
      </c>
      <c r="F176" s="22">
        <v>42169.345138888886</v>
      </c>
      <c r="G176" s="51">
        <f t="shared" si="17"/>
        <v>1.0645833333328483</v>
      </c>
      <c r="H176" s="31" t="str">
        <f t="shared" si="14"/>
        <v>ACCEPTABLE</v>
      </c>
      <c r="I176" s="18"/>
      <c r="J176" s="23">
        <v>42170.375</v>
      </c>
      <c r="K176" s="23">
        <v>42170.387499999997</v>
      </c>
      <c r="L176" s="27">
        <f t="shared" si="15"/>
        <v>1.2499999997089617E-2</v>
      </c>
      <c r="M176" s="28" t="str">
        <f t="shared" si="16"/>
        <v>TRUE</v>
      </c>
      <c r="N176" s="27" t="s">
        <v>39</v>
      </c>
      <c r="O176" s="26" t="s">
        <v>125</v>
      </c>
      <c r="P176"/>
      <c r="Q176"/>
      <c r="R176"/>
      <c r="S176"/>
      <c r="T176"/>
      <c r="U176"/>
      <c r="V176"/>
      <c r="W176"/>
    </row>
    <row r="177" spans="1:23" ht="27" customHeight="1" x14ac:dyDescent="0.25">
      <c r="A177" s="25">
        <v>19054</v>
      </c>
      <c r="B177" s="25"/>
      <c r="C177" s="26" t="s">
        <v>40</v>
      </c>
      <c r="D177" s="23">
        <v>42170.645833333336</v>
      </c>
      <c r="E177" s="20" t="s">
        <v>41</v>
      </c>
      <c r="F177" s="22">
        <v>42170.529166666667</v>
      </c>
      <c r="G177" s="51">
        <f t="shared" si="17"/>
        <v>0.11666666666860692</v>
      </c>
      <c r="H177" s="31" t="str">
        <f t="shared" si="14"/>
        <v>ACCEPTABLE</v>
      </c>
      <c r="I177" s="18"/>
      <c r="J177" s="23">
        <v>42170.631944444445</v>
      </c>
      <c r="K177" s="23">
        <v>42170.643750000003</v>
      </c>
      <c r="L177" s="27">
        <f t="shared" si="15"/>
        <v>1.1805555557657499E-2</v>
      </c>
      <c r="M177" s="28" t="str">
        <f t="shared" si="16"/>
        <v>TRUE</v>
      </c>
      <c r="N177" s="27" t="s">
        <v>41</v>
      </c>
      <c r="O177" s="26" t="s">
        <v>183</v>
      </c>
      <c r="P177"/>
      <c r="Q177"/>
      <c r="R177"/>
      <c r="S177"/>
      <c r="T177"/>
      <c r="U177"/>
      <c r="V177"/>
      <c r="W177"/>
    </row>
    <row r="178" spans="1:23" ht="27" customHeight="1" x14ac:dyDescent="0.25">
      <c r="A178" s="25">
        <v>19054</v>
      </c>
      <c r="B178" s="25"/>
      <c r="C178" s="26" t="s">
        <v>43</v>
      </c>
      <c r="D178" s="23">
        <v>42170.680555555555</v>
      </c>
      <c r="E178" s="20" t="s">
        <v>39</v>
      </c>
      <c r="F178" s="22">
        <v>42170.529166666667</v>
      </c>
      <c r="G178" s="51">
        <f t="shared" si="17"/>
        <v>0.15138888888759539</v>
      </c>
      <c r="H178" s="31" t="str">
        <f t="shared" si="14"/>
        <v>ACCEPTABLE</v>
      </c>
      <c r="I178" s="18"/>
      <c r="J178" s="23">
        <v>42170.675694444442</v>
      </c>
      <c r="K178" s="23">
        <v>42170.6875</v>
      </c>
      <c r="L178" s="27">
        <f t="shared" si="15"/>
        <v>1.1805555557657499E-2</v>
      </c>
      <c r="M178" s="28" t="str">
        <f t="shared" si="16"/>
        <v>TRUE</v>
      </c>
      <c r="N178" s="27" t="s">
        <v>39</v>
      </c>
      <c r="O178" s="26" t="s">
        <v>118</v>
      </c>
      <c r="P178"/>
      <c r="Q178"/>
      <c r="R178"/>
      <c r="S178"/>
      <c r="T178"/>
      <c r="U178"/>
      <c r="V178"/>
      <c r="W178"/>
    </row>
    <row r="179" spans="1:23" ht="27" customHeight="1" x14ac:dyDescent="0.25">
      <c r="A179" s="25">
        <v>19057</v>
      </c>
      <c r="B179" s="25"/>
      <c r="C179" s="26" t="s">
        <v>40</v>
      </c>
      <c r="D179" s="23">
        <v>42170.854166666664</v>
      </c>
      <c r="E179" s="20" t="s">
        <v>41</v>
      </c>
      <c r="F179" s="22">
        <v>42170.762499999997</v>
      </c>
      <c r="G179" s="51">
        <f t="shared" si="17"/>
        <v>9.1666666667151731E-2</v>
      </c>
      <c r="H179" s="31" t="str">
        <f t="shared" si="14"/>
        <v>ACCEPTABLE</v>
      </c>
      <c r="I179" s="18"/>
      <c r="J179" s="23">
        <v>42170.818055555559</v>
      </c>
      <c r="K179" s="23">
        <v>42170.829861111109</v>
      </c>
      <c r="L179" s="27">
        <f t="shared" si="15"/>
        <v>1.1805555550381541E-2</v>
      </c>
      <c r="M179" s="28" t="str">
        <f t="shared" si="16"/>
        <v>TRUE</v>
      </c>
      <c r="N179" s="27" t="s">
        <v>41</v>
      </c>
      <c r="O179" s="26" t="s">
        <v>184</v>
      </c>
      <c r="P179"/>
      <c r="Q179"/>
      <c r="R179"/>
      <c r="S179"/>
      <c r="T179"/>
      <c r="U179"/>
      <c r="V179"/>
      <c r="W179"/>
    </row>
    <row r="180" spans="1:23" ht="27" customHeight="1" x14ac:dyDescent="0.25">
      <c r="A180" s="25">
        <v>19057</v>
      </c>
      <c r="B180" s="25"/>
      <c r="C180" s="26" t="s">
        <v>40</v>
      </c>
      <c r="D180" s="23">
        <v>42170.875</v>
      </c>
      <c r="E180" s="20" t="s">
        <v>39</v>
      </c>
      <c r="F180" s="22">
        <v>42170.762499999997</v>
      </c>
      <c r="G180" s="51">
        <f t="shared" si="17"/>
        <v>0.11250000000291038</v>
      </c>
      <c r="H180" s="31" t="str">
        <f t="shared" si="14"/>
        <v>ACCEPTABLE</v>
      </c>
      <c r="I180" s="18"/>
      <c r="J180" s="23">
        <v>42170.840277777781</v>
      </c>
      <c r="K180" s="23">
        <v>42170.856249999997</v>
      </c>
      <c r="L180" s="27">
        <f t="shared" si="15"/>
        <v>1.597222221607808E-2</v>
      </c>
      <c r="M180" s="28" t="str">
        <f t="shared" si="16"/>
        <v>TRUE</v>
      </c>
      <c r="N180" s="27" t="s">
        <v>39</v>
      </c>
      <c r="O180" s="26" t="s">
        <v>184</v>
      </c>
      <c r="P180"/>
      <c r="Q180"/>
      <c r="R180"/>
      <c r="S180"/>
      <c r="T180"/>
      <c r="U180"/>
      <c r="V180"/>
      <c r="W180"/>
    </row>
    <row r="181" spans="1:23" ht="27" customHeight="1" x14ac:dyDescent="0.25">
      <c r="A181" s="25">
        <v>19055</v>
      </c>
      <c r="B181" s="25"/>
      <c r="C181" s="26" t="s">
        <v>185</v>
      </c>
      <c r="D181" s="23">
        <v>42170.923611111109</v>
      </c>
      <c r="E181" s="20" t="s">
        <v>41</v>
      </c>
      <c r="F181" s="22">
        <v>42170.762499999997</v>
      </c>
      <c r="G181" s="51">
        <f t="shared" si="17"/>
        <v>0.16111111111240461</v>
      </c>
      <c r="H181" s="31" t="str">
        <f t="shared" si="14"/>
        <v>ACCEPTABLE</v>
      </c>
      <c r="I181" s="18"/>
      <c r="J181" s="23">
        <v>42170.923611111109</v>
      </c>
      <c r="K181" s="23">
        <v>42170.935416666667</v>
      </c>
      <c r="L181" s="27">
        <f t="shared" si="15"/>
        <v>1.1805555557657499E-2</v>
      </c>
      <c r="M181" s="28" t="str">
        <f t="shared" si="16"/>
        <v>TRUE</v>
      </c>
      <c r="N181" s="27" t="s">
        <v>41</v>
      </c>
      <c r="O181" s="26" t="s">
        <v>186</v>
      </c>
      <c r="P181"/>
      <c r="Q181"/>
      <c r="R181"/>
      <c r="S181"/>
      <c r="T181"/>
      <c r="U181"/>
      <c r="V181"/>
      <c r="W181"/>
    </row>
    <row r="182" spans="1:23" ht="27" customHeight="1" x14ac:dyDescent="0.25">
      <c r="A182" s="25">
        <v>19055</v>
      </c>
      <c r="B182" s="25"/>
      <c r="C182" s="26" t="s">
        <v>43</v>
      </c>
      <c r="D182" s="23">
        <v>42170.951388888891</v>
      </c>
      <c r="E182" s="20" t="s">
        <v>39</v>
      </c>
      <c r="F182" s="22">
        <v>42170.762499999997</v>
      </c>
      <c r="G182" s="51">
        <f t="shared" si="17"/>
        <v>0.18888888889341615</v>
      </c>
      <c r="H182" s="31" t="str">
        <f t="shared" si="14"/>
        <v>ACCEPTABLE</v>
      </c>
      <c r="I182" s="18"/>
      <c r="J182" s="23">
        <v>42170.961805555555</v>
      </c>
      <c r="K182" s="23">
        <v>42170.972222222219</v>
      </c>
      <c r="L182" s="27">
        <f t="shared" si="15"/>
        <v>1.0416666664241347E-2</v>
      </c>
      <c r="M182" s="28" t="str">
        <f t="shared" si="16"/>
        <v>TRUE</v>
      </c>
      <c r="N182" s="27" t="s">
        <v>39</v>
      </c>
      <c r="O182" s="26" t="s">
        <v>54</v>
      </c>
      <c r="P182"/>
      <c r="Q182"/>
      <c r="R182"/>
      <c r="S182"/>
      <c r="T182"/>
      <c r="U182"/>
      <c r="V182"/>
      <c r="W182"/>
    </row>
    <row r="183" spans="1:23" ht="27" customHeight="1" x14ac:dyDescent="0.25">
      <c r="A183" s="25">
        <v>19054</v>
      </c>
      <c r="B183" s="25"/>
      <c r="C183" s="26" t="s">
        <v>40</v>
      </c>
      <c r="D183" s="23">
        <v>42171.0625</v>
      </c>
      <c r="E183" s="20" t="s">
        <v>39</v>
      </c>
      <c r="F183" s="22">
        <v>42170.842361111114</v>
      </c>
      <c r="G183" s="51">
        <f t="shared" si="17"/>
        <v>0.22013888888614019</v>
      </c>
      <c r="H183" s="31" t="str">
        <f t="shared" si="14"/>
        <v>ACCEPTABLE</v>
      </c>
      <c r="I183" s="18"/>
      <c r="J183" s="23">
        <v>42171.024305555555</v>
      </c>
      <c r="K183" s="23">
        <v>42171.036805555559</v>
      </c>
      <c r="L183" s="27">
        <f t="shared" si="15"/>
        <v>1.2500000004365575E-2</v>
      </c>
      <c r="M183" s="28" t="str">
        <f t="shared" si="16"/>
        <v>TRUE</v>
      </c>
      <c r="N183" s="27" t="s">
        <v>39</v>
      </c>
      <c r="O183" s="26" t="s">
        <v>187</v>
      </c>
      <c r="P183"/>
      <c r="Q183"/>
      <c r="R183"/>
      <c r="S183"/>
      <c r="T183"/>
      <c r="U183"/>
      <c r="V183"/>
      <c r="W183"/>
    </row>
    <row r="184" spans="1:23" ht="27" customHeight="1" x14ac:dyDescent="0.25">
      <c r="A184" s="25">
        <v>19058</v>
      </c>
      <c r="B184" s="25"/>
      <c r="C184" s="26" t="s">
        <v>40</v>
      </c>
      <c r="D184" s="23">
        <v>42171.270833333336</v>
      </c>
      <c r="E184" s="20" t="s">
        <v>41</v>
      </c>
      <c r="F184" s="22">
        <v>42171.238888888889</v>
      </c>
      <c r="G184" s="51">
        <f t="shared" si="17"/>
        <v>3.1944444446708076E-2</v>
      </c>
      <c r="H184" s="31" t="str">
        <f t="shared" si="14"/>
        <v>TOO LATE</v>
      </c>
      <c r="I184" s="18"/>
      <c r="J184" s="23">
        <v>42171.260416666664</v>
      </c>
      <c r="K184" s="23">
        <v>42171.272916666669</v>
      </c>
      <c r="L184" s="27">
        <f t="shared" si="15"/>
        <v>1.2500000004365575E-2</v>
      </c>
      <c r="M184" s="28" t="str">
        <f t="shared" si="16"/>
        <v>TRUE</v>
      </c>
      <c r="N184" s="27" t="s">
        <v>41</v>
      </c>
      <c r="O184" s="26" t="s">
        <v>188</v>
      </c>
      <c r="P184"/>
      <c r="Q184"/>
      <c r="R184"/>
      <c r="S184"/>
      <c r="T184"/>
      <c r="U184"/>
      <c r="V184"/>
      <c r="W184"/>
    </row>
    <row r="185" spans="1:23" ht="27" customHeight="1" x14ac:dyDescent="0.25">
      <c r="A185" s="25">
        <v>19058</v>
      </c>
      <c r="B185" s="25"/>
      <c r="C185" s="26" t="s">
        <v>43</v>
      </c>
      <c r="D185" s="23">
        <v>42171.3125</v>
      </c>
      <c r="E185" s="20" t="s">
        <v>39</v>
      </c>
      <c r="F185" s="22">
        <v>42171.238888888889</v>
      </c>
      <c r="G185" s="51">
        <f t="shared" si="17"/>
        <v>7.3611111110949423E-2</v>
      </c>
      <c r="H185" s="31" t="str">
        <f t="shared" si="14"/>
        <v>ACCEPTABLE</v>
      </c>
      <c r="I185" s="18"/>
      <c r="J185" s="23">
        <v>42171.299305555556</v>
      </c>
      <c r="K185" s="23">
        <v>42171.309027777781</v>
      </c>
      <c r="L185" s="27">
        <f t="shared" si="15"/>
        <v>9.7222222248092294E-3</v>
      </c>
      <c r="M185" s="28" t="str">
        <f t="shared" si="16"/>
        <v>TRUE</v>
      </c>
      <c r="N185" s="27" t="s">
        <v>39</v>
      </c>
      <c r="O185" s="26" t="s">
        <v>189</v>
      </c>
      <c r="P185"/>
      <c r="Q185"/>
      <c r="R185"/>
      <c r="S185"/>
      <c r="T185"/>
      <c r="U185"/>
      <c r="V185"/>
      <c r="W185"/>
    </row>
    <row r="186" spans="1:23" ht="27" customHeight="1" x14ac:dyDescent="0.25">
      <c r="A186" s="25">
        <v>19055</v>
      </c>
      <c r="B186" s="25"/>
      <c r="C186" s="26" t="s">
        <v>43</v>
      </c>
      <c r="D186" s="23">
        <v>42171.347222222219</v>
      </c>
      <c r="E186" s="20" t="s">
        <v>41</v>
      </c>
      <c r="F186" s="22">
        <v>41806.248611111114</v>
      </c>
      <c r="G186" s="51">
        <f t="shared" si="17"/>
        <v>365.09861111110513</v>
      </c>
      <c r="H186" s="31" t="str">
        <f t="shared" si="14"/>
        <v>ACCEPTABLE</v>
      </c>
      <c r="I186" s="18"/>
      <c r="J186" s="23">
        <v>42171.342361111114</v>
      </c>
      <c r="K186" s="23">
        <v>42171.352777777778</v>
      </c>
      <c r="L186" s="27">
        <f t="shared" si="15"/>
        <v>1.0416666664241347E-2</v>
      </c>
      <c r="M186" s="28" t="str">
        <f t="shared" si="16"/>
        <v>TRUE</v>
      </c>
      <c r="N186" s="27" t="s">
        <v>41</v>
      </c>
      <c r="O186" s="26" t="s">
        <v>44</v>
      </c>
      <c r="P186"/>
      <c r="Q186"/>
      <c r="R186"/>
      <c r="S186"/>
      <c r="T186"/>
      <c r="U186"/>
      <c r="V186"/>
      <c r="W186"/>
    </row>
    <row r="187" spans="1:23" ht="27" customHeight="1" x14ac:dyDescent="0.25">
      <c r="A187" s="25">
        <v>19055</v>
      </c>
      <c r="B187" s="25"/>
      <c r="C187" s="26" t="s">
        <v>40</v>
      </c>
      <c r="D187" s="23">
        <v>42171.368055555555</v>
      </c>
      <c r="E187" s="20" t="s">
        <v>39</v>
      </c>
      <c r="F187" s="22">
        <v>42171.248611111114</v>
      </c>
      <c r="G187" s="51">
        <f t="shared" si="17"/>
        <v>0.11944444444088731</v>
      </c>
      <c r="H187" s="31" t="str">
        <f t="shared" si="14"/>
        <v>ACCEPTABLE</v>
      </c>
      <c r="I187" s="18"/>
      <c r="J187" s="23">
        <v>42171.379861111112</v>
      </c>
      <c r="K187" s="23">
        <v>42171.392361111109</v>
      </c>
      <c r="L187" s="27">
        <f t="shared" si="15"/>
        <v>1.2499999997089617E-2</v>
      </c>
      <c r="M187" s="28" t="str">
        <f t="shared" si="16"/>
        <v>TRUE</v>
      </c>
      <c r="N187" s="27" t="s">
        <v>39</v>
      </c>
      <c r="O187" s="26" t="s">
        <v>131</v>
      </c>
      <c r="P187"/>
      <c r="Q187"/>
      <c r="R187"/>
      <c r="S187"/>
      <c r="T187"/>
      <c r="U187"/>
      <c r="V187"/>
      <c r="W187"/>
    </row>
    <row r="188" spans="1:23" ht="27" customHeight="1" x14ac:dyDescent="0.25">
      <c r="A188" s="25">
        <v>19056</v>
      </c>
      <c r="B188" s="25"/>
      <c r="C188" s="26" t="s">
        <v>40</v>
      </c>
      <c r="D188" s="23">
        <v>42171.458333333336</v>
      </c>
      <c r="E188" s="20" t="s">
        <v>41</v>
      </c>
      <c r="F188" s="22">
        <v>42171.43472222222</v>
      </c>
      <c r="G188" s="51">
        <f t="shared" si="17"/>
        <v>2.3611111115314998E-2</v>
      </c>
      <c r="H188" s="31" t="str">
        <f t="shared" si="14"/>
        <v>TOO LATE</v>
      </c>
      <c r="I188" s="18"/>
      <c r="J188" s="23">
        <v>42171.438888888886</v>
      </c>
      <c r="K188" s="23">
        <v>42171.449305555558</v>
      </c>
      <c r="L188" s="27">
        <f t="shared" si="15"/>
        <v>1.0416666671517305E-2</v>
      </c>
      <c r="M188" s="28" t="str">
        <f t="shared" si="16"/>
        <v>TRUE</v>
      </c>
      <c r="N188" s="27" t="s">
        <v>41</v>
      </c>
      <c r="O188" s="26" t="s">
        <v>166</v>
      </c>
      <c r="P188"/>
      <c r="Q188"/>
      <c r="R188"/>
      <c r="S188"/>
      <c r="T188"/>
      <c r="U188"/>
      <c r="V188"/>
      <c r="W188"/>
    </row>
    <row r="189" spans="1:23" ht="27" customHeight="1" x14ac:dyDescent="0.25">
      <c r="A189" s="25">
        <v>19056</v>
      </c>
      <c r="B189" s="25"/>
      <c r="C189" s="26" t="s">
        <v>43</v>
      </c>
      <c r="D189" s="23">
        <v>42171.482638888891</v>
      </c>
      <c r="E189" s="20" t="s">
        <v>39</v>
      </c>
      <c r="F189" s="22">
        <v>42171.479861111111</v>
      </c>
      <c r="G189" s="51">
        <f t="shared" si="17"/>
        <v>2.7777777795563452E-3</v>
      </c>
      <c r="H189" s="31" t="str">
        <f t="shared" si="14"/>
        <v>TOO LATE</v>
      </c>
      <c r="I189" s="18"/>
      <c r="J189" s="23">
        <v>42171.479166666664</v>
      </c>
      <c r="K189" s="23">
        <v>42171.489583333336</v>
      </c>
      <c r="L189" s="27">
        <f t="shared" si="15"/>
        <v>1.0416666671517305E-2</v>
      </c>
      <c r="M189" s="28" t="str">
        <f t="shared" si="16"/>
        <v>TRUE</v>
      </c>
      <c r="N189" s="27" t="s">
        <v>39</v>
      </c>
      <c r="O189" s="26" t="s">
        <v>44</v>
      </c>
      <c r="P189"/>
      <c r="Q189"/>
      <c r="R189"/>
      <c r="S189"/>
      <c r="T189"/>
      <c r="U189"/>
      <c r="V189"/>
      <c r="W189"/>
    </row>
    <row r="190" spans="1:23" ht="27" customHeight="1" x14ac:dyDescent="0.25">
      <c r="A190" s="25">
        <v>19059</v>
      </c>
      <c r="B190" s="25"/>
      <c r="C190" s="26" t="s">
        <v>40</v>
      </c>
      <c r="D190" s="23">
        <v>42172.552083333336</v>
      </c>
      <c r="E190" s="20" t="s">
        <v>41</v>
      </c>
      <c r="F190" s="22">
        <v>42172.375694444447</v>
      </c>
      <c r="G190" s="51">
        <f t="shared" si="17"/>
        <v>0.17638888888905058</v>
      </c>
      <c r="H190" s="31" t="str">
        <f t="shared" ref="H190:H241" si="19">IF(D190-F190&lt;0,"TOO LATE",IF(G190="","",IF(OR(DAY(D190-F190)&gt;1,AND(HOUR(D190-F190)&gt;HOUR("0:59"),(SIGN(D190-F190)=1))),"ACCEPTABLE","TOO LATE")))</f>
        <v>ACCEPTABLE</v>
      </c>
      <c r="I190" s="18"/>
      <c r="J190" s="23">
        <v>42172.530555555553</v>
      </c>
      <c r="K190" s="23">
        <v>42172.541666666664</v>
      </c>
      <c r="L190" s="27">
        <f t="shared" ref="L190:L242" si="20">IF(OR(K190="",J190=""), "Incomplete Data", K190-J190)</f>
        <v>1.1111111110949423E-2</v>
      </c>
      <c r="M190" s="28" t="str">
        <f t="shared" ref="M190:M242" si="21">_xlfn.IFS(OR(J190=0,K190=0,L190=""), "Incomplete Data", OR(L190&gt;$M$5,L190&lt;-$M$5),"FALSE",  OR(L190&lt;=$M$5,L190&gt;-$M$5), "TRUE")</f>
        <v>TRUE</v>
      </c>
      <c r="N190" s="27" t="s">
        <v>41</v>
      </c>
      <c r="O190" s="26" t="s">
        <v>191</v>
      </c>
      <c r="P190"/>
      <c r="Q190"/>
      <c r="R190"/>
      <c r="S190"/>
      <c r="T190"/>
      <c r="U190"/>
      <c r="V190"/>
      <c r="W190"/>
    </row>
    <row r="191" spans="1:23" ht="27" customHeight="1" x14ac:dyDescent="0.25">
      <c r="A191" s="25">
        <v>19059</v>
      </c>
      <c r="B191" s="25"/>
      <c r="C191" s="26" t="s">
        <v>98</v>
      </c>
      <c r="D191" s="23">
        <v>42172.59375</v>
      </c>
      <c r="E191" s="20" t="s">
        <v>39</v>
      </c>
      <c r="F191" s="22">
        <v>42172.375694444447</v>
      </c>
      <c r="G191" s="51">
        <f t="shared" si="17"/>
        <v>0.21805555555329192</v>
      </c>
      <c r="H191" s="31" t="str">
        <f t="shared" si="19"/>
        <v>ACCEPTABLE</v>
      </c>
      <c r="I191" s="18"/>
      <c r="J191" s="23">
        <v>42172.57916666667</v>
      </c>
      <c r="K191" s="23">
        <v>42172.589583333334</v>
      </c>
      <c r="L191" s="27">
        <f t="shared" si="20"/>
        <v>1.0416666664241347E-2</v>
      </c>
      <c r="M191" s="28" t="str">
        <f t="shared" si="21"/>
        <v>TRUE</v>
      </c>
      <c r="N191" s="27" t="s">
        <v>39</v>
      </c>
      <c r="O191" s="26" t="s">
        <v>54</v>
      </c>
      <c r="P191"/>
      <c r="Q191"/>
      <c r="R191"/>
      <c r="S191"/>
      <c r="T191"/>
      <c r="U191"/>
      <c r="V191"/>
      <c r="W191"/>
    </row>
    <row r="192" spans="1:23" ht="27" customHeight="1" x14ac:dyDescent="0.25">
      <c r="A192" s="25">
        <v>19059</v>
      </c>
      <c r="B192" s="25"/>
      <c r="C192" s="26" t="s">
        <v>43</v>
      </c>
      <c r="D192" s="23">
        <v>42173.5</v>
      </c>
      <c r="E192" s="20" t="s">
        <v>41</v>
      </c>
      <c r="F192" s="22">
        <v>42173.338194444441</v>
      </c>
      <c r="G192" s="51">
        <f t="shared" si="17"/>
        <v>0.16180555555911269</v>
      </c>
      <c r="H192" s="31" t="str">
        <f t="shared" si="19"/>
        <v>ACCEPTABLE</v>
      </c>
      <c r="I192" s="18"/>
      <c r="J192" s="23">
        <v>42173.493750000001</v>
      </c>
      <c r="K192" s="23">
        <v>42173.504861111112</v>
      </c>
      <c r="L192" s="27">
        <f t="shared" si="20"/>
        <v>1.1111111110949423E-2</v>
      </c>
      <c r="M192" s="28" t="str">
        <f t="shared" si="21"/>
        <v>TRUE</v>
      </c>
      <c r="N192" s="27" t="s">
        <v>41</v>
      </c>
      <c r="O192" s="26" t="s">
        <v>192</v>
      </c>
      <c r="P192"/>
      <c r="Q192"/>
      <c r="R192"/>
      <c r="S192"/>
      <c r="T192"/>
      <c r="U192"/>
      <c r="V192"/>
      <c r="W192"/>
    </row>
    <row r="193" spans="1:23" ht="27" customHeight="1" x14ac:dyDescent="0.25">
      <c r="A193" s="25">
        <v>19059</v>
      </c>
      <c r="B193" s="25"/>
      <c r="C193" s="26" t="s">
        <v>40</v>
      </c>
      <c r="D193" s="23">
        <v>42173.520833333336</v>
      </c>
      <c r="E193" s="20" t="s">
        <v>39</v>
      </c>
      <c r="F193" s="22">
        <v>42173.338194444441</v>
      </c>
      <c r="G193" s="51">
        <f t="shared" ref="G193:G246" si="22">IF(D193="","",D193-F193)</f>
        <v>0.18263888889487134</v>
      </c>
      <c r="H193" s="31" t="str">
        <f t="shared" si="19"/>
        <v>ACCEPTABLE</v>
      </c>
      <c r="I193" s="18"/>
      <c r="J193" s="23">
        <v>42173.51666666667</v>
      </c>
      <c r="K193" s="23">
        <v>42173.529166666667</v>
      </c>
      <c r="L193" s="27">
        <f t="shared" si="20"/>
        <v>1.2499999997089617E-2</v>
      </c>
      <c r="M193" s="28" t="str">
        <f t="shared" si="21"/>
        <v>TRUE</v>
      </c>
      <c r="N193" s="27" t="s">
        <v>39</v>
      </c>
      <c r="O193" s="26" t="s">
        <v>193</v>
      </c>
      <c r="P193"/>
      <c r="Q193"/>
      <c r="R193"/>
      <c r="S193"/>
      <c r="T193"/>
      <c r="U193"/>
      <c r="V193"/>
      <c r="W193"/>
    </row>
    <row r="194" spans="1:23" ht="27" customHeight="1" x14ac:dyDescent="0.25">
      <c r="A194" s="25">
        <v>19060</v>
      </c>
      <c r="B194" s="25">
        <v>1</v>
      </c>
      <c r="C194" s="26" t="s">
        <v>40</v>
      </c>
      <c r="D194" s="23">
        <v>42174.305555555555</v>
      </c>
      <c r="E194" s="20" t="s">
        <v>41</v>
      </c>
      <c r="F194" s="22">
        <v>42174.15902777778</v>
      </c>
      <c r="G194" s="51">
        <f t="shared" si="22"/>
        <v>0.14652777777519077</v>
      </c>
      <c r="H194" s="31" t="str">
        <f t="shared" si="19"/>
        <v>ACCEPTABLE</v>
      </c>
      <c r="I194" s="18"/>
      <c r="J194" s="23">
        <v>42174.286805555559</v>
      </c>
      <c r="K194" s="23">
        <v>42174.29583333333</v>
      </c>
      <c r="L194" s="27">
        <f t="shared" si="20"/>
        <v>9.0277777708251961E-3</v>
      </c>
      <c r="M194" s="28" t="str">
        <f t="shared" si="21"/>
        <v>TRUE</v>
      </c>
      <c r="N194" s="27" t="s">
        <v>41</v>
      </c>
      <c r="O194" s="26" t="s">
        <v>194</v>
      </c>
      <c r="P194"/>
      <c r="Q194"/>
      <c r="R194"/>
      <c r="S194"/>
      <c r="T194"/>
      <c r="U194"/>
      <c r="V194"/>
      <c r="W194"/>
    </row>
    <row r="195" spans="1:23" ht="27" customHeight="1" x14ac:dyDescent="0.25">
      <c r="A195" s="25">
        <v>19060</v>
      </c>
      <c r="B195" s="25">
        <v>2</v>
      </c>
      <c r="C195" s="26" t="s">
        <v>43</v>
      </c>
      <c r="D195" s="23">
        <v>42174.347222222219</v>
      </c>
      <c r="E195" s="20" t="s">
        <v>39</v>
      </c>
      <c r="F195" s="22">
        <v>42174.15902777778</v>
      </c>
      <c r="G195" s="51">
        <f t="shared" si="22"/>
        <v>0.18819444443943212</v>
      </c>
      <c r="H195" s="31" t="str">
        <f t="shared" si="19"/>
        <v>ACCEPTABLE</v>
      </c>
      <c r="I195" s="18"/>
      <c r="J195" s="23">
        <v>42174.326388888891</v>
      </c>
      <c r="K195" s="23">
        <v>42174.337500000001</v>
      </c>
      <c r="L195" s="27">
        <f t="shared" si="20"/>
        <v>1.1111111110949423E-2</v>
      </c>
      <c r="M195" s="28" t="str">
        <f t="shared" si="21"/>
        <v>TRUE</v>
      </c>
      <c r="N195" s="27" t="s">
        <v>39</v>
      </c>
      <c r="O195" s="26" t="s">
        <v>54</v>
      </c>
      <c r="P195"/>
      <c r="Q195"/>
      <c r="R195"/>
      <c r="S195"/>
      <c r="T195"/>
      <c r="U195"/>
      <c r="V195"/>
      <c r="W195"/>
    </row>
    <row r="196" spans="1:23" ht="27" customHeight="1" x14ac:dyDescent="0.25">
      <c r="A196" s="25">
        <v>19061</v>
      </c>
      <c r="B196" s="25">
        <v>3</v>
      </c>
      <c r="C196" s="26" t="s">
        <v>49</v>
      </c>
      <c r="D196" s="23">
        <v>42174.715277777781</v>
      </c>
      <c r="E196" s="20" t="s">
        <v>41</v>
      </c>
      <c r="F196" s="22">
        <v>42174.488888888889</v>
      </c>
      <c r="G196" s="51">
        <f t="shared" si="22"/>
        <v>0.22638888889196096</v>
      </c>
      <c r="H196" s="31" t="str">
        <f t="shared" si="19"/>
        <v>ACCEPTABLE</v>
      </c>
      <c r="I196" s="18"/>
      <c r="J196" s="23">
        <v>42174.723611111112</v>
      </c>
      <c r="K196" s="23">
        <v>42174.736805555556</v>
      </c>
      <c r="L196" s="27">
        <f t="shared" si="20"/>
        <v>1.3194444443797693E-2</v>
      </c>
      <c r="M196" s="28" t="str">
        <f t="shared" si="21"/>
        <v>TRUE</v>
      </c>
      <c r="N196" s="27" t="s">
        <v>41</v>
      </c>
      <c r="O196" s="26" t="s">
        <v>195</v>
      </c>
      <c r="P196"/>
      <c r="Q196"/>
      <c r="R196"/>
      <c r="S196"/>
      <c r="T196"/>
      <c r="U196"/>
      <c r="V196"/>
      <c r="W196"/>
    </row>
    <row r="197" spans="1:23" ht="27" customHeight="1" x14ac:dyDescent="0.25">
      <c r="A197" s="25">
        <v>19061</v>
      </c>
      <c r="B197" s="25">
        <v>4</v>
      </c>
      <c r="C197" s="26" t="s">
        <v>51</v>
      </c>
      <c r="D197" s="23">
        <v>42174.739583333336</v>
      </c>
      <c r="E197" s="20" t="s">
        <v>39</v>
      </c>
      <c r="F197" s="22">
        <v>42174.488888888889</v>
      </c>
      <c r="G197" s="51">
        <f t="shared" si="22"/>
        <v>0.25069444444670808</v>
      </c>
      <c r="H197" s="31" t="str">
        <f t="shared" si="19"/>
        <v>ACCEPTABLE</v>
      </c>
      <c r="I197" s="18"/>
      <c r="J197" s="23">
        <v>42174.763888888891</v>
      </c>
      <c r="K197" s="23">
        <v>42174.781944444447</v>
      </c>
      <c r="L197" s="27">
        <f t="shared" si="20"/>
        <v>1.8055555556202307E-2</v>
      </c>
      <c r="M197" s="28" t="str">
        <f t="shared" si="21"/>
        <v>TRUE</v>
      </c>
      <c r="N197" s="27" t="s">
        <v>39</v>
      </c>
      <c r="O197" s="26" t="s">
        <v>196</v>
      </c>
      <c r="P197"/>
      <c r="Q197"/>
      <c r="R197"/>
      <c r="S197"/>
      <c r="T197"/>
      <c r="U197"/>
      <c r="V197"/>
      <c r="W197"/>
    </row>
    <row r="198" spans="1:23" ht="27" customHeight="1" x14ac:dyDescent="0.25">
      <c r="A198" s="25">
        <v>19061</v>
      </c>
      <c r="B198" s="25">
        <v>7</v>
      </c>
      <c r="C198" s="26" t="s">
        <v>51</v>
      </c>
      <c r="D198" s="23">
        <v>42175.743055555555</v>
      </c>
      <c r="E198" s="20" t="s">
        <v>41</v>
      </c>
      <c r="F198" s="22">
        <v>42175.529861111114</v>
      </c>
      <c r="G198" s="51">
        <f t="shared" si="22"/>
        <v>0.21319444444088731</v>
      </c>
      <c r="H198" s="31" t="str">
        <f t="shared" si="19"/>
        <v>ACCEPTABLE</v>
      </c>
      <c r="I198" s="18"/>
      <c r="J198" s="23">
        <v>42175.740277777775</v>
      </c>
      <c r="K198" s="23">
        <v>42175.749305555553</v>
      </c>
      <c r="L198" s="27">
        <f t="shared" si="20"/>
        <v>9.0277777781011537E-3</v>
      </c>
      <c r="M198" s="28" t="str">
        <f t="shared" si="21"/>
        <v>TRUE</v>
      </c>
      <c r="N198" s="27" t="s">
        <v>41</v>
      </c>
      <c r="O198" s="26" t="s">
        <v>197</v>
      </c>
      <c r="P198"/>
      <c r="Q198"/>
      <c r="R198"/>
      <c r="S198"/>
      <c r="T198"/>
      <c r="U198"/>
      <c r="V198"/>
      <c r="W198"/>
    </row>
    <row r="199" spans="1:23" ht="27" customHeight="1" x14ac:dyDescent="0.25">
      <c r="A199" s="25">
        <v>19061</v>
      </c>
      <c r="B199" s="25">
        <v>8</v>
      </c>
      <c r="C199" s="26" t="s">
        <v>49</v>
      </c>
      <c r="D199" s="23">
        <v>42175.770833333336</v>
      </c>
      <c r="E199" s="20" t="s">
        <v>39</v>
      </c>
      <c r="F199" s="22">
        <v>42175.529861111114</v>
      </c>
      <c r="G199" s="51">
        <f t="shared" si="22"/>
        <v>0.24097222222189885</v>
      </c>
      <c r="H199" s="31" t="str">
        <f t="shared" si="19"/>
        <v>ACCEPTABLE</v>
      </c>
      <c r="I199" s="18"/>
      <c r="J199" s="23">
        <v>42175.768055555556</v>
      </c>
      <c r="K199" s="23">
        <v>42175.779166666667</v>
      </c>
      <c r="L199" s="27">
        <f t="shared" si="20"/>
        <v>1.1111111110949423E-2</v>
      </c>
      <c r="M199" s="28" t="str">
        <f t="shared" si="21"/>
        <v>TRUE</v>
      </c>
      <c r="N199" s="27" t="s">
        <v>39</v>
      </c>
      <c r="O199" s="26" t="s">
        <v>198</v>
      </c>
      <c r="P199"/>
      <c r="Q199"/>
      <c r="R199"/>
      <c r="S199"/>
      <c r="T199"/>
      <c r="U199"/>
      <c r="V199"/>
      <c r="W199"/>
    </row>
    <row r="200" spans="1:23" ht="27" customHeight="1" x14ac:dyDescent="0.25">
      <c r="A200" s="25">
        <v>19062</v>
      </c>
      <c r="B200" s="25">
        <v>9</v>
      </c>
      <c r="C200" s="26" t="s">
        <v>40</v>
      </c>
      <c r="D200" s="23">
        <v>42175.833333333336</v>
      </c>
      <c r="E200" s="20" t="s">
        <v>41</v>
      </c>
      <c r="F200" s="22">
        <v>42175.709027777775</v>
      </c>
      <c r="G200" s="51">
        <f t="shared" si="22"/>
        <v>0.12430555556056788</v>
      </c>
      <c r="H200" s="31" t="str">
        <f t="shared" si="19"/>
        <v>ACCEPTABLE</v>
      </c>
      <c r="I200" s="18"/>
      <c r="J200" s="23">
        <v>42175.821527777778</v>
      </c>
      <c r="K200" s="23">
        <v>42175.831250000003</v>
      </c>
      <c r="L200" s="27">
        <f t="shared" si="20"/>
        <v>9.7222222248092294E-3</v>
      </c>
      <c r="M200" s="28" t="str">
        <f t="shared" si="21"/>
        <v>TRUE</v>
      </c>
      <c r="N200" s="27" t="s">
        <v>41</v>
      </c>
      <c r="O200" s="26" t="s">
        <v>166</v>
      </c>
      <c r="P200"/>
      <c r="Q200"/>
      <c r="R200"/>
      <c r="S200"/>
      <c r="T200"/>
      <c r="U200"/>
      <c r="V200"/>
      <c r="W200"/>
    </row>
    <row r="201" spans="1:23" ht="27" customHeight="1" x14ac:dyDescent="0.25">
      <c r="A201" s="25">
        <v>19062</v>
      </c>
      <c r="B201" s="25">
        <v>10</v>
      </c>
      <c r="C201" s="26" t="s">
        <v>43</v>
      </c>
      <c r="D201" s="23">
        <v>42175.875</v>
      </c>
      <c r="E201" s="20" t="s">
        <v>39</v>
      </c>
      <c r="F201" s="22">
        <v>42175.709027777775</v>
      </c>
      <c r="G201" s="51">
        <f t="shared" si="22"/>
        <v>0.16597222222480923</v>
      </c>
      <c r="H201" s="31" t="str">
        <f t="shared" si="19"/>
        <v>ACCEPTABLE</v>
      </c>
      <c r="I201" s="18"/>
      <c r="J201" s="23">
        <v>42175.857638888891</v>
      </c>
      <c r="K201" s="23">
        <v>42175.869444444441</v>
      </c>
      <c r="L201" s="27">
        <f t="shared" si="20"/>
        <v>1.1805555550381541E-2</v>
      </c>
      <c r="M201" s="28" t="str">
        <f t="shared" si="21"/>
        <v>TRUE</v>
      </c>
      <c r="N201" s="27" t="s">
        <v>39</v>
      </c>
      <c r="O201" s="26" t="s">
        <v>44</v>
      </c>
      <c r="P201"/>
      <c r="Q201"/>
      <c r="R201"/>
      <c r="S201"/>
      <c r="T201"/>
      <c r="U201"/>
      <c r="V201"/>
      <c r="W201"/>
    </row>
    <row r="202" spans="1:23" ht="27" customHeight="1" x14ac:dyDescent="0.25">
      <c r="A202" s="25">
        <v>19062</v>
      </c>
      <c r="B202" s="25">
        <v>11</v>
      </c>
      <c r="C202" s="26" t="s">
        <v>43</v>
      </c>
      <c r="D202" s="23">
        <v>42176.135416666664</v>
      </c>
      <c r="E202" s="20" t="s">
        <v>41</v>
      </c>
      <c r="F202" s="22">
        <v>42176.13958333333</v>
      </c>
      <c r="G202" s="51">
        <f t="shared" si="22"/>
        <v>-4.166666665696539E-3</v>
      </c>
      <c r="H202" s="31" t="str">
        <f t="shared" si="19"/>
        <v>TOO LATE</v>
      </c>
      <c r="I202" s="18"/>
      <c r="J202" s="23">
        <v>42176.131944444445</v>
      </c>
      <c r="K202" s="23">
        <v>42176.140972222223</v>
      </c>
      <c r="L202" s="27">
        <f t="shared" si="20"/>
        <v>9.0277777781011537E-3</v>
      </c>
      <c r="M202" s="28" t="str">
        <f t="shared" si="21"/>
        <v>TRUE</v>
      </c>
      <c r="N202" s="27" t="s">
        <v>41</v>
      </c>
      <c r="O202" s="26" t="s">
        <v>54</v>
      </c>
      <c r="P202"/>
      <c r="Q202"/>
      <c r="R202"/>
      <c r="S202"/>
      <c r="T202"/>
      <c r="U202"/>
      <c r="V202"/>
      <c r="W202"/>
    </row>
    <row r="203" spans="1:23" ht="27" customHeight="1" x14ac:dyDescent="0.25">
      <c r="A203" s="25">
        <v>19062</v>
      </c>
      <c r="B203" s="25">
        <v>12</v>
      </c>
      <c r="C203" s="26" t="s">
        <v>40</v>
      </c>
      <c r="D203" s="23">
        <v>42176.159722222219</v>
      </c>
      <c r="E203" s="20" t="s">
        <v>39</v>
      </c>
      <c r="F203" s="22">
        <v>42176.13958333333</v>
      </c>
      <c r="G203" s="51">
        <f t="shared" si="22"/>
        <v>2.0138888889050577E-2</v>
      </c>
      <c r="H203" s="31" t="str">
        <f t="shared" si="19"/>
        <v>TOO LATE</v>
      </c>
      <c r="I203" s="18"/>
      <c r="J203" s="23">
        <v>42176.164583333331</v>
      </c>
      <c r="K203" s="23">
        <v>42176.175000000003</v>
      </c>
      <c r="L203" s="27">
        <f t="shared" si="20"/>
        <v>1.0416666671517305E-2</v>
      </c>
      <c r="M203" s="28" t="str">
        <f t="shared" si="21"/>
        <v>TRUE</v>
      </c>
      <c r="N203" s="27" t="s">
        <v>39</v>
      </c>
      <c r="O203" s="26" t="s">
        <v>199</v>
      </c>
      <c r="P203"/>
      <c r="Q203"/>
      <c r="R203"/>
      <c r="S203"/>
      <c r="T203"/>
      <c r="U203"/>
      <c r="V203"/>
      <c r="W203"/>
    </row>
    <row r="204" spans="1:23" ht="27" customHeight="1" x14ac:dyDescent="0.25">
      <c r="A204" s="25">
        <v>19063</v>
      </c>
      <c r="B204" s="25">
        <v>13</v>
      </c>
      <c r="C204" s="26" t="s">
        <v>40</v>
      </c>
      <c r="D204" s="23">
        <v>42176.3125</v>
      </c>
      <c r="E204" s="20" t="s">
        <v>41</v>
      </c>
      <c r="F204" s="22">
        <v>42176.163888888892</v>
      </c>
      <c r="G204" s="51">
        <f t="shared" si="22"/>
        <v>0.14861111110803904</v>
      </c>
      <c r="H204" s="31" t="str">
        <f t="shared" si="19"/>
        <v>ACCEPTABLE</v>
      </c>
      <c r="I204" s="18"/>
      <c r="J204" s="23">
        <v>42176.29583333333</v>
      </c>
      <c r="K204" s="23">
        <v>42176.306944444441</v>
      </c>
      <c r="L204" s="27">
        <f t="shared" si="20"/>
        <v>1.1111111110949423E-2</v>
      </c>
      <c r="M204" s="28" t="str">
        <f t="shared" si="21"/>
        <v>TRUE</v>
      </c>
      <c r="N204" s="27" t="s">
        <v>41</v>
      </c>
      <c r="O204" s="26" t="s">
        <v>200</v>
      </c>
      <c r="P204"/>
      <c r="Q204"/>
      <c r="R204"/>
      <c r="S204"/>
      <c r="T204"/>
      <c r="U204"/>
      <c r="V204"/>
      <c r="W204"/>
    </row>
    <row r="205" spans="1:23" ht="27" customHeight="1" x14ac:dyDescent="0.25">
      <c r="A205" s="25">
        <v>19063</v>
      </c>
      <c r="B205" s="25">
        <v>14</v>
      </c>
      <c r="C205" s="26" t="s">
        <v>43</v>
      </c>
      <c r="D205" s="23">
        <v>42176.354166666664</v>
      </c>
      <c r="E205" s="20" t="s">
        <v>39</v>
      </c>
      <c r="F205" s="22">
        <v>42176.163888888892</v>
      </c>
      <c r="G205" s="51">
        <f t="shared" si="22"/>
        <v>0.19027777777228039</v>
      </c>
      <c r="H205" s="31" t="str">
        <f t="shared" si="19"/>
        <v>ACCEPTABLE</v>
      </c>
      <c r="I205" s="18"/>
      <c r="J205" s="23">
        <v>42176.334027777775</v>
      </c>
      <c r="K205" s="23">
        <v>42176.341666666667</v>
      </c>
      <c r="L205" s="27">
        <f t="shared" si="20"/>
        <v>7.6388888919609599E-3</v>
      </c>
      <c r="M205" s="28" t="str">
        <f t="shared" si="21"/>
        <v>TRUE</v>
      </c>
      <c r="N205" s="27" t="s">
        <v>39</v>
      </c>
      <c r="O205" s="26" t="s">
        <v>54</v>
      </c>
      <c r="P205"/>
      <c r="Q205"/>
      <c r="R205"/>
      <c r="S205"/>
      <c r="T205"/>
      <c r="U205"/>
      <c r="V205"/>
      <c r="W205"/>
    </row>
    <row r="206" spans="1:23" ht="27" customHeight="1" x14ac:dyDescent="0.25">
      <c r="A206" s="25">
        <v>19063</v>
      </c>
      <c r="B206" s="25">
        <v>15</v>
      </c>
      <c r="C206" s="26" t="s">
        <v>43</v>
      </c>
      <c r="D206" s="23">
        <v>42177.197916666664</v>
      </c>
      <c r="E206" s="20" t="s">
        <v>41</v>
      </c>
      <c r="F206" s="22">
        <v>42177.05</v>
      </c>
      <c r="G206" s="51">
        <f t="shared" si="22"/>
        <v>0.14791666666133096</v>
      </c>
      <c r="H206" s="31" t="str">
        <f t="shared" si="19"/>
        <v>ACCEPTABLE</v>
      </c>
      <c r="I206" s="18"/>
      <c r="J206" s="23">
        <v>42177.168749999997</v>
      </c>
      <c r="K206" s="23">
        <v>42177.175000000003</v>
      </c>
      <c r="L206" s="27">
        <f t="shared" si="20"/>
        <v>6.2500000058207661E-3</v>
      </c>
      <c r="M206" s="28" t="str">
        <f t="shared" si="21"/>
        <v>TRUE</v>
      </c>
      <c r="N206" s="27" t="s">
        <v>41</v>
      </c>
      <c r="O206" s="26" t="s">
        <v>118</v>
      </c>
      <c r="P206"/>
      <c r="Q206"/>
      <c r="R206"/>
      <c r="S206"/>
      <c r="T206"/>
      <c r="U206"/>
      <c r="V206"/>
      <c r="W206"/>
    </row>
    <row r="207" spans="1:23" ht="27" customHeight="1" x14ac:dyDescent="0.25">
      <c r="A207" s="25">
        <v>19063</v>
      </c>
      <c r="B207" s="25">
        <v>16</v>
      </c>
      <c r="C207" s="26" t="s">
        <v>40</v>
      </c>
      <c r="D207" s="23">
        <v>42177.222222222219</v>
      </c>
      <c r="E207" s="20" t="s">
        <v>39</v>
      </c>
      <c r="F207" s="22">
        <v>42177.05</v>
      </c>
      <c r="G207" s="51">
        <f t="shared" si="22"/>
        <v>0.17222222221607808</v>
      </c>
      <c r="H207" s="31" t="str">
        <f t="shared" si="19"/>
        <v>ACCEPTABLE</v>
      </c>
      <c r="I207" s="18"/>
      <c r="J207" s="23">
        <v>42177.205555555556</v>
      </c>
      <c r="K207" s="23">
        <v>42177.21597222222</v>
      </c>
      <c r="L207" s="27">
        <f t="shared" si="20"/>
        <v>1.0416666664241347E-2</v>
      </c>
      <c r="M207" s="28" t="str">
        <f t="shared" si="21"/>
        <v>TRUE</v>
      </c>
      <c r="N207" s="27" t="s">
        <v>39</v>
      </c>
      <c r="O207" s="26" t="s">
        <v>201</v>
      </c>
      <c r="P207"/>
      <c r="Q207"/>
      <c r="R207"/>
      <c r="S207"/>
      <c r="T207"/>
      <c r="U207"/>
      <c r="V207"/>
      <c r="W207"/>
    </row>
    <row r="208" spans="1:23" ht="27" customHeight="1" x14ac:dyDescent="0.25">
      <c r="A208" s="25">
        <v>19064</v>
      </c>
      <c r="B208" s="25">
        <v>17</v>
      </c>
      <c r="C208" s="26" t="s">
        <v>49</v>
      </c>
      <c r="D208" s="23">
        <v>42177.274305555555</v>
      </c>
      <c r="E208" s="20" t="s">
        <v>41</v>
      </c>
      <c r="F208" s="22">
        <v>42177.05</v>
      </c>
      <c r="G208" s="51">
        <f t="shared" si="22"/>
        <v>0.22430555555183673</v>
      </c>
      <c r="H208" s="31" t="str">
        <f t="shared" si="19"/>
        <v>ACCEPTABLE</v>
      </c>
      <c r="I208" s="18"/>
      <c r="J208" s="23">
        <v>42177.260416666664</v>
      </c>
      <c r="K208" s="23">
        <v>42177.272222222222</v>
      </c>
      <c r="L208" s="27">
        <f t="shared" si="20"/>
        <v>1.1805555557657499E-2</v>
      </c>
      <c r="M208" s="28" t="str">
        <f t="shared" si="21"/>
        <v>TRUE</v>
      </c>
      <c r="N208" s="27" t="s">
        <v>41</v>
      </c>
      <c r="O208" s="26" t="s">
        <v>202</v>
      </c>
      <c r="P208"/>
      <c r="Q208"/>
      <c r="R208"/>
      <c r="S208"/>
      <c r="T208"/>
      <c r="U208"/>
      <c r="V208"/>
      <c r="W208"/>
    </row>
    <row r="209" spans="1:23" ht="27" customHeight="1" x14ac:dyDescent="0.25">
      <c r="A209" s="25">
        <v>19064</v>
      </c>
      <c r="B209" s="25">
        <v>18</v>
      </c>
      <c r="C209" s="26" t="s">
        <v>160</v>
      </c>
      <c r="D209" s="23">
        <v>42177.3125</v>
      </c>
      <c r="E209" s="20" t="s">
        <v>39</v>
      </c>
      <c r="F209" s="22">
        <v>42177.05</v>
      </c>
      <c r="G209" s="51">
        <f t="shared" si="22"/>
        <v>0.26249999999708962</v>
      </c>
      <c r="H209" s="31" t="str">
        <f t="shared" si="19"/>
        <v>ACCEPTABLE</v>
      </c>
      <c r="I209" s="18"/>
      <c r="J209" s="23">
        <v>42177.291666666664</v>
      </c>
      <c r="K209" s="23">
        <v>42177.302083333336</v>
      </c>
      <c r="L209" s="27">
        <f t="shared" si="20"/>
        <v>1.0416666671517305E-2</v>
      </c>
      <c r="M209" s="28" t="str">
        <f t="shared" si="21"/>
        <v>TRUE</v>
      </c>
      <c r="N209" s="27" t="s">
        <v>39</v>
      </c>
      <c r="O209" s="26" t="s">
        <v>181</v>
      </c>
      <c r="P209"/>
      <c r="Q209"/>
      <c r="R209"/>
      <c r="S209"/>
      <c r="T209"/>
      <c r="U209"/>
      <c r="V209"/>
      <c r="W209"/>
    </row>
    <row r="210" spans="1:23" ht="27" customHeight="1" x14ac:dyDescent="0.25">
      <c r="A210" s="25">
        <v>19064</v>
      </c>
      <c r="B210" s="25">
        <v>19</v>
      </c>
      <c r="C210" s="26" t="s">
        <v>53</v>
      </c>
      <c r="D210" s="23">
        <v>42177.84375</v>
      </c>
      <c r="E210" s="20" t="s">
        <v>41</v>
      </c>
      <c r="F210" s="22">
        <v>42177.604166666664</v>
      </c>
      <c r="G210" s="51">
        <f t="shared" si="22"/>
        <v>0.23958333333575865</v>
      </c>
      <c r="H210" s="31" t="str">
        <f t="shared" si="19"/>
        <v>ACCEPTABLE</v>
      </c>
      <c r="I210" s="18"/>
      <c r="J210" s="23">
        <v>42177.833333333336</v>
      </c>
      <c r="K210" s="23">
        <v>42177.84375</v>
      </c>
      <c r="L210" s="27">
        <f t="shared" si="20"/>
        <v>1.0416666664241347E-2</v>
      </c>
      <c r="M210" s="28" t="str">
        <f t="shared" si="21"/>
        <v>TRUE</v>
      </c>
      <c r="N210" s="27" t="s">
        <v>41</v>
      </c>
      <c r="O210" s="26" t="s">
        <v>96</v>
      </c>
      <c r="P210"/>
      <c r="Q210"/>
      <c r="R210"/>
      <c r="S210"/>
      <c r="T210"/>
      <c r="U210"/>
      <c r="V210"/>
      <c r="W210"/>
    </row>
    <row r="211" spans="1:23" ht="27" customHeight="1" x14ac:dyDescent="0.25">
      <c r="A211" s="25">
        <v>19064</v>
      </c>
      <c r="B211" s="25">
        <v>20</v>
      </c>
      <c r="C211" s="26" t="s">
        <v>53</v>
      </c>
      <c r="D211" s="23">
        <v>42177.895833333336</v>
      </c>
      <c r="E211" s="20" t="s">
        <v>39</v>
      </c>
      <c r="F211" s="22">
        <v>42177.604166666664</v>
      </c>
      <c r="G211" s="51">
        <f t="shared" si="22"/>
        <v>0.29166666667151731</v>
      </c>
      <c r="H211" s="31" t="str">
        <f t="shared" si="19"/>
        <v>ACCEPTABLE</v>
      </c>
      <c r="I211" s="18"/>
      <c r="J211" s="23">
        <v>42177.885416666664</v>
      </c>
      <c r="K211" s="23">
        <v>42177.901388888888</v>
      </c>
      <c r="L211" s="27">
        <f t="shared" si="20"/>
        <v>1.5972222223354038E-2</v>
      </c>
      <c r="M211" s="28" t="str">
        <f t="shared" si="21"/>
        <v>TRUE</v>
      </c>
      <c r="N211" s="27" t="s">
        <v>39</v>
      </c>
      <c r="O211" s="26" t="s">
        <v>96</v>
      </c>
      <c r="P211"/>
      <c r="Q211"/>
      <c r="R211"/>
      <c r="S211"/>
      <c r="T211"/>
      <c r="U211"/>
      <c r="V211"/>
      <c r="W211"/>
    </row>
    <row r="212" spans="1:23" ht="27" customHeight="1" x14ac:dyDescent="0.25">
      <c r="A212" s="25">
        <v>19065</v>
      </c>
      <c r="B212" s="25">
        <v>21</v>
      </c>
      <c r="C212" s="26" t="s">
        <v>49</v>
      </c>
      <c r="D212" s="23">
        <v>42178.21875</v>
      </c>
      <c r="E212" s="20" t="s">
        <v>41</v>
      </c>
      <c r="F212" s="22">
        <v>42176.75</v>
      </c>
      <c r="G212" s="51">
        <f t="shared" si="22"/>
        <v>1.46875</v>
      </c>
      <c r="H212" s="31" t="str">
        <f t="shared" si="19"/>
        <v>ACCEPTABLE</v>
      </c>
      <c r="I212" s="18"/>
      <c r="J212" s="23">
        <v>42178.195833333331</v>
      </c>
      <c r="K212" s="23">
        <v>42178.208333333336</v>
      </c>
      <c r="L212" s="27">
        <f t="shared" si="20"/>
        <v>1.2500000004365575E-2</v>
      </c>
      <c r="M212" s="28" t="str">
        <f t="shared" si="21"/>
        <v>TRUE</v>
      </c>
      <c r="N212" s="27" t="s">
        <v>41</v>
      </c>
      <c r="O212" s="26" t="s">
        <v>203</v>
      </c>
      <c r="P212"/>
      <c r="Q212"/>
      <c r="R212"/>
      <c r="S212"/>
      <c r="T212"/>
      <c r="U212"/>
      <c r="V212"/>
      <c r="W212"/>
    </row>
    <row r="213" spans="1:23" ht="27" customHeight="1" x14ac:dyDescent="0.25">
      <c r="A213" s="25">
        <v>19065</v>
      </c>
      <c r="B213" s="25">
        <v>22</v>
      </c>
      <c r="C213" s="26" t="s">
        <v>51</v>
      </c>
      <c r="D213" s="23">
        <v>42178.239583333336</v>
      </c>
      <c r="E213" s="20" t="s">
        <v>39</v>
      </c>
      <c r="F213" s="22">
        <v>42176.75</v>
      </c>
      <c r="G213" s="51">
        <f t="shared" si="22"/>
        <v>1.4895833333357587</v>
      </c>
      <c r="H213" s="31" t="str">
        <f t="shared" si="19"/>
        <v>ACCEPTABLE</v>
      </c>
      <c r="I213" s="18"/>
      <c r="J213" s="23">
        <v>42178.236805555556</v>
      </c>
      <c r="K213" s="23">
        <v>42178.24722222222</v>
      </c>
      <c r="L213" s="27">
        <f t="shared" si="20"/>
        <v>1.0416666664241347E-2</v>
      </c>
      <c r="M213" s="28" t="str">
        <f t="shared" si="21"/>
        <v>TRUE</v>
      </c>
      <c r="N213" s="27" t="s">
        <v>39</v>
      </c>
      <c r="O213" s="26" t="s">
        <v>204</v>
      </c>
      <c r="P213"/>
      <c r="Q213"/>
      <c r="R213"/>
      <c r="S213"/>
      <c r="T213"/>
      <c r="U213"/>
      <c r="V213"/>
      <c r="W213"/>
    </row>
    <row r="214" spans="1:23" ht="27" customHeight="1" x14ac:dyDescent="0.25">
      <c r="A214" s="25">
        <v>19064</v>
      </c>
      <c r="B214" s="25">
        <v>23</v>
      </c>
      <c r="C214" s="26" t="s">
        <v>51</v>
      </c>
      <c r="D214" s="23">
        <v>42178.472222222219</v>
      </c>
      <c r="E214" s="20" t="s">
        <v>41</v>
      </c>
      <c r="F214" s="22">
        <v>42178.384027777778</v>
      </c>
      <c r="G214" s="51">
        <f t="shared" si="22"/>
        <v>8.819444444088731E-2</v>
      </c>
      <c r="H214" s="31" t="str">
        <f t="shared" si="19"/>
        <v>ACCEPTABLE</v>
      </c>
      <c r="I214" s="18"/>
      <c r="J214" s="23">
        <v>42178.465277777781</v>
      </c>
      <c r="K214" s="23">
        <v>42178.477777777778</v>
      </c>
      <c r="L214" s="27">
        <f t="shared" si="20"/>
        <v>1.2499999997089617E-2</v>
      </c>
      <c r="M214" s="28" t="str">
        <f t="shared" si="21"/>
        <v>TRUE</v>
      </c>
      <c r="N214" s="27" t="s">
        <v>41</v>
      </c>
      <c r="O214" s="26" t="s">
        <v>205</v>
      </c>
      <c r="P214"/>
      <c r="Q214"/>
      <c r="R214"/>
      <c r="S214"/>
      <c r="T214"/>
      <c r="U214"/>
      <c r="V214"/>
      <c r="W214"/>
    </row>
    <row r="215" spans="1:23" ht="27" customHeight="1" x14ac:dyDescent="0.25">
      <c r="A215" s="25">
        <v>19064</v>
      </c>
      <c r="B215" s="25">
        <v>24</v>
      </c>
      <c r="C215" s="26" t="s">
        <v>49</v>
      </c>
      <c r="D215" s="23">
        <v>42178.486111111109</v>
      </c>
      <c r="E215" s="20" t="s">
        <v>39</v>
      </c>
      <c r="F215" s="22">
        <v>42178.384027777778</v>
      </c>
      <c r="G215" s="51">
        <f t="shared" si="22"/>
        <v>0.10208333333139308</v>
      </c>
      <c r="H215" s="31" t="str">
        <f t="shared" si="19"/>
        <v>ACCEPTABLE</v>
      </c>
      <c r="I215" s="18"/>
      <c r="J215" s="23">
        <v>42178.488194444442</v>
      </c>
      <c r="K215" s="23">
        <v>42178.500694444447</v>
      </c>
      <c r="L215" s="27">
        <f t="shared" si="20"/>
        <v>1.2500000004365575E-2</v>
      </c>
      <c r="M215" s="28" t="str">
        <f t="shared" si="21"/>
        <v>TRUE</v>
      </c>
      <c r="N215" s="27" t="s">
        <v>39</v>
      </c>
      <c r="O215" s="26" t="s">
        <v>206</v>
      </c>
      <c r="P215"/>
      <c r="Q215"/>
      <c r="R215"/>
      <c r="S215"/>
      <c r="T215"/>
      <c r="U215"/>
      <c r="V215"/>
      <c r="W215"/>
    </row>
    <row r="216" spans="1:23" ht="27" customHeight="1" x14ac:dyDescent="0.25">
      <c r="A216" s="25">
        <v>19066</v>
      </c>
      <c r="B216" s="25">
        <v>25</v>
      </c>
      <c r="C216" s="26" t="s">
        <v>207</v>
      </c>
      <c r="D216" s="23">
        <v>42178.854166666664</v>
      </c>
      <c r="E216" s="20" t="s">
        <v>41</v>
      </c>
      <c r="F216" s="22">
        <v>42178.655555555553</v>
      </c>
      <c r="G216" s="51">
        <f t="shared" si="22"/>
        <v>0.19861111111094942</v>
      </c>
      <c r="H216" s="31" t="str">
        <f t="shared" si="19"/>
        <v>ACCEPTABLE</v>
      </c>
      <c r="I216" s="18"/>
      <c r="J216" s="23">
        <v>42178.847222222219</v>
      </c>
      <c r="K216" s="23">
        <v>42178.855555555558</v>
      </c>
      <c r="L216" s="27">
        <f t="shared" si="20"/>
        <v>8.3333333386690356E-3</v>
      </c>
      <c r="M216" s="28" t="str">
        <f t="shared" si="21"/>
        <v>TRUE</v>
      </c>
      <c r="N216" s="27" t="s">
        <v>41</v>
      </c>
      <c r="O216" s="26" t="s">
        <v>208</v>
      </c>
      <c r="P216"/>
      <c r="Q216"/>
      <c r="R216"/>
      <c r="S216"/>
      <c r="T216"/>
      <c r="U216"/>
      <c r="V216"/>
      <c r="W216"/>
    </row>
    <row r="217" spans="1:23" ht="27" customHeight="1" x14ac:dyDescent="0.25">
      <c r="A217" s="25">
        <v>19066</v>
      </c>
      <c r="B217" s="25">
        <v>26</v>
      </c>
      <c r="C217" s="26" t="s">
        <v>207</v>
      </c>
      <c r="D217" s="23">
        <v>42178.875</v>
      </c>
      <c r="E217" s="20" t="s">
        <v>39</v>
      </c>
      <c r="F217" s="22">
        <v>42178.655555555553</v>
      </c>
      <c r="G217" s="51">
        <f t="shared" si="22"/>
        <v>0.21944444444670808</v>
      </c>
      <c r="H217" s="31" t="str">
        <f t="shared" si="19"/>
        <v>ACCEPTABLE</v>
      </c>
      <c r="I217" s="18"/>
      <c r="J217" s="23">
        <v>42178.871527777781</v>
      </c>
      <c r="K217" s="23">
        <v>42178.884722222225</v>
      </c>
      <c r="L217" s="27">
        <f t="shared" si="20"/>
        <v>1.3194444443797693E-2</v>
      </c>
      <c r="M217" s="28" t="str">
        <f t="shared" si="21"/>
        <v>TRUE</v>
      </c>
      <c r="N217" s="27" t="s">
        <v>39</v>
      </c>
      <c r="O217" s="26" t="s">
        <v>208</v>
      </c>
      <c r="P217"/>
      <c r="Q217"/>
      <c r="R217"/>
      <c r="S217"/>
      <c r="T217"/>
      <c r="U217"/>
      <c r="V217"/>
      <c r="W217"/>
    </row>
    <row r="218" spans="1:23" ht="27" customHeight="1" x14ac:dyDescent="0.25">
      <c r="A218" s="25">
        <v>19065</v>
      </c>
      <c r="B218" s="25">
        <v>27</v>
      </c>
      <c r="C218" s="26" t="s">
        <v>51</v>
      </c>
      <c r="D218" s="23">
        <v>42180.385416666664</v>
      </c>
      <c r="E218" s="20" t="s">
        <v>41</v>
      </c>
      <c r="F218" s="22">
        <v>42179.90625</v>
      </c>
      <c r="G218" s="51">
        <f t="shared" si="22"/>
        <v>0.47916666666424135</v>
      </c>
      <c r="H218" s="31" t="str">
        <f t="shared" si="19"/>
        <v>ACCEPTABLE</v>
      </c>
      <c r="I218" s="18"/>
      <c r="J218" s="23">
        <v>42180.384027777778</v>
      </c>
      <c r="K218" s="23">
        <v>42180.39166666667</v>
      </c>
      <c r="L218" s="27">
        <f t="shared" si="20"/>
        <v>7.6388888919609599E-3</v>
      </c>
      <c r="M218" s="28" t="str">
        <f t="shared" si="21"/>
        <v>TRUE</v>
      </c>
      <c r="N218" s="27" t="s">
        <v>41</v>
      </c>
      <c r="O218" s="26" t="s">
        <v>209</v>
      </c>
      <c r="P218"/>
      <c r="Q218"/>
      <c r="R218"/>
      <c r="S218"/>
      <c r="T218"/>
      <c r="U218"/>
      <c r="V218"/>
      <c r="W218"/>
    </row>
    <row r="219" spans="1:23" ht="27" customHeight="1" x14ac:dyDescent="0.25">
      <c r="A219" s="25">
        <v>19065</v>
      </c>
      <c r="B219" s="25">
        <v>28</v>
      </c>
      <c r="C219" s="26" t="s">
        <v>49</v>
      </c>
      <c r="D219" s="23">
        <v>42180.40625</v>
      </c>
      <c r="E219" s="20" t="s">
        <v>39</v>
      </c>
      <c r="F219" s="22">
        <v>42180.284722222219</v>
      </c>
      <c r="G219" s="51">
        <f t="shared" si="22"/>
        <v>0.12152777778101154</v>
      </c>
      <c r="H219" s="31" t="str">
        <f t="shared" si="19"/>
        <v>ACCEPTABLE</v>
      </c>
      <c r="I219" s="18"/>
      <c r="J219" s="23">
        <v>42180.414583333331</v>
      </c>
      <c r="K219" s="23">
        <v>42180.425000000003</v>
      </c>
      <c r="L219" s="27">
        <f t="shared" si="20"/>
        <v>1.0416666671517305E-2</v>
      </c>
      <c r="M219" s="28" t="str">
        <f t="shared" si="21"/>
        <v>TRUE</v>
      </c>
      <c r="N219" s="27" t="s">
        <v>39</v>
      </c>
      <c r="O219" s="26" t="s">
        <v>210</v>
      </c>
      <c r="P219"/>
      <c r="Q219"/>
      <c r="R219"/>
      <c r="S219"/>
      <c r="T219"/>
      <c r="U219"/>
      <c r="V219"/>
      <c r="W219"/>
    </row>
    <row r="220" spans="1:23" ht="27" customHeight="1" x14ac:dyDescent="0.25">
      <c r="A220" s="25">
        <v>19067</v>
      </c>
      <c r="B220" s="25">
        <v>29</v>
      </c>
      <c r="C220" s="26" t="s">
        <v>207</v>
      </c>
      <c r="D220" s="23">
        <v>42180.447916666664</v>
      </c>
      <c r="E220" s="20" t="s">
        <v>41</v>
      </c>
      <c r="F220" s="22">
        <v>42180.336111111108</v>
      </c>
      <c r="G220" s="51">
        <f t="shared" si="22"/>
        <v>0.11180555555620231</v>
      </c>
      <c r="H220" s="31" t="str">
        <f t="shared" si="19"/>
        <v>ACCEPTABLE</v>
      </c>
      <c r="I220" s="18"/>
      <c r="J220" s="23">
        <v>42180.45208333333</v>
      </c>
      <c r="K220" s="23">
        <v>42180.462500000001</v>
      </c>
      <c r="L220" s="27">
        <f t="shared" si="20"/>
        <v>1.0416666671517305E-2</v>
      </c>
      <c r="M220" s="28" t="str">
        <f t="shared" si="21"/>
        <v>TRUE</v>
      </c>
      <c r="N220" s="27" t="s">
        <v>41</v>
      </c>
      <c r="O220" s="26" t="s">
        <v>211</v>
      </c>
      <c r="P220"/>
      <c r="Q220"/>
      <c r="R220"/>
      <c r="S220"/>
      <c r="T220"/>
      <c r="U220"/>
      <c r="V220"/>
      <c r="W220"/>
    </row>
    <row r="221" spans="1:23" ht="27" customHeight="1" x14ac:dyDescent="0.25">
      <c r="A221" s="25">
        <v>19067</v>
      </c>
      <c r="B221" s="25">
        <v>30</v>
      </c>
      <c r="C221" s="26" t="s">
        <v>43</v>
      </c>
      <c r="D221" s="23">
        <v>42180.46875</v>
      </c>
      <c r="E221" s="20" t="s">
        <v>41</v>
      </c>
      <c r="F221" s="22">
        <v>42180.336111111108</v>
      </c>
      <c r="G221" s="51">
        <f t="shared" si="22"/>
        <v>0.13263888889196096</v>
      </c>
      <c r="H221" s="31" t="str">
        <f t="shared" si="19"/>
        <v>ACCEPTABLE</v>
      </c>
      <c r="I221" s="18"/>
      <c r="J221" s="23">
        <v>42180.490972222222</v>
      </c>
      <c r="K221" s="23">
        <v>42180.502083333333</v>
      </c>
      <c r="L221" s="27">
        <f t="shared" si="20"/>
        <v>1.1111111110949423E-2</v>
      </c>
      <c r="M221" s="28" t="str">
        <f t="shared" si="21"/>
        <v>TRUE</v>
      </c>
      <c r="N221" s="27" t="s">
        <v>41</v>
      </c>
      <c r="O221" s="26" t="s">
        <v>212</v>
      </c>
      <c r="P221"/>
      <c r="Q221"/>
      <c r="R221"/>
      <c r="S221"/>
      <c r="T221"/>
      <c r="U221"/>
      <c r="V221"/>
      <c r="W221"/>
    </row>
    <row r="222" spans="1:23" ht="27" customHeight="1" x14ac:dyDescent="0.25">
      <c r="A222" s="25">
        <v>19068</v>
      </c>
      <c r="B222" s="25">
        <v>31</v>
      </c>
      <c r="C222" s="26" t="s">
        <v>207</v>
      </c>
      <c r="D222" s="23">
        <v>42180.489583333336</v>
      </c>
      <c r="E222" s="20" t="s">
        <v>39</v>
      </c>
      <c r="F222" s="22">
        <v>42180.336111111108</v>
      </c>
      <c r="G222" s="51">
        <f t="shared" si="22"/>
        <v>0.15347222222771961</v>
      </c>
      <c r="H222" s="31" t="str">
        <f t="shared" si="19"/>
        <v>ACCEPTABLE</v>
      </c>
      <c r="I222" s="18"/>
      <c r="J222" s="23">
        <v>42180.519444444442</v>
      </c>
      <c r="K222" s="23">
        <v>42180.531944444447</v>
      </c>
      <c r="L222" s="27">
        <f t="shared" si="20"/>
        <v>1.2500000004365575E-2</v>
      </c>
      <c r="M222" s="28" t="str">
        <f t="shared" si="21"/>
        <v>TRUE</v>
      </c>
      <c r="N222" s="27" t="s">
        <v>39</v>
      </c>
      <c r="O222" s="26" t="s">
        <v>213</v>
      </c>
      <c r="P222"/>
      <c r="Q222"/>
      <c r="R222"/>
      <c r="S222"/>
      <c r="T222"/>
      <c r="U222"/>
      <c r="V222"/>
      <c r="W222"/>
    </row>
    <row r="223" spans="1:23" ht="27" customHeight="1" x14ac:dyDescent="0.25">
      <c r="A223" s="25">
        <v>19067</v>
      </c>
      <c r="B223" s="25">
        <v>32</v>
      </c>
      <c r="C223" s="26" t="s">
        <v>43</v>
      </c>
      <c r="D223" s="23">
        <v>42181.15625</v>
      </c>
      <c r="E223" s="20" t="s">
        <v>41</v>
      </c>
      <c r="F223" s="22">
        <v>42180.989583333336</v>
      </c>
      <c r="G223" s="51">
        <f t="shared" si="22"/>
        <v>0.16666666666424135</v>
      </c>
      <c r="H223" s="31" t="str">
        <f t="shared" si="19"/>
        <v>ACCEPTABLE</v>
      </c>
      <c r="I223" s="18"/>
      <c r="J223" s="23">
        <v>42181.168749999997</v>
      </c>
      <c r="K223" s="23">
        <v>42181.178472222222</v>
      </c>
      <c r="L223" s="27">
        <f t="shared" si="20"/>
        <v>9.7222222248092294E-3</v>
      </c>
      <c r="M223" s="28" t="str">
        <f t="shared" si="21"/>
        <v>TRUE</v>
      </c>
      <c r="N223" s="27" t="s">
        <v>41</v>
      </c>
      <c r="O223" s="26" t="s">
        <v>118</v>
      </c>
      <c r="P223"/>
      <c r="Q223"/>
      <c r="R223"/>
      <c r="S223"/>
      <c r="T223"/>
      <c r="U223"/>
      <c r="V223"/>
      <c r="W223"/>
    </row>
    <row r="224" spans="1:23" ht="27" customHeight="1" x14ac:dyDescent="0.25">
      <c r="A224" s="25">
        <v>19067</v>
      </c>
      <c r="B224" s="25">
        <v>33</v>
      </c>
      <c r="C224" s="26" t="s">
        <v>207</v>
      </c>
      <c r="D224" s="23">
        <v>42181.1875</v>
      </c>
      <c r="E224" s="20" t="s">
        <v>39</v>
      </c>
      <c r="F224" s="22">
        <v>42180.989583333336</v>
      </c>
      <c r="G224" s="51">
        <f t="shared" si="22"/>
        <v>0.19791666666424135</v>
      </c>
      <c r="H224" s="31" t="str">
        <f t="shared" si="19"/>
        <v>ACCEPTABLE</v>
      </c>
      <c r="I224" s="18"/>
      <c r="J224" s="23">
        <v>42181.203472222223</v>
      </c>
      <c r="K224" s="23">
        <v>42181.214583333334</v>
      </c>
      <c r="L224" s="27">
        <f t="shared" si="20"/>
        <v>1.1111111110949423E-2</v>
      </c>
      <c r="M224" s="28" t="str">
        <f t="shared" si="21"/>
        <v>TRUE</v>
      </c>
      <c r="N224" s="27" t="s">
        <v>39</v>
      </c>
      <c r="O224" s="26" t="s">
        <v>211</v>
      </c>
      <c r="P224"/>
      <c r="Q224"/>
      <c r="R224"/>
      <c r="S224"/>
      <c r="T224"/>
      <c r="U224"/>
      <c r="V224"/>
      <c r="W224"/>
    </row>
    <row r="225" spans="1:23" ht="27" customHeight="1" x14ac:dyDescent="0.25">
      <c r="A225" s="25">
        <v>19069</v>
      </c>
      <c r="B225" s="25">
        <v>34</v>
      </c>
      <c r="C225" s="26" t="s">
        <v>207</v>
      </c>
      <c r="D225" s="23">
        <v>42181.3125</v>
      </c>
      <c r="E225" s="20" t="s">
        <v>41</v>
      </c>
      <c r="F225" s="22">
        <v>42180.989583333336</v>
      </c>
      <c r="G225" s="51">
        <f t="shared" si="22"/>
        <v>0.32291666666424135</v>
      </c>
      <c r="H225" s="31" t="str">
        <f t="shared" si="19"/>
        <v>ACCEPTABLE</v>
      </c>
      <c r="I225" s="18"/>
      <c r="J225" s="23">
        <v>42181.334027777775</v>
      </c>
      <c r="K225" s="23">
        <v>42181.350694444445</v>
      </c>
      <c r="L225" s="27">
        <f t="shared" si="20"/>
        <v>1.6666666670062114E-2</v>
      </c>
      <c r="M225" s="28" t="str">
        <f t="shared" si="21"/>
        <v>TRUE</v>
      </c>
      <c r="N225" s="27" t="s">
        <v>41</v>
      </c>
      <c r="O225" s="26" t="s">
        <v>120</v>
      </c>
      <c r="P225"/>
      <c r="Q225"/>
      <c r="R225"/>
      <c r="S225"/>
      <c r="T225"/>
      <c r="U225"/>
      <c r="V225"/>
      <c r="W225"/>
    </row>
    <row r="226" spans="1:23" ht="27" customHeight="1" x14ac:dyDescent="0.25">
      <c r="A226" s="25">
        <v>19070</v>
      </c>
      <c r="B226" s="25">
        <v>35</v>
      </c>
      <c r="C226" s="26" t="s">
        <v>40</v>
      </c>
      <c r="D226" s="23">
        <v>42181.802083333336</v>
      </c>
      <c r="E226" s="20" t="s">
        <v>41</v>
      </c>
      <c r="F226" s="22">
        <v>42181.659722222219</v>
      </c>
      <c r="G226" s="51">
        <f t="shared" si="22"/>
        <v>0.14236111111677019</v>
      </c>
      <c r="H226" s="31" t="str">
        <f t="shared" si="19"/>
        <v>ACCEPTABLE</v>
      </c>
      <c r="I226" s="18"/>
      <c r="J226" s="23">
        <v>42181.780555555553</v>
      </c>
      <c r="K226" s="23">
        <v>42181.789583333331</v>
      </c>
      <c r="L226" s="27">
        <f t="shared" si="20"/>
        <v>9.0277777781011537E-3</v>
      </c>
      <c r="M226" s="28" t="str">
        <f t="shared" si="21"/>
        <v>TRUE</v>
      </c>
      <c r="N226" s="27" t="s">
        <v>41</v>
      </c>
      <c r="O226" s="26" t="s">
        <v>214</v>
      </c>
      <c r="P226"/>
      <c r="Q226"/>
      <c r="R226"/>
      <c r="S226"/>
      <c r="T226"/>
      <c r="U226"/>
      <c r="V226"/>
      <c r="W226"/>
    </row>
    <row r="227" spans="1:23" ht="27" customHeight="1" x14ac:dyDescent="0.25">
      <c r="A227" s="25">
        <v>19070</v>
      </c>
      <c r="B227" s="25">
        <v>36</v>
      </c>
      <c r="C227" s="26" t="s">
        <v>40</v>
      </c>
      <c r="D227" s="23">
        <v>42181.822916666664</v>
      </c>
      <c r="E227" s="20" t="s">
        <v>39</v>
      </c>
      <c r="F227" s="22">
        <v>42181.659722222219</v>
      </c>
      <c r="G227" s="51">
        <f t="shared" si="22"/>
        <v>0.16319444444525288</v>
      </c>
      <c r="H227" s="31" t="str">
        <f t="shared" si="19"/>
        <v>ACCEPTABLE</v>
      </c>
      <c r="I227" s="18"/>
      <c r="J227" s="23">
        <v>42181.79791666667</v>
      </c>
      <c r="K227" s="23">
        <v>42181.807638888888</v>
      </c>
      <c r="L227" s="27">
        <f t="shared" si="20"/>
        <v>9.7222222175332718E-3</v>
      </c>
      <c r="M227" s="28" t="str">
        <f t="shared" si="21"/>
        <v>TRUE</v>
      </c>
      <c r="N227" s="27" t="s">
        <v>39</v>
      </c>
      <c r="O227" s="26" t="s">
        <v>214</v>
      </c>
      <c r="P227"/>
      <c r="Q227"/>
      <c r="R227"/>
      <c r="S227"/>
      <c r="T227"/>
      <c r="U227"/>
      <c r="V227"/>
      <c r="W227"/>
    </row>
    <row r="228" spans="1:23" ht="27" customHeight="1" x14ac:dyDescent="0.25">
      <c r="A228" s="25">
        <v>19071</v>
      </c>
      <c r="B228" s="25">
        <v>37</v>
      </c>
      <c r="C228" s="26" t="s">
        <v>40</v>
      </c>
      <c r="D228" s="23">
        <v>42182.020833333336</v>
      </c>
      <c r="E228" s="20" t="s">
        <v>41</v>
      </c>
      <c r="F228" s="22">
        <v>42181.659722222219</v>
      </c>
      <c r="G228" s="51">
        <f t="shared" si="22"/>
        <v>0.36111111111677019</v>
      </c>
      <c r="H228" s="31" t="str">
        <f t="shared" si="19"/>
        <v>ACCEPTABLE</v>
      </c>
      <c r="I228" s="18"/>
      <c r="J228" s="23">
        <v>42182.042361111111</v>
      </c>
      <c r="K228" s="23">
        <v>42182.052083333336</v>
      </c>
      <c r="L228" s="27">
        <f t="shared" si="20"/>
        <v>9.7222222248092294E-3</v>
      </c>
      <c r="M228" s="28" t="str">
        <f t="shared" si="21"/>
        <v>TRUE</v>
      </c>
      <c r="N228" s="27" t="s">
        <v>41</v>
      </c>
      <c r="O228" s="26" t="s">
        <v>122</v>
      </c>
      <c r="P228"/>
      <c r="Q228"/>
      <c r="R228"/>
      <c r="S228"/>
      <c r="T228"/>
      <c r="U228"/>
      <c r="V228"/>
      <c r="W228"/>
    </row>
    <row r="229" spans="1:23" ht="27" customHeight="1" x14ac:dyDescent="0.25">
      <c r="A229" s="25">
        <v>19071</v>
      </c>
      <c r="B229" s="25">
        <v>38</v>
      </c>
      <c r="C229" s="26" t="s">
        <v>98</v>
      </c>
      <c r="D229" s="23">
        <v>42182.0625</v>
      </c>
      <c r="E229" s="20" t="s">
        <v>39</v>
      </c>
      <c r="F229" s="22">
        <v>42181.659722222219</v>
      </c>
      <c r="G229" s="51">
        <f t="shared" si="22"/>
        <v>0.40277777778101154</v>
      </c>
      <c r="H229" s="31" t="str">
        <f t="shared" si="19"/>
        <v>ACCEPTABLE</v>
      </c>
      <c r="I229" s="18"/>
      <c r="J229" s="23">
        <v>42182.076388888891</v>
      </c>
      <c r="K229" s="23">
        <v>42182.087500000001</v>
      </c>
      <c r="L229" s="27">
        <f t="shared" si="20"/>
        <v>1.1111111110949423E-2</v>
      </c>
      <c r="M229" s="28" t="str">
        <f t="shared" si="21"/>
        <v>TRUE</v>
      </c>
      <c r="N229" s="27" t="s">
        <v>39</v>
      </c>
      <c r="O229" s="26" t="s">
        <v>54</v>
      </c>
      <c r="P229"/>
      <c r="Q229"/>
      <c r="R229"/>
      <c r="S229"/>
      <c r="T229"/>
      <c r="U229"/>
      <c r="V229"/>
      <c r="W229"/>
    </row>
    <row r="230" spans="1:23" ht="27" customHeight="1" x14ac:dyDescent="0.25">
      <c r="A230" s="25">
        <v>19072</v>
      </c>
      <c r="B230" s="25">
        <v>39</v>
      </c>
      <c r="C230" s="26" t="s">
        <v>49</v>
      </c>
      <c r="D230" s="23">
        <v>42182.458333333336</v>
      </c>
      <c r="E230" s="20" t="s">
        <v>41</v>
      </c>
      <c r="F230" s="22">
        <v>42181.659722222219</v>
      </c>
      <c r="G230" s="51">
        <f t="shared" si="22"/>
        <v>0.79861111111677019</v>
      </c>
      <c r="H230" s="31" t="str">
        <f t="shared" si="19"/>
        <v>ACCEPTABLE</v>
      </c>
      <c r="I230" s="18"/>
      <c r="J230" s="23">
        <v>42182.444444444445</v>
      </c>
      <c r="K230" s="23">
        <v>42182.461111111108</v>
      </c>
      <c r="L230" s="27">
        <f t="shared" si="20"/>
        <v>1.6666666662786156E-2</v>
      </c>
      <c r="M230" s="28" t="str">
        <f t="shared" si="21"/>
        <v>TRUE</v>
      </c>
      <c r="N230" s="27" t="s">
        <v>41</v>
      </c>
      <c r="O230" s="26" t="s">
        <v>215</v>
      </c>
      <c r="P230"/>
      <c r="Q230"/>
      <c r="R230"/>
      <c r="S230"/>
      <c r="T230"/>
      <c r="U230"/>
      <c r="V230"/>
      <c r="W230"/>
    </row>
    <row r="231" spans="1:23" ht="27" customHeight="1" x14ac:dyDescent="0.25">
      <c r="A231" s="25">
        <v>19072</v>
      </c>
      <c r="B231" s="25">
        <v>40</v>
      </c>
      <c r="C231" s="26" t="s">
        <v>51</v>
      </c>
      <c r="D231" s="23">
        <v>42182.486111111109</v>
      </c>
      <c r="E231" s="20" t="s">
        <v>39</v>
      </c>
      <c r="F231" s="22">
        <v>42181.659722222219</v>
      </c>
      <c r="G231" s="51">
        <f t="shared" si="22"/>
        <v>0.82638888889050577</v>
      </c>
      <c r="H231" s="31" t="str">
        <f t="shared" si="19"/>
        <v>ACCEPTABLE</v>
      </c>
      <c r="I231" s="18"/>
      <c r="J231" s="23">
        <v>42182.482638888891</v>
      </c>
      <c r="K231" s="23">
        <v>42182.493055555555</v>
      </c>
      <c r="L231" s="27">
        <f t="shared" si="20"/>
        <v>1.0416666664241347E-2</v>
      </c>
      <c r="M231" s="28" t="str">
        <f t="shared" si="21"/>
        <v>TRUE</v>
      </c>
      <c r="N231" s="27" t="s">
        <v>39</v>
      </c>
      <c r="O231" s="26" t="s">
        <v>181</v>
      </c>
      <c r="P231"/>
      <c r="Q231"/>
      <c r="R231"/>
      <c r="S231"/>
      <c r="T231"/>
      <c r="U231"/>
      <c r="V231"/>
      <c r="W231"/>
    </row>
    <row r="232" spans="1:23" ht="27" customHeight="1" x14ac:dyDescent="0.25">
      <c r="A232" s="25">
        <v>19071</v>
      </c>
      <c r="B232" s="25">
        <v>41</v>
      </c>
      <c r="C232" s="26" t="s">
        <v>43</v>
      </c>
      <c r="D232" s="23">
        <v>42182.958333333336</v>
      </c>
      <c r="E232" s="20" t="s">
        <v>41</v>
      </c>
      <c r="F232" s="22">
        <v>42182.730555555558</v>
      </c>
      <c r="G232" s="51">
        <f t="shared" si="22"/>
        <v>0.22777777777810115</v>
      </c>
      <c r="H232" s="31" t="str">
        <f t="shared" si="19"/>
        <v>ACCEPTABLE</v>
      </c>
      <c r="I232" s="18"/>
      <c r="J232" s="23">
        <v>42182.95208333333</v>
      </c>
      <c r="K232" s="23">
        <v>42182.958333333336</v>
      </c>
      <c r="L232" s="27">
        <f t="shared" si="20"/>
        <v>6.2500000058207661E-3</v>
      </c>
      <c r="M232" s="28" t="str">
        <f t="shared" si="21"/>
        <v>TRUE</v>
      </c>
      <c r="N232" s="27" t="s">
        <v>41</v>
      </c>
      <c r="O232" s="26" t="s">
        <v>54</v>
      </c>
      <c r="P232"/>
      <c r="Q232"/>
      <c r="R232"/>
      <c r="S232"/>
      <c r="T232"/>
      <c r="U232"/>
      <c r="V232"/>
      <c r="W232"/>
    </row>
    <row r="233" spans="1:23" ht="27" customHeight="1" x14ac:dyDescent="0.25">
      <c r="A233" s="25">
        <v>19071</v>
      </c>
      <c r="B233" s="25">
        <v>42</v>
      </c>
      <c r="C233" s="26" t="s">
        <v>40</v>
      </c>
      <c r="D233" s="23">
        <v>42182.979166666664</v>
      </c>
      <c r="E233" s="20" t="s">
        <v>39</v>
      </c>
      <c r="F233" s="22">
        <v>42182.730555555558</v>
      </c>
      <c r="G233" s="51">
        <f t="shared" si="22"/>
        <v>0.24861111110658385</v>
      </c>
      <c r="H233" s="31" t="str">
        <f t="shared" si="19"/>
        <v>ACCEPTABLE</v>
      </c>
      <c r="I233" s="18"/>
      <c r="J233" s="23">
        <v>42182.980555555558</v>
      </c>
      <c r="K233" s="23">
        <v>42182.991666666669</v>
      </c>
      <c r="L233" s="27">
        <f t="shared" si="20"/>
        <v>1.1111111110949423E-2</v>
      </c>
      <c r="M233" s="28" t="str">
        <f t="shared" si="21"/>
        <v>TRUE</v>
      </c>
      <c r="N233" s="27" t="s">
        <v>39</v>
      </c>
      <c r="O233" s="26" t="s">
        <v>122</v>
      </c>
      <c r="P233"/>
      <c r="Q233"/>
      <c r="R233"/>
      <c r="S233"/>
      <c r="T233"/>
      <c r="U233"/>
      <c r="V233"/>
      <c r="W233"/>
    </row>
    <row r="234" spans="1:23" ht="27" customHeight="1" x14ac:dyDescent="0.25">
      <c r="A234" s="25">
        <v>19074</v>
      </c>
      <c r="B234" s="25">
        <v>43</v>
      </c>
      <c r="C234" s="26" t="s">
        <v>40</v>
      </c>
      <c r="D234" s="23">
        <v>42183.020833333336</v>
      </c>
      <c r="E234" s="20" t="s">
        <v>41</v>
      </c>
      <c r="F234" s="22">
        <v>42182.730555555558</v>
      </c>
      <c r="G234" s="51">
        <f t="shared" si="22"/>
        <v>0.29027777777810115</v>
      </c>
      <c r="H234" s="31" t="str">
        <f t="shared" si="19"/>
        <v>ACCEPTABLE</v>
      </c>
      <c r="I234" s="18"/>
      <c r="J234" s="23">
        <v>42183.013888888891</v>
      </c>
      <c r="K234" s="23">
        <v>42183.026388888888</v>
      </c>
      <c r="L234" s="27">
        <f t="shared" si="20"/>
        <v>1.2499999997089617E-2</v>
      </c>
      <c r="M234" s="28" t="str">
        <f t="shared" si="21"/>
        <v>TRUE</v>
      </c>
      <c r="N234" s="27" t="s">
        <v>41</v>
      </c>
      <c r="O234" s="26" t="s">
        <v>217</v>
      </c>
      <c r="P234"/>
      <c r="Q234"/>
      <c r="R234"/>
      <c r="S234"/>
      <c r="T234"/>
      <c r="U234"/>
      <c r="V234"/>
      <c r="W234"/>
    </row>
    <row r="235" spans="1:23" ht="27" customHeight="1" x14ac:dyDescent="0.25">
      <c r="A235" s="25">
        <v>19074</v>
      </c>
      <c r="B235" s="25">
        <v>44</v>
      </c>
      <c r="C235" s="26" t="s">
        <v>43</v>
      </c>
      <c r="D235" s="23">
        <v>42183.0625</v>
      </c>
      <c r="E235" s="20" t="s">
        <v>39</v>
      </c>
      <c r="F235" s="22">
        <v>42182.730555555558</v>
      </c>
      <c r="G235" s="51">
        <f t="shared" si="22"/>
        <v>0.3319444444423425</v>
      </c>
      <c r="H235" s="31" t="str">
        <f t="shared" si="19"/>
        <v>ACCEPTABLE</v>
      </c>
      <c r="I235" s="18"/>
      <c r="J235" s="23">
        <v>42183.070833333331</v>
      </c>
      <c r="K235" s="23">
        <v>42183.078472222223</v>
      </c>
      <c r="L235" s="27">
        <f t="shared" si="20"/>
        <v>7.6388888919609599E-3</v>
      </c>
      <c r="M235" s="28" t="str">
        <f t="shared" si="21"/>
        <v>TRUE</v>
      </c>
      <c r="N235" s="27" t="s">
        <v>39</v>
      </c>
      <c r="O235" s="26" t="s">
        <v>54</v>
      </c>
      <c r="P235"/>
      <c r="Q235"/>
      <c r="R235"/>
      <c r="S235"/>
      <c r="T235"/>
      <c r="U235"/>
      <c r="V235"/>
      <c r="W235"/>
    </row>
    <row r="236" spans="1:23" ht="27" customHeight="1" x14ac:dyDescent="0.25">
      <c r="A236" s="25">
        <v>19073</v>
      </c>
      <c r="B236" s="25">
        <v>45</v>
      </c>
      <c r="C236" s="26" t="s">
        <v>40</v>
      </c>
      <c r="D236" s="23">
        <v>42183.239583333336</v>
      </c>
      <c r="E236" s="20" t="s">
        <v>41</v>
      </c>
      <c r="F236" s="22">
        <v>42182.96875</v>
      </c>
      <c r="G236" s="51">
        <f t="shared" si="22"/>
        <v>0.27083333333575865</v>
      </c>
      <c r="H236" s="31" t="str">
        <f t="shared" si="19"/>
        <v>ACCEPTABLE</v>
      </c>
      <c r="I236" s="18"/>
      <c r="J236" s="23">
        <v>42183.236111111109</v>
      </c>
      <c r="K236" s="23">
        <v>42183.245138888888</v>
      </c>
      <c r="L236" s="27">
        <f t="shared" si="20"/>
        <v>9.0277777781011537E-3</v>
      </c>
      <c r="M236" s="28" t="str">
        <f t="shared" si="21"/>
        <v>TRUE</v>
      </c>
      <c r="N236" s="27" t="s">
        <v>41</v>
      </c>
      <c r="O236" s="26" t="s">
        <v>218</v>
      </c>
      <c r="P236"/>
      <c r="Q236"/>
      <c r="R236"/>
      <c r="S236"/>
      <c r="T236"/>
      <c r="U236"/>
      <c r="V236"/>
      <c r="W236"/>
    </row>
    <row r="237" spans="1:23" ht="27" customHeight="1" x14ac:dyDescent="0.25">
      <c r="A237" s="25">
        <v>19073</v>
      </c>
      <c r="B237" s="25">
        <v>46</v>
      </c>
      <c r="C237" s="26" t="s">
        <v>40</v>
      </c>
      <c r="D237" s="23">
        <v>42183.260416666664</v>
      </c>
      <c r="E237" s="20" t="s">
        <v>39</v>
      </c>
      <c r="F237" s="22">
        <v>42182.96875</v>
      </c>
      <c r="G237" s="51">
        <f t="shared" si="22"/>
        <v>0.29166666666424135</v>
      </c>
      <c r="H237" s="31" t="str">
        <f t="shared" si="19"/>
        <v>ACCEPTABLE</v>
      </c>
      <c r="I237" s="18"/>
      <c r="J237" s="23">
        <v>42183.255555555559</v>
      </c>
      <c r="K237" s="23">
        <v>42183.26458333333</v>
      </c>
      <c r="L237" s="27">
        <f t="shared" si="20"/>
        <v>9.0277777708251961E-3</v>
      </c>
      <c r="M237" s="28" t="str">
        <f t="shared" si="21"/>
        <v>TRUE</v>
      </c>
      <c r="N237" s="27" t="s">
        <v>39</v>
      </c>
      <c r="O237" s="26" t="s">
        <v>218</v>
      </c>
      <c r="P237"/>
      <c r="Q237"/>
      <c r="R237"/>
      <c r="S237"/>
      <c r="T237"/>
      <c r="U237"/>
      <c r="V237"/>
      <c r="W237"/>
    </row>
    <row r="238" spans="1:23" ht="27" customHeight="1" x14ac:dyDescent="0.25">
      <c r="A238" s="25">
        <v>19072</v>
      </c>
      <c r="B238" s="25">
        <v>47</v>
      </c>
      <c r="C238" s="26" t="s">
        <v>51</v>
      </c>
      <c r="D238" s="23">
        <v>42183.277777777781</v>
      </c>
      <c r="E238" s="20" t="s">
        <v>41</v>
      </c>
      <c r="F238" s="22">
        <v>42182.96875</v>
      </c>
      <c r="G238" s="51">
        <f t="shared" si="22"/>
        <v>0.30902777778101154</v>
      </c>
      <c r="H238" s="31" t="str">
        <f t="shared" si="19"/>
        <v>ACCEPTABLE</v>
      </c>
      <c r="I238" s="18"/>
      <c r="J238" s="23">
        <v>42183.286111111112</v>
      </c>
      <c r="K238" s="23">
        <v>42183.293055555558</v>
      </c>
      <c r="L238" s="27">
        <f t="shared" si="20"/>
        <v>6.9444444452528842E-3</v>
      </c>
      <c r="M238" s="28" t="str">
        <f t="shared" si="21"/>
        <v>TRUE</v>
      </c>
      <c r="N238" s="27" t="s">
        <v>41</v>
      </c>
      <c r="O238" s="26" t="s">
        <v>219</v>
      </c>
      <c r="P238"/>
      <c r="Q238"/>
      <c r="R238"/>
      <c r="S238"/>
      <c r="T238"/>
      <c r="U238"/>
      <c r="V238"/>
      <c r="W238"/>
    </row>
    <row r="239" spans="1:23" ht="27" customHeight="1" x14ac:dyDescent="0.25">
      <c r="A239" s="25">
        <v>19072</v>
      </c>
      <c r="B239" s="25">
        <v>48</v>
      </c>
      <c r="C239" s="26" t="s">
        <v>49</v>
      </c>
      <c r="D239" s="23">
        <v>42183.3125</v>
      </c>
      <c r="E239" s="20" t="s">
        <v>39</v>
      </c>
      <c r="F239" s="22">
        <v>42182.96875</v>
      </c>
      <c r="G239" s="51">
        <f t="shared" si="22"/>
        <v>0.34375</v>
      </c>
      <c r="H239" s="31" t="str">
        <f t="shared" si="19"/>
        <v>ACCEPTABLE</v>
      </c>
      <c r="I239" s="18"/>
      <c r="J239" s="23">
        <v>42183.317361111112</v>
      </c>
      <c r="K239" s="23">
        <v>42183.330555555556</v>
      </c>
      <c r="L239" s="27">
        <f t="shared" si="20"/>
        <v>1.3194444443797693E-2</v>
      </c>
      <c r="M239" s="28" t="str">
        <f t="shared" si="21"/>
        <v>TRUE</v>
      </c>
      <c r="N239" s="27" t="s">
        <v>39</v>
      </c>
      <c r="O239" s="26" t="s">
        <v>220</v>
      </c>
      <c r="P239"/>
      <c r="Q239"/>
      <c r="R239"/>
      <c r="S239"/>
      <c r="T239"/>
      <c r="U239"/>
      <c r="V239"/>
      <c r="W239"/>
    </row>
    <row r="240" spans="1:23" ht="27" customHeight="1" x14ac:dyDescent="0.25">
      <c r="A240" s="25">
        <v>19074</v>
      </c>
      <c r="B240" s="25">
        <v>49</v>
      </c>
      <c r="C240" s="26" t="s">
        <v>43</v>
      </c>
      <c r="D240" s="23">
        <v>42184.416666666664</v>
      </c>
      <c r="E240" s="20" t="s">
        <v>41</v>
      </c>
      <c r="F240" s="22">
        <v>42184.254166666666</v>
      </c>
      <c r="G240" s="51">
        <f t="shared" si="22"/>
        <v>0.16249999999854481</v>
      </c>
      <c r="H240" s="31" t="str">
        <f t="shared" si="19"/>
        <v>ACCEPTABLE</v>
      </c>
      <c r="I240" s="18"/>
      <c r="J240" s="23">
        <v>42184.388888888891</v>
      </c>
      <c r="K240" s="23">
        <v>42184.399305555555</v>
      </c>
      <c r="L240" s="27">
        <f t="shared" si="20"/>
        <v>1.0416666664241347E-2</v>
      </c>
      <c r="M240" s="28" t="str">
        <f t="shared" si="21"/>
        <v>TRUE</v>
      </c>
      <c r="N240" s="27" t="s">
        <v>41</v>
      </c>
      <c r="O240" s="26" t="s">
        <v>104</v>
      </c>
      <c r="P240"/>
      <c r="Q240"/>
      <c r="R240"/>
      <c r="S240"/>
      <c r="T240"/>
      <c r="U240"/>
      <c r="V240"/>
      <c r="W240"/>
    </row>
    <row r="241" spans="1:23" ht="27" customHeight="1" thickBot="1" x14ac:dyDescent="0.3">
      <c r="A241" s="41">
        <v>19074</v>
      </c>
      <c r="B241" s="41">
        <v>50</v>
      </c>
      <c r="C241" s="42" t="s">
        <v>207</v>
      </c>
      <c r="D241" s="24">
        <v>42184.4375</v>
      </c>
      <c r="E241" s="43" t="s">
        <v>39</v>
      </c>
      <c r="F241" s="44">
        <v>42184.254166666666</v>
      </c>
      <c r="G241" s="51">
        <f t="shared" si="22"/>
        <v>0.18333333333430346</v>
      </c>
      <c r="H241" s="31" t="str">
        <f t="shared" si="19"/>
        <v>ACCEPTABLE</v>
      </c>
      <c r="I241" s="21"/>
      <c r="J241" s="24">
        <v>42184.430555555555</v>
      </c>
      <c r="K241" s="24">
        <v>42184.440972222219</v>
      </c>
      <c r="L241" s="27">
        <f t="shared" si="20"/>
        <v>1.0416666664241347E-2</v>
      </c>
      <c r="M241" s="28" t="str">
        <f t="shared" si="21"/>
        <v>TRUE</v>
      </c>
      <c r="N241" s="40" t="s">
        <v>39</v>
      </c>
      <c r="O241" s="42" t="s">
        <v>221</v>
      </c>
      <c r="P241"/>
      <c r="Q241"/>
      <c r="R241"/>
      <c r="S241"/>
      <c r="T241"/>
      <c r="U241"/>
      <c r="V241"/>
      <c r="W241"/>
    </row>
    <row r="242" spans="1:23" ht="27" customHeight="1" x14ac:dyDescent="0.25">
      <c r="A242" s="25">
        <v>19076</v>
      </c>
      <c r="B242" s="25">
        <v>51</v>
      </c>
      <c r="C242" s="26" t="s">
        <v>40</v>
      </c>
      <c r="D242" s="23">
        <v>42185.9375</v>
      </c>
      <c r="E242" s="20" t="s">
        <v>41</v>
      </c>
      <c r="F242" s="22">
        <v>42185.660416666666</v>
      </c>
      <c r="G242" s="51">
        <f t="shared" si="22"/>
        <v>0.27708333333430346</v>
      </c>
      <c r="H242" s="31" t="str">
        <f t="shared" ref="H242:H284" si="23">IF(D242-F242&lt;0,"TOO LATE",IF(G242="","",IF(OR(DAY(D242-F242)&gt;1,AND(HOUR(D242-F242)&gt;HOUR("0:59"),(SIGN(D242-F242)=1))),"ACCEPTABLE","TOO LATE")))</f>
        <v>ACCEPTABLE</v>
      </c>
      <c r="I242" s="18"/>
      <c r="J242" s="23">
        <v>42185.909722222219</v>
      </c>
      <c r="K242" s="23">
        <v>42185.923611111109</v>
      </c>
      <c r="L242" s="27">
        <f t="shared" si="20"/>
        <v>1.3888888890505768E-2</v>
      </c>
      <c r="M242" s="28" t="str">
        <f t="shared" si="21"/>
        <v>TRUE</v>
      </c>
      <c r="N242" s="27" t="s">
        <v>41</v>
      </c>
      <c r="O242" s="26" t="s">
        <v>222</v>
      </c>
      <c r="P242"/>
      <c r="Q242"/>
      <c r="R242"/>
      <c r="S242"/>
      <c r="T242"/>
      <c r="U242"/>
      <c r="V242"/>
      <c r="W242"/>
    </row>
    <row r="243" spans="1:23" ht="27" customHeight="1" x14ac:dyDescent="0.25">
      <c r="A243" s="25">
        <v>19076</v>
      </c>
      <c r="B243" s="25">
        <v>52</v>
      </c>
      <c r="C243" s="26" t="s">
        <v>98</v>
      </c>
      <c r="D243" s="23">
        <v>42185.96875</v>
      </c>
      <c r="E243" s="20" t="s">
        <v>39</v>
      </c>
      <c r="F243" s="22">
        <v>42185.829861111109</v>
      </c>
      <c r="G243" s="51">
        <f t="shared" si="22"/>
        <v>0.13888888889050577</v>
      </c>
      <c r="H243" s="31" t="str">
        <f t="shared" si="23"/>
        <v>ACCEPTABLE</v>
      </c>
      <c r="I243" s="18"/>
      <c r="J243" s="23">
        <v>42185.944444444445</v>
      </c>
      <c r="K243" s="23">
        <v>42185.954861111109</v>
      </c>
      <c r="L243" s="27">
        <f t="shared" ref="L243:L285" si="24">IF(OR(K243="",J243=""), "Incomplete Data", K243-J243)</f>
        <v>1.0416666664241347E-2</v>
      </c>
      <c r="M243" s="28" t="str">
        <f t="shared" ref="M243:M285" si="25">_xlfn.IFS(OR(J243=0,K243=0,L243=""), "Incomplete Data", OR(L243&gt;$M$5,L243&lt;-$M$5),"FALSE",  OR(L243&lt;=$M$5,L243&gt;-$M$5), "TRUE")</f>
        <v>TRUE</v>
      </c>
      <c r="N243" s="27" t="s">
        <v>39</v>
      </c>
      <c r="O243" s="26" t="s">
        <v>54</v>
      </c>
      <c r="P243"/>
      <c r="Q243"/>
      <c r="R243"/>
      <c r="S243"/>
      <c r="T243"/>
      <c r="U243"/>
      <c r="V243"/>
      <c r="W243"/>
    </row>
    <row r="244" spans="1:23" ht="27" customHeight="1" x14ac:dyDescent="0.25">
      <c r="A244" s="25">
        <v>19076</v>
      </c>
      <c r="B244" s="25">
        <v>53</v>
      </c>
      <c r="C244" s="26" t="s">
        <v>43</v>
      </c>
      <c r="D244" s="23">
        <v>42186.3125</v>
      </c>
      <c r="E244" s="20" t="s">
        <v>41</v>
      </c>
      <c r="F244" s="22">
        <v>42186.213194444441</v>
      </c>
      <c r="G244" s="51">
        <f t="shared" si="22"/>
        <v>9.930555555911269E-2</v>
      </c>
      <c r="H244" s="31" t="str">
        <f t="shared" si="23"/>
        <v>ACCEPTABLE</v>
      </c>
      <c r="I244" s="18"/>
      <c r="J244" s="23">
        <v>42186.304861111108</v>
      </c>
      <c r="K244" s="23">
        <v>42186.315972222219</v>
      </c>
      <c r="L244" s="27">
        <f t="shared" si="24"/>
        <v>1.1111111110949423E-2</v>
      </c>
      <c r="M244" s="28" t="str">
        <f t="shared" si="25"/>
        <v>TRUE</v>
      </c>
      <c r="N244" s="27" t="s">
        <v>41</v>
      </c>
      <c r="O244" s="26" t="s">
        <v>54</v>
      </c>
      <c r="P244"/>
      <c r="Q244"/>
      <c r="R244"/>
      <c r="S244"/>
      <c r="T244"/>
      <c r="U244"/>
      <c r="V244"/>
      <c r="W244"/>
    </row>
    <row r="245" spans="1:23" ht="27" customHeight="1" x14ac:dyDescent="0.25">
      <c r="A245" s="25">
        <v>19076</v>
      </c>
      <c r="B245" s="25">
        <v>54</v>
      </c>
      <c r="C245" s="26" t="s">
        <v>207</v>
      </c>
      <c r="D245" s="23">
        <v>42186.333333333336</v>
      </c>
      <c r="E245" s="20" t="s">
        <v>39</v>
      </c>
      <c r="F245" s="22">
        <v>42186.213194444441</v>
      </c>
      <c r="G245" s="51">
        <f t="shared" si="22"/>
        <v>0.12013888889487134</v>
      </c>
      <c r="H245" s="31" t="str">
        <f t="shared" si="23"/>
        <v>ACCEPTABLE</v>
      </c>
      <c r="I245" s="18"/>
      <c r="J245" s="23">
        <v>42186.331944444442</v>
      </c>
      <c r="K245" s="23">
        <v>42186.343055555553</v>
      </c>
      <c r="L245" s="27">
        <f t="shared" si="24"/>
        <v>1.1111111110949423E-2</v>
      </c>
      <c r="M245" s="28" t="str">
        <f t="shared" si="25"/>
        <v>TRUE</v>
      </c>
      <c r="N245" s="27" t="s">
        <v>39</v>
      </c>
      <c r="O245" s="26" t="s">
        <v>186</v>
      </c>
      <c r="P245"/>
      <c r="Q245"/>
      <c r="R245"/>
      <c r="S245"/>
      <c r="T245"/>
      <c r="U245"/>
      <c r="V245"/>
      <c r="W245"/>
    </row>
    <row r="246" spans="1:23" ht="27" customHeight="1" x14ac:dyDescent="0.25">
      <c r="A246" s="25">
        <v>19075</v>
      </c>
      <c r="B246" s="25">
        <v>55</v>
      </c>
      <c r="C246" s="26" t="s">
        <v>40</v>
      </c>
      <c r="D246" s="23">
        <v>42186.534722222219</v>
      </c>
      <c r="E246" s="20" t="s">
        <v>41</v>
      </c>
      <c r="F246" s="22">
        <v>42186.447916666664</v>
      </c>
      <c r="G246" s="51">
        <f t="shared" si="22"/>
        <v>8.6805555554747116E-2</v>
      </c>
      <c r="H246" s="31" t="str">
        <f t="shared" si="23"/>
        <v>ACCEPTABLE</v>
      </c>
      <c r="I246" s="18"/>
      <c r="J246" s="23">
        <v>42186.531944444447</v>
      </c>
      <c r="K246" s="23">
        <v>42186.541666666664</v>
      </c>
      <c r="L246" s="27">
        <f t="shared" si="24"/>
        <v>9.7222222175332718E-3</v>
      </c>
      <c r="M246" s="28" t="str">
        <f t="shared" si="25"/>
        <v>TRUE</v>
      </c>
      <c r="N246" s="27" t="s">
        <v>41</v>
      </c>
      <c r="O246" s="26" t="s">
        <v>223</v>
      </c>
      <c r="P246"/>
      <c r="Q246"/>
      <c r="R246"/>
      <c r="S246"/>
      <c r="T246"/>
      <c r="U246"/>
      <c r="V246"/>
      <c r="W246"/>
    </row>
    <row r="247" spans="1:23" ht="27" customHeight="1" x14ac:dyDescent="0.25">
      <c r="A247" s="25">
        <v>19075</v>
      </c>
      <c r="B247" s="25">
        <v>56</v>
      </c>
      <c r="C247" s="26" t="s">
        <v>43</v>
      </c>
      <c r="D247" s="23">
        <v>42186.5625</v>
      </c>
      <c r="E247" s="20" t="s">
        <v>39</v>
      </c>
      <c r="F247" s="22">
        <v>42185.660416666666</v>
      </c>
      <c r="G247" s="51">
        <f t="shared" ref="G247:G287" si="26">IF(D247="","",D247-F247)</f>
        <v>0.90208333333430346</v>
      </c>
      <c r="H247" s="31" t="str">
        <f t="shared" si="23"/>
        <v>ACCEPTABLE</v>
      </c>
      <c r="I247" s="18"/>
      <c r="J247" s="23">
        <v>42186.567361111112</v>
      </c>
      <c r="K247" s="23">
        <v>42186.578472222223</v>
      </c>
      <c r="L247" s="27">
        <f t="shared" si="24"/>
        <v>1.1111111110949423E-2</v>
      </c>
      <c r="M247" s="28" t="str">
        <f t="shared" si="25"/>
        <v>TRUE</v>
      </c>
      <c r="N247" s="27" t="s">
        <v>39</v>
      </c>
      <c r="O247" s="26" t="s">
        <v>54</v>
      </c>
      <c r="P247"/>
      <c r="Q247"/>
      <c r="R247"/>
      <c r="S247"/>
      <c r="T247"/>
      <c r="U247"/>
      <c r="V247"/>
      <c r="W247"/>
    </row>
    <row r="248" spans="1:23" ht="27" customHeight="1" x14ac:dyDescent="0.25">
      <c r="A248" s="25">
        <v>19077</v>
      </c>
      <c r="B248" s="25">
        <v>57</v>
      </c>
      <c r="C248" s="26" t="s">
        <v>49</v>
      </c>
      <c r="D248" s="23">
        <v>42186.8125</v>
      </c>
      <c r="E248" s="20" t="s">
        <v>41</v>
      </c>
      <c r="F248" s="22">
        <v>42186.213194444441</v>
      </c>
      <c r="G248" s="51">
        <f t="shared" si="26"/>
        <v>0.59930555555911269</v>
      </c>
      <c r="H248" s="31" t="str">
        <f t="shared" si="23"/>
        <v>ACCEPTABLE</v>
      </c>
      <c r="I248" s="18"/>
      <c r="J248" s="23">
        <v>42186.804166666669</v>
      </c>
      <c r="K248" s="23">
        <v>42186.817361111112</v>
      </c>
      <c r="L248" s="27">
        <f t="shared" si="24"/>
        <v>1.3194444443797693E-2</v>
      </c>
      <c r="M248" s="28" t="str">
        <f t="shared" si="25"/>
        <v>TRUE</v>
      </c>
      <c r="N248" s="27" t="s">
        <v>41</v>
      </c>
      <c r="O248" s="26" t="s">
        <v>224</v>
      </c>
      <c r="P248"/>
      <c r="Q248"/>
      <c r="R248"/>
      <c r="S248"/>
      <c r="T248"/>
      <c r="U248"/>
      <c r="V248"/>
      <c r="W248"/>
    </row>
    <row r="249" spans="1:23" ht="27" customHeight="1" x14ac:dyDescent="0.25">
      <c r="A249" s="25">
        <v>19077</v>
      </c>
      <c r="B249" s="25">
        <v>58</v>
      </c>
      <c r="C249" s="26" t="s">
        <v>51</v>
      </c>
      <c r="D249" s="23">
        <v>42186.84375</v>
      </c>
      <c r="E249" s="20" t="s">
        <v>39</v>
      </c>
      <c r="F249" s="22">
        <v>42186.213194444441</v>
      </c>
      <c r="G249" s="51">
        <f t="shared" si="26"/>
        <v>0.63055555555911269</v>
      </c>
      <c r="H249" s="31" t="str">
        <f t="shared" si="23"/>
        <v>ACCEPTABLE</v>
      </c>
      <c r="I249" s="18"/>
      <c r="J249" s="23">
        <v>42186.845138888886</v>
      </c>
      <c r="K249" s="23">
        <v>42186.850694444445</v>
      </c>
      <c r="L249" s="27">
        <f t="shared" si="24"/>
        <v>5.5555555591126904E-3</v>
      </c>
      <c r="M249" s="28" t="str">
        <f t="shared" si="25"/>
        <v>TRUE</v>
      </c>
      <c r="N249" s="27" t="s">
        <v>39</v>
      </c>
      <c r="O249" s="26" t="s">
        <v>225</v>
      </c>
      <c r="P249"/>
      <c r="Q249"/>
      <c r="R249"/>
      <c r="S249"/>
      <c r="T249"/>
      <c r="U249"/>
      <c r="V249"/>
      <c r="W249"/>
    </row>
    <row r="250" spans="1:23" ht="27" customHeight="1" x14ac:dyDescent="0.25">
      <c r="A250" s="25">
        <v>19078</v>
      </c>
      <c r="B250" s="25">
        <v>59</v>
      </c>
      <c r="C250" s="26" t="s">
        <v>207</v>
      </c>
      <c r="D250" s="23">
        <v>42186.864583333336</v>
      </c>
      <c r="E250" s="20" t="s">
        <v>41</v>
      </c>
      <c r="F250" s="22">
        <v>42186.686805555553</v>
      </c>
      <c r="G250" s="51">
        <f t="shared" si="26"/>
        <v>0.17777777778246673</v>
      </c>
      <c r="H250" s="31" t="str">
        <f t="shared" si="23"/>
        <v>ACCEPTABLE</v>
      </c>
      <c r="I250" s="18"/>
      <c r="J250" s="23">
        <v>42186.871527777781</v>
      </c>
      <c r="K250" s="23">
        <v>42186.884722222225</v>
      </c>
      <c r="L250" s="27">
        <f t="shared" si="24"/>
        <v>1.3194444443797693E-2</v>
      </c>
      <c r="M250" s="28" t="str">
        <f t="shared" si="25"/>
        <v>TRUE</v>
      </c>
      <c r="N250" s="27" t="s">
        <v>41</v>
      </c>
      <c r="O250" s="26" t="s">
        <v>226</v>
      </c>
      <c r="P250"/>
      <c r="Q250"/>
      <c r="R250"/>
      <c r="S250"/>
      <c r="T250"/>
      <c r="U250"/>
      <c r="V250"/>
      <c r="W250"/>
    </row>
    <row r="251" spans="1:23" ht="27" customHeight="1" x14ac:dyDescent="0.25">
      <c r="A251" s="25">
        <v>19078</v>
      </c>
      <c r="B251" s="25">
        <v>60</v>
      </c>
      <c r="C251" s="26" t="s">
        <v>207</v>
      </c>
      <c r="D251" s="23">
        <v>42186.885416666664</v>
      </c>
      <c r="E251" s="20" t="s">
        <v>39</v>
      </c>
      <c r="F251" s="22">
        <v>42186.686805555553</v>
      </c>
      <c r="G251" s="51">
        <f t="shared" si="26"/>
        <v>0.19861111111094942</v>
      </c>
      <c r="H251" s="31" t="str">
        <f t="shared" si="23"/>
        <v>ACCEPTABLE</v>
      </c>
      <c r="I251" s="18"/>
      <c r="J251" s="23">
        <v>42186.887499999997</v>
      </c>
      <c r="K251" s="23">
        <v>42186.899305555555</v>
      </c>
      <c r="L251" s="27">
        <f t="shared" si="24"/>
        <v>1.1805555557657499E-2</v>
      </c>
      <c r="M251" s="28" t="str">
        <f t="shared" si="25"/>
        <v>TRUE</v>
      </c>
      <c r="N251" s="27" t="s">
        <v>39</v>
      </c>
      <c r="O251" s="26" t="s">
        <v>227</v>
      </c>
      <c r="P251"/>
      <c r="Q251"/>
      <c r="R251"/>
      <c r="S251"/>
      <c r="T251"/>
      <c r="U251"/>
      <c r="V251"/>
      <c r="W251"/>
    </row>
    <row r="252" spans="1:23" ht="27" customHeight="1" x14ac:dyDescent="0.25">
      <c r="A252" s="25">
        <v>19075</v>
      </c>
      <c r="B252" s="25">
        <v>61</v>
      </c>
      <c r="C252" s="26" t="s">
        <v>43</v>
      </c>
      <c r="D252" s="23">
        <v>42187.375</v>
      </c>
      <c r="E252" s="20" t="s">
        <v>41</v>
      </c>
      <c r="F252" s="22">
        <v>42186.686805555553</v>
      </c>
      <c r="G252" s="51">
        <f t="shared" si="26"/>
        <v>0.68819444444670808</v>
      </c>
      <c r="H252" s="31" t="str">
        <f t="shared" si="23"/>
        <v>ACCEPTABLE</v>
      </c>
      <c r="I252" s="18"/>
      <c r="J252" s="23">
        <v>42187.339583333334</v>
      </c>
      <c r="K252" s="23">
        <v>42187.35</v>
      </c>
      <c r="L252" s="27">
        <f t="shared" si="24"/>
        <v>1.0416666664241347E-2</v>
      </c>
      <c r="M252" s="28" t="str">
        <f t="shared" si="25"/>
        <v>TRUE</v>
      </c>
      <c r="N252" s="27" t="s">
        <v>41</v>
      </c>
      <c r="O252" s="26" t="s">
        <v>54</v>
      </c>
      <c r="P252"/>
      <c r="Q252"/>
      <c r="R252"/>
      <c r="S252"/>
      <c r="T252"/>
      <c r="U252"/>
      <c r="V252"/>
      <c r="W252"/>
    </row>
    <row r="253" spans="1:23" ht="27" customHeight="1" x14ac:dyDescent="0.25">
      <c r="A253" s="25">
        <v>19075</v>
      </c>
      <c r="B253" s="25">
        <v>62</v>
      </c>
      <c r="C253" s="26" t="s">
        <v>207</v>
      </c>
      <c r="D253" s="23">
        <v>42187.395833333336</v>
      </c>
      <c r="E253" s="20" t="s">
        <v>39</v>
      </c>
      <c r="F253" s="22">
        <v>42186.686805555553</v>
      </c>
      <c r="G253" s="51">
        <f t="shared" si="26"/>
        <v>0.70902777778246673</v>
      </c>
      <c r="H253" s="31" t="str">
        <f t="shared" si="23"/>
        <v>ACCEPTABLE</v>
      </c>
      <c r="I253" s="18"/>
      <c r="J253" s="23">
        <v>42187.36041666667</v>
      </c>
      <c r="K253" s="23">
        <v>42187.370833333334</v>
      </c>
      <c r="L253" s="27">
        <f t="shared" si="24"/>
        <v>1.0416666664241347E-2</v>
      </c>
      <c r="M253" s="28" t="str">
        <f t="shared" si="25"/>
        <v>TRUE</v>
      </c>
      <c r="N253" s="27" t="s">
        <v>39</v>
      </c>
      <c r="O253" s="26" t="s">
        <v>223</v>
      </c>
      <c r="P253"/>
      <c r="Q253"/>
      <c r="R253"/>
      <c r="S253"/>
      <c r="T253"/>
      <c r="U253"/>
      <c r="V253"/>
      <c r="W253"/>
    </row>
    <row r="254" spans="1:23" ht="27" customHeight="1" x14ac:dyDescent="0.25">
      <c r="A254" s="25">
        <v>19077</v>
      </c>
      <c r="B254" s="25">
        <v>63</v>
      </c>
      <c r="C254" s="26" t="s">
        <v>99</v>
      </c>
      <c r="D254" s="23">
        <v>42188.1875</v>
      </c>
      <c r="E254" s="20" t="s">
        <v>41</v>
      </c>
      <c r="F254" s="22">
        <v>42187.686111111114</v>
      </c>
      <c r="G254" s="51">
        <f t="shared" si="26"/>
        <v>0.50138888888614019</v>
      </c>
      <c r="H254" s="31" t="str">
        <f t="shared" si="23"/>
        <v>ACCEPTABLE</v>
      </c>
      <c r="I254" s="18"/>
      <c r="J254" s="23">
        <v>42188.190972222219</v>
      </c>
      <c r="K254" s="23">
        <v>42188.201388888891</v>
      </c>
      <c r="L254" s="27">
        <f t="shared" si="24"/>
        <v>1.0416666671517305E-2</v>
      </c>
      <c r="M254" s="28" t="str">
        <f t="shared" si="25"/>
        <v>TRUE</v>
      </c>
      <c r="N254" s="27" t="s">
        <v>41</v>
      </c>
      <c r="O254" s="26" t="s">
        <v>228</v>
      </c>
      <c r="P254"/>
      <c r="Q254"/>
      <c r="R254"/>
      <c r="S254"/>
      <c r="T254"/>
      <c r="U254"/>
      <c r="V254"/>
      <c r="W254"/>
    </row>
    <row r="255" spans="1:23" ht="27" customHeight="1" x14ac:dyDescent="0.25">
      <c r="A255" s="25">
        <v>19077</v>
      </c>
      <c r="B255" s="25">
        <v>64</v>
      </c>
      <c r="C255" s="26" t="s">
        <v>49</v>
      </c>
      <c r="D255" s="23">
        <v>42188.208333333336</v>
      </c>
      <c r="E255" s="20" t="s">
        <v>39</v>
      </c>
      <c r="F255" s="22">
        <v>42187.686111111114</v>
      </c>
      <c r="G255" s="51">
        <f t="shared" si="26"/>
        <v>0.52222222222189885</v>
      </c>
      <c r="H255" s="31" t="str">
        <f t="shared" si="23"/>
        <v>ACCEPTABLE</v>
      </c>
      <c r="I255" s="18"/>
      <c r="J255" s="23">
        <v>42188.224305555559</v>
      </c>
      <c r="K255" s="23">
        <v>42188.238194444442</v>
      </c>
      <c r="L255" s="27">
        <f t="shared" si="24"/>
        <v>1.3888888883229811E-2</v>
      </c>
      <c r="M255" s="28" t="str">
        <f t="shared" si="25"/>
        <v>TRUE</v>
      </c>
      <c r="N255" s="27" t="s">
        <v>39</v>
      </c>
      <c r="O255" s="26" t="s">
        <v>229</v>
      </c>
      <c r="P255"/>
      <c r="Q255"/>
      <c r="R255"/>
      <c r="S255"/>
      <c r="T255"/>
      <c r="U255"/>
      <c r="V255"/>
      <c r="W255"/>
    </row>
    <row r="256" spans="1:23" ht="27" customHeight="1" x14ac:dyDescent="0.25">
      <c r="A256" s="25">
        <v>19079</v>
      </c>
      <c r="B256" s="25">
        <v>68</v>
      </c>
      <c r="C256" s="26" t="s">
        <v>43</v>
      </c>
      <c r="D256" s="23">
        <v>42188.958333333336</v>
      </c>
      <c r="E256" s="20" t="s">
        <v>41</v>
      </c>
      <c r="F256" s="22">
        <v>42188.69027777778</v>
      </c>
      <c r="G256" s="51">
        <f t="shared" si="26"/>
        <v>0.26805555555620231</v>
      </c>
      <c r="H256" s="31" t="str">
        <f t="shared" si="23"/>
        <v>ACCEPTABLE</v>
      </c>
      <c r="I256" s="18"/>
      <c r="J256" s="23">
        <v>42188.926388888889</v>
      </c>
      <c r="K256" s="23">
        <v>42188.936111111114</v>
      </c>
      <c r="L256" s="27">
        <f t="shared" si="24"/>
        <v>9.7222222248092294E-3</v>
      </c>
      <c r="M256" s="28" t="str">
        <f t="shared" si="25"/>
        <v>TRUE</v>
      </c>
      <c r="N256" s="27" t="s">
        <v>41</v>
      </c>
      <c r="O256" s="26" t="s">
        <v>54</v>
      </c>
      <c r="P256"/>
      <c r="Q256"/>
      <c r="R256"/>
      <c r="S256"/>
      <c r="T256"/>
      <c r="U256"/>
      <c r="V256"/>
      <c r="W256"/>
    </row>
    <row r="257" spans="1:23" ht="27" customHeight="1" x14ac:dyDescent="0.25">
      <c r="A257" s="25">
        <v>19079</v>
      </c>
      <c r="B257" s="25">
        <v>69</v>
      </c>
      <c r="C257" s="26" t="s">
        <v>207</v>
      </c>
      <c r="D257" s="23">
        <v>42188.979166666664</v>
      </c>
      <c r="E257" s="20" t="s">
        <v>39</v>
      </c>
      <c r="F257" s="22">
        <v>42188.69027777778</v>
      </c>
      <c r="G257" s="51">
        <f t="shared" si="26"/>
        <v>0.288888888884685</v>
      </c>
      <c r="H257" s="31" t="str">
        <f t="shared" si="23"/>
        <v>ACCEPTABLE</v>
      </c>
      <c r="I257" s="18"/>
      <c r="J257" s="23">
        <v>42188.95208333333</v>
      </c>
      <c r="K257" s="23">
        <v>42188.961805555555</v>
      </c>
      <c r="L257" s="27">
        <f t="shared" si="24"/>
        <v>9.7222222248092294E-3</v>
      </c>
      <c r="M257" s="28" t="str">
        <f t="shared" si="25"/>
        <v>TRUE</v>
      </c>
      <c r="N257" s="27" t="s">
        <v>39</v>
      </c>
      <c r="O257" s="26" t="s">
        <v>230</v>
      </c>
      <c r="P257"/>
      <c r="Q257"/>
      <c r="R257"/>
      <c r="S257"/>
      <c r="T257"/>
      <c r="U257"/>
      <c r="V257"/>
      <c r="W257"/>
    </row>
    <row r="258" spans="1:23" ht="27" customHeight="1" x14ac:dyDescent="0.25">
      <c r="A258" s="25">
        <v>19080</v>
      </c>
      <c r="B258" s="25">
        <v>70</v>
      </c>
      <c r="C258" s="26" t="s">
        <v>207</v>
      </c>
      <c r="D258" s="23">
        <v>42189.25</v>
      </c>
      <c r="E258" s="20" t="s">
        <v>41</v>
      </c>
      <c r="F258" s="22">
        <v>42188.69027777778</v>
      </c>
      <c r="G258" s="51">
        <f t="shared" si="26"/>
        <v>0.55972222222044365</v>
      </c>
      <c r="H258" s="31" t="str">
        <f t="shared" si="23"/>
        <v>ACCEPTABLE</v>
      </c>
      <c r="I258" s="18"/>
      <c r="J258" s="23">
        <v>42189.25</v>
      </c>
      <c r="K258" s="23">
        <v>42189.260416666664</v>
      </c>
      <c r="L258" s="27">
        <f t="shared" si="24"/>
        <v>1.0416666664241347E-2</v>
      </c>
      <c r="M258" s="28" t="str">
        <f t="shared" si="25"/>
        <v>TRUE</v>
      </c>
      <c r="N258" s="27" t="s">
        <v>41</v>
      </c>
      <c r="O258" s="26" t="s">
        <v>213</v>
      </c>
      <c r="P258"/>
      <c r="Q258"/>
      <c r="R258"/>
      <c r="S258"/>
      <c r="T258"/>
      <c r="U258"/>
      <c r="V258"/>
      <c r="W258"/>
    </row>
    <row r="259" spans="1:23" ht="27" customHeight="1" x14ac:dyDescent="0.25">
      <c r="A259" s="25">
        <v>19080</v>
      </c>
      <c r="B259" s="25">
        <v>71</v>
      </c>
      <c r="C259" s="26" t="s">
        <v>207</v>
      </c>
      <c r="D259" s="23">
        <v>42189.270833333336</v>
      </c>
      <c r="E259" s="20" t="s">
        <v>39</v>
      </c>
      <c r="F259" s="22">
        <v>42188.69027777778</v>
      </c>
      <c r="G259" s="51">
        <f t="shared" si="26"/>
        <v>0.58055555555620231</v>
      </c>
      <c r="H259" s="31" t="str">
        <f t="shared" si="23"/>
        <v>ACCEPTABLE</v>
      </c>
      <c r="I259" s="18"/>
      <c r="J259" s="23">
        <v>42189.270833333336</v>
      </c>
      <c r="K259" s="23">
        <v>42189.283333333333</v>
      </c>
      <c r="L259" s="27">
        <f t="shared" si="24"/>
        <v>1.2499999997089617E-2</v>
      </c>
      <c r="M259" s="28" t="str">
        <f t="shared" si="25"/>
        <v>TRUE</v>
      </c>
      <c r="N259" s="27" t="s">
        <v>39</v>
      </c>
      <c r="O259" s="26" t="s">
        <v>213</v>
      </c>
      <c r="P259"/>
      <c r="Q259"/>
      <c r="R259"/>
      <c r="S259"/>
      <c r="T259"/>
      <c r="U259"/>
      <c r="V259"/>
      <c r="W259"/>
    </row>
    <row r="260" spans="1:23" ht="27" customHeight="1" x14ac:dyDescent="0.25">
      <c r="A260" s="25">
        <v>19081</v>
      </c>
      <c r="B260" s="25">
        <v>72</v>
      </c>
      <c r="C260" s="26" t="s">
        <v>49</v>
      </c>
      <c r="D260" s="23">
        <v>42189.541666666664</v>
      </c>
      <c r="E260" s="20" t="s">
        <v>41</v>
      </c>
      <c r="F260" s="22">
        <v>42188.69027777778</v>
      </c>
      <c r="G260" s="51">
        <f t="shared" si="26"/>
        <v>0.851388888884685</v>
      </c>
      <c r="H260" s="31" t="str">
        <f t="shared" si="23"/>
        <v>ACCEPTABLE</v>
      </c>
      <c r="I260" s="18"/>
      <c r="J260" s="23">
        <v>42189.541666666664</v>
      </c>
      <c r="K260" s="23">
        <v>42189.555555555555</v>
      </c>
      <c r="L260" s="27">
        <f t="shared" si="24"/>
        <v>1.3888888890505768E-2</v>
      </c>
      <c r="M260" s="28" t="str">
        <f t="shared" si="25"/>
        <v>TRUE</v>
      </c>
      <c r="N260" s="27" t="s">
        <v>41</v>
      </c>
      <c r="O260" s="26" t="s">
        <v>231</v>
      </c>
      <c r="P260"/>
      <c r="Q260"/>
      <c r="R260"/>
      <c r="S260"/>
      <c r="T260"/>
      <c r="U260"/>
      <c r="V260"/>
      <c r="W260"/>
    </row>
    <row r="261" spans="1:23" ht="27" customHeight="1" x14ac:dyDescent="0.25">
      <c r="A261" s="25">
        <v>19081</v>
      </c>
      <c r="B261" s="25">
        <v>73</v>
      </c>
      <c r="C261" s="26" t="s">
        <v>51</v>
      </c>
      <c r="D261" s="23">
        <v>42189.572916666664</v>
      </c>
      <c r="E261" s="20" t="s">
        <v>39</v>
      </c>
      <c r="F261" s="22">
        <v>42188.69027777778</v>
      </c>
      <c r="G261" s="51">
        <f t="shared" si="26"/>
        <v>0.882638888884685</v>
      </c>
      <c r="H261" s="31" t="str">
        <f t="shared" si="23"/>
        <v>ACCEPTABLE</v>
      </c>
      <c r="I261" s="18"/>
      <c r="J261" s="23">
        <v>42189.576388888891</v>
      </c>
      <c r="K261" s="23">
        <v>42189.590277777781</v>
      </c>
      <c r="L261" s="27">
        <f t="shared" si="24"/>
        <v>1.3888888890505768E-2</v>
      </c>
      <c r="M261" s="28" t="str">
        <f t="shared" si="25"/>
        <v>TRUE</v>
      </c>
      <c r="N261" s="27" t="s">
        <v>39</v>
      </c>
      <c r="O261" s="26" t="s">
        <v>232</v>
      </c>
      <c r="P261"/>
      <c r="Q261"/>
      <c r="R261"/>
      <c r="S261"/>
      <c r="T261"/>
      <c r="U261"/>
      <c r="V261"/>
      <c r="W261"/>
    </row>
    <row r="262" spans="1:23" ht="27" customHeight="1" x14ac:dyDescent="0.25">
      <c r="A262" s="25">
        <v>19081</v>
      </c>
      <c r="B262" s="25">
        <v>74</v>
      </c>
      <c r="C262" s="26" t="s">
        <v>51</v>
      </c>
      <c r="D262" s="23">
        <v>42192.239583333336</v>
      </c>
      <c r="E262" s="20" t="s">
        <v>41</v>
      </c>
      <c r="F262" s="22">
        <v>42191.56527777778</v>
      </c>
      <c r="G262" s="51">
        <f t="shared" si="26"/>
        <v>0.67430555555620231</v>
      </c>
      <c r="H262" s="31" t="str">
        <f t="shared" si="23"/>
        <v>ACCEPTABLE</v>
      </c>
      <c r="I262" s="18"/>
      <c r="J262" s="23">
        <v>42192.229166666664</v>
      </c>
      <c r="K262" s="23">
        <v>42192.239583333336</v>
      </c>
      <c r="L262" s="27">
        <f t="shared" si="24"/>
        <v>1.0416666671517305E-2</v>
      </c>
      <c r="M262" s="28" t="str">
        <f t="shared" si="25"/>
        <v>TRUE</v>
      </c>
      <c r="N262" s="27" t="s">
        <v>41</v>
      </c>
      <c r="O262" s="26" t="s">
        <v>233</v>
      </c>
      <c r="P262"/>
      <c r="Q262"/>
      <c r="R262"/>
      <c r="S262"/>
      <c r="T262"/>
      <c r="U262"/>
      <c r="V262"/>
      <c r="W262"/>
    </row>
    <row r="263" spans="1:23" ht="27" customHeight="1" x14ac:dyDescent="0.25">
      <c r="A263" s="25">
        <v>19081</v>
      </c>
      <c r="B263" s="25">
        <v>75</v>
      </c>
      <c r="C263" s="26" t="s">
        <v>49</v>
      </c>
      <c r="D263" s="23">
        <v>42192.260416666664</v>
      </c>
      <c r="E263" s="20" t="s">
        <v>39</v>
      </c>
      <c r="F263" s="22">
        <v>42191.56527777778</v>
      </c>
      <c r="G263" s="51">
        <f t="shared" si="26"/>
        <v>0.695138888884685</v>
      </c>
      <c r="H263" s="31" t="str">
        <f t="shared" si="23"/>
        <v>ACCEPTABLE</v>
      </c>
      <c r="I263" s="18"/>
      <c r="J263" s="23">
        <v>42192.268750000003</v>
      </c>
      <c r="K263" s="23">
        <v>42192.275000000001</v>
      </c>
      <c r="L263" s="27">
        <f t="shared" si="24"/>
        <v>6.2499999985448085E-3</v>
      </c>
      <c r="M263" s="28" t="str">
        <f t="shared" si="25"/>
        <v>TRUE</v>
      </c>
      <c r="N263" s="27" t="s">
        <v>39</v>
      </c>
      <c r="O263" s="26" t="s">
        <v>234</v>
      </c>
      <c r="P263"/>
      <c r="Q263"/>
      <c r="R263"/>
      <c r="S263"/>
      <c r="T263"/>
      <c r="U263"/>
      <c r="V263"/>
      <c r="W263"/>
    </row>
    <row r="264" spans="1:23" ht="27" customHeight="1" x14ac:dyDescent="0.25">
      <c r="A264" s="25">
        <v>19082</v>
      </c>
      <c r="B264" s="25">
        <v>76</v>
      </c>
      <c r="C264" s="26" t="s">
        <v>207</v>
      </c>
      <c r="D264" s="23">
        <v>42192.6875</v>
      </c>
      <c r="E264" s="20" t="s">
        <v>41</v>
      </c>
      <c r="F264" s="22">
        <v>42192.245833333334</v>
      </c>
      <c r="G264" s="51">
        <f t="shared" si="26"/>
        <v>0.44166666666569654</v>
      </c>
      <c r="H264" s="31" t="str">
        <f t="shared" si="23"/>
        <v>ACCEPTABLE</v>
      </c>
      <c r="I264" s="18"/>
      <c r="J264" s="23">
        <v>42192.681944444441</v>
      </c>
      <c r="K264" s="23">
        <v>42192.692361111112</v>
      </c>
      <c r="L264" s="27">
        <f t="shared" si="24"/>
        <v>1.0416666671517305E-2</v>
      </c>
      <c r="M264" s="28" t="str">
        <f t="shared" si="25"/>
        <v>TRUE</v>
      </c>
      <c r="N264" s="27" t="s">
        <v>41</v>
      </c>
      <c r="O264" s="26" t="s">
        <v>235</v>
      </c>
      <c r="P264"/>
      <c r="Q264"/>
      <c r="R264"/>
      <c r="S264"/>
      <c r="T264"/>
      <c r="U264"/>
      <c r="V264"/>
      <c r="W264"/>
    </row>
    <row r="265" spans="1:23" ht="27" customHeight="1" x14ac:dyDescent="0.25">
      <c r="A265" s="25">
        <v>19082</v>
      </c>
      <c r="B265" s="25">
        <v>77</v>
      </c>
      <c r="C265" s="26" t="s">
        <v>43</v>
      </c>
      <c r="D265" s="23">
        <v>42192.71875</v>
      </c>
      <c r="E265" s="20" t="s">
        <v>39</v>
      </c>
      <c r="F265" s="22">
        <v>42192.245833333334</v>
      </c>
      <c r="G265" s="51">
        <f t="shared" si="26"/>
        <v>0.47291666666569654</v>
      </c>
      <c r="H265" s="31" t="str">
        <f t="shared" si="23"/>
        <v>ACCEPTABLE</v>
      </c>
      <c r="I265" s="18"/>
      <c r="J265" s="23">
        <v>42192.713888888888</v>
      </c>
      <c r="K265" s="23">
        <v>42192.719444444447</v>
      </c>
      <c r="L265" s="27">
        <f t="shared" si="24"/>
        <v>5.5555555591126904E-3</v>
      </c>
      <c r="M265" s="28" t="str">
        <f t="shared" si="25"/>
        <v>TRUE</v>
      </c>
      <c r="N265" s="27" t="s">
        <v>39</v>
      </c>
      <c r="O265" s="26" t="s">
        <v>54</v>
      </c>
      <c r="P265"/>
      <c r="Q265"/>
      <c r="R265"/>
      <c r="S265"/>
      <c r="T265"/>
      <c r="U265"/>
      <c r="V265"/>
      <c r="W265"/>
    </row>
    <row r="266" spans="1:23" ht="27" customHeight="1" x14ac:dyDescent="0.25">
      <c r="A266" s="25">
        <v>19083</v>
      </c>
      <c r="B266" s="25">
        <v>78</v>
      </c>
      <c r="C266" s="26" t="s">
        <v>207</v>
      </c>
      <c r="D266" s="23">
        <v>42192.90625</v>
      </c>
      <c r="E266" s="20" t="s">
        <v>41</v>
      </c>
      <c r="F266" s="22">
        <v>42192.77847222222</v>
      </c>
      <c r="G266" s="51">
        <f t="shared" si="26"/>
        <v>0.12777777777955635</v>
      </c>
      <c r="H266" s="31" t="str">
        <f t="shared" si="23"/>
        <v>ACCEPTABLE</v>
      </c>
      <c r="I266" s="18"/>
      <c r="J266" s="23">
        <v>42192.878472222219</v>
      </c>
      <c r="K266" s="23">
        <v>42192.892361111109</v>
      </c>
      <c r="L266" s="27">
        <f t="shared" si="24"/>
        <v>1.3888888890505768E-2</v>
      </c>
      <c r="M266" s="28" t="str">
        <f t="shared" si="25"/>
        <v>TRUE</v>
      </c>
      <c r="N266" s="27" t="s">
        <v>41</v>
      </c>
      <c r="O266" s="26" t="s">
        <v>236</v>
      </c>
      <c r="P266"/>
      <c r="Q266"/>
      <c r="R266"/>
      <c r="S266"/>
      <c r="T266"/>
      <c r="U266"/>
      <c r="V266"/>
      <c r="W266"/>
    </row>
    <row r="267" spans="1:23" ht="27" customHeight="1" x14ac:dyDescent="0.25">
      <c r="A267" s="25">
        <v>19083</v>
      </c>
      <c r="B267" s="25">
        <v>79</v>
      </c>
      <c r="C267" s="26" t="s">
        <v>43</v>
      </c>
      <c r="D267" s="23">
        <v>42192.9375</v>
      </c>
      <c r="E267" s="20" t="s">
        <v>39</v>
      </c>
      <c r="F267" s="22">
        <v>42192.77847222222</v>
      </c>
      <c r="G267" s="51">
        <f t="shared" si="26"/>
        <v>0.15902777777955635</v>
      </c>
      <c r="H267" s="31" t="str">
        <f t="shared" si="23"/>
        <v>ACCEPTABLE</v>
      </c>
      <c r="I267" s="18"/>
      <c r="J267" s="23">
        <v>42192.92083333333</v>
      </c>
      <c r="K267" s="23">
        <v>42192.931250000001</v>
      </c>
      <c r="L267" s="27">
        <f t="shared" si="24"/>
        <v>1.0416666671517305E-2</v>
      </c>
      <c r="M267" s="28" t="str">
        <f t="shared" si="25"/>
        <v>TRUE</v>
      </c>
      <c r="N267" s="27" t="s">
        <v>39</v>
      </c>
      <c r="O267" s="26" t="s">
        <v>54</v>
      </c>
      <c r="P267"/>
      <c r="Q267"/>
      <c r="R267"/>
      <c r="S267"/>
      <c r="T267"/>
      <c r="U267"/>
      <c r="V267"/>
      <c r="W267"/>
    </row>
    <row r="268" spans="1:23" ht="27" customHeight="1" x14ac:dyDescent="0.25">
      <c r="A268" s="25" t="s">
        <v>237</v>
      </c>
      <c r="B268" s="25">
        <v>80</v>
      </c>
      <c r="C268" s="26" t="s">
        <v>53</v>
      </c>
      <c r="D268" s="23">
        <v>42193.9375</v>
      </c>
      <c r="E268" s="20" t="s">
        <v>41</v>
      </c>
      <c r="F268" s="22">
        <v>42193.837500000001</v>
      </c>
      <c r="G268" s="51">
        <f t="shared" si="26"/>
        <v>9.9999999998544808E-2</v>
      </c>
      <c r="H268" s="31" t="str">
        <f t="shared" si="23"/>
        <v>ACCEPTABLE</v>
      </c>
      <c r="I268" s="18"/>
      <c r="J268" s="23">
        <v>42193.943055555559</v>
      </c>
      <c r="K268" s="23">
        <v>42193.953472222223</v>
      </c>
      <c r="L268" s="27">
        <f t="shared" si="24"/>
        <v>1.0416666664241347E-2</v>
      </c>
      <c r="M268" s="28" t="str">
        <f t="shared" si="25"/>
        <v>TRUE</v>
      </c>
      <c r="N268" s="27" t="s">
        <v>41</v>
      </c>
      <c r="O268" s="26" t="s">
        <v>204</v>
      </c>
      <c r="P268"/>
      <c r="Q268"/>
      <c r="R268"/>
      <c r="S268"/>
      <c r="T268"/>
      <c r="U268"/>
      <c r="V268"/>
      <c r="W268"/>
    </row>
    <row r="269" spans="1:23" ht="27" customHeight="1" x14ac:dyDescent="0.25">
      <c r="A269" s="25">
        <v>19082</v>
      </c>
      <c r="B269" s="25">
        <v>82</v>
      </c>
      <c r="C269" s="26" t="s">
        <v>207</v>
      </c>
      <c r="D269" s="23">
        <v>42193.958333333336</v>
      </c>
      <c r="E269" s="20" t="s">
        <v>39</v>
      </c>
      <c r="F269" s="22">
        <v>42193.837500000001</v>
      </c>
      <c r="G269" s="51">
        <f t="shared" si="26"/>
        <v>0.12083333333430346</v>
      </c>
      <c r="H269" s="31" t="str">
        <f t="shared" si="23"/>
        <v>ACCEPTABLE</v>
      </c>
      <c r="I269" s="18"/>
      <c r="J269" s="23">
        <v>42193.961805555555</v>
      </c>
      <c r="K269" s="23">
        <v>42193.979166666664</v>
      </c>
      <c r="L269" s="27">
        <f t="shared" si="24"/>
        <v>1.7361111109494232E-2</v>
      </c>
      <c r="M269" s="28" t="str">
        <f t="shared" si="25"/>
        <v>TRUE</v>
      </c>
      <c r="N269" s="27" t="s">
        <v>39</v>
      </c>
      <c r="O269" s="26" t="s">
        <v>238</v>
      </c>
      <c r="P269"/>
      <c r="Q269"/>
      <c r="R269"/>
      <c r="S269"/>
      <c r="T269"/>
      <c r="U269"/>
      <c r="V269"/>
      <c r="W269"/>
    </row>
    <row r="270" spans="1:23" ht="27" customHeight="1" x14ac:dyDescent="0.25">
      <c r="A270" s="25">
        <v>19084</v>
      </c>
      <c r="B270" s="25">
        <v>83</v>
      </c>
      <c r="C270" s="26" t="s">
        <v>207</v>
      </c>
      <c r="D270" s="23">
        <v>42194.625</v>
      </c>
      <c r="E270" s="20" t="s">
        <v>41</v>
      </c>
      <c r="F270" s="22">
        <v>42194.566666666666</v>
      </c>
      <c r="G270" s="51">
        <f t="shared" si="26"/>
        <v>5.8333333334303461E-2</v>
      </c>
      <c r="H270" s="31" t="str">
        <f t="shared" si="23"/>
        <v>ACCEPTABLE</v>
      </c>
      <c r="I270" s="36" t="s">
        <v>239</v>
      </c>
      <c r="J270" s="23">
        <v>42194.606944444444</v>
      </c>
      <c r="K270" s="23">
        <v>42194.619444444441</v>
      </c>
      <c r="L270" s="27">
        <f t="shared" si="24"/>
        <v>1.2499999997089617E-2</v>
      </c>
      <c r="M270" s="28" t="str">
        <f t="shared" si="25"/>
        <v>TRUE</v>
      </c>
      <c r="N270" s="27" t="s">
        <v>41</v>
      </c>
      <c r="O270" s="26" t="s">
        <v>240</v>
      </c>
      <c r="P270"/>
      <c r="Q270"/>
      <c r="R270"/>
      <c r="S270"/>
      <c r="T270"/>
      <c r="U270"/>
      <c r="V270"/>
      <c r="W270"/>
    </row>
    <row r="271" spans="1:23" ht="27" customHeight="1" x14ac:dyDescent="0.25">
      <c r="A271" s="25">
        <v>19084</v>
      </c>
      <c r="B271" s="25">
        <v>84</v>
      </c>
      <c r="C271" s="26" t="s">
        <v>43</v>
      </c>
      <c r="D271" s="23">
        <v>42194.65625</v>
      </c>
      <c r="E271" s="20" t="s">
        <v>39</v>
      </c>
      <c r="F271" s="22">
        <v>42194.566666666666</v>
      </c>
      <c r="G271" s="51">
        <f t="shared" si="26"/>
        <v>8.9583333334303461E-2</v>
      </c>
      <c r="H271" s="31" t="str">
        <f t="shared" si="23"/>
        <v>ACCEPTABLE</v>
      </c>
      <c r="I271" s="18"/>
      <c r="J271" s="23">
        <v>42194.642361111109</v>
      </c>
      <c r="K271" s="23">
        <v>42194.652777777781</v>
      </c>
      <c r="L271" s="27">
        <f t="shared" si="24"/>
        <v>1.0416666671517305E-2</v>
      </c>
      <c r="M271" s="28" t="str">
        <f t="shared" si="25"/>
        <v>TRUE</v>
      </c>
      <c r="N271" s="27" t="s">
        <v>39</v>
      </c>
      <c r="O271" s="26" t="s">
        <v>241</v>
      </c>
      <c r="P271"/>
      <c r="Q271"/>
      <c r="R271"/>
      <c r="S271"/>
      <c r="T271"/>
      <c r="U271"/>
      <c r="V271"/>
      <c r="W271"/>
    </row>
    <row r="272" spans="1:23" ht="27" customHeight="1" x14ac:dyDescent="0.25">
      <c r="A272" s="25">
        <v>19084</v>
      </c>
      <c r="B272" s="25">
        <v>85</v>
      </c>
      <c r="C272" s="26" t="s">
        <v>43</v>
      </c>
      <c r="D272" s="23">
        <v>42196.354166666664</v>
      </c>
      <c r="E272" s="20" t="s">
        <v>41</v>
      </c>
      <c r="F272" s="22">
        <v>42196.22152777778</v>
      </c>
      <c r="G272" s="51">
        <f t="shared" si="26"/>
        <v>0.132638888884685</v>
      </c>
      <c r="H272" s="31" t="str">
        <f t="shared" si="23"/>
        <v>ACCEPTABLE</v>
      </c>
      <c r="I272" s="18"/>
      <c r="J272" s="23">
        <v>42196.371527777781</v>
      </c>
      <c r="K272" s="23">
        <v>42196.381944444445</v>
      </c>
      <c r="L272" s="27">
        <f t="shared" si="24"/>
        <v>1.0416666664241347E-2</v>
      </c>
      <c r="M272" s="28" t="str">
        <f t="shared" si="25"/>
        <v>TRUE</v>
      </c>
      <c r="N272" s="27" t="s">
        <v>41</v>
      </c>
      <c r="O272" s="26" t="s">
        <v>44</v>
      </c>
      <c r="P272"/>
      <c r="Q272"/>
      <c r="R272"/>
      <c r="S272"/>
      <c r="T272"/>
      <c r="U272"/>
      <c r="V272"/>
      <c r="W272"/>
    </row>
    <row r="273" spans="1:23" ht="27" customHeight="1" x14ac:dyDescent="0.25">
      <c r="A273" s="25">
        <v>19084</v>
      </c>
      <c r="B273" s="25">
        <v>86</v>
      </c>
      <c r="C273" s="26" t="s">
        <v>207</v>
      </c>
      <c r="D273" s="23">
        <v>42196.375</v>
      </c>
      <c r="E273" s="20" t="s">
        <v>39</v>
      </c>
      <c r="F273" s="22">
        <v>42196.22152777778</v>
      </c>
      <c r="G273" s="51">
        <f t="shared" si="26"/>
        <v>0.15347222222044365</v>
      </c>
      <c r="H273" s="31" t="str">
        <f t="shared" si="23"/>
        <v>ACCEPTABLE</v>
      </c>
      <c r="I273" s="18"/>
      <c r="J273" s="23">
        <v>42196.409722222219</v>
      </c>
      <c r="K273" s="23">
        <v>42196.420138888891</v>
      </c>
      <c r="L273" s="27">
        <f t="shared" si="24"/>
        <v>1.0416666671517305E-2</v>
      </c>
      <c r="M273" s="28" t="str">
        <f t="shared" si="25"/>
        <v>TRUE</v>
      </c>
      <c r="N273" s="27" t="s">
        <v>39</v>
      </c>
      <c r="O273" s="26" t="s">
        <v>242</v>
      </c>
      <c r="P273"/>
      <c r="Q273"/>
      <c r="R273"/>
      <c r="S273"/>
      <c r="T273"/>
      <c r="U273"/>
      <c r="V273"/>
      <c r="W273"/>
    </row>
    <row r="274" spans="1:23" ht="27" customHeight="1" x14ac:dyDescent="0.25">
      <c r="A274" s="25">
        <v>19085</v>
      </c>
      <c r="B274" s="25">
        <v>87</v>
      </c>
      <c r="C274" s="26" t="s">
        <v>49</v>
      </c>
      <c r="D274" s="23">
        <v>42196.416666666664</v>
      </c>
      <c r="E274" s="20" t="s">
        <v>41</v>
      </c>
      <c r="F274" s="22">
        <v>42196.22152777778</v>
      </c>
      <c r="G274" s="51">
        <f t="shared" si="26"/>
        <v>0.195138888884685</v>
      </c>
      <c r="H274" s="31" t="str">
        <f t="shared" si="23"/>
        <v>ACCEPTABLE</v>
      </c>
      <c r="I274" s="18"/>
      <c r="J274" s="23">
        <v>42196.440972222219</v>
      </c>
      <c r="K274" s="23">
        <v>42196.451388888891</v>
      </c>
      <c r="L274" s="27">
        <f t="shared" si="24"/>
        <v>1.0416666671517305E-2</v>
      </c>
      <c r="M274" s="28" t="str">
        <f t="shared" si="25"/>
        <v>TRUE</v>
      </c>
      <c r="N274" s="27" t="s">
        <v>41</v>
      </c>
      <c r="O274" s="26" t="s">
        <v>243</v>
      </c>
      <c r="P274"/>
      <c r="Q274"/>
      <c r="R274"/>
      <c r="S274"/>
      <c r="T274"/>
      <c r="U274"/>
      <c r="V274"/>
      <c r="W274"/>
    </row>
    <row r="275" spans="1:23" ht="27" customHeight="1" x14ac:dyDescent="0.25">
      <c r="A275" s="25">
        <v>19087</v>
      </c>
      <c r="B275" s="25">
        <v>89</v>
      </c>
      <c r="C275" s="26" t="s">
        <v>207</v>
      </c>
      <c r="D275" s="23">
        <v>42196.75</v>
      </c>
      <c r="E275" s="20" t="s">
        <v>41</v>
      </c>
      <c r="F275" s="22">
        <v>42196.544444444444</v>
      </c>
      <c r="G275" s="51">
        <f t="shared" si="26"/>
        <v>0.20555555555620231</v>
      </c>
      <c r="H275" s="31" t="str">
        <f t="shared" si="23"/>
        <v>ACCEPTABLE</v>
      </c>
      <c r="I275" s="18"/>
      <c r="J275" s="23">
        <v>42196.744444444441</v>
      </c>
      <c r="K275" s="23">
        <v>42196.754861111112</v>
      </c>
      <c r="L275" s="27">
        <f t="shared" si="24"/>
        <v>1.0416666671517305E-2</v>
      </c>
      <c r="M275" s="28" t="str">
        <f t="shared" si="25"/>
        <v>TRUE</v>
      </c>
      <c r="N275" s="27" t="s">
        <v>41</v>
      </c>
      <c r="O275" s="26" t="s">
        <v>244</v>
      </c>
      <c r="P275"/>
      <c r="Q275"/>
      <c r="R275"/>
      <c r="S275"/>
      <c r="T275"/>
      <c r="U275"/>
      <c r="V275"/>
      <c r="W275"/>
    </row>
    <row r="276" spans="1:23" ht="27" customHeight="1" x14ac:dyDescent="0.25">
      <c r="A276" s="25">
        <v>19087</v>
      </c>
      <c r="B276" s="25">
        <v>90</v>
      </c>
      <c r="C276" s="26" t="s">
        <v>207</v>
      </c>
      <c r="D276" s="23">
        <v>42196.770833333336</v>
      </c>
      <c r="E276" s="20" t="s">
        <v>39</v>
      </c>
      <c r="F276" s="22">
        <v>42196.544444444444</v>
      </c>
      <c r="G276" s="51">
        <f t="shared" si="26"/>
        <v>0.22638888889196096</v>
      </c>
      <c r="H276" s="31" t="str">
        <f t="shared" si="23"/>
        <v>ACCEPTABLE</v>
      </c>
      <c r="I276" s="18"/>
      <c r="J276" s="23">
        <v>42196.771527777775</v>
      </c>
      <c r="K276" s="23">
        <v>42196.783333333333</v>
      </c>
      <c r="L276" s="27">
        <f t="shared" si="24"/>
        <v>1.1805555557657499E-2</v>
      </c>
      <c r="M276" s="28" t="str">
        <f t="shared" si="25"/>
        <v>TRUE</v>
      </c>
      <c r="N276" s="27" t="s">
        <v>39</v>
      </c>
      <c r="O276" s="26" t="s">
        <v>244</v>
      </c>
      <c r="P276"/>
      <c r="Q276"/>
      <c r="R276"/>
      <c r="S276"/>
      <c r="T276"/>
      <c r="U276"/>
      <c r="V276"/>
      <c r="W276"/>
    </row>
    <row r="277" spans="1:23" ht="27" customHeight="1" x14ac:dyDescent="0.25">
      <c r="A277" s="25">
        <v>19088</v>
      </c>
      <c r="B277" s="25">
        <v>91</v>
      </c>
      <c r="C277" s="26" t="s">
        <v>43</v>
      </c>
      <c r="D277" s="23">
        <v>42197.076388888891</v>
      </c>
      <c r="E277" s="20" t="s">
        <v>41</v>
      </c>
      <c r="F277" s="22">
        <v>42197.027777777781</v>
      </c>
      <c r="G277" s="51">
        <f t="shared" si="26"/>
        <v>4.8611111109494232E-2</v>
      </c>
      <c r="H277" s="31" t="str">
        <f t="shared" si="23"/>
        <v>ACCEPTABLE</v>
      </c>
      <c r="I277" s="18"/>
      <c r="J277" s="23">
        <v>42197.091666666667</v>
      </c>
      <c r="K277" s="23">
        <v>42197.097916666666</v>
      </c>
      <c r="L277" s="27">
        <f t="shared" si="24"/>
        <v>6.2499999985448085E-3</v>
      </c>
      <c r="M277" s="28" t="str">
        <f t="shared" si="25"/>
        <v>TRUE</v>
      </c>
      <c r="N277" s="27" t="s">
        <v>41</v>
      </c>
      <c r="O277" s="26" t="s">
        <v>54</v>
      </c>
      <c r="P277"/>
      <c r="Q277"/>
      <c r="R277"/>
      <c r="S277"/>
      <c r="T277"/>
      <c r="U277"/>
      <c r="V277"/>
      <c r="W277"/>
    </row>
    <row r="278" spans="1:23" ht="27" customHeight="1" x14ac:dyDescent="0.25">
      <c r="A278" s="25">
        <v>19088</v>
      </c>
      <c r="B278" s="25">
        <v>92</v>
      </c>
      <c r="C278" s="26" t="s">
        <v>207</v>
      </c>
      <c r="D278" s="23">
        <v>42197.097222222219</v>
      </c>
      <c r="E278" s="20" t="s">
        <v>39</v>
      </c>
      <c r="F278" s="22">
        <v>42197.027777777781</v>
      </c>
      <c r="G278" s="51">
        <f t="shared" si="26"/>
        <v>6.9444444437976927E-2</v>
      </c>
      <c r="H278" s="31" t="str">
        <f t="shared" si="23"/>
        <v>ACCEPTABLE</v>
      </c>
      <c r="I278" s="18"/>
      <c r="J278" s="23">
        <v>42197.127083333333</v>
      </c>
      <c r="K278" s="23">
        <v>42197.138194444444</v>
      </c>
      <c r="L278" s="27">
        <f t="shared" si="24"/>
        <v>1.1111111110949423E-2</v>
      </c>
      <c r="M278" s="28" t="str">
        <f t="shared" si="25"/>
        <v>TRUE</v>
      </c>
      <c r="N278" s="27" t="s">
        <v>39</v>
      </c>
      <c r="O278" s="26" t="s">
        <v>245</v>
      </c>
      <c r="P278"/>
      <c r="Q278"/>
      <c r="R278"/>
      <c r="S278"/>
      <c r="T278"/>
      <c r="U278"/>
      <c r="V278"/>
      <c r="W278"/>
    </row>
    <row r="279" spans="1:23" ht="27" customHeight="1" x14ac:dyDescent="0.25">
      <c r="A279" s="25">
        <v>19085</v>
      </c>
      <c r="B279" s="25">
        <v>93</v>
      </c>
      <c r="C279" s="26" t="s">
        <v>49</v>
      </c>
      <c r="D279" s="23">
        <v>42197.270833333336</v>
      </c>
      <c r="E279" s="20" t="s">
        <v>41</v>
      </c>
      <c r="F279" s="22">
        <v>42197.027777777781</v>
      </c>
      <c r="G279" s="51">
        <f t="shared" si="26"/>
        <v>0.24305555555474712</v>
      </c>
      <c r="H279" s="31" t="str">
        <f t="shared" si="23"/>
        <v>ACCEPTABLE</v>
      </c>
      <c r="I279" s="18"/>
      <c r="J279" s="23">
        <v>42197.256249999999</v>
      </c>
      <c r="K279" s="23">
        <v>42197.265972222223</v>
      </c>
      <c r="L279" s="27">
        <f t="shared" si="24"/>
        <v>9.7222222248092294E-3</v>
      </c>
      <c r="M279" s="28" t="str">
        <f t="shared" si="25"/>
        <v>TRUE</v>
      </c>
      <c r="N279" s="27" t="s">
        <v>41</v>
      </c>
      <c r="O279" s="26" t="s">
        <v>246</v>
      </c>
      <c r="P279"/>
      <c r="Q279"/>
      <c r="R279"/>
      <c r="S279"/>
      <c r="T279"/>
      <c r="U279"/>
      <c r="V279"/>
      <c r="W279"/>
    </row>
    <row r="280" spans="1:23" ht="27" customHeight="1" x14ac:dyDescent="0.25">
      <c r="A280" s="25">
        <v>19085</v>
      </c>
      <c r="B280" s="25">
        <v>94</v>
      </c>
      <c r="C280" s="26" t="s">
        <v>51</v>
      </c>
      <c r="D280" s="23">
        <v>42197.305555555555</v>
      </c>
      <c r="E280" s="20" t="s">
        <v>39</v>
      </c>
      <c r="F280" s="22">
        <v>42197.027777777781</v>
      </c>
      <c r="G280" s="51">
        <f t="shared" si="26"/>
        <v>0.27777777777373558</v>
      </c>
      <c r="H280" s="31" t="str">
        <f t="shared" si="23"/>
        <v>ACCEPTABLE</v>
      </c>
      <c r="I280" s="18"/>
      <c r="J280" s="23">
        <v>42197.290277777778</v>
      </c>
      <c r="K280" s="23">
        <v>42197.296527777777</v>
      </c>
      <c r="L280" s="27">
        <f t="shared" si="24"/>
        <v>6.2499999985448085E-3</v>
      </c>
      <c r="M280" s="28" t="str">
        <f t="shared" si="25"/>
        <v>TRUE</v>
      </c>
      <c r="N280" s="27" t="s">
        <v>39</v>
      </c>
      <c r="O280" s="26" t="s">
        <v>241</v>
      </c>
      <c r="P280"/>
      <c r="Q280"/>
      <c r="R280"/>
      <c r="S280"/>
      <c r="T280"/>
      <c r="U280"/>
      <c r="V280"/>
      <c r="W280"/>
    </row>
    <row r="281" spans="1:23" ht="27" customHeight="1" x14ac:dyDescent="0.25">
      <c r="A281" s="25">
        <v>19086</v>
      </c>
      <c r="B281" s="25">
        <v>95</v>
      </c>
      <c r="C281" s="26" t="s">
        <v>207</v>
      </c>
      <c r="D281" s="23">
        <v>42197.322916666664</v>
      </c>
      <c r="E281" s="20" t="s">
        <v>41</v>
      </c>
      <c r="F281" s="22">
        <v>42197.305555555555</v>
      </c>
      <c r="G281" s="51">
        <f t="shared" si="26"/>
        <v>1.7361111109494232E-2</v>
      </c>
      <c r="H281" s="31" t="str">
        <f t="shared" si="23"/>
        <v>TOO LATE</v>
      </c>
      <c r="I281" s="18"/>
      <c r="J281" s="23">
        <v>42197.311111111114</v>
      </c>
      <c r="K281" s="23">
        <v>42197.320833333331</v>
      </c>
      <c r="L281" s="27">
        <f t="shared" si="24"/>
        <v>9.7222222175332718E-3</v>
      </c>
      <c r="M281" s="28" t="str">
        <f t="shared" si="25"/>
        <v>TRUE</v>
      </c>
      <c r="N281" s="27" t="s">
        <v>41</v>
      </c>
      <c r="O281" s="26" t="s">
        <v>247</v>
      </c>
      <c r="P281"/>
      <c r="Q281"/>
      <c r="R281"/>
      <c r="S281"/>
      <c r="T281"/>
      <c r="U281"/>
      <c r="V281"/>
      <c r="W281"/>
    </row>
    <row r="282" spans="1:23" ht="27" customHeight="1" x14ac:dyDescent="0.25">
      <c r="A282" s="25">
        <v>19086</v>
      </c>
      <c r="B282" s="25">
        <v>96</v>
      </c>
      <c r="C282" s="26" t="s">
        <v>43</v>
      </c>
      <c r="D282" s="23">
        <v>42197.34375</v>
      </c>
      <c r="E282" s="20" t="s">
        <v>39</v>
      </c>
      <c r="F282" s="22">
        <v>42197.305555555555</v>
      </c>
      <c r="G282" s="51">
        <f t="shared" si="26"/>
        <v>3.8194444445252884E-2</v>
      </c>
      <c r="H282" s="31" t="str">
        <f t="shared" si="23"/>
        <v>TOO LATE</v>
      </c>
      <c r="I282" s="18"/>
      <c r="J282" s="23">
        <v>42197.32916666667</v>
      </c>
      <c r="K282" s="23">
        <v>42197.340277777781</v>
      </c>
      <c r="L282" s="27">
        <f t="shared" si="24"/>
        <v>1.1111111110949423E-2</v>
      </c>
      <c r="M282" s="28" t="str">
        <f t="shared" si="25"/>
        <v>TRUE</v>
      </c>
      <c r="N282" s="27" t="s">
        <v>39</v>
      </c>
      <c r="O282" s="26" t="s">
        <v>247</v>
      </c>
      <c r="P282"/>
      <c r="Q282"/>
      <c r="R282"/>
      <c r="S282"/>
      <c r="T282"/>
      <c r="U282"/>
      <c r="V282"/>
      <c r="W282"/>
    </row>
    <row r="283" spans="1:23" ht="27" customHeight="1" x14ac:dyDescent="0.25">
      <c r="A283" s="25">
        <v>19086</v>
      </c>
      <c r="B283" s="25">
        <v>97</v>
      </c>
      <c r="C283" s="26" t="s">
        <v>207</v>
      </c>
      <c r="D283" s="23">
        <v>42197.385416666664</v>
      </c>
      <c r="E283" s="20" t="s">
        <v>41</v>
      </c>
      <c r="F283" s="22">
        <v>42197.305555555555</v>
      </c>
      <c r="G283" s="51">
        <f t="shared" si="26"/>
        <v>7.9861111109494232E-2</v>
      </c>
      <c r="H283" s="31" t="str">
        <f t="shared" si="23"/>
        <v>ACCEPTABLE</v>
      </c>
      <c r="I283" s="18"/>
      <c r="J283" s="23">
        <v>42197.382638888892</v>
      </c>
      <c r="K283" s="23">
        <v>42197.392361111109</v>
      </c>
      <c r="L283" s="27">
        <f t="shared" si="24"/>
        <v>9.7222222175332718E-3</v>
      </c>
      <c r="M283" s="28" t="str">
        <f t="shared" si="25"/>
        <v>TRUE</v>
      </c>
      <c r="N283" s="27" t="s">
        <v>41</v>
      </c>
      <c r="O283" s="26" t="s">
        <v>248</v>
      </c>
      <c r="P283"/>
      <c r="Q283"/>
      <c r="R283"/>
      <c r="S283"/>
      <c r="T283"/>
      <c r="U283"/>
      <c r="V283"/>
      <c r="W283"/>
    </row>
    <row r="284" spans="1:23" ht="27" customHeight="1" x14ac:dyDescent="0.25">
      <c r="A284" s="25">
        <v>19086</v>
      </c>
      <c r="B284" s="25">
        <v>98</v>
      </c>
      <c r="C284" s="26" t="s">
        <v>43</v>
      </c>
      <c r="D284" s="23">
        <v>42197.427083333336</v>
      </c>
      <c r="E284" s="20" t="s">
        <v>39</v>
      </c>
      <c r="F284" s="22">
        <v>42197.305555555555</v>
      </c>
      <c r="G284" s="51">
        <f t="shared" si="26"/>
        <v>0.12152777778101154</v>
      </c>
      <c r="H284" s="31" t="str">
        <f t="shared" si="23"/>
        <v>ACCEPTABLE</v>
      </c>
      <c r="I284" s="18"/>
      <c r="J284" s="23">
        <v>42197.428472222222</v>
      </c>
      <c r="K284" s="23">
        <v>42197.434027777781</v>
      </c>
      <c r="L284" s="27">
        <f t="shared" si="24"/>
        <v>5.5555555591126904E-3</v>
      </c>
      <c r="M284" s="28" t="str">
        <f t="shared" si="25"/>
        <v>TRUE</v>
      </c>
      <c r="N284" s="27" t="s">
        <v>39</v>
      </c>
      <c r="O284" s="26" t="s">
        <v>112</v>
      </c>
      <c r="P284"/>
      <c r="Q284"/>
      <c r="R284"/>
      <c r="S284"/>
      <c r="T284"/>
      <c r="U284"/>
      <c r="V284"/>
      <c r="W284"/>
    </row>
    <row r="285" spans="1:23" ht="27" customHeight="1" x14ac:dyDescent="0.25">
      <c r="A285" s="25">
        <v>19086</v>
      </c>
      <c r="B285" s="25">
        <v>99</v>
      </c>
      <c r="C285" s="26" t="s">
        <v>43</v>
      </c>
      <c r="D285" s="23">
        <v>42198.072916666664</v>
      </c>
      <c r="E285" s="20" t="s">
        <v>41</v>
      </c>
      <c r="F285" s="22">
        <v>42197.746527777781</v>
      </c>
      <c r="G285" s="51">
        <f t="shared" si="26"/>
        <v>0.32638888888322981</v>
      </c>
      <c r="H285" s="31" t="str">
        <f t="shared" ref="H285:H323" si="27">IF(D285-F285&lt;0,"TOO LATE",IF(G285="","",IF(OR(DAY(D285-F285)&gt;1,AND(HOUR(D285-F285)&gt;HOUR("0:59"),(SIGN(D285-F285)=1))),"ACCEPTABLE","TOO LATE")))</f>
        <v>ACCEPTABLE</v>
      </c>
      <c r="I285" s="18"/>
      <c r="J285" s="23">
        <v>42198.070138888892</v>
      </c>
      <c r="K285" s="23">
        <v>42198.076388888891</v>
      </c>
      <c r="L285" s="27">
        <f t="shared" si="24"/>
        <v>6.2499999985448085E-3</v>
      </c>
      <c r="M285" s="28" t="str">
        <f t="shared" si="25"/>
        <v>TRUE</v>
      </c>
      <c r="N285" s="27" t="s">
        <v>41</v>
      </c>
      <c r="O285" s="26" t="s">
        <v>104</v>
      </c>
      <c r="P285"/>
      <c r="Q285"/>
      <c r="R285"/>
      <c r="S285"/>
      <c r="T285"/>
      <c r="U285"/>
      <c r="V285"/>
      <c r="W285"/>
    </row>
    <row r="286" spans="1:23" ht="27" customHeight="1" x14ac:dyDescent="0.25">
      <c r="A286" s="25">
        <v>19086</v>
      </c>
      <c r="B286" s="25">
        <v>100</v>
      </c>
      <c r="C286" s="26" t="s">
        <v>207</v>
      </c>
      <c r="D286" s="23">
        <v>42198.083333333336</v>
      </c>
      <c r="E286" s="20" t="s">
        <v>39</v>
      </c>
      <c r="F286" s="22">
        <v>42197.746527777781</v>
      </c>
      <c r="G286" s="51">
        <f t="shared" si="26"/>
        <v>0.33680555555474712</v>
      </c>
      <c r="H286" s="31" t="str">
        <f t="shared" si="27"/>
        <v>ACCEPTABLE</v>
      </c>
      <c r="I286" s="18"/>
      <c r="J286" s="23">
        <v>42198.082638888889</v>
      </c>
      <c r="K286" s="23">
        <v>42198.091666666667</v>
      </c>
      <c r="L286" s="27">
        <f t="shared" ref="L286:L323" si="28">IF(OR(K286="",J286=""), "Incomplete Data", K286-J286)</f>
        <v>9.0277777781011537E-3</v>
      </c>
      <c r="M286" s="28" t="str">
        <f t="shared" ref="M286:M323" si="29">_xlfn.IFS(OR(J286=0,K286=0,L286=""), "Incomplete Data", OR(L286&gt;$M$5,L286&lt;-$M$5),"FALSE",  OR(L286&lt;=$M$5,L286&gt;-$M$5), "TRUE")</f>
        <v>TRUE</v>
      </c>
      <c r="N286" s="27" t="s">
        <v>39</v>
      </c>
      <c r="O286" s="26" t="s">
        <v>85</v>
      </c>
      <c r="P286"/>
      <c r="Q286"/>
      <c r="R286"/>
      <c r="S286"/>
      <c r="T286"/>
      <c r="U286"/>
      <c r="V286"/>
      <c r="W286"/>
    </row>
    <row r="287" spans="1:23" ht="27" customHeight="1" x14ac:dyDescent="0.25">
      <c r="A287" s="25">
        <v>19086</v>
      </c>
      <c r="B287" s="25">
        <v>102</v>
      </c>
      <c r="C287" s="26" t="s">
        <v>207</v>
      </c>
      <c r="D287" s="23">
        <v>42198.479166666664</v>
      </c>
      <c r="E287" s="20" t="s">
        <v>39</v>
      </c>
      <c r="F287" s="22">
        <v>42198.356944444444</v>
      </c>
      <c r="G287" s="51">
        <f t="shared" si="26"/>
        <v>0.12222222222044365</v>
      </c>
      <c r="H287" s="31" t="str">
        <f t="shared" si="27"/>
        <v>ACCEPTABLE</v>
      </c>
      <c r="I287" s="18"/>
      <c r="J287" s="23">
        <v>42198.46875</v>
      </c>
      <c r="K287" s="23">
        <v>42198.484722222223</v>
      </c>
      <c r="L287" s="27">
        <f t="shared" si="28"/>
        <v>1.5972222223354038E-2</v>
      </c>
      <c r="M287" s="28" t="str">
        <f t="shared" si="29"/>
        <v>TRUE</v>
      </c>
      <c r="N287" s="27" t="s">
        <v>39</v>
      </c>
      <c r="O287" s="26" t="s">
        <v>249</v>
      </c>
      <c r="P287"/>
      <c r="Q287"/>
      <c r="R287"/>
      <c r="S287"/>
      <c r="T287"/>
      <c r="U287"/>
      <c r="V287"/>
      <c r="W287"/>
    </row>
    <row r="288" spans="1:23" ht="27" customHeight="1" x14ac:dyDescent="0.25">
      <c r="A288" s="25">
        <v>19085</v>
      </c>
      <c r="B288" s="25">
        <v>104</v>
      </c>
      <c r="C288" s="26" t="s">
        <v>49</v>
      </c>
      <c r="D288" s="23">
        <v>42198.520833333336</v>
      </c>
      <c r="E288" s="20" t="s">
        <v>39</v>
      </c>
      <c r="F288" s="22">
        <v>42198.356944444444</v>
      </c>
      <c r="G288" s="51">
        <f t="shared" ref="G288:G321" si="30">IF(D288="","",D288-F288)</f>
        <v>0.16388888889196096</v>
      </c>
      <c r="H288" s="31" t="str">
        <f t="shared" si="27"/>
        <v>ACCEPTABLE</v>
      </c>
      <c r="I288" s="18"/>
      <c r="J288" s="23">
        <v>42198.510416666664</v>
      </c>
      <c r="K288" s="23">
        <v>42198.520833333336</v>
      </c>
      <c r="L288" s="27">
        <f t="shared" si="28"/>
        <v>1.0416666671517305E-2</v>
      </c>
      <c r="M288" s="28" t="str">
        <f t="shared" si="29"/>
        <v>TRUE</v>
      </c>
      <c r="N288" s="27" t="s">
        <v>39</v>
      </c>
      <c r="O288" s="26" t="s">
        <v>250</v>
      </c>
      <c r="P288"/>
      <c r="Q288"/>
      <c r="R288"/>
      <c r="S288"/>
      <c r="T288"/>
      <c r="U288"/>
      <c r="V288"/>
      <c r="W288"/>
    </row>
    <row r="289" spans="1:23" ht="27" customHeight="1" x14ac:dyDescent="0.25">
      <c r="A289" s="25">
        <v>19091</v>
      </c>
      <c r="B289" s="25">
        <v>105</v>
      </c>
      <c r="C289" s="26" t="s">
        <v>207</v>
      </c>
      <c r="D289" s="23">
        <v>42198.545138888891</v>
      </c>
      <c r="E289" s="20" t="s">
        <v>41</v>
      </c>
      <c r="F289" s="22">
        <v>42198.540277777778</v>
      </c>
      <c r="G289" s="51">
        <f t="shared" si="30"/>
        <v>4.8611111124046147E-3</v>
      </c>
      <c r="H289" s="31" t="str">
        <f t="shared" si="27"/>
        <v>TOO LATE</v>
      </c>
      <c r="I289" s="18"/>
      <c r="J289" s="23">
        <v>42198.538194444445</v>
      </c>
      <c r="K289" s="23">
        <v>42198.548611111109</v>
      </c>
      <c r="L289" s="27">
        <f t="shared" si="28"/>
        <v>1.0416666664241347E-2</v>
      </c>
      <c r="M289" s="28" t="str">
        <f t="shared" si="29"/>
        <v>TRUE</v>
      </c>
      <c r="N289" s="27" t="s">
        <v>41</v>
      </c>
      <c r="O289" s="26" t="s">
        <v>166</v>
      </c>
      <c r="P289"/>
      <c r="Q289"/>
      <c r="R289"/>
      <c r="S289"/>
      <c r="T289"/>
      <c r="U289"/>
      <c r="V289"/>
      <c r="W289"/>
    </row>
    <row r="290" spans="1:23" ht="27" customHeight="1" x14ac:dyDescent="0.25">
      <c r="A290" s="25">
        <v>19091</v>
      </c>
      <c r="B290" s="25">
        <v>106</v>
      </c>
      <c r="C290" s="26" t="s">
        <v>43</v>
      </c>
      <c r="D290" s="23">
        <v>42198.572916666664</v>
      </c>
      <c r="E290" s="20" t="s">
        <v>39</v>
      </c>
      <c r="F290" s="22">
        <v>42198.540277777778</v>
      </c>
      <c r="G290" s="51">
        <f t="shared" si="30"/>
        <v>3.2638888886140194E-2</v>
      </c>
      <c r="H290" s="31" t="str">
        <f t="shared" si="27"/>
        <v>TOO LATE</v>
      </c>
      <c r="I290" s="18"/>
      <c r="J290" s="23">
        <v>42198.576388888891</v>
      </c>
      <c r="K290" s="23">
        <v>42198.586805555555</v>
      </c>
      <c r="L290" s="27">
        <f t="shared" si="28"/>
        <v>1.0416666664241347E-2</v>
      </c>
      <c r="M290" s="28" t="str">
        <f t="shared" si="29"/>
        <v>TRUE</v>
      </c>
      <c r="N290" s="27" t="s">
        <v>39</v>
      </c>
      <c r="O290" s="26" t="s">
        <v>44</v>
      </c>
      <c r="P290"/>
      <c r="Q290"/>
      <c r="R290"/>
      <c r="S290"/>
      <c r="T290"/>
      <c r="U290"/>
      <c r="V290"/>
      <c r="W290"/>
    </row>
    <row r="291" spans="1:23" ht="27" customHeight="1" x14ac:dyDescent="0.25">
      <c r="A291" s="25">
        <v>19090</v>
      </c>
      <c r="B291" s="25"/>
      <c r="C291" s="26" t="s">
        <v>207</v>
      </c>
      <c r="D291" s="23">
        <v>42198.5625</v>
      </c>
      <c r="E291" s="20" t="s">
        <v>41</v>
      </c>
      <c r="F291" s="22">
        <v>42198.540277777778</v>
      </c>
      <c r="G291" s="51">
        <f t="shared" si="30"/>
        <v>2.2222222221898846E-2</v>
      </c>
      <c r="H291" s="31" t="str">
        <f t="shared" si="27"/>
        <v>TOO LATE</v>
      </c>
      <c r="I291" s="18"/>
      <c r="J291" s="23">
        <v>42198.558333333334</v>
      </c>
      <c r="K291" s="23">
        <v>42198.569444444445</v>
      </c>
      <c r="L291" s="27">
        <f t="shared" si="28"/>
        <v>1.1111111110949423E-2</v>
      </c>
      <c r="M291" s="28" t="str">
        <f t="shared" si="29"/>
        <v>TRUE</v>
      </c>
      <c r="N291" s="27" t="s">
        <v>41</v>
      </c>
      <c r="O291" s="26" t="s">
        <v>251</v>
      </c>
      <c r="P291"/>
      <c r="Q291"/>
      <c r="R291"/>
      <c r="S291"/>
      <c r="T291"/>
      <c r="U291"/>
      <c r="V291"/>
      <c r="W291"/>
    </row>
    <row r="292" spans="1:23" ht="27" customHeight="1" x14ac:dyDescent="0.25">
      <c r="A292" s="25">
        <v>19090</v>
      </c>
      <c r="B292" s="25"/>
      <c r="C292" s="26" t="s">
        <v>43</v>
      </c>
      <c r="D292" s="23">
        <v>42198.597222222219</v>
      </c>
      <c r="E292" s="20" t="s">
        <v>39</v>
      </c>
      <c r="F292" s="22">
        <v>42198.540277777778</v>
      </c>
      <c r="G292" s="51">
        <f t="shared" si="30"/>
        <v>5.694444444088731E-2</v>
      </c>
      <c r="H292" s="31" t="str">
        <f t="shared" si="27"/>
        <v>ACCEPTABLE</v>
      </c>
      <c r="I292" s="18"/>
      <c r="J292" s="23">
        <v>42198.6</v>
      </c>
      <c r="K292" s="23">
        <v>42198.609722222223</v>
      </c>
      <c r="L292" s="27">
        <f t="shared" si="28"/>
        <v>9.7222222248092294E-3</v>
      </c>
      <c r="M292" s="28" t="str">
        <f t="shared" si="29"/>
        <v>TRUE</v>
      </c>
      <c r="N292" s="27" t="s">
        <v>39</v>
      </c>
      <c r="O292" s="26" t="s">
        <v>54</v>
      </c>
      <c r="P292"/>
      <c r="Q292"/>
      <c r="R292"/>
      <c r="S292"/>
      <c r="T292"/>
      <c r="U292"/>
      <c r="V292"/>
      <c r="W292"/>
    </row>
    <row r="293" spans="1:23" ht="27" customHeight="1" x14ac:dyDescent="0.25">
      <c r="A293" s="25">
        <v>19091</v>
      </c>
      <c r="B293" s="25">
        <v>109</v>
      </c>
      <c r="C293" s="26" t="s">
        <v>43</v>
      </c>
      <c r="D293" s="23">
        <v>42199.166666666664</v>
      </c>
      <c r="E293" s="20" t="s">
        <v>41</v>
      </c>
      <c r="F293" s="22">
        <v>42198.989583333336</v>
      </c>
      <c r="G293" s="51">
        <f t="shared" si="30"/>
        <v>0.17708333332848269</v>
      </c>
      <c r="H293" s="31" t="str">
        <f t="shared" si="27"/>
        <v>ACCEPTABLE</v>
      </c>
      <c r="I293" s="18"/>
      <c r="J293" s="23">
        <v>42199.142361111109</v>
      </c>
      <c r="K293" s="23">
        <v>42199.152777777781</v>
      </c>
      <c r="L293" s="27">
        <f t="shared" si="28"/>
        <v>1.0416666671517305E-2</v>
      </c>
      <c r="M293" s="28" t="str">
        <f t="shared" si="29"/>
        <v>TRUE</v>
      </c>
      <c r="N293" s="27" t="s">
        <v>41</v>
      </c>
      <c r="O293" s="26" t="s">
        <v>54</v>
      </c>
      <c r="P293"/>
      <c r="Q293"/>
      <c r="R293"/>
      <c r="S293"/>
      <c r="T293"/>
      <c r="U293"/>
      <c r="V293"/>
      <c r="W293"/>
    </row>
    <row r="294" spans="1:23" ht="27" customHeight="1" x14ac:dyDescent="0.25">
      <c r="A294" s="25">
        <v>19091</v>
      </c>
      <c r="B294" s="25">
        <v>110</v>
      </c>
      <c r="C294" s="26" t="s">
        <v>207</v>
      </c>
      <c r="D294" s="23">
        <v>42199.1875</v>
      </c>
      <c r="E294" s="20" t="s">
        <v>39</v>
      </c>
      <c r="F294" s="22">
        <v>42198.989583333336</v>
      </c>
      <c r="G294" s="51">
        <f t="shared" si="30"/>
        <v>0.19791666666424135</v>
      </c>
      <c r="H294" s="31" t="str">
        <f t="shared" si="27"/>
        <v>ACCEPTABLE</v>
      </c>
      <c r="I294" s="18"/>
      <c r="J294" s="23">
        <v>42199.170138888891</v>
      </c>
      <c r="K294" s="23">
        <v>42199.184027777781</v>
      </c>
      <c r="L294" s="27">
        <f t="shared" si="28"/>
        <v>1.3888888890505768E-2</v>
      </c>
      <c r="M294" s="28" t="str">
        <f t="shared" si="29"/>
        <v>TRUE</v>
      </c>
      <c r="N294" s="27" t="s">
        <v>39</v>
      </c>
      <c r="O294" s="26" t="s">
        <v>252</v>
      </c>
      <c r="P294"/>
      <c r="Q294"/>
      <c r="R294"/>
      <c r="S294"/>
      <c r="T294"/>
      <c r="U294"/>
      <c r="V294"/>
      <c r="W294"/>
    </row>
    <row r="295" spans="1:23" ht="27" customHeight="1" x14ac:dyDescent="0.25">
      <c r="A295" s="25">
        <v>19092</v>
      </c>
      <c r="B295" s="25">
        <v>111</v>
      </c>
      <c r="C295" s="26" t="s">
        <v>207</v>
      </c>
      <c r="D295" s="23">
        <v>42199.21875</v>
      </c>
      <c r="E295" s="20" t="s">
        <v>41</v>
      </c>
      <c r="F295" s="22">
        <v>42198.989583333336</v>
      </c>
      <c r="G295" s="51">
        <f t="shared" si="30"/>
        <v>0.22916666666424135</v>
      </c>
      <c r="H295" s="31" t="str">
        <f t="shared" si="27"/>
        <v>ACCEPTABLE</v>
      </c>
      <c r="I295" s="18"/>
      <c r="J295" s="23">
        <v>42199.201388888891</v>
      </c>
      <c r="K295" s="23">
        <v>42199.214583333334</v>
      </c>
      <c r="L295" s="27">
        <f t="shared" si="28"/>
        <v>1.3194444443797693E-2</v>
      </c>
      <c r="M295" s="28" t="str">
        <f t="shared" si="29"/>
        <v>TRUE</v>
      </c>
      <c r="N295" s="27" t="s">
        <v>41</v>
      </c>
      <c r="O295" s="26" t="s">
        <v>62</v>
      </c>
      <c r="P295"/>
      <c r="Q295"/>
      <c r="R295"/>
      <c r="S295"/>
      <c r="T295"/>
      <c r="U295"/>
      <c r="V295"/>
      <c r="W295"/>
    </row>
    <row r="296" spans="1:23" ht="27" customHeight="1" x14ac:dyDescent="0.25">
      <c r="A296" s="25">
        <v>19092</v>
      </c>
      <c r="B296" s="25">
        <v>112</v>
      </c>
      <c r="C296" s="26" t="s">
        <v>43</v>
      </c>
      <c r="D296" s="23">
        <v>42199.25</v>
      </c>
      <c r="E296" s="20" t="s">
        <v>39</v>
      </c>
      <c r="F296" s="22">
        <v>42198.989583333336</v>
      </c>
      <c r="G296" s="51">
        <f t="shared" si="30"/>
        <v>0.26041666666424135</v>
      </c>
      <c r="H296" s="31" t="str">
        <f t="shared" si="27"/>
        <v>ACCEPTABLE</v>
      </c>
      <c r="I296" s="18"/>
      <c r="J296" s="23">
        <v>42199.238194444442</v>
      </c>
      <c r="K296" s="23">
        <v>42199.248611111114</v>
      </c>
      <c r="L296" s="27">
        <f t="shared" si="28"/>
        <v>1.0416666671517305E-2</v>
      </c>
      <c r="M296" s="28" t="str">
        <f t="shared" si="29"/>
        <v>TRUE</v>
      </c>
      <c r="N296" s="27" t="s">
        <v>39</v>
      </c>
      <c r="O296" s="26" t="s">
        <v>104</v>
      </c>
      <c r="P296"/>
      <c r="Q296"/>
      <c r="R296"/>
      <c r="S296"/>
      <c r="T296"/>
      <c r="U296"/>
      <c r="V296"/>
      <c r="W296"/>
    </row>
    <row r="297" spans="1:23" ht="27" customHeight="1" x14ac:dyDescent="0.25">
      <c r="A297" s="25">
        <v>19090</v>
      </c>
      <c r="B297" s="25">
        <v>113</v>
      </c>
      <c r="C297" s="26" t="s">
        <v>43</v>
      </c>
      <c r="D297" s="23">
        <v>42199.34375</v>
      </c>
      <c r="E297" s="20" t="s">
        <v>41</v>
      </c>
      <c r="F297" s="22">
        <v>42199.252083333333</v>
      </c>
      <c r="G297" s="51">
        <f t="shared" si="30"/>
        <v>9.1666666667151731E-2</v>
      </c>
      <c r="H297" s="31" t="str">
        <f t="shared" si="27"/>
        <v>ACCEPTABLE</v>
      </c>
      <c r="I297" s="18"/>
      <c r="J297" s="23">
        <v>42199.336805555555</v>
      </c>
      <c r="K297" s="23">
        <v>42199.347222222219</v>
      </c>
      <c r="L297" s="27">
        <f t="shared" si="28"/>
        <v>1.0416666664241347E-2</v>
      </c>
      <c r="M297" s="28" t="str">
        <f t="shared" si="29"/>
        <v>TRUE</v>
      </c>
      <c r="N297" s="27" t="s">
        <v>41</v>
      </c>
      <c r="O297" s="26" t="s">
        <v>44</v>
      </c>
      <c r="P297"/>
      <c r="Q297"/>
      <c r="R297"/>
      <c r="S297"/>
      <c r="T297"/>
      <c r="U297"/>
      <c r="V297"/>
      <c r="W297"/>
    </row>
    <row r="298" spans="1:23" ht="27" customHeight="1" x14ac:dyDescent="0.25">
      <c r="A298" s="25">
        <v>19090</v>
      </c>
      <c r="B298" s="25">
        <v>114</v>
      </c>
      <c r="C298" s="26" t="s">
        <v>207</v>
      </c>
      <c r="D298" s="23">
        <v>42199.361111111109</v>
      </c>
      <c r="E298" s="20" t="s">
        <v>39</v>
      </c>
      <c r="F298" s="22">
        <v>42199.252083333333</v>
      </c>
      <c r="G298" s="51">
        <f t="shared" si="30"/>
        <v>0.10902777777664596</v>
      </c>
      <c r="H298" s="31" t="str">
        <f t="shared" si="27"/>
        <v>ACCEPTABLE</v>
      </c>
      <c r="I298" s="18"/>
      <c r="J298" s="23">
        <v>42199.357638888891</v>
      </c>
      <c r="K298" s="23">
        <v>42199.367361111108</v>
      </c>
      <c r="L298" s="27">
        <f t="shared" si="28"/>
        <v>9.7222222175332718E-3</v>
      </c>
      <c r="M298" s="28" t="str">
        <f t="shared" si="29"/>
        <v>TRUE</v>
      </c>
      <c r="N298" s="27" t="s">
        <v>39</v>
      </c>
      <c r="O298" s="26" t="s">
        <v>253</v>
      </c>
      <c r="P298"/>
      <c r="Q298"/>
      <c r="R298"/>
      <c r="S298"/>
      <c r="T298"/>
      <c r="U298"/>
      <c r="V298"/>
      <c r="W298"/>
    </row>
    <row r="299" spans="1:23" ht="27" customHeight="1" x14ac:dyDescent="0.25">
      <c r="A299" s="25">
        <v>19093</v>
      </c>
      <c r="B299" s="25">
        <v>115</v>
      </c>
      <c r="C299" s="26" t="s">
        <v>207</v>
      </c>
      <c r="D299" s="23">
        <v>42199.694444444445</v>
      </c>
      <c r="E299" s="20" t="s">
        <v>41</v>
      </c>
      <c r="F299" s="22">
        <v>42199.467361111114</v>
      </c>
      <c r="G299" s="51">
        <f t="shared" si="30"/>
        <v>0.22708333333139308</v>
      </c>
      <c r="H299" s="31" t="str">
        <f t="shared" si="27"/>
        <v>ACCEPTABLE</v>
      </c>
      <c r="I299" s="18"/>
      <c r="J299" s="23">
        <v>42199.68472222222</v>
      </c>
      <c r="K299" s="23">
        <v>42199.699305555558</v>
      </c>
      <c r="L299" s="27">
        <f t="shared" si="28"/>
        <v>1.4583333337213844E-2</v>
      </c>
      <c r="M299" s="28" t="str">
        <f t="shared" si="29"/>
        <v>TRUE</v>
      </c>
      <c r="N299" s="27" t="s">
        <v>41</v>
      </c>
      <c r="O299" s="26" t="s">
        <v>254</v>
      </c>
      <c r="P299"/>
      <c r="Q299"/>
      <c r="R299"/>
      <c r="S299"/>
      <c r="T299"/>
      <c r="U299"/>
      <c r="V299"/>
      <c r="W299"/>
    </row>
    <row r="300" spans="1:23" ht="27" customHeight="1" x14ac:dyDescent="0.25">
      <c r="A300" s="25">
        <v>19093</v>
      </c>
      <c r="B300" s="25">
        <v>116</v>
      </c>
      <c r="C300" s="26" t="s">
        <v>43</v>
      </c>
      <c r="D300" s="23">
        <v>42199.729166666664</v>
      </c>
      <c r="E300" s="20" t="s">
        <v>39</v>
      </c>
      <c r="F300" s="22">
        <v>42199.467361111114</v>
      </c>
      <c r="G300" s="51">
        <f t="shared" si="30"/>
        <v>0.26180555555038154</v>
      </c>
      <c r="H300" s="31" t="str">
        <f t="shared" si="27"/>
        <v>ACCEPTABLE</v>
      </c>
      <c r="I300" s="18"/>
      <c r="J300" s="23">
        <v>42199.72152777778</v>
      </c>
      <c r="K300" s="23">
        <v>42199.732638888891</v>
      </c>
      <c r="L300" s="27">
        <f t="shared" si="28"/>
        <v>1.1111111110949423E-2</v>
      </c>
      <c r="M300" s="28" t="str">
        <f t="shared" si="29"/>
        <v>TRUE</v>
      </c>
      <c r="N300" s="27" t="s">
        <v>39</v>
      </c>
      <c r="O300" s="26" t="s">
        <v>54</v>
      </c>
      <c r="P300"/>
      <c r="Q300"/>
      <c r="R300"/>
      <c r="S300"/>
      <c r="T300"/>
      <c r="U300"/>
      <c r="V300"/>
      <c r="W300"/>
    </row>
    <row r="301" spans="1:23" ht="27" customHeight="1" x14ac:dyDescent="0.25">
      <c r="A301" s="25">
        <v>19092</v>
      </c>
      <c r="B301" s="25">
        <v>117</v>
      </c>
      <c r="C301" s="26" t="s">
        <v>43</v>
      </c>
      <c r="D301" s="23">
        <v>42199.909722222219</v>
      </c>
      <c r="E301" s="20" t="s">
        <v>41</v>
      </c>
      <c r="F301" s="22">
        <v>42199.743750000001</v>
      </c>
      <c r="G301" s="51">
        <f t="shared" si="30"/>
        <v>0.16597222221753327</v>
      </c>
      <c r="H301" s="31" t="str">
        <f t="shared" si="27"/>
        <v>ACCEPTABLE</v>
      </c>
      <c r="I301" s="18"/>
      <c r="J301" s="23">
        <v>42199.920138888891</v>
      </c>
      <c r="K301" s="23">
        <v>42199.930555555555</v>
      </c>
      <c r="L301" s="27">
        <f t="shared" si="28"/>
        <v>1.0416666664241347E-2</v>
      </c>
      <c r="M301" s="28" t="str">
        <f t="shared" si="29"/>
        <v>TRUE</v>
      </c>
      <c r="N301" s="27" t="s">
        <v>41</v>
      </c>
      <c r="O301" s="26" t="s">
        <v>54</v>
      </c>
      <c r="P301"/>
      <c r="Q301"/>
      <c r="R301"/>
      <c r="S301"/>
      <c r="T301"/>
      <c r="U301"/>
      <c r="V301"/>
      <c r="W301"/>
    </row>
    <row r="302" spans="1:23" ht="27" customHeight="1" x14ac:dyDescent="0.25">
      <c r="A302" s="25">
        <v>19092</v>
      </c>
      <c r="B302" s="25">
        <v>118</v>
      </c>
      <c r="C302" s="26" t="s">
        <v>43</v>
      </c>
      <c r="D302" s="23">
        <v>42199.951388888891</v>
      </c>
      <c r="E302" s="20" t="s">
        <v>39</v>
      </c>
      <c r="F302" s="22">
        <v>42199.743750000001</v>
      </c>
      <c r="G302" s="51">
        <f t="shared" si="30"/>
        <v>0.20763888888905058</v>
      </c>
      <c r="H302" s="31" t="str">
        <f t="shared" si="27"/>
        <v>ACCEPTABLE</v>
      </c>
      <c r="I302" s="18"/>
      <c r="J302" s="23">
        <v>42199.96875</v>
      </c>
      <c r="K302" s="23">
        <v>42199.979166666664</v>
      </c>
      <c r="L302" s="27">
        <f t="shared" si="28"/>
        <v>1.0416666664241347E-2</v>
      </c>
      <c r="M302" s="28" t="str">
        <f t="shared" si="29"/>
        <v>TRUE</v>
      </c>
      <c r="N302" s="27" t="s">
        <v>39</v>
      </c>
      <c r="O302" s="26" t="s">
        <v>54</v>
      </c>
      <c r="P302"/>
      <c r="Q302"/>
      <c r="R302"/>
      <c r="S302"/>
      <c r="T302"/>
      <c r="U302"/>
      <c r="V302"/>
      <c r="W302"/>
    </row>
    <row r="303" spans="1:23" ht="27" customHeight="1" x14ac:dyDescent="0.25">
      <c r="A303" s="25">
        <v>19092</v>
      </c>
      <c r="B303" s="25">
        <v>119</v>
      </c>
      <c r="C303" s="26" t="s">
        <v>43</v>
      </c>
      <c r="D303" s="23">
        <v>42200.833333333336</v>
      </c>
      <c r="E303" s="20" t="s">
        <v>41</v>
      </c>
      <c r="F303" s="22">
        <v>42200.477083333331</v>
      </c>
      <c r="G303" s="51">
        <f t="shared" si="30"/>
        <v>0.35625000000436557</v>
      </c>
      <c r="H303" s="31" t="str">
        <f t="shared" si="27"/>
        <v>ACCEPTABLE</v>
      </c>
      <c r="I303" s="18"/>
      <c r="J303" s="23">
        <v>42200.826388888891</v>
      </c>
      <c r="K303" s="23">
        <v>42200.836805555555</v>
      </c>
      <c r="L303" s="27">
        <f t="shared" si="28"/>
        <v>1.0416666664241347E-2</v>
      </c>
      <c r="M303" s="28" t="str">
        <f t="shared" si="29"/>
        <v>TRUE</v>
      </c>
      <c r="N303" s="27" t="s">
        <v>41</v>
      </c>
      <c r="O303" s="26" t="s">
        <v>44</v>
      </c>
      <c r="P303"/>
      <c r="Q303"/>
      <c r="R303"/>
      <c r="S303"/>
      <c r="T303"/>
      <c r="U303"/>
      <c r="V303"/>
      <c r="W303"/>
    </row>
    <row r="304" spans="1:23" ht="27" customHeight="1" x14ac:dyDescent="0.25">
      <c r="A304" s="25">
        <v>19092</v>
      </c>
      <c r="B304" s="25">
        <v>120</v>
      </c>
      <c r="C304" s="26" t="s">
        <v>207</v>
      </c>
      <c r="D304" s="23">
        <v>42200.854166666664</v>
      </c>
      <c r="E304" s="20" t="s">
        <v>39</v>
      </c>
      <c r="F304" s="22">
        <v>42200.477083333331</v>
      </c>
      <c r="G304" s="51">
        <f t="shared" si="30"/>
        <v>0.37708333333284827</v>
      </c>
      <c r="H304" s="31" t="str">
        <f t="shared" si="27"/>
        <v>ACCEPTABLE</v>
      </c>
      <c r="I304" s="18"/>
      <c r="J304" s="23">
        <v>42200.838888888888</v>
      </c>
      <c r="K304" s="23">
        <v>42200.849305555559</v>
      </c>
      <c r="L304" s="27">
        <f t="shared" si="28"/>
        <v>1.0416666671517305E-2</v>
      </c>
      <c r="M304" s="28" t="str">
        <f t="shared" si="29"/>
        <v>TRUE</v>
      </c>
      <c r="N304" s="27" t="s">
        <v>39</v>
      </c>
      <c r="O304" s="26" t="s">
        <v>255</v>
      </c>
      <c r="P304"/>
      <c r="Q304"/>
      <c r="R304"/>
      <c r="S304"/>
      <c r="T304"/>
      <c r="U304"/>
      <c r="V304"/>
      <c r="W304"/>
    </row>
    <row r="305" spans="1:23" ht="27" customHeight="1" x14ac:dyDescent="0.25">
      <c r="A305" s="25">
        <v>19094</v>
      </c>
      <c r="B305" s="25">
        <v>121</v>
      </c>
      <c r="C305" s="26" t="s">
        <v>207</v>
      </c>
      <c r="D305" s="23">
        <v>42200.972222222219</v>
      </c>
      <c r="E305" s="20" t="s">
        <v>41</v>
      </c>
      <c r="F305" s="22">
        <v>42200.85833333333</v>
      </c>
      <c r="G305" s="51">
        <f t="shared" si="30"/>
        <v>0.11388888888905058</v>
      </c>
      <c r="H305" s="31" t="str">
        <f t="shared" si="27"/>
        <v>ACCEPTABLE</v>
      </c>
      <c r="I305" s="18"/>
      <c r="J305" s="23">
        <v>42200.965277777781</v>
      </c>
      <c r="K305" s="23">
        <v>42200.976388888892</v>
      </c>
      <c r="L305" s="27">
        <f t="shared" si="28"/>
        <v>1.1111111110949423E-2</v>
      </c>
      <c r="M305" s="28" t="str">
        <f t="shared" si="29"/>
        <v>TRUE</v>
      </c>
      <c r="N305" s="27" t="s">
        <v>41</v>
      </c>
      <c r="O305" s="26" t="s">
        <v>256</v>
      </c>
      <c r="P305"/>
      <c r="Q305"/>
      <c r="R305"/>
      <c r="S305"/>
      <c r="T305"/>
      <c r="U305"/>
      <c r="V305"/>
      <c r="W305"/>
    </row>
    <row r="306" spans="1:23" ht="27" customHeight="1" x14ac:dyDescent="0.25">
      <c r="A306" s="25">
        <v>19093</v>
      </c>
      <c r="B306" s="25">
        <v>122</v>
      </c>
      <c r="C306" s="26" t="s">
        <v>207</v>
      </c>
      <c r="D306" s="23">
        <v>42201.010416666664</v>
      </c>
      <c r="E306" s="20" t="s">
        <v>39</v>
      </c>
      <c r="F306" s="22">
        <v>42200.85833333333</v>
      </c>
      <c r="G306" s="51">
        <f t="shared" si="30"/>
        <v>0.15208333333430346</v>
      </c>
      <c r="H306" s="31" t="str">
        <f t="shared" si="27"/>
        <v>ACCEPTABLE</v>
      </c>
      <c r="I306" s="18"/>
      <c r="J306" s="23">
        <v>42201.013888888891</v>
      </c>
      <c r="K306" s="23">
        <v>42201.03125</v>
      </c>
      <c r="L306" s="27">
        <f t="shared" si="28"/>
        <v>1.7361111109494232E-2</v>
      </c>
      <c r="M306" s="28" t="str">
        <f t="shared" si="29"/>
        <v>TRUE</v>
      </c>
      <c r="N306" s="27" t="s">
        <v>39</v>
      </c>
      <c r="O306" s="26" t="s">
        <v>257</v>
      </c>
      <c r="P306"/>
      <c r="Q306"/>
      <c r="R306"/>
      <c r="S306"/>
      <c r="T306"/>
      <c r="U306"/>
      <c r="V306"/>
      <c r="W306"/>
    </row>
    <row r="307" spans="1:23" ht="27" customHeight="1" x14ac:dyDescent="0.25">
      <c r="A307" s="25">
        <v>19094</v>
      </c>
      <c r="B307" s="25">
        <v>123</v>
      </c>
      <c r="C307" s="26" t="s">
        <v>43</v>
      </c>
      <c r="D307" s="23">
        <v>42201.364583333336</v>
      </c>
      <c r="E307" s="20" t="s">
        <v>41</v>
      </c>
      <c r="F307" s="22">
        <v>42201.239583333336</v>
      </c>
      <c r="G307" s="51">
        <f t="shared" si="30"/>
        <v>0.125</v>
      </c>
      <c r="H307" s="31" t="str">
        <f t="shared" si="27"/>
        <v>ACCEPTABLE</v>
      </c>
      <c r="I307" s="18"/>
      <c r="J307" s="23">
        <v>42201.353472222225</v>
      </c>
      <c r="K307" s="23">
        <v>42201.364583333336</v>
      </c>
      <c r="L307" s="27">
        <f t="shared" si="28"/>
        <v>1.1111111110949423E-2</v>
      </c>
      <c r="M307" s="28" t="str">
        <f t="shared" si="29"/>
        <v>TRUE</v>
      </c>
      <c r="N307" s="27" t="s">
        <v>41</v>
      </c>
      <c r="O307" s="26" t="s">
        <v>104</v>
      </c>
      <c r="P307"/>
      <c r="Q307"/>
      <c r="R307"/>
      <c r="S307"/>
      <c r="T307"/>
      <c r="U307"/>
      <c r="V307"/>
      <c r="W307"/>
    </row>
    <row r="308" spans="1:23" ht="27" customHeight="1" x14ac:dyDescent="0.25">
      <c r="A308" s="25">
        <v>19094</v>
      </c>
      <c r="B308" s="25">
        <v>124</v>
      </c>
      <c r="C308" s="26" t="s">
        <v>207</v>
      </c>
      <c r="D308" s="23">
        <v>42201.385416666664</v>
      </c>
      <c r="E308" s="20" t="s">
        <v>39</v>
      </c>
      <c r="F308" s="22">
        <v>42201.239583333336</v>
      </c>
      <c r="G308" s="51">
        <f t="shared" si="30"/>
        <v>0.14583333332848269</v>
      </c>
      <c r="H308" s="31" t="str">
        <f t="shared" si="27"/>
        <v>ACCEPTABLE</v>
      </c>
      <c r="I308" s="18"/>
      <c r="J308" s="23">
        <v>42201.402083333334</v>
      </c>
      <c r="K308" s="23">
        <v>42201.412499999999</v>
      </c>
      <c r="L308" s="27">
        <f t="shared" si="28"/>
        <v>1.0416666664241347E-2</v>
      </c>
      <c r="M308" s="28" t="str">
        <f t="shared" si="29"/>
        <v>TRUE</v>
      </c>
      <c r="N308" s="27" t="s">
        <v>39</v>
      </c>
      <c r="O308" s="26" t="s">
        <v>222</v>
      </c>
      <c r="P308"/>
      <c r="Q308"/>
      <c r="R308"/>
      <c r="S308"/>
      <c r="T308"/>
      <c r="U308"/>
      <c r="V308"/>
      <c r="W308"/>
    </row>
    <row r="309" spans="1:23" ht="27" customHeight="1" x14ac:dyDescent="0.25">
      <c r="A309" s="25">
        <v>19095</v>
      </c>
      <c r="B309" s="25">
        <v>125</v>
      </c>
      <c r="C309" s="26" t="s">
        <v>49</v>
      </c>
      <c r="D309" s="23">
        <v>42201.427083333336</v>
      </c>
      <c r="E309" s="20" t="s">
        <v>41</v>
      </c>
      <c r="F309" s="22">
        <v>42201.239583333336</v>
      </c>
      <c r="G309" s="51">
        <f t="shared" si="30"/>
        <v>0.1875</v>
      </c>
      <c r="H309" s="31" t="str">
        <f t="shared" si="27"/>
        <v>ACCEPTABLE</v>
      </c>
      <c r="I309" s="18"/>
      <c r="J309" s="23">
        <v>42201.440972222219</v>
      </c>
      <c r="K309" s="23">
        <v>42201.45208333333</v>
      </c>
      <c r="L309" s="27">
        <f t="shared" si="28"/>
        <v>1.1111111110949423E-2</v>
      </c>
      <c r="M309" s="28" t="str">
        <f t="shared" si="29"/>
        <v>TRUE</v>
      </c>
      <c r="N309" s="27" t="s">
        <v>41</v>
      </c>
      <c r="O309" s="26" t="s">
        <v>258</v>
      </c>
      <c r="P309"/>
      <c r="Q309"/>
      <c r="R309"/>
      <c r="S309"/>
      <c r="T309"/>
      <c r="U309"/>
      <c r="V309"/>
      <c r="W309"/>
    </row>
    <row r="310" spans="1:23" ht="27" customHeight="1" x14ac:dyDescent="0.25">
      <c r="A310" s="25">
        <v>19095</v>
      </c>
      <c r="B310" s="25">
        <v>126</v>
      </c>
      <c r="C310" s="26" t="s">
        <v>51</v>
      </c>
      <c r="D310" s="23">
        <v>42201.454861111109</v>
      </c>
      <c r="E310" s="20" t="s">
        <v>39</v>
      </c>
      <c r="F310" s="22">
        <v>42201.239583333336</v>
      </c>
      <c r="G310" s="51">
        <f t="shared" si="30"/>
        <v>0.21527777777373558</v>
      </c>
      <c r="H310" s="31" t="str">
        <f t="shared" si="27"/>
        <v>ACCEPTABLE</v>
      </c>
      <c r="I310" s="18"/>
      <c r="J310" s="23">
        <v>42201.475694444445</v>
      </c>
      <c r="K310" s="23">
        <v>42201.484722222223</v>
      </c>
      <c r="L310" s="27">
        <f t="shared" si="28"/>
        <v>9.0277777781011537E-3</v>
      </c>
      <c r="M310" s="28" t="str">
        <f t="shared" si="29"/>
        <v>TRUE</v>
      </c>
      <c r="N310" s="27" t="s">
        <v>39</v>
      </c>
      <c r="O310" s="26" t="s">
        <v>259</v>
      </c>
      <c r="P310"/>
      <c r="Q310"/>
      <c r="R310"/>
      <c r="S310"/>
      <c r="T310"/>
      <c r="U310"/>
      <c r="V310"/>
      <c r="W310"/>
    </row>
    <row r="311" spans="1:23" ht="27" customHeight="1" x14ac:dyDescent="0.25">
      <c r="A311" s="25">
        <v>19095</v>
      </c>
      <c r="B311" s="25">
        <v>127</v>
      </c>
      <c r="C311" s="26" t="s">
        <v>51</v>
      </c>
      <c r="D311" s="23">
        <v>42202.53125</v>
      </c>
      <c r="E311" s="20" t="s">
        <v>41</v>
      </c>
      <c r="F311" s="22">
        <v>42202.386111111111</v>
      </c>
      <c r="G311" s="51">
        <f t="shared" ref="G311:G312" si="31">IF(D311="","",D311-F311)</f>
        <v>0.14513888888905058</v>
      </c>
      <c r="H311" s="31" t="str">
        <f t="shared" si="27"/>
        <v>ACCEPTABLE</v>
      </c>
      <c r="I311" s="18"/>
      <c r="J311" s="23">
        <v>42202.55</v>
      </c>
      <c r="K311" s="23">
        <v>42202.556944444441</v>
      </c>
      <c r="L311" s="27">
        <f t="shared" si="28"/>
        <v>6.9444444379769266E-3</v>
      </c>
      <c r="M311" s="28" t="str">
        <f t="shared" si="29"/>
        <v>TRUE</v>
      </c>
      <c r="N311" s="27" t="s">
        <v>41</v>
      </c>
      <c r="O311" s="26" t="s">
        <v>260</v>
      </c>
      <c r="P311"/>
      <c r="Q311"/>
      <c r="R311"/>
      <c r="S311"/>
      <c r="T311"/>
      <c r="U311"/>
      <c r="V311"/>
      <c r="W311"/>
    </row>
    <row r="312" spans="1:23" ht="27" customHeight="1" x14ac:dyDescent="0.25">
      <c r="A312" s="25">
        <v>19095</v>
      </c>
      <c r="B312" s="25">
        <v>128</v>
      </c>
      <c r="C312" s="26" t="s">
        <v>49</v>
      </c>
      <c r="D312" s="23">
        <v>42202.552083333336</v>
      </c>
      <c r="E312" s="20" t="s">
        <v>39</v>
      </c>
      <c r="F312" s="22">
        <v>42202.386111111111</v>
      </c>
      <c r="G312" s="51">
        <f t="shared" si="31"/>
        <v>0.16597222222480923</v>
      </c>
      <c r="H312" s="31" t="str">
        <f t="shared" si="27"/>
        <v>ACCEPTABLE</v>
      </c>
      <c r="I312" s="18"/>
      <c r="J312" s="23">
        <v>42202.573611111111</v>
      </c>
      <c r="K312" s="23">
        <v>42202.588888888888</v>
      </c>
      <c r="L312" s="27">
        <f t="shared" si="28"/>
        <v>1.5277777776645962E-2</v>
      </c>
      <c r="M312" s="28" t="str">
        <f t="shared" si="29"/>
        <v>TRUE</v>
      </c>
      <c r="N312" s="27" t="s">
        <v>39</v>
      </c>
      <c r="O312" s="26" t="s">
        <v>261</v>
      </c>
      <c r="P312"/>
      <c r="Q312"/>
      <c r="R312"/>
      <c r="S312"/>
      <c r="T312"/>
      <c r="U312"/>
      <c r="V312"/>
      <c r="W312"/>
    </row>
    <row r="313" spans="1:23" ht="27" customHeight="1" x14ac:dyDescent="0.25">
      <c r="A313" s="25">
        <v>19096</v>
      </c>
      <c r="B313" s="25">
        <v>129</v>
      </c>
      <c r="C313" s="26" t="s">
        <v>207</v>
      </c>
      <c r="D313" s="23">
        <v>42203.489583333336</v>
      </c>
      <c r="E313" s="20" t="s">
        <v>41</v>
      </c>
      <c r="F313" s="22">
        <v>42202.386111111111</v>
      </c>
      <c r="G313" s="51">
        <f t="shared" ref="G313:G314" si="32">IF(D313="","",D313-F313)</f>
        <v>1.1034722222248092</v>
      </c>
      <c r="H313" s="31" t="str">
        <f t="shared" si="27"/>
        <v>ACCEPTABLE</v>
      </c>
      <c r="I313" s="18"/>
      <c r="J313" s="23">
        <v>42203.524305555555</v>
      </c>
      <c r="K313" s="23">
        <v>42203.534722222219</v>
      </c>
      <c r="L313" s="27">
        <f t="shared" si="28"/>
        <v>1.0416666664241347E-2</v>
      </c>
      <c r="M313" s="28" t="str">
        <f t="shared" si="29"/>
        <v>TRUE</v>
      </c>
      <c r="N313" s="27" t="s">
        <v>41</v>
      </c>
      <c r="O313" s="26" t="s">
        <v>262</v>
      </c>
      <c r="P313"/>
      <c r="Q313"/>
      <c r="R313"/>
      <c r="S313"/>
      <c r="T313"/>
      <c r="U313"/>
      <c r="V313"/>
      <c r="W313"/>
    </row>
    <row r="314" spans="1:23" ht="27" customHeight="1" x14ac:dyDescent="0.25">
      <c r="A314" s="25">
        <v>19096</v>
      </c>
      <c r="B314" s="25">
        <v>130</v>
      </c>
      <c r="C314" s="26" t="s">
        <v>43</v>
      </c>
      <c r="D314" s="23">
        <v>42203.520833333336</v>
      </c>
      <c r="E314" s="20" t="s">
        <v>39</v>
      </c>
      <c r="F314" s="22">
        <v>42202.386111111111</v>
      </c>
      <c r="G314" s="51">
        <f t="shared" si="32"/>
        <v>1.1347222222248092</v>
      </c>
      <c r="H314" s="31" t="str">
        <f t="shared" si="27"/>
        <v>ACCEPTABLE</v>
      </c>
      <c r="I314" s="18"/>
      <c r="J314" s="23">
        <v>42203.559027777781</v>
      </c>
      <c r="K314" s="23">
        <v>42203.569444444445</v>
      </c>
      <c r="L314" s="27">
        <f t="shared" si="28"/>
        <v>1.0416666664241347E-2</v>
      </c>
      <c r="M314" s="28" t="str">
        <f t="shared" si="29"/>
        <v>TRUE</v>
      </c>
      <c r="N314" s="27" t="s">
        <v>39</v>
      </c>
      <c r="O314" s="26" t="s">
        <v>263</v>
      </c>
      <c r="P314"/>
      <c r="Q314"/>
      <c r="R314"/>
      <c r="S314"/>
      <c r="T314"/>
      <c r="U314"/>
      <c r="V314"/>
      <c r="W314"/>
    </row>
    <row r="315" spans="1:23" ht="27" customHeight="1" x14ac:dyDescent="0.25">
      <c r="A315" s="25">
        <v>19097</v>
      </c>
      <c r="B315" s="25">
        <v>131</v>
      </c>
      <c r="C315" s="26" t="s">
        <v>207</v>
      </c>
      <c r="D315" s="23">
        <v>42203.666666666664</v>
      </c>
      <c r="E315" s="20" t="s">
        <v>41</v>
      </c>
      <c r="F315" s="22">
        <v>42203.400694444441</v>
      </c>
      <c r="G315" s="51">
        <f t="shared" si="30"/>
        <v>0.26597222222335404</v>
      </c>
      <c r="H315" s="31" t="str">
        <f t="shared" si="27"/>
        <v>ACCEPTABLE</v>
      </c>
      <c r="I315" s="18"/>
      <c r="J315" s="23">
        <v>42203.706250000003</v>
      </c>
      <c r="K315" s="23">
        <v>42203.71875</v>
      </c>
      <c r="L315" s="27">
        <f t="shared" si="28"/>
        <v>1.2499999997089617E-2</v>
      </c>
      <c r="M315" s="28" t="str">
        <f t="shared" si="29"/>
        <v>TRUE</v>
      </c>
      <c r="N315" s="27" t="s">
        <v>41</v>
      </c>
      <c r="O315" s="26" t="s">
        <v>264</v>
      </c>
      <c r="P315"/>
      <c r="Q315"/>
      <c r="R315"/>
      <c r="S315"/>
      <c r="T315"/>
      <c r="U315"/>
      <c r="V315"/>
      <c r="W315"/>
    </row>
    <row r="316" spans="1:23" ht="27" customHeight="1" x14ac:dyDescent="0.25">
      <c r="A316" s="25">
        <v>19097</v>
      </c>
      <c r="B316" s="25">
        <v>132</v>
      </c>
      <c r="C316" s="26" t="s">
        <v>43</v>
      </c>
      <c r="D316" s="23">
        <v>42203.708333333336</v>
      </c>
      <c r="E316" s="20" t="s">
        <v>39</v>
      </c>
      <c r="F316" s="22">
        <v>42203.400694444441</v>
      </c>
      <c r="G316" s="51">
        <f t="shared" si="30"/>
        <v>0.30763888889487134</v>
      </c>
      <c r="H316" s="31" t="str">
        <f t="shared" si="27"/>
        <v>ACCEPTABLE</v>
      </c>
      <c r="I316" s="18"/>
      <c r="J316" s="23">
        <v>42203.75</v>
      </c>
      <c r="K316" s="23">
        <v>42203.759027777778</v>
      </c>
      <c r="L316" s="27">
        <f t="shared" si="28"/>
        <v>9.0277777781011537E-3</v>
      </c>
      <c r="M316" s="28" t="str">
        <f t="shared" si="29"/>
        <v>TRUE</v>
      </c>
      <c r="N316" s="27" t="s">
        <v>39</v>
      </c>
      <c r="O316" s="26" t="s">
        <v>265</v>
      </c>
      <c r="P316"/>
      <c r="Q316"/>
      <c r="R316"/>
      <c r="S316"/>
      <c r="T316"/>
      <c r="U316"/>
      <c r="V316"/>
      <c r="W316"/>
    </row>
    <row r="317" spans="1:23" ht="27" customHeight="1" x14ac:dyDescent="0.25">
      <c r="A317" s="25">
        <v>19098</v>
      </c>
      <c r="B317" s="25">
        <v>135</v>
      </c>
      <c r="C317" s="26" t="s">
        <v>207</v>
      </c>
      <c r="D317" s="23">
        <v>42204.270833333336</v>
      </c>
      <c r="E317" s="20" t="s">
        <v>41</v>
      </c>
      <c r="F317" s="22">
        <v>42203.727083333331</v>
      </c>
      <c r="G317" s="51">
        <f t="shared" si="30"/>
        <v>0.54375000000436557</v>
      </c>
      <c r="H317" s="31" t="str">
        <f t="shared" si="27"/>
        <v>ACCEPTABLE</v>
      </c>
      <c r="I317" s="18"/>
      <c r="J317" s="23">
        <v>42204.284722222219</v>
      </c>
      <c r="K317" s="23">
        <v>42204.296527777777</v>
      </c>
      <c r="L317" s="27">
        <f t="shared" si="28"/>
        <v>1.1805555557657499E-2</v>
      </c>
      <c r="M317" s="28" t="str">
        <f t="shared" si="29"/>
        <v>TRUE</v>
      </c>
      <c r="N317" s="27" t="s">
        <v>41</v>
      </c>
      <c r="O317" s="26" t="s">
        <v>266</v>
      </c>
      <c r="P317"/>
      <c r="Q317"/>
      <c r="R317"/>
      <c r="S317"/>
      <c r="T317"/>
      <c r="U317"/>
      <c r="V317"/>
      <c r="W317"/>
    </row>
    <row r="318" spans="1:23" ht="27" customHeight="1" x14ac:dyDescent="0.25">
      <c r="A318" s="25">
        <v>19098</v>
      </c>
      <c r="B318" s="25">
        <v>136</v>
      </c>
      <c r="C318" s="26" t="s">
        <v>207</v>
      </c>
      <c r="D318" s="23">
        <v>42204.291666666664</v>
      </c>
      <c r="E318" s="20" t="s">
        <v>39</v>
      </c>
      <c r="F318" s="22">
        <v>42203.727083333331</v>
      </c>
      <c r="G318" s="51">
        <f t="shared" si="30"/>
        <v>0.56458333333284827</v>
      </c>
      <c r="H318" s="31" t="str">
        <f t="shared" si="27"/>
        <v>ACCEPTABLE</v>
      </c>
      <c r="I318" s="18"/>
      <c r="J318" s="23">
        <v>42204.311111111114</v>
      </c>
      <c r="K318" s="23">
        <v>42204.322222222225</v>
      </c>
      <c r="L318" s="27">
        <f t="shared" si="28"/>
        <v>1.1111111110949423E-2</v>
      </c>
      <c r="M318" s="28" t="str">
        <f t="shared" si="29"/>
        <v>TRUE</v>
      </c>
      <c r="N318" s="27" t="s">
        <v>39</v>
      </c>
      <c r="O318" s="26" t="s">
        <v>266</v>
      </c>
      <c r="P318"/>
      <c r="Q318"/>
      <c r="R318"/>
      <c r="S318"/>
      <c r="T318"/>
      <c r="U318"/>
      <c r="V318"/>
      <c r="W318"/>
    </row>
    <row r="319" spans="1:23" ht="27" customHeight="1" x14ac:dyDescent="0.25">
      <c r="A319" s="25">
        <v>19096</v>
      </c>
      <c r="B319" s="25">
        <v>133</v>
      </c>
      <c r="C319" s="26" t="s">
        <v>43</v>
      </c>
      <c r="D319" s="23">
        <v>42204.40625</v>
      </c>
      <c r="E319" s="20" t="s">
        <v>41</v>
      </c>
      <c r="F319" s="22">
        <v>42204.315972222219</v>
      </c>
      <c r="G319" s="51">
        <f t="shared" si="30"/>
        <v>9.0277777781011537E-2</v>
      </c>
      <c r="H319" s="31" t="str">
        <f t="shared" si="27"/>
        <v>ACCEPTABLE</v>
      </c>
      <c r="I319" s="18" t="s">
        <v>267</v>
      </c>
      <c r="J319" s="23">
        <v>42204.384027777778</v>
      </c>
      <c r="K319" s="23">
        <v>42204.38958333333</v>
      </c>
      <c r="L319" s="27">
        <f t="shared" si="28"/>
        <v>5.5555555518367328E-3</v>
      </c>
      <c r="M319" s="28" t="str">
        <f t="shared" si="29"/>
        <v>TRUE</v>
      </c>
      <c r="N319" s="27" t="s">
        <v>41</v>
      </c>
      <c r="O319" s="26" t="s">
        <v>44</v>
      </c>
      <c r="P319"/>
      <c r="Q319"/>
      <c r="R319"/>
      <c r="S319"/>
      <c r="T319"/>
      <c r="U319"/>
      <c r="V319"/>
      <c r="W319"/>
    </row>
    <row r="320" spans="1:23" ht="27" customHeight="1" x14ac:dyDescent="0.25">
      <c r="A320" s="25">
        <v>19096</v>
      </c>
      <c r="B320" s="25">
        <v>134</v>
      </c>
      <c r="C320" s="26" t="s">
        <v>207</v>
      </c>
      <c r="D320" s="23">
        <v>42204.427083333336</v>
      </c>
      <c r="E320" s="20" t="s">
        <v>39</v>
      </c>
      <c r="F320" s="22">
        <v>42204.315972222219</v>
      </c>
      <c r="G320" s="51">
        <f t="shared" si="30"/>
        <v>0.11111111111677019</v>
      </c>
      <c r="H320" s="31" t="str">
        <f t="shared" si="27"/>
        <v>ACCEPTABLE</v>
      </c>
      <c r="I320" s="18"/>
      <c r="J320" s="23">
        <v>42204.410416666666</v>
      </c>
      <c r="K320" s="23">
        <v>42204.42083333333</v>
      </c>
      <c r="L320" s="27">
        <f t="shared" si="28"/>
        <v>1.0416666664241347E-2</v>
      </c>
      <c r="M320" s="28" t="str">
        <f t="shared" si="29"/>
        <v>TRUE</v>
      </c>
      <c r="N320" s="27" t="s">
        <v>39</v>
      </c>
      <c r="O320" s="26" t="s">
        <v>167</v>
      </c>
      <c r="P320"/>
      <c r="Q320"/>
      <c r="R320"/>
      <c r="S320"/>
      <c r="T320"/>
      <c r="U320"/>
      <c r="V320"/>
      <c r="W320"/>
    </row>
    <row r="321" spans="1:23" ht="27" customHeight="1" x14ac:dyDescent="0.25">
      <c r="A321" s="25">
        <v>19097</v>
      </c>
      <c r="B321" s="25">
        <v>138</v>
      </c>
      <c r="C321" s="26" t="s">
        <v>207</v>
      </c>
      <c r="D321" s="23">
        <v>42204.510416666664</v>
      </c>
      <c r="E321" s="20" t="s">
        <v>39</v>
      </c>
      <c r="F321" s="22">
        <v>42204.315972222219</v>
      </c>
      <c r="G321" s="51">
        <f t="shared" si="30"/>
        <v>0.19444444444525288</v>
      </c>
      <c r="H321" s="31" t="str">
        <f t="shared" si="27"/>
        <v>ACCEPTABLE</v>
      </c>
      <c r="I321" s="18"/>
      <c r="J321" s="23">
        <v>42204.510416666664</v>
      </c>
      <c r="K321" s="23">
        <v>42204.521527777775</v>
      </c>
      <c r="L321" s="27">
        <f t="shared" si="28"/>
        <v>1.1111111110949423E-2</v>
      </c>
      <c r="M321" s="28" t="str">
        <f t="shared" si="29"/>
        <v>TRUE</v>
      </c>
      <c r="N321" s="27" t="s">
        <v>39</v>
      </c>
      <c r="O321" s="26" t="s">
        <v>130</v>
      </c>
      <c r="P321"/>
      <c r="Q321"/>
      <c r="R321"/>
      <c r="S321"/>
      <c r="T321"/>
      <c r="U321"/>
      <c r="V321"/>
      <c r="W321"/>
    </row>
    <row r="322" spans="1:23" ht="27" customHeight="1" x14ac:dyDescent="0.25">
      <c r="A322" s="25">
        <v>19099</v>
      </c>
      <c r="B322" s="25">
        <v>139</v>
      </c>
      <c r="C322" s="26" t="s">
        <v>207</v>
      </c>
      <c r="D322" s="23">
        <v>42204.71875</v>
      </c>
      <c r="E322" s="20" t="s">
        <v>41</v>
      </c>
      <c r="F322" s="22">
        <v>42204.579861111109</v>
      </c>
      <c r="G322" s="51">
        <f t="shared" ref="G322:G365" si="33">IF(D322="","",D322-F322)</f>
        <v>0.13888888889050577</v>
      </c>
      <c r="H322" s="31" t="str">
        <f t="shared" si="27"/>
        <v>ACCEPTABLE</v>
      </c>
      <c r="I322" s="18"/>
      <c r="J322" s="23">
        <v>42204.754166666666</v>
      </c>
      <c r="K322" s="23">
        <v>42204.76666666667</v>
      </c>
      <c r="L322" s="27">
        <f t="shared" si="28"/>
        <v>1.2500000004365575E-2</v>
      </c>
      <c r="M322" s="28" t="str">
        <f t="shared" si="29"/>
        <v>TRUE</v>
      </c>
      <c r="N322" s="27" t="s">
        <v>41</v>
      </c>
      <c r="O322" s="26" t="s">
        <v>125</v>
      </c>
      <c r="P322"/>
      <c r="Q322"/>
      <c r="R322"/>
      <c r="S322"/>
      <c r="T322"/>
      <c r="U322"/>
      <c r="V322"/>
      <c r="W322"/>
    </row>
    <row r="323" spans="1:23" ht="27" customHeight="1" x14ac:dyDescent="0.25">
      <c r="A323" s="25">
        <v>19099</v>
      </c>
      <c r="B323" s="25">
        <v>140</v>
      </c>
      <c r="C323" s="26" t="s">
        <v>43</v>
      </c>
      <c r="D323" s="23">
        <v>42204.75</v>
      </c>
      <c r="E323" s="20" t="s">
        <v>39</v>
      </c>
      <c r="F323" s="22">
        <v>42204.579861111109</v>
      </c>
      <c r="G323" s="51">
        <f t="shared" si="33"/>
        <v>0.17013888889050577</v>
      </c>
      <c r="H323" s="31" t="str">
        <f t="shared" si="27"/>
        <v>ACCEPTABLE</v>
      </c>
      <c r="I323" s="18"/>
      <c r="J323" s="23">
        <v>42204.793749999997</v>
      </c>
      <c r="K323" s="23">
        <v>42204.804166666669</v>
      </c>
      <c r="L323" s="27">
        <f t="shared" si="28"/>
        <v>1.0416666671517305E-2</v>
      </c>
      <c r="M323" s="28" t="str">
        <f t="shared" si="29"/>
        <v>TRUE</v>
      </c>
      <c r="N323" s="27" t="s">
        <v>39</v>
      </c>
      <c r="O323" s="26" t="s">
        <v>54</v>
      </c>
      <c r="P323"/>
      <c r="Q323"/>
      <c r="R323"/>
      <c r="S323"/>
      <c r="T323"/>
      <c r="U323"/>
      <c r="V323"/>
      <c r="W323"/>
    </row>
    <row r="324" spans="1:23" ht="27" customHeight="1" x14ac:dyDescent="0.25">
      <c r="A324" s="25">
        <v>19100</v>
      </c>
      <c r="B324" s="25">
        <v>141</v>
      </c>
      <c r="C324" s="26" t="s">
        <v>207</v>
      </c>
      <c r="D324" s="23">
        <v>42205.59375</v>
      </c>
      <c r="E324" s="20" t="s">
        <v>41</v>
      </c>
      <c r="F324" s="22">
        <v>42205.379166666666</v>
      </c>
      <c r="G324" s="51">
        <f t="shared" si="33"/>
        <v>0.21458333333430346</v>
      </c>
      <c r="H324" s="31" t="str">
        <f t="shared" ref="H324:H371" si="34">IF(D324-F324&lt;0,"TOO LATE",IF(G324="","",IF(OR(DAY(D324-F324)&gt;1,AND(HOUR(D324-F324)&gt;HOUR("0:59"),(SIGN(D324-F324)=1))),"ACCEPTABLE","TOO LATE")))</f>
        <v>ACCEPTABLE</v>
      </c>
      <c r="I324" s="18"/>
      <c r="J324" s="23">
        <v>42205.577777777777</v>
      </c>
      <c r="K324" s="23">
        <v>42205.587500000001</v>
      </c>
      <c r="L324" s="27">
        <f t="shared" ref="L324:L372" si="35">IF(OR(K324="",J324=""), "Incomplete Data", K324-J324)</f>
        <v>9.7222222248092294E-3</v>
      </c>
      <c r="M324" s="28" t="str">
        <f t="shared" ref="M324:M372" si="36">_xlfn.IFS(OR(J324=0,K324=0,L324=""), "Incomplete Data", OR(L324&gt;$M$5,L324&lt;-$M$5),"FALSE",  OR(L324&lt;=$M$5,L324&gt;-$M$5), "TRUE")</f>
        <v>TRUE</v>
      </c>
      <c r="N324" s="27" t="s">
        <v>41</v>
      </c>
      <c r="O324" s="26" t="s">
        <v>166</v>
      </c>
      <c r="P324"/>
      <c r="Q324"/>
      <c r="R324"/>
      <c r="S324"/>
      <c r="T324"/>
      <c r="U324"/>
      <c r="V324"/>
      <c r="W324"/>
    </row>
    <row r="325" spans="1:23" ht="27" customHeight="1" x14ac:dyDescent="0.25">
      <c r="A325" s="25">
        <v>19100</v>
      </c>
      <c r="B325" s="25">
        <v>142</v>
      </c>
      <c r="C325" s="26" t="s">
        <v>43</v>
      </c>
      <c r="D325" s="23">
        <v>42205.625</v>
      </c>
      <c r="E325" s="20" t="s">
        <v>39</v>
      </c>
      <c r="F325" s="22">
        <v>42205.379166666666</v>
      </c>
      <c r="G325" s="51">
        <f t="shared" si="33"/>
        <v>0.24583333333430346</v>
      </c>
      <c r="H325" s="31" t="str">
        <f t="shared" si="34"/>
        <v>ACCEPTABLE</v>
      </c>
      <c r="I325" s="18"/>
      <c r="J325" s="23">
        <v>42205.612500000003</v>
      </c>
      <c r="K325" s="23">
        <v>42205.622916666667</v>
      </c>
      <c r="L325" s="27">
        <f t="shared" si="35"/>
        <v>1.0416666664241347E-2</v>
      </c>
      <c r="M325" s="28" t="str">
        <f t="shared" si="36"/>
        <v>TRUE</v>
      </c>
      <c r="N325" s="27" t="s">
        <v>39</v>
      </c>
      <c r="O325" s="26" t="s">
        <v>44</v>
      </c>
      <c r="P325"/>
      <c r="Q325"/>
      <c r="R325"/>
      <c r="S325"/>
      <c r="T325"/>
      <c r="U325"/>
      <c r="V325"/>
      <c r="W325"/>
    </row>
    <row r="326" spans="1:23" ht="27" customHeight="1" x14ac:dyDescent="0.25">
      <c r="A326" s="25">
        <v>19099</v>
      </c>
      <c r="B326" s="25">
        <v>143</v>
      </c>
      <c r="C326" s="26" t="s">
        <v>43</v>
      </c>
      <c r="D326" s="23">
        <v>42206.072916666664</v>
      </c>
      <c r="E326" s="20" t="s">
        <v>41</v>
      </c>
      <c r="F326" s="22">
        <v>42205.902083333334</v>
      </c>
      <c r="G326" s="51">
        <f t="shared" si="33"/>
        <v>0.17083333332993789</v>
      </c>
      <c r="H326" s="31" t="str">
        <f t="shared" si="34"/>
        <v>ACCEPTABLE</v>
      </c>
      <c r="I326" s="18"/>
      <c r="J326" s="23">
        <v>42206.059027777781</v>
      </c>
      <c r="K326" s="23">
        <v>42206.069444444445</v>
      </c>
      <c r="L326" s="27">
        <f t="shared" si="35"/>
        <v>1.0416666664241347E-2</v>
      </c>
      <c r="M326" s="28" t="str">
        <f t="shared" si="36"/>
        <v>TRUE</v>
      </c>
      <c r="N326" s="27" t="s">
        <v>41</v>
      </c>
      <c r="O326" s="26" t="s">
        <v>54</v>
      </c>
      <c r="P326"/>
      <c r="Q326"/>
      <c r="R326"/>
      <c r="S326"/>
      <c r="T326"/>
      <c r="U326"/>
      <c r="V326"/>
      <c r="W326"/>
    </row>
    <row r="327" spans="1:23" ht="27" customHeight="1" x14ac:dyDescent="0.25">
      <c r="A327" s="25">
        <v>19099</v>
      </c>
      <c r="B327" s="25">
        <v>144</v>
      </c>
      <c r="C327" s="26" t="s">
        <v>207</v>
      </c>
      <c r="D327" s="23">
        <v>42206.09375</v>
      </c>
      <c r="E327" s="20" t="s">
        <v>39</v>
      </c>
      <c r="F327" s="22">
        <v>42205.902083333334</v>
      </c>
      <c r="G327" s="51">
        <f t="shared" si="33"/>
        <v>0.19166666666569654</v>
      </c>
      <c r="H327" s="31" t="str">
        <f t="shared" si="34"/>
        <v>ACCEPTABLE</v>
      </c>
      <c r="I327" s="18"/>
      <c r="J327" s="23">
        <v>42206.100694444445</v>
      </c>
      <c r="K327" s="23">
        <v>42206.114583333336</v>
      </c>
      <c r="L327" s="27">
        <f t="shared" si="35"/>
        <v>1.3888888890505768E-2</v>
      </c>
      <c r="M327" s="28" t="str">
        <f t="shared" si="36"/>
        <v>TRUE</v>
      </c>
      <c r="N327" s="27" t="s">
        <v>39</v>
      </c>
      <c r="O327" s="26" t="s">
        <v>268</v>
      </c>
      <c r="P327"/>
      <c r="Q327"/>
      <c r="R327"/>
      <c r="S327"/>
      <c r="T327"/>
      <c r="U327"/>
      <c r="V327"/>
      <c r="W327"/>
    </row>
    <row r="328" spans="1:23" ht="27" customHeight="1" x14ac:dyDescent="0.25">
      <c r="A328" s="25">
        <v>19100</v>
      </c>
      <c r="B328" s="25">
        <v>141</v>
      </c>
      <c r="C328" s="26" t="s">
        <v>43</v>
      </c>
      <c r="D328" s="23">
        <v>42206.461805555555</v>
      </c>
      <c r="E328" s="20" t="s">
        <v>41</v>
      </c>
      <c r="F328" s="22">
        <v>42206.227083333331</v>
      </c>
      <c r="G328" s="51">
        <f t="shared" si="33"/>
        <v>0.23472222222335404</v>
      </c>
      <c r="H328" s="31" t="str">
        <f t="shared" si="34"/>
        <v>ACCEPTABLE</v>
      </c>
      <c r="I328" s="18"/>
      <c r="J328" s="33">
        <v>42206.447916666664</v>
      </c>
      <c r="K328" s="23">
        <v>42206.460416666669</v>
      </c>
      <c r="L328" s="27">
        <f t="shared" si="35"/>
        <v>1.2500000004365575E-2</v>
      </c>
      <c r="M328" s="28" t="str">
        <f t="shared" si="36"/>
        <v>TRUE</v>
      </c>
      <c r="N328" s="30" t="s">
        <v>41</v>
      </c>
      <c r="O328" s="46" t="s">
        <v>269</v>
      </c>
      <c r="P328"/>
      <c r="Q328"/>
      <c r="R328"/>
      <c r="S328"/>
      <c r="T328"/>
      <c r="U328"/>
      <c r="V328"/>
      <c r="W328"/>
    </row>
    <row r="329" spans="1:23" ht="27" customHeight="1" x14ac:dyDescent="0.25">
      <c r="A329" s="25">
        <v>19100</v>
      </c>
      <c r="B329" s="25">
        <v>142</v>
      </c>
      <c r="C329" s="26" t="s">
        <v>207</v>
      </c>
      <c r="D329" s="23">
        <v>42206.482638888891</v>
      </c>
      <c r="E329" s="20" t="s">
        <v>39</v>
      </c>
      <c r="F329" s="22">
        <v>42206.227083333331</v>
      </c>
      <c r="G329" s="51">
        <f t="shared" si="33"/>
        <v>0.25555555555911269</v>
      </c>
      <c r="H329" s="31" t="str">
        <f t="shared" si="34"/>
        <v>ACCEPTABLE</v>
      </c>
      <c r="I329" s="18"/>
      <c r="J329" s="33">
        <v>42206.475694444445</v>
      </c>
      <c r="K329" s="222">
        <v>42206.489583333336</v>
      </c>
      <c r="L329" s="27">
        <f t="shared" si="35"/>
        <v>1.3888888890505768E-2</v>
      </c>
      <c r="M329" s="28" t="str">
        <f t="shared" si="36"/>
        <v>TRUE</v>
      </c>
      <c r="N329" s="30" t="s">
        <v>39</v>
      </c>
      <c r="O329" s="46" t="s">
        <v>270</v>
      </c>
      <c r="P329"/>
      <c r="Q329"/>
      <c r="R329"/>
      <c r="S329"/>
      <c r="T329"/>
      <c r="U329"/>
      <c r="V329"/>
      <c r="W329"/>
    </row>
    <row r="330" spans="1:23" ht="27" customHeight="1" x14ac:dyDescent="0.25">
      <c r="A330" s="25">
        <v>19101</v>
      </c>
      <c r="B330" s="25">
        <v>143</v>
      </c>
      <c r="C330" s="26" t="s">
        <v>43</v>
      </c>
      <c r="D330" s="23">
        <v>42208.381944444445</v>
      </c>
      <c r="E330" s="20" t="s">
        <v>41</v>
      </c>
      <c r="F330" s="22">
        <v>42207.740972222222</v>
      </c>
      <c r="G330" s="51">
        <f t="shared" si="33"/>
        <v>0.64097222222335404</v>
      </c>
      <c r="H330" s="31" t="str">
        <f t="shared" si="34"/>
        <v>ACCEPTABLE</v>
      </c>
      <c r="I330" s="18"/>
      <c r="J330" s="33">
        <v>42208.387499999997</v>
      </c>
      <c r="K330" s="23">
        <v>42208.396527777775</v>
      </c>
      <c r="L330" s="27">
        <f t="shared" si="35"/>
        <v>9.0277777781011537E-3</v>
      </c>
      <c r="M330" s="28" t="str">
        <f t="shared" si="36"/>
        <v>TRUE</v>
      </c>
      <c r="N330" s="31" t="s">
        <v>41</v>
      </c>
      <c r="O330" s="29" t="s">
        <v>44</v>
      </c>
      <c r="P330"/>
      <c r="Q330"/>
      <c r="R330"/>
      <c r="S330"/>
      <c r="T330"/>
      <c r="U330"/>
      <c r="V330"/>
      <c r="W330"/>
    </row>
    <row r="331" spans="1:23" ht="27" customHeight="1" x14ac:dyDescent="0.25">
      <c r="A331" s="25">
        <v>19101</v>
      </c>
      <c r="B331" s="25">
        <v>144</v>
      </c>
      <c r="C331" s="26" t="s">
        <v>40</v>
      </c>
      <c r="D331" s="33">
        <v>42208.402777777781</v>
      </c>
      <c r="E331" s="20" t="s">
        <v>39</v>
      </c>
      <c r="F331" s="22">
        <v>42207.740972222222</v>
      </c>
      <c r="G331" s="51">
        <f t="shared" si="33"/>
        <v>0.66180555555911269</v>
      </c>
      <c r="H331" s="31" t="str">
        <f t="shared" si="34"/>
        <v>ACCEPTABLE</v>
      </c>
      <c r="I331" s="18"/>
      <c r="J331" s="54">
        <v>42208.415277777778</v>
      </c>
      <c r="K331" s="54">
        <v>42208.424305555556</v>
      </c>
      <c r="L331" s="27">
        <f t="shared" si="35"/>
        <v>9.0277777781011537E-3</v>
      </c>
      <c r="M331" s="28" t="str">
        <f t="shared" si="36"/>
        <v>TRUE</v>
      </c>
      <c r="N331" s="31" t="s">
        <v>39</v>
      </c>
      <c r="O331" s="29" t="s">
        <v>271</v>
      </c>
      <c r="P331"/>
      <c r="Q331"/>
      <c r="R331"/>
      <c r="S331"/>
      <c r="T331"/>
      <c r="U331"/>
      <c r="V331"/>
      <c r="W331"/>
    </row>
    <row r="332" spans="1:23" ht="27" customHeight="1" x14ac:dyDescent="0.25">
      <c r="A332" s="25">
        <v>19102</v>
      </c>
      <c r="B332" s="25">
        <v>145</v>
      </c>
      <c r="C332" s="26" t="s">
        <v>49</v>
      </c>
      <c r="D332" s="23">
        <v>42208.586805555555</v>
      </c>
      <c r="E332" s="20" t="s">
        <v>41</v>
      </c>
      <c r="F332" s="22">
        <v>42208.474999999999</v>
      </c>
      <c r="G332" s="51">
        <f t="shared" si="33"/>
        <v>0.11180555555620231</v>
      </c>
      <c r="H332" s="31" t="str">
        <f t="shared" si="34"/>
        <v>ACCEPTABLE</v>
      </c>
      <c r="I332" s="18"/>
      <c r="J332" s="33">
        <v>42208.589583333334</v>
      </c>
      <c r="K332" s="23">
        <v>42208.606249999997</v>
      </c>
      <c r="L332" s="27">
        <f t="shared" si="35"/>
        <v>1.6666666662786156E-2</v>
      </c>
      <c r="M332" s="28" t="str">
        <f t="shared" si="36"/>
        <v>TRUE</v>
      </c>
      <c r="N332" s="31" t="s">
        <v>41</v>
      </c>
      <c r="O332" s="29" t="s">
        <v>272</v>
      </c>
      <c r="P332"/>
      <c r="Q332"/>
      <c r="R332"/>
      <c r="S332"/>
      <c r="T332"/>
      <c r="U332"/>
      <c r="V332"/>
      <c r="W332"/>
    </row>
    <row r="333" spans="1:23" ht="27" customHeight="1" x14ac:dyDescent="0.25">
      <c r="A333" s="25">
        <v>19102</v>
      </c>
      <c r="B333" s="25">
        <v>146</v>
      </c>
      <c r="C333" s="26" t="s">
        <v>51</v>
      </c>
      <c r="D333" s="23">
        <v>42208.621527777781</v>
      </c>
      <c r="E333" s="20" t="s">
        <v>39</v>
      </c>
      <c r="F333" s="22">
        <v>42208.474999999999</v>
      </c>
      <c r="G333" s="51">
        <f t="shared" si="33"/>
        <v>0.14652777778246673</v>
      </c>
      <c r="H333" s="31" t="str">
        <f t="shared" si="34"/>
        <v>ACCEPTABLE</v>
      </c>
      <c r="I333" s="18"/>
      <c r="J333" s="33">
        <v>42208.626388888886</v>
      </c>
      <c r="K333" s="23">
        <v>42208.637499999997</v>
      </c>
      <c r="L333" s="27">
        <f t="shared" si="35"/>
        <v>1.1111111110949423E-2</v>
      </c>
      <c r="M333" s="28" t="str">
        <f t="shared" si="36"/>
        <v>TRUE</v>
      </c>
      <c r="N333" s="31" t="s">
        <v>39</v>
      </c>
      <c r="O333" s="29" t="s">
        <v>181</v>
      </c>
      <c r="P333"/>
      <c r="Q333"/>
      <c r="R333"/>
      <c r="S333"/>
      <c r="T333"/>
      <c r="U333"/>
      <c r="V333"/>
      <c r="W333"/>
    </row>
    <row r="334" spans="1:23" ht="27" customHeight="1" x14ac:dyDescent="0.25">
      <c r="A334" s="25">
        <v>19103</v>
      </c>
      <c r="B334" s="25">
        <v>147</v>
      </c>
      <c r="C334" s="26" t="s">
        <v>207</v>
      </c>
      <c r="D334" s="23">
        <v>42208.784722222219</v>
      </c>
      <c r="E334" s="20" t="s">
        <v>41</v>
      </c>
      <c r="F334" s="22">
        <v>42208.474999999999</v>
      </c>
      <c r="G334" s="51">
        <f t="shared" si="33"/>
        <v>0.30972222222044365</v>
      </c>
      <c r="H334" s="31" t="str">
        <f t="shared" si="34"/>
        <v>ACCEPTABLE</v>
      </c>
      <c r="I334" s="18"/>
      <c r="J334" s="33">
        <v>42208.822916666664</v>
      </c>
      <c r="K334" s="23">
        <v>42208.833333333336</v>
      </c>
      <c r="L334" s="27">
        <f t="shared" si="35"/>
        <v>1.0416666671517305E-2</v>
      </c>
      <c r="M334" s="28" t="str">
        <f t="shared" si="36"/>
        <v>TRUE</v>
      </c>
      <c r="N334" s="31" t="s">
        <v>41</v>
      </c>
      <c r="O334" s="29" t="s">
        <v>273</v>
      </c>
      <c r="P334"/>
      <c r="Q334"/>
      <c r="R334"/>
      <c r="S334"/>
      <c r="T334"/>
      <c r="U334"/>
      <c r="V334"/>
      <c r="W334"/>
    </row>
    <row r="335" spans="1:23" ht="27" customHeight="1" x14ac:dyDescent="0.25">
      <c r="A335" s="25">
        <v>19103</v>
      </c>
      <c r="B335" s="25">
        <v>148</v>
      </c>
      <c r="C335" s="26" t="s">
        <v>43</v>
      </c>
      <c r="D335" s="23">
        <v>42208.826388888891</v>
      </c>
      <c r="E335" s="20" t="s">
        <v>39</v>
      </c>
      <c r="F335" s="22">
        <v>42208.474999999999</v>
      </c>
      <c r="G335" s="51">
        <f t="shared" si="33"/>
        <v>0.35138888889196096</v>
      </c>
      <c r="H335" s="31" t="str">
        <f t="shared" si="34"/>
        <v>ACCEPTABLE</v>
      </c>
      <c r="I335" s="18"/>
      <c r="J335" s="33">
        <v>42208.864583333336</v>
      </c>
      <c r="K335" s="23">
        <v>42208.875</v>
      </c>
      <c r="L335" s="27">
        <f t="shared" si="35"/>
        <v>1.0416666664241347E-2</v>
      </c>
      <c r="M335" s="28" t="str">
        <f t="shared" si="36"/>
        <v>TRUE</v>
      </c>
      <c r="N335" s="31" t="s">
        <v>39</v>
      </c>
      <c r="O335" s="29" t="s">
        <v>189</v>
      </c>
      <c r="P335"/>
      <c r="Q335"/>
      <c r="R335"/>
      <c r="S335"/>
      <c r="T335"/>
      <c r="U335"/>
      <c r="V335"/>
      <c r="W335"/>
    </row>
    <row r="336" spans="1:23" ht="27" customHeight="1" x14ac:dyDescent="0.25">
      <c r="A336" s="25">
        <v>19102</v>
      </c>
      <c r="B336" s="25">
        <v>149</v>
      </c>
      <c r="C336" s="26" t="s">
        <v>53</v>
      </c>
      <c r="D336" s="23">
        <v>42209.826388888891</v>
      </c>
      <c r="E336" s="20" t="s">
        <v>41</v>
      </c>
      <c r="F336" s="22">
        <v>42209.722916666666</v>
      </c>
      <c r="G336" s="51">
        <f t="shared" ref="G336:G337" si="37">IF(D336="","",D336-F336)</f>
        <v>0.10347222222480923</v>
      </c>
      <c r="H336" s="31" t="str">
        <f t="shared" si="34"/>
        <v>ACCEPTABLE</v>
      </c>
      <c r="I336" s="18"/>
      <c r="J336" s="33">
        <v>42209.842361111114</v>
      </c>
      <c r="K336" s="33">
        <v>42209.852777777778</v>
      </c>
      <c r="L336" s="27">
        <f t="shared" si="35"/>
        <v>1.0416666664241347E-2</v>
      </c>
      <c r="M336" s="28" t="str">
        <f t="shared" si="36"/>
        <v>TRUE</v>
      </c>
      <c r="N336" s="31" t="s">
        <v>41</v>
      </c>
      <c r="O336" s="29" t="s">
        <v>181</v>
      </c>
      <c r="P336"/>
      <c r="Q336"/>
      <c r="R336"/>
      <c r="S336"/>
      <c r="T336"/>
      <c r="U336"/>
      <c r="V336"/>
      <c r="W336"/>
    </row>
    <row r="337" spans="1:23" ht="27" customHeight="1" x14ac:dyDescent="0.25">
      <c r="A337" s="25">
        <v>19102</v>
      </c>
      <c r="B337" s="25">
        <v>150</v>
      </c>
      <c r="C337" s="26" t="s">
        <v>53</v>
      </c>
      <c r="D337" s="23">
        <v>42209.864583333336</v>
      </c>
      <c r="E337" s="20" t="s">
        <v>39</v>
      </c>
      <c r="F337" s="22">
        <v>42209.722916666666</v>
      </c>
      <c r="G337" s="51">
        <f t="shared" si="37"/>
        <v>0.14166666667006211</v>
      </c>
      <c r="H337" s="31" t="str">
        <f t="shared" si="34"/>
        <v>ACCEPTABLE</v>
      </c>
      <c r="I337" s="18"/>
      <c r="J337" s="33">
        <v>42209.893055555556</v>
      </c>
      <c r="K337" s="33">
        <v>42209.904861111114</v>
      </c>
      <c r="L337" s="27">
        <f t="shared" si="35"/>
        <v>1.1805555557657499E-2</v>
      </c>
      <c r="M337" s="28" t="str">
        <f t="shared" si="36"/>
        <v>TRUE</v>
      </c>
      <c r="N337" s="31" t="s">
        <v>39</v>
      </c>
      <c r="O337" s="29" t="s">
        <v>181</v>
      </c>
      <c r="P337"/>
      <c r="Q337"/>
      <c r="R337"/>
      <c r="S337"/>
      <c r="T337"/>
      <c r="U337"/>
      <c r="V337"/>
      <c r="W337"/>
    </row>
    <row r="338" spans="1:23" ht="27" customHeight="1" x14ac:dyDescent="0.25">
      <c r="A338" s="25">
        <v>19104</v>
      </c>
      <c r="B338" s="25">
        <v>151</v>
      </c>
      <c r="C338" s="26" t="s">
        <v>207</v>
      </c>
      <c r="D338" s="23">
        <v>42209.892361111109</v>
      </c>
      <c r="E338" s="20" t="s">
        <v>41</v>
      </c>
      <c r="F338" s="22">
        <v>42209.722916666666</v>
      </c>
      <c r="G338" s="51">
        <f>IF(D338="","",D338-F338)</f>
        <v>0.16944444444379769</v>
      </c>
      <c r="H338" s="31" t="str">
        <f t="shared" si="34"/>
        <v>ACCEPTABLE</v>
      </c>
      <c r="I338" s="18"/>
      <c r="J338" s="33">
        <v>42209.915972222225</v>
      </c>
      <c r="K338" s="33">
        <v>42209.926388888889</v>
      </c>
      <c r="L338" s="27">
        <f t="shared" si="35"/>
        <v>1.0416666664241347E-2</v>
      </c>
      <c r="M338" s="28" t="str">
        <f t="shared" si="36"/>
        <v>TRUE</v>
      </c>
      <c r="N338" s="31" t="s">
        <v>41</v>
      </c>
      <c r="O338" s="29" t="s">
        <v>274</v>
      </c>
      <c r="P338"/>
      <c r="Q338"/>
      <c r="R338"/>
      <c r="S338"/>
      <c r="T338"/>
      <c r="U338"/>
      <c r="V338"/>
      <c r="W338"/>
    </row>
    <row r="339" spans="1:23" ht="27" customHeight="1" x14ac:dyDescent="0.25">
      <c r="A339" s="25">
        <v>19104</v>
      </c>
      <c r="B339" s="25">
        <v>152</v>
      </c>
      <c r="C339" s="26" t="s">
        <v>43</v>
      </c>
      <c r="D339" s="23">
        <v>42209.923611111109</v>
      </c>
      <c r="E339" s="20" t="s">
        <v>39</v>
      </c>
      <c r="F339" s="22">
        <v>42209.722916666666</v>
      </c>
      <c r="G339" s="51">
        <f>IF(D339="","",D339-F339)</f>
        <v>0.20069444444379769</v>
      </c>
      <c r="H339" s="31" t="str">
        <f t="shared" si="34"/>
        <v>ACCEPTABLE</v>
      </c>
      <c r="I339" s="18"/>
      <c r="J339" s="33">
        <v>42209.948611111111</v>
      </c>
      <c r="K339" s="33">
        <v>42209.956944444442</v>
      </c>
      <c r="L339" s="27">
        <f t="shared" si="35"/>
        <v>8.333333331393078E-3</v>
      </c>
      <c r="M339" s="28" t="str">
        <f t="shared" si="36"/>
        <v>TRUE</v>
      </c>
      <c r="N339" s="31" t="s">
        <v>39</v>
      </c>
      <c r="O339" s="29" t="s">
        <v>44</v>
      </c>
      <c r="P339"/>
      <c r="Q339"/>
      <c r="R339"/>
      <c r="S339"/>
      <c r="T339"/>
      <c r="U339"/>
      <c r="V339"/>
      <c r="W339"/>
    </row>
    <row r="340" spans="1:23" ht="27" customHeight="1" x14ac:dyDescent="0.25">
      <c r="A340" s="25">
        <v>19103</v>
      </c>
      <c r="B340" s="25">
        <v>153</v>
      </c>
      <c r="C340" s="26" t="s">
        <v>43</v>
      </c>
      <c r="D340" s="23">
        <v>42210.208333333336</v>
      </c>
      <c r="E340" s="20" t="s">
        <v>41</v>
      </c>
      <c r="F340" s="22">
        <v>42209.95416666667</v>
      </c>
      <c r="G340" s="51">
        <f>IF(D340="","",D340-F340)</f>
        <v>0.25416666666569654</v>
      </c>
      <c r="H340" s="31" t="str">
        <f t="shared" si="34"/>
        <v>ACCEPTABLE</v>
      </c>
      <c r="I340" s="18"/>
      <c r="J340" s="33">
        <v>42210.215277777781</v>
      </c>
      <c r="K340" s="33">
        <v>42210.225694444445</v>
      </c>
      <c r="L340" s="27">
        <f t="shared" si="35"/>
        <v>1.0416666664241347E-2</v>
      </c>
      <c r="M340" s="28" t="str">
        <f t="shared" si="36"/>
        <v>TRUE</v>
      </c>
      <c r="N340" s="31" t="s">
        <v>41</v>
      </c>
      <c r="O340" s="29" t="s">
        <v>275</v>
      </c>
      <c r="P340"/>
      <c r="Q340"/>
      <c r="R340"/>
      <c r="S340"/>
      <c r="T340"/>
      <c r="U340"/>
      <c r="V340"/>
      <c r="W340"/>
    </row>
    <row r="341" spans="1:23" ht="27" customHeight="1" x14ac:dyDescent="0.25">
      <c r="A341" s="25">
        <v>19103</v>
      </c>
      <c r="B341" s="25">
        <v>154</v>
      </c>
      <c r="C341" s="26" t="s">
        <v>207</v>
      </c>
      <c r="D341" s="23">
        <v>42210.229166666664</v>
      </c>
      <c r="E341" s="20" t="s">
        <v>39</v>
      </c>
      <c r="F341" s="22">
        <v>42209.95416666667</v>
      </c>
      <c r="G341" s="51">
        <f t="shared" si="33"/>
        <v>0.27499999999417923</v>
      </c>
      <c r="H341" s="31" t="str">
        <f t="shared" si="34"/>
        <v>ACCEPTABLE</v>
      </c>
      <c r="I341" s="18"/>
      <c r="J341" s="33">
        <v>42210.234027777777</v>
      </c>
      <c r="K341" s="33">
        <v>42210.240277777775</v>
      </c>
      <c r="L341" s="27">
        <f t="shared" si="35"/>
        <v>6.2499999985448085E-3</v>
      </c>
      <c r="M341" s="28" t="str">
        <f t="shared" si="36"/>
        <v>TRUE</v>
      </c>
      <c r="N341" s="31" t="s">
        <v>39</v>
      </c>
      <c r="O341" s="29" t="s">
        <v>249</v>
      </c>
      <c r="P341"/>
      <c r="Q341"/>
      <c r="R341"/>
      <c r="S341"/>
      <c r="T341"/>
      <c r="U341"/>
      <c r="V341"/>
      <c r="W341"/>
    </row>
    <row r="342" spans="1:23" ht="27" customHeight="1" x14ac:dyDescent="0.25">
      <c r="A342" s="25">
        <v>19104</v>
      </c>
      <c r="B342" s="25">
        <v>157</v>
      </c>
      <c r="C342" s="26" t="s">
        <v>43</v>
      </c>
      <c r="D342" s="23">
        <v>42210.375</v>
      </c>
      <c r="E342" s="20" t="s">
        <v>41</v>
      </c>
      <c r="F342" s="22">
        <v>42210.249305555553</v>
      </c>
      <c r="G342" s="51">
        <f t="shared" si="33"/>
        <v>0.12569444444670808</v>
      </c>
      <c r="H342" s="31" t="str">
        <f t="shared" si="34"/>
        <v>ACCEPTABLE</v>
      </c>
      <c r="I342" s="18"/>
      <c r="J342" s="33">
        <v>42210.367361111108</v>
      </c>
      <c r="K342" s="33">
        <v>42210.378472222219</v>
      </c>
      <c r="L342" s="27">
        <f t="shared" si="35"/>
        <v>1.1111111110949423E-2</v>
      </c>
      <c r="M342" s="28" t="str">
        <f t="shared" si="36"/>
        <v>TRUE</v>
      </c>
      <c r="N342" s="31" t="s">
        <v>41</v>
      </c>
      <c r="O342" s="29" t="s">
        <v>54</v>
      </c>
      <c r="P342"/>
      <c r="Q342"/>
      <c r="R342"/>
      <c r="S342"/>
      <c r="T342"/>
      <c r="U342"/>
      <c r="V342"/>
      <c r="W342"/>
    </row>
    <row r="343" spans="1:23" ht="27" customHeight="1" x14ac:dyDescent="0.25">
      <c r="A343" s="25">
        <v>19104</v>
      </c>
      <c r="B343" s="25">
        <v>158</v>
      </c>
      <c r="C343" s="26" t="s">
        <v>207</v>
      </c>
      <c r="D343" s="23">
        <v>42210.395833333336</v>
      </c>
      <c r="E343" s="20" t="s">
        <v>39</v>
      </c>
      <c r="F343" s="22">
        <v>42210.249305555553</v>
      </c>
      <c r="G343" s="51">
        <f t="shared" si="33"/>
        <v>0.14652777778246673</v>
      </c>
      <c r="H343" s="31" t="str">
        <f t="shared" si="34"/>
        <v>ACCEPTABLE</v>
      </c>
      <c r="I343" s="18"/>
      <c r="J343" s="33">
        <v>42210.395833333336</v>
      </c>
      <c r="K343" s="33">
        <v>42210.40625</v>
      </c>
      <c r="L343" s="27">
        <f t="shared" si="35"/>
        <v>1.0416666664241347E-2</v>
      </c>
      <c r="M343" s="28" t="str">
        <f t="shared" si="36"/>
        <v>TRUE</v>
      </c>
      <c r="N343" s="31" t="s">
        <v>39</v>
      </c>
      <c r="O343" s="29" t="s">
        <v>222</v>
      </c>
      <c r="P343"/>
      <c r="Q343"/>
      <c r="R343"/>
      <c r="S343"/>
      <c r="T343"/>
      <c r="U343"/>
      <c r="V343"/>
      <c r="W343"/>
    </row>
    <row r="344" spans="1:23" ht="27" customHeight="1" x14ac:dyDescent="0.25">
      <c r="A344" s="25">
        <v>19105</v>
      </c>
      <c r="B344" s="25">
        <v>159</v>
      </c>
      <c r="C344" s="26" t="s">
        <v>207</v>
      </c>
      <c r="D344" s="23">
        <v>42210.416666666664</v>
      </c>
      <c r="E344" s="20" t="s">
        <v>41</v>
      </c>
      <c r="F344" s="22">
        <v>42210.32708333333</v>
      </c>
      <c r="G344" s="51">
        <f t="shared" si="33"/>
        <v>8.9583333334303461E-2</v>
      </c>
      <c r="H344" s="31" t="str">
        <f t="shared" si="34"/>
        <v>ACCEPTABLE</v>
      </c>
      <c r="I344" s="18"/>
      <c r="J344" s="33">
        <v>42210.447916666664</v>
      </c>
      <c r="K344" s="33">
        <v>42210.459722222222</v>
      </c>
      <c r="L344" s="27">
        <f t="shared" si="35"/>
        <v>1.1805555557657499E-2</v>
      </c>
      <c r="M344" s="28" t="str">
        <f t="shared" si="36"/>
        <v>TRUE</v>
      </c>
      <c r="N344" s="31" t="s">
        <v>41</v>
      </c>
      <c r="O344" s="29" t="s">
        <v>163</v>
      </c>
      <c r="P344"/>
      <c r="Q344"/>
      <c r="R344"/>
      <c r="S344"/>
      <c r="T344"/>
      <c r="U344"/>
      <c r="V344"/>
      <c r="W344"/>
    </row>
    <row r="345" spans="1:23" ht="27" customHeight="1" x14ac:dyDescent="0.25">
      <c r="A345" s="25">
        <v>19105</v>
      </c>
      <c r="B345" s="25">
        <v>160</v>
      </c>
      <c r="C345" s="26" t="s">
        <v>43</v>
      </c>
      <c r="D345" s="23">
        <v>42210.444444444445</v>
      </c>
      <c r="E345" s="20" t="s">
        <v>39</v>
      </c>
      <c r="F345" s="22">
        <v>42210.332638888889</v>
      </c>
      <c r="G345" s="51">
        <f t="shared" si="33"/>
        <v>0.11180555555620231</v>
      </c>
      <c r="H345" s="31" t="str">
        <f t="shared" si="34"/>
        <v>ACCEPTABLE</v>
      </c>
      <c r="I345" s="18" t="s">
        <v>276</v>
      </c>
      <c r="J345" s="33">
        <v>42210.489583333336</v>
      </c>
      <c r="K345" s="33">
        <v>42210.505555555559</v>
      </c>
      <c r="L345" s="27">
        <f t="shared" si="35"/>
        <v>1.5972222223354038E-2</v>
      </c>
      <c r="M345" s="28" t="str">
        <f t="shared" si="36"/>
        <v>TRUE</v>
      </c>
      <c r="N345" s="31" t="s">
        <v>39</v>
      </c>
      <c r="O345" s="29" t="s">
        <v>54</v>
      </c>
      <c r="P345"/>
      <c r="Q345"/>
      <c r="R345"/>
      <c r="S345"/>
      <c r="T345"/>
      <c r="U345"/>
      <c r="V345"/>
      <c r="W345"/>
    </row>
    <row r="346" spans="1:23" ht="27" customHeight="1" x14ac:dyDescent="0.25">
      <c r="A346" s="25">
        <v>19102</v>
      </c>
      <c r="B346" s="25">
        <v>161</v>
      </c>
      <c r="C346" s="26" t="s">
        <v>51</v>
      </c>
      <c r="D346" s="23">
        <v>42210.739583333336</v>
      </c>
      <c r="E346" s="20" t="s">
        <v>41</v>
      </c>
      <c r="F346" s="22">
        <v>42210.654861111114</v>
      </c>
      <c r="G346" s="51">
        <f t="shared" si="33"/>
        <v>8.4722222221898846E-2</v>
      </c>
      <c r="H346" s="31" t="str">
        <f t="shared" si="34"/>
        <v>ACCEPTABLE</v>
      </c>
      <c r="I346" s="18"/>
      <c r="J346" s="33">
        <v>42210.724999999999</v>
      </c>
      <c r="K346" s="33">
        <v>42210.736111111109</v>
      </c>
      <c r="L346" s="27">
        <f t="shared" si="35"/>
        <v>1.1111111110949423E-2</v>
      </c>
      <c r="M346" s="28" t="str">
        <f t="shared" si="36"/>
        <v>TRUE</v>
      </c>
      <c r="N346" s="31" t="s">
        <v>41</v>
      </c>
      <c r="O346" s="29" t="s">
        <v>277</v>
      </c>
      <c r="P346"/>
      <c r="Q346"/>
      <c r="R346"/>
      <c r="S346"/>
      <c r="T346"/>
      <c r="U346"/>
      <c r="V346"/>
      <c r="W346"/>
    </row>
    <row r="347" spans="1:23" ht="27" customHeight="1" x14ac:dyDescent="0.25">
      <c r="A347" s="25">
        <v>19102</v>
      </c>
      <c r="B347" s="25">
        <v>162</v>
      </c>
      <c r="C347" s="26" t="s">
        <v>49</v>
      </c>
      <c r="D347" s="23">
        <v>42210.763888888891</v>
      </c>
      <c r="E347" s="20" t="s">
        <v>39</v>
      </c>
      <c r="F347" s="22">
        <v>42210.654861111114</v>
      </c>
      <c r="G347" s="51">
        <f t="shared" si="33"/>
        <v>0.10902777777664596</v>
      </c>
      <c r="H347" s="31" t="str">
        <f t="shared" si="34"/>
        <v>ACCEPTABLE</v>
      </c>
      <c r="I347" s="18"/>
      <c r="J347" s="33">
        <v>42210.748611111114</v>
      </c>
      <c r="K347" s="33">
        <v>42210.761111111111</v>
      </c>
      <c r="L347" s="27">
        <f t="shared" si="35"/>
        <v>1.2499999997089617E-2</v>
      </c>
      <c r="M347" s="28" t="str">
        <f t="shared" si="36"/>
        <v>TRUE</v>
      </c>
      <c r="N347" s="31" t="s">
        <v>39</v>
      </c>
      <c r="O347" s="29" t="s">
        <v>278</v>
      </c>
      <c r="P347"/>
      <c r="Q347"/>
      <c r="R347"/>
      <c r="S347"/>
      <c r="T347"/>
      <c r="U347"/>
      <c r="V347"/>
      <c r="W347"/>
    </row>
    <row r="348" spans="1:23" ht="27" customHeight="1" x14ac:dyDescent="0.25">
      <c r="A348" s="25">
        <v>19105</v>
      </c>
      <c r="B348" s="25">
        <v>163</v>
      </c>
      <c r="C348" s="26" t="s">
        <v>43</v>
      </c>
      <c r="D348" s="23">
        <v>42211.03125</v>
      </c>
      <c r="E348" s="20" t="s">
        <v>41</v>
      </c>
      <c r="F348" s="22">
        <v>42210.851388888892</v>
      </c>
      <c r="G348" s="51">
        <f t="shared" si="33"/>
        <v>0.17986111110803904</v>
      </c>
      <c r="H348" s="31" t="str">
        <f t="shared" si="34"/>
        <v>ACCEPTABLE</v>
      </c>
      <c r="I348" s="18"/>
      <c r="J348" s="33">
        <v>42211.022916666669</v>
      </c>
      <c r="K348" s="33">
        <v>42211.029166666667</v>
      </c>
      <c r="L348" s="27">
        <f t="shared" si="35"/>
        <v>6.2499999985448085E-3</v>
      </c>
      <c r="M348" s="28" t="str">
        <f t="shared" si="36"/>
        <v>TRUE</v>
      </c>
      <c r="N348" s="31" t="s">
        <v>41</v>
      </c>
      <c r="O348" s="29" t="s">
        <v>54</v>
      </c>
      <c r="P348"/>
      <c r="Q348"/>
      <c r="R348"/>
      <c r="S348"/>
      <c r="T348"/>
      <c r="U348"/>
      <c r="V348"/>
      <c r="W348"/>
    </row>
    <row r="349" spans="1:23" ht="27" customHeight="1" x14ac:dyDescent="0.25">
      <c r="A349" s="25">
        <v>19105</v>
      </c>
      <c r="B349" s="25">
        <v>164</v>
      </c>
      <c r="C349" s="26" t="s">
        <v>207</v>
      </c>
      <c r="D349" s="23">
        <v>42211.052083333336</v>
      </c>
      <c r="E349" s="20" t="s">
        <v>39</v>
      </c>
      <c r="F349" s="22">
        <v>42210.851388888892</v>
      </c>
      <c r="G349" s="51">
        <f t="shared" si="33"/>
        <v>0.20069444444379769</v>
      </c>
      <c r="H349" s="31" t="str">
        <f t="shared" si="34"/>
        <v>ACCEPTABLE</v>
      </c>
      <c r="I349" s="18"/>
      <c r="J349" s="33">
        <v>42211.053472222222</v>
      </c>
      <c r="K349" s="33">
        <v>42211.064583333333</v>
      </c>
      <c r="L349" s="27">
        <f t="shared" si="35"/>
        <v>1.1111111110949423E-2</v>
      </c>
      <c r="M349" s="28" t="str">
        <f t="shared" si="36"/>
        <v>TRUE</v>
      </c>
      <c r="N349" s="31" t="s">
        <v>39</v>
      </c>
      <c r="O349" s="29" t="s">
        <v>199</v>
      </c>
      <c r="P349"/>
      <c r="Q349"/>
      <c r="R349"/>
      <c r="S349"/>
      <c r="T349"/>
      <c r="U349"/>
      <c r="V349"/>
      <c r="W349"/>
    </row>
    <row r="350" spans="1:23" ht="27" customHeight="1" x14ac:dyDescent="0.25">
      <c r="A350" s="25">
        <v>19106</v>
      </c>
      <c r="B350" s="25">
        <v>165</v>
      </c>
      <c r="C350" s="26" t="s">
        <v>49</v>
      </c>
      <c r="D350" s="23">
        <v>42211.222222222219</v>
      </c>
      <c r="E350" s="20" t="s">
        <v>41</v>
      </c>
      <c r="F350" s="22">
        <v>42210.568055555559</v>
      </c>
      <c r="G350" s="51">
        <f t="shared" si="33"/>
        <v>0.65416666665987577</v>
      </c>
      <c r="H350" s="31" t="str">
        <f t="shared" si="34"/>
        <v>ACCEPTABLE</v>
      </c>
      <c r="I350" s="18"/>
      <c r="J350" s="33">
        <v>42211.231249999997</v>
      </c>
      <c r="K350" s="33">
        <v>42211.245138888888</v>
      </c>
      <c r="L350" s="27">
        <f t="shared" si="35"/>
        <v>1.3888888890505768E-2</v>
      </c>
      <c r="M350" s="28" t="str">
        <f t="shared" si="36"/>
        <v>TRUE</v>
      </c>
      <c r="N350" s="31" t="s">
        <v>41</v>
      </c>
      <c r="O350" s="29" t="s">
        <v>258</v>
      </c>
      <c r="P350"/>
      <c r="Q350"/>
      <c r="R350"/>
      <c r="S350"/>
      <c r="T350"/>
      <c r="U350"/>
      <c r="V350"/>
      <c r="W350"/>
    </row>
    <row r="351" spans="1:23" ht="27" customHeight="1" x14ac:dyDescent="0.25">
      <c r="A351" s="25">
        <v>19106</v>
      </c>
      <c r="B351" s="25">
        <v>166</v>
      </c>
      <c r="C351" s="26" t="s">
        <v>51</v>
      </c>
      <c r="D351" s="23">
        <v>42211.256944444445</v>
      </c>
      <c r="E351" s="20" t="s">
        <v>39</v>
      </c>
      <c r="F351" s="22">
        <v>42210.568055555559</v>
      </c>
      <c r="G351" s="51">
        <f t="shared" si="33"/>
        <v>0.68888888888614019</v>
      </c>
      <c r="H351" s="31" t="str">
        <f t="shared" si="34"/>
        <v>ACCEPTABLE</v>
      </c>
      <c r="I351" s="18"/>
      <c r="J351" s="33">
        <v>42211.265972222223</v>
      </c>
      <c r="K351" s="33">
        <v>42211.273611111108</v>
      </c>
      <c r="L351" s="27">
        <f t="shared" si="35"/>
        <v>7.6388888846850023E-3</v>
      </c>
      <c r="M351" s="28" t="str">
        <f t="shared" si="36"/>
        <v>TRUE</v>
      </c>
      <c r="N351" s="31" t="s">
        <v>39</v>
      </c>
      <c r="O351" s="29" t="s">
        <v>279</v>
      </c>
      <c r="P351"/>
      <c r="Q351"/>
      <c r="R351"/>
      <c r="S351"/>
      <c r="T351"/>
      <c r="U351"/>
      <c r="V351"/>
      <c r="W351"/>
    </row>
    <row r="352" spans="1:23" ht="27" customHeight="1" x14ac:dyDescent="0.25">
      <c r="A352" s="25">
        <v>19106</v>
      </c>
      <c r="B352" s="25">
        <v>167</v>
      </c>
      <c r="C352" s="26" t="s">
        <v>51</v>
      </c>
      <c r="D352" s="23">
        <v>42212.197916666664</v>
      </c>
      <c r="E352" s="20" t="s">
        <v>41</v>
      </c>
      <c r="F352" s="22">
        <v>42211.759027777778</v>
      </c>
      <c r="G352" s="51">
        <f t="shared" si="33"/>
        <v>0.43888888888614019</v>
      </c>
      <c r="H352" s="31" t="str">
        <f t="shared" si="34"/>
        <v>ACCEPTABLE</v>
      </c>
      <c r="I352" s="18"/>
      <c r="J352" s="33">
        <v>42212.193749999999</v>
      </c>
      <c r="K352" s="33">
        <v>42212.200694444444</v>
      </c>
      <c r="L352" s="27">
        <f t="shared" si="35"/>
        <v>6.9444444452528842E-3</v>
      </c>
      <c r="M352" s="28" t="str">
        <f t="shared" si="36"/>
        <v>TRUE</v>
      </c>
      <c r="N352" s="47" t="s">
        <v>41</v>
      </c>
      <c r="O352" s="29" t="s">
        <v>280</v>
      </c>
      <c r="P352"/>
      <c r="Q352"/>
      <c r="R352"/>
      <c r="S352"/>
      <c r="T352"/>
      <c r="U352"/>
      <c r="V352"/>
      <c r="W352"/>
    </row>
    <row r="353" spans="1:23" ht="27" customHeight="1" x14ac:dyDescent="0.25">
      <c r="A353" s="25">
        <v>19106</v>
      </c>
      <c r="B353" s="25">
        <v>168</v>
      </c>
      <c r="C353" s="26" t="s">
        <v>49</v>
      </c>
      <c r="D353" s="23">
        <v>42212.229166666664</v>
      </c>
      <c r="E353" s="20" t="s">
        <v>39</v>
      </c>
      <c r="F353" s="22">
        <v>42210.568055555559</v>
      </c>
      <c r="G353" s="51">
        <f t="shared" si="33"/>
        <v>1.6611111111051287</v>
      </c>
      <c r="H353" s="31" t="str">
        <f t="shared" si="34"/>
        <v>ACCEPTABLE</v>
      </c>
      <c r="I353" s="18"/>
      <c r="J353" s="33">
        <v>42212.224305555559</v>
      </c>
      <c r="K353" s="33">
        <v>42212.238194444442</v>
      </c>
      <c r="L353" s="27">
        <f t="shared" si="35"/>
        <v>1.3888888883229811E-2</v>
      </c>
      <c r="M353" s="28" t="str">
        <f t="shared" si="36"/>
        <v>TRUE</v>
      </c>
      <c r="N353" s="31" t="s">
        <v>39</v>
      </c>
      <c r="O353" s="29" t="s">
        <v>281</v>
      </c>
      <c r="P353"/>
      <c r="Q353"/>
      <c r="R353"/>
      <c r="S353"/>
      <c r="T353"/>
      <c r="U353"/>
      <c r="V353"/>
      <c r="W353"/>
    </row>
    <row r="354" spans="1:23" ht="27" customHeight="1" x14ac:dyDescent="0.25">
      <c r="A354" s="25">
        <v>19107</v>
      </c>
      <c r="B354" s="25">
        <v>169</v>
      </c>
      <c r="C354" s="26" t="s">
        <v>207</v>
      </c>
      <c r="D354" s="23">
        <v>42214.1875</v>
      </c>
      <c r="E354" s="20" t="s">
        <v>41</v>
      </c>
      <c r="F354" s="22">
        <v>42214.102083333331</v>
      </c>
      <c r="G354" s="51">
        <f t="shared" si="33"/>
        <v>8.5416666668606922E-2</v>
      </c>
      <c r="H354" s="31" t="str">
        <f t="shared" si="34"/>
        <v>ACCEPTABLE</v>
      </c>
      <c r="I354" s="18"/>
      <c r="J354" s="33">
        <v>42214.195138888892</v>
      </c>
      <c r="K354" s="33">
        <v>42214.2</v>
      </c>
      <c r="L354" s="27">
        <f t="shared" si="35"/>
        <v>4.8611111051286571E-3</v>
      </c>
      <c r="M354" s="28" t="str">
        <f t="shared" si="36"/>
        <v>TRUE</v>
      </c>
      <c r="N354" s="31" t="s">
        <v>41</v>
      </c>
      <c r="O354" s="29" t="s">
        <v>282</v>
      </c>
      <c r="P354"/>
      <c r="Q354"/>
      <c r="R354"/>
      <c r="S354"/>
      <c r="T354"/>
      <c r="U354"/>
      <c r="V354"/>
      <c r="W354"/>
    </row>
    <row r="355" spans="1:23" ht="27" customHeight="1" x14ac:dyDescent="0.25">
      <c r="A355" s="25">
        <v>19107</v>
      </c>
      <c r="B355" s="25">
        <v>170</v>
      </c>
      <c r="C355" s="26" t="s">
        <v>43</v>
      </c>
      <c r="D355" s="23">
        <v>42214.229166666664</v>
      </c>
      <c r="E355" s="20" t="s">
        <v>39</v>
      </c>
      <c r="F355" s="22">
        <v>42214.102083333331</v>
      </c>
      <c r="G355" s="51">
        <f t="shared" si="33"/>
        <v>0.12708333333284827</v>
      </c>
      <c r="H355" s="31" t="str">
        <f t="shared" si="34"/>
        <v>ACCEPTABLE</v>
      </c>
      <c r="I355" s="18"/>
      <c r="J355" s="33">
        <v>42214.23541666667</v>
      </c>
      <c r="K355" s="33">
        <v>42214.243750000001</v>
      </c>
      <c r="L355" s="27">
        <f t="shared" si="35"/>
        <v>8.333333331393078E-3</v>
      </c>
      <c r="M355" s="28" t="str">
        <f t="shared" si="36"/>
        <v>TRUE</v>
      </c>
      <c r="N355" s="31" t="s">
        <v>39</v>
      </c>
      <c r="O355" s="29" t="s">
        <v>44</v>
      </c>
      <c r="P355"/>
      <c r="Q355"/>
      <c r="R355"/>
      <c r="S355"/>
      <c r="T355"/>
      <c r="U355"/>
      <c r="V355"/>
      <c r="W355"/>
    </row>
    <row r="356" spans="1:23" ht="27" customHeight="1" x14ac:dyDescent="0.25">
      <c r="A356" s="25">
        <v>19108</v>
      </c>
      <c r="B356" s="25">
        <v>171</v>
      </c>
      <c r="C356" s="26" t="s">
        <v>207</v>
      </c>
      <c r="D356" s="23">
        <v>42214.916666666664</v>
      </c>
      <c r="E356" s="20" t="s">
        <v>41</v>
      </c>
      <c r="F356" s="22">
        <v>42214.829861111109</v>
      </c>
      <c r="G356" s="51">
        <f t="shared" si="33"/>
        <v>8.6805555554747116E-2</v>
      </c>
      <c r="H356" s="31" t="str">
        <f t="shared" si="34"/>
        <v>ACCEPTABLE</v>
      </c>
      <c r="I356" s="18"/>
      <c r="J356" s="33">
        <v>42214.9375</v>
      </c>
      <c r="K356" s="33">
        <v>42214.950694444444</v>
      </c>
      <c r="L356" s="27">
        <f t="shared" si="35"/>
        <v>1.3194444443797693E-2</v>
      </c>
      <c r="M356" s="28" t="str">
        <f t="shared" si="36"/>
        <v>TRUE</v>
      </c>
      <c r="N356" s="31" t="s">
        <v>41</v>
      </c>
      <c r="O356" s="29" t="s">
        <v>283</v>
      </c>
      <c r="P356"/>
      <c r="Q356"/>
      <c r="R356"/>
      <c r="S356"/>
      <c r="T356"/>
      <c r="U356"/>
      <c r="V356"/>
      <c r="W356"/>
    </row>
    <row r="357" spans="1:23" ht="27" customHeight="1" x14ac:dyDescent="0.25">
      <c r="A357" s="25">
        <v>19108</v>
      </c>
      <c r="B357" s="25">
        <v>172</v>
      </c>
      <c r="C357" s="26" t="s">
        <v>43</v>
      </c>
      <c r="D357" s="23">
        <v>42214.958333333336</v>
      </c>
      <c r="E357" s="20" t="s">
        <v>39</v>
      </c>
      <c r="F357" s="22">
        <v>42214.829861111109</v>
      </c>
      <c r="G357" s="51">
        <f t="shared" si="33"/>
        <v>0.12847222222626442</v>
      </c>
      <c r="H357" s="31" t="str">
        <f t="shared" si="34"/>
        <v>ACCEPTABLE</v>
      </c>
      <c r="I357" s="18"/>
      <c r="J357" s="33">
        <v>42214.979861111111</v>
      </c>
      <c r="K357" s="33">
        <v>42214.988888888889</v>
      </c>
      <c r="L357" s="27">
        <f t="shared" si="35"/>
        <v>9.0277777781011537E-3</v>
      </c>
      <c r="M357" s="28" t="str">
        <f t="shared" si="36"/>
        <v>TRUE</v>
      </c>
      <c r="N357" s="31" t="s">
        <v>39</v>
      </c>
      <c r="O357" s="29" t="s">
        <v>54</v>
      </c>
      <c r="P357"/>
      <c r="Q357"/>
      <c r="R357"/>
      <c r="S357"/>
      <c r="T357"/>
      <c r="U357"/>
      <c r="V357"/>
      <c r="W357"/>
    </row>
    <row r="358" spans="1:23" ht="27" customHeight="1" x14ac:dyDescent="0.25">
      <c r="A358" s="25">
        <v>19107</v>
      </c>
      <c r="B358" s="25">
        <v>173</v>
      </c>
      <c r="C358" s="26" t="s">
        <v>43</v>
      </c>
      <c r="D358" s="23">
        <v>42215.5</v>
      </c>
      <c r="E358" s="20" t="s">
        <v>41</v>
      </c>
      <c r="F358" s="22">
        <v>42215.26666666667</v>
      </c>
      <c r="G358" s="51">
        <f t="shared" si="33"/>
        <v>0.23333333332993789</v>
      </c>
      <c r="H358" s="31" t="str">
        <f t="shared" si="34"/>
        <v>ACCEPTABLE</v>
      </c>
      <c r="I358" s="18"/>
      <c r="J358" s="33">
        <v>42215.501388888886</v>
      </c>
      <c r="K358" s="33">
        <v>42215.506944444445</v>
      </c>
      <c r="L358" s="27">
        <f t="shared" si="35"/>
        <v>5.5555555591126904E-3</v>
      </c>
      <c r="M358" s="28" t="str">
        <f t="shared" si="36"/>
        <v>TRUE</v>
      </c>
      <c r="N358" s="31" t="s">
        <v>41</v>
      </c>
      <c r="O358" s="29" t="s">
        <v>284</v>
      </c>
      <c r="P358"/>
      <c r="Q358"/>
      <c r="R358"/>
      <c r="S358"/>
      <c r="T358"/>
      <c r="U358"/>
      <c r="V358"/>
      <c r="W358"/>
    </row>
    <row r="359" spans="1:23" ht="27" customHeight="1" x14ac:dyDescent="0.25">
      <c r="A359" s="25">
        <v>19109</v>
      </c>
      <c r="B359" s="25">
        <v>174</v>
      </c>
      <c r="C359" s="26" t="s">
        <v>285</v>
      </c>
      <c r="D359" s="23">
        <v>42215.520833333336</v>
      </c>
      <c r="E359" s="20" t="s">
        <v>39</v>
      </c>
      <c r="F359" s="22">
        <v>42215.419444444444</v>
      </c>
      <c r="G359" s="51">
        <f t="shared" si="33"/>
        <v>0.10138888889196096</v>
      </c>
      <c r="H359" s="31" t="str">
        <f t="shared" si="34"/>
        <v>ACCEPTABLE</v>
      </c>
      <c r="I359" s="18"/>
      <c r="J359" s="33">
        <v>42215.526388888888</v>
      </c>
      <c r="K359" s="33">
        <v>42215.535416666666</v>
      </c>
      <c r="L359" s="27">
        <f t="shared" si="35"/>
        <v>9.0277777781011537E-3</v>
      </c>
      <c r="M359" s="28" t="str">
        <f t="shared" si="36"/>
        <v>TRUE</v>
      </c>
      <c r="N359" s="31" t="s">
        <v>128</v>
      </c>
      <c r="O359" s="29" t="s">
        <v>286</v>
      </c>
      <c r="P359"/>
      <c r="Q359"/>
      <c r="R359"/>
      <c r="S359"/>
      <c r="T359"/>
      <c r="U359"/>
      <c r="V359"/>
      <c r="W359"/>
    </row>
    <row r="360" spans="1:23" ht="27" customHeight="1" x14ac:dyDescent="0.25">
      <c r="A360" s="25">
        <v>19107</v>
      </c>
      <c r="B360" s="25">
        <v>176</v>
      </c>
      <c r="C360" s="26" t="s">
        <v>207</v>
      </c>
      <c r="D360" s="23">
        <v>42215.5625</v>
      </c>
      <c r="E360" s="20" t="s">
        <v>39</v>
      </c>
      <c r="F360" s="22">
        <v>42215.419444444444</v>
      </c>
      <c r="G360" s="51">
        <f t="shared" si="33"/>
        <v>0.14305555555620231</v>
      </c>
      <c r="H360" s="31" t="str">
        <f t="shared" si="34"/>
        <v>ACCEPTABLE</v>
      </c>
      <c r="I360" s="18"/>
      <c r="J360" s="33">
        <v>42215.577777777777</v>
      </c>
      <c r="K360" s="33">
        <v>42215.583333333336</v>
      </c>
      <c r="L360" s="27">
        <f t="shared" si="35"/>
        <v>5.5555555591126904E-3</v>
      </c>
      <c r="M360" s="28" t="str">
        <f t="shared" si="36"/>
        <v>TRUE</v>
      </c>
      <c r="N360" s="31" t="s">
        <v>39</v>
      </c>
      <c r="O360" s="29" t="s">
        <v>287</v>
      </c>
      <c r="P360"/>
      <c r="Q360"/>
      <c r="R360"/>
      <c r="S360"/>
      <c r="T360"/>
      <c r="U360"/>
      <c r="V360"/>
      <c r="W360"/>
    </row>
    <row r="361" spans="1:23" ht="27" customHeight="1" thickBot="1" x14ac:dyDescent="0.3">
      <c r="A361" s="41">
        <v>19108</v>
      </c>
      <c r="B361" s="41">
        <v>177</v>
      </c>
      <c r="C361" s="42" t="s">
        <v>43</v>
      </c>
      <c r="D361" s="24">
        <v>42215.989583333336</v>
      </c>
      <c r="E361" s="43" t="s">
        <v>41</v>
      </c>
      <c r="F361" s="52">
        <v>42215.869444444441</v>
      </c>
      <c r="G361" s="51">
        <f t="shared" si="33"/>
        <v>0.12013888889487134</v>
      </c>
      <c r="H361" s="31" t="str">
        <f t="shared" si="34"/>
        <v>ACCEPTABLE</v>
      </c>
      <c r="I361" s="21"/>
      <c r="J361" s="52">
        <v>42215.986111111109</v>
      </c>
      <c r="K361" s="52">
        <v>42215.995833333334</v>
      </c>
      <c r="L361" s="27">
        <f t="shared" si="35"/>
        <v>9.7222222248092294E-3</v>
      </c>
      <c r="M361" s="28" t="str">
        <f t="shared" si="36"/>
        <v>TRUE</v>
      </c>
      <c r="N361" s="53" t="s">
        <v>41</v>
      </c>
      <c r="O361" s="169" t="s">
        <v>54</v>
      </c>
      <c r="P361"/>
      <c r="Q361"/>
      <c r="R361"/>
      <c r="S361"/>
      <c r="T361"/>
      <c r="U361"/>
      <c r="V361"/>
      <c r="W361"/>
    </row>
    <row r="362" spans="1:23" ht="27" customHeight="1" x14ac:dyDescent="0.25">
      <c r="A362" s="25">
        <v>19108</v>
      </c>
      <c r="B362" s="25">
        <v>178</v>
      </c>
      <c r="C362" s="26" t="s">
        <v>207</v>
      </c>
      <c r="D362" s="23">
        <v>42216.013888888891</v>
      </c>
      <c r="E362" s="20" t="s">
        <v>39</v>
      </c>
      <c r="F362" s="33">
        <v>42215.869444444441</v>
      </c>
      <c r="G362" s="51">
        <f t="shared" si="33"/>
        <v>0.14444444444961846</v>
      </c>
      <c r="H362" s="31" t="str">
        <f t="shared" si="34"/>
        <v>ACCEPTABLE</v>
      </c>
      <c r="I362" s="18"/>
      <c r="J362" s="33">
        <v>42216.00277777778</v>
      </c>
      <c r="K362" s="33">
        <v>42216.013888888891</v>
      </c>
      <c r="L362" s="27">
        <f t="shared" si="35"/>
        <v>1.1111111110949423E-2</v>
      </c>
      <c r="M362" s="28" t="str">
        <f t="shared" si="36"/>
        <v>TRUE</v>
      </c>
      <c r="N362" s="31" t="s">
        <v>39</v>
      </c>
      <c r="O362" s="29" t="s">
        <v>288</v>
      </c>
      <c r="P362"/>
      <c r="Q362"/>
      <c r="R362"/>
      <c r="S362"/>
      <c r="T362"/>
      <c r="U362"/>
      <c r="V362"/>
      <c r="W362"/>
    </row>
    <row r="363" spans="1:23" ht="27" customHeight="1" x14ac:dyDescent="0.25">
      <c r="A363" s="25">
        <v>19110</v>
      </c>
      <c r="B363" s="25">
        <v>179</v>
      </c>
      <c r="C363" s="26" t="s">
        <v>49</v>
      </c>
      <c r="D363" s="23">
        <v>42216.368055555555</v>
      </c>
      <c r="E363" s="20" t="s">
        <v>41</v>
      </c>
      <c r="F363" s="22">
        <v>42215.616666666669</v>
      </c>
      <c r="G363" s="51">
        <f t="shared" si="33"/>
        <v>0.75138888888614019</v>
      </c>
      <c r="H363" s="31" t="str">
        <f t="shared" si="34"/>
        <v>ACCEPTABLE</v>
      </c>
      <c r="I363" s="18"/>
      <c r="J363" s="33">
        <v>42216.368055555555</v>
      </c>
      <c r="K363" s="33">
        <v>42216.381249999999</v>
      </c>
      <c r="L363" s="27">
        <f t="shared" si="35"/>
        <v>1.3194444443797693E-2</v>
      </c>
      <c r="M363" s="28" t="str">
        <f t="shared" si="36"/>
        <v>TRUE</v>
      </c>
      <c r="N363" s="31" t="s">
        <v>41</v>
      </c>
      <c r="O363" s="29" t="s">
        <v>289</v>
      </c>
      <c r="P363"/>
      <c r="Q363"/>
      <c r="R363"/>
      <c r="S363"/>
      <c r="T363"/>
      <c r="U363"/>
      <c r="V363"/>
      <c r="W363"/>
    </row>
    <row r="364" spans="1:23" ht="27" customHeight="1" x14ac:dyDescent="0.25">
      <c r="A364" s="25">
        <v>19111</v>
      </c>
      <c r="B364" s="25">
        <v>181</v>
      </c>
      <c r="C364" s="26" t="s">
        <v>207</v>
      </c>
      <c r="D364" s="23">
        <v>42216.423611111109</v>
      </c>
      <c r="E364" s="20" t="s">
        <v>41</v>
      </c>
      <c r="F364" s="22">
        <v>42216.267361111109</v>
      </c>
      <c r="G364" s="51">
        <f t="shared" si="33"/>
        <v>0.15625</v>
      </c>
      <c r="H364" s="31" t="str">
        <f t="shared" si="34"/>
        <v>ACCEPTABLE</v>
      </c>
      <c r="I364" s="18"/>
      <c r="J364" s="33">
        <v>42216.40347222222</v>
      </c>
      <c r="K364" s="33">
        <v>42216.415277777778</v>
      </c>
      <c r="L364" s="27">
        <f t="shared" si="35"/>
        <v>1.1805555557657499E-2</v>
      </c>
      <c r="M364" s="28" t="str">
        <f t="shared" si="36"/>
        <v>TRUE</v>
      </c>
      <c r="N364" s="31" t="s">
        <v>41</v>
      </c>
      <c r="O364" s="29" t="s">
        <v>290</v>
      </c>
      <c r="P364"/>
      <c r="Q364"/>
      <c r="R364"/>
      <c r="S364"/>
      <c r="T364"/>
      <c r="U364"/>
      <c r="V364"/>
      <c r="W364"/>
    </row>
    <row r="365" spans="1:23" ht="27" customHeight="1" x14ac:dyDescent="0.25">
      <c r="A365" s="25">
        <v>19111</v>
      </c>
      <c r="B365" s="25">
        <v>182</v>
      </c>
      <c r="C365" s="26" t="s">
        <v>207</v>
      </c>
      <c r="D365" s="23">
        <v>42216.444444444445</v>
      </c>
      <c r="E365" s="20" t="s">
        <v>39</v>
      </c>
      <c r="F365" s="22">
        <v>42216.267361111109</v>
      </c>
      <c r="G365" s="51">
        <f t="shared" si="33"/>
        <v>0.17708333333575865</v>
      </c>
      <c r="H365" s="31" t="str">
        <f t="shared" si="34"/>
        <v>ACCEPTABLE</v>
      </c>
      <c r="I365" s="18"/>
      <c r="J365" s="33">
        <v>42216.430555555555</v>
      </c>
      <c r="K365" s="33">
        <v>42216.440972222219</v>
      </c>
      <c r="L365" s="27">
        <f t="shared" si="35"/>
        <v>1.0416666664241347E-2</v>
      </c>
      <c r="M365" s="28" t="str">
        <f t="shared" si="36"/>
        <v>TRUE</v>
      </c>
      <c r="N365" s="31" t="s">
        <v>39</v>
      </c>
      <c r="O365" s="29" t="s">
        <v>291</v>
      </c>
      <c r="P365"/>
      <c r="Q365"/>
      <c r="R365"/>
      <c r="S365"/>
      <c r="T365"/>
      <c r="U365"/>
      <c r="V365"/>
      <c r="W365"/>
    </row>
    <row r="366" spans="1:23" ht="27" customHeight="1" x14ac:dyDescent="0.25">
      <c r="A366" s="25">
        <v>19112</v>
      </c>
      <c r="B366" s="25">
        <v>184</v>
      </c>
      <c r="C366" s="26" t="s">
        <v>292</v>
      </c>
      <c r="D366" s="23">
        <v>42217.416666666664</v>
      </c>
      <c r="E366" s="20" t="s">
        <v>39</v>
      </c>
      <c r="F366" s="22">
        <v>42217.259027777778</v>
      </c>
      <c r="G366" s="51">
        <f t="shared" ref="G366:G414" si="38">IF(D366="","",D366-F366)</f>
        <v>0.15763888888614019</v>
      </c>
      <c r="H366" s="31" t="str">
        <f t="shared" si="34"/>
        <v>ACCEPTABLE</v>
      </c>
      <c r="I366" s="18"/>
      <c r="J366" s="33">
        <v>42217.416666666664</v>
      </c>
      <c r="K366" s="33">
        <v>42217.427083333336</v>
      </c>
      <c r="L366" s="27">
        <f t="shared" si="35"/>
        <v>1.0416666671517305E-2</v>
      </c>
      <c r="M366" s="28" t="str">
        <f t="shared" si="36"/>
        <v>TRUE</v>
      </c>
      <c r="N366" s="31" t="s">
        <v>39</v>
      </c>
      <c r="O366" s="29" t="s">
        <v>293</v>
      </c>
      <c r="P366"/>
      <c r="Q366"/>
      <c r="R366"/>
      <c r="S366"/>
      <c r="T366"/>
      <c r="U366"/>
      <c r="V366"/>
      <c r="W366"/>
    </row>
    <row r="367" spans="1:23" ht="27" customHeight="1" x14ac:dyDescent="0.25">
      <c r="A367" s="45">
        <v>19112</v>
      </c>
      <c r="B367" s="45">
        <v>185</v>
      </c>
      <c r="C367" s="29" t="s">
        <v>292</v>
      </c>
      <c r="D367" s="33">
        <v>42217.489583333336</v>
      </c>
      <c r="E367" s="29" t="s">
        <v>41</v>
      </c>
      <c r="F367" s="22">
        <v>42217.259027777778</v>
      </c>
      <c r="G367" s="51">
        <f t="shared" si="38"/>
        <v>0.2305555555576575</v>
      </c>
      <c r="H367" s="31" t="str">
        <f t="shared" si="34"/>
        <v>ACCEPTABLE</v>
      </c>
      <c r="I367" s="18"/>
      <c r="J367" s="33">
        <v>42217.486111111109</v>
      </c>
      <c r="K367" s="33">
        <v>42217.5</v>
      </c>
      <c r="L367" s="27">
        <f t="shared" si="35"/>
        <v>1.3888888890505768E-2</v>
      </c>
      <c r="M367" s="28" t="str">
        <f t="shared" si="36"/>
        <v>TRUE</v>
      </c>
      <c r="N367" s="31" t="s">
        <v>41</v>
      </c>
      <c r="O367" s="29" t="s">
        <v>294</v>
      </c>
      <c r="P367"/>
      <c r="Q367"/>
      <c r="R367"/>
      <c r="S367"/>
      <c r="T367"/>
      <c r="U367"/>
      <c r="V367"/>
      <c r="W367"/>
    </row>
    <row r="368" spans="1:23" ht="27" customHeight="1" x14ac:dyDescent="0.25">
      <c r="A368" s="45">
        <v>19110</v>
      </c>
      <c r="B368" s="45">
        <v>186</v>
      </c>
      <c r="C368" s="29" t="s">
        <v>51</v>
      </c>
      <c r="D368" s="33">
        <v>42217.777777777781</v>
      </c>
      <c r="E368" s="29" t="s">
        <v>41</v>
      </c>
      <c r="F368" s="22">
        <v>42217.644444444442</v>
      </c>
      <c r="G368" s="51">
        <f t="shared" si="38"/>
        <v>0.13333333333866904</v>
      </c>
      <c r="H368" s="31" t="str">
        <f t="shared" si="34"/>
        <v>ACCEPTABLE</v>
      </c>
      <c r="I368" s="18"/>
      <c r="J368" s="33">
        <v>42217.775694444441</v>
      </c>
      <c r="K368" s="33">
        <v>42217.790277777778</v>
      </c>
      <c r="L368" s="27">
        <f t="shared" si="35"/>
        <v>1.4583333337213844E-2</v>
      </c>
      <c r="M368" s="28" t="str">
        <f t="shared" si="36"/>
        <v>TRUE</v>
      </c>
      <c r="N368" s="31" t="s">
        <v>41</v>
      </c>
      <c r="O368" s="29" t="s">
        <v>44</v>
      </c>
      <c r="P368"/>
      <c r="Q368"/>
      <c r="R368"/>
      <c r="S368"/>
      <c r="T368"/>
      <c r="U368"/>
      <c r="V368"/>
      <c r="W368"/>
    </row>
    <row r="369" spans="1:23" ht="27" customHeight="1" x14ac:dyDescent="0.25">
      <c r="A369" s="45">
        <v>19110</v>
      </c>
      <c r="B369" s="45">
        <v>187</v>
      </c>
      <c r="C369" s="29" t="s">
        <v>49</v>
      </c>
      <c r="D369" s="33">
        <v>42217.802083333336</v>
      </c>
      <c r="E369" s="29" t="s">
        <v>39</v>
      </c>
      <c r="F369" s="22">
        <v>42217.644444444442</v>
      </c>
      <c r="G369" s="51">
        <f t="shared" ref="G369" si="39">IF(D369="","",D369-F369)</f>
        <v>0.15763888889341615</v>
      </c>
      <c r="H369" s="31" t="str">
        <f t="shared" si="34"/>
        <v>ACCEPTABLE</v>
      </c>
      <c r="I369" s="18"/>
      <c r="J369" s="33">
        <v>42217.80972222222</v>
      </c>
      <c r="K369" s="33">
        <v>42217.820138888892</v>
      </c>
      <c r="L369" s="27">
        <f t="shared" si="35"/>
        <v>1.0416666671517305E-2</v>
      </c>
      <c r="M369" s="28" t="str">
        <f t="shared" si="36"/>
        <v>TRUE</v>
      </c>
      <c r="N369" s="31" t="s">
        <v>39</v>
      </c>
      <c r="O369" s="29" t="s">
        <v>295</v>
      </c>
      <c r="P369"/>
      <c r="Q369"/>
      <c r="R369"/>
      <c r="S369"/>
      <c r="T369"/>
      <c r="U369"/>
      <c r="V369"/>
      <c r="W369"/>
    </row>
    <row r="370" spans="1:23" ht="27" customHeight="1" x14ac:dyDescent="0.25">
      <c r="A370" s="45">
        <v>19113</v>
      </c>
      <c r="B370" s="45">
        <v>188</v>
      </c>
      <c r="C370" s="29" t="s">
        <v>49</v>
      </c>
      <c r="D370" s="33">
        <v>42218.451388888891</v>
      </c>
      <c r="E370" s="29" t="s">
        <v>41</v>
      </c>
      <c r="F370" s="22">
        <v>42217.644444444442</v>
      </c>
      <c r="G370" s="51">
        <f t="shared" si="38"/>
        <v>0.80694444444816327</v>
      </c>
      <c r="H370" s="31" t="str">
        <f t="shared" si="34"/>
        <v>ACCEPTABLE</v>
      </c>
      <c r="I370" s="18"/>
      <c r="J370" s="33">
        <v>42218.459722222222</v>
      </c>
      <c r="K370" s="33">
        <v>42218.472916666666</v>
      </c>
      <c r="L370" s="27">
        <f t="shared" si="35"/>
        <v>1.3194444443797693E-2</v>
      </c>
      <c r="M370" s="28" t="str">
        <f t="shared" si="36"/>
        <v>TRUE</v>
      </c>
      <c r="N370" s="31" t="s">
        <v>41</v>
      </c>
      <c r="O370" s="29" t="s">
        <v>296</v>
      </c>
      <c r="P370"/>
      <c r="Q370"/>
      <c r="R370"/>
      <c r="S370"/>
      <c r="T370"/>
      <c r="U370"/>
      <c r="V370"/>
      <c r="W370"/>
    </row>
    <row r="371" spans="1:23" ht="27" customHeight="1" x14ac:dyDescent="0.25">
      <c r="A371" s="45">
        <v>19113</v>
      </c>
      <c r="B371" s="45">
        <v>189</v>
      </c>
      <c r="C371" s="29" t="s">
        <v>51</v>
      </c>
      <c r="D371" s="33">
        <v>42218.486111111109</v>
      </c>
      <c r="E371" s="29" t="s">
        <v>39</v>
      </c>
      <c r="F371" s="22">
        <v>42217.644444444442</v>
      </c>
      <c r="G371" s="51">
        <f t="shared" si="38"/>
        <v>0.84166666666715173</v>
      </c>
      <c r="H371" s="31" t="str">
        <f t="shared" si="34"/>
        <v>ACCEPTABLE</v>
      </c>
      <c r="I371" s="18"/>
      <c r="J371" s="33">
        <v>42218.497916666667</v>
      </c>
      <c r="K371" s="33">
        <v>42218.507638888892</v>
      </c>
      <c r="L371" s="27">
        <f t="shared" si="35"/>
        <v>9.7222222248092294E-3</v>
      </c>
      <c r="M371" s="28" t="str">
        <f t="shared" si="36"/>
        <v>TRUE</v>
      </c>
      <c r="N371" s="31" t="s">
        <v>39</v>
      </c>
      <c r="O371" s="29" t="s">
        <v>297</v>
      </c>
      <c r="P371"/>
      <c r="Q371"/>
      <c r="R371"/>
      <c r="S371"/>
      <c r="T371"/>
      <c r="U371"/>
      <c r="V371"/>
      <c r="W371"/>
    </row>
    <row r="372" spans="1:23" ht="27" customHeight="1" x14ac:dyDescent="0.25">
      <c r="A372" s="45">
        <v>19113</v>
      </c>
      <c r="B372" s="45">
        <v>190</v>
      </c>
      <c r="C372" s="29" t="s">
        <v>51</v>
      </c>
      <c r="D372" s="33">
        <v>42219.340277777781</v>
      </c>
      <c r="E372" s="29" t="s">
        <v>41</v>
      </c>
      <c r="F372" s="22">
        <v>42219.003472222219</v>
      </c>
      <c r="G372" s="51">
        <f t="shared" si="38"/>
        <v>0.33680555556202307</v>
      </c>
      <c r="H372" s="31" t="str">
        <f t="shared" ref="H372:H415" si="40">IF(D372-F372&lt;0,"TOO LATE",IF(G372="","",IF(OR(DAY(D372-F372)&gt;1,AND(HOUR(D372-F372)&gt;HOUR("0:59"),(SIGN(D372-F372)=1))),"ACCEPTABLE","TOO LATE")))</f>
        <v>ACCEPTABLE</v>
      </c>
      <c r="I372" s="18"/>
      <c r="J372" s="33">
        <v>42219.333333333336</v>
      </c>
      <c r="K372" s="33">
        <v>42219.34375</v>
      </c>
      <c r="L372" s="27">
        <f t="shared" si="35"/>
        <v>1.0416666664241347E-2</v>
      </c>
      <c r="M372" s="28" t="str">
        <f t="shared" si="36"/>
        <v>TRUE</v>
      </c>
      <c r="N372" s="31" t="s">
        <v>41</v>
      </c>
      <c r="O372" s="29" t="s">
        <v>298</v>
      </c>
      <c r="P372"/>
      <c r="Q372"/>
      <c r="R372"/>
      <c r="S372"/>
      <c r="T372"/>
      <c r="U372"/>
      <c r="V372"/>
      <c r="W372"/>
    </row>
    <row r="373" spans="1:23" ht="27" customHeight="1" x14ac:dyDescent="0.25">
      <c r="A373" s="45">
        <v>19113</v>
      </c>
      <c r="B373" s="45">
        <v>191</v>
      </c>
      <c r="C373" s="29" t="s">
        <v>49</v>
      </c>
      <c r="D373" s="33">
        <v>42219.364583333336</v>
      </c>
      <c r="E373" s="29" t="s">
        <v>39</v>
      </c>
      <c r="F373" s="22">
        <v>42219.003472222219</v>
      </c>
      <c r="G373" s="51">
        <f t="shared" si="38"/>
        <v>0.36111111111677019</v>
      </c>
      <c r="H373" s="31" t="str">
        <f t="shared" si="40"/>
        <v>ACCEPTABLE</v>
      </c>
      <c r="I373" s="18"/>
      <c r="J373" s="33">
        <v>42219.364583333336</v>
      </c>
      <c r="K373" s="33">
        <v>42219.378472222219</v>
      </c>
      <c r="L373" s="27">
        <f t="shared" ref="L373:L416" si="41">IF(OR(K373="",J373=""), "Incomplete Data", K373-J373)</f>
        <v>1.3888888883229811E-2</v>
      </c>
      <c r="M373" s="28" t="str">
        <f t="shared" ref="M373:M416" si="42">_xlfn.IFS(OR(J373=0,K373=0,L373=""), "Incomplete Data", OR(L373&gt;$M$5,L373&lt;-$M$5),"FALSE",  OR(L373&lt;=$M$5,L373&gt;-$M$5), "TRUE")</f>
        <v>TRUE</v>
      </c>
      <c r="N373" s="31" t="s">
        <v>39</v>
      </c>
      <c r="O373" s="29" t="s">
        <v>299</v>
      </c>
      <c r="P373"/>
      <c r="Q373"/>
      <c r="R373"/>
      <c r="S373"/>
      <c r="T373"/>
      <c r="U373"/>
      <c r="V373"/>
      <c r="W373"/>
    </row>
    <row r="374" spans="1:23" ht="27" customHeight="1" x14ac:dyDescent="0.25">
      <c r="A374" s="45">
        <v>19114</v>
      </c>
      <c r="B374" s="45">
        <v>192</v>
      </c>
      <c r="C374" s="29" t="s">
        <v>43</v>
      </c>
      <c r="D374" s="33">
        <v>42220.197916666664</v>
      </c>
      <c r="E374" s="29" t="s">
        <v>41</v>
      </c>
      <c r="F374" s="33">
        <v>42219.959027777775</v>
      </c>
      <c r="G374" s="51">
        <f t="shared" si="38"/>
        <v>0.23888888888905058</v>
      </c>
      <c r="H374" s="31" t="str">
        <f t="shared" si="40"/>
        <v>ACCEPTABLE</v>
      </c>
      <c r="I374" s="18"/>
      <c r="J374" s="33">
        <v>42220.194444444445</v>
      </c>
      <c r="K374" s="33">
        <v>42220.202777777777</v>
      </c>
      <c r="L374" s="27">
        <f t="shared" si="41"/>
        <v>8.333333331393078E-3</v>
      </c>
      <c r="M374" s="28" t="str">
        <f t="shared" si="42"/>
        <v>TRUE</v>
      </c>
      <c r="N374" s="31" t="s">
        <v>41</v>
      </c>
      <c r="O374" s="29" t="s">
        <v>54</v>
      </c>
      <c r="P374"/>
      <c r="Q374"/>
      <c r="R374"/>
      <c r="S374"/>
      <c r="T374"/>
      <c r="U374"/>
      <c r="V374"/>
      <c r="W374"/>
    </row>
    <row r="375" spans="1:23" ht="27" customHeight="1" x14ac:dyDescent="0.25">
      <c r="A375" s="45">
        <v>19114</v>
      </c>
      <c r="B375" s="45">
        <v>193</v>
      </c>
      <c r="C375" s="29" t="s">
        <v>207</v>
      </c>
      <c r="D375" s="33">
        <v>42220.21875</v>
      </c>
      <c r="E375" s="29" t="s">
        <v>39</v>
      </c>
      <c r="F375" s="33">
        <v>42219.959027777775</v>
      </c>
      <c r="G375" s="51">
        <f t="shared" si="38"/>
        <v>0.25972222222480923</v>
      </c>
      <c r="H375" s="31" t="str">
        <f t="shared" si="40"/>
        <v>ACCEPTABLE</v>
      </c>
      <c r="I375" s="18"/>
      <c r="J375" s="33">
        <v>42220.220138888886</v>
      </c>
      <c r="K375" s="33">
        <v>42220.229166666664</v>
      </c>
      <c r="L375" s="27">
        <f t="shared" si="41"/>
        <v>9.0277777781011537E-3</v>
      </c>
      <c r="M375" s="28" t="str">
        <f t="shared" si="42"/>
        <v>TRUE</v>
      </c>
      <c r="N375" s="31" t="s">
        <v>39</v>
      </c>
      <c r="O375" s="29" t="s">
        <v>300</v>
      </c>
      <c r="P375"/>
      <c r="Q375"/>
      <c r="R375"/>
      <c r="S375"/>
      <c r="T375"/>
      <c r="U375"/>
      <c r="V375"/>
      <c r="W375"/>
    </row>
    <row r="376" spans="1:23" ht="27" customHeight="1" x14ac:dyDescent="0.25">
      <c r="A376" s="45">
        <v>19115</v>
      </c>
      <c r="B376" s="45">
        <v>194</v>
      </c>
      <c r="C376" s="29" t="s">
        <v>207</v>
      </c>
      <c r="D376" s="33">
        <v>42220.25</v>
      </c>
      <c r="E376" s="29" t="s">
        <v>41</v>
      </c>
      <c r="F376" s="33">
        <v>42219.959027777775</v>
      </c>
      <c r="G376" s="51">
        <f t="shared" si="38"/>
        <v>0.29097222222480923</v>
      </c>
      <c r="H376" s="31" t="str">
        <f t="shared" si="40"/>
        <v>ACCEPTABLE</v>
      </c>
      <c r="I376" s="18"/>
      <c r="J376" s="33">
        <v>42220.253472222219</v>
      </c>
      <c r="K376" s="33">
        <v>42220.263194444444</v>
      </c>
      <c r="L376" s="27">
        <f t="shared" si="41"/>
        <v>9.7222222248092294E-3</v>
      </c>
      <c r="M376" s="28" t="str">
        <f t="shared" si="42"/>
        <v>TRUE</v>
      </c>
      <c r="N376" s="31" t="s">
        <v>41</v>
      </c>
      <c r="O376" s="29" t="s">
        <v>301</v>
      </c>
      <c r="P376"/>
      <c r="Q376"/>
      <c r="R376"/>
      <c r="S376"/>
      <c r="T376"/>
      <c r="U376"/>
      <c r="V376"/>
      <c r="W376"/>
    </row>
    <row r="377" spans="1:23" ht="27" customHeight="1" x14ac:dyDescent="0.25">
      <c r="A377" s="45">
        <v>19115</v>
      </c>
      <c r="B377" s="45">
        <v>195</v>
      </c>
      <c r="C377" s="29" t="s">
        <v>43</v>
      </c>
      <c r="D377" s="33">
        <v>42220.291666666664</v>
      </c>
      <c r="E377" s="29" t="s">
        <v>39</v>
      </c>
      <c r="F377" s="33">
        <v>42219.959027777775</v>
      </c>
      <c r="G377" s="51">
        <f t="shared" si="38"/>
        <v>0.33263888888905058</v>
      </c>
      <c r="H377" s="31" t="str">
        <f t="shared" si="40"/>
        <v>ACCEPTABLE</v>
      </c>
      <c r="I377" s="18"/>
      <c r="J377" s="33">
        <v>42220.302083333336</v>
      </c>
      <c r="K377" s="33">
        <v>42220.3125</v>
      </c>
      <c r="L377" s="27">
        <f t="shared" si="41"/>
        <v>1.0416666664241347E-2</v>
      </c>
      <c r="M377" s="28" t="str">
        <f t="shared" si="42"/>
        <v>TRUE</v>
      </c>
      <c r="N377" s="31" t="s">
        <v>39</v>
      </c>
      <c r="O377" s="29" t="s">
        <v>104</v>
      </c>
      <c r="P377"/>
      <c r="Q377"/>
      <c r="R377"/>
      <c r="S377"/>
      <c r="T377"/>
      <c r="U377"/>
      <c r="V377"/>
      <c r="W377"/>
    </row>
    <row r="378" spans="1:23" ht="27" customHeight="1" x14ac:dyDescent="0.25">
      <c r="A378" s="45">
        <v>19116</v>
      </c>
      <c r="B378" s="45">
        <v>196</v>
      </c>
      <c r="C378" s="29" t="s">
        <v>49</v>
      </c>
      <c r="D378" s="33">
        <v>42220.534722222219</v>
      </c>
      <c r="E378" s="29" t="s">
        <v>41</v>
      </c>
      <c r="F378" s="33">
        <v>42219.685416666667</v>
      </c>
      <c r="G378" s="51">
        <f t="shared" si="38"/>
        <v>0.84930555555183673</v>
      </c>
      <c r="H378" s="31" t="str">
        <f t="shared" si="40"/>
        <v>ACCEPTABLE</v>
      </c>
      <c r="I378" s="18"/>
      <c r="J378" s="33">
        <v>42220.541666666664</v>
      </c>
      <c r="K378" s="33">
        <v>42220.552083333336</v>
      </c>
      <c r="L378" s="27">
        <f t="shared" si="41"/>
        <v>1.0416666671517305E-2</v>
      </c>
      <c r="M378" s="28" t="str">
        <f t="shared" si="42"/>
        <v>TRUE</v>
      </c>
      <c r="N378" s="31" t="s">
        <v>41</v>
      </c>
      <c r="O378" s="29" t="s">
        <v>302</v>
      </c>
      <c r="P378"/>
      <c r="Q378"/>
      <c r="R378"/>
      <c r="S378"/>
      <c r="T378"/>
      <c r="U378"/>
      <c r="V378"/>
      <c r="W378"/>
    </row>
    <row r="379" spans="1:23" ht="27" customHeight="1" x14ac:dyDescent="0.25">
      <c r="A379" s="45">
        <v>19116</v>
      </c>
      <c r="B379" s="45">
        <v>197</v>
      </c>
      <c r="C379" s="29" t="s">
        <v>51</v>
      </c>
      <c r="D379" s="33">
        <v>42220.569444444445</v>
      </c>
      <c r="E379" s="29" t="s">
        <v>39</v>
      </c>
      <c r="F379" s="33">
        <v>42219.685416666667</v>
      </c>
      <c r="G379" s="51">
        <f t="shared" si="38"/>
        <v>0.88402777777810115</v>
      </c>
      <c r="H379" s="31" t="str">
        <f t="shared" si="40"/>
        <v>ACCEPTABLE</v>
      </c>
      <c r="I379" s="18"/>
      <c r="J379" s="33">
        <v>42220.580555555556</v>
      </c>
      <c r="K379" s="33">
        <v>42220.59097222222</v>
      </c>
      <c r="L379" s="27">
        <f t="shared" si="41"/>
        <v>1.0416666664241347E-2</v>
      </c>
      <c r="M379" s="28" t="str">
        <f t="shared" si="42"/>
        <v>TRUE</v>
      </c>
      <c r="N379" s="31" t="s">
        <v>39</v>
      </c>
      <c r="O379" s="29" t="s">
        <v>303</v>
      </c>
      <c r="P379"/>
      <c r="Q379"/>
      <c r="R379"/>
      <c r="S379"/>
      <c r="T379"/>
      <c r="U379"/>
      <c r="V379"/>
      <c r="W379"/>
    </row>
    <row r="380" spans="1:23" ht="27" customHeight="1" x14ac:dyDescent="0.25">
      <c r="A380" s="45">
        <v>19115</v>
      </c>
      <c r="B380" s="45">
        <v>198</v>
      </c>
      <c r="C380" s="29" t="s">
        <v>43</v>
      </c>
      <c r="D380" s="33">
        <v>42220.885416666664</v>
      </c>
      <c r="E380" s="29" t="s">
        <v>41</v>
      </c>
      <c r="F380" s="33">
        <v>42220.724999999999</v>
      </c>
      <c r="G380" s="51">
        <f t="shared" si="38"/>
        <v>0.16041666666569654</v>
      </c>
      <c r="H380" s="31" t="str">
        <f t="shared" si="40"/>
        <v>ACCEPTABLE</v>
      </c>
      <c r="I380" s="18"/>
      <c r="J380" s="33">
        <v>42220.880555555559</v>
      </c>
      <c r="K380" s="33">
        <v>42220.890277777777</v>
      </c>
      <c r="L380" s="27">
        <f t="shared" si="41"/>
        <v>9.7222222175332718E-3</v>
      </c>
      <c r="M380" s="28" t="str">
        <f t="shared" si="42"/>
        <v>TRUE</v>
      </c>
      <c r="N380" s="31" t="s">
        <v>41</v>
      </c>
      <c r="O380" s="29" t="s">
        <v>54</v>
      </c>
      <c r="P380"/>
      <c r="Q380"/>
      <c r="R380"/>
      <c r="S380"/>
      <c r="T380"/>
      <c r="U380"/>
      <c r="V380"/>
      <c r="W380"/>
    </row>
    <row r="381" spans="1:23" ht="27" customHeight="1" x14ac:dyDescent="0.25">
      <c r="A381" s="45">
        <v>19115</v>
      </c>
      <c r="B381" s="45">
        <v>199</v>
      </c>
      <c r="C381" s="29" t="s">
        <v>207</v>
      </c>
      <c r="D381" s="33">
        <v>42220.90625</v>
      </c>
      <c r="E381" s="29" t="s">
        <v>39</v>
      </c>
      <c r="F381" s="33">
        <v>42220.724999999999</v>
      </c>
      <c r="G381" s="51">
        <f t="shared" si="38"/>
        <v>0.18125000000145519</v>
      </c>
      <c r="H381" s="31" t="str">
        <f t="shared" si="40"/>
        <v>ACCEPTABLE</v>
      </c>
      <c r="I381" s="18"/>
      <c r="J381" s="33">
        <v>42220.907638888886</v>
      </c>
      <c r="K381" s="33">
        <v>42220.920138888891</v>
      </c>
      <c r="L381" s="27">
        <f t="shared" si="41"/>
        <v>1.2500000004365575E-2</v>
      </c>
      <c r="M381" s="28" t="str">
        <f t="shared" si="42"/>
        <v>TRUE</v>
      </c>
      <c r="N381" s="31" t="s">
        <v>39</v>
      </c>
      <c r="O381" s="29" t="s">
        <v>304</v>
      </c>
      <c r="P381"/>
      <c r="Q381"/>
      <c r="R381"/>
      <c r="S381"/>
      <c r="T381"/>
      <c r="U381"/>
      <c r="V381"/>
      <c r="W381"/>
    </row>
    <row r="382" spans="1:23" ht="27" customHeight="1" x14ac:dyDescent="0.25">
      <c r="A382" s="45">
        <v>19117</v>
      </c>
      <c r="B382" s="45">
        <v>200</v>
      </c>
      <c r="C382" s="29" t="s">
        <v>207</v>
      </c>
      <c r="D382" s="33">
        <v>42221.090277777781</v>
      </c>
      <c r="E382" s="29" t="s">
        <v>41</v>
      </c>
      <c r="F382" s="33">
        <v>42220.724999999999</v>
      </c>
      <c r="G382" s="51">
        <f t="shared" si="38"/>
        <v>0.36527777778246673</v>
      </c>
      <c r="H382" s="31" t="str">
        <f t="shared" si="40"/>
        <v>ACCEPTABLE</v>
      </c>
      <c r="I382" s="18"/>
      <c r="J382" s="33">
        <v>42221.125</v>
      </c>
      <c r="K382" s="33">
        <v>42221.138888888891</v>
      </c>
      <c r="L382" s="27">
        <f t="shared" si="41"/>
        <v>1.3888888890505768E-2</v>
      </c>
      <c r="M382" s="28" t="str">
        <f t="shared" si="42"/>
        <v>TRUE</v>
      </c>
      <c r="N382" s="31" t="s">
        <v>41</v>
      </c>
      <c r="O382" s="29" t="s">
        <v>305</v>
      </c>
      <c r="P382"/>
      <c r="Q382"/>
      <c r="R382"/>
      <c r="S382"/>
      <c r="T382"/>
      <c r="U382"/>
      <c r="V382"/>
      <c r="W382"/>
    </row>
    <row r="383" spans="1:23" ht="27" customHeight="1" x14ac:dyDescent="0.25">
      <c r="A383" s="45">
        <v>19117</v>
      </c>
      <c r="B383" s="45">
        <v>201</v>
      </c>
      <c r="C383" s="29" t="s">
        <v>43</v>
      </c>
      <c r="D383" s="33">
        <v>42221.125</v>
      </c>
      <c r="E383" s="29" t="s">
        <v>39</v>
      </c>
      <c r="F383" s="33">
        <v>42220.724999999999</v>
      </c>
      <c r="G383" s="51">
        <f t="shared" si="38"/>
        <v>0.40000000000145519</v>
      </c>
      <c r="H383" s="31" t="str">
        <f t="shared" si="40"/>
        <v>ACCEPTABLE</v>
      </c>
      <c r="I383" s="18"/>
      <c r="J383" s="33">
        <v>42221.15625</v>
      </c>
      <c r="K383" s="33">
        <v>42221.164583333331</v>
      </c>
      <c r="L383" s="27">
        <f t="shared" si="41"/>
        <v>8.333333331393078E-3</v>
      </c>
      <c r="M383" s="28" t="str">
        <f t="shared" si="42"/>
        <v>TRUE</v>
      </c>
      <c r="N383" s="31" t="s">
        <v>39</v>
      </c>
      <c r="O383" s="29" t="s">
        <v>54</v>
      </c>
      <c r="P383"/>
      <c r="Q383"/>
      <c r="R383"/>
      <c r="S383"/>
      <c r="T383"/>
      <c r="U383"/>
      <c r="V383"/>
      <c r="W383"/>
    </row>
    <row r="384" spans="1:23" ht="27" customHeight="1" x14ac:dyDescent="0.25">
      <c r="A384" s="45">
        <v>19116</v>
      </c>
      <c r="B384" s="45">
        <v>202</v>
      </c>
      <c r="C384" s="29" t="s">
        <v>51</v>
      </c>
      <c r="D384" s="33">
        <v>42221.46875</v>
      </c>
      <c r="E384" s="29" t="s">
        <v>41</v>
      </c>
      <c r="F384" s="33">
        <v>42221.258333333331</v>
      </c>
      <c r="G384" s="51">
        <f t="shared" si="38"/>
        <v>0.21041666666860692</v>
      </c>
      <c r="H384" s="31" t="str">
        <f t="shared" si="40"/>
        <v>ACCEPTABLE</v>
      </c>
      <c r="I384" s="18"/>
      <c r="J384" s="33">
        <v>42221.46875</v>
      </c>
      <c r="K384" s="33">
        <v>42221.479166666664</v>
      </c>
      <c r="L384" s="27">
        <f t="shared" si="41"/>
        <v>1.0416666664241347E-2</v>
      </c>
      <c r="M384" s="28" t="str">
        <f t="shared" si="42"/>
        <v>TRUE</v>
      </c>
      <c r="N384" s="31" t="s">
        <v>41</v>
      </c>
      <c r="O384" s="29" t="s">
        <v>306</v>
      </c>
      <c r="P384"/>
      <c r="Q384"/>
      <c r="R384"/>
      <c r="S384"/>
      <c r="T384"/>
      <c r="U384"/>
      <c r="V384"/>
      <c r="W384"/>
    </row>
    <row r="385" spans="1:23" ht="27" customHeight="1" x14ac:dyDescent="0.25">
      <c r="A385" s="45">
        <v>19116</v>
      </c>
      <c r="B385" s="45">
        <v>203</v>
      </c>
      <c r="C385" s="29" t="s">
        <v>49</v>
      </c>
      <c r="D385" s="33">
        <v>42221.489583333336</v>
      </c>
      <c r="E385" s="29" t="s">
        <v>39</v>
      </c>
      <c r="F385" s="33">
        <v>42221.258333333331</v>
      </c>
      <c r="G385" s="51">
        <f t="shared" si="38"/>
        <v>0.23125000000436557</v>
      </c>
      <c r="H385" s="31" t="str">
        <f t="shared" si="40"/>
        <v>ACCEPTABLE</v>
      </c>
      <c r="I385" s="18"/>
      <c r="J385" s="33">
        <v>42221.496527777781</v>
      </c>
      <c r="K385" s="33">
        <v>42221.511805555558</v>
      </c>
      <c r="L385" s="27">
        <f t="shared" si="41"/>
        <v>1.5277777776645962E-2</v>
      </c>
      <c r="M385" s="28" t="str">
        <f t="shared" si="42"/>
        <v>TRUE</v>
      </c>
      <c r="N385" s="31" t="s">
        <v>39</v>
      </c>
      <c r="O385" s="29" t="s">
        <v>307</v>
      </c>
      <c r="P385"/>
      <c r="Q385"/>
      <c r="R385"/>
      <c r="S385"/>
      <c r="T385"/>
      <c r="U385"/>
      <c r="V385"/>
      <c r="W385"/>
    </row>
    <row r="386" spans="1:23" ht="27" customHeight="1" x14ac:dyDescent="0.25">
      <c r="A386" s="45">
        <v>19118</v>
      </c>
      <c r="B386" s="45">
        <v>204</v>
      </c>
      <c r="C386" s="29" t="s">
        <v>207</v>
      </c>
      <c r="D386" s="33">
        <v>42221.538194444445</v>
      </c>
      <c r="E386" s="29" t="s">
        <v>41</v>
      </c>
      <c r="F386" s="33">
        <v>42221.452777777777</v>
      </c>
      <c r="G386" s="51">
        <f t="shared" si="38"/>
        <v>8.5416666668606922E-2</v>
      </c>
      <c r="H386" s="31" t="str">
        <f t="shared" si="40"/>
        <v>ACCEPTABLE</v>
      </c>
      <c r="I386" s="18"/>
      <c r="J386" s="33">
        <v>42221.53125</v>
      </c>
      <c r="K386" s="33">
        <v>42221.541666666664</v>
      </c>
      <c r="L386" s="27">
        <f t="shared" si="41"/>
        <v>1.0416666664241347E-2</v>
      </c>
      <c r="M386" s="28" t="str">
        <f t="shared" si="42"/>
        <v>TRUE</v>
      </c>
      <c r="N386" s="31" t="s">
        <v>41</v>
      </c>
      <c r="O386" s="29" t="s">
        <v>166</v>
      </c>
      <c r="P386"/>
      <c r="Q386"/>
      <c r="R386"/>
      <c r="S386"/>
      <c r="T386"/>
      <c r="U386"/>
      <c r="V386"/>
      <c r="W386"/>
    </row>
    <row r="387" spans="1:23" ht="27" customHeight="1" x14ac:dyDescent="0.25">
      <c r="A387" s="45">
        <v>19118</v>
      </c>
      <c r="B387" s="45">
        <v>205</v>
      </c>
      <c r="C387" s="29" t="s">
        <v>43</v>
      </c>
      <c r="D387" s="33">
        <v>42221.569444444445</v>
      </c>
      <c r="E387" s="29" t="s">
        <v>39</v>
      </c>
      <c r="F387" s="33">
        <v>42221.452777777777</v>
      </c>
      <c r="G387" s="51">
        <f t="shared" si="38"/>
        <v>0.11666666666860692</v>
      </c>
      <c r="H387" s="31" t="str">
        <f t="shared" si="40"/>
        <v>ACCEPTABLE</v>
      </c>
      <c r="I387" s="18"/>
      <c r="J387" s="33">
        <v>42221.574999999997</v>
      </c>
      <c r="K387" s="33">
        <v>42221.586805555555</v>
      </c>
      <c r="L387" s="27">
        <f t="shared" si="41"/>
        <v>1.1805555557657499E-2</v>
      </c>
      <c r="M387" s="28" t="str">
        <f t="shared" si="42"/>
        <v>TRUE</v>
      </c>
      <c r="N387" s="31" t="s">
        <v>39</v>
      </c>
      <c r="O387" s="29" t="s">
        <v>44</v>
      </c>
      <c r="P387"/>
      <c r="Q387"/>
      <c r="R387"/>
      <c r="S387"/>
      <c r="T387"/>
      <c r="U387"/>
      <c r="V387"/>
      <c r="W387"/>
    </row>
    <row r="388" spans="1:23" ht="27" customHeight="1" x14ac:dyDescent="0.25">
      <c r="A388" s="45">
        <v>19117</v>
      </c>
      <c r="B388" s="45">
        <v>206</v>
      </c>
      <c r="C388" s="29" t="s">
        <v>43</v>
      </c>
      <c r="D388" s="33">
        <v>42221.625</v>
      </c>
      <c r="E388" s="29" t="s">
        <v>41</v>
      </c>
      <c r="F388" s="33">
        <v>42221.258333333331</v>
      </c>
      <c r="G388" s="51">
        <f t="shared" si="38"/>
        <v>0.36666666666860692</v>
      </c>
      <c r="H388" s="31" t="str">
        <f t="shared" si="40"/>
        <v>ACCEPTABLE</v>
      </c>
      <c r="I388" s="18"/>
      <c r="J388" s="33">
        <v>42221.604861111111</v>
      </c>
      <c r="K388" s="33">
        <v>42221.614583333336</v>
      </c>
      <c r="L388" s="27">
        <f t="shared" si="41"/>
        <v>9.7222222248092294E-3</v>
      </c>
      <c r="M388" s="28" t="str">
        <f t="shared" si="42"/>
        <v>TRUE</v>
      </c>
      <c r="N388" s="31" t="s">
        <v>41</v>
      </c>
      <c r="O388" s="29" t="s">
        <v>308</v>
      </c>
      <c r="P388"/>
      <c r="Q388"/>
      <c r="R388"/>
      <c r="S388"/>
      <c r="T388"/>
      <c r="U388"/>
      <c r="V388"/>
      <c r="W388"/>
    </row>
    <row r="389" spans="1:23" ht="27" customHeight="1" x14ac:dyDescent="0.25">
      <c r="A389" s="45">
        <v>19117</v>
      </c>
      <c r="B389" s="45">
        <v>207</v>
      </c>
      <c r="C389" s="29" t="s">
        <v>207</v>
      </c>
      <c r="D389" s="33">
        <v>42221.645833333336</v>
      </c>
      <c r="E389" s="29" t="s">
        <v>39</v>
      </c>
      <c r="F389" s="33">
        <v>42221.258333333331</v>
      </c>
      <c r="G389" s="51">
        <f t="shared" si="38"/>
        <v>0.38750000000436557</v>
      </c>
      <c r="H389" s="31" t="str">
        <f t="shared" si="40"/>
        <v>ACCEPTABLE</v>
      </c>
      <c r="I389" s="18"/>
      <c r="J389" s="33">
        <v>42221.625</v>
      </c>
      <c r="K389" s="33">
        <v>42221.635416666664</v>
      </c>
      <c r="L389" s="27">
        <f t="shared" si="41"/>
        <v>1.0416666664241347E-2</v>
      </c>
      <c r="M389" s="28" t="str">
        <f t="shared" si="42"/>
        <v>TRUE</v>
      </c>
      <c r="N389" s="31" t="s">
        <v>39</v>
      </c>
      <c r="O389" s="29" t="s">
        <v>308</v>
      </c>
      <c r="P389"/>
      <c r="Q389"/>
      <c r="R389"/>
      <c r="S389"/>
      <c r="T389"/>
      <c r="U389"/>
      <c r="V389"/>
      <c r="W389"/>
    </row>
    <row r="390" spans="1:23" ht="27" customHeight="1" x14ac:dyDescent="0.25">
      <c r="A390" s="45">
        <v>19118</v>
      </c>
      <c r="B390" s="45">
        <v>208</v>
      </c>
      <c r="C390" s="29" t="s">
        <v>43</v>
      </c>
      <c r="D390" s="33">
        <v>42221.833333333336</v>
      </c>
      <c r="E390" s="29" t="s">
        <v>41</v>
      </c>
      <c r="F390" s="33">
        <v>42221.258333333331</v>
      </c>
      <c r="G390" s="51">
        <f t="shared" si="38"/>
        <v>0.57500000000436557</v>
      </c>
      <c r="H390" s="31" t="str">
        <f t="shared" si="40"/>
        <v>ACCEPTABLE</v>
      </c>
      <c r="I390" s="18"/>
      <c r="J390" s="33">
        <v>42221.790972222225</v>
      </c>
      <c r="K390" s="33">
        <v>42221.8</v>
      </c>
      <c r="L390" s="27">
        <f t="shared" si="41"/>
        <v>9.0277777781011537E-3</v>
      </c>
      <c r="M390" s="28" t="str">
        <f t="shared" si="42"/>
        <v>TRUE</v>
      </c>
      <c r="N390" s="31" t="s">
        <v>41</v>
      </c>
      <c r="O390" s="29" t="s">
        <v>216</v>
      </c>
      <c r="P390"/>
      <c r="Q390"/>
      <c r="R390"/>
      <c r="S390"/>
      <c r="T390"/>
      <c r="U390"/>
      <c r="V390"/>
      <c r="W390"/>
    </row>
    <row r="391" spans="1:23" ht="27" customHeight="1" x14ac:dyDescent="0.25">
      <c r="A391" s="45">
        <v>19120</v>
      </c>
      <c r="B391" s="45">
        <v>206</v>
      </c>
      <c r="C391" s="29" t="s">
        <v>207</v>
      </c>
      <c r="D391" s="33">
        <v>42222.739583333336</v>
      </c>
      <c r="E391" s="29" t="s">
        <v>41</v>
      </c>
      <c r="F391" s="33">
        <v>42221.490277777775</v>
      </c>
      <c r="G391" s="51">
        <f t="shared" si="38"/>
        <v>1.2493055555605679</v>
      </c>
      <c r="H391" s="31" t="str">
        <f t="shared" si="40"/>
        <v>ACCEPTABLE</v>
      </c>
      <c r="I391" s="18"/>
      <c r="J391" s="33">
        <v>42222.743750000001</v>
      </c>
      <c r="K391" s="33">
        <v>42222.754861111112</v>
      </c>
      <c r="L391" s="27">
        <f t="shared" si="41"/>
        <v>1.1111111110949423E-2</v>
      </c>
      <c r="M391" s="28" t="str">
        <f t="shared" si="42"/>
        <v>TRUE</v>
      </c>
      <c r="N391" s="31" t="s">
        <v>41</v>
      </c>
      <c r="O391" s="29" t="s">
        <v>309</v>
      </c>
      <c r="P391"/>
      <c r="Q391"/>
      <c r="R391"/>
      <c r="S391"/>
      <c r="T391"/>
      <c r="U391"/>
      <c r="V391"/>
      <c r="W391"/>
    </row>
    <row r="392" spans="1:23" ht="27" customHeight="1" x14ac:dyDescent="0.25">
      <c r="A392" s="45" t="s">
        <v>310</v>
      </c>
      <c r="B392" s="45">
        <v>209</v>
      </c>
      <c r="C392" s="29" t="s">
        <v>311</v>
      </c>
      <c r="D392" s="33">
        <v>42223.000694444447</v>
      </c>
      <c r="E392" s="29" t="s">
        <v>39</v>
      </c>
      <c r="F392" s="33">
        <v>42222.826388888891</v>
      </c>
      <c r="G392" s="51">
        <f t="shared" si="38"/>
        <v>0.17430555555620231</v>
      </c>
      <c r="H392" s="31" t="str">
        <f t="shared" si="40"/>
        <v>ACCEPTABLE</v>
      </c>
      <c r="I392" s="18"/>
      <c r="J392" s="33">
        <v>42222.999305555553</v>
      </c>
      <c r="K392" s="33">
        <v>42223.013888888891</v>
      </c>
      <c r="L392" s="27">
        <f t="shared" si="41"/>
        <v>1.4583333337213844E-2</v>
      </c>
      <c r="M392" s="28" t="str">
        <f t="shared" si="42"/>
        <v>TRUE</v>
      </c>
      <c r="N392" s="31" t="s">
        <v>39</v>
      </c>
      <c r="O392" s="29" t="s">
        <v>166</v>
      </c>
      <c r="P392"/>
      <c r="Q392"/>
      <c r="R392"/>
      <c r="S392"/>
      <c r="T392"/>
      <c r="U392"/>
      <c r="V392"/>
      <c r="W392"/>
    </row>
    <row r="393" spans="1:23" ht="27" customHeight="1" x14ac:dyDescent="0.25">
      <c r="A393" s="45">
        <v>19121</v>
      </c>
      <c r="B393" s="45">
        <v>210</v>
      </c>
      <c r="C393" s="29" t="s">
        <v>207</v>
      </c>
      <c r="D393" s="33">
        <v>42223.03125</v>
      </c>
      <c r="E393" s="29" t="s">
        <v>41</v>
      </c>
      <c r="F393" s="33">
        <v>42222.826388888891</v>
      </c>
      <c r="G393" s="51">
        <f t="shared" si="38"/>
        <v>0.20486111110949423</v>
      </c>
      <c r="H393" s="31" t="str">
        <f t="shared" si="40"/>
        <v>ACCEPTABLE</v>
      </c>
      <c r="I393" s="18"/>
      <c r="J393" s="33">
        <v>42223.024305555555</v>
      </c>
      <c r="K393" s="33">
        <v>42223.033333333333</v>
      </c>
      <c r="L393" s="27">
        <f t="shared" si="41"/>
        <v>9.0277777781011537E-3</v>
      </c>
      <c r="M393" s="28" t="str">
        <f t="shared" si="42"/>
        <v>TRUE</v>
      </c>
      <c r="N393" s="31" t="s">
        <v>41</v>
      </c>
      <c r="O393" s="29" t="s">
        <v>54</v>
      </c>
      <c r="P393"/>
      <c r="Q393"/>
      <c r="R393"/>
      <c r="S393"/>
      <c r="T393"/>
      <c r="U393"/>
      <c r="V393"/>
      <c r="W393"/>
    </row>
    <row r="394" spans="1:23" ht="27" customHeight="1" x14ac:dyDescent="0.25">
      <c r="A394" s="45">
        <v>19121</v>
      </c>
      <c r="B394" s="45">
        <v>211</v>
      </c>
      <c r="C394" s="29" t="s">
        <v>207</v>
      </c>
      <c r="D394" s="33">
        <v>42223.052083333336</v>
      </c>
      <c r="E394" s="29" t="s">
        <v>39</v>
      </c>
      <c r="F394" s="33">
        <v>42222.826388888891</v>
      </c>
      <c r="G394" s="51">
        <f t="shared" si="38"/>
        <v>0.22569444444525288</v>
      </c>
      <c r="H394" s="31" t="str">
        <f t="shared" si="40"/>
        <v>ACCEPTABLE</v>
      </c>
      <c r="I394" s="18"/>
      <c r="J394" s="33">
        <v>42223.04791666667</v>
      </c>
      <c r="K394" s="33">
        <v>42223.058333333334</v>
      </c>
      <c r="L394" s="27">
        <f t="shared" si="41"/>
        <v>1.0416666664241347E-2</v>
      </c>
      <c r="M394" s="28" t="str">
        <f t="shared" si="42"/>
        <v>TRUE</v>
      </c>
      <c r="N394" s="31" t="s">
        <v>39</v>
      </c>
      <c r="O394" s="29" t="s">
        <v>312</v>
      </c>
      <c r="P394"/>
      <c r="Q394"/>
      <c r="R394"/>
      <c r="S394"/>
      <c r="T394"/>
      <c r="U394"/>
      <c r="V394"/>
      <c r="W394"/>
    </row>
    <row r="395" spans="1:23" ht="27" customHeight="1" x14ac:dyDescent="0.25">
      <c r="A395" s="45">
        <v>19119</v>
      </c>
      <c r="B395" s="45">
        <v>212</v>
      </c>
      <c r="C395" s="29" t="s">
        <v>292</v>
      </c>
      <c r="D395" s="33">
        <v>42223.3125</v>
      </c>
      <c r="E395" s="29" t="s">
        <v>41</v>
      </c>
      <c r="F395" s="33">
        <v>42222.826388888891</v>
      </c>
      <c r="G395" s="51">
        <f t="shared" si="38"/>
        <v>0.48611111110949423</v>
      </c>
      <c r="H395" s="31" t="str">
        <f t="shared" si="40"/>
        <v>ACCEPTABLE</v>
      </c>
      <c r="I395" s="18"/>
      <c r="J395" s="33">
        <v>42223.30972222222</v>
      </c>
      <c r="K395" s="33">
        <v>42223.318055555559</v>
      </c>
      <c r="L395" s="27">
        <f t="shared" si="41"/>
        <v>8.3333333386690356E-3</v>
      </c>
      <c r="M395" s="28" t="str">
        <f t="shared" si="42"/>
        <v>TRUE</v>
      </c>
      <c r="N395" s="31" t="s">
        <v>41</v>
      </c>
      <c r="O395" s="29" t="s">
        <v>120</v>
      </c>
      <c r="P395"/>
      <c r="Q395"/>
      <c r="R395"/>
      <c r="S395"/>
      <c r="T395"/>
      <c r="U395"/>
      <c r="V395"/>
      <c r="W395"/>
    </row>
    <row r="396" spans="1:23" ht="27" customHeight="1" x14ac:dyDescent="0.25">
      <c r="A396" s="45">
        <v>19119</v>
      </c>
      <c r="B396" s="45">
        <v>213</v>
      </c>
      <c r="C396" s="29" t="s">
        <v>292</v>
      </c>
      <c r="D396" s="33">
        <v>42223.34375</v>
      </c>
      <c r="E396" s="29" t="s">
        <v>39</v>
      </c>
      <c r="F396" s="33">
        <v>42222.826388888891</v>
      </c>
      <c r="G396" s="51">
        <f t="shared" si="38"/>
        <v>0.51736111110949423</v>
      </c>
      <c r="H396" s="31" t="str">
        <f t="shared" si="40"/>
        <v>ACCEPTABLE</v>
      </c>
      <c r="I396" s="18"/>
      <c r="J396" s="33">
        <v>42223.353472222225</v>
      </c>
      <c r="K396" s="33">
        <v>42223.364583333336</v>
      </c>
      <c r="L396" s="27">
        <f t="shared" si="41"/>
        <v>1.1111111110949423E-2</v>
      </c>
      <c r="M396" s="28" t="str">
        <f t="shared" si="42"/>
        <v>TRUE</v>
      </c>
      <c r="N396" s="31" t="s">
        <v>39</v>
      </c>
      <c r="O396" s="29" t="s">
        <v>121</v>
      </c>
      <c r="P396"/>
      <c r="Q396"/>
      <c r="R396"/>
      <c r="S396"/>
      <c r="T396"/>
      <c r="U396"/>
      <c r="V396"/>
      <c r="W396"/>
    </row>
    <row r="397" spans="1:23" ht="27" customHeight="1" x14ac:dyDescent="0.25">
      <c r="A397" s="45">
        <v>19120</v>
      </c>
      <c r="B397" s="45">
        <v>214</v>
      </c>
      <c r="C397" s="29" t="s">
        <v>43</v>
      </c>
      <c r="D397" s="33">
        <v>42223.902777777781</v>
      </c>
      <c r="E397" s="29" t="s">
        <v>41</v>
      </c>
      <c r="F397" s="33">
        <v>42223.17291666667</v>
      </c>
      <c r="G397" s="51">
        <f t="shared" si="38"/>
        <v>0.72986111111094942</v>
      </c>
      <c r="H397" s="31" t="str">
        <f t="shared" si="40"/>
        <v>ACCEPTABLE</v>
      </c>
      <c r="I397" s="18"/>
      <c r="J397" s="33">
        <v>42223.842361111114</v>
      </c>
      <c r="K397" s="33">
        <v>42223.852777777778</v>
      </c>
      <c r="L397" s="27">
        <f t="shared" si="41"/>
        <v>1.0416666664241347E-2</v>
      </c>
      <c r="M397" s="28" t="str">
        <f t="shared" si="42"/>
        <v>TRUE</v>
      </c>
      <c r="N397" s="31" t="s">
        <v>41</v>
      </c>
      <c r="O397" s="29" t="s">
        <v>54</v>
      </c>
      <c r="P397"/>
      <c r="Q397"/>
      <c r="R397"/>
      <c r="S397"/>
      <c r="T397"/>
      <c r="U397"/>
      <c r="V397"/>
      <c r="W397"/>
    </row>
    <row r="398" spans="1:23" ht="27" customHeight="1" x14ac:dyDescent="0.25">
      <c r="A398" s="45">
        <v>19120</v>
      </c>
      <c r="B398" s="45">
        <v>215</v>
      </c>
      <c r="C398" s="29" t="s">
        <v>207</v>
      </c>
      <c r="D398" s="33">
        <v>42223.864583333336</v>
      </c>
      <c r="E398" s="29" t="s">
        <v>39</v>
      </c>
      <c r="F398" s="33">
        <v>42223.818749999999</v>
      </c>
      <c r="G398" s="51">
        <f t="shared" si="38"/>
        <v>4.5833333337213844E-2</v>
      </c>
      <c r="H398" s="31" t="str">
        <f t="shared" si="40"/>
        <v>ACCEPTABLE</v>
      </c>
      <c r="I398" s="18"/>
      <c r="J398" s="33">
        <v>42223.90625</v>
      </c>
      <c r="K398" s="33">
        <v>42223.918055555558</v>
      </c>
      <c r="L398" s="27">
        <f t="shared" si="41"/>
        <v>1.1805555557657499E-2</v>
      </c>
      <c r="M398" s="28" t="str">
        <f t="shared" si="42"/>
        <v>TRUE</v>
      </c>
      <c r="N398" s="31" t="s">
        <v>39</v>
      </c>
      <c r="O398" s="29" t="s">
        <v>312</v>
      </c>
      <c r="P398"/>
      <c r="Q398"/>
      <c r="R398"/>
      <c r="S398"/>
      <c r="T398"/>
      <c r="U398"/>
      <c r="V398"/>
      <c r="W398"/>
    </row>
    <row r="399" spans="1:23" ht="27" customHeight="1" x14ac:dyDescent="0.25">
      <c r="A399" s="45">
        <v>19123</v>
      </c>
      <c r="B399" s="45">
        <v>216</v>
      </c>
      <c r="C399" s="29" t="s">
        <v>207</v>
      </c>
      <c r="D399" s="33">
        <v>42223.902777777781</v>
      </c>
      <c r="E399" s="29" t="s">
        <v>41</v>
      </c>
      <c r="F399" s="33">
        <v>42223.818749999999</v>
      </c>
      <c r="G399" s="51">
        <f t="shared" si="38"/>
        <v>8.4027777782466728E-2</v>
      </c>
      <c r="H399" s="31" t="str">
        <f t="shared" si="40"/>
        <v>ACCEPTABLE</v>
      </c>
      <c r="I399" s="18"/>
      <c r="J399" s="33">
        <v>42223.944444444445</v>
      </c>
      <c r="K399" s="33">
        <v>42223.955555555556</v>
      </c>
      <c r="L399" s="27">
        <f t="shared" si="41"/>
        <v>1.1111111110949423E-2</v>
      </c>
      <c r="M399" s="28" t="str">
        <f t="shared" si="42"/>
        <v>TRUE</v>
      </c>
      <c r="N399" s="31" t="s">
        <v>41</v>
      </c>
      <c r="O399" s="29" t="s">
        <v>314</v>
      </c>
      <c r="P399"/>
      <c r="Q399"/>
      <c r="R399"/>
      <c r="S399"/>
      <c r="T399"/>
      <c r="U399"/>
      <c r="V399"/>
      <c r="W399"/>
    </row>
    <row r="400" spans="1:23" ht="27" customHeight="1" x14ac:dyDescent="0.25">
      <c r="A400" s="45">
        <v>19123</v>
      </c>
      <c r="B400" s="45">
        <v>217</v>
      </c>
      <c r="C400" s="29" t="s">
        <v>43</v>
      </c>
      <c r="D400" s="33">
        <v>42223.944444444445</v>
      </c>
      <c r="E400" s="29" t="s">
        <v>39</v>
      </c>
      <c r="F400" s="33">
        <v>42223.818749999999</v>
      </c>
      <c r="G400" s="51">
        <f t="shared" si="38"/>
        <v>0.12569444444670808</v>
      </c>
      <c r="H400" s="31" t="str">
        <f t="shared" si="40"/>
        <v>ACCEPTABLE</v>
      </c>
      <c r="I400" s="18"/>
      <c r="J400" s="33">
        <v>42223.982638888891</v>
      </c>
      <c r="K400" s="33">
        <v>42223.991666666669</v>
      </c>
      <c r="L400" s="27">
        <f t="shared" si="41"/>
        <v>9.0277777781011537E-3</v>
      </c>
      <c r="M400" s="28" t="str">
        <f t="shared" si="42"/>
        <v>TRUE</v>
      </c>
      <c r="N400" s="31" t="s">
        <v>39</v>
      </c>
      <c r="O400" s="29" t="s">
        <v>54</v>
      </c>
      <c r="P400"/>
      <c r="Q400"/>
      <c r="R400"/>
      <c r="S400"/>
      <c r="T400"/>
      <c r="U400"/>
      <c r="V400"/>
      <c r="W400"/>
    </row>
    <row r="401" spans="1:23" ht="27" customHeight="1" x14ac:dyDescent="0.25">
      <c r="A401" s="45">
        <v>19122</v>
      </c>
      <c r="B401" s="45">
        <v>218</v>
      </c>
      <c r="C401" s="29" t="s">
        <v>207</v>
      </c>
      <c r="D401" s="33">
        <v>42224.322916666664</v>
      </c>
      <c r="E401" s="29" t="s">
        <v>41</v>
      </c>
      <c r="F401" s="33">
        <v>42224.17083333333</v>
      </c>
      <c r="G401" s="51">
        <f t="shared" si="38"/>
        <v>0.15208333333430346</v>
      </c>
      <c r="H401" s="31" t="str">
        <f t="shared" si="40"/>
        <v>ACCEPTABLE</v>
      </c>
      <c r="I401" s="18"/>
      <c r="J401" s="33">
        <v>42224.354166666664</v>
      </c>
      <c r="K401" s="33">
        <v>42224.364583333336</v>
      </c>
      <c r="L401" s="27">
        <f t="shared" si="41"/>
        <v>1.0416666671517305E-2</v>
      </c>
      <c r="M401" s="28" t="str">
        <f t="shared" si="42"/>
        <v>TRUE</v>
      </c>
      <c r="N401" s="31" t="s">
        <v>41</v>
      </c>
      <c r="O401" s="29" t="s">
        <v>42</v>
      </c>
      <c r="P401"/>
      <c r="Q401"/>
      <c r="R401"/>
      <c r="S401"/>
      <c r="T401"/>
      <c r="U401"/>
      <c r="V401"/>
      <c r="W401"/>
    </row>
    <row r="402" spans="1:23" ht="27" customHeight="1" x14ac:dyDescent="0.25">
      <c r="A402" s="45">
        <v>19123</v>
      </c>
      <c r="B402" s="45">
        <v>219</v>
      </c>
      <c r="C402" s="29" t="s">
        <v>207</v>
      </c>
      <c r="D402" s="33">
        <v>42224.381944444445</v>
      </c>
      <c r="E402" s="29" t="s">
        <v>39</v>
      </c>
      <c r="F402" s="33">
        <v>42224.17083333333</v>
      </c>
      <c r="G402" s="51">
        <f t="shared" si="38"/>
        <v>0.211111111115315</v>
      </c>
      <c r="H402" s="31" t="str">
        <f t="shared" si="40"/>
        <v>ACCEPTABLE</v>
      </c>
      <c r="I402" s="18"/>
      <c r="J402" s="33">
        <v>42224.40625</v>
      </c>
      <c r="K402" s="33">
        <v>42224.420138888891</v>
      </c>
      <c r="L402" s="27">
        <f t="shared" si="41"/>
        <v>1.3888888890505768E-2</v>
      </c>
      <c r="M402" s="28" t="str">
        <f t="shared" si="42"/>
        <v>TRUE</v>
      </c>
      <c r="N402" s="31" t="s">
        <v>39</v>
      </c>
      <c r="O402" s="29" t="s">
        <v>315</v>
      </c>
      <c r="P402"/>
      <c r="Q402"/>
      <c r="R402"/>
      <c r="S402"/>
      <c r="T402"/>
      <c r="U402"/>
      <c r="V402"/>
      <c r="W402"/>
    </row>
    <row r="403" spans="1:23" ht="27" customHeight="1" x14ac:dyDescent="0.25">
      <c r="A403" s="45">
        <v>19124</v>
      </c>
      <c r="B403" s="45">
        <v>220</v>
      </c>
      <c r="C403" s="29" t="s">
        <v>207</v>
      </c>
      <c r="D403" s="33">
        <v>42224.90625</v>
      </c>
      <c r="E403" s="29" t="s">
        <v>41</v>
      </c>
      <c r="F403" s="33">
        <v>42224.761111111111</v>
      </c>
      <c r="G403" s="51">
        <f t="shared" si="38"/>
        <v>0.14513888888905058</v>
      </c>
      <c r="H403" s="31" t="str">
        <f t="shared" si="40"/>
        <v>ACCEPTABLE</v>
      </c>
      <c r="I403" s="18"/>
      <c r="J403" s="33">
        <v>42224.911111111112</v>
      </c>
      <c r="K403" s="33">
        <v>42224.922222222223</v>
      </c>
      <c r="L403" s="27">
        <f t="shared" si="41"/>
        <v>1.1111111110949423E-2</v>
      </c>
      <c r="M403" s="28" t="str">
        <f t="shared" si="42"/>
        <v>TRUE</v>
      </c>
      <c r="N403" s="31" t="s">
        <v>41</v>
      </c>
      <c r="O403" s="29" t="s">
        <v>316</v>
      </c>
      <c r="P403"/>
      <c r="Q403"/>
      <c r="R403"/>
      <c r="S403"/>
      <c r="T403"/>
      <c r="U403"/>
      <c r="V403"/>
      <c r="W403"/>
    </row>
    <row r="404" spans="1:23" ht="27" customHeight="1" x14ac:dyDescent="0.25">
      <c r="A404" s="45">
        <v>19124</v>
      </c>
      <c r="B404" s="45">
        <v>221</v>
      </c>
      <c r="C404" s="29" t="s">
        <v>207</v>
      </c>
      <c r="D404" s="33">
        <v>42224.927083333336</v>
      </c>
      <c r="E404" s="29" t="s">
        <v>39</v>
      </c>
      <c r="F404" s="33">
        <v>42224.761111111111</v>
      </c>
      <c r="G404" s="51">
        <f t="shared" si="38"/>
        <v>0.16597222222480923</v>
      </c>
      <c r="H404" s="31" t="str">
        <f t="shared" si="40"/>
        <v>ACCEPTABLE</v>
      </c>
      <c r="I404" s="18"/>
      <c r="J404" s="33">
        <v>42224.933333333334</v>
      </c>
      <c r="K404" s="33">
        <v>42224.949305555558</v>
      </c>
      <c r="L404" s="27">
        <f t="shared" si="41"/>
        <v>1.5972222223354038E-2</v>
      </c>
      <c r="M404" s="28" t="str">
        <f t="shared" si="42"/>
        <v>TRUE</v>
      </c>
      <c r="N404" s="31" t="s">
        <v>39</v>
      </c>
      <c r="O404" s="29" t="s">
        <v>316</v>
      </c>
      <c r="P404"/>
      <c r="Q404"/>
      <c r="R404"/>
      <c r="S404"/>
      <c r="T404"/>
      <c r="U404"/>
      <c r="V404"/>
      <c r="W404"/>
    </row>
    <row r="405" spans="1:23" ht="27" customHeight="1" x14ac:dyDescent="0.25">
      <c r="A405" s="45">
        <v>19122</v>
      </c>
      <c r="B405" s="45">
        <v>222</v>
      </c>
      <c r="C405" s="29" t="s">
        <v>43</v>
      </c>
      <c r="D405" s="33">
        <v>42225.510416666664</v>
      </c>
      <c r="E405" s="29" t="s">
        <v>41</v>
      </c>
      <c r="F405" s="33">
        <v>42225.445138888892</v>
      </c>
      <c r="G405" s="51">
        <f t="shared" si="38"/>
        <v>6.5277777772280388E-2</v>
      </c>
      <c r="H405" s="31" t="str">
        <f t="shared" si="40"/>
        <v>ACCEPTABLE</v>
      </c>
      <c r="I405" s="18"/>
      <c r="J405" s="33">
        <v>42225.481249999997</v>
      </c>
      <c r="K405" s="33">
        <v>42225.488194444442</v>
      </c>
      <c r="L405" s="27">
        <f t="shared" si="41"/>
        <v>6.9444444452528842E-3</v>
      </c>
      <c r="M405" s="28" t="str">
        <f t="shared" si="42"/>
        <v>TRUE</v>
      </c>
      <c r="N405" s="31" t="s">
        <v>41</v>
      </c>
      <c r="O405" s="29" t="s">
        <v>118</v>
      </c>
      <c r="P405"/>
      <c r="Q405"/>
      <c r="R405"/>
      <c r="S405"/>
      <c r="T405"/>
      <c r="U405"/>
      <c r="V405"/>
      <c r="W405"/>
    </row>
    <row r="406" spans="1:23" ht="27" customHeight="1" x14ac:dyDescent="0.25">
      <c r="A406" s="45">
        <v>19122</v>
      </c>
      <c r="B406" s="45">
        <v>223</v>
      </c>
      <c r="C406" s="29" t="s">
        <v>207</v>
      </c>
      <c r="D406" s="33">
        <v>42225.53125</v>
      </c>
      <c r="E406" s="29" t="s">
        <v>39</v>
      </c>
      <c r="F406" s="33">
        <v>42225.445138888892</v>
      </c>
      <c r="G406" s="51">
        <f t="shared" si="38"/>
        <v>8.611111110803904E-2</v>
      </c>
      <c r="H406" s="31" t="str">
        <f t="shared" si="40"/>
        <v>ACCEPTABLE</v>
      </c>
      <c r="I406" s="18"/>
      <c r="J406" s="33">
        <v>42225.53125</v>
      </c>
      <c r="K406" s="33">
        <v>42225.540972222225</v>
      </c>
      <c r="L406" s="27">
        <f t="shared" si="41"/>
        <v>9.7222222248092294E-3</v>
      </c>
      <c r="M406" s="28" t="str">
        <f t="shared" si="42"/>
        <v>TRUE</v>
      </c>
      <c r="N406" s="31" t="s">
        <v>39</v>
      </c>
      <c r="O406" s="29" t="s">
        <v>317</v>
      </c>
      <c r="P406"/>
      <c r="Q406"/>
      <c r="R406"/>
      <c r="S406"/>
      <c r="T406"/>
      <c r="U406"/>
      <c r="V406"/>
      <c r="W406"/>
    </row>
    <row r="407" spans="1:23" ht="27" customHeight="1" x14ac:dyDescent="0.25">
      <c r="A407" s="45">
        <v>19125</v>
      </c>
      <c r="B407" s="45">
        <v>224</v>
      </c>
      <c r="C407" s="29" t="s">
        <v>49</v>
      </c>
      <c r="D407" s="33">
        <v>42226.232638888891</v>
      </c>
      <c r="E407" s="29" t="s">
        <v>41</v>
      </c>
      <c r="F407" s="33">
        <v>42225.75277777778</v>
      </c>
      <c r="G407" s="51">
        <f t="shared" si="38"/>
        <v>0.47986111111094942</v>
      </c>
      <c r="H407" s="31" t="str">
        <f t="shared" si="40"/>
        <v>ACCEPTABLE</v>
      </c>
      <c r="I407" s="18"/>
      <c r="J407" s="33">
        <v>42226.236111111109</v>
      </c>
      <c r="K407" s="33">
        <v>42226.248611111114</v>
      </c>
      <c r="L407" s="27">
        <f t="shared" si="41"/>
        <v>1.2500000004365575E-2</v>
      </c>
      <c r="M407" s="28" t="str">
        <f t="shared" si="42"/>
        <v>TRUE</v>
      </c>
      <c r="N407" s="31" t="s">
        <v>41</v>
      </c>
      <c r="O407" s="29" t="s">
        <v>318</v>
      </c>
      <c r="P407"/>
      <c r="Q407"/>
      <c r="R407"/>
      <c r="S407"/>
      <c r="T407"/>
      <c r="U407"/>
      <c r="V407"/>
      <c r="W407"/>
    </row>
    <row r="408" spans="1:23" ht="27" customHeight="1" x14ac:dyDescent="0.25">
      <c r="A408" s="45">
        <v>19125</v>
      </c>
      <c r="B408" s="45">
        <v>225</v>
      </c>
      <c r="C408" s="29" t="s">
        <v>51</v>
      </c>
      <c r="D408" s="33">
        <v>42226.263888888891</v>
      </c>
      <c r="E408" s="29" t="s">
        <v>39</v>
      </c>
      <c r="F408" s="33">
        <v>42225.75277777778</v>
      </c>
      <c r="G408" s="51">
        <f t="shared" si="38"/>
        <v>0.51111111111094942</v>
      </c>
      <c r="H408" s="31" t="str">
        <f t="shared" si="40"/>
        <v>ACCEPTABLE</v>
      </c>
      <c r="I408" s="18"/>
      <c r="J408" s="33">
        <v>42226.267361111109</v>
      </c>
      <c r="K408" s="33">
        <v>42226.277777777781</v>
      </c>
      <c r="L408" s="27">
        <f t="shared" si="41"/>
        <v>1.0416666671517305E-2</v>
      </c>
      <c r="M408" s="28" t="str">
        <f t="shared" si="42"/>
        <v>TRUE</v>
      </c>
      <c r="N408" s="31" t="s">
        <v>39</v>
      </c>
      <c r="O408" s="29" t="s">
        <v>319</v>
      </c>
      <c r="P408"/>
      <c r="Q408"/>
      <c r="R408"/>
      <c r="S408"/>
      <c r="T408"/>
      <c r="U408"/>
      <c r="V408"/>
      <c r="W408"/>
    </row>
    <row r="409" spans="1:23" ht="27" customHeight="1" x14ac:dyDescent="0.25">
      <c r="A409" s="45">
        <v>19126</v>
      </c>
      <c r="B409" s="45">
        <v>227</v>
      </c>
      <c r="C409" s="29" t="s">
        <v>292</v>
      </c>
      <c r="D409" s="33">
        <v>42226.510416666664</v>
      </c>
      <c r="E409" s="29" t="s">
        <v>39</v>
      </c>
      <c r="F409" s="33">
        <v>42225.75277777778</v>
      </c>
      <c r="G409" s="51">
        <f t="shared" si="38"/>
        <v>0.757638888884685</v>
      </c>
      <c r="H409" s="31" t="str">
        <f t="shared" si="40"/>
        <v>ACCEPTABLE</v>
      </c>
      <c r="I409" s="18"/>
      <c r="J409" s="33">
        <v>42226.5</v>
      </c>
      <c r="K409" s="33">
        <v>42226.506944444445</v>
      </c>
      <c r="L409" s="27">
        <f t="shared" si="41"/>
        <v>6.9444444452528842E-3</v>
      </c>
      <c r="M409" s="28" t="str">
        <f t="shared" si="42"/>
        <v>TRUE</v>
      </c>
      <c r="N409" s="31" t="s">
        <v>39</v>
      </c>
      <c r="O409" s="29" t="s">
        <v>320</v>
      </c>
      <c r="P409"/>
      <c r="Q409"/>
      <c r="R409"/>
      <c r="S409"/>
      <c r="T409"/>
      <c r="U409"/>
      <c r="V409"/>
      <c r="W409"/>
    </row>
    <row r="410" spans="1:23" ht="27" customHeight="1" x14ac:dyDescent="0.25">
      <c r="A410" s="45">
        <v>19127</v>
      </c>
      <c r="B410" s="45">
        <v>228</v>
      </c>
      <c r="C410" s="29" t="s">
        <v>49</v>
      </c>
      <c r="D410" s="33">
        <v>42226.777777777781</v>
      </c>
      <c r="E410" s="29" t="s">
        <v>41</v>
      </c>
      <c r="F410" s="33">
        <v>42226.616666666669</v>
      </c>
      <c r="G410" s="51">
        <f t="shared" si="38"/>
        <v>0.16111111111240461</v>
      </c>
      <c r="H410" s="31" t="str">
        <f t="shared" si="40"/>
        <v>ACCEPTABLE</v>
      </c>
      <c r="I410" s="18"/>
      <c r="J410" s="33">
        <v>42226.792361111111</v>
      </c>
      <c r="K410" s="33">
        <v>42226.805555555555</v>
      </c>
      <c r="L410" s="27">
        <f t="shared" si="41"/>
        <v>1.3194444443797693E-2</v>
      </c>
      <c r="M410" s="28" t="str">
        <f t="shared" si="42"/>
        <v>TRUE</v>
      </c>
      <c r="N410" s="31" t="s">
        <v>41</v>
      </c>
      <c r="O410" s="29" t="s">
        <v>321</v>
      </c>
      <c r="P410"/>
      <c r="Q410"/>
      <c r="R410"/>
      <c r="S410"/>
      <c r="T410"/>
      <c r="U410"/>
      <c r="V410"/>
      <c r="W410"/>
    </row>
    <row r="411" spans="1:23" ht="27" customHeight="1" x14ac:dyDescent="0.25">
      <c r="A411" s="45">
        <v>19128</v>
      </c>
      <c r="B411" s="45">
        <v>230</v>
      </c>
      <c r="C411" s="29" t="s">
        <v>207</v>
      </c>
      <c r="D411" s="33">
        <v>42226.847222222219</v>
      </c>
      <c r="E411" s="29" t="s">
        <v>41</v>
      </c>
      <c r="F411" s="33">
        <v>42226.616666666669</v>
      </c>
      <c r="G411" s="51">
        <f t="shared" si="38"/>
        <v>0.23055555555038154</v>
      </c>
      <c r="H411" s="31" t="str">
        <f t="shared" si="40"/>
        <v>ACCEPTABLE</v>
      </c>
      <c r="I411" s="18"/>
      <c r="J411" s="33">
        <v>42226.823611111111</v>
      </c>
      <c r="K411" s="33">
        <v>42226.833333333336</v>
      </c>
      <c r="L411" s="27">
        <f t="shared" si="41"/>
        <v>9.7222222248092294E-3</v>
      </c>
      <c r="M411" s="28" t="str">
        <f t="shared" si="42"/>
        <v>TRUE</v>
      </c>
      <c r="N411" s="31" t="s">
        <v>41</v>
      </c>
      <c r="O411" s="29" t="s">
        <v>322</v>
      </c>
      <c r="P411"/>
      <c r="Q411"/>
      <c r="R411"/>
      <c r="S411"/>
      <c r="T411"/>
      <c r="U411"/>
      <c r="V411"/>
      <c r="W411"/>
    </row>
    <row r="412" spans="1:23" ht="27" customHeight="1" x14ac:dyDescent="0.25">
      <c r="A412" s="45">
        <v>19128</v>
      </c>
      <c r="B412" s="45">
        <v>231</v>
      </c>
      <c r="C412" s="29" t="s">
        <v>207</v>
      </c>
      <c r="D412" s="33">
        <v>42226.868055555555</v>
      </c>
      <c r="E412" s="29" t="s">
        <v>39</v>
      </c>
      <c r="F412" s="33">
        <v>42226.616666666669</v>
      </c>
      <c r="G412" s="51">
        <f t="shared" si="38"/>
        <v>0.25138888888614019</v>
      </c>
      <c r="H412" s="31" t="str">
        <f t="shared" si="40"/>
        <v>ACCEPTABLE</v>
      </c>
      <c r="I412" s="18"/>
      <c r="J412" s="33">
        <v>42226.844444444447</v>
      </c>
      <c r="K412" s="33">
        <v>42226.855555555558</v>
      </c>
      <c r="L412" s="27">
        <f t="shared" si="41"/>
        <v>1.1111111110949423E-2</v>
      </c>
      <c r="M412" s="28" t="str">
        <f t="shared" si="42"/>
        <v>TRUE</v>
      </c>
      <c r="N412" s="31" t="s">
        <v>39</v>
      </c>
      <c r="O412" s="29" t="s">
        <v>323</v>
      </c>
      <c r="P412"/>
      <c r="Q412"/>
      <c r="R412"/>
      <c r="S412"/>
      <c r="T412"/>
      <c r="U412"/>
      <c r="V412"/>
      <c r="W412"/>
    </row>
    <row r="413" spans="1:23" ht="27" customHeight="1" x14ac:dyDescent="0.25">
      <c r="A413" s="45">
        <v>19125</v>
      </c>
      <c r="B413" s="45">
        <v>232</v>
      </c>
      <c r="C413" s="29" t="s">
        <v>51</v>
      </c>
      <c r="D413" s="33">
        <v>42227.552083333336</v>
      </c>
      <c r="E413" s="29" t="s">
        <v>41</v>
      </c>
      <c r="F413" s="33">
        <v>42227.361805555556</v>
      </c>
      <c r="G413" s="51">
        <f t="shared" si="38"/>
        <v>0.19027777777955635</v>
      </c>
      <c r="H413" s="31" t="str">
        <f t="shared" si="40"/>
        <v>ACCEPTABLE</v>
      </c>
      <c r="I413" s="18"/>
      <c r="J413" s="33">
        <v>42227.547222222223</v>
      </c>
      <c r="K413" s="33">
        <v>42227.556944444441</v>
      </c>
      <c r="L413" s="27">
        <f t="shared" si="41"/>
        <v>9.7222222175332718E-3</v>
      </c>
      <c r="M413" s="28" t="str">
        <f t="shared" si="42"/>
        <v>TRUE</v>
      </c>
      <c r="N413" s="31" t="s">
        <v>41</v>
      </c>
      <c r="O413" s="29" t="s">
        <v>324</v>
      </c>
      <c r="P413"/>
      <c r="Q413"/>
      <c r="R413"/>
      <c r="S413"/>
      <c r="T413"/>
      <c r="U413"/>
      <c r="V413"/>
      <c r="W413"/>
    </row>
    <row r="414" spans="1:23" ht="27" customHeight="1" x14ac:dyDescent="0.25">
      <c r="A414" s="45">
        <v>19125</v>
      </c>
      <c r="B414" s="45">
        <v>233</v>
      </c>
      <c r="C414" s="29" t="s">
        <v>49</v>
      </c>
      <c r="D414" s="33">
        <v>42227.572916666664</v>
      </c>
      <c r="E414" s="29" t="s">
        <v>39</v>
      </c>
      <c r="F414" s="33">
        <v>42227.361805555556</v>
      </c>
      <c r="G414" s="51">
        <f t="shared" si="38"/>
        <v>0.21111111110803904</v>
      </c>
      <c r="H414" s="31" t="str">
        <f t="shared" si="40"/>
        <v>ACCEPTABLE</v>
      </c>
      <c r="I414" s="18"/>
      <c r="J414" s="33">
        <v>42227.577777777777</v>
      </c>
      <c r="K414" s="33">
        <v>42227.588194444441</v>
      </c>
      <c r="L414" s="27">
        <f t="shared" si="41"/>
        <v>1.0416666664241347E-2</v>
      </c>
      <c r="M414" s="28" t="str">
        <f t="shared" si="42"/>
        <v>TRUE</v>
      </c>
      <c r="N414" s="31" t="s">
        <v>39</v>
      </c>
      <c r="O414" s="29" t="s">
        <v>234</v>
      </c>
      <c r="P414"/>
      <c r="Q414"/>
      <c r="R414"/>
      <c r="S414"/>
      <c r="T414"/>
      <c r="U414"/>
      <c r="V414"/>
      <c r="W414"/>
    </row>
    <row r="415" spans="1:23" ht="27" customHeight="1" x14ac:dyDescent="0.25">
      <c r="A415" s="45">
        <v>19130</v>
      </c>
      <c r="B415" s="45">
        <v>240</v>
      </c>
      <c r="C415" s="29" t="s">
        <v>292</v>
      </c>
      <c r="D415" s="33">
        <v>42229.229166666664</v>
      </c>
      <c r="E415" s="29" t="s">
        <v>39</v>
      </c>
      <c r="F415" s="33">
        <v>42229.684027777781</v>
      </c>
      <c r="G415" s="51">
        <f t="shared" ref="G415:G454" si="43">IF(D415="","",D415-F415)</f>
        <v>-0.45486111111677019</v>
      </c>
      <c r="H415" s="31" t="str">
        <f t="shared" si="40"/>
        <v>TOO LATE</v>
      </c>
      <c r="I415" s="18"/>
      <c r="J415" s="54">
        <v>42229.231249999997</v>
      </c>
      <c r="K415" s="54">
        <v>42229.248611111114</v>
      </c>
      <c r="L415" s="27">
        <f t="shared" si="41"/>
        <v>1.7361111116770189E-2</v>
      </c>
      <c r="M415" s="28" t="str">
        <f t="shared" si="42"/>
        <v>TRUE</v>
      </c>
      <c r="N415" t="s">
        <v>39</v>
      </c>
      <c r="O415" s="3" t="s">
        <v>325</v>
      </c>
      <c r="P415"/>
      <c r="Q415"/>
      <c r="R415"/>
      <c r="S415"/>
      <c r="T415"/>
      <c r="U415"/>
      <c r="V415"/>
      <c r="W415"/>
    </row>
    <row r="416" spans="1:23" ht="27" customHeight="1" x14ac:dyDescent="0.25">
      <c r="A416" s="45">
        <v>19130</v>
      </c>
      <c r="B416" s="45">
        <v>241</v>
      </c>
      <c r="C416" s="29" t="s">
        <v>292</v>
      </c>
      <c r="D416" s="33">
        <v>42229.291666666664</v>
      </c>
      <c r="E416" s="29" t="s">
        <v>41</v>
      </c>
      <c r="F416" s="33">
        <v>42229.684027777781</v>
      </c>
      <c r="G416" s="51">
        <f t="shared" si="43"/>
        <v>-0.39236111111677019</v>
      </c>
      <c r="H416" s="31" t="str">
        <f t="shared" ref="H416:H471" si="44">IF(D416-F416&lt;0,"TOO LATE",IF(G416="","",IF(OR(DAY(D416-F416)&gt;1,AND(HOUR(D416-F416)&gt;HOUR("0:59"),(SIGN(D416-F416)=1))),"ACCEPTABLE","TOO LATE")))</f>
        <v>TOO LATE</v>
      </c>
      <c r="I416" s="18"/>
      <c r="J416" s="54">
        <v>42229.331944444442</v>
      </c>
      <c r="K416" s="54">
        <v>42229.343055555553</v>
      </c>
      <c r="L416" s="27">
        <f t="shared" si="41"/>
        <v>1.1111111110949423E-2</v>
      </c>
      <c r="M416" s="28" t="str">
        <f t="shared" si="42"/>
        <v>TRUE</v>
      </c>
      <c r="N416" t="s">
        <v>41</v>
      </c>
      <c r="O416" s="3" t="s">
        <v>326</v>
      </c>
      <c r="P416"/>
      <c r="Q416"/>
      <c r="R416"/>
      <c r="S416"/>
      <c r="T416"/>
      <c r="U416"/>
      <c r="V416"/>
      <c r="W416"/>
    </row>
    <row r="417" spans="1:23" ht="27" customHeight="1" x14ac:dyDescent="0.25">
      <c r="A417" s="45">
        <v>19131</v>
      </c>
      <c r="B417" s="45">
        <v>242</v>
      </c>
      <c r="C417" s="29" t="s">
        <v>207</v>
      </c>
      <c r="D417" s="33">
        <v>42229.805555555555</v>
      </c>
      <c r="E417" s="29" t="s">
        <v>41</v>
      </c>
      <c r="F417" s="33">
        <v>42229.220833333333</v>
      </c>
      <c r="G417" s="51">
        <f t="shared" si="43"/>
        <v>0.58472222222189885</v>
      </c>
      <c r="H417" s="31" t="str">
        <f t="shared" si="44"/>
        <v>ACCEPTABLE</v>
      </c>
      <c r="I417" s="18"/>
      <c r="J417" s="33">
        <v>42229.785416666666</v>
      </c>
      <c r="K417" s="33">
        <v>42229.798611111109</v>
      </c>
      <c r="L417" s="27">
        <f t="shared" ref="L417:L472" si="45">IF(OR(K417="",J417=""), "Incomplete Data", K417-J417)</f>
        <v>1.3194444443797693E-2</v>
      </c>
      <c r="M417" s="28" t="str">
        <f t="shared" ref="M417:M472" si="46">_xlfn.IFS(OR(J417=0,K417=0,L417=""), "Incomplete Data", OR(L417&gt;$M$5,L417&lt;-$M$5),"FALSE",  OR(L417&lt;=$M$5,L417&gt;-$M$5), "TRUE")</f>
        <v>TRUE</v>
      </c>
      <c r="N417" s="31" t="s">
        <v>41</v>
      </c>
      <c r="O417" s="29" t="s">
        <v>327</v>
      </c>
      <c r="P417"/>
      <c r="Q417"/>
      <c r="R417"/>
      <c r="S417"/>
      <c r="T417"/>
      <c r="U417"/>
      <c r="V417"/>
      <c r="W417"/>
    </row>
    <row r="418" spans="1:23" ht="27" customHeight="1" x14ac:dyDescent="0.25">
      <c r="A418" s="45">
        <v>19131</v>
      </c>
      <c r="B418" s="45">
        <v>243</v>
      </c>
      <c r="C418" s="29" t="s">
        <v>43</v>
      </c>
      <c r="D418" s="33">
        <v>42229.8125</v>
      </c>
      <c r="E418" s="29" t="s">
        <v>39</v>
      </c>
      <c r="F418" s="33">
        <v>42229.220833333333</v>
      </c>
      <c r="G418" s="51">
        <f t="shared" si="43"/>
        <v>0.59166666666715173</v>
      </c>
      <c r="H418" s="31" t="str">
        <f t="shared" si="44"/>
        <v>ACCEPTABLE</v>
      </c>
      <c r="I418" s="18"/>
      <c r="J418" s="33">
        <v>42229.824305555558</v>
      </c>
      <c r="K418" s="33">
        <v>42229.859722222223</v>
      </c>
      <c r="L418" s="27">
        <f t="shared" si="45"/>
        <v>3.5416666665696539E-2</v>
      </c>
      <c r="M418" s="28" t="str">
        <f t="shared" si="46"/>
        <v>TRUE</v>
      </c>
      <c r="N418" s="31" t="s">
        <v>39</v>
      </c>
      <c r="O418" s="29" t="s">
        <v>44</v>
      </c>
      <c r="P418"/>
      <c r="Q418"/>
      <c r="R418"/>
      <c r="S418"/>
      <c r="T418"/>
      <c r="U418"/>
      <c r="V418"/>
      <c r="W418"/>
    </row>
    <row r="419" spans="1:23" ht="27" customHeight="1" x14ac:dyDescent="0.25">
      <c r="A419" s="45">
        <v>19131</v>
      </c>
      <c r="B419" s="45">
        <v>244</v>
      </c>
      <c r="C419" s="29" t="s">
        <v>43</v>
      </c>
      <c r="D419" s="33">
        <v>42230.614583333336</v>
      </c>
      <c r="E419" s="29" t="s">
        <v>41</v>
      </c>
      <c r="F419" s="33">
        <v>42230.456250000003</v>
      </c>
      <c r="G419" s="51">
        <f t="shared" si="43"/>
        <v>0.15833333333284827</v>
      </c>
      <c r="H419" s="31" t="str">
        <f t="shared" si="44"/>
        <v>ACCEPTABLE</v>
      </c>
      <c r="I419" s="18"/>
      <c r="J419" s="33">
        <v>42230.607638888891</v>
      </c>
      <c r="K419" s="33">
        <v>42230.617361111108</v>
      </c>
      <c r="L419" s="27">
        <f t="shared" si="45"/>
        <v>9.7222222175332718E-3</v>
      </c>
      <c r="M419" s="28" t="str">
        <f t="shared" si="46"/>
        <v>TRUE</v>
      </c>
      <c r="N419" s="31" t="s">
        <v>41</v>
      </c>
      <c r="O419" s="29" t="s">
        <v>44</v>
      </c>
      <c r="P419"/>
      <c r="Q419"/>
      <c r="R419"/>
      <c r="S419"/>
      <c r="T419"/>
      <c r="U419"/>
      <c r="V419"/>
      <c r="W419"/>
    </row>
    <row r="420" spans="1:23" ht="27" customHeight="1" x14ac:dyDescent="0.25">
      <c r="A420" s="45">
        <v>19131</v>
      </c>
      <c r="B420" s="45">
        <v>245</v>
      </c>
      <c r="C420" s="29" t="s">
        <v>207</v>
      </c>
      <c r="D420" s="33">
        <v>42230.631944444445</v>
      </c>
      <c r="E420" s="29" t="s">
        <v>39</v>
      </c>
      <c r="F420" s="33">
        <v>42230.456250000003</v>
      </c>
      <c r="G420" s="51">
        <f t="shared" si="43"/>
        <v>0.1756944444423425</v>
      </c>
      <c r="H420" s="31" t="str">
        <f t="shared" si="44"/>
        <v>ACCEPTABLE</v>
      </c>
      <c r="I420" s="18"/>
      <c r="J420" s="33">
        <v>42230.635416666664</v>
      </c>
      <c r="K420" s="33">
        <v>42230.645833333336</v>
      </c>
      <c r="L420" s="27">
        <f t="shared" si="45"/>
        <v>1.0416666671517305E-2</v>
      </c>
      <c r="M420" s="28" t="str">
        <f t="shared" si="46"/>
        <v>TRUE</v>
      </c>
      <c r="N420" s="31" t="s">
        <v>39</v>
      </c>
      <c r="O420" s="29" t="s">
        <v>166</v>
      </c>
      <c r="P420"/>
      <c r="Q420"/>
      <c r="R420"/>
      <c r="S420"/>
      <c r="T420"/>
      <c r="U420"/>
      <c r="V420"/>
      <c r="W420"/>
    </row>
    <row r="421" spans="1:23" ht="27" customHeight="1" x14ac:dyDescent="0.25">
      <c r="A421" s="45">
        <v>19132</v>
      </c>
      <c r="B421" s="45">
        <v>246</v>
      </c>
      <c r="C421" s="29" t="s">
        <v>207</v>
      </c>
      <c r="D421" s="33">
        <v>42230.84375</v>
      </c>
      <c r="E421" s="29" t="s">
        <v>41</v>
      </c>
      <c r="F421" s="33">
        <v>42230.640972222223</v>
      </c>
      <c r="G421" s="51">
        <f t="shared" si="43"/>
        <v>0.20277777777664596</v>
      </c>
      <c r="H421" s="31" t="str">
        <f t="shared" si="44"/>
        <v>ACCEPTABLE</v>
      </c>
      <c r="I421" s="18"/>
      <c r="J421" s="33">
        <v>42230.850694444445</v>
      </c>
      <c r="K421" s="33">
        <v>42230.859722222223</v>
      </c>
      <c r="L421" s="27">
        <f t="shared" si="45"/>
        <v>9.0277777781011537E-3</v>
      </c>
      <c r="M421" s="28" t="str">
        <f t="shared" si="46"/>
        <v>TRUE</v>
      </c>
      <c r="N421" s="31" t="s">
        <v>41</v>
      </c>
      <c r="O421" s="29" t="s">
        <v>328</v>
      </c>
      <c r="P421"/>
      <c r="Q421"/>
      <c r="R421"/>
      <c r="S421"/>
      <c r="T421"/>
      <c r="U421"/>
      <c r="V421"/>
      <c r="W421"/>
    </row>
    <row r="422" spans="1:23" ht="27" customHeight="1" x14ac:dyDescent="0.25">
      <c r="A422" s="45">
        <v>19132</v>
      </c>
      <c r="B422" s="45">
        <v>247</v>
      </c>
      <c r="C422" s="29" t="s">
        <v>43</v>
      </c>
      <c r="D422" s="33">
        <v>42230.875</v>
      </c>
      <c r="E422" s="29" t="s">
        <v>39</v>
      </c>
      <c r="F422" s="33">
        <v>42230.640972222223</v>
      </c>
      <c r="G422" s="51">
        <f t="shared" si="43"/>
        <v>0.23402777777664596</v>
      </c>
      <c r="H422" s="31" t="str">
        <f t="shared" si="44"/>
        <v>ACCEPTABLE</v>
      </c>
      <c r="I422" s="18"/>
      <c r="J422" s="33">
        <v>42230.87777777778</v>
      </c>
      <c r="K422" s="33">
        <v>42230.888888888891</v>
      </c>
      <c r="L422" s="27">
        <f t="shared" si="45"/>
        <v>1.1111111110949423E-2</v>
      </c>
      <c r="M422" s="28" t="str">
        <f t="shared" si="46"/>
        <v>TRUE</v>
      </c>
      <c r="N422" s="31" t="s">
        <v>39</v>
      </c>
      <c r="O422" s="29" t="s">
        <v>44</v>
      </c>
      <c r="P422"/>
      <c r="Q422"/>
      <c r="R422"/>
      <c r="S422"/>
      <c r="T422"/>
      <c r="U422"/>
      <c r="V422"/>
      <c r="W422"/>
    </row>
    <row r="423" spans="1:23" ht="27" customHeight="1" x14ac:dyDescent="0.25">
      <c r="A423" s="45">
        <v>19132</v>
      </c>
      <c r="B423" s="45">
        <v>248</v>
      </c>
      <c r="C423" s="29" t="s">
        <v>43</v>
      </c>
      <c r="D423" s="33">
        <v>42231.298611111109</v>
      </c>
      <c r="E423" s="29" t="s">
        <v>41</v>
      </c>
      <c r="F423" s="33">
        <v>42231.225694444445</v>
      </c>
      <c r="G423" s="51">
        <f t="shared" si="43"/>
        <v>7.2916666664241347E-2</v>
      </c>
      <c r="H423" s="31" t="str">
        <f t="shared" si="44"/>
        <v>ACCEPTABLE</v>
      </c>
      <c r="I423" s="18"/>
      <c r="J423" s="33">
        <v>42231.304166666669</v>
      </c>
      <c r="K423" s="33">
        <v>42231.3125</v>
      </c>
      <c r="L423" s="27">
        <f t="shared" si="45"/>
        <v>8.333333331393078E-3</v>
      </c>
      <c r="M423" s="28" t="str">
        <f t="shared" si="46"/>
        <v>TRUE</v>
      </c>
      <c r="N423" s="31" t="s">
        <v>41</v>
      </c>
      <c r="O423" s="29" t="s">
        <v>44</v>
      </c>
      <c r="P423"/>
      <c r="Q423"/>
      <c r="R423"/>
      <c r="S423"/>
      <c r="T423"/>
      <c r="U423"/>
      <c r="V423"/>
      <c r="W423"/>
    </row>
    <row r="424" spans="1:23" ht="27" customHeight="1" x14ac:dyDescent="0.25">
      <c r="A424" s="45">
        <v>19132</v>
      </c>
      <c r="B424" s="45">
        <v>249</v>
      </c>
      <c r="C424" s="29" t="s">
        <v>207</v>
      </c>
      <c r="D424" s="33">
        <v>42231.322916666664</v>
      </c>
      <c r="E424" s="29" t="s">
        <v>39</v>
      </c>
      <c r="F424" s="33">
        <v>42231.225694444445</v>
      </c>
      <c r="G424" s="51">
        <f t="shared" si="43"/>
        <v>9.7222222218988463E-2</v>
      </c>
      <c r="H424" s="31" t="str">
        <f t="shared" si="44"/>
        <v>ACCEPTABLE</v>
      </c>
      <c r="I424" s="18"/>
      <c r="J424" s="33">
        <v>42231.333333333336</v>
      </c>
      <c r="K424" s="33">
        <v>42231.350694444445</v>
      </c>
      <c r="L424" s="27">
        <f t="shared" si="45"/>
        <v>1.7361111109494232E-2</v>
      </c>
      <c r="M424" s="28" t="str">
        <f t="shared" si="46"/>
        <v>TRUE</v>
      </c>
      <c r="N424" s="31" t="s">
        <v>39</v>
      </c>
      <c r="O424" s="29" t="s">
        <v>328</v>
      </c>
      <c r="P424"/>
      <c r="Q424"/>
      <c r="R424"/>
      <c r="S424"/>
      <c r="T424"/>
      <c r="U424"/>
      <c r="V424"/>
      <c r="W424"/>
    </row>
    <row r="425" spans="1:23" ht="27" customHeight="1" x14ac:dyDescent="0.25">
      <c r="A425" s="45">
        <v>19133</v>
      </c>
      <c r="B425" s="45">
        <v>250</v>
      </c>
      <c r="C425" s="29" t="s">
        <v>49</v>
      </c>
      <c r="D425" s="33">
        <v>42232.465277777781</v>
      </c>
      <c r="E425" s="29" t="s">
        <v>41</v>
      </c>
      <c r="F425" s="33">
        <v>42231.709027777775</v>
      </c>
      <c r="G425" s="51">
        <f t="shared" si="43"/>
        <v>0.75625000000582077</v>
      </c>
      <c r="H425" s="31" t="str">
        <f t="shared" si="44"/>
        <v>ACCEPTABLE</v>
      </c>
      <c r="I425" s="18"/>
      <c r="J425" s="33">
        <v>42232.47152777778</v>
      </c>
      <c r="K425" s="33">
        <v>42232.481944444444</v>
      </c>
      <c r="L425" s="27">
        <f t="shared" si="45"/>
        <v>1.0416666664241347E-2</v>
      </c>
      <c r="M425" s="28" t="str">
        <f t="shared" si="46"/>
        <v>TRUE</v>
      </c>
      <c r="N425" s="31" t="s">
        <v>41</v>
      </c>
      <c r="O425" s="29" t="s">
        <v>329</v>
      </c>
      <c r="P425"/>
      <c r="Q425"/>
      <c r="R425"/>
      <c r="S425"/>
      <c r="T425"/>
      <c r="U425"/>
      <c r="V425"/>
      <c r="W425"/>
    </row>
    <row r="426" spans="1:23" ht="27" customHeight="1" x14ac:dyDescent="0.25">
      <c r="A426" s="45">
        <v>19133</v>
      </c>
      <c r="B426" s="45">
        <v>251</v>
      </c>
      <c r="C426" s="29" t="s">
        <v>51</v>
      </c>
      <c r="D426" s="33">
        <v>42232.5</v>
      </c>
      <c r="E426" s="29" t="s">
        <v>39</v>
      </c>
      <c r="F426" s="33">
        <v>42231.709027777775</v>
      </c>
      <c r="G426" s="51">
        <f t="shared" si="43"/>
        <v>0.79097222222480923</v>
      </c>
      <c r="H426" s="31" t="str">
        <f t="shared" si="44"/>
        <v>ACCEPTABLE</v>
      </c>
      <c r="I426" s="18"/>
      <c r="J426" s="33">
        <v>42232.503472222219</v>
      </c>
      <c r="K426" s="33">
        <v>42232.511111111111</v>
      </c>
      <c r="L426" s="27">
        <f t="shared" si="45"/>
        <v>7.6388888919609599E-3</v>
      </c>
      <c r="M426" s="28" t="str">
        <f t="shared" si="46"/>
        <v>TRUE</v>
      </c>
      <c r="N426" s="31" t="s">
        <v>39</v>
      </c>
      <c r="O426" s="29" t="s">
        <v>330</v>
      </c>
      <c r="P426"/>
      <c r="Q426"/>
      <c r="R426"/>
      <c r="S426"/>
      <c r="T426"/>
      <c r="U426"/>
      <c r="V426"/>
      <c r="W426"/>
    </row>
    <row r="427" spans="1:23" ht="27" customHeight="1" x14ac:dyDescent="0.25">
      <c r="A427" s="45">
        <v>19133</v>
      </c>
      <c r="B427" s="45">
        <v>252</v>
      </c>
      <c r="C427" s="29" t="s">
        <v>53</v>
      </c>
      <c r="D427" s="33">
        <v>42233.694444444445</v>
      </c>
      <c r="E427" s="29" t="s">
        <v>41</v>
      </c>
      <c r="F427" s="33">
        <v>42233.569444444445</v>
      </c>
      <c r="G427" s="51">
        <f t="shared" si="43"/>
        <v>0.125</v>
      </c>
      <c r="H427" s="31" t="str">
        <f t="shared" si="44"/>
        <v>ACCEPTABLE</v>
      </c>
      <c r="I427" s="18"/>
      <c r="J427" s="33">
        <v>42233.697222222225</v>
      </c>
      <c r="K427" s="33">
        <v>42233.706250000003</v>
      </c>
      <c r="L427" s="27">
        <f t="shared" si="45"/>
        <v>9.0277777781011537E-3</v>
      </c>
      <c r="M427" s="28" t="str">
        <f t="shared" si="46"/>
        <v>TRUE</v>
      </c>
      <c r="N427" s="31" t="s">
        <v>41</v>
      </c>
      <c r="O427" s="29" t="s">
        <v>77</v>
      </c>
      <c r="P427"/>
      <c r="Q427"/>
      <c r="R427"/>
      <c r="S427"/>
      <c r="T427"/>
      <c r="U427"/>
      <c r="V427"/>
      <c r="W427"/>
    </row>
    <row r="428" spans="1:23" ht="27" customHeight="1" x14ac:dyDescent="0.25">
      <c r="A428" s="45">
        <v>19133</v>
      </c>
      <c r="B428" s="45">
        <v>253</v>
      </c>
      <c r="C428" s="29" t="s">
        <v>53</v>
      </c>
      <c r="D428" s="33">
        <v>42233.739583333336</v>
      </c>
      <c r="E428" s="29" t="s">
        <v>39</v>
      </c>
      <c r="F428" s="33">
        <v>42233.569444444445</v>
      </c>
      <c r="G428" s="51">
        <f t="shared" si="43"/>
        <v>0.17013888889050577</v>
      </c>
      <c r="H428" s="31" t="str">
        <f t="shared" si="44"/>
        <v>ACCEPTABLE</v>
      </c>
      <c r="I428" s="18"/>
      <c r="J428" s="33">
        <v>42233.740972222222</v>
      </c>
      <c r="K428" s="33">
        <v>42233.75</v>
      </c>
      <c r="L428" s="27">
        <f t="shared" si="45"/>
        <v>9.0277777781011537E-3</v>
      </c>
      <c r="M428" s="28" t="str">
        <f t="shared" si="46"/>
        <v>TRUE</v>
      </c>
      <c r="N428" s="31" t="s">
        <v>39</v>
      </c>
      <c r="O428" s="29" t="s">
        <v>77</v>
      </c>
      <c r="P428"/>
      <c r="Q428"/>
      <c r="R428"/>
      <c r="S428"/>
      <c r="T428"/>
      <c r="U428"/>
      <c r="V428"/>
      <c r="W428"/>
    </row>
    <row r="429" spans="1:23" ht="27" customHeight="1" x14ac:dyDescent="0.25">
      <c r="A429" s="45">
        <v>19134</v>
      </c>
      <c r="B429" s="45">
        <v>254</v>
      </c>
      <c r="C429" s="29" t="s">
        <v>207</v>
      </c>
      <c r="D429" s="33">
        <v>42234.263888888891</v>
      </c>
      <c r="E429" s="29" t="s">
        <v>41</v>
      </c>
      <c r="F429" s="33">
        <v>42233.724999999999</v>
      </c>
      <c r="G429" s="51">
        <f t="shared" si="43"/>
        <v>0.53888888889196096</v>
      </c>
      <c r="H429" s="31" t="str">
        <f t="shared" si="44"/>
        <v>ACCEPTABLE</v>
      </c>
      <c r="I429" s="18"/>
      <c r="J429" s="33">
        <v>42234.24722222222</v>
      </c>
      <c r="K429" s="33">
        <v>42234.258333333331</v>
      </c>
      <c r="L429" s="27">
        <f t="shared" si="45"/>
        <v>1.1111111110949423E-2</v>
      </c>
      <c r="M429" s="28" t="str">
        <f t="shared" si="46"/>
        <v>TRUE</v>
      </c>
      <c r="N429" s="31" t="s">
        <v>41</v>
      </c>
      <c r="O429" s="29" t="s">
        <v>125</v>
      </c>
      <c r="P429"/>
      <c r="Q429"/>
      <c r="R429"/>
      <c r="S429"/>
      <c r="T429"/>
      <c r="U429"/>
      <c r="V429"/>
      <c r="W429"/>
    </row>
    <row r="430" spans="1:23" ht="27" customHeight="1" x14ac:dyDescent="0.25">
      <c r="A430" s="45">
        <v>19134</v>
      </c>
      <c r="B430" s="45">
        <v>255</v>
      </c>
      <c r="C430" s="29" t="s">
        <v>43</v>
      </c>
      <c r="D430" s="33">
        <v>42234.284722222219</v>
      </c>
      <c r="E430" s="29" t="s">
        <v>39</v>
      </c>
      <c r="F430" s="33">
        <v>42233.724999999999</v>
      </c>
      <c r="G430" s="51">
        <f t="shared" si="43"/>
        <v>0.55972222222044365</v>
      </c>
      <c r="H430" s="31" t="str">
        <f t="shared" si="44"/>
        <v>ACCEPTABLE</v>
      </c>
      <c r="I430" s="18"/>
      <c r="J430" s="33">
        <v>42234.285416666666</v>
      </c>
      <c r="K430" s="33">
        <v>42234.297222222223</v>
      </c>
      <c r="L430" s="27">
        <f t="shared" si="45"/>
        <v>1.1805555557657499E-2</v>
      </c>
      <c r="M430" s="28" t="str">
        <f t="shared" si="46"/>
        <v>TRUE</v>
      </c>
      <c r="N430" s="31" t="s">
        <v>39</v>
      </c>
      <c r="O430" s="29" t="s">
        <v>54</v>
      </c>
      <c r="P430"/>
      <c r="Q430"/>
      <c r="R430"/>
      <c r="S430"/>
      <c r="T430"/>
      <c r="U430"/>
      <c r="V430"/>
      <c r="W430"/>
    </row>
    <row r="431" spans="1:23" ht="27" customHeight="1" x14ac:dyDescent="0.25">
      <c r="A431" s="45">
        <v>19135</v>
      </c>
      <c r="B431" s="45">
        <v>257</v>
      </c>
      <c r="C431" s="29" t="s">
        <v>331</v>
      </c>
      <c r="D431" s="33">
        <v>42234.395833333336</v>
      </c>
      <c r="E431" s="29" t="s">
        <v>41</v>
      </c>
      <c r="F431" s="33">
        <v>42234.276388888888</v>
      </c>
      <c r="G431" s="51">
        <f t="shared" si="43"/>
        <v>0.11944444444816327</v>
      </c>
      <c r="H431" s="31" t="str">
        <f t="shared" si="44"/>
        <v>ACCEPTABLE</v>
      </c>
      <c r="I431" s="18"/>
      <c r="J431" s="33">
        <v>42234.395138888889</v>
      </c>
      <c r="K431" s="33">
        <v>42234.404861111114</v>
      </c>
      <c r="L431" s="27">
        <f t="shared" si="45"/>
        <v>9.7222222248092294E-3</v>
      </c>
      <c r="M431" s="28" t="str">
        <f t="shared" si="46"/>
        <v>TRUE</v>
      </c>
      <c r="N431" s="31" t="s">
        <v>41</v>
      </c>
      <c r="O431" s="29" t="s">
        <v>120</v>
      </c>
      <c r="P431"/>
      <c r="Q431"/>
      <c r="R431"/>
      <c r="S431"/>
      <c r="T431"/>
      <c r="U431"/>
      <c r="V431"/>
      <c r="W431"/>
    </row>
    <row r="432" spans="1:23" ht="27" customHeight="1" x14ac:dyDescent="0.25">
      <c r="A432" s="45" t="s">
        <v>332</v>
      </c>
      <c r="B432" s="45">
        <v>258</v>
      </c>
      <c r="C432" s="29" t="s">
        <v>331</v>
      </c>
      <c r="D432" s="33">
        <v>42234.4375</v>
      </c>
      <c r="E432" s="29" t="s">
        <v>41</v>
      </c>
      <c r="F432" s="33">
        <v>42234.276388888888</v>
      </c>
      <c r="G432" s="51">
        <f t="shared" si="43"/>
        <v>0.16111111111240461</v>
      </c>
      <c r="H432" s="31" t="str">
        <f t="shared" si="44"/>
        <v>ACCEPTABLE</v>
      </c>
      <c r="I432" s="18"/>
      <c r="J432" s="33">
        <v>42234.448611111111</v>
      </c>
      <c r="K432" s="33">
        <v>42234.459027777775</v>
      </c>
      <c r="L432" s="27">
        <f t="shared" si="45"/>
        <v>1.0416666664241347E-2</v>
      </c>
      <c r="M432" s="28" t="str">
        <f t="shared" si="46"/>
        <v>TRUE</v>
      </c>
      <c r="N432" s="31" t="s">
        <v>41</v>
      </c>
      <c r="O432" s="29" t="s">
        <v>333</v>
      </c>
      <c r="P432"/>
      <c r="Q432"/>
      <c r="R432"/>
      <c r="S432"/>
      <c r="T432"/>
      <c r="U432"/>
      <c r="V432"/>
      <c r="W432"/>
    </row>
    <row r="433" spans="1:23" ht="27" customHeight="1" x14ac:dyDescent="0.25">
      <c r="A433" s="45">
        <v>19133</v>
      </c>
      <c r="B433" s="45">
        <v>259</v>
      </c>
      <c r="C433" s="29" t="s">
        <v>51</v>
      </c>
      <c r="D433" s="33">
        <v>42234.597222222219</v>
      </c>
      <c r="E433" s="29" t="s">
        <v>41</v>
      </c>
      <c r="F433" s="33">
        <v>42234.276388888888</v>
      </c>
      <c r="G433" s="51">
        <f t="shared" si="43"/>
        <v>0.32083333333139308</v>
      </c>
      <c r="H433" s="31" t="str">
        <f t="shared" si="44"/>
        <v>ACCEPTABLE</v>
      </c>
      <c r="I433" s="18"/>
      <c r="J433" s="33">
        <v>42234.584722222222</v>
      </c>
      <c r="K433" s="33">
        <v>42234.594444444447</v>
      </c>
      <c r="L433" s="27">
        <f t="shared" si="45"/>
        <v>9.7222222248092294E-3</v>
      </c>
      <c r="M433" s="28" t="str">
        <f t="shared" si="46"/>
        <v>TRUE</v>
      </c>
      <c r="N433" s="31" t="s">
        <v>41</v>
      </c>
      <c r="O433" s="29" t="s">
        <v>334</v>
      </c>
      <c r="P433"/>
      <c r="Q433"/>
      <c r="R433"/>
      <c r="S433"/>
      <c r="T433"/>
      <c r="U433"/>
      <c r="V433"/>
      <c r="W433"/>
    </row>
    <row r="434" spans="1:23" ht="27" customHeight="1" x14ac:dyDescent="0.25">
      <c r="A434" s="45">
        <v>19133</v>
      </c>
      <c r="B434" s="45">
        <v>260</v>
      </c>
      <c r="C434" s="29" t="s">
        <v>49</v>
      </c>
      <c r="D434" s="33">
        <v>42234.618055555555</v>
      </c>
      <c r="E434" s="29" t="s">
        <v>39</v>
      </c>
      <c r="F434" s="33">
        <v>42234.276388888888</v>
      </c>
      <c r="G434" s="51">
        <f t="shared" si="43"/>
        <v>0.34166666666715173</v>
      </c>
      <c r="H434" s="31" t="str">
        <f t="shared" si="44"/>
        <v>ACCEPTABLE</v>
      </c>
      <c r="I434" s="18"/>
      <c r="J434" s="33">
        <v>42234.604166666664</v>
      </c>
      <c r="K434" s="33">
        <v>42234.616666666669</v>
      </c>
      <c r="L434" s="27">
        <f t="shared" si="45"/>
        <v>1.2500000004365575E-2</v>
      </c>
      <c r="M434" s="28" t="str">
        <f t="shared" si="46"/>
        <v>TRUE</v>
      </c>
      <c r="N434" s="31" t="s">
        <v>39</v>
      </c>
      <c r="O434" s="29" t="s">
        <v>335</v>
      </c>
      <c r="P434"/>
      <c r="Q434"/>
      <c r="R434"/>
      <c r="S434"/>
      <c r="T434"/>
      <c r="U434"/>
      <c r="V434"/>
      <c r="W434"/>
    </row>
    <row r="435" spans="1:23" ht="27" customHeight="1" x14ac:dyDescent="0.25">
      <c r="A435" s="45">
        <v>19136</v>
      </c>
      <c r="B435" s="45">
        <v>261</v>
      </c>
      <c r="C435" s="29" t="s">
        <v>207</v>
      </c>
      <c r="D435" s="33">
        <v>42234.659722222219</v>
      </c>
      <c r="E435" s="29" t="s">
        <v>41</v>
      </c>
      <c r="F435" s="33">
        <v>42234.276388888888</v>
      </c>
      <c r="G435" s="51">
        <f t="shared" si="43"/>
        <v>0.38333333333139308</v>
      </c>
      <c r="H435" s="31" t="str">
        <f t="shared" si="44"/>
        <v>ACCEPTABLE</v>
      </c>
      <c r="I435" s="18"/>
      <c r="J435" s="33">
        <v>42234.645833333336</v>
      </c>
      <c r="K435" s="33">
        <v>42234.649305555555</v>
      </c>
      <c r="L435" s="27">
        <f t="shared" si="45"/>
        <v>3.4722222189884633E-3</v>
      </c>
      <c r="M435" s="28" t="str">
        <f t="shared" si="46"/>
        <v>TRUE</v>
      </c>
      <c r="N435" s="31" t="s">
        <v>41</v>
      </c>
      <c r="O435" s="29" t="s">
        <v>336</v>
      </c>
      <c r="P435"/>
      <c r="Q435"/>
      <c r="R435"/>
      <c r="S435"/>
      <c r="T435"/>
      <c r="U435"/>
      <c r="V435"/>
      <c r="W435"/>
    </row>
    <row r="436" spans="1:23" ht="27" customHeight="1" x14ac:dyDescent="0.25">
      <c r="A436" s="45">
        <v>19136</v>
      </c>
      <c r="B436" s="45">
        <v>262</v>
      </c>
      <c r="C436" s="29" t="s">
        <v>43</v>
      </c>
      <c r="D436" s="33">
        <v>42234.680555555555</v>
      </c>
      <c r="E436" s="29" t="s">
        <v>39</v>
      </c>
      <c r="F436" s="33">
        <v>42234.276388888888</v>
      </c>
      <c r="G436" s="51">
        <f t="shared" si="43"/>
        <v>0.40416666666715173</v>
      </c>
      <c r="H436" s="31" t="str">
        <f t="shared" si="44"/>
        <v>ACCEPTABLE</v>
      </c>
      <c r="I436" s="18"/>
      <c r="J436" s="33">
        <v>42234.665972222225</v>
      </c>
      <c r="K436" s="33">
        <v>42234.675694444442</v>
      </c>
      <c r="L436" s="27">
        <f t="shared" si="45"/>
        <v>9.7222222175332718E-3</v>
      </c>
      <c r="M436" s="28" t="str">
        <f t="shared" si="46"/>
        <v>TRUE</v>
      </c>
      <c r="N436" s="31" t="s">
        <v>39</v>
      </c>
      <c r="O436" s="29" t="s">
        <v>336</v>
      </c>
      <c r="P436"/>
      <c r="Q436"/>
      <c r="R436"/>
      <c r="S436"/>
      <c r="T436"/>
      <c r="U436"/>
      <c r="V436"/>
      <c r="W436"/>
    </row>
    <row r="437" spans="1:23" ht="27" customHeight="1" x14ac:dyDescent="0.25">
      <c r="A437" s="45">
        <v>19138</v>
      </c>
      <c r="B437" s="45">
        <v>263</v>
      </c>
      <c r="C437" s="29" t="s">
        <v>43</v>
      </c>
      <c r="D437" s="33">
        <v>42235.25</v>
      </c>
      <c r="E437" s="29" t="s">
        <v>41</v>
      </c>
      <c r="F437" s="33">
        <v>42234.208333333336</v>
      </c>
      <c r="G437" s="51">
        <f t="shared" si="43"/>
        <v>1.0416666666642413</v>
      </c>
      <c r="H437" s="31" t="str">
        <f t="shared" si="44"/>
        <v>ACCEPTABLE</v>
      </c>
      <c r="I437" s="18"/>
      <c r="J437" s="33">
        <v>42235.239583333336</v>
      </c>
      <c r="K437" s="33">
        <v>42235.25</v>
      </c>
      <c r="L437" s="27">
        <f t="shared" si="45"/>
        <v>1.0416666664241347E-2</v>
      </c>
      <c r="M437" s="28" t="str">
        <f t="shared" si="46"/>
        <v>TRUE</v>
      </c>
      <c r="N437" s="31" t="s">
        <v>41</v>
      </c>
      <c r="O437" s="29" t="s">
        <v>54</v>
      </c>
      <c r="P437"/>
      <c r="Q437"/>
      <c r="R437"/>
      <c r="S437"/>
      <c r="T437"/>
      <c r="U437"/>
      <c r="V437"/>
      <c r="W437"/>
    </row>
    <row r="438" spans="1:23" ht="27" customHeight="1" x14ac:dyDescent="0.25">
      <c r="A438" s="45">
        <v>19138</v>
      </c>
      <c r="B438" s="45">
        <v>264</v>
      </c>
      <c r="C438" s="29" t="s">
        <v>207</v>
      </c>
      <c r="D438" s="33">
        <v>42235.270833333336</v>
      </c>
      <c r="E438" s="29" t="s">
        <v>39</v>
      </c>
      <c r="F438" s="33">
        <v>42234.208333333336</v>
      </c>
      <c r="G438" s="51">
        <f t="shared" si="43"/>
        <v>1.0625</v>
      </c>
      <c r="H438" s="31" t="str">
        <f t="shared" si="44"/>
        <v>ACCEPTABLE</v>
      </c>
      <c r="I438" s="18"/>
      <c r="J438" s="33">
        <v>42235.270833333336</v>
      </c>
      <c r="K438" s="33">
        <v>42235.28125</v>
      </c>
      <c r="L438" s="27">
        <f t="shared" si="45"/>
        <v>1.0416666664241347E-2</v>
      </c>
      <c r="M438" s="28" t="str">
        <f t="shared" si="46"/>
        <v>TRUE</v>
      </c>
      <c r="N438" s="31" t="s">
        <v>39</v>
      </c>
      <c r="O438" s="29" t="s">
        <v>337</v>
      </c>
      <c r="P438"/>
      <c r="Q438"/>
      <c r="R438"/>
      <c r="S438"/>
      <c r="T438"/>
      <c r="U438"/>
      <c r="V438"/>
      <c r="W438"/>
    </row>
    <row r="439" spans="1:23" ht="27" customHeight="1" x14ac:dyDescent="0.25">
      <c r="A439" s="45">
        <v>19134</v>
      </c>
      <c r="B439" s="45">
        <v>265</v>
      </c>
      <c r="C439" s="29" t="s">
        <v>43</v>
      </c>
      <c r="D439" s="33">
        <v>42235.59375</v>
      </c>
      <c r="E439" s="29" t="s">
        <v>41</v>
      </c>
      <c r="F439" s="33">
        <v>42235.442361111112</v>
      </c>
      <c r="G439" s="51">
        <f t="shared" si="43"/>
        <v>0.15138888888759539</v>
      </c>
      <c r="H439" s="31" t="str">
        <f t="shared" si="44"/>
        <v>ACCEPTABLE</v>
      </c>
      <c r="I439" s="18"/>
      <c r="J439" s="33">
        <v>42235.581944444442</v>
      </c>
      <c r="K439" s="33">
        <v>42235.591666666667</v>
      </c>
      <c r="L439" s="27">
        <f t="shared" si="45"/>
        <v>9.7222222248092294E-3</v>
      </c>
      <c r="M439" s="28" t="str">
        <f t="shared" si="46"/>
        <v>TRUE</v>
      </c>
      <c r="N439" s="31" t="s">
        <v>41</v>
      </c>
      <c r="O439" s="29" t="s">
        <v>54</v>
      </c>
      <c r="P439"/>
      <c r="Q439"/>
      <c r="R439"/>
      <c r="S439"/>
      <c r="T439"/>
      <c r="U439"/>
      <c r="V439"/>
      <c r="W439"/>
    </row>
    <row r="440" spans="1:23" ht="27" customHeight="1" x14ac:dyDescent="0.25">
      <c r="A440" s="45">
        <v>19134</v>
      </c>
      <c r="B440" s="45">
        <v>266</v>
      </c>
      <c r="C440" s="29" t="s">
        <v>207</v>
      </c>
      <c r="D440" s="33">
        <v>42235.614583333336</v>
      </c>
      <c r="E440" s="29" t="s">
        <v>39</v>
      </c>
      <c r="F440" s="33">
        <v>42235.442361111112</v>
      </c>
      <c r="G440" s="51">
        <f t="shared" si="43"/>
        <v>0.17222222222335404</v>
      </c>
      <c r="H440" s="31" t="str">
        <f t="shared" si="44"/>
        <v>ACCEPTABLE</v>
      </c>
      <c r="I440" s="18"/>
      <c r="J440" s="33">
        <v>42235.62777777778</v>
      </c>
      <c r="K440" s="33">
        <v>42235.638194444444</v>
      </c>
      <c r="L440" s="27">
        <f t="shared" si="45"/>
        <v>1.0416666664241347E-2</v>
      </c>
      <c r="M440" s="28" t="str">
        <f t="shared" si="46"/>
        <v>TRUE</v>
      </c>
      <c r="N440" s="31" t="s">
        <v>39</v>
      </c>
      <c r="O440" s="29" t="s">
        <v>338</v>
      </c>
      <c r="P440"/>
      <c r="Q440"/>
      <c r="R440"/>
      <c r="S440"/>
      <c r="T440"/>
      <c r="U440"/>
      <c r="V440"/>
      <c r="W440"/>
    </row>
    <row r="441" spans="1:23" ht="27" customHeight="1" x14ac:dyDescent="0.25">
      <c r="A441" s="45">
        <v>19139</v>
      </c>
      <c r="B441" s="45">
        <v>267</v>
      </c>
      <c r="C441" s="29" t="s">
        <v>207</v>
      </c>
      <c r="D441" s="33">
        <v>42235.6875</v>
      </c>
      <c r="E441" s="29" t="s">
        <v>41</v>
      </c>
      <c r="F441" s="33">
        <v>42235.442361111112</v>
      </c>
      <c r="G441" s="51">
        <f t="shared" si="43"/>
        <v>0.24513888888759539</v>
      </c>
      <c r="H441" s="31" t="str">
        <f t="shared" si="44"/>
        <v>ACCEPTABLE</v>
      </c>
      <c r="I441" s="18"/>
      <c r="J441" s="33">
        <v>42235.706250000003</v>
      </c>
      <c r="K441" s="33">
        <v>42235.717361111114</v>
      </c>
      <c r="L441" s="27">
        <f t="shared" si="45"/>
        <v>1.1111111110949423E-2</v>
      </c>
      <c r="M441" s="28" t="str">
        <f t="shared" si="46"/>
        <v>TRUE</v>
      </c>
      <c r="N441" s="31" t="s">
        <v>41</v>
      </c>
      <c r="O441" s="29" t="s">
        <v>339</v>
      </c>
      <c r="P441"/>
      <c r="Q441"/>
      <c r="R441"/>
      <c r="S441"/>
      <c r="T441"/>
      <c r="U441"/>
      <c r="V441"/>
      <c r="W441"/>
    </row>
    <row r="442" spans="1:23" ht="27" customHeight="1" x14ac:dyDescent="0.25">
      <c r="A442" s="45">
        <v>19139</v>
      </c>
      <c r="B442" s="45">
        <v>268</v>
      </c>
      <c r="C442" s="29" t="s">
        <v>207</v>
      </c>
      <c r="D442" s="33">
        <v>42235.708333333336</v>
      </c>
      <c r="E442" s="29" t="s">
        <v>39</v>
      </c>
      <c r="F442" s="33">
        <v>42235.442361111112</v>
      </c>
      <c r="G442" s="51">
        <f t="shared" si="43"/>
        <v>0.26597222222335404</v>
      </c>
      <c r="H442" s="31" t="str">
        <f t="shared" si="44"/>
        <v>ACCEPTABLE</v>
      </c>
      <c r="I442" s="18"/>
      <c r="J442" s="33">
        <v>42235.728472222225</v>
      </c>
      <c r="K442" s="33">
        <v>42235.739583333336</v>
      </c>
      <c r="L442" s="27">
        <f t="shared" si="45"/>
        <v>1.1111111110949423E-2</v>
      </c>
      <c r="M442" s="28" t="str">
        <f t="shared" si="46"/>
        <v>TRUE</v>
      </c>
      <c r="N442" s="31" t="s">
        <v>39</v>
      </c>
      <c r="O442" s="29" t="s">
        <v>339</v>
      </c>
      <c r="P442"/>
      <c r="Q442"/>
      <c r="R442"/>
      <c r="S442"/>
      <c r="T442"/>
      <c r="U442"/>
      <c r="V442"/>
      <c r="W442"/>
    </row>
    <row r="443" spans="1:23" ht="27" customHeight="1" x14ac:dyDescent="0.25">
      <c r="A443" s="45">
        <v>19140</v>
      </c>
      <c r="B443" s="45">
        <v>269</v>
      </c>
      <c r="C443" s="29" t="s">
        <v>340</v>
      </c>
      <c r="D443" s="33">
        <v>42236.413194444445</v>
      </c>
      <c r="E443" s="29" t="s">
        <v>41</v>
      </c>
      <c r="F443" s="33">
        <v>42236.261111111111</v>
      </c>
      <c r="G443" s="51">
        <f t="shared" si="43"/>
        <v>0.15208333333430346</v>
      </c>
      <c r="H443" s="31" t="str">
        <f t="shared" si="44"/>
        <v>ACCEPTABLE</v>
      </c>
      <c r="I443" s="18"/>
      <c r="J443" s="33">
        <v>42236.422222222223</v>
      </c>
      <c r="K443" s="33">
        <v>42236.438194444447</v>
      </c>
      <c r="L443" s="27">
        <f t="shared" si="45"/>
        <v>1.5972222223354038E-2</v>
      </c>
      <c r="M443" s="28" t="str">
        <f t="shared" si="46"/>
        <v>TRUE</v>
      </c>
      <c r="N443" s="31" t="s">
        <v>41</v>
      </c>
      <c r="O443" s="29" t="s">
        <v>341</v>
      </c>
      <c r="P443"/>
      <c r="Q443"/>
      <c r="R443"/>
      <c r="S443"/>
      <c r="T443"/>
      <c r="U443"/>
      <c r="V443"/>
      <c r="W443"/>
    </row>
    <row r="444" spans="1:23" ht="27" customHeight="1" x14ac:dyDescent="0.25">
      <c r="A444" s="45">
        <v>19140</v>
      </c>
      <c r="B444" s="45">
        <v>270</v>
      </c>
      <c r="C444" s="29" t="s">
        <v>68</v>
      </c>
      <c r="D444" s="33">
        <v>42236.447916666664</v>
      </c>
      <c r="E444" s="29" t="s">
        <v>39</v>
      </c>
      <c r="F444" s="33">
        <v>42236.261111111111</v>
      </c>
      <c r="G444" s="51">
        <f t="shared" si="43"/>
        <v>0.18680555555329192</v>
      </c>
      <c r="H444" s="31" t="str">
        <f t="shared" si="44"/>
        <v>ACCEPTABLE</v>
      </c>
      <c r="I444" s="18"/>
      <c r="J444" s="33">
        <v>42236.470833333333</v>
      </c>
      <c r="K444" s="33">
        <v>42236.481249999997</v>
      </c>
      <c r="L444" s="27">
        <f t="shared" si="45"/>
        <v>1.0416666664241347E-2</v>
      </c>
      <c r="M444" s="28" t="str">
        <f t="shared" si="46"/>
        <v>TRUE</v>
      </c>
      <c r="N444" s="31" t="s">
        <v>39</v>
      </c>
      <c r="O444" s="29" t="s">
        <v>342</v>
      </c>
      <c r="P444"/>
      <c r="Q444"/>
      <c r="R444"/>
      <c r="S444"/>
      <c r="T444"/>
      <c r="U444"/>
      <c r="V444"/>
      <c r="W444"/>
    </row>
    <row r="445" spans="1:23" ht="27" customHeight="1" x14ac:dyDescent="0.25">
      <c r="A445" s="45">
        <v>19140</v>
      </c>
      <c r="B445" s="45">
        <v>271</v>
      </c>
      <c r="C445" s="29" t="s">
        <v>68</v>
      </c>
      <c r="D445" s="33">
        <v>42237.319444444445</v>
      </c>
      <c r="E445" s="29" t="s">
        <v>41</v>
      </c>
      <c r="F445" s="33">
        <v>42237.189583333333</v>
      </c>
      <c r="G445" s="51">
        <f t="shared" si="43"/>
        <v>0.12986111111240461</v>
      </c>
      <c r="H445" s="31" t="str">
        <f t="shared" si="44"/>
        <v>ACCEPTABLE</v>
      </c>
      <c r="I445" s="18"/>
      <c r="J445" s="33">
        <v>42237.319444444445</v>
      </c>
      <c r="K445" s="33">
        <v>42237.329861111109</v>
      </c>
      <c r="L445" s="27">
        <f t="shared" si="45"/>
        <v>1.0416666664241347E-2</v>
      </c>
      <c r="M445" s="28" t="str">
        <f t="shared" si="46"/>
        <v>TRUE</v>
      </c>
      <c r="N445" s="31" t="s">
        <v>41</v>
      </c>
      <c r="O445" s="29" t="s">
        <v>343</v>
      </c>
      <c r="P445"/>
      <c r="Q445"/>
      <c r="R445"/>
      <c r="S445"/>
      <c r="T445"/>
      <c r="U445"/>
      <c r="V445"/>
      <c r="W445"/>
    </row>
    <row r="446" spans="1:23" ht="27" customHeight="1" x14ac:dyDescent="0.25">
      <c r="A446" s="45">
        <v>19140</v>
      </c>
      <c r="B446" s="45">
        <v>272</v>
      </c>
      <c r="C446" s="29" t="s">
        <v>340</v>
      </c>
      <c r="D446" s="33">
        <v>42237.340277777781</v>
      </c>
      <c r="E446" s="29" t="s">
        <v>39</v>
      </c>
      <c r="F446" s="33">
        <v>42237.189583333333</v>
      </c>
      <c r="G446" s="51">
        <f t="shared" si="43"/>
        <v>0.15069444444816327</v>
      </c>
      <c r="H446" s="31" t="str">
        <f t="shared" si="44"/>
        <v>ACCEPTABLE</v>
      </c>
      <c r="I446" s="18"/>
      <c r="J446" s="33">
        <v>42237.354166666664</v>
      </c>
      <c r="K446" s="33">
        <v>42237.368055555555</v>
      </c>
      <c r="L446" s="27">
        <f t="shared" si="45"/>
        <v>1.3888888890505768E-2</v>
      </c>
      <c r="M446" s="28" t="str">
        <f t="shared" si="46"/>
        <v>TRUE</v>
      </c>
      <c r="N446" s="31" t="s">
        <v>39</v>
      </c>
      <c r="O446" s="29" t="s">
        <v>344</v>
      </c>
      <c r="P446"/>
      <c r="Q446"/>
      <c r="R446"/>
      <c r="S446"/>
      <c r="T446"/>
      <c r="U446"/>
      <c r="V446"/>
      <c r="W446"/>
    </row>
    <row r="447" spans="1:23" ht="27" customHeight="1" x14ac:dyDescent="0.25">
      <c r="A447" s="45">
        <v>19142</v>
      </c>
      <c r="B447" s="45">
        <v>275</v>
      </c>
      <c r="C447" s="29" t="s">
        <v>207</v>
      </c>
      <c r="D447" s="33">
        <v>42237.999305555553</v>
      </c>
      <c r="E447" s="29" t="s">
        <v>41</v>
      </c>
      <c r="F447" s="33">
        <v>42237.84375</v>
      </c>
      <c r="G447" s="51">
        <f t="shared" si="43"/>
        <v>0.15555555555329192</v>
      </c>
      <c r="H447" s="31" t="str">
        <f t="shared" si="44"/>
        <v>ACCEPTABLE</v>
      </c>
      <c r="I447" s="18"/>
      <c r="J447" s="33">
        <v>42238.031944444447</v>
      </c>
      <c r="K447" s="33">
        <v>42238.043055555558</v>
      </c>
      <c r="L447" s="27">
        <f t="shared" si="45"/>
        <v>1.1111111110949423E-2</v>
      </c>
      <c r="M447" s="28" t="str">
        <f t="shared" si="46"/>
        <v>TRUE</v>
      </c>
      <c r="N447" s="31" t="s">
        <v>41</v>
      </c>
      <c r="O447" s="29" t="s">
        <v>346</v>
      </c>
      <c r="P447"/>
      <c r="Q447"/>
      <c r="R447"/>
      <c r="S447"/>
      <c r="T447"/>
      <c r="U447"/>
      <c r="V447"/>
      <c r="W447"/>
    </row>
    <row r="448" spans="1:23" ht="27" customHeight="1" x14ac:dyDescent="0.25">
      <c r="A448" s="45">
        <v>19142</v>
      </c>
      <c r="B448" s="45">
        <v>276</v>
      </c>
      <c r="C448" s="29" t="s">
        <v>43</v>
      </c>
      <c r="D448" s="33">
        <v>42238.041666666664</v>
      </c>
      <c r="E448" s="29" t="s">
        <v>39</v>
      </c>
      <c r="F448" s="33">
        <v>42237.84375</v>
      </c>
      <c r="G448" s="51">
        <f t="shared" si="43"/>
        <v>0.19791666666424135</v>
      </c>
      <c r="H448" s="31" t="str">
        <f t="shared" si="44"/>
        <v>ACCEPTABLE</v>
      </c>
      <c r="I448" s="18"/>
      <c r="J448" s="33">
        <v>42238.067361111112</v>
      </c>
      <c r="K448" s="33">
        <v>42238.076388888891</v>
      </c>
      <c r="L448" s="27">
        <f t="shared" si="45"/>
        <v>9.0277777781011537E-3</v>
      </c>
      <c r="M448" s="28" t="str">
        <f t="shared" si="46"/>
        <v>TRUE</v>
      </c>
      <c r="N448" s="31" t="s">
        <v>39</v>
      </c>
      <c r="O448" s="29" t="s">
        <v>44</v>
      </c>
      <c r="P448"/>
      <c r="Q448"/>
      <c r="R448"/>
      <c r="S448"/>
      <c r="T448"/>
      <c r="U448"/>
      <c r="V448"/>
      <c r="W448"/>
    </row>
    <row r="449" spans="1:23" ht="27" customHeight="1" x14ac:dyDescent="0.25">
      <c r="A449" s="45">
        <v>19144</v>
      </c>
      <c r="B449" s="45">
        <v>277</v>
      </c>
      <c r="C449" s="29" t="s">
        <v>292</v>
      </c>
      <c r="D449" s="33">
        <v>42238.4375</v>
      </c>
      <c r="E449" s="29" t="s">
        <v>41</v>
      </c>
      <c r="F449" s="33">
        <v>42238.332638888889</v>
      </c>
      <c r="G449" s="51">
        <f t="shared" si="43"/>
        <v>0.10486111111094942</v>
      </c>
      <c r="H449" s="31" t="str">
        <f t="shared" si="44"/>
        <v>ACCEPTABLE</v>
      </c>
      <c r="I449" s="18"/>
      <c r="J449" s="33">
        <v>42238.4375</v>
      </c>
      <c r="K449" s="33">
        <v>42238.447916666664</v>
      </c>
      <c r="L449" s="27">
        <f t="shared" si="45"/>
        <v>1.0416666664241347E-2</v>
      </c>
      <c r="M449" s="28" t="str">
        <f t="shared" si="46"/>
        <v>TRUE</v>
      </c>
      <c r="N449" s="31" t="s">
        <v>41</v>
      </c>
      <c r="O449" s="29" t="s">
        <v>121</v>
      </c>
      <c r="P449"/>
      <c r="Q449"/>
      <c r="R449"/>
      <c r="S449"/>
      <c r="T449"/>
      <c r="U449"/>
      <c r="V449"/>
      <c r="W449"/>
    </row>
    <row r="450" spans="1:23" ht="27" customHeight="1" x14ac:dyDescent="0.25">
      <c r="A450" s="45">
        <v>19144</v>
      </c>
      <c r="B450" s="45">
        <v>278</v>
      </c>
      <c r="C450" s="29" t="s">
        <v>292</v>
      </c>
      <c r="D450" s="33">
        <v>42238.46875</v>
      </c>
      <c r="E450" s="29" t="s">
        <v>39</v>
      </c>
      <c r="F450" s="33">
        <v>42238.332638888889</v>
      </c>
      <c r="G450" s="51">
        <f t="shared" si="43"/>
        <v>0.13611111111094942</v>
      </c>
      <c r="H450" s="31" t="str">
        <f t="shared" si="44"/>
        <v>ACCEPTABLE</v>
      </c>
      <c r="I450" s="18"/>
      <c r="J450" s="33">
        <v>42238.46875</v>
      </c>
      <c r="K450" s="33">
        <v>42238.479166666664</v>
      </c>
      <c r="L450" s="27">
        <f t="shared" si="45"/>
        <v>1.0416666664241347E-2</v>
      </c>
      <c r="M450" s="28" t="str">
        <f t="shared" si="46"/>
        <v>TRUE</v>
      </c>
      <c r="N450" s="31" t="s">
        <v>39</v>
      </c>
      <c r="O450" s="29" t="s">
        <v>120</v>
      </c>
      <c r="P450"/>
      <c r="Q450"/>
      <c r="R450"/>
      <c r="S450"/>
      <c r="T450"/>
      <c r="U450"/>
      <c r="V450"/>
      <c r="W450"/>
    </row>
    <row r="451" spans="1:23" ht="27" customHeight="1" x14ac:dyDescent="0.25">
      <c r="A451" s="45">
        <v>19143</v>
      </c>
      <c r="B451" s="45">
        <v>279</v>
      </c>
      <c r="C451" s="29" t="s">
        <v>207</v>
      </c>
      <c r="D451" s="33">
        <v>42238.673611111109</v>
      </c>
      <c r="E451" s="29" t="s">
        <v>41</v>
      </c>
      <c r="F451" s="33">
        <v>42238.488194444442</v>
      </c>
      <c r="G451" s="51">
        <f t="shared" si="43"/>
        <v>0.18541666666715173</v>
      </c>
      <c r="H451" s="31" t="str">
        <f t="shared" si="44"/>
        <v>ACCEPTABLE</v>
      </c>
      <c r="I451" s="18"/>
      <c r="J451" s="33">
        <v>42238.677083333336</v>
      </c>
      <c r="K451" s="33">
        <v>42238.68472222222</v>
      </c>
      <c r="L451" s="27">
        <f t="shared" si="45"/>
        <v>7.6388888846850023E-3</v>
      </c>
      <c r="M451" s="28" t="str">
        <f t="shared" si="46"/>
        <v>TRUE</v>
      </c>
      <c r="N451" s="31" t="s">
        <v>41</v>
      </c>
      <c r="O451" s="29" t="s">
        <v>347</v>
      </c>
      <c r="P451"/>
      <c r="Q451"/>
      <c r="R451"/>
      <c r="S451"/>
      <c r="T451"/>
      <c r="U451"/>
      <c r="V451"/>
      <c r="W451"/>
    </row>
    <row r="452" spans="1:23" ht="27" customHeight="1" x14ac:dyDescent="0.25">
      <c r="A452" s="45">
        <v>19143</v>
      </c>
      <c r="B452" s="45">
        <v>280</v>
      </c>
      <c r="C452" s="29" t="s">
        <v>43</v>
      </c>
      <c r="D452" s="33">
        <v>42238.708333333336</v>
      </c>
      <c r="E452" s="29" t="s">
        <v>39</v>
      </c>
      <c r="F452" s="33">
        <v>42238.341666666667</v>
      </c>
      <c r="G452" s="51">
        <f t="shared" si="43"/>
        <v>0.36666666666860692</v>
      </c>
      <c r="H452" s="31" t="str">
        <f t="shared" si="44"/>
        <v>ACCEPTABLE</v>
      </c>
      <c r="I452" s="18"/>
      <c r="J452" s="33">
        <v>42238.716666666667</v>
      </c>
      <c r="K452" s="33">
        <v>42238.727777777778</v>
      </c>
      <c r="L452" s="27">
        <f t="shared" si="45"/>
        <v>1.1111111110949423E-2</v>
      </c>
      <c r="M452" s="28" t="str">
        <f t="shared" si="46"/>
        <v>TRUE</v>
      </c>
      <c r="N452" s="31" t="s">
        <v>39</v>
      </c>
      <c r="O452" s="29" t="s">
        <v>54</v>
      </c>
      <c r="P452"/>
      <c r="Q452"/>
      <c r="R452"/>
      <c r="S452"/>
      <c r="T452"/>
      <c r="U452"/>
      <c r="V452"/>
      <c r="W452"/>
    </row>
    <row r="453" spans="1:23" ht="27" customHeight="1" x14ac:dyDescent="0.25">
      <c r="A453" s="45">
        <v>19142</v>
      </c>
      <c r="B453" s="45">
        <v>281</v>
      </c>
      <c r="C453" s="29" t="s">
        <v>43</v>
      </c>
      <c r="D453" s="33">
        <v>42238.965277777781</v>
      </c>
      <c r="E453" s="29" t="s">
        <v>41</v>
      </c>
      <c r="F453" s="33">
        <v>42238.332638888889</v>
      </c>
      <c r="G453" s="51">
        <f t="shared" si="43"/>
        <v>0.63263888889196096</v>
      </c>
      <c r="H453" s="31" t="str">
        <f t="shared" si="44"/>
        <v>ACCEPTABLE</v>
      </c>
      <c r="I453" s="18"/>
      <c r="J453" s="33">
        <v>42238.947916666664</v>
      </c>
      <c r="K453" s="33">
        <v>42238.95416666667</v>
      </c>
      <c r="L453" s="27">
        <f t="shared" si="45"/>
        <v>6.2500000058207661E-3</v>
      </c>
      <c r="M453" s="28" t="str">
        <f t="shared" si="46"/>
        <v>TRUE</v>
      </c>
      <c r="N453" s="31" t="s">
        <v>41</v>
      </c>
      <c r="O453" s="29" t="s">
        <v>54</v>
      </c>
      <c r="P453"/>
      <c r="Q453"/>
      <c r="R453"/>
      <c r="S453"/>
      <c r="T453"/>
      <c r="U453"/>
      <c r="V453"/>
      <c r="W453"/>
    </row>
    <row r="454" spans="1:23" ht="27" customHeight="1" x14ac:dyDescent="0.25">
      <c r="A454" s="45">
        <v>19142</v>
      </c>
      <c r="B454" s="45">
        <v>282</v>
      </c>
      <c r="C454" s="29" t="s">
        <v>207</v>
      </c>
      <c r="D454" s="33">
        <v>42238.993055555555</v>
      </c>
      <c r="E454" s="29" t="s">
        <v>39</v>
      </c>
      <c r="F454" s="33">
        <v>42238.332638888889</v>
      </c>
      <c r="G454" s="51">
        <f t="shared" si="43"/>
        <v>0.66041666666569654</v>
      </c>
      <c r="H454" s="31" t="str">
        <f t="shared" si="44"/>
        <v>ACCEPTABLE</v>
      </c>
      <c r="I454" s="18"/>
      <c r="J454" s="33">
        <v>42238.984722222223</v>
      </c>
      <c r="K454" s="33">
        <v>42238.995138888888</v>
      </c>
      <c r="L454" s="27">
        <f t="shared" si="45"/>
        <v>1.0416666664241347E-2</v>
      </c>
      <c r="M454" s="28" t="str">
        <f t="shared" si="46"/>
        <v>TRUE</v>
      </c>
      <c r="N454" s="31" t="s">
        <v>39</v>
      </c>
      <c r="O454" s="29" t="s">
        <v>348</v>
      </c>
      <c r="P454"/>
      <c r="Q454"/>
      <c r="R454"/>
      <c r="S454"/>
      <c r="T454"/>
      <c r="U454"/>
      <c r="V454"/>
      <c r="W454"/>
    </row>
    <row r="455" spans="1:23" ht="27" customHeight="1" x14ac:dyDescent="0.25">
      <c r="A455" s="45">
        <v>19145</v>
      </c>
      <c r="B455" s="45">
        <v>285</v>
      </c>
      <c r="C455" s="29" t="s">
        <v>340</v>
      </c>
      <c r="D455" s="33">
        <v>42239.260416666664</v>
      </c>
      <c r="E455" s="29" t="s">
        <v>41</v>
      </c>
      <c r="F455" s="33">
        <v>42238.961805555555</v>
      </c>
      <c r="G455" s="51">
        <f t="shared" ref="G455:G499" si="47">IF(D455="","",D455-F455)</f>
        <v>0.29861111110949423</v>
      </c>
      <c r="H455" s="31" t="str">
        <f t="shared" si="44"/>
        <v>ACCEPTABLE</v>
      </c>
      <c r="I455" s="18"/>
      <c r="J455" s="33">
        <v>42239.256944444445</v>
      </c>
      <c r="K455" s="33">
        <v>42239.261805555558</v>
      </c>
      <c r="L455" s="27">
        <f t="shared" si="45"/>
        <v>4.8611111124046147E-3</v>
      </c>
      <c r="M455" s="28" t="str">
        <f t="shared" si="46"/>
        <v>TRUE</v>
      </c>
      <c r="N455" s="31" t="s">
        <v>41</v>
      </c>
      <c r="O455" s="29" t="s">
        <v>44</v>
      </c>
      <c r="P455"/>
      <c r="Q455"/>
      <c r="R455"/>
      <c r="S455"/>
      <c r="T455"/>
      <c r="U455"/>
      <c r="V455"/>
      <c r="W455"/>
    </row>
    <row r="456" spans="1:23" ht="27" customHeight="1" x14ac:dyDescent="0.25">
      <c r="A456" s="45">
        <v>19145</v>
      </c>
      <c r="B456" s="45">
        <v>286</v>
      </c>
      <c r="C456" s="29" t="s">
        <v>51</v>
      </c>
      <c r="D456" s="33">
        <v>42239.28125</v>
      </c>
      <c r="E456" s="29" t="s">
        <v>39</v>
      </c>
      <c r="F456" s="33">
        <v>42238.961805555555</v>
      </c>
      <c r="G456" s="51">
        <f t="shared" si="47"/>
        <v>0.31944444444525288</v>
      </c>
      <c r="H456" s="31" t="str">
        <f t="shared" si="44"/>
        <v>ACCEPTABLE</v>
      </c>
      <c r="I456" s="18"/>
      <c r="J456" s="33">
        <v>42239.28125</v>
      </c>
      <c r="K456" s="33">
        <v>42239.291666666664</v>
      </c>
      <c r="L456" s="27">
        <f t="shared" si="45"/>
        <v>1.0416666664241347E-2</v>
      </c>
      <c r="M456" s="28" t="str">
        <f t="shared" si="46"/>
        <v>TRUE</v>
      </c>
      <c r="N456" s="31" t="s">
        <v>39</v>
      </c>
      <c r="O456" s="29" t="s">
        <v>349</v>
      </c>
      <c r="P456"/>
      <c r="Q456"/>
      <c r="R456"/>
      <c r="S456"/>
      <c r="T456"/>
      <c r="U456"/>
      <c r="V456"/>
      <c r="W456"/>
    </row>
    <row r="457" spans="1:23" ht="27" customHeight="1" x14ac:dyDescent="0.25">
      <c r="A457" s="45">
        <v>19146</v>
      </c>
      <c r="B457" s="45">
        <v>287</v>
      </c>
      <c r="C457" s="29" t="s">
        <v>207</v>
      </c>
      <c r="D457" s="33">
        <v>42239.336805555555</v>
      </c>
      <c r="E457" s="29" t="s">
        <v>41</v>
      </c>
      <c r="F457" s="33">
        <v>42238.727083333331</v>
      </c>
      <c r="G457" s="51">
        <f t="shared" si="47"/>
        <v>0.60972222222335404</v>
      </c>
      <c r="H457" s="31" t="str">
        <f t="shared" si="44"/>
        <v>ACCEPTABLE</v>
      </c>
      <c r="I457" s="18"/>
      <c r="J457" s="33">
        <v>42239.348611111112</v>
      </c>
      <c r="K457" s="33">
        <v>42239.362500000003</v>
      </c>
      <c r="L457" s="27">
        <f t="shared" si="45"/>
        <v>1.3888888890505768E-2</v>
      </c>
      <c r="M457" s="28" t="str">
        <f t="shared" si="46"/>
        <v>TRUE</v>
      </c>
      <c r="N457" s="31" t="s">
        <v>41</v>
      </c>
      <c r="O457" s="29" t="s">
        <v>350</v>
      </c>
      <c r="P457"/>
      <c r="Q457"/>
      <c r="R457"/>
      <c r="S457"/>
      <c r="T457"/>
      <c r="U457"/>
      <c r="V457"/>
      <c r="W457"/>
    </row>
    <row r="458" spans="1:23" ht="27" customHeight="1" x14ac:dyDescent="0.25">
      <c r="A458" s="45">
        <v>19146</v>
      </c>
      <c r="B458" s="45">
        <v>288</v>
      </c>
      <c r="C458" s="29" t="s">
        <v>43</v>
      </c>
      <c r="D458" s="33">
        <v>42239.378472222219</v>
      </c>
      <c r="E458" s="29" t="s">
        <v>39</v>
      </c>
      <c r="F458" s="33">
        <v>42238.727083333331</v>
      </c>
      <c r="G458" s="51">
        <f t="shared" si="47"/>
        <v>0.65138888888759539</v>
      </c>
      <c r="H458" s="31" t="str">
        <f t="shared" si="44"/>
        <v>ACCEPTABLE</v>
      </c>
      <c r="I458" s="18"/>
      <c r="J458" s="33">
        <v>42239.386111111111</v>
      </c>
      <c r="K458" s="33">
        <v>42239.393055555556</v>
      </c>
      <c r="L458" s="27">
        <f t="shared" si="45"/>
        <v>6.9444444452528842E-3</v>
      </c>
      <c r="M458" s="28" t="str">
        <f t="shared" si="46"/>
        <v>TRUE</v>
      </c>
      <c r="N458" s="31" t="s">
        <v>39</v>
      </c>
      <c r="O458" s="29" t="s">
        <v>351</v>
      </c>
      <c r="P458"/>
      <c r="Q458"/>
      <c r="R458"/>
      <c r="S458"/>
      <c r="T458"/>
      <c r="U458"/>
      <c r="V458"/>
      <c r="W458"/>
    </row>
    <row r="459" spans="1:23" ht="27" customHeight="1" x14ac:dyDescent="0.25">
      <c r="A459" s="45">
        <v>19146</v>
      </c>
      <c r="B459" s="45">
        <v>289</v>
      </c>
      <c r="C459" s="29" t="s">
        <v>43</v>
      </c>
      <c r="D459" s="33">
        <v>42239.739583333336</v>
      </c>
      <c r="E459" s="29" t="s">
        <v>41</v>
      </c>
      <c r="F459" s="33">
        <v>42239.527777777781</v>
      </c>
      <c r="G459" s="51">
        <f t="shared" si="47"/>
        <v>0.21180555555474712</v>
      </c>
      <c r="H459" s="31" t="str">
        <f t="shared" si="44"/>
        <v>ACCEPTABLE</v>
      </c>
      <c r="I459" s="18"/>
      <c r="J459" s="33">
        <v>42239.731944444444</v>
      </c>
      <c r="K459" s="33">
        <v>42239.743055555555</v>
      </c>
      <c r="L459" s="27">
        <f t="shared" si="45"/>
        <v>1.1111111110949423E-2</v>
      </c>
      <c r="M459" s="28" t="str">
        <f t="shared" si="46"/>
        <v>TRUE</v>
      </c>
      <c r="N459" s="31" t="s">
        <v>41</v>
      </c>
      <c r="O459" s="29" t="s">
        <v>352</v>
      </c>
      <c r="P459"/>
      <c r="Q459"/>
      <c r="R459"/>
      <c r="S459"/>
      <c r="T459"/>
      <c r="U459"/>
      <c r="V459"/>
      <c r="W459"/>
    </row>
    <row r="460" spans="1:23" ht="27" customHeight="1" x14ac:dyDescent="0.25">
      <c r="A460" s="45">
        <v>19146</v>
      </c>
      <c r="B460" s="45">
        <v>290</v>
      </c>
      <c r="C460" s="29" t="s">
        <v>353</v>
      </c>
      <c r="D460" s="33">
        <v>42239.784722222219</v>
      </c>
      <c r="E460" s="29" t="s">
        <v>39</v>
      </c>
      <c r="F460" s="33">
        <v>42239.527777777781</v>
      </c>
      <c r="G460" s="51">
        <f t="shared" si="47"/>
        <v>0.25694444443797693</v>
      </c>
      <c r="H460" s="31" t="str">
        <f t="shared" si="44"/>
        <v>ACCEPTABLE</v>
      </c>
      <c r="I460" s="18"/>
      <c r="J460" s="33">
        <v>42239.775000000001</v>
      </c>
      <c r="K460" s="33">
        <v>42239.784722222219</v>
      </c>
      <c r="L460" s="27">
        <f t="shared" si="45"/>
        <v>9.7222222175332718E-3</v>
      </c>
      <c r="M460" s="28" t="str">
        <f t="shared" si="46"/>
        <v>TRUE</v>
      </c>
      <c r="N460" s="31" t="s">
        <v>39</v>
      </c>
      <c r="O460" s="29" t="s">
        <v>44</v>
      </c>
      <c r="P460"/>
      <c r="Q460"/>
      <c r="R460"/>
      <c r="S460"/>
      <c r="T460"/>
      <c r="U460"/>
      <c r="V460"/>
      <c r="W460"/>
    </row>
    <row r="461" spans="1:23" ht="27" customHeight="1" x14ac:dyDescent="0.25">
      <c r="A461" s="45">
        <v>19145</v>
      </c>
      <c r="B461" s="45">
        <v>291</v>
      </c>
      <c r="C461" s="29" t="s">
        <v>207</v>
      </c>
      <c r="D461" s="33">
        <v>42240.361111111109</v>
      </c>
      <c r="E461" s="29" t="s">
        <v>41</v>
      </c>
      <c r="F461" s="33">
        <v>42240.323611111111</v>
      </c>
      <c r="G461" s="51">
        <f t="shared" si="47"/>
        <v>3.7499999998544808E-2</v>
      </c>
      <c r="H461" s="31" t="str">
        <f t="shared" si="44"/>
        <v>TOO LATE</v>
      </c>
      <c r="I461" s="18"/>
      <c r="J461" s="33">
        <v>42240.350694444445</v>
      </c>
      <c r="K461" s="33">
        <v>42240.361111111109</v>
      </c>
      <c r="L461" s="27">
        <f t="shared" si="45"/>
        <v>1.0416666664241347E-2</v>
      </c>
      <c r="M461" s="28" t="str">
        <f t="shared" si="46"/>
        <v>TRUE</v>
      </c>
      <c r="N461" s="31" t="s">
        <v>41</v>
      </c>
      <c r="O461" s="29" t="s">
        <v>354</v>
      </c>
      <c r="P461"/>
      <c r="Q461"/>
      <c r="R461"/>
      <c r="S461"/>
      <c r="T461"/>
      <c r="U461"/>
      <c r="V461"/>
      <c r="W461"/>
    </row>
    <row r="462" spans="1:23" ht="27" customHeight="1" x14ac:dyDescent="0.25">
      <c r="A462" s="45">
        <v>19145</v>
      </c>
      <c r="B462" s="45">
        <v>292</v>
      </c>
      <c r="C462" s="29" t="s">
        <v>355</v>
      </c>
      <c r="D462" s="33">
        <v>42240.381944444445</v>
      </c>
      <c r="E462" s="29" t="s">
        <v>39</v>
      </c>
      <c r="F462" s="33">
        <v>42240.323611111111</v>
      </c>
      <c r="G462" s="51">
        <f t="shared" si="47"/>
        <v>5.8333333334303461E-2</v>
      </c>
      <c r="H462" s="31" t="str">
        <f t="shared" si="44"/>
        <v>ACCEPTABLE</v>
      </c>
      <c r="I462" s="18"/>
      <c r="J462" s="33">
        <v>42240.378472222219</v>
      </c>
      <c r="K462" s="33">
        <v>42240.392361111109</v>
      </c>
      <c r="L462" s="27">
        <f t="shared" si="45"/>
        <v>1.3888888890505768E-2</v>
      </c>
      <c r="M462" s="28" t="str">
        <f t="shared" si="46"/>
        <v>TRUE</v>
      </c>
      <c r="N462" s="31" t="s">
        <v>39</v>
      </c>
      <c r="O462" s="29" t="s">
        <v>356</v>
      </c>
      <c r="P462"/>
      <c r="Q462"/>
      <c r="R462"/>
      <c r="S462"/>
      <c r="T462"/>
      <c r="U462"/>
      <c r="V462"/>
      <c r="W462"/>
    </row>
    <row r="463" spans="1:23" ht="27" customHeight="1" x14ac:dyDescent="0.25">
      <c r="D463" s="33">
        <v>42240.430555555555</v>
      </c>
      <c r="E463" s="29" t="s">
        <v>41</v>
      </c>
      <c r="F463" s="33">
        <v>42240.323611111111</v>
      </c>
      <c r="G463" s="51">
        <f t="shared" si="47"/>
        <v>0.10694444444379769</v>
      </c>
      <c r="H463" s="31" t="str">
        <f t="shared" si="44"/>
        <v>ACCEPTABLE</v>
      </c>
      <c r="I463" s="18"/>
      <c r="J463" s="33">
        <v>42240.434027777781</v>
      </c>
      <c r="K463" s="33">
        <v>42240.447916666664</v>
      </c>
      <c r="L463" s="27">
        <f t="shared" si="45"/>
        <v>1.3888888883229811E-2</v>
      </c>
      <c r="M463" s="28" t="str">
        <f t="shared" si="46"/>
        <v>TRUE</v>
      </c>
      <c r="N463" s="31" t="s">
        <v>41</v>
      </c>
      <c r="O463" s="29" t="s">
        <v>357</v>
      </c>
      <c r="P463"/>
      <c r="Q463"/>
      <c r="R463"/>
      <c r="S463"/>
      <c r="T463"/>
      <c r="U463"/>
      <c r="V463"/>
      <c r="W463"/>
    </row>
    <row r="464" spans="1:23" ht="27" customHeight="1" x14ac:dyDescent="0.25">
      <c r="D464" s="33">
        <v>42240.465277777781</v>
      </c>
      <c r="E464" s="29" t="s">
        <v>39</v>
      </c>
      <c r="F464" s="33">
        <v>42240.424305555556</v>
      </c>
      <c r="G464" s="51">
        <f t="shared" si="47"/>
        <v>4.0972222224809229E-2</v>
      </c>
      <c r="H464" s="31" t="str">
        <f t="shared" si="44"/>
        <v>TOO LATE</v>
      </c>
      <c r="I464" s="18"/>
      <c r="J464" s="33">
        <v>42240.482638888891</v>
      </c>
      <c r="K464" s="33">
        <v>42240.490972222222</v>
      </c>
      <c r="L464" s="27">
        <f t="shared" si="45"/>
        <v>8.333333331393078E-3</v>
      </c>
      <c r="M464" s="28" t="str">
        <f t="shared" si="46"/>
        <v>TRUE</v>
      </c>
      <c r="N464" s="31" t="s">
        <v>39</v>
      </c>
      <c r="O464" s="29" t="s">
        <v>358</v>
      </c>
      <c r="P464"/>
      <c r="Q464"/>
      <c r="R464"/>
      <c r="S464"/>
      <c r="T464"/>
      <c r="U464"/>
      <c r="V464"/>
      <c r="W464"/>
    </row>
    <row r="465" spans="1:23" ht="27" customHeight="1" x14ac:dyDescent="0.25">
      <c r="A465" s="45">
        <v>19147</v>
      </c>
      <c r="B465" s="45">
        <v>293</v>
      </c>
      <c r="C465" s="29" t="s">
        <v>64</v>
      </c>
      <c r="D465" s="33">
        <v>42240.5</v>
      </c>
      <c r="E465" s="29" t="s">
        <v>41</v>
      </c>
      <c r="F465" s="33">
        <v>42240.424305555556</v>
      </c>
      <c r="G465" s="51">
        <f t="shared" si="47"/>
        <v>7.5694444443797693E-2</v>
      </c>
      <c r="H465" s="31" t="str">
        <f t="shared" si="44"/>
        <v>ACCEPTABLE</v>
      </c>
      <c r="I465" s="18"/>
      <c r="J465" s="33">
        <v>42240.708333333336</v>
      </c>
      <c r="K465" s="33">
        <v>42240.718055555553</v>
      </c>
      <c r="L465" s="27">
        <f t="shared" si="45"/>
        <v>9.7222222175332718E-3</v>
      </c>
      <c r="M465" s="28" t="str">
        <f t="shared" si="46"/>
        <v>TRUE</v>
      </c>
      <c r="N465" s="31" t="s">
        <v>41</v>
      </c>
      <c r="O465" s="29" t="s">
        <v>359</v>
      </c>
      <c r="P465"/>
      <c r="Q465"/>
      <c r="R465"/>
      <c r="S465"/>
      <c r="T465"/>
      <c r="U465"/>
      <c r="V465"/>
      <c r="W465"/>
    </row>
    <row r="466" spans="1:23" ht="27" customHeight="1" x14ac:dyDescent="0.25">
      <c r="A466" s="45">
        <v>19147</v>
      </c>
      <c r="B466" s="45">
        <v>296</v>
      </c>
      <c r="C466" s="29" t="s">
        <v>207</v>
      </c>
      <c r="D466" s="33">
        <v>42240.701388888891</v>
      </c>
      <c r="E466" s="29" t="s">
        <v>41</v>
      </c>
      <c r="F466" s="33">
        <v>42240.622916666667</v>
      </c>
      <c r="G466" s="51">
        <f t="shared" si="47"/>
        <v>7.8472222223354038E-2</v>
      </c>
      <c r="H466" s="31" t="str">
        <f t="shared" si="44"/>
        <v>ACCEPTABLE</v>
      </c>
      <c r="I466" s="18"/>
      <c r="J466" s="33">
        <v>42240.779861111114</v>
      </c>
      <c r="K466" s="61">
        <v>42240.790972222225</v>
      </c>
      <c r="L466" s="27">
        <f t="shared" si="45"/>
        <v>1.1111111110949423E-2</v>
      </c>
      <c r="M466" s="28" t="str">
        <f t="shared" si="46"/>
        <v>TRUE</v>
      </c>
      <c r="N466" s="31" t="s">
        <v>41</v>
      </c>
      <c r="O466" s="29" t="s">
        <v>360</v>
      </c>
      <c r="P466"/>
      <c r="Q466"/>
      <c r="R466"/>
      <c r="S466"/>
      <c r="T466"/>
      <c r="U466"/>
      <c r="V466"/>
      <c r="W466"/>
    </row>
    <row r="467" spans="1:23" ht="27" customHeight="1" x14ac:dyDescent="0.25">
      <c r="A467" s="45">
        <v>19149</v>
      </c>
      <c r="B467" s="45">
        <v>297</v>
      </c>
      <c r="C467" s="29" t="s">
        <v>207</v>
      </c>
      <c r="D467" s="33">
        <v>42240.760416666664</v>
      </c>
      <c r="E467" s="29" t="s">
        <v>41</v>
      </c>
      <c r="F467" s="33">
        <v>42240.622916666667</v>
      </c>
      <c r="G467" s="51">
        <f t="shared" si="47"/>
        <v>0.13749999999708962</v>
      </c>
      <c r="H467" s="31" t="str">
        <f t="shared" si="44"/>
        <v>ACCEPTABLE</v>
      </c>
      <c r="I467" s="18"/>
      <c r="J467" s="33">
        <v>42240.819444444445</v>
      </c>
      <c r="K467" s="33">
        <v>42240.829861111109</v>
      </c>
      <c r="L467" s="27">
        <f t="shared" si="45"/>
        <v>1.0416666664241347E-2</v>
      </c>
      <c r="M467" s="28" t="str">
        <f t="shared" si="46"/>
        <v>TRUE</v>
      </c>
      <c r="N467" s="31" t="s">
        <v>41</v>
      </c>
      <c r="O467" s="29" t="s">
        <v>361</v>
      </c>
      <c r="P467"/>
      <c r="Q467"/>
      <c r="R467"/>
      <c r="S467"/>
      <c r="T467"/>
      <c r="U467"/>
      <c r="V467"/>
      <c r="W467"/>
    </row>
    <row r="468" spans="1:23" ht="27" customHeight="1" x14ac:dyDescent="0.25">
      <c r="A468" s="45">
        <v>19149</v>
      </c>
      <c r="B468" s="45">
        <v>298</v>
      </c>
      <c r="C468" s="29" t="s">
        <v>43</v>
      </c>
      <c r="D468" s="33">
        <v>42240.777777777781</v>
      </c>
      <c r="E468" s="29" t="s">
        <v>39</v>
      </c>
      <c r="F468" s="33">
        <v>42240.622916666667</v>
      </c>
      <c r="G468" s="51">
        <f t="shared" si="47"/>
        <v>0.15486111111385981</v>
      </c>
      <c r="H468" s="31" t="str">
        <f t="shared" si="44"/>
        <v>ACCEPTABLE</v>
      </c>
      <c r="I468" s="18"/>
      <c r="J468" s="33">
        <v>42240.86041666667</v>
      </c>
      <c r="K468" s="33">
        <v>42240.870138888888</v>
      </c>
      <c r="L468" s="27">
        <f t="shared" si="45"/>
        <v>9.7222222175332718E-3</v>
      </c>
      <c r="M468" s="28" t="str">
        <f t="shared" si="46"/>
        <v>TRUE</v>
      </c>
      <c r="N468" s="31" t="s">
        <v>39</v>
      </c>
      <c r="O468" s="29" t="s">
        <v>54</v>
      </c>
      <c r="P468"/>
      <c r="Q468"/>
      <c r="R468"/>
      <c r="S468"/>
      <c r="T468"/>
      <c r="U468"/>
      <c r="V468"/>
      <c r="W468"/>
    </row>
    <row r="469" spans="1:23" ht="27" customHeight="1" x14ac:dyDescent="0.25">
      <c r="A469" s="45">
        <v>19148</v>
      </c>
      <c r="B469" s="45">
        <v>299</v>
      </c>
      <c r="C469" s="29" t="s">
        <v>43</v>
      </c>
      <c r="D469" s="33">
        <v>42240.8125</v>
      </c>
      <c r="E469" s="29" t="s">
        <v>41</v>
      </c>
      <c r="F469" s="33">
        <v>42240.622916666667</v>
      </c>
      <c r="G469" s="51">
        <f t="shared" si="47"/>
        <v>0.18958333333284827</v>
      </c>
      <c r="H469" s="31" t="str">
        <f t="shared" si="44"/>
        <v>ACCEPTABLE</v>
      </c>
      <c r="I469" s="18"/>
      <c r="J469" s="33">
        <v>42241.003472222219</v>
      </c>
      <c r="K469" s="33">
        <v>42241.012499999997</v>
      </c>
      <c r="L469" s="27">
        <f t="shared" si="45"/>
        <v>9.0277777781011537E-3</v>
      </c>
      <c r="M469" s="28" t="str">
        <f t="shared" si="46"/>
        <v>TRUE</v>
      </c>
      <c r="N469" s="31" t="s">
        <v>41</v>
      </c>
      <c r="O469" s="29" t="s">
        <v>54</v>
      </c>
      <c r="P469"/>
      <c r="Q469"/>
      <c r="R469"/>
      <c r="S469"/>
      <c r="T469"/>
      <c r="U469"/>
      <c r="V469"/>
      <c r="W469"/>
    </row>
    <row r="470" spans="1:23" ht="27" customHeight="1" x14ac:dyDescent="0.25">
      <c r="A470" s="45">
        <v>19148</v>
      </c>
      <c r="B470" s="45">
        <v>300</v>
      </c>
      <c r="C470" s="29" t="s">
        <v>207</v>
      </c>
      <c r="D470" s="33">
        <v>42240.84375</v>
      </c>
      <c r="E470" s="29" t="s">
        <v>39</v>
      </c>
      <c r="F470" s="33">
        <v>42240.622916666667</v>
      </c>
      <c r="G470" s="51">
        <f t="shared" si="47"/>
        <v>0.22083333333284827</v>
      </c>
      <c r="H470" s="31" t="str">
        <f t="shared" si="44"/>
        <v>ACCEPTABLE</v>
      </c>
      <c r="I470" s="18"/>
      <c r="J470" s="33">
        <v>42241.022916666669</v>
      </c>
      <c r="K470" s="33">
        <v>42241.034722222219</v>
      </c>
      <c r="L470" s="27">
        <f t="shared" si="45"/>
        <v>1.1805555550381541E-2</v>
      </c>
      <c r="M470" s="28" t="str">
        <f t="shared" si="46"/>
        <v>TRUE</v>
      </c>
      <c r="N470" s="31" t="s">
        <v>39</v>
      </c>
      <c r="O470" s="29" t="s">
        <v>186</v>
      </c>
      <c r="P470"/>
      <c r="Q470"/>
      <c r="R470"/>
      <c r="S470"/>
      <c r="T470"/>
      <c r="U470"/>
      <c r="V470"/>
      <c r="W470"/>
    </row>
    <row r="471" spans="1:23" ht="27" customHeight="1" x14ac:dyDescent="0.25">
      <c r="A471" s="45">
        <v>19149</v>
      </c>
      <c r="B471" s="45">
        <v>301</v>
      </c>
      <c r="C471" s="29" t="s">
        <v>43</v>
      </c>
      <c r="D471" s="33">
        <v>42241.427083333336</v>
      </c>
      <c r="E471" s="29" t="s">
        <v>41</v>
      </c>
      <c r="F471" s="33">
        <v>42241.229861111111</v>
      </c>
      <c r="G471" s="51">
        <f t="shared" si="47"/>
        <v>0.19722222222480923</v>
      </c>
      <c r="H471" s="31" t="str">
        <f t="shared" si="44"/>
        <v>ACCEPTABLE</v>
      </c>
      <c r="I471" s="18"/>
      <c r="J471" s="33">
        <v>42241.426388888889</v>
      </c>
      <c r="K471" s="33">
        <v>42241.435416666667</v>
      </c>
      <c r="L471" s="27">
        <f t="shared" si="45"/>
        <v>9.0277777781011537E-3</v>
      </c>
      <c r="M471" s="28" t="str">
        <f t="shared" si="46"/>
        <v>TRUE</v>
      </c>
      <c r="N471" s="31" t="s">
        <v>41</v>
      </c>
      <c r="O471" s="29" t="s">
        <v>54</v>
      </c>
      <c r="P471"/>
      <c r="Q471"/>
      <c r="R471"/>
      <c r="S471"/>
      <c r="T471"/>
      <c r="U471"/>
      <c r="V471"/>
      <c r="W471"/>
    </row>
    <row r="472" spans="1:23" ht="27" customHeight="1" x14ac:dyDescent="0.25">
      <c r="A472" s="45">
        <v>19149</v>
      </c>
      <c r="B472" s="45">
        <v>302</v>
      </c>
      <c r="C472" s="29" t="s">
        <v>207</v>
      </c>
      <c r="D472" s="33">
        <v>42241.444444444445</v>
      </c>
      <c r="E472" s="29" t="s">
        <v>39</v>
      </c>
      <c r="F472" s="33">
        <v>42241.229861111111</v>
      </c>
      <c r="G472" s="51">
        <f t="shared" si="47"/>
        <v>0.21458333333430346</v>
      </c>
      <c r="H472" s="31" t="str">
        <f t="shared" ref="H472:H523" si="48">IF(D472-F472&lt;0,"TOO LATE",IF(G472="","",IF(OR(DAY(D472-F472)&gt;1,AND(HOUR(D472-F472)&gt;HOUR("0:59"),(SIGN(D472-F472)=1))),"ACCEPTABLE","TOO LATE")))</f>
        <v>ACCEPTABLE</v>
      </c>
      <c r="I472" s="18"/>
      <c r="J472" s="33">
        <v>42241.455555555556</v>
      </c>
      <c r="K472" s="33">
        <v>42241.464583333334</v>
      </c>
      <c r="L472" s="27">
        <f t="shared" si="45"/>
        <v>9.0277777781011537E-3</v>
      </c>
      <c r="M472" s="28" t="str">
        <f t="shared" si="46"/>
        <v>TRUE</v>
      </c>
      <c r="N472" s="31" t="s">
        <v>39</v>
      </c>
      <c r="O472" s="29" t="s">
        <v>361</v>
      </c>
      <c r="P472"/>
      <c r="Q472"/>
      <c r="R472"/>
      <c r="S472"/>
      <c r="T472"/>
      <c r="U472"/>
      <c r="V472"/>
      <c r="W472"/>
    </row>
    <row r="473" spans="1:23" ht="27" customHeight="1" x14ac:dyDescent="0.25">
      <c r="A473" s="45">
        <v>19150</v>
      </c>
      <c r="B473" s="45">
        <v>303</v>
      </c>
      <c r="C473" s="59" t="s">
        <v>292</v>
      </c>
      <c r="D473" s="33">
        <v>42242.381944444445</v>
      </c>
      <c r="E473" s="29" t="s">
        <v>39</v>
      </c>
      <c r="F473" s="33">
        <v>42241.339583333334</v>
      </c>
      <c r="G473" s="51">
        <f t="shared" si="47"/>
        <v>1.0423611111109494</v>
      </c>
      <c r="H473" s="31" t="str">
        <f t="shared" si="48"/>
        <v>ACCEPTABLE</v>
      </c>
      <c r="I473" s="18"/>
      <c r="J473" s="33">
        <v>42242.375</v>
      </c>
      <c r="K473" s="61">
        <v>42242.388888888891</v>
      </c>
      <c r="L473" s="27">
        <f t="shared" ref="L473:L524" si="49">IF(OR(K473="",J473=""), "Incomplete Data", K473-J473)</f>
        <v>1.3888888890505768E-2</v>
      </c>
      <c r="M473" s="28" t="str">
        <f t="shared" ref="M473:M524" si="50">_xlfn.IFS(OR(J473=0,K473=0,L473=""), "Incomplete Data", OR(L473&gt;$M$5,L473&lt;-$M$5),"FALSE",  OR(L473&lt;=$M$5,L473&gt;-$M$5), "TRUE")</f>
        <v>TRUE</v>
      </c>
      <c r="N473" s="31" t="s">
        <v>39</v>
      </c>
      <c r="O473" s="29" t="s">
        <v>345</v>
      </c>
      <c r="P473"/>
      <c r="Q473"/>
      <c r="R473"/>
      <c r="S473"/>
      <c r="T473"/>
      <c r="U473"/>
      <c r="V473"/>
      <c r="W473"/>
    </row>
    <row r="474" spans="1:23" ht="27" customHeight="1" x14ac:dyDescent="0.25">
      <c r="A474" s="45">
        <v>19150</v>
      </c>
      <c r="B474" s="45">
        <v>304</v>
      </c>
      <c r="C474" s="59" t="s">
        <v>292</v>
      </c>
      <c r="D474" s="33">
        <v>42242.46875</v>
      </c>
      <c r="E474" s="29" t="s">
        <v>41</v>
      </c>
      <c r="F474" s="33">
        <v>42241.339583333334</v>
      </c>
      <c r="G474" s="51">
        <f t="shared" si="47"/>
        <v>1.1291666666656965</v>
      </c>
      <c r="H474" s="31" t="str">
        <f t="shared" si="48"/>
        <v>ACCEPTABLE</v>
      </c>
      <c r="I474" s="18"/>
      <c r="J474" s="33">
        <v>42242.472222222219</v>
      </c>
      <c r="K474" s="33">
        <v>42242.482638888891</v>
      </c>
      <c r="L474" s="27">
        <f t="shared" si="49"/>
        <v>1.0416666671517305E-2</v>
      </c>
      <c r="M474" s="28" t="str">
        <f t="shared" si="50"/>
        <v>TRUE</v>
      </c>
      <c r="N474" s="31" t="s">
        <v>41</v>
      </c>
      <c r="O474" s="29" t="s">
        <v>345</v>
      </c>
      <c r="P474"/>
      <c r="Q474"/>
      <c r="R474"/>
      <c r="S474"/>
      <c r="T474"/>
      <c r="U474"/>
      <c r="V474"/>
      <c r="W474"/>
    </row>
    <row r="475" spans="1:23" ht="27" customHeight="1" x14ac:dyDescent="0.25">
      <c r="A475" s="45">
        <v>19150</v>
      </c>
      <c r="B475" s="45">
        <v>305</v>
      </c>
      <c r="C475" s="29" t="s">
        <v>292</v>
      </c>
      <c r="D475" s="33">
        <v>42243.583333333336</v>
      </c>
      <c r="E475" s="29" t="s">
        <v>39</v>
      </c>
      <c r="F475" s="33">
        <v>42242.717361111114</v>
      </c>
      <c r="G475" s="51">
        <f t="shared" si="47"/>
        <v>0.86597222222189885</v>
      </c>
      <c r="H475" s="31" t="str">
        <f t="shared" si="48"/>
        <v>ACCEPTABLE</v>
      </c>
      <c r="I475" s="18"/>
      <c r="J475" s="33">
        <v>42243.583333333336</v>
      </c>
      <c r="K475" s="33">
        <v>42243.59375</v>
      </c>
      <c r="L475" s="27">
        <f t="shared" si="49"/>
        <v>1.0416666664241347E-2</v>
      </c>
      <c r="M475" s="28" t="str">
        <f t="shared" si="50"/>
        <v>TRUE</v>
      </c>
      <c r="N475" s="31" t="s">
        <v>39</v>
      </c>
      <c r="O475" s="29" t="s">
        <v>362</v>
      </c>
      <c r="P475"/>
      <c r="Q475"/>
      <c r="R475"/>
      <c r="S475"/>
      <c r="T475"/>
      <c r="U475"/>
      <c r="V475"/>
      <c r="W475"/>
    </row>
    <row r="476" spans="1:23" ht="27" customHeight="1" x14ac:dyDescent="0.25">
      <c r="A476" s="45">
        <v>19150</v>
      </c>
      <c r="B476" s="45">
        <v>306</v>
      </c>
      <c r="C476" s="29" t="s">
        <v>292</v>
      </c>
      <c r="D476" s="33">
        <v>42243.677083333336</v>
      </c>
      <c r="E476" s="29" t="s">
        <v>41</v>
      </c>
      <c r="F476" s="33">
        <v>42243.504166666666</v>
      </c>
      <c r="G476" s="51">
        <f t="shared" si="47"/>
        <v>0.17291666667006211</v>
      </c>
      <c r="H476" s="31" t="str">
        <f t="shared" si="48"/>
        <v>ACCEPTABLE</v>
      </c>
      <c r="I476" s="18"/>
      <c r="J476" s="33">
        <v>42243.684027777781</v>
      </c>
      <c r="K476" s="61">
        <v>42243.694444444445</v>
      </c>
      <c r="L476" s="27">
        <f t="shared" si="49"/>
        <v>1.0416666664241347E-2</v>
      </c>
      <c r="M476" s="28" t="str">
        <f t="shared" si="50"/>
        <v>TRUE</v>
      </c>
      <c r="N476" s="31" t="s">
        <v>41</v>
      </c>
      <c r="O476" s="29" t="s">
        <v>362</v>
      </c>
      <c r="P476"/>
      <c r="Q476"/>
      <c r="R476"/>
      <c r="S476"/>
      <c r="T476"/>
      <c r="U476"/>
      <c r="V476"/>
      <c r="W476"/>
    </row>
    <row r="477" spans="1:23" ht="27" customHeight="1" x14ac:dyDescent="0.25">
      <c r="A477" s="45">
        <v>19152</v>
      </c>
      <c r="B477" s="45">
        <v>308</v>
      </c>
      <c r="C477" s="29" t="s">
        <v>207</v>
      </c>
      <c r="D477" s="33">
        <v>42244.072916666664</v>
      </c>
      <c r="E477" s="29" t="s">
        <v>41</v>
      </c>
      <c r="F477" s="33">
        <v>42243.686805555553</v>
      </c>
      <c r="G477" s="51">
        <f t="shared" si="47"/>
        <v>0.38611111111094942</v>
      </c>
      <c r="H477" s="31" t="str">
        <f t="shared" si="48"/>
        <v>ACCEPTABLE</v>
      </c>
      <c r="I477" s="18"/>
      <c r="J477" s="33">
        <v>42244.111111111109</v>
      </c>
      <c r="K477" s="33">
        <v>42244.125</v>
      </c>
      <c r="L477" s="27">
        <f t="shared" si="49"/>
        <v>1.3888888890505768E-2</v>
      </c>
      <c r="M477" s="28" t="str">
        <f t="shared" si="50"/>
        <v>TRUE</v>
      </c>
      <c r="N477" s="31" t="s">
        <v>41</v>
      </c>
      <c r="O477" s="29" t="s">
        <v>363</v>
      </c>
      <c r="P477"/>
      <c r="Q477"/>
      <c r="R477"/>
      <c r="S477"/>
      <c r="T477"/>
      <c r="U477"/>
      <c r="V477"/>
      <c r="W477"/>
    </row>
    <row r="478" spans="1:23" ht="27" customHeight="1" x14ac:dyDescent="0.25">
      <c r="A478" s="45">
        <v>19151</v>
      </c>
      <c r="B478" s="45">
        <v>310</v>
      </c>
      <c r="C478" s="29" t="s">
        <v>43</v>
      </c>
      <c r="D478" s="33">
        <v>42244.489583333336</v>
      </c>
      <c r="E478" s="29" t="s">
        <v>41</v>
      </c>
      <c r="F478" s="33">
        <v>42244.253472222219</v>
      </c>
      <c r="G478" s="51">
        <f t="shared" si="47"/>
        <v>0.23611111111677019</v>
      </c>
      <c r="H478" s="31" t="str">
        <f t="shared" si="48"/>
        <v>ACCEPTABLE</v>
      </c>
      <c r="I478" s="18"/>
      <c r="J478" s="33">
        <v>42244.489583333336</v>
      </c>
      <c r="K478" s="33">
        <v>42244.5</v>
      </c>
      <c r="L478" s="27">
        <f t="shared" si="49"/>
        <v>1.0416666664241347E-2</v>
      </c>
      <c r="M478" s="28" t="str">
        <f t="shared" si="50"/>
        <v>TRUE</v>
      </c>
      <c r="N478" s="31" t="s">
        <v>41</v>
      </c>
      <c r="O478" s="29" t="s">
        <v>364</v>
      </c>
      <c r="P478"/>
      <c r="Q478"/>
      <c r="R478"/>
      <c r="S478"/>
      <c r="T478"/>
      <c r="U478"/>
      <c r="V478"/>
      <c r="W478"/>
    </row>
    <row r="479" spans="1:23" ht="27" customHeight="1" x14ac:dyDescent="0.25">
      <c r="A479" s="45">
        <v>19153</v>
      </c>
      <c r="B479" s="45">
        <v>312</v>
      </c>
      <c r="C479" s="29" t="s">
        <v>340</v>
      </c>
      <c r="D479" s="33">
        <v>42244.53125</v>
      </c>
      <c r="E479" s="29" t="s">
        <v>41</v>
      </c>
      <c r="F479" s="33">
        <v>42244.253472222219</v>
      </c>
      <c r="G479" s="51">
        <f t="shared" si="47"/>
        <v>0.27777777778101154</v>
      </c>
      <c r="H479" s="31" t="str">
        <f t="shared" si="48"/>
        <v>ACCEPTABLE</v>
      </c>
      <c r="I479" s="18"/>
      <c r="J479" s="33">
        <v>42244.583333333336</v>
      </c>
      <c r="K479" s="33">
        <v>42244.594444444447</v>
      </c>
      <c r="L479" s="27">
        <f t="shared" si="49"/>
        <v>1.1111111110949423E-2</v>
      </c>
      <c r="M479" s="28" t="str">
        <f t="shared" si="50"/>
        <v>TRUE</v>
      </c>
      <c r="N479" s="31" t="s">
        <v>41</v>
      </c>
      <c r="O479" s="29" t="s">
        <v>365</v>
      </c>
      <c r="P479"/>
      <c r="Q479"/>
      <c r="R479"/>
      <c r="S479"/>
      <c r="T479"/>
      <c r="U479"/>
      <c r="V479"/>
      <c r="W479"/>
    </row>
    <row r="480" spans="1:23" ht="27" customHeight="1" x14ac:dyDescent="0.25">
      <c r="A480" s="45">
        <v>19150</v>
      </c>
      <c r="B480" s="45">
        <v>314</v>
      </c>
      <c r="C480" s="29" t="s">
        <v>292</v>
      </c>
      <c r="D480" s="33">
        <v>42244.614583333336</v>
      </c>
      <c r="E480" s="29" t="s">
        <v>39</v>
      </c>
      <c r="F480" s="33">
        <v>42244.429861111108</v>
      </c>
      <c r="G480" s="51">
        <f t="shared" si="47"/>
        <v>0.18472222222771961</v>
      </c>
      <c r="H480" s="31" t="str">
        <f t="shared" si="48"/>
        <v>ACCEPTABLE</v>
      </c>
      <c r="I480" s="18"/>
      <c r="J480" s="33">
        <v>42244.643055555556</v>
      </c>
      <c r="K480" s="33">
        <v>42244.656944444447</v>
      </c>
      <c r="L480" s="27">
        <f t="shared" si="49"/>
        <v>1.3888888890505768E-2</v>
      </c>
      <c r="M480" s="28" t="str">
        <f t="shared" si="50"/>
        <v>TRUE</v>
      </c>
      <c r="N480" s="31" t="s">
        <v>39</v>
      </c>
      <c r="O480" s="29" t="s">
        <v>366</v>
      </c>
      <c r="P480"/>
      <c r="Q480"/>
      <c r="R480"/>
      <c r="S480"/>
      <c r="T480"/>
      <c r="U480"/>
      <c r="V480"/>
      <c r="W480"/>
    </row>
    <row r="481" spans="1:23" ht="27" customHeight="1" x14ac:dyDescent="0.25">
      <c r="A481" s="45">
        <v>19153</v>
      </c>
      <c r="B481" s="45">
        <v>315</v>
      </c>
      <c r="C481" s="29" t="s">
        <v>340</v>
      </c>
      <c r="D481" s="33">
        <v>42245.333333333336</v>
      </c>
      <c r="E481" s="29" t="s">
        <v>41</v>
      </c>
      <c r="F481" s="33">
        <v>42244.681944444441</v>
      </c>
      <c r="G481" s="51">
        <f t="shared" si="47"/>
        <v>0.65138888889487134</v>
      </c>
      <c r="H481" s="31" t="str">
        <f t="shared" si="48"/>
        <v>ACCEPTABLE</v>
      </c>
      <c r="I481" s="18"/>
      <c r="J481" s="33">
        <v>42245.340277777781</v>
      </c>
      <c r="K481" s="33">
        <v>42245.354166666664</v>
      </c>
      <c r="L481" s="27">
        <f t="shared" si="49"/>
        <v>1.3888888883229811E-2</v>
      </c>
      <c r="M481" s="28" t="str">
        <f t="shared" si="50"/>
        <v>TRUE</v>
      </c>
      <c r="N481" s="31" t="s">
        <v>41</v>
      </c>
      <c r="O481" s="29" t="s">
        <v>367</v>
      </c>
      <c r="P481"/>
      <c r="Q481"/>
      <c r="R481"/>
      <c r="S481"/>
      <c r="T481"/>
      <c r="U481"/>
      <c r="V481"/>
      <c r="W481"/>
    </row>
    <row r="482" spans="1:23" ht="27" customHeight="1" x14ac:dyDescent="0.25">
      <c r="A482" s="45">
        <v>19153</v>
      </c>
      <c r="B482" s="45">
        <v>316</v>
      </c>
      <c r="C482" s="29" t="s">
        <v>68</v>
      </c>
      <c r="D482" s="33">
        <v>42245.375</v>
      </c>
      <c r="E482" s="29" t="s">
        <v>39</v>
      </c>
      <c r="F482" s="33">
        <v>42244.681944444441</v>
      </c>
      <c r="G482" s="51">
        <f t="shared" si="47"/>
        <v>0.69305555555911269</v>
      </c>
      <c r="H482" s="31" t="str">
        <f t="shared" si="48"/>
        <v>ACCEPTABLE</v>
      </c>
      <c r="I482" s="18"/>
      <c r="J482" s="33">
        <v>42245.381944444445</v>
      </c>
      <c r="K482" s="33">
        <v>42245.392361111109</v>
      </c>
      <c r="L482" s="27">
        <f t="shared" si="49"/>
        <v>1.0416666664241347E-2</v>
      </c>
      <c r="M482" s="28" t="str">
        <f t="shared" si="50"/>
        <v>TRUE</v>
      </c>
      <c r="N482" s="31" t="s">
        <v>39</v>
      </c>
      <c r="O482" s="29" t="s">
        <v>157</v>
      </c>
      <c r="P482"/>
      <c r="Q482"/>
      <c r="R482"/>
      <c r="S482"/>
      <c r="T482"/>
      <c r="U482"/>
      <c r="V482"/>
      <c r="W482"/>
    </row>
    <row r="483" spans="1:23" ht="27" customHeight="1" x14ac:dyDescent="0.25">
      <c r="A483" s="45">
        <v>19151</v>
      </c>
      <c r="B483" s="45">
        <v>317</v>
      </c>
      <c r="C483" s="29" t="s">
        <v>43</v>
      </c>
      <c r="D483" s="33">
        <v>42245.635416666664</v>
      </c>
      <c r="E483" s="29" t="s">
        <v>41</v>
      </c>
      <c r="F483" s="33">
        <v>42245.589583333334</v>
      </c>
      <c r="G483" s="51">
        <f t="shared" si="47"/>
        <v>4.5833333329937886E-2</v>
      </c>
      <c r="H483" s="31" t="str">
        <f t="shared" si="48"/>
        <v>ACCEPTABLE</v>
      </c>
      <c r="I483" s="18"/>
      <c r="J483" s="33">
        <v>42245.643750000003</v>
      </c>
      <c r="K483" s="33">
        <v>42245.654861111114</v>
      </c>
      <c r="L483" s="27">
        <f t="shared" si="49"/>
        <v>1.1111111110949423E-2</v>
      </c>
      <c r="M483" s="28" t="str">
        <f t="shared" si="50"/>
        <v>TRUE</v>
      </c>
      <c r="N483" s="31" t="s">
        <v>41</v>
      </c>
      <c r="O483" s="29" t="s">
        <v>368</v>
      </c>
      <c r="P483"/>
      <c r="Q483"/>
      <c r="R483"/>
      <c r="S483"/>
      <c r="T483"/>
      <c r="U483"/>
      <c r="V483"/>
      <c r="W483"/>
    </row>
    <row r="484" spans="1:23" ht="27" customHeight="1" x14ac:dyDescent="0.25">
      <c r="A484" s="45">
        <v>19151</v>
      </c>
      <c r="B484" s="45">
        <v>318</v>
      </c>
      <c r="C484" s="29" t="s">
        <v>207</v>
      </c>
      <c r="D484" s="33">
        <v>42245.65625</v>
      </c>
      <c r="E484" s="29" t="s">
        <v>39</v>
      </c>
      <c r="F484" s="33">
        <v>42245.589583333334</v>
      </c>
      <c r="G484" s="51">
        <f t="shared" si="47"/>
        <v>6.6666666665696539E-2</v>
      </c>
      <c r="H484" s="31" t="str">
        <f t="shared" si="48"/>
        <v>ACCEPTABLE</v>
      </c>
      <c r="I484" s="18"/>
      <c r="J484" s="33">
        <v>42245.666666666664</v>
      </c>
      <c r="K484" s="33">
        <v>42245.677083333336</v>
      </c>
      <c r="L484" s="27">
        <f t="shared" si="49"/>
        <v>1.0416666671517305E-2</v>
      </c>
      <c r="M484" s="28" t="str">
        <f t="shared" si="50"/>
        <v>TRUE</v>
      </c>
      <c r="N484" s="31" t="s">
        <v>39</v>
      </c>
      <c r="O484" s="29" t="s">
        <v>368</v>
      </c>
      <c r="P484"/>
      <c r="Q484"/>
      <c r="R484"/>
      <c r="S484"/>
      <c r="T484"/>
      <c r="U484"/>
      <c r="V484"/>
      <c r="W484"/>
    </row>
    <row r="485" spans="1:23" ht="27" customHeight="1" x14ac:dyDescent="0.25">
      <c r="A485" s="45">
        <v>19154</v>
      </c>
      <c r="B485" s="45">
        <v>319</v>
      </c>
      <c r="C485" s="29" t="s">
        <v>207</v>
      </c>
      <c r="D485" s="33">
        <v>42245.673611111109</v>
      </c>
      <c r="E485" s="29" t="s">
        <v>41</v>
      </c>
      <c r="F485" s="33">
        <v>42245.589583333334</v>
      </c>
      <c r="G485" s="51">
        <f t="shared" si="47"/>
        <v>8.4027777775190771E-2</v>
      </c>
      <c r="H485" s="31" t="str">
        <f t="shared" si="48"/>
        <v>ACCEPTABLE</v>
      </c>
      <c r="I485" s="18"/>
      <c r="J485" s="33">
        <v>42245.694444444445</v>
      </c>
      <c r="K485" s="33">
        <v>42245.709027777775</v>
      </c>
      <c r="L485" s="27">
        <f t="shared" si="49"/>
        <v>1.4583333329937886E-2</v>
      </c>
      <c r="M485" s="28" t="str">
        <f t="shared" si="50"/>
        <v>TRUE</v>
      </c>
      <c r="N485" s="31" t="s">
        <v>41</v>
      </c>
      <c r="O485" s="29" t="s">
        <v>369</v>
      </c>
      <c r="P485"/>
      <c r="Q485"/>
      <c r="R485"/>
      <c r="S485"/>
      <c r="T485"/>
      <c r="U485"/>
      <c r="V485"/>
      <c r="W485"/>
    </row>
    <row r="486" spans="1:23" ht="27" customHeight="1" x14ac:dyDescent="0.25">
      <c r="A486" s="45">
        <v>19154</v>
      </c>
      <c r="B486" s="45">
        <v>320</v>
      </c>
      <c r="C486" s="29" t="s">
        <v>207</v>
      </c>
      <c r="D486" s="33">
        <v>42245.694444444445</v>
      </c>
      <c r="E486" s="29" t="s">
        <v>39</v>
      </c>
      <c r="F486" s="33">
        <v>42245.589583333334</v>
      </c>
      <c r="G486" s="51">
        <f t="shared" si="47"/>
        <v>0.10486111111094942</v>
      </c>
      <c r="H486" s="31" t="str">
        <f t="shared" si="48"/>
        <v>ACCEPTABLE</v>
      </c>
      <c r="I486" s="18"/>
      <c r="J486" s="33">
        <v>42245.717361111114</v>
      </c>
      <c r="K486" s="33">
        <v>42245.729166666664</v>
      </c>
      <c r="L486" s="27">
        <f t="shared" si="49"/>
        <v>1.1805555550381541E-2</v>
      </c>
      <c r="M486" s="28" t="str">
        <f t="shared" si="50"/>
        <v>TRUE</v>
      </c>
      <c r="N486" s="31" t="s">
        <v>39</v>
      </c>
      <c r="O486" s="29" t="s">
        <v>370</v>
      </c>
      <c r="P486"/>
      <c r="Q486"/>
      <c r="R486"/>
      <c r="S486"/>
      <c r="T486"/>
      <c r="U486"/>
      <c r="V486"/>
      <c r="W486"/>
    </row>
    <row r="487" spans="1:23" ht="27" customHeight="1" x14ac:dyDescent="0.25">
      <c r="A487" s="45">
        <v>19153</v>
      </c>
      <c r="B487" s="45">
        <v>322</v>
      </c>
      <c r="C487" s="29" t="s">
        <v>340</v>
      </c>
      <c r="D487" s="33">
        <v>42246.472222222219</v>
      </c>
      <c r="E487" s="29" t="s">
        <v>39</v>
      </c>
      <c r="F487" s="33">
        <v>42246.464583333334</v>
      </c>
      <c r="G487" s="51">
        <f t="shared" si="47"/>
        <v>7.6388888846850023E-3</v>
      </c>
      <c r="H487" s="31" t="str">
        <f t="shared" si="48"/>
        <v>TOO LATE</v>
      </c>
      <c r="I487" s="18"/>
      <c r="J487" s="33">
        <v>42246.487500000003</v>
      </c>
      <c r="K487" s="33">
        <v>42246.499305555553</v>
      </c>
      <c r="L487" s="27">
        <f t="shared" si="49"/>
        <v>1.1805555550381541E-2</v>
      </c>
      <c r="M487" s="28" t="str">
        <f t="shared" si="50"/>
        <v>TRUE</v>
      </c>
      <c r="N487" s="31" t="s">
        <v>39</v>
      </c>
      <c r="O487" s="29" t="s">
        <v>371</v>
      </c>
      <c r="P487"/>
      <c r="Q487"/>
      <c r="R487"/>
      <c r="S487"/>
      <c r="T487"/>
      <c r="U487"/>
      <c r="V487"/>
      <c r="W487"/>
    </row>
    <row r="488" spans="1:23" ht="27" customHeight="1" x14ac:dyDescent="0.25">
      <c r="A488" s="45">
        <v>19154</v>
      </c>
      <c r="B488" s="45">
        <v>323</v>
      </c>
      <c r="C488" s="29" t="s">
        <v>340</v>
      </c>
      <c r="D488" s="33">
        <v>42246.520833333336</v>
      </c>
      <c r="E488" s="29" t="s">
        <v>41</v>
      </c>
      <c r="F488" s="33">
        <v>42246.464583333334</v>
      </c>
      <c r="G488" s="51">
        <f t="shared" si="47"/>
        <v>5.6250000001455192E-2</v>
      </c>
      <c r="H488" s="31" t="str">
        <f t="shared" si="48"/>
        <v>ACCEPTABLE</v>
      </c>
      <c r="I488" s="18"/>
      <c r="J488" s="33">
        <v>42246.53402777778</v>
      </c>
      <c r="K488" s="33">
        <v>42246.554861111108</v>
      </c>
      <c r="L488" s="27">
        <f t="shared" si="49"/>
        <v>2.0833333328482695E-2</v>
      </c>
      <c r="M488" s="28" t="str">
        <f t="shared" si="50"/>
        <v>TRUE</v>
      </c>
      <c r="N488" s="31" t="s">
        <v>41</v>
      </c>
      <c r="O488" s="29" t="s">
        <v>372</v>
      </c>
      <c r="P488"/>
      <c r="Q488"/>
      <c r="R488"/>
      <c r="S488"/>
      <c r="T488"/>
      <c r="U488"/>
      <c r="V488"/>
      <c r="W488"/>
    </row>
    <row r="489" spans="1:23" ht="27" customHeight="1" x14ac:dyDescent="0.25">
      <c r="A489" s="45">
        <v>19154</v>
      </c>
      <c r="B489" s="45">
        <v>324</v>
      </c>
      <c r="C489" s="29" t="s">
        <v>68</v>
      </c>
      <c r="D489" s="33">
        <v>42246.5625</v>
      </c>
      <c r="E489" s="29" t="s">
        <v>39</v>
      </c>
      <c r="F489" s="33">
        <v>42246.464583333334</v>
      </c>
      <c r="G489" s="51">
        <f t="shared" si="47"/>
        <v>9.7916666665696539E-2</v>
      </c>
      <c r="H489" s="31" t="str">
        <f t="shared" si="48"/>
        <v>ACCEPTABLE</v>
      </c>
      <c r="I489" s="18"/>
      <c r="J489" s="33">
        <v>42246.579861111109</v>
      </c>
      <c r="K489" s="33">
        <v>42246.590277777781</v>
      </c>
      <c r="L489" s="27">
        <f t="shared" si="49"/>
        <v>1.0416666671517305E-2</v>
      </c>
      <c r="M489" s="28" t="str">
        <f t="shared" si="50"/>
        <v>TRUE</v>
      </c>
      <c r="N489" s="31" t="s">
        <v>39</v>
      </c>
      <c r="O489" s="29" t="s">
        <v>373</v>
      </c>
      <c r="P489"/>
      <c r="Q489"/>
      <c r="R489"/>
      <c r="S489"/>
      <c r="T489"/>
      <c r="U489"/>
      <c r="V489"/>
      <c r="W489"/>
    </row>
    <row r="490" spans="1:23" ht="27" customHeight="1" x14ac:dyDescent="0.25">
      <c r="A490" s="45">
        <v>19155</v>
      </c>
      <c r="B490" s="45">
        <v>325</v>
      </c>
      <c r="C490" s="29" t="s">
        <v>207</v>
      </c>
      <c r="D490" s="33">
        <v>42246.701388888891</v>
      </c>
      <c r="E490" s="29" t="s">
        <v>41</v>
      </c>
      <c r="F490" s="33">
        <v>42246.464583333334</v>
      </c>
      <c r="G490" s="51">
        <f t="shared" si="47"/>
        <v>0.23680555555620231</v>
      </c>
      <c r="H490" s="31" t="str">
        <f t="shared" si="48"/>
        <v>ACCEPTABLE</v>
      </c>
      <c r="I490" s="18"/>
      <c r="J490" s="33">
        <v>42246.692361111112</v>
      </c>
      <c r="K490" s="33">
        <v>42246.704861111109</v>
      </c>
      <c r="L490" s="27">
        <f t="shared" si="49"/>
        <v>1.2499999997089617E-2</v>
      </c>
      <c r="M490" s="28" t="str">
        <f t="shared" si="50"/>
        <v>TRUE</v>
      </c>
      <c r="N490" s="31" t="s">
        <v>41</v>
      </c>
      <c r="O490" s="29" t="s">
        <v>374</v>
      </c>
      <c r="P490"/>
      <c r="Q490"/>
      <c r="R490"/>
      <c r="S490"/>
      <c r="T490"/>
      <c r="U490"/>
      <c r="V490"/>
      <c r="W490"/>
    </row>
    <row r="491" spans="1:23" ht="27" customHeight="1" x14ac:dyDescent="0.25">
      <c r="A491" s="45">
        <v>19155</v>
      </c>
      <c r="B491" s="45">
        <v>326</v>
      </c>
      <c r="C491" s="29" t="s">
        <v>43</v>
      </c>
      <c r="D491" s="33">
        <v>42246.729166666664</v>
      </c>
      <c r="E491" s="29" t="s">
        <v>39</v>
      </c>
      <c r="F491" s="33">
        <v>42246.464583333334</v>
      </c>
      <c r="G491" s="51">
        <f t="shared" si="47"/>
        <v>0.26458333332993789</v>
      </c>
      <c r="H491" s="31" t="str">
        <f t="shared" si="48"/>
        <v>ACCEPTABLE</v>
      </c>
      <c r="I491" s="18"/>
      <c r="J491" s="33">
        <v>42246.730555555558</v>
      </c>
      <c r="K491" s="33">
        <v>42246.742361111108</v>
      </c>
      <c r="L491" s="27">
        <f t="shared" si="49"/>
        <v>1.1805555550381541E-2</v>
      </c>
      <c r="M491" s="28" t="str">
        <f t="shared" si="50"/>
        <v>TRUE</v>
      </c>
      <c r="N491" s="31" t="s">
        <v>39</v>
      </c>
      <c r="O491" s="29" t="s">
        <v>375</v>
      </c>
      <c r="P491"/>
      <c r="Q491"/>
      <c r="R491"/>
      <c r="S491"/>
      <c r="T491"/>
      <c r="U491"/>
      <c r="V491"/>
      <c r="W491"/>
    </row>
    <row r="492" spans="1:23" ht="27" customHeight="1" x14ac:dyDescent="0.25">
      <c r="A492" s="45">
        <v>19154</v>
      </c>
      <c r="B492" s="45">
        <v>327</v>
      </c>
      <c r="C492" s="29" t="s">
        <v>68</v>
      </c>
      <c r="D492" s="33">
        <v>42247.263888888891</v>
      </c>
      <c r="E492" s="29" t="s">
        <v>41</v>
      </c>
      <c r="F492" s="33">
        <v>42246.850694444445</v>
      </c>
      <c r="G492" s="51">
        <f t="shared" si="47"/>
        <v>0.41319444444525288</v>
      </c>
      <c r="H492" s="31" t="str">
        <f t="shared" si="48"/>
        <v>ACCEPTABLE</v>
      </c>
      <c r="I492" s="18"/>
      <c r="J492" s="33">
        <v>42247.298611111109</v>
      </c>
      <c r="K492" s="33">
        <v>42247.309027777781</v>
      </c>
      <c r="L492" s="27">
        <f t="shared" si="49"/>
        <v>1.0416666671517305E-2</v>
      </c>
      <c r="M492" s="28" t="str">
        <f t="shared" si="50"/>
        <v>TRUE</v>
      </c>
      <c r="N492" s="31" t="s">
        <v>41</v>
      </c>
      <c r="O492" s="29" t="s">
        <v>89</v>
      </c>
      <c r="P492"/>
      <c r="Q492"/>
      <c r="R492"/>
      <c r="S492"/>
      <c r="T492"/>
      <c r="U492"/>
      <c r="V492"/>
      <c r="W492"/>
    </row>
    <row r="493" spans="1:23" ht="27" customHeight="1" x14ac:dyDescent="0.25">
      <c r="A493" s="45">
        <v>19154</v>
      </c>
      <c r="B493" s="45">
        <v>328</v>
      </c>
      <c r="C493" s="29" t="s">
        <v>340</v>
      </c>
      <c r="D493" s="33">
        <v>42247.288194444445</v>
      </c>
      <c r="E493" s="29" t="s">
        <v>39</v>
      </c>
      <c r="F493" s="33">
        <v>42246.850694444445</v>
      </c>
      <c r="G493" s="51">
        <f t="shared" si="47"/>
        <v>0.4375</v>
      </c>
      <c r="H493" s="31" t="str">
        <f t="shared" si="48"/>
        <v>ACCEPTABLE</v>
      </c>
      <c r="I493" s="18"/>
      <c r="J493" s="33">
        <v>42247.326388888891</v>
      </c>
      <c r="K493" s="33">
        <v>42247.340277777781</v>
      </c>
      <c r="L493" s="27">
        <f t="shared" si="49"/>
        <v>1.3888888890505768E-2</v>
      </c>
      <c r="M493" s="28" t="str">
        <f t="shared" si="50"/>
        <v>TRUE</v>
      </c>
      <c r="N493" s="30" t="s">
        <v>39</v>
      </c>
      <c r="O493" s="30" t="s">
        <v>90</v>
      </c>
      <c r="P493"/>
      <c r="Q493"/>
      <c r="R493"/>
      <c r="S493"/>
      <c r="T493"/>
      <c r="U493"/>
      <c r="V493"/>
      <c r="W493"/>
    </row>
    <row r="494" spans="1:23" ht="27" customHeight="1" x14ac:dyDescent="0.25">
      <c r="A494" s="45">
        <v>19155</v>
      </c>
      <c r="B494" s="45">
        <v>329</v>
      </c>
      <c r="C494" s="29" t="s">
        <v>207</v>
      </c>
      <c r="D494" s="33">
        <v>42247.347222222219</v>
      </c>
      <c r="E494" s="29" t="s">
        <v>39</v>
      </c>
      <c r="F494" s="33">
        <v>42247.290972222225</v>
      </c>
      <c r="G494" s="51">
        <f t="shared" si="47"/>
        <v>5.6249999994179234E-2</v>
      </c>
      <c r="H494" s="31" t="str">
        <f t="shared" si="48"/>
        <v>ACCEPTABLE</v>
      </c>
      <c r="I494" s="18"/>
      <c r="J494" s="33">
        <v>42247.354166666664</v>
      </c>
      <c r="K494" s="33">
        <v>42247.364583333336</v>
      </c>
      <c r="L494" s="27">
        <f t="shared" si="49"/>
        <v>1.0416666671517305E-2</v>
      </c>
      <c r="M494" s="28" t="str">
        <f t="shared" si="50"/>
        <v>TRUE</v>
      </c>
      <c r="N494" s="31" t="s">
        <v>39</v>
      </c>
      <c r="O494" s="29" t="s">
        <v>374</v>
      </c>
      <c r="P494"/>
      <c r="Q494"/>
      <c r="R494"/>
      <c r="S494"/>
      <c r="T494"/>
      <c r="U494"/>
      <c r="V494"/>
      <c r="W494"/>
    </row>
    <row r="495" spans="1:23" ht="27" customHeight="1" x14ac:dyDescent="0.25">
      <c r="A495" s="45" t="s">
        <v>376</v>
      </c>
      <c r="B495" s="45">
        <v>330</v>
      </c>
      <c r="C495" s="29" t="s">
        <v>377</v>
      </c>
      <c r="D495" s="33">
        <v>42247.375</v>
      </c>
      <c r="E495" s="29" t="s">
        <v>41</v>
      </c>
      <c r="F495" s="33">
        <v>42247.290972222225</v>
      </c>
      <c r="G495" s="51">
        <f t="shared" si="47"/>
        <v>8.4027777775190771E-2</v>
      </c>
      <c r="H495" s="31" t="str">
        <f t="shared" si="48"/>
        <v>ACCEPTABLE</v>
      </c>
      <c r="I495" s="18"/>
      <c r="J495" s="33">
        <v>42247.385416666664</v>
      </c>
      <c r="K495" s="33">
        <v>42247.399305555555</v>
      </c>
      <c r="L495" s="27">
        <f t="shared" si="49"/>
        <v>1.3888888890505768E-2</v>
      </c>
      <c r="M495" s="28" t="str">
        <f t="shared" si="50"/>
        <v>TRUE</v>
      </c>
      <c r="N495" s="31" t="s">
        <v>41</v>
      </c>
      <c r="O495" s="29" t="s">
        <v>378</v>
      </c>
      <c r="P495"/>
      <c r="Q495"/>
      <c r="R495"/>
      <c r="S495"/>
      <c r="T495"/>
      <c r="U495"/>
      <c r="V495"/>
      <c r="W495"/>
    </row>
    <row r="496" spans="1:23" ht="27" customHeight="1" x14ac:dyDescent="0.25">
      <c r="A496" s="45">
        <v>19157</v>
      </c>
      <c r="B496" s="45">
        <v>331</v>
      </c>
      <c r="C496" s="29" t="s">
        <v>43</v>
      </c>
      <c r="D496" s="33">
        <v>42247.430555555555</v>
      </c>
      <c r="E496" s="29" t="s">
        <v>39</v>
      </c>
      <c r="F496" s="33">
        <v>42247.384722222225</v>
      </c>
      <c r="G496" s="51">
        <f t="shared" si="47"/>
        <v>4.5833333329937886E-2</v>
      </c>
      <c r="H496" s="31" t="str">
        <f t="shared" si="48"/>
        <v>ACCEPTABLE</v>
      </c>
      <c r="I496" s="18"/>
      <c r="J496" s="33">
        <v>42247.421527777777</v>
      </c>
      <c r="K496" s="33">
        <v>42247.433333333334</v>
      </c>
      <c r="L496" s="27">
        <f t="shared" si="49"/>
        <v>1.1805555557657499E-2</v>
      </c>
      <c r="M496" s="28" t="str">
        <f t="shared" si="50"/>
        <v>TRUE</v>
      </c>
      <c r="N496" s="31" t="s">
        <v>39</v>
      </c>
      <c r="O496" s="29" t="s">
        <v>44</v>
      </c>
      <c r="P496"/>
      <c r="Q496"/>
      <c r="R496"/>
      <c r="S496"/>
      <c r="T496"/>
      <c r="U496"/>
      <c r="V496"/>
      <c r="W496"/>
    </row>
    <row r="497" spans="1:23" ht="27" customHeight="1" x14ac:dyDescent="0.25">
      <c r="A497" s="45">
        <v>19157</v>
      </c>
      <c r="B497" s="45">
        <v>332</v>
      </c>
      <c r="C497" s="29" t="s">
        <v>379</v>
      </c>
      <c r="D497" s="33">
        <v>42247.864583333336</v>
      </c>
      <c r="F497" s="33">
        <v>42247.727777777778</v>
      </c>
      <c r="G497" s="51">
        <f t="shared" si="47"/>
        <v>0.1368055555576575</v>
      </c>
      <c r="H497" s="31" t="str">
        <f t="shared" si="48"/>
        <v>ACCEPTABLE</v>
      </c>
      <c r="I497" s="18"/>
      <c r="J497" s="33">
        <v>42247.848611111112</v>
      </c>
      <c r="K497" s="33">
        <v>42247.85833333333</v>
      </c>
      <c r="L497" s="27">
        <f t="shared" si="49"/>
        <v>9.7222222175332718E-3</v>
      </c>
      <c r="M497" s="28" t="str">
        <f t="shared" si="50"/>
        <v>TRUE</v>
      </c>
      <c r="N497" s="31" t="s">
        <v>41</v>
      </c>
      <c r="O497" s="29" t="s">
        <v>54</v>
      </c>
      <c r="P497"/>
      <c r="Q497"/>
      <c r="R497"/>
      <c r="S497"/>
      <c r="T497"/>
      <c r="U497"/>
      <c r="V497"/>
      <c r="W497"/>
    </row>
    <row r="498" spans="1:23" ht="27" customHeight="1" x14ac:dyDescent="0.25">
      <c r="A498" s="45">
        <v>19157</v>
      </c>
      <c r="B498" s="45">
        <v>333</v>
      </c>
      <c r="C498" s="29" t="s">
        <v>207</v>
      </c>
      <c r="D498" s="33">
        <v>42247.888888888891</v>
      </c>
      <c r="F498" s="33">
        <v>42247.727777777778</v>
      </c>
      <c r="G498" s="51">
        <f t="shared" si="47"/>
        <v>0.16111111111240461</v>
      </c>
      <c r="H498" s="31" t="str">
        <f t="shared" si="48"/>
        <v>ACCEPTABLE</v>
      </c>
      <c r="I498" s="18"/>
      <c r="J498" s="33">
        <v>42247.890277777777</v>
      </c>
      <c r="K498" s="33">
        <v>42247.900694444441</v>
      </c>
      <c r="L498" s="27">
        <f t="shared" si="49"/>
        <v>1.0416666664241347E-2</v>
      </c>
      <c r="M498" s="28" t="str">
        <f t="shared" si="50"/>
        <v>TRUE</v>
      </c>
      <c r="N498" s="31" t="s">
        <v>39</v>
      </c>
      <c r="O498" s="29" t="s">
        <v>380</v>
      </c>
      <c r="P498"/>
      <c r="Q498"/>
      <c r="R498"/>
      <c r="S498"/>
      <c r="T498"/>
      <c r="U498"/>
      <c r="V498"/>
      <c r="W498"/>
    </row>
    <row r="499" spans="1:23" ht="27" customHeight="1" x14ac:dyDescent="0.25">
      <c r="A499" s="45">
        <v>19156</v>
      </c>
      <c r="B499" s="45">
        <v>334</v>
      </c>
      <c r="C499" s="29" t="s">
        <v>207</v>
      </c>
      <c r="D499" s="33">
        <v>42248.53125</v>
      </c>
      <c r="F499" s="33">
        <v>42248.366666666669</v>
      </c>
      <c r="G499" s="51">
        <f t="shared" si="47"/>
        <v>0.16458333333139308</v>
      </c>
      <c r="H499" s="31" t="str">
        <f t="shared" si="48"/>
        <v>ACCEPTABLE</v>
      </c>
      <c r="I499" s="18"/>
      <c r="J499" s="33">
        <v>42248.529166666667</v>
      </c>
      <c r="K499" s="33">
        <v>42248.538194444445</v>
      </c>
      <c r="L499" s="27">
        <f t="shared" si="49"/>
        <v>9.0277777781011537E-3</v>
      </c>
      <c r="M499" s="28" t="str">
        <f t="shared" si="50"/>
        <v>TRUE</v>
      </c>
      <c r="N499" s="31" t="s">
        <v>41</v>
      </c>
      <c r="O499" s="29" t="s">
        <v>243</v>
      </c>
      <c r="P499"/>
      <c r="Q499"/>
      <c r="R499"/>
      <c r="S499"/>
      <c r="T499"/>
      <c r="U499"/>
      <c r="V499"/>
      <c r="W499"/>
    </row>
    <row r="500" spans="1:23" ht="27" customHeight="1" x14ac:dyDescent="0.25">
      <c r="A500" s="45">
        <v>19156</v>
      </c>
      <c r="B500" s="45">
        <v>335</v>
      </c>
      <c r="C500" s="29" t="s">
        <v>207</v>
      </c>
      <c r="D500" s="33">
        <v>42248.552083333336</v>
      </c>
      <c r="F500" s="33">
        <v>42248.366666666669</v>
      </c>
      <c r="G500" s="51">
        <f t="shared" ref="G500:G551" si="51">IF(D500="","",D500-F500)</f>
        <v>0.18541666666715173</v>
      </c>
      <c r="H500" s="31" t="str">
        <f t="shared" si="48"/>
        <v>ACCEPTABLE</v>
      </c>
      <c r="I500" s="18"/>
      <c r="J500" s="33">
        <v>42248.548611111109</v>
      </c>
      <c r="K500" s="33">
        <v>42248.561111111114</v>
      </c>
      <c r="L500" s="27">
        <f t="shared" si="49"/>
        <v>1.2500000004365575E-2</v>
      </c>
      <c r="M500" s="28" t="str">
        <f t="shared" si="50"/>
        <v>TRUE</v>
      </c>
      <c r="N500" s="31" t="s">
        <v>39</v>
      </c>
      <c r="O500" s="29" t="s">
        <v>243</v>
      </c>
      <c r="P500"/>
      <c r="Q500"/>
      <c r="R500"/>
      <c r="S500"/>
      <c r="T500"/>
      <c r="U500"/>
      <c r="V500"/>
      <c r="W500"/>
    </row>
    <row r="501" spans="1:23" ht="27" customHeight="1" x14ac:dyDescent="0.25">
      <c r="A501" s="45">
        <v>19158</v>
      </c>
      <c r="B501" s="45">
        <v>336</v>
      </c>
      <c r="C501" s="29" t="s">
        <v>207</v>
      </c>
      <c r="D501" s="33">
        <v>42249.180555555555</v>
      </c>
      <c r="F501" s="33">
        <v>42248.727083333331</v>
      </c>
      <c r="G501" s="51">
        <f t="shared" si="51"/>
        <v>0.45347222222335404</v>
      </c>
      <c r="H501" s="31" t="str">
        <f t="shared" si="48"/>
        <v>ACCEPTABLE</v>
      </c>
      <c r="I501" s="18"/>
      <c r="J501" s="33">
        <v>42249.175000000003</v>
      </c>
      <c r="K501" s="33">
        <v>42249.1875</v>
      </c>
      <c r="L501" s="27">
        <f t="shared" si="49"/>
        <v>1.2499999997089617E-2</v>
      </c>
      <c r="M501" s="28" t="str">
        <f t="shared" si="50"/>
        <v>TRUE</v>
      </c>
      <c r="N501" s="31" t="s">
        <v>41</v>
      </c>
      <c r="O501" s="29" t="s">
        <v>381</v>
      </c>
      <c r="P501"/>
      <c r="Q501"/>
      <c r="R501"/>
      <c r="S501"/>
      <c r="T501"/>
      <c r="U501"/>
      <c r="V501"/>
      <c r="W501"/>
    </row>
    <row r="502" spans="1:23" ht="27" customHeight="1" x14ac:dyDescent="0.25">
      <c r="A502" s="45">
        <v>19158</v>
      </c>
      <c r="B502" s="45">
        <v>337</v>
      </c>
      <c r="C502" s="29" t="s">
        <v>43</v>
      </c>
      <c r="D502" s="33">
        <v>42249.215277777781</v>
      </c>
      <c r="F502" s="33">
        <v>42248.727083333331</v>
      </c>
      <c r="G502" s="51">
        <f t="shared" si="51"/>
        <v>0.48819444444961846</v>
      </c>
      <c r="H502" s="31" t="str">
        <f t="shared" si="48"/>
        <v>ACCEPTABLE</v>
      </c>
      <c r="I502" s="18"/>
      <c r="J502" s="33">
        <v>42249.21875</v>
      </c>
      <c r="K502" s="33">
        <v>42249.229166666664</v>
      </c>
      <c r="L502" s="27">
        <f t="shared" si="49"/>
        <v>1.0416666664241347E-2</v>
      </c>
      <c r="M502" s="28" t="str">
        <f t="shared" si="50"/>
        <v>TRUE</v>
      </c>
      <c r="N502" s="31" t="s">
        <v>39</v>
      </c>
      <c r="O502" s="29" t="s">
        <v>54</v>
      </c>
      <c r="P502"/>
      <c r="Q502"/>
      <c r="R502"/>
      <c r="S502"/>
      <c r="T502"/>
      <c r="U502"/>
      <c r="V502"/>
      <c r="W502"/>
    </row>
    <row r="503" spans="1:23" ht="27" customHeight="1" x14ac:dyDescent="0.25">
      <c r="A503" s="3">
        <v>19159</v>
      </c>
      <c r="B503" s="3">
        <v>338</v>
      </c>
      <c r="C503" s="3" t="s">
        <v>49</v>
      </c>
      <c r="D503" s="60">
        <v>42249.729166666664</v>
      </c>
      <c r="E503" s="3" t="s">
        <v>41</v>
      </c>
      <c r="F503" s="33">
        <v>42249.624305555553</v>
      </c>
      <c r="G503" s="51">
        <f t="shared" si="51"/>
        <v>0.10486111111094942</v>
      </c>
      <c r="H503" s="31" t="str">
        <f t="shared" si="48"/>
        <v>ACCEPTABLE</v>
      </c>
      <c r="I503" s="18"/>
      <c r="J503" s="33">
        <v>42249.732638888891</v>
      </c>
      <c r="K503" s="33">
        <v>42249.748611111114</v>
      </c>
      <c r="L503" s="27">
        <f t="shared" si="49"/>
        <v>1.5972222223354038E-2</v>
      </c>
      <c r="M503" s="28" t="str">
        <f t="shared" si="50"/>
        <v>TRUE</v>
      </c>
      <c r="N503" s="31" t="s">
        <v>41</v>
      </c>
      <c r="O503" s="29" t="s">
        <v>383</v>
      </c>
      <c r="P503"/>
      <c r="Q503"/>
      <c r="R503"/>
      <c r="S503"/>
      <c r="T503"/>
      <c r="U503"/>
      <c r="V503"/>
      <c r="W503"/>
    </row>
    <row r="504" spans="1:23" ht="27" customHeight="1" x14ac:dyDescent="0.25">
      <c r="A504" s="3">
        <v>19159</v>
      </c>
      <c r="B504" s="3">
        <v>339</v>
      </c>
      <c r="C504" s="3" t="s">
        <v>68</v>
      </c>
      <c r="D504" s="60">
        <v>42249.763888888891</v>
      </c>
      <c r="E504" s="3" t="s">
        <v>39</v>
      </c>
      <c r="F504" s="33">
        <v>42249.624305555553</v>
      </c>
      <c r="G504" s="51">
        <f t="shared" si="51"/>
        <v>0.13958333333721384</v>
      </c>
      <c r="H504" s="31" t="str">
        <f t="shared" si="48"/>
        <v>ACCEPTABLE</v>
      </c>
      <c r="I504" s="18"/>
      <c r="J504" s="33">
        <v>42249.76666666667</v>
      </c>
      <c r="K504" s="33">
        <v>42249.783333333333</v>
      </c>
      <c r="L504" s="27">
        <f t="shared" si="49"/>
        <v>1.6666666662786156E-2</v>
      </c>
      <c r="M504" s="28" t="str">
        <f t="shared" si="50"/>
        <v>TRUE</v>
      </c>
      <c r="N504" s="31" t="s">
        <v>39</v>
      </c>
      <c r="O504" s="29" t="s">
        <v>384</v>
      </c>
      <c r="P504"/>
      <c r="Q504"/>
      <c r="R504"/>
      <c r="S504"/>
      <c r="T504"/>
      <c r="U504"/>
      <c r="V504"/>
      <c r="W504"/>
    </row>
    <row r="505" spans="1:23" ht="27" customHeight="1" x14ac:dyDescent="0.25">
      <c r="A505" s="3">
        <v>19160</v>
      </c>
      <c r="B505" s="3">
        <v>340</v>
      </c>
      <c r="C505" s="3" t="s">
        <v>207</v>
      </c>
      <c r="D505" s="60">
        <v>42249.895833333336</v>
      </c>
      <c r="E505" s="3" t="s">
        <v>41</v>
      </c>
      <c r="F505" s="33">
        <v>42249.624305555553</v>
      </c>
      <c r="G505" s="51">
        <f t="shared" si="51"/>
        <v>0.27152777778246673</v>
      </c>
      <c r="H505" s="31" t="str">
        <f t="shared" si="48"/>
        <v>ACCEPTABLE</v>
      </c>
      <c r="I505" s="18"/>
      <c r="J505" s="33">
        <v>42249.888888888891</v>
      </c>
      <c r="K505" s="33">
        <v>42249.900694444441</v>
      </c>
      <c r="L505" s="27">
        <f t="shared" si="49"/>
        <v>1.1805555550381541E-2</v>
      </c>
      <c r="M505" s="28" t="str">
        <f t="shared" si="50"/>
        <v>TRUE</v>
      </c>
      <c r="N505" s="31" t="s">
        <v>41</v>
      </c>
      <c r="O505" s="29" t="s">
        <v>385</v>
      </c>
      <c r="P505"/>
      <c r="Q505"/>
      <c r="R505"/>
      <c r="S505"/>
      <c r="T505"/>
      <c r="U505"/>
      <c r="V505"/>
      <c r="W505"/>
    </row>
    <row r="506" spans="1:23" ht="27" customHeight="1" x14ac:dyDescent="0.25">
      <c r="A506" s="3">
        <v>19160</v>
      </c>
      <c r="B506" s="3">
        <v>341</v>
      </c>
      <c r="C506" s="3" t="s">
        <v>43</v>
      </c>
      <c r="D506" s="60">
        <v>42249.930555555555</v>
      </c>
      <c r="E506" s="3" t="s">
        <v>39</v>
      </c>
      <c r="F506" s="33">
        <v>42249.624305555553</v>
      </c>
      <c r="G506" s="51">
        <f t="shared" si="51"/>
        <v>0.30625000000145519</v>
      </c>
      <c r="H506" s="31" t="str">
        <f t="shared" si="48"/>
        <v>ACCEPTABLE</v>
      </c>
      <c r="I506" s="18"/>
      <c r="J506" s="33">
        <v>42249.9375</v>
      </c>
      <c r="K506" s="33">
        <v>42249.946527777778</v>
      </c>
      <c r="L506" s="27">
        <f t="shared" si="49"/>
        <v>9.0277777781011537E-3</v>
      </c>
      <c r="M506" s="28" t="str">
        <f t="shared" si="50"/>
        <v>TRUE</v>
      </c>
      <c r="N506" s="31" t="s">
        <v>39</v>
      </c>
      <c r="O506" s="29" t="s">
        <v>118</v>
      </c>
      <c r="P506"/>
      <c r="Q506"/>
      <c r="R506"/>
      <c r="S506"/>
      <c r="T506"/>
      <c r="U506"/>
      <c r="V506"/>
      <c r="W506"/>
    </row>
    <row r="507" spans="1:23" ht="27" customHeight="1" x14ac:dyDescent="0.25">
      <c r="A507" s="3">
        <v>19158</v>
      </c>
      <c r="B507" s="3">
        <v>342</v>
      </c>
      <c r="C507" s="3" t="s">
        <v>43</v>
      </c>
      <c r="D507" s="57">
        <v>42250.295138888891</v>
      </c>
      <c r="E507" s="3" t="s">
        <v>41</v>
      </c>
      <c r="F507" s="33">
        <v>42250.245833333334</v>
      </c>
      <c r="G507" s="51">
        <f t="shared" si="51"/>
        <v>4.9305555556202307E-2</v>
      </c>
      <c r="H507" s="31" t="str">
        <f t="shared" si="48"/>
        <v>ACCEPTABLE</v>
      </c>
      <c r="I507" s="18"/>
      <c r="J507" s="33">
        <v>42250.300694444442</v>
      </c>
      <c r="K507" s="33">
        <v>42250.309027777781</v>
      </c>
      <c r="L507" s="27">
        <f t="shared" si="49"/>
        <v>8.3333333386690356E-3</v>
      </c>
      <c r="M507" s="28" t="str">
        <f t="shared" si="50"/>
        <v>TRUE</v>
      </c>
      <c r="N507" s="31" t="s">
        <v>41</v>
      </c>
      <c r="O507" s="29" t="s">
        <v>54</v>
      </c>
      <c r="P507"/>
      <c r="Q507"/>
      <c r="R507"/>
      <c r="S507"/>
      <c r="T507"/>
      <c r="U507"/>
      <c r="V507"/>
      <c r="W507"/>
    </row>
    <row r="508" spans="1:23" ht="27" customHeight="1" x14ac:dyDescent="0.25">
      <c r="A508" s="3">
        <v>19158</v>
      </c>
      <c r="B508" s="3">
        <v>343</v>
      </c>
      <c r="C508" s="3" t="s">
        <v>207</v>
      </c>
      <c r="D508" s="57">
        <v>42250.3125</v>
      </c>
      <c r="E508" s="3" t="s">
        <v>39</v>
      </c>
      <c r="F508" s="33">
        <v>42250.245833333334</v>
      </c>
      <c r="G508" s="51">
        <f t="shared" si="51"/>
        <v>6.6666666665696539E-2</v>
      </c>
      <c r="H508" s="31" t="str">
        <f t="shared" si="48"/>
        <v>ACCEPTABLE</v>
      </c>
      <c r="I508" s="18"/>
      <c r="J508" s="33">
        <v>42250.334722222222</v>
      </c>
      <c r="K508" s="33">
        <v>42250.349305555559</v>
      </c>
      <c r="L508" s="27">
        <f t="shared" si="49"/>
        <v>1.4583333337213844E-2</v>
      </c>
      <c r="M508" s="28" t="str">
        <f t="shared" si="50"/>
        <v>TRUE</v>
      </c>
      <c r="N508" s="31" t="s">
        <v>39</v>
      </c>
      <c r="O508" s="29" t="s">
        <v>386</v>
      </c>
      <c r="P508"/>
      <c r="Q508"/>
      <c r="R508"/>
      <c r="S508"/>
      <c r="T508"/>
      <c r="U508"/>
      <c r="V508"/>
      <c r="W508"/>
    </row>
    <row r="509" spans="1:23" ht="27" customHeight="1" x14ac:dyDescent="0.25">
      <c r="A509" s="3">
        <v>19160</v>
      </c>
      <c r="B509" s="3">
        <v>344</v>
      </c>
      <c r="C509" s="3" t="s">
        <v>43</v>
      </c>
      <c r="D509" s="57">
        <v>42250.46875</v>
      </c>
      <c r="E509" s="3" t="s">
        <v>41</v>
      </c>
      <c r="F509" s="33">
        <v>42250.245833333334</v>
      </c>
      <c r="G509" s="51">
        <f t="shared" si="51"/>
        <v>0.22291666666569654</v>
      </c>
      <c r="H509" s="31" t="str">
        <f t="shared" si="48"/>
        <v>ACCEPTABLE</v>
      </c>
      <c r="I509" s="18"/>
      <c r="J509" s="33">
        <v>42250.461805555555</v>
      </c>
      <c r="K509" s="33">
        <v>42250.472222222219</v>
      </c>
      <c r="L509" s="27">
        <f t="shared" si="49"/>
        <v>1.0416666664241347E-2</v>
      </c>
      <c r="M509" s="28" t="str">
        <f t="shared" si="50"/>
        <v>TRUE</v>
      </c>
      <c r="N509" s="31" t="s">
        <v>41</v>
      </c>
      <c r="O509" s="29" t="s">
        <v>118</v>
      </c>
      <c r="P509"/>
      <c r="Q509"/>
      <c r="R509"/>
      <c r="S509"/>
      <c r="T509"/>
      <c r="U509"/>
      <c r="V509"/>
      <c r="W509"/>
    </row>
    <row r="510" spans="1:23" ht="27" customHeight="1" x14ac:dyDescent="0.25">
      <c r="A510" s="3">
        <v>19160</v>
      </c>
      <c r="B510" s="3">
        <v>345</v>
      </c>
      <c r="C510" s="3" t="s">
        <v>207</v>
      </c>
      <c r="D510" s="57">
        <v>42250.489583333336</v>
      </c>
      <c r="E510" s="3" t="s">
        <v>39</v>
      </c>
      <c r="F510" s="33">
        <v>42250.245833333334</v>
      </c>
      <c r="G510" s="51">
        <f t="shared" si="51"/>
        <v>0.24375000000145519</v>
      </c>
      <c r="H510" s="31" t="str">
        <f t="shared" si="48"/>
        <v>ACCEPTABLE</v>
      </c>
      <c r="I510" s="18"/>
      <c r="J510" s="33">
        <v>42250.489583333336</v>
      </c>
      <c r="K510" s="33">
        <v>42250.501388888886</v>
      </c>
      <c r="L510" s="27">
        <f t="shared" si="49"/>
        <v>1.1805555550381541E-2</v>
      </c>
      <c r="M510" s="28" t="str">
        <f t="shared" si="50"/>
        <v>TRUE</v>
      </c>
      <c r="N510" s="31" t="s">
        <v>39</v>
      </c>
      <c r="O510" s="29" t="s">
        <v>387</v>
      </c>
      <c r="P510"/>
      <c r="Q510"/>
      <c r="R510"/>
      <c r="S510"/>
      <c r="T510"/>
      <c r="U510"/>
      <c r="V510"/>
      <c r="W510"/>
    </row>
    <row r="511" spans="1:23" ht="27" customHeight="1" x14ac:dyDescent="0.25">
      <c r="A511" s="3">
        <v>19161</v>
      </c>
      <c r="B511" s="3">
        <v>346</v>
      </c>
      <c r="C511" s="3" t="s">
        <v>340</v>
      </c>
      <c r="D511" s="57">
        <v>42250.552083333336</v>
      </c>
      <c r="E511" s="3" t="s">
        <v>41</v>
      </c>
      <c r="F511" s="33">
        <v>42250.245833333334</v>
      </c>
      <c r="G511" s="51">
        <f t="shared" si="51"/>
        <v>0.30625000000145519</v>
      </c>
      <c r="H511" s="31" t="str">
        <f t="shared" si="48"/>
        <v>ACCEPTABLE</v>
      </c>
      <c r="I511" s="18"/>
      <c r="J511" s="33">
        <v>42250.548611111109</v>
      </c>
      <c r="K511" s="33">
        <v>42250.5625</v>
      </c>
      <c r="L511" s="27">
        <f t="shared" si="49"/>
        <v>1.3888888890505768E-2</v>
      </c>
      <c r="M511" s="28" t="str">
        <f t="shared" si="50"/>
        <v>TRUE</v>
      </c>
      <c r="N511" s="31" t="s">
        <v>41</v>
      </c>
      <c r="O511" s="29" t="s">
        <v>388</v>
      </c>
      <c r="P511"/>
      <c r="Q511"/>
      <c r="R511"/>
      <c r="S511"/>
      <c r="T511"/>
      <c r="U511"/>
      <c r="V511"/>
      <c r="W511"/>
    </row>
    <row r="512" spans="1:23" ht="27" customHeight="1" x14ac:dyDescent="0.25">
      <c r="A512" s="3">
        <v>19159</v>
      </c>
      <c r="B512" s="3">
        <v>349</v>
      </c>
      <c r="C512" s="3" t="s">
        <v>340</v>
      </c>
      <c r="D512" s="57">
        <v>42250.701388888891</v>
      </c>
      <c r="E512" s="3" t="s">
        <v>39</v>
      </c>
      <c r="F512" s="57">
        <v>42250.555555555555</v>
      </c>
      <c r="G512" s="51">
        <f t="shared" si="51"/>
        <v>0.14583333333575865</v>
      </c>
      <c r="H512" s="31" t="str">
        <f t="shared" si="48"/>
        <v>ACCEPTABLE</v>
      </c>
      <c r="I512" s="18"/>
      <c r="J512" s="33">
        <v>42250.708333333336</v>
      </c>
      <c r="K512" s="33">
        <v>42250.723611111112</v>
      </c>
      <c r="L512" s="27">
        <f t="shared" si="49"/>
        <v>1.5277777776645962E-2</v>
      </c>
      <c r="M512" s="28" t="str">
        <f t="shared" si="50"/>
        <v>TRUE</v>
      </c>
      <c r="N512" s="31" t="s">
        <v>39</v>
      </c>
      <c r="O512" s="29" t="s">
        <v>389</v>
      </c>
      <c r="P512"/>
      <c r="Q512"/>
      <c r="R512"/>
      <c r="S512"/>
      <c r="T512"/>
      <c r="U512"/>
      <c r="V512"/>
      <c r="W512"/>
    </row>
    <row r="513" spans="1:23" ht="27" customHeight="1" x14ac:dyDescent="0.25">
      <c r="A513" s="3">
        <v>19162</v>
      </c>
      <c r="B513" s="3">
        <v>350</v>
      </c>
      <c r="C513" s="3" t="s">
        <v>207</v>
      </c>
      <c r="D513" s="57">
        <v>42250.75</v>
      </c>
      <c r="E513" s="3" t="s">
        <v>41</v>
      </c>
      <c r="F513" s="57">
        <v>42250.555555555555</v>
      </c>
      <c r="G513" s="51">
        <f t="shared" si="51"/>
        <v>0.19444444444525288</v>
      </c>
      <c r="H513" s="31" t="str">
        <f t="shared" si="48"/>
        <v>ACCEPTABLE</v>
      </c>
      <c r="I513" s="18"/>
      <c r="J513" s="33">
        <v>42250.743055555555</v>
      </c>
      <c r="K513" s="33">
        <v>42250.755555555559</v>
      </c>
      <c r="L513" s="27">
        <f t="shared" si="49"/>
        <v>1.2500000004365575E-2</v>
      </c>
      <c r="M513" s="28" t="str">
        <f t="shared" si="50"/>
        <v>TRUE</v>
      </c>
      <c r="N513" s="31" t="s">
        <v>41</v>
      </c>
      <c r="O513" s="29" t="s">
        <v>390</v>
      </c>
      <c r="P513"/>
      <c r="Q513"/>
      <c r="R513"/>
      <c r="S513"/>
      <c r="T513"/>
      <c r="U513"/>
      <c r="V513"/>
      <c r="W513"/>
    </row>
    <row r="514" spans="1:23" ht="27" customHeight="1" x14ac:dyDescent="0.25">
      <c r="A514" s="3">
        <v>19162</v>
      </c>
      <c r="B514" s="3">
        <v>351</v>
      </c>
      <c r="C514" s="3" t="s">
        <v>207</v>
      </c>
      <c r="D514" s="57">
        <v>42250.777777777781</v>
      </c>
      <c r="E514" s="3" t="s">
        <v>39</v>
      </c>
      <c r="F514" s="57">
        <v>42250.555555555555</v>
      </c>
      <c r="G514" s="51">
        <f t="shared" si="51"/>
        <v>0.22222222222626442</v>
      </c>
      <c r="H514" s="31" t="str">
        <f t="shared" si="48"/>
        <v>ACCEPTABLE</v>
      </c>
      <c r="I514" s="18"/>
      <c r="J514" s="33">
        <v>42250.770833333336</v>
      </c>
      <c r="K514" s="33">
        <v>42250.77847222222</v>
      </c>
      <c r="L514" s="27">
        <f t="shared" si="49"/>
        <v>7.6388888846850023E-3</v>
      </c>
      <c r="M514" s="28" t="str">
        <f t="shared" si="50"/>
        <v>TRUE</v>
      </c>
      <c r="N514" s="31" t="s">
        <v>39</v>
      </c>
      <c r="O514" s="29" t="s">
        <v>390</v>
      </c>
      <c r="P514"/>
      <c r="Q514"/>
      <c r="R514"/>
      <c r="S514"/>
      <c r="T514"/>
      <c r="U514"/>
      <c r="V514"/>
      <c r="W514"/>
    </row>
    <row r="515" spans="1:23" ht="27" customHeight="1" x14ac:dyDescent="0.25">
      <c r="A515" s="3">
        <v>19161</v>
      </c>
      <c r="B515" s="3">
        <v>352</v>
      </c>
      <c r="C515" s="3" t="s">
        <v>68</v>
      </c>
      <c r="D515" s="57">
        <v>42251.631944444445</v>
      </c>
      <c r="E515" s="3" t="s">
        <v>41</v>
      </c>
      <c r="F515" s="57">
        <v>42251.506249999999</v>
      </c>
      <c r="G515" s="51">
        <f t="shared" si="51"/>
        <v>0.12569444444670808</v>
      </c>
      <c r="H515" s="31" t="str">
        <f t="shared" si="48"/>
        <v>ACCEPTABLE</v>
      </c>
      <c r="I515" s="18"/>
      <c r="J515" s="33">
        <v>42251.628472222219</v>
      </c>
      <c r="K515" s="33">
        <v>42251.638888888891</v>
      </c>
      <c r="L515" s="27">
        <f t="shared" si="49"/>
        <v>1.0416666671517305E-2</v>
      </c>
      <c r="M515" s="28" t="str">
        <f t="shared" si="50"/>
        <v>TRUE</v>
      </c>
      <c r="N515" s="31" t="s">
        <v>41</v>
      </c>
      <c r="O515" s="29" t="s">
        <v>181</v>
      </c>
      <c r="P515"/>
      <c r="Q515"/>
      <c r="R515"/>
      <c r="S515"/>
      <c r="T515"/>
      <c r="U515"/>
      <c r="V515"/>
      <c r="W515"/>
    </row>
    <row r="516" spans="1:23" ht="27" customHeight="1" x14ac:dyDescent="0.25">
      <c r="A516" s="3">
        <v>19161</v>
      </c>
      <c r="B516" s="3">
        <v>353</v>
      </c>
      <c r="C516" s="3" t="s">
        <v>340</v>
      </c>
      <c r="D516" s="57">
        <v>42251.659722222219</v>
      </c>
      <c r="E516" s="3" t="s">
        <v>39</v>
      </c>
      <c r="F516" s="57">
        <v>42251.506249999999</v>
      </c>
      <c r="G516" s="51">
        <f t="shared" si="51"/>
        <v>0.15347222222044365</v>
      </c>
      <c r="H516" s="31" t="str">
        <f t="shared" si="48"/>
        <v>ACCEPTABLE</v>
      </c>
      <c r="I516" s="18"/>
      <c r="J516" s="33">
        <v>42251.71875</v>
      </c>
      <c r="K516" s="33">
        <v>42251.729861111111</v>
      </c>
      <c r="L516" s="27">
        <f t="shared" si="49"/>
        <v>1.1111111110949423E-2</v>
      </c>
      <c r="M516" s="28" t="str">
        <f t="shared" si="50"/>
        <v>TRUE</v>
      </c>
      <c r="N516" s="31" t="s">
        <v>39</v>
      </c>
      <c r="O516" s="29" t="s">
        <v>391</v>
      </c>
      <c r="P516"/>
      <c r="Q516"/>
      <c r="R516"/>
      <c r="S516"/>
      <c r="T516"/>
      <c r="U516"/>
      <c r="V516"/>
      <c r="W516"/>
    </row>
    <row r="517" spans="1:23" ht="27" customHeight="1" x14ac:dyDescent="0.25">
      <c r="A517" s="3">
        <v>19163</v>
      </c>
      <c r="B517" s="3">
        <v>354</v>
      </c>
      <c r="C517" s="3" t="s">
        <v>340</v>
      </c>
      <c r="D517" s="57">
        <v>42252.729166666664</v>
      </c>
      <c r="E517" s="3" t="s">
        <v>41</v>
      </c>
      <c r="F517" s="57">
        <v>42252.472916666666</v>
      </c>
      <c r="G517" s="51">
        <f t="shared" si="51"/>
        <v>0.25624999999854481</v>
      </c>
      <c r="H517" s="31" t="str">
        <f t="shared" si="48"/>
        <v>ACCEPTABLE</v>
      </c>
      <c r="I517" s="18"/>
      <c r="J517" s="33">
        <v>42252.746527777781</v>
      </c>
      <c r="K517" s="33">
        <v>42252.759027777778</v>
      </c>
      <c r="L517" s="27">
        <f t="shared" si="49"/>
        <v>1.2499999997089617E-2</v>
      </c>
      <c r="M517" s="28" t="str">
        <f t="shared" si="50"/>
        <v>TRUE</v>
      </c>
      <c r="N517" s="31" t="s">
        <v>41</v>
      </c>
      <c r="O517" s="29" t="s">
        <v>392</v>
      </c>
      <c r="P517"/>
      <c r="Q517"/>
      <c r="R517"/>
      <c r="S517"/>
      <c r="T517"/>
      <c r="U517"/>
      <c r="V517"/>
      <c r="W517"/>
    </row>
    <row r="518" spans="1:23" ht="27" customHeight="1" x14ac:dyDescent="0.25">
      <c r="A518" s="45">
        <v>19163</v>
      </c>
      <c r="B518" s="45">
        <v>355</v>
      </c>
      <c r="C518" s="29" t="s">
        <v>68</v>
      </c>
      <c r="D518" s="33">
        <v>42252.770833333336</v>
      </c>
      <c r="E518" s="29" t="s">
        <v>39</v>
      </c>
      <c r="F518" s="57">
        <v>42252.472916666666</v>
      </c>
      <c r="G518" s="51">
        <f t="shared" si="51"/>
        <v>0.29791666667006211</v>
      </c>
      <c r="H518" s="31" t="str">
        <f t="shared" si="48"/>
        <v>ACCEPTABLE</v>
      </c>
      <c r="I518" s="18"/>
      <c r="J518" s="33">
        <v>42252.779861111114</v>
      </c>
      <c r="K518" s="33">
        <v>42252.791666666664</v>
      </c>
      <c r="L518" s="27">
        <f t="shared" si="49"/>
        <v>1.1805555550381541E-2</v>
      </c>
      <c r="M518" s="28" t="str">
        <f t="shared" si="50"/>
        <v>TRUE</v>
      </c>
      <c r="N518" s="31" t="s">
        <v>39</v>
      </c>
      <c r="O518" s="29" t="s">
        <v>393</v>
      </c>
      <c r="P518"/>
      <c r="Q518"/>
      <c r="R518"/>
      <c r="S518"/>
      <c r="T518"/>
      <c r="U518"/>
      <c r="V518"/>
      <c r="W518"/>
    </row>
    <row r="519" spans="1:23" ht="27" customHeight="1" x14ac:dyDescent="0.25">
      <c r="A519" s="45">
        <v>19163</v>
      </c>
      <c r="B519" s="45">
        <v>356</v>
      </c>
      <c r="C519" s="29" t="s">
        <v>68</v>
      </c>
      <c r="D519" s="33">
        <v>42253.486111111109</v>
      </c>
      <c r="E519" s="29" t="s">
        <v>41</v>
      </c>
      <c r="F519" s="33">
        <v>42253.372916666667</v>
      </c>
      <c r="G519" s="51">
        <f t="shared" si="51"/>
        <v>0.1131944444423425</v>
      </c>
      <c r="H519" s="31" t="str">
        <f t="shared" si="48"/>
        <v>ACCEPTABLE</v>
      </c>
      <c r="I519" s="18"/>
      <c r="J519" s="33">
        <v>42253.486111111109</v>
      </c>
      <c r="K519" s="33">
        <v>42253.494444444441</v>
      </c>
      <c r="L519" s="27">
        <f t="shared" si="49"/>
        <v>8.333333331393078E-3</v>
      </c>
      <c r="M519" s="28" t="str">
        <f t="shared" si="50"/>
        <v>TRUE</v>
      </c>
      <c r="N519" s="31" t="s">
        <v>41</v>
      </c>
      <c r="O519" s="29" t="s">
        <v>343</v>
      </c>
      <c r="P519"/>
      <c r="Q519"/>
      <c r="R519"/>
      <c r="S519"/>
      <c r="T519"/>
      <c r="U519"/>
      <c r="V519"/>
      <c r="W519"/>
    </row>
    <row r="520" spans="1:23" ht="27" customHeight="1" x14ac:dyDescent="0.25">
      <c r="A520" s="45">
        <v>19163</v>
      </c>
      <c r="B520" s="45">
        <v>357</v>
      </c>
      <c r="C520" s="29" t="s">
        <v>340</v>
      </c>
      <c r="D520" s="33">
        <v>42253.520833333336</v>
      </c>
      <c r="E520" s="29" t="s">
        <v>39</v>
      </c>
      <c r="F520" s="33">
        <v>42253.372916666667</v>
      </c>
      <c r="G520" s="51">
        <f t="shared" si="51"/>
        <v>0.14791666666860692</v>
      </c>
      <c r="H520" s="31" t="str">
        <f t="shared" si="48"/>
        <v>ACCEPTABLE</v>
      </c>
      <c r="I520" s="18"/>
      <c r="J520" s="33">
        <v>42253.520138888889</v>
      </c>
      <c r="K520" s="33">
        <v>42253.53402777778</v>
      </c>
      <c r="L520" s="27">
        <f t="shared" si="49"/>
        <v>1.3888888890505768E-2</v>
      </c>
      <c r="M520" s="28" t="str">
        <f t="shared" si="50"/>
        <v>TRUE</v>
      </c>
      <c r="N520" s="31" t="s">
        <v>39</v>
      </c>
      <c r="O520" s="29" t="s">
        <v>394</v>
      </c>
      <c r="P520"/>
      <c r="Q520"/>
      <c r="R520"/>
      <c r="S520"/>
      <c r="T520"/>
      <c r="U520"/>
      <c r="V520"/>
      <c r="W520"/>
    </row>
    <row r="521" spans="1:23" ht="27" customHeight="1" x14ac:dyDescent="0.25">
      <c r="A521" s="45">
        <v>19164</v>
      </c>
      <c r="B521" s="45">
        <v>358</v>
      </c>
      <c r="C521" s="29" t="s">
        <v>340</v>
      </c>
      <c r="D521" s="33">
        <v>42254.34375</v>
      </c>
      <c r="E521" s="29" t="s">
        <v>41</v>
      </c>
      <c r="F521" s="33">
        <v>42253.744444444441</v>
      </c>
      <c r="G521" s="51">
        <f t="shared" si="51"/>
        <v>0.59930555555911269</v>
      </c>
      <c r="H521" s="31" t="str">
        <f t="shared" si="48"/>
        <v>ACCEPTABLE</v>
      </c>
      <c r="I521" s="18"/>
      <c r="J521" s="33">
        <v>42254.34375</v>
      </c>
      <c r="K521" s="33">
        <v>42254.357638888891</v>
      </c>
      <c r="L521" s="27">
        <f t="shared" si="49"/>
        <v>1.3888888890505768E-2</v>
      </c>
      <c r="M521" s="28" t="str">
        <f t="shared" si="50"/>
        <v>TRUE</v>
      </c>
      <c r="N521" s="31" t="s">
        <v>41</v>
      </c>
      <c r="O521" s="29" t="s">
        <v>395</v>
      </c>
      <c r="P521"/>
      <c r="Q521"/>
      <c r="R521"/>
      <c r="S521"/>
      <c r="T521"/>
      <c r="U521"/>
      <c r="V521"/>
      <c r="W521"/>
    </row>
    <row r="522" spans="1:23" ht="27" customHeight="1" x14ac:dyDescent="0.25">
      <c r="A522" s="45">
        <v>19164</v>
      </c>
      <c r="B522" s="45">
        <v>359</v>
      </c>
      <c r="C522" s="29" t="s">
        <v>68</v>
      </c>
      <c r="D522" s="33">
        <v>42254.385416666664</v>
      </c>
      <c r="E522" s="29" t="s">
        <v>39</v>
      </c>
      <c r="F522" s="33">
        <v>42253.744444444441</v>
      </c>
      <c r="G522" s="51">
        <f t="shared" si="51"/>
        <v>0.64097222222335404</v>
      </c>
      <c r="H522" s="31" t="str">
        <f t="shared" si="48"/>
        <v>ACCEPTABLE</v>
      </c>
      <c r="I522" s="18"/>
      <c r="J522" s="33">
        <v>42254.388888888891</v>
      </c>
      <c r="K522" s="33">
        <v>42254.395833333336</v>
      </c>
      <c r="L522" s="27">
        <f t="shared" si="49"/>
        <v>6.9444444452528842E-3</v>
      </c>
      <c r="M522" s="28" t="str">
        <f t="shared" si="50"/>
        <v>TRUE</v>
      </c>
      <c r="N522" s="31" t="s">
        <v>39</v>
      </c>
      <c r="O522" s="29" t="s">
        <v>396</v>
      </c>
      <c r="P522"/>
      <c r="Q522"/>
      <c r="R522"/>
      <c r="S522"/>
      <c r="T522"/>
      <c r="U522"/>
      <c r="V522"/>
      <c r="W522"/>
    </row>
    <row r="523" spans="1:23" ht="27" customHeight="1" x14ac:dyDescent="0.25">
      <c r="A523" s="3">
        <v>19165</v>
      </c>
      <c r="B523" s="3">
        <v>360</v>
      </c>
      <c r="C523" s="3" t="s">
        <v>207</v>
      </c>
      <c r="D523" s="57">
        <v>42255.055555555555</v>
      </c>
      <c r="E523" s="3" t="s">
        <v>41</v>
      </c>
      <c r="F523" s="57">
        <v>42254.634722222225</v>
      </c>
      <c r="G523" s="51">
        <f t="shared" si="51"/>
        <v>0.42083333332993789</v>
      </c>
      <c r="H523" s="31" t="str">
        <f t="shared" si="48"/>
        <v>ACCEPTABLE</v>
      </c>
      <c r="I523" s="18"/>
      <c r="J523" s="33">
        <v>42255.0625</v>
      </c>
      <c r="K523" s="33">
        <v>42255.074999999997</v>
      </c>
      <c r="L523" s="27">
        <f t="shared" si="49"/>
        <v>1.2499999997089617E-2</v>
      </c>
      <c r="M523" s="28" t="str">
        <f t="shared" si="50"/>
        <v>TRUE</v>
      </c>
      <c r="N523" s="31" t="s">
        <v>41</v>
      </c>
      <c r="O523" s="29" t="s">
        <v>397</v>
      </c>
      <c r="P523"/>
      <c r="Q523"/>
      <c r="R523"/>
      <c r="S523"/>
      <c r="T523"/>
      <c r="U523"/>
      <c r="V523"/>
      <c r="W523"/>
    </row>
    <row r="524" spans="1:23" ht="27" customHeight="1" x14ac:dyDescent="0.25">
      <c r="A524" s="3">
        <v>19165</v>
      </c>
      <c r="B524" s="3">
        <v>361</v>
      </c>
      <c r="C524" s="3" t="s">
        <v>43</v>
      </c>
      <c r="D524" s="57">
        <v>42255.090277777781</v>
      </c>
      <c r="E524" s="3" t="s">
        <v>39</v>
      </c>
      <c r="F524" s="57">
        <v>42254.634722222225</v>
      </c>
      <c r="G524" s="51">
        <f t="shared" si="51"/>
        <v>0.45555555555620231</v>
      </c>
      <c r="H524" s="31" t="str">
        <f t="shared" ref="H524:H577" si="52">IF(D524-F524&lt;0,"TOO LATE",IF(G524="","",IF(OR(DAY(D524-F524)&gt;1,AND(HOUR(D524-F524)&gt;HOUR("0:59"),(SIGN(D524-F524)=1))),"ACCEPTABLE","TOO LATE")))</f>
        <v>ACCEPTABLE</v>
      </c>
      <c r="I524" s="18"/>
      <c r="J524" s="33">
        <v>42255.111111111109</v>
      </c>
      <c r="K524" s="33">
        <v>42255.121527777781</v>
      </c>
      <c r="L524" s="27">
        <f t="shared" si="49"/>
        <v>1.0416666671517305E-2</v>
      </c>
      <c r="M524" s="28" t="str">
        <f t="shared" si="50"/>
        <v>TRUE</v>
      </c>
      <c r="N524" s="31" t="s">
        <v>39</v>
      </c>
      <c r="O524" s="29" t="s">
        <v>398</v>
      </c>
      <c r="P524"/>
      <c r="Q524"/>
      <c r="R524"/>
      <c r="S524"/>
      <c r="T524"/>
      <c r="U524"/>
      <c r="V524"/>
      <c r="W524"/>
    </row>
    <row r="525" spans="1:23" ht="27" customHeight="1" x14ac:dyDescent="0.25">
      <c r="A525" s="3">
        <v>19166</v>
      </c>
      <c r="B525" s="3">
        <v>362</v>
      </c>
      <c r="C525" s="3" t="s">
        <v>207</v>
      </c>
      <c r="D525" s="57">
        <v>42255.1875</v>
      </c>
      <c r="E525" s="3" t="s">
        <v>41</v>
      </c>
      <c r="F525" s="57">
        <v>42254.634722222225</v>
      </c>
      <c r="G525" s="51">
        <f t="shared" si="51"/>
        <v>0.55277777777519077</v>
      </c>
      <c r="H525" s="31" t="str">
        <f t="shared" si="52"/>
        <v>ACCEPTABLE</v>
      </c>
      <c r="I525" s="18" t="s">
        <v>399</v>
      </c>
      <c r="J525" s="33">
        <v>42255.145833333336</v>
      </c>
      <c r="K525" s="33">
        <v>42255.158333333333</v>
      </c>
      <c r="L525" s="27">
        <f t="shared" ref="L525:L578" si="53">IF(OR(K525="",J525=""), "Incomplete Data", K525-J525)</f>
        <v>1.2499999997089617E-2</v>
      </c>
      <c r="M525" s="28" t="str">
        <f t="shared" ref="M525:M578" si="54">_xlfn.IFS(OR(J525=0,K525=0,L525=""), "Incomplete Data", OR(L525&gt;$M$5,L525&lt;-$M$5),"FALSE",  OR(L525&lt;=$M$5,L525&gt;-$M$5), "TRUE")</f>
        <v>TRUE</v>
      </c>
      <c r="N525" s="31" t="s">
        <v>41</v>
      </c>
      <c r="O525" s="29" t="s">
        <v>400</v>
      </c>
      <c r="P525"/>
      <c r="Q525"/>
      <c r="R525"/>
      <c r="S525"/>
      <c r="T525"/>
      <c r="U525"/>
      <c r="V525"/>
      <c r="W525"/>
    </row>
    <row r="526" spans="1:23" ht="27" customHeight="1" x14ac:dyDescent="0.25">
      <c r="A526" s="3">
        <v>19166</v>
      </c>
      <c r="B526" s="3">
        <v>363</v>
      </c>
      <c r="C526" s="3" t="s">
        <v>207</v>
      </c>
      <c r="D526" s="57">
        <v>42255.208333333336</v>
      </c>
      <c r="E526" s="3" t="s">
        <v>39</v>
      </c>
      <c r="F526" s="57">
        <v>42254.634722222225</v>
      </c>
      <c r="G526" s="51">
        <f t="shared" si="51"/>
        <v>0.57361111111094942</v>
      </c>
      <c r="H526" s="31" t="str">
        <f t="shared" si="52"/>
        <v>ACCEPTABLE</v>
      </c>
      <c r="I526" s="18" t="s">
        <v>401</v>
      </c>
      <c r="J526" s="33">
        <v>42255.171527777777</v>
      </c>
      <c r="K526" s="61">
        <v>42255.184027777781</v>
      </c>
      <c r="L526" s="27">
        <f t="shared" si="53"/>
        <v>1.2500000004365575E-2</v>
      </c>
      <c r="M526" s="28" t="str">
        <f t="shared" si="54"/>
        <v>TRUE</v>
      </c>
      <c r="N526" s="31" t="s">
        <v>39</v>
      </c>
      <c r="O526" s="29" t="s">
        <v>400</v>
      </c>
      <c r="P526"/>
      <c r="Q526"/>
      <c r="R526"/>
      <c r="S526"/>
      <c r="T526"/>
      <c r="U526"/>
      <c r="V526"/>
      <c r="W526"/>
    </row>
    <row r="527" spans="1:23" ht="27" customHeight="1" x14ac:dyDescent="0.25">
      <c r="A527" s="3">
        <v>19164</v>
      </c>
      <c r="B527" s="3">
        <v>364</v>
      </c>
      <c r="C527" s="3" t="s">
        <v>64</v>
      </c>
      <c r="D527" s="60">
        <v>42255.520833333336</v>
      </c>
      <c r="E527" s="3" t="s">
        <v>41</v>
      </c>
      <c r="F527" s="57">
        <v>42255.40625</v>
      </c>
      <c r="G527" s="51">
        <f t="shared" si="51"/>
        <v>0.11458333333575865</v>
      </c>
      <c r="H527" s="31" t="str">
        <f t="shared" si="52"/>
        <v>ACCEPTABLE</v>
      </c>
      <c r="I527" s="18"/>
      <c r="J527" s="33">
        <v>42255.520833333336</v>
      </c>
      <c r="K527" s="33">
        <v>42255.53125</v>
      </c>
      <c r="L527" s="27">
        <f t="shared" si="53"/>
        <v>1.0416666664241347E-2</v>
      </c>
      <c r="M527" s="28" t="str">
        <f t="shared" si="54"/>
        <v>TRUE</v>
      </c>
      <c r="N527" s="31" t="s">
        <v>41</v>
      </c>
      <c r="O527" s="29" t="s">
        <v>96</v>
      </c>
      <c r="P527"/>
      <c r="Q527"/>
      <c r="R527"/>
      <c r="S527"/>
      <c r="T527"/>
      <c r="U527"/>
      <c r="V527"/>
      <c r="W527"/>
    </row>
    <row r="528" spans="1:23" ht="27" customHeight="1" x14ac:dyDescent="0.25">
      <c r="A528" s="3">
        <v>19167</v>
      </c>
      <c r="B528" s="3">
        <v>366</v>
      </c>
      <c r="C528" s="3" t="s">
        <v>207</v>
      </c>
      <c r="D528" s="60">
        <v>42255.604166666664</v>
      </c>
      <c r="E528" s="3" t="s">
        <v>41</v>
      </c>
      <c r="F528" s="60">
        <v>42255.40625</v>
      </c>
      <c r="G528" s="51">
        <f t="shared" si="51"/>
        <v>0.19791666666424135</v>
      </c>
      <c r="H528" s="31" t="str">
        <f t="shared" si="52"/>
        <v>ACCEPTABLE</v>
      </c>
      <c r="I528" s="18"/>
      <c r="J528" s="33">
        <v>42255.588888888888</v>
      </c>
      <c r="K528" s="33">
        <v>42255.601388888892</v>
      </c>
      <c r="L528" s="27">
        <f t="shared" si="53"/>
        <v>1.2500000004365575E-2</v>
      </c>
      <c r="M528" s="28" t="str">
        <f t="shared" si="54"/>
        <v>TRUE</v>
      </c>
      <c r="N528" s="31" t="s">
        <v>41</v>
      </c>
      <c r="O528" s="29" t="s">
        <v>402</v>
      </c>
      <c r="P528"/>
      <c r="Q528"/>
      <c r="R528"/>
      <c r="S528"/>
      <c r="T528"/>
      <c r="U528"/>
      <c r="V528"/>
      <c r="W528"/>
    </row>
    <row r="529" spans="1:23" ht="27" customHeight="1" x14ac:dyDescent="0.25">
      <c r="A529" s="3">
        <v>19167</v>
      </c>
      <c r="B529" s="3">
        <v>367</v>
      </c>
      <c r="C529" s="3" t="s">
        <v>43</v>
      </c>
      <c r="D529" s="60">
        <v>42255.645833333336</v>
      </c>
      <c r="E529" s="3" t="s">
        <v>39</v>
      </c>
      <c r="F529" s="60">
        <v>42255.40625</v>
      </c>
      <c r="G529" s="51">
        <f t="shared" si="51"/>
        <v>0.23958333333575865</v>
      </c>
      <c r="H529" s="31" t="str">
        <f t="shared" si="52"/>
        <v>ACCEPTABLE</v>
      </c>
      <c r="I529" s="18"/>
      <c r="J529" s="33">
        <v>42255.609027777777</v>
      </c>
      <c r="K529" s="33">
        <v>42255.620138888888</v>
      </c>
      <c r="L529" s="27">
        <f t="shared" si="53"/>
        <v>1.1111111110949423E-2</v>
      </c>
      <c r="M529" s="28" t="str">
        <f t="shared" si="54"/>
        <v>TRUE</v>
      </c>
      <c r="N529" s="31" t="s">
        <v>39</v>
      </c>
      <c r="O529" s="29" t="s">
        <v>44</v>
      </c>
      <c r="P529"/>
      <c r="Q529"/>
      <c r="R529"/>
      <c r="S529"/>
      <c r="T529"/>
      <c r="U529"/>
      <c r="V529"/>
      <c r="W529"/>
    </row>
    <row r="530" spans="1:23" ht="27" customHeight="1" x14ac:dyDescent="0.25">
      <c r="A530" s="3">
        <v>19167</v>
      </c>
      <c r="B530" s="3">
        <v>368</v>
      </c>
      <c r="C530" s="3" t="s">
        <v>43</v>
      </c>
      <c r="D530" s="60">
        <v>42255.770833333336</v>
      </c>
      <c r="E530" s="3" t="s">
        <v>39</v>
      </c>
      <c r="F530" s="60">
        <v>42255.724999999999</v>
      </c>
      <c r="G530" s="51">
        <f t="shared" si="51"/>
        <v>4.5833333337213844E-2</v>
      </c>
      <c r="H530" s="31" t="str">
        <f t="shared" si="52"/>
        <v>ACCEPTABLE</v>
      </c>
      <c r="I530" s="18"/>
      <c r="J530" s="33">
        <v>42255.767361111109</v>
      </c>
      <c r="K530" s="33">
        <v>42255.777777777781</v>
      </c>
      <c r="L530" s="27">
        <f t="shared" si="53"/>
        <v>1.0416666671517305E-2</v>
      </c>
      <c r="M530" s="28" t="str">
        <f t="shared" si="54"/>
        <v>TRUE</v>
      </c>
      <c r="N530" s="31" t="s">
        <v>39</v>
      </c>
      <c r="O530" s="29" t="s">
        <v>403</v>
      </c>
      <c r="P530"/>
      <c r="Q530"/>
      <c r="R530"/>
      <c r="S530"/>
      <c r="T530"/>
      <c r="U530"/>
      <c r="V530"/>
      <c r="W530"/>
    </row>
    <row r="531" spans="1:23" ht="27" customHeight="1" x14ac:dyDescent="0.25">
      <c r="A531" s="3">
        <v>19167</v>
      </c>
      <c r="B531" s="3">
        <v>369</v>
      </c>
      <c r="C531" s="3" t="s">
        <v>43</v>
      </c>
      <c r="D531" s="60">
        <v>42255.958333333336</v>
      </c>
      <c r="E531" s="3" t="s">
        <v>41</v>
      </c>
      <c r="F531" s="60">
        <v>42255.724999999999</v>
      </c>
      <c r="G531" s="51">
        <f t="shared" si="51"/>
        <v>0.23333333333721384</v>
      </c>
      <c r="H531" s="31" t="str">
        <f t="shared" si="52"/>
        <v>ACCEPTABLE</v>
      </c>
      <c r="I531" s="18"/>
      <c r="J531" s="33">
        <v>42255.954861111109</v>
      </c>
      <c r="K531" s="33">
        <v>42255.965277777781</v>
      </c>
      <c r="L531" s="27">
        <f t="shared" si="53"/>
        <v>1.0416666671517305E-2</v>
      </c>
      <c r="M531" s="28" t="str">
        <f t="shared" si="54"/>
        <v>TRUE</v>
      </c>
      <c r="N531" s="31" t="s">
        <v>41</v>
      </c>
      <c r="O531" s="29" t="s">
        <v>403</v>
      </c>
      <c r="P531"/>
      <c r="Q531"/>
      <c r="R531"/>
      <c r="S531"/>
      <c r="T531"/>
      <c r="U531"/>
      <c r="V531"/>
      <c r="W531"/>
    </row>
    <row r="532" spans="1:23" ht="27" customHeight="1" x14ac:dyDescent="0.25">
      <c r="A532" s="3">
        <v>19167</v>
      </c>
      <c r="B532" s="3">
        <v>370</v>
      </c>
      <c r="C532" s="3" t="s">
        <v>43</v>
      </c>
      <c r="D532" s="60">
        <v>42256.027777777781</v>
      </c>
      <c r="E532" s="3" t="s">
        <v>41</v>
      </c>
      <c r="F532" s="60">
        <v>42255.724999999999</v>
      </c>
      <c r="G532" s="51">
        <f t="shared" si="51"/>
        <v>0.30277777778246673</v>
      </c>
      <c r="H532" s="31" t="str">
        <f t="shared" si="52"/>
        <v>ACCEPTABLE</v>
      </c>
      <c r="I532" s="18"/>
      <c r="J532" s="33">
        <v>42256.020833333336</v>
      </c>
      <c r="K532" s="33">
        <v>42256.032638888886</v>
      </c>
      <c r="L532" s="27">
        <f t="shared" si="53"/>
        <v>1.1805555550381541E-2</v>
      </c>
      <c r="M532" s="28" t="str">
        <f t="shared" si="54"/>
        <v>TRUE</v>
      </c>
      <c r="N532" s="31" t="s">
        <v>41</v>
      </c>
      <c r="O532" s="29" t="s">
        <v>54</v>
      </c>
      <c r="P532"/>
      <c r="Q532"/>
      <c r="R532"/>
      <c r="S532"/>
      <c r="T532"/>
      <c r="U532"/>
      <c r="V532"/>
      <c r="W532"/>
    </row>
    <row r="533" spans="1:23" ht="27" customHeight="1" x14ac:dyDescent="0.25">
      <c r="A533" s="3">
        <v>19167</v>
      </c>
      <c r="B533" s="3">
        <v>371</v>
      </c>
      <c r="C533" s="3" t="s">
        <v>40</v>
      </c>
      <c r="D533" s="60">
        <v>42256.0625</v>
      </c>
      <c r="E533" s="3" t="s">
        <v>39</v>
      </c>
      <c r="F533" s="60">
        <v>42255.724999999999</v>
      </c>
      <c r="G533" s="51">
        <f t="shared" si="51"/>
        <v>0.33750000000145519</v>
      </c>
      <c r="H533" s="31" t="str">
        <f t="shared" si="52"/>
        <v>ACCEPTABLE</v>
      </c>
      <c r="I533" s="18"/>
      <c r="J533" s="33">
        <v>42256.054166666669</v>
      </c>
      <c r="K533" s="33">
        <v>42256.06527777778</v>
      </c>
      <c r="L533" s="27">
        <f t="shared" si="53"/>
        <v>1.1111111110949423E-2</v>
      </c>
      <c r="M533" s="28" t="str">
        <f t="shared" si="54"/>
        <v>TRUE</v>
      </c>
      <c r="N533" s="31" t="s">
        <v>39</v>
      </c>
      <c r="O533" s="29" t="s">
        <v>404</v>
      </c>
      <c r="P533"/>
      <c r="Q533"/>
      <c r="R533"/>
      <c r="S533"/>
      <c r="T533"/>
      <c r="U533"/>
      <c r="V533"/>
      <c r="W533"/>
    </row>
    <row r="534" spans="1:23" ht="27" customHeight="1" x14ac:dyDescent="0.25">
      <c r="A534" s="3">
        <v>19164</v>
      </c>
      <c r="B534" s="3">
        <v>372</v>
      </c>
      <c r="C534" s="3" t="s">
        <v>68</v>
      </c>
      <c r="D534" s="60">
        <v>42256.222222222219</v>
      </c>
      <c r="E534" s="3" t="s">
        <v>41</v>
      </c>
      <c r="F534" s="60">
        <v>42256.047222222223</v>
      </c>
      <c r="G534" s="51">
        <f t="shared" si="51"/>
        <v>0.17499999999563443</v>
      </c>
      <c r="H534" s="31" t="str">
        <f t="shared" si="52"/>
        <v>ACCEPTABLE</v>
      </c>
      <c r="I534" s="18"/>
      <c r="J534" s="33">
        <v>42256.220833333333</v>
      </c>
      <c r="K534" s="33">
        <v>42256.23333333333</v>
      </c>
      <c r="L534" s="27">
        <f t="shared" si="53"/>
        <v>1.2499999997089617E-2</v>
      </c>
      <c r="M534" s="28" t="str">
        <f t="shared" si="54"/>
        <v>TRUE</v>
      </c>
      <c r="N534" s="31" t="s">
        <v>41</v>
      </c>
      <c r="O534" s="29" t="s">
        <v>405</v>
      </c>
      <c r="P534"/>
      <c r="Q534"/>
      <c r="R534"/>
      <c r="S534"/>
      <c r="T534"/>
      <c r="U534"/>
      <c r="V534"/>
      <c r="W534"/>
    </row>
    <row r="535" spans="1:23" ht="27" customHeight="1" x14ac:dyDescent="0.25">
      <c r="A535" s="3">
        <v>19164</v>
      </c>
      <c r="B535" s="3">
        <v>373</v>
      </c>
      <c r="C535" s="3" t="s">
        <v>340</v>
      </c>
      <c r="D535" s="60">
        <v>42256.256944444445</v>
      </c>
      <c r="E535" s="3" t="s">
        <v>39</v>
      </c>
      <c r="F535" s="60">
        <v>42256.047222222223</v>
      </c>
      <c r="G535" s="51">
        <f t="shared" si="51"/>
        <v>0.20972222222189885</v>
      </c>
      <c r="H535" s="31" t="str">
        <f t="shared" si="52"/>
        <v>ACCEPTABLE</v>
      </c>
      <c r="I535" s="18"/>
      <c r="J535" s="33">
        <v>42256.25277777778</v>
      </c>
      <c r="K535" s="33">
        <v>42256.263888888891</v>
      </c>
      <c r="L535" s="27">
        <f t="shared" si="53"/>
        <v>1.1111111110949423E-2</v>
      </c>
      <c r="M535" s="28" t="str">
        <f t="shared" si="54"/>
        <v>TRUE</v>
      </c>
      <c r="N535" s="31" t="s">
        <v>39</v>
      </c>
      <c r="O535" s="29" t="s">
        <v>406</v>
      </c>
      <c r="P535"/>
      <c r="Q535"/>
      <c r="R535"/>
      <c r="S535"/>
      <c r="T535"/>
      <c r="U535"/>
      <c r="V535"/>
      <c r="W535"/>
    </row>
    <row r="536" spans="1:23" ht="27" customHeight="1" x14ac:dyDescent="0.25">
      <c r="A536" s="3">
        <v>19168</v>
      </c>
      <c r="B536" s="3">
        <v>374</v>
      </c>
      <c r="C536" s="3" t="s">
        <v>407</v>
      </c>
      <c r="D536" s="60">
        <v>42256.295138888891</v>
      </c>
      <c r="E536" s="3" t="s">
        <v>41</v>
      </c>
      <c r="F536" s="60">
        <v>42256.047222222223</v>
      </c>
      <c r="G536" s="51">
        <f t="shared" si="51"/>
        <v>0.24791666666715173</v>
      </c>
      <c r="H536" s="31" t="str">
        <f t="shared" si="52"/>
        <v>ACCEPTABLE</v>
      </c>
      <c r="I536" s="18"/>
      <c r="J536" s="33">
        <v>42256.302083333336</v>
      </c>
      <c r="K536" s="33">
        <v>42256.314583333333</v>
      </c>
      <c r="L536" s="27">
        <f t="shared" si="53"/>
        <v>1.2499999997089617E-2</v>
      </c>
      <c r="M536" s="28" t="str">
        <f t="shared" si="54"/>
        <v>TRUE</v>
      </c>
      <c r="N536" s="31" t="s">
        <v>41</v>
      </c>
      <c r="O536" s="29" t="s">
        <v>408</v>
      </c>
      <c r="P536"/>
      <c r="Q536"/>
      <c r="R536"/>
      <c r="S536"/>
      <c r="T536"/>
      <c r="U536"/>
      <c r="V536"/>
      <c r="W536"/>
    </row>
    <row r="537" spans="1:23" ht="27" customHeight="1" x14ac:dyDescent="0.25">
      <c r="A537" s="3">
        <v>19168</v>
      </c>
      <c r="B537" s="3">
        <v>375</v>
      </c>
      <c r="C537" s="3" t="s">
        <v>40</v>
      </c>
      <c r="D537" s="60">
        <v>42256.315972222219</v>
      </c>
      <c r="E537" s="3" t="s">
        <v>39</v>
      </c>
      <c r="F537" s="60">
        <v>42256.047222222223</v>
      </c>
      <c r="G537" s="51">
        <f t="shared" si="51"/>
        <v>0.26874999999563443</v>
      </c>
      <c r="H537" s="31" t="str">
        <f t="shared" si="52"/>
        <v>ACCEPTABLE</v>
      </c>
      <c r="I537" s="18"/>
      <c r="J537" s="33">
        <v>42256.326388888891</v>
      </c>
      <c r="K537" s="33">
        <v>42256.344444444447</v>
      </c>
      <c r="L537" s="27">
        <f t="shared" si="53"/>
        <v>1.8055555556202307E-2</v>
      </c>
      <c r="M537" s="28" t="str">
        <f t="shared" si="54"/>
        <v>TRUE</v>
      </c>
      <c r="N537" s="31" t="s">
        <v>39</v>
      </c>
      <c r="O537" s="29" t="s">
        <v>313</v>
      </c>
      <c r="P537"/>
      <c r="Q537"/>
      <c r="R537"/>
      <c r="S537"/>
      <c r="T537"/>
      <c r="U537"/>
      <c r="V537"/>
      <c r="W537"/>
    </row>
    <row r="538" spans="1:23" ht="27" customHeight="1" x14ac:dyDescent="0.25">
      <c r="A538" s="3">
        <v>19165</v>
      </c>
      <c r="B538" s="3">
        <v>376</v>
      </c>
      <c r="C538" s="3" t="s">
        <v>40</v>
      </c>
      <c r="D538" s="60">
        <v>42256.329861111109</v>
      </c>
      <c r="E538" s="3" t="s">
        <v>39</v>
      </c>
      <c r="F538" s="60">
        <v>42256.047222222223</v>
      </c>
      <c r="G538" s="51">
        <f t="shared" si="51"/>
        <v>0.28263888888614019</v>
      </c>
      <c r="H538" s="31" t="str">
        <f t="shared" si="52"/>
        <v>ACCEPTABLE</v>
      </c>
      <c r="I538" s="18"/>
      <c r="J538" s="33">
        <v>42256.357638888891</v>
      </c>
      <c r="K538" s="33">
        <v>42256.368055555555</v>
      </c>
      <c r="L538" s="27">
        <f t="shared" si="53"/>
        <v>1.0416666664241347E-2</v>
      </c>
      <c r="M538" s="28" t="str">
        <f t="shared" si="54"/>
        <v>TRUE</v>
      </c>
      <c r="N538" s="31" t="s">
        <v>39</v>
      </c>
      <c r="O538" s="29" t="s">
        <v>409</v>
      </c>
      <c r="P538"/>
      <c r="Q538"/>
      <c r="R538"/>
      <c r="S538"/>
      <c r="T538"/>
      <c r="U538"/>
      <c r="V538"/>
      <c r="W538"/>
    </row>
    <row r="539" spans="1:23" ht="27" customHeight="1" x14ac:dyDescent="0.25">
      <c r="A539" s="3">
        <v>19169</v>
      </c>
      <c r="B539" s="3">
        <v>377</v>
      </c>
      <c r="C539" s="3" t="s">
        <v>292</v>
      </c>
      <c r="D539" s="60">
        <v>42256.354166666664</v>
      </c>
      <c r="E539" s="3" t="s">
        <v>41</v>
      </c>
      <c r="F539" s="60">
        <v>42256.047222222223</v>
      </c>
      <c r="G539" s="51">
        <f t="shared" si="51"/>
        <v>0.30694444444088731</v>
      </c>
      <c r="H539" s="31" t="str">
        <f t="shared" si="52"/>
        <v>ACCEPTABLE</v>
      </c>
      <c r="I539" s="18"/>
      <c r="J539" s="33">
        <v>42256.392361111109</v>
      </c>
      <c r="K539" s="33">
        <v>42256.40625</v>
      </c>
      <c r="L539" s="27">
        <f t="shared" si="53"/>
        <v>1.3888888890505768E-2</v>
      </c>
      <c r="M539" s="28" t="str">
        <f t="shared" si="54"/>
        <v>TRUE</v>
      </c>
      <c r="N539" s="31" t="s">
        <v>41</v>
      </c>
      <c r="O539" s="29" t="s">
        <v>410</v>
      </c>
      <c r="P539"/>
      <c r="Q539"/>
      <c r="R539"/>
      <c r="S539"/>
      <c r="T539"/>
      <c r="U539"/>
      <c r="V539"/>
      <c r="W539"/>
    </row>
    <row r="540" spans="1:23" ht="27" customHeight="1" x14ac:dyDescent="0.25">
      <c r="A540" s="3">
        <v>19170</v>
      </c>
      <c r="B540" s="3">
        <v>379</v>
      </c>
      <c r="C540" s="3" t="s">
        <v>43</v>
      </c>
      <c r="D540" s="60">
        <v>42256.409722222219</v>
      </c>
      <c r="E540" s="3" t="s">
        <v>39</v>
      </c>
      <c r="F540" s="55">
        <v>42256.047222222223</v>
      </c>
      <c r="G540" s="51">
        <f t="shared" si="51"/>
        <v>0.36249999999563443</v>
      </c>
      <c r="H540" s="31" t="str">
        <f t="shared" si="52"/>
        <v>ACCEPTABLE</v>
      </c>
      <c r="I540" s="18"/>
      <c r="J540" s="33">
        <v>42256.430555555555</v>
      </c>
      <c r="K540" s="33">
        <v>42256.441666666666</v>
      </c>
      <c r="L540" s="27">
        <f t="shared" si="53"/>
        <v>1.1111111110949423E-2</v>
      </c>
      <c r="M540" s="28" t="str">
        <f t="shared" si="54"/>
        <v>TRUE</v>
      </c>
      <c r="N540" s="31" t="s">
        <v>39</v>
      </c>
      <c r="O540" s="29" t="s">
        <v>398</v>
      </c>
      <c r="P540"/>
      <c r="Q540"/>
      <c r="R540"/>
      <c r="S540"/>
      <c r="T540"/>
      <c r="U540"/>
      <c r="V540"/>
      <c r="W540"/>
    </row>
    <row r="541" spans="1:23" ht="27" customHeight="1" x14ac:dyDescent="0.25">
      <c r="A541" s="3">
        <v>19170</v>
      </c>
      <c r="B541" s="3">
        <v>380</v>
      </c>
      <c r="C541" s="3" t="s">
        <v>43</v>
      </c>
      <c r="D541" s="60">
        <v>42256.708333333336</v>
      </c>
      <c r="E541" s="3" t="s">
        <v>41</v>
      </c>
      <c r="F541" s="55">
        <v>42256.613888888889</v>
      </c>
      <c r="G541" s="51">
        <f t="shared" si="51"/>
        <v>9.4444444446708076E-2</v>
      </c>
      <c r="H541" s="31" t="str">
        <f t="shared" si="52"/>
        <v>ACCEPTABLE</v>
      </c>
      <c r="I541" s="18"/>
      <c r="J541" s="33">
        <v>42256.709027777775</v>
      </c>
      <c r="K541" s="33">
        <v>42256.71875</v>
      </c>
      <c r="L541" s="27">
        <f t="shared" si="53"/>
        <v>9.7222222248092294E-3</v>
      </c>
      <c r="M541" s="28" t="str">
        <f t="shared" si="54"/>
        <v>TRUE</v>
      </c>
      <c r="N541" s="31" t="s">
        <v>41</v>
      </c>
      <c r="O541" s="29" t="s">
        <v>216</v>
      </c>
      <c r="P541"/>
      <c r="Q541"/>
      <c r="R541"/>
      <c r="S541"/>
      <c r="T541"/>
      <c r="U541"/>
      <c r="V541"/>
      <c r="W541"/>
    </row>
    <row r="542" spans="1:23" ht="27" customHeight="1" x14ac:dyDescent="0.25">
      <c r="A542" s="3">
        <v>19170</v>
      </c>
      <c r="B542" s="3">
        <v>381</v>
      </c>
      <c r="C542" s="3" t="s">
        <v>43</v>
      </c>
      <c r="D542" s="60">
        <v>42257.173611111109</v>
      </c>
      <c r="E542" s="3" t="s">
        <v>41</v>
      </c>
      <c r="F542" s="55">
        <v>42256.613888888889</v>
      </c>
      <c r="G542" s="51">
        <f t="shared" si="51"/>
        <v>0.55972222222044365</v>
      </c>
      <c r="H542" s="31" t="str">
        <f t="shared" si="52"/>
        <v>ACCEPTABLE</v>
      </c>
      <c r="I542" s="18"/>
      <c r="J542" s="33">
        <v>42257.201388888891</v>
      </c>
      <c r="K542" s="33">
        <v>42257.213194444441</v>
      </c>
      <c r="L542" s="27">
        <f t="shared" si="53"/>
        <v>1.1805555550381541E-2</v>
      </c>
      <c r="M542" s="28" t="str">
        <f t="shared" si="54"/>
        <v>TRUE</v>
      </c>
      <c r="N542" s="31" t="s">
        <v>41</v>
      </c>
      <c r="O542" s="29" t="s">
        <v>398</v>
      </c>
      <c r="P542"/>
      <c r="Q542"/>
      <c r="R542"/>
      <c r="S542"/>
      <c r="T542"/>
      <c r="U542"/>
      <c r="V542"/>
      <c r="W542"/>
    </row>
    <row r="543" spans="1:23" ht="27" customHeight="1" x14ac:dyDescent="0.25">
      <c r="A543" s="3">
        <v>19170</v>
      </c>
      <c r="B543" s="3">
        <v>382</v>
      </c>
      <c r="C543" s="3" t="s">
        <v>40</v>
      </c>
      <c r="D543" s="60">
        <v>42257.201388888891</v>
      </c>
      <c r="E543" s="3" t="s">
        <v>39</v>
      </c>
      <c r="F543" s="60">
        <v>42256.613888888889</v>
      </c>
      <c r="G543" s="51">
        <f t="shared" si="51"/>
        <v>0.58750000000145519</v>
      </c>
      <c r="H543" s="31" t="str">
        <f t="shared" si="52"/>
        <v>ACCEPTABLE</v>
      </c>
      <c r="I543" s="3"/>
      <c r="J543" s="33">
        <v>42257.227777777778</v>
      </c>
      <c r="K543" s="33">
        <v>42257.236805555556</v>
      </c>
      <c r="L543" s="27">
        <f t="shared" si="53"/>
        <v>9.0277777781011537E-3</v>
      </c>
      <c r="M543" s="28" t="str">
        <f t="shared" si="54"/>
        <v>TRUE</v>
      </c>
      <c r="N543" s="31" t="s">
        <v>39</v>
      </c>
      <c r="O543" s="29" t="s">
        <v>411</v>
      </c>
      <c r="P543"/>
      <c r="Q543"/>
      <c r="R543"/>
      <c r="S543"/>
      <c r="T543"/>
      <c r="U543"/>
      <c r="V543"/>
      <c r="W543"/>
    </row>
    <row r="544" spans="1:23" ht="27" customHeight="1" x14ac:dyDescent="0.25">
      <c r="A544" s="3">
        <v>19171</v>
      </c>
      <c r="B544" s="3">
        <v>383</v>
      </c>
      <c r="C544" s="3" t="s">
        <v>340</v>
      </c>
      <c r="D544" s="60">
        <v>42258.375</v>
      </c>
      <c r="E544" s="3" t="s">
        <v>41</v>
      </c>
      <c r="F544" s="60">
        <v>42258.240972222222</v>
      </c>
      <c r="G544" s="51">
        <f t="shared" si="51"/>
        <v>0.13402777777810115</v>
      </c>
      <c r="H544" s="31" t="str">
        <f t="shared" si="52"/>
        <v>ACCEPTABLE</v>
      </c>
      <c r="I544" s="3"/>
      <c r="J544" s="33">
        <v>42258.375</v>
      </c>
      <c r="K544" s="33">
        <v>42258.387499999997</v>
      </c>
      <c r="L544" s="27">
        <f t="shared" si="53"/>
        <v>1.2499999997089617E-2</v>
      </c>
      <c r="M544" s="28" t="str">
        <f t="shared" si="54"/>
        <v>TRUE</v>
      </c>
      <c r="N544" s="31" t="s">
        <v>41</v>
      </c>
      <c r="O544" s="29" t="s">
        <v>412</v>
      </c>
      <c r="P544"/>
      <c r="Q544"/>
      <c r="R544"/>
      <c r="S544"/>
      <c r="T544"/>
      <c r="U544"/>
      <c r="V544"/>
      <c r="W544"/>
    </row>
    <row r="545" spans="1:23" ht="27" customHeight="1" x14ac:dyDescent="0.25">
      <c r="A545" s="3">
        <v>19171</v>
      </c>
      <c r="B545" s="3">
        <v>384</v>
      </c>
      <c r="C545" s="3" t="s">
        <v>68</v>
      </c>
      <c r="D545" s="60">
        <v>42258.416666666664</v>
      </c>
      <c r="E545" s="3" t="s">
        <v>39</v>
      </c>
      <c r="F545" s="60">
        <v>42258.240972222222</v>
      </c>
      <c r="G545" s="51">
        <f t="shared" si="51"/>
        <v>0.1756944444423425</v>
      </c>
      <c r="H545" s="31" t="str">
        <f t="shared" si="52"/>
        <v>ACCEPTABLE</v>
      </c>
      <c r="I545" s="3"/>
      <c r="J545" s="33">
        <v>42258.409722222219</v>
      </c>
      <c r="K545" s="33">
        <v>42258.423611111109</v>
      </c>
      <c r="L545" s="27">
        <f t="shared" si="53"/>
        <v>1.3888888890505768E-2</v>
      </c>
      <c r="M545" s="28" t="str">
        <f t="shared" si="54"/>
        <v>TRUE</v>
      </c>
      <c r="N545" s="31" t="s">
        <v>39</v>
      </c>
      <c r="O545" s="29" t="s">
        <v>413</v>
      </c>
      <c r="P545"/>
      <c r="Q545"/>
      <c r="R545"/>
      <c r="S545"/>
      <c r="T545"/>
      <c r="U545"/>
      <c r="V545"/>
      <c r="W545"/>
    </row>
    <row r="546" spans="1:23" ht="27" customHeight="1" x14ac:dyDescent="0.25">
      <c r="A546" s="3">
        <v>19172</v>
      </c>
      <c r="B546" s="3">
        <v>385</v>
      </c>
      <c r="C546" s="3" t="s">
        <v>414</v>
      </c>
      <c r="D546" s="60">
        <v>42258.46875</v>
      </c>
      <c r="E546" s="3" t="s">
        <v>41</v>
      </c>
      <c r="F546" s="60">
        <v>42258.240972222222</v>
      </c>
      <c r="G546" s="51">
        <f t="shared" si="51"/>
        <v>0.22777777777810115</v>
      </c>
      <c r="H546" s="31" t="str">
        <f t="shared" si="52"/>
        <v>ACCEPTABLE</v>
      </c>
      <c r="I546" s="3"/>
      <c r="J546" s="33">
        <v>42258.486111111109</v>
      </c>
      <c r="K546" s="33">
        <v>42258.490277777775</v>
      </c>
      <c r="L546" s="27">
        <f t="shared" si="53"/>
        <v>4.166666665696539E-3</v>
      </c>
      <c r="M546" s="28" t="str">
        <f t="shared" si="54"/>
        <v>TRUE</v>
      </c>
      <c r="N546" s="31" t="s">
        <v>41</v>
      </c>
      <c r="O546" s="29" t="s">
        <v>382</v>
      </c>
      <c r="P546"/>
      <c r="Q546"/>
      <c r="R546"/>
      <c r="S546"/>
      <c r="T546"/>
      <c r="U546"/>
      <c r="V546"/>
      <c r="W546"/>
    </row>
    <row r="547" spans="1:23" ht="27" customHeight="1" x14ac:dyDescent="0.25">
      <c r="A547" s="3">
        <v>19172</v>
      </c>
      <c r="B547" s="3">
        <v>386</v>
      </c>
      <c r="C547" s="3" t="s">
        <v>414</v>
      </c>
      <c r="D547" s="60">
        <v>42258.489583333336</v>
      </c>
      <c r="E547" s="3" t="s">
        <v>39</v>
      </c>
      <c r="F547" s="60">
        <v>42258.240972222222</v>
      </c>
      <c r="G547" s="51">
        <f t="shared" si="51"/>
        <v>0.24861111111385981</v>
      </c>
      <c r="H547" s="31" t="str">
        <f t="shared" si="52"/>
        <v>ACCEPTABLE</v>
      </c>
      <c r="I547" s="3"/>
      <c r="J547" s="33">
        <v>42258.506944444445</v>
      </c>
      <c r="K547" s="33">
        <v>42258.511805555558</v>
      </c>
      <c r="L547" s="27">
        <f t="shared" si="53"/>
        <v>4.8611111124046147E-3</v>
      </c>
      <c r="M547" s="28" t="str">
        <f t="shared" si="54"/>
        <v>TRUE</v>
      </c>
      <c r="N547" s="31" t="s">
        <v>39</v>
      </c>
      <c r="O547" s="29" t="s">
        <v>382</v>
      </c>
      <c r="P547"/>
      <c r="Q547"/>
      <c r="R547"/>
      <c r="S547"/>
      <c r="T547"/>
      <c r="U547"/>
      <c r="V547"/>
      <c r="W547"/>
    </row>
    <row r="548" spans="1:23" ht="27" customHeight="1" x14ac:dyDescent="0.25">
      <c r="A548" s="3">
        <v>19173</v>
      </c>
      <c r="B548" s="3">
        <v>387</v>
      </c>
      <c r="C548" s="3" t="s">
        <v>292</v>
      </c>
      <c r="D548" s="57">
        <v>42259.3125</v>
      </c>
      <c r="E548" s="3" t="s">
        <v>39</v>
      </c>
      <c r="F548" s="60">
        <v>42258.677777777775</v>
      </c>
      <c r="G548" s="51">
        <f t="shared" si="51"/>
        <v>0.63472222222480923</v>
      </c>
      <c r="H548" s="31" t="str">
        <f t="shared" si="52"/>
        <v>ACCEPTABLE</v>
      </c>
      <c r="I548" s="3"/>
      <c r="J548" s="33">
        <v>42259.295138888891</v>
      </c>
      <c r="K548" s="33">
        <v>42259.304861111108</v>
      </c>
      <c r="L548" s="27">
        <f t="shared" si="53"/>
        <v>9.7222222175332718E-3</v>
      </c>
      <c r="M548" s="28" t="str">
        <f t="shared" si="54"/>
        <v>TRUE</v>
      </c>
      <c r="N548" s="31" t="s">
        <v>39</v>
      </c>
      <c r="O548" s="29" t="s">
        <v>415</v>
      </c>
      <c r="P548"/>
      <c r="Q548"/>
      <c r="R548"/>
      <c r="S548"/>
      <c r="T548"/>
      <c r="U548"/>
      <c r="V548"/>
      <c r="W548"/>
    </row>
    <row r="549" spans="1:23" ht="27" customHeight="1" x14ac:dyDescent="0.25">
      <c r="A549" s="3">
        <v>19173</v>
      </c>
      <c r="B549" s="3">
        <v>388</v>
      </c>
      <c r="C549" s="3" t="s">
        <v>292</v>
      </c>
      <c r="D549" s="57">
        <v>42259.4375</v>
      </c>
      <c r="E549" s="3" t="s">
        <v>41</v>
      </c>
      <c r="F549" s="60">
        <v>42258.677777777775</v>
      </c>
      <c r="G549" s="51">
        <f t="shared" si="51"/>
        <v>0.75972222222480923</v>
      </c>
      <c r="H549" s="31" t="str">
        <f t="shared" si="52"/>
        <v>ACCEPTABLE</v>
      </c>
      <c r="I549" s="3"/>
      <c r="J549" s="33">
        <v>42259.436805555553</v>
      </c>
      <c r="K549" s="33">
        <v>42259.440972222219</v>
      </c>
      <c r="L549" s="27">
        <f t="shared" si="53"/>
        <v>4.166666665696539E-3</v>
      </c>
      <c r="M549" s="28" t="str">
        <f t="shared" si="54"/>
        <v>TRUE</v>
      </c>
      <c r="N549" s="31" t="s">
        <v>41</v>
      </c>
      <c r="O549" s="29" t="s">
        <v>121</v>
      </c>
      <c r="P549"/>
      <c r="Q549"/>
      <c r="R549"/>
      <c r="S549"/>
      <c r="T549"/>
      <c r="U549"/>
      <c r="V549"/>
      <c r="W549"/>
    </row>
    <row r="550" spans="1:23" ht="27" customHeight="1" x14ac:dyDescent="0.25">
      <c r="A550" s="3">
        <v>19174</v>
      </c>
      <c r="B550" s="3">
        <v>389</v>
      </c>
      <c r="C550" s="3" t="s">
        <v>40</v>
      </c>
      <c r="D550" s="57">
        <v>42259.999305555553</v>
      </c>
      <c r="E550" s="3" t="s">
        <v>41</v>
      </c>
      <c r="F550" s="57">
        <v>42259.898611111108</v>
      </c>
      <c r="G550" s="51">
        <f t="shared" si="51"/>
        <v>0.10069444444525288</v>
      </c>
      <c r="H550" s="31" t="str">
        <f t="shared" si="52"/>
        <v>ACCEPTABLE</v>
      </c>
      <c r="I550" s="3"/>
      <c r="J550" s="33">
        <v>42260.003472222219</v>
      </c>
      <c r="K550" s="33">
        <v>42260.015972222223</v>
      </c>
      <c r="L550" s="27">
        <f t="shared" si="53"/>
        <v>1.2500000004365575E-2</v>
      </c>
      <c r="M550" s="28" t="str">
        <f t="shared" si="54"/>
        <v>TRUE</v>
      </c>
      <c r="N550" s="31" t="s">
        <v>41</v>
      </c>
      <c r="O550" s="29" t="s">
        <v>416</v>
      </c>
      <c r="P550"/>
      <c r="Q550"/>
      <c r="R550"/>
      <c r="S550"/>
      <c r="T550"/>
      <c r="U550"/>
      <c r="V550"/>
      <c r="W550"/>
    </row>
    <row r="551" spans="1:23" ht="27" customHeight="1" x14ac:dyDescent="0.25">
      <c r="A551" s="45">
        <v>19174</v>
      </c>
      <c r="B551" s="45">
        <v>390</v>
      </c>
      <c r="C551" s="29" t="s">
        <v>40</v>
      </c>
      <c r="D551" s="33">
        <v>42260.020833333336</v>
      </c>
      <c r="E551" s="29" t="s">
        <v>39</v>
      </c>
      <c r="F551" s="57">
        <v>42259.898611111108</v>
      </c>
      <c r="G551" s="51">
        <f t="shared" si="51"/>
        <v>0.12222222222771961</v>
      </c>
      <c r="H551" s="31" t="str">
        <f t="shared" si="52"/>
        <v>ACCEPTABLE</v>
      </c>
      <c r="I551" s="18"/>
      <c r="J551" s="61">
        <v>42260.03125</v>
      </c>
      <c r="K551" s="33">
        <v>42260.042361111111</v>
      </c>
      <c r="L551" s="27">
        <f t="shared" si="53"/>
        <v>1.1111111110949423E-2</v>
      </c>
      <c r="M551" s="28" t="str">
        <f t="shared" si="54"/>
        <v>TRUE</v>
      </c>
      <c r="N551" s="31" t="s">
        <v>39</v>
      </c>
      <c r="O551" s="29" t="s">
        <v>416</v>
      </c>
      <c r="P551"/>
      <c r="Q551"/>
      <c r="R551"/>
      <c r="S551"/>
      <c r="T551"/>
      <c r="U551"/>
      <c r="V551"/>
      <c r="W551"/>
    </row>
    <row r="552" spans="1:23" ht="27" customHeight="1" x14ac:dyDescent="0.25">
      <c r="A552" s="45">
        <v>19171</v>
      </c>
      <c r="B552" s="45">
        <v>391</v>
      </c>
      <c r="C552" s="29" t="s">
        <v>68</v>
      </c>
      <c r="D552" s="33">
        <v>42260.583333333336</v>
      </c>
      <c r="E552" s="29" t="s">
        <v>41</v>
      </c>
      <c r="F552" s="33">
        <v>42260.441666666666</v>
      </c>
      <c r="G552" s="51">
        <f t="shared" ref="G552:G604" si="55">IF(D552="","",D552-F552)</f>
        <v>0.14166666667006211</v>
      </c>
      <c r="H552" s="31" t="str">
        <f t="shared" si="52"/>
        <v>ACCEPTABLE</v>
      </c>
      <c r="I552" s="18"/>
      <c r="J552" s="33">
        <v>42260.538194444445</v>
      </c>
      <c r="K552" s="33">
        <v>42260.545138888891</v>
      </c>
      <c r="L552" s="27">
        <f t="shared" si="53"/>
        <v>6.9444444452528842E-3</v>
      </c>
      <c r="M552" s="28" t="str">
        <f t="shared" si="54"/>
        <v>TRUE</v>
      </c>
      <c r="N552" s="31" t="s">
        <v>41</v>
      </c>
      <c r="O552" s="29" t="s">
        <v>417</v>
      </c>
      <c r="P552"/>
      <c r="Q552"/>
      <c r="R552"/>
      <c r="S552"/>
      <c r="T552"/>
      <c r="U552"/>
      <c r="V552"/>
      <c r="W552"/>
    </row>
    <row r="553" spans="1:23" ht="27" customHeight="1" x14ac:dyDescent="0.25">
      <c r="A553" s="45">
        <v>19171</v>
      </c>
      <c r="B553" s="45">
        <v>392</v>
      </c>
      <c r="C553" s="29" t="s">
        <v>340</v>
      </c>
      <c r="D553" s="33">
        <v>42260.604166666664</v>
      </c>
      <c r="E553" s="29" t="s">
        <v>39</v>
      </c>
      <c r="F553" s="33">
        <v>42260.441666666666</v>
      </c>
      <c r="G553" s="51">
        <f t="shared" si="55"/>
        <v>0.16249999999854481</v>
      </c>
      <c r="H553" s="31" t="str">
        <f t="shared" si="52"/>
        <v>ACCEPTABLE</v>
      </c>
      <c r="I553" s="18"/>
      <c r="J553" s="33">
        <v>42260.597222222219</v>
      </c>
      <c r="K553" s="33">
        <v>42260.609722222223</v>
      </c>
      <c r="L553" s="27">
        <f t="shared" si="53"/>
        <v>1.2500000004365575E-2</v>
      </c>
      <c r="M553" s="28" t="str">
        <f t="shared" si="54"/>
        <v>TRUE</v>
      </c>
      <c r="N553" s="31" t="s">
        <v>39</v>
      </c>
      <c r="O553" s="29" t="s">
        <v>418</v>
      </c>
      <c r="P553"/>
      <c r="Q553"/>
      <c r="R553"/>
      <c r="S553"/>
      <c r="T553"/>
      <c r="U553"/>
      <c r="V553"/>
      <c r="W553"/>
    </row>
    <row r="554" spans="1:23" ht="27" customHeight="1" x14ac:dyDescent="0.25">
      <c r="A554" s="45">
        <v>19175</v>
      </c>
      <c r="B554" s="45">
        <v>393</v>
      </c>
      <c r="C554" s="29" t="s">
        <v>40</v>
      </c>
      <c r="D554" s="33">
        <v>42260.625</v>
      </c>
      <c r="E554" s="29" t="s">
        <v>41</v>
      </c>
      <c r="F554" s="33">
        <v>42260.441666666666</v>
      </c>
      <c r="G554" s="51">
        <f t="shared" si="55"/>
        <v>0.18333333333430346</v>
      </c>
      <c r="H554" s="31" t="str">
        <f t="shared" si="52"/>
        <v>ACCEPTABLE</v>
      </c>
      <c r="I554" s="18"/>
      <c r="J554" s="33">
        <v>42260.629861111112</v>
      </c>
      <c r="K554" s="33">
        <v>42260.63958333333</v>
      </c>
      <c r="L554" s="27">
        <f t="shared" si="53"/>
        <v>9.7222222175332718E-3</v>
      </c>
      <c r="M554" s="28" t="str">
        <f t="shared" si="54"/>
        <v>TRUE</v>
      </c>
      <c r="N554" s="31" t="s">
        <v>41</v>
      </c>
      <c r="O554" s="29" t="s">
        <v>282</v>
      </c>
      <c r="P554"/>
      <c r="Q554"/>
      <c r="R554"/>
      <c r="S554"/>
      <c r="T554"/>
      <c r="U554"/>
      <c r="V554"/>
      <c r="W554"/>
    </row>
    <row r="555" spans="1:23" ht="27" customHeight="1" x14ac:dyDescent="0.25">
      <c r="A555" s="45">
        <v>19175</v>
      </c>
      <c r="B555" s="45">
        <v>394</v>
      </c>
      <c r="C555" s="29" t="s">
        <v>43</v>
      </c>
      <c r="D555" s="33">
        <v>42260.65625</v>
      </c>
      <c r="E555" s="29" t="s">
        <v>39</v>
      </c>
      <c r="F555" s="33">
        <v>42260.441666666666</v>
      </c>
      <c r="G555" s="51">
        <f t="shared" si="55"/>
        <v>0.21458333333430346</v>
      </c>
      <c r="H555" s="31" t="str">
        <f t="shared" si="52"/>
        <v>ACCEPTABLE</v>
      </c>
      <c r="I555" s="18"/>
      <c r="J555" s="33">
        <v>42260.672222222223</v>
      </c>
      <c r="K555" s="33">
        <v>42260.681944444441</v>
      </c>
      <c r="L555" s="27">
        <f t="shared" si="53"/>
        <v>9.7222222175332718E-3</v>
      </c>
      <c r="M555" s="28" t="str">
        <f t="shared" si="54"/>
        <v>TRUE</v>
      </c>
      <c r="N555" s="31" t="s">
        <v>39</v>
      </c>
      <c r="O555" s="29" t="s">
        <v>44</v>
      </c>
      <c r="P555"/>
      <c r="Q555"/>
      <c r="R555"/>
      <c r="S555"/>
      <c r="T555"/>
      <c r="U555"/>
      <c r="V555"/>
      <c r="W555"/>
    </row>
    <row r="556" spans="1:23" ht="27" customHeight="1" x14ac:dyDescent="0.25">
      <c r="A556" s="45">
        <v>19175</v>
      </c>
      <c r="B556" s="45">
        <v>395</v>
      </c>
      <c r="C556" s="29" t="s">
        <v>43</v>
      </c>
      <c r="D556" s="55">
        <v>42260.947916666664</v>
      </c>
      <c r="E556" s="29" t="s">
        <v>41</v>
      </c>
      <c r="F556" s="55">
        <v>42260.711111111108</v>
      </c>
      <c r="G556" s="51">
        <f t="shared" si="55"/>
        <v>0.23680555555620231</v>
      </c>
      <c r="H556" s="31" t="str">
        <f t="shared" si="52"/>
        <v>ACCEPTABLE</v>
      </c>
      <c r="I556" s="18"/>
      <c r="J556" s="33">
        <v>42261.01458333333</v>
      </c>
      <c r="K556" s="33">
        <v>42261.020833333336</v>
      </c>
      <c r="L556" s="27">
        <f t="shared" si="53"/>
        <v>6.2500000058207661E-3</v>
      </c>
      <c r="M556" s="28" t="str">
        <f t="shared" si="54"/>
        <v>TRUE</v>
      </c>
      <c r="N556" s="31" t="s">
        <v>41</v>
      </c>
      <c r="O556" s="29" t="s">
        <v>398</v>
      </c>
      <c r="P556"/>
      <c r="Q556"/>
      <c r="R556"/>
      <c r="S556"/>
      <c r="T556"/>
      <c r="U556"/>
      <c r="V556"/>
      <c r="W556"/>
    </row>
    <row r="557" spans="1:23" ht="27" customHeight="1" x14ac:dyDescent="0.25">
      <c r="A557" s="45">
        <v>19175</v>
      </c>
      <c r="B557" s="45">
        <v>396</v>
      </c>
      <c r="C557" s="29" t="s">
        <v>43</v>
      </c>
      <c r="D557" s="55">
        <v>42260.993055555555</v>
      </c>
      <c r="E557" s="29" t="s">
        <v>39</v>
      </c>
      <c r="F557" s="55">
        <v>42260.711111111108</v>
      </c>
      <c r="G557" s="51">
        <f t="shared" si="55"/>
        <v>0.28194444444670808</v>
      </c>
      <c r="H557" s="31" t="str">
        <f t="shared" si="52"/>
        <v>ACCEPTABLE</v>
      </c>
      <c r="I557" s="18"/>
      <c r="J557" s="33">
        <v>42261.097916666666</v>
      </c>
      <c r="K557" s="33">
        <v>42261.104166666664</v>
      </c>
      <c r="L557" s="27">
        <f t="shared" si="53"/>
        <v>6.2499999985448085E-3</v>
      </c>
      <c r="M557" s="28" t="str">
        <f t="shared" si="54"/>
        <v>TRUE</v>
      </c>
      <c r="N557" s="31" t="s">
        <v>39</v>
      </c>
      <c r="O557" s="29" t="s">
        <v>398</v>
      </c>
      <c r="P557"/>
      <c r="Q557"/>
      <c r="R557"/>
      <c r="S557"/>
      <c r="T557"/>
      <c r="U557"/>
      <c r="V557"/>
      <c r="W557"/>
    </row>
    <row r="558" spans="1:23" ht="27" customHeight="1" x14ac:dyDescent="0.25">
      <c r="A558" s="3">
        <v>19176</v>
      </c>
      <c r="B558" s="3">
        <v>397</v>
      </c>
      <c r="C558" s="3" t="s">
        <v>292</v>
      </c>
      <c r="D558" s="60">
        <v>42261.46875</v>
      </c>
      <c r="E558" s="3" t="s">
        <v>39</v>
      </c>
      <c r="F558" s="55">
        <v>42261.296527777777</v>
      </c>
      <c r="G558" s="51">
        <f t="shared" si="55"/>
        <v>0.17222222222335404</v>
      </c>
      <c r="H558" s="31" t="str">
        <f t="shared" si="52"/>
        <v>ACCEPTABLE</v>
      </c>
      <c r="I558" s="18"/>
      <c r="J558" s="33">
        <v>42261.458333333336</v>
      </c>
      <c r="K558" s="33">
        <v>42261.46875</v>
      </c>
      <c r="L558" s="27">
        <f t="shared" si="53"/>
        <v>1.0416666664241347E-2</v>
      </c>
      <c r="M558" s="28" t="str">
        <f t="shared" si="54"/>
        <v>TRUE</v>
      </c>
      <c r="N558" s="31" t="s">
        <v>39</v>
      </c>
      <c r="O558" s="29" t="s">
        <v>121</v>
      </c>
      <c r="P558"/>
      <c r="Q558"/>
      <c r="R558"/>
      <c r="S558"/>
      <c r="T558"/>
      <c r="U558"/>
      <c r="V558"/>
      <c r="W558"/>
    </row>
    <row r="559" spans="1:23" ht="27" customHeight="1" x14ac:dyDescent="0.25">
      <c r="A559" s="3">
        <v>19177</v>
      </c>
      <c r="B559" s="3">
        <v>398</v>
      </c>
      <c r="C559" s="3" t="s">
        <v>40</v>
      </c>
      <c r="D559" s="60">
        <v>42261.659722222219</v>
      </c>
      <c r="E559" s="3" t="s">
        <v>41</v>
      </c>
      <c r="F559" s="55">
        <v>42261.597916666666</v>
      </c>
      <c r="G559" s="51">
        <f t="shared" si="55"/>
        <v>6.1805555553291924E-2</v>
      </c>
      <c r="H559" s="31" t="str">
        <f t="shared" si="52"/>
        <v>ACCEPTABLE</v>
      </c>
      <c r="I559" s="18"/>
      <c r="J559" s="33">
        <v>42261.631944444445</v>
      </c>
      <c r="K559" s="33">
        <v>42261.643750000003</v>
      </c>
      <c r="L559" s="27">
        <f t="shared" si="53"/>
        <v>1.1805555557657499E-2</v>
      </c>
      <c r="M559" s="28" t="str">
        <f t="shared" si="54"/>
        <v>TRUE</v>
      </c>
      <c r="N559" s="31" t="s">
        <v>41</v>
      </c>
      <c r="O559" s="29" t="s">
        <v>120</v>
      </c>
      <c r="P559"/>
      <c r="Q559"/>
      <c r="R559"/>
      <c r="S559"/>
      <c r="T559"/>
      <c r="U559"/>
      <c r="V559"/>
      <c r="W559"/>
    </row>
    <row r="560" spans="1:23" ht="27" customHeight="1" x14ac:dyDescent="0.25">
      <c r="A560" s="3">
        <v>19177</v>
      </c>
      <c r="B560" s="3">
        <v>399</v>
      </c>
      <c r="C560" s="3" t="s">
        <v>43</v>
      </c>
      <c r="D560" s="60">
        <v>42261.6875</v>
      </c>
      <c r="E560" s="3" t="s">
        <v>39</v>
      </c>
      <c r="F560" s="55">
        <v>42261.597916666666</v>
      </c>
      <c r="G560" s="51">
        <f t="shared" si="55"/>
        <v>8.9583333334303461E-2</v>
      </c>
      <c r="H560" s="31" t="str">
        <f t="shared" si="52"/>
        <v>ACCEPTABLE</v>
      </c>
      <c r="I560" s="18"/>
      <c r="J560" s="33">
        <v>42261.675000000003</v>
      </c>
      <c r="K560" s="33">
        <v>42261.68472222222</v>
      </c>
      <c r="L560" s="27">
        <f t="shared" si="53"/>
        <v>9.7222222175332718E-3</v>
      </c>
      <c r="M560" s="28" t="str">
        <f t="shared" si="54"/>
        <v>TRUE</v>
      </c>
      <c r="N560" s="31" t="s">
        <v>39</v>
      </c>
      <c r="O560" s="29" t="s">
        <v>419</v>
      </c>
      <c r="P560"/>
      <c r="Q560"/>
      <c r="R560"/>
      <c r="S560"/>
      <c r="T560"/>
      <c r="U560"/>
      <c r="V560"/>
      <c r="W560"/>
    </row>
    <row r="561" spans="1:23" ht="27" customHeight="1" x14ac:dyDescent="0.25">
      <c r="A561" s="3">
        <v>19177</v>
      </c>
      <c r="B561" s="3">
        <v>400</v>
      </c>
      <c r="C561" s="3" t="s">
        <v>98</v>
      </c>
      <c r="D561" s="60">
        <v>42262.322916666664</v>
      </c>
      <c r="E561" s="3" t="s">
        <v>41</v>
      </c>
      <c r="F561" s="60">
        <v>42262.186111111114</v>
      </c>
      <c r="G561" s="51">
        <f t="shared" si="55"/>
        <v>0.13680555555038154</v>
      </c>
      <c r="H561" s="31" t="str">
        <f t="shared" si="52"/>
        <v>ACCEPTABLE</v>
      </c>
      <c r="I561" s="18"/>
      <c r="J561" s="33">
        <v>42262.32708333333</v>
      </c>
      <c r="K561" s="33">
        <v>42262.32708333333</v>
      </c>
      <c r="L561" s="27">
        <f t="shared" si="53"/>
        <v>0</v>
      </c>
      <c r="M561" s="28" t="str">
        <f t="shared" si="54"/>
        <v>TRUE</v>
      </c>
      <c r="N561" s="31" t="s">
        <v>41</v>
      </c>
      <c r="O561" s="29" t="s">
        <v>398</v>
      </c>
      <c r="P561"/>
      <c r="Q561"/>
      <c r="R561"/>
      <c r="S561"/>
      <c r="T561"/>
      <c r="U561"/>
      <c r="V561"/>
      <c r="W561"/>
    </row>
    <row r="562" spans="1:23" ht="27" customHeight="1" x14ac:dyDescent="0.25">
      <c r="A562" s="3">
        <v>19177</v>
      </c>
      <c r="B562" s="3">
        <v>401</v>
      </c>
      <c r="C562" s="3" t="s">
        <v>40</v>
      </c>
      <c r="D562" s="60">
        <v>42262.347222222219</v>
      </c>
      <c r="E562" s="3" t="s">
        <v>39</v>
      </c>
      <c r="F562" s="60">
        <v>42262.186111111114</v>
      </c>
      <c r="G562" s="51">
        <f t="shared" si="55"/>
        <v>0.16111111110512866</v>
      </c>
      <c r="H562" s="31" t="str">
        <f t="shared" si="52"/>
        <v>ACCEPTABLE</v>
      </c>
      <c r="I562" s="18"/>
      <c r="J562" s="33">
        <v>42262.356944444444</v>
      </c>
      <c r="K562" s="33">
        <v>42262.367361111108</v>
      </c>
      <c r="L562" s="27">
        <f t="shared" si="53"/>
        <v>1.0416666664241347E-2</v>
      </c>
      <c r="M562" s="28" t="str">
        <f t="shared" si="54"/>
        <v>TRUE</v>
      </c>
      <c r="N562" s="31" t="s">
        <v>39</v>
      </c>
      <c r="O562" s="29" t="s">
        <v>420</v>
      </c>
      <c r="P562"/>
      <c r="Q562"/>
      <c r="R562"/>
      <c r="S562"/>
      <c r="T562"/>
      <c r="U562"/>
      <c r="V562"/>
      <c r="W562"/>
    </row>
    <row r="563" spans="1:23" ht="27" customHeight="1" x14ac:dyDescent="0.25">
      <c r="A563" s="3">
        <v>19178</v>
      </c>
      <c r="B563" s="3">
        <v>402</v>
      </c>
      <c r="C563" s="3" t="s">
        <v>340</v>
      </c>
      <c r="D563" s="60">
        <v>42262.447916666664</v>
      </c>
      <c r="E563" s="3" t="s">
        <v>41</v>
      </c>
      <c r="F563" s="60">
        <v>42262.186111111114</v>
      </c>
      <c r="G563" s="51">
        <f t="shared" si="55"/>
        <v>0.26180555555038154</v>
      </c>
      <c r="H563" s="31" t="str">
        <f t="shared" si="52"/>
        <v>ACCEPTABLE</v>
      </c>
      <c r="I563" s="18"/>
      <c r="J563" s="33">
        <v>42262.444444444445</v>
      </c>
      <c r="K563" s="33">
        <v>42262.456250000003</v>
      </c>
      <c r="L563" s="27">
        <f t="shared" si="53"/>
        <v>1.1805555557657499E-2</v>
      </c>
      <c r="M563" s="28" t="str">
        <f t="shared" si="54"/>
        <v>TRUE</v>
      </c>
      <c r="N563" s="31" t="s">
        <v>41</v>
      </c>
      <c r="O563" s="29" t="s">
        <v>421</v>
      </c>
      <c r="P563"/>
      <c r="Q563"/>
      <c r="R563"/>
      <c r="S563"/>
      <c r="T563"/>
      <c r="U563"/>
      <c r="V563"/>
      <c r="W563"/>
    </row>
    <row r="564" spans="1:23" ht="27" customHeight="1" x14ac:dyDescent="0.25">
      <c r="A564" s="3">
        <v>19178</v>
      </c>
      <c r="B564" s="3">
        <v>403</v>
      </c>
      <c r="C564" s="3" t="s">
        <v>68</v>
      </c>
      <c r="D564" s="60">
        <v>42262.489583333336</v>
      </c>
      <c r="E564" s="3" t="s">
        <v>39</v>
      </c>
      <c r="F564" s="60">
        <v>42262.186111111114</v>
      </c>
      <c r="G564" s="51">
        <f t="shared" si="55"/>
        <v>0.30347222222189885</v>
      </c>
      <c r="H564" s="31" t="str">
        <f t="shared" si="52"/>
        <v>ACCEPTABLE</v>
      </c>
      <c r="I564" s="18"/>
      <c r="J564" s="61">
        <v>42262.482638888891</v>
      </c>
      <c r="K564" s="33">
        <v>42262.491666666669</v>
      </c>
      <c r="L564" s="27">
        <f t="shared" si="53"/>
        <v>9.0277777781011537E-3</v>
      </c>
      <c r="M564" s="28" t="str">
        <f t="shared" si="54"/>
        <v>TRUE</v>
      </c>
      <c r="N564" s="31" t="s">
        <v>39</v>
      </c>
      <c r="O564" s="29" t="s">
        <v>118</v>
      </c>
      <c r="P564"/>
      <c r="Q564"/>
      <c r="R564"/>
      <c r="S564"/>
      <c r="T564"/>
      <c r="U564"/>
      <c r="V564"/>
      <c r="W564"/>
    </row>
    <row r="565" spans="1:23" ht="27" customHeight="1" x14ac:dyDescent="0.25">
      <c r="A565" s="3">
        <v>19175</v>
      </c>
      <c r="B565" s="3">
        <v>405</v>
      </c>
      <c r="C565" s="3" t="s">
        <v>40</v>
      </c>
      <c r="D565" s="60">
        <v>42262.583333333336</v>
      </c>
      <c r="E565" s="3" t="s">
        <v>39</v>
      </c>
      <c r="F565" s="60">
        <v>42262.406944444447</v>
      </c>
      <c r="G565" s="51">
        <f t="shared" si="55"/>
        <v>0.17638888888905058</v>
      </c>
      <c r="H565" s="31" t="str">
        <f t="shared" si="52"/>
        <v>ACCEPTABLE</v>
      </c>
      <c r="I565" s="18"/>
      <c r="J565" s="33">
        <v>42262.59097222222</v>
      </c>
      <c r="K565" s="33">
        <v>42262.602083333331</v>
      </c>
      <c r="L565" s="27">
        <f t="shared" si="53"/>
        <v>1.1111111110949423E-2</v>
      </c>
      <c r="M565" s="28" t="str">
        <f t="shared" si="54"/>
        <v>TRUE</v>
      </c>
      <c r="N565" s="31" t="s">
        <v>39</v>
      </c>
      <c r="O565" s="29" t="s">
        <v>125</v>
      </c>
      <c r="P565"/>
      <c r="Q565"/>
      <c r="R565"/>
      <c r="S565"/>
      <c r="T565"/>
      <c r="U565"/>
      <c r="V565"/>
      <c r="W565"/>
    </row>
    <row r="566" spans="1:23" ht="27" customHeight="1" x14ac:dyDescent="0.25">
      <c r="A566" s="3">
        <v>19178</v>
      </c>
      <c r="B566" s="3">
        <v>406</v>
      </c>
      <c r="C566" s="3" t="s">
        <v>68</v>
      </c>
      <c r="D566" s="60">
        <v>42263.510416666664</v>
      </c>
      <c r="E566" s="3" t="s">
        <v>41</v>
      </c>
      <c r="F566" s="60">
        <v>42263.259722222225</v>
      </c>
      <c r="G566" s="51">
        <f t="shared" si="55"/>
        <v>0.25069444443943212</v>
      </c>
      <c r="H566" s="31" t="str">
        <f t="shared" si="52"/>
        <v>ACCEPTABLE</v>
      </c>
      <c r="I566" s="18"/>
      <c r="J566" s="33">
        <v>42263.504166666666</v>
      </c>
      <c r="K566" s="33">
        <v>42263.511111111111</v>
      </c>
      <c r="L566" s="27">
        <f t="shared" si="53"/>
        <v>6.9444444452528842E-3</v>
      </c>
      <c r="M566" s="28" t="str">
        <f t="shared" si="54"/>
        <v>TRUE</v>
      </c>
      <c r="N566" s="31" t="s">
        <v>41</v>
      </c>
      <c r="O566" s="29" t="s">
        <v>422</v>
      </c>
      <c r="P566"/>
      <c r="Q566"/>
      <c r="R566"/>
      <c r="S566"/>
      <c r="T566"/>
      <c r="U566"/>
      <c r="V566"/>
      <c r="W566"/>
    </row>
    <row r="567" spans="1:23" ht="27" customHeight="1" x14ac:dyDescent="0.25">
      <c r="A567" s="3">
        <v>19178</v>
      </c>
      <c r="B567" s="3">
        <v>407</v>
      </c>
      <c r="C567" s="3" t="s">
        <v>340</v>
      </c>
      <c r="D567" s="60">
        <v>42263.53125</v>
      </c>
      <c r="E567" s="3" t="s">
        <v>39</v>
      </c>
      <c r="F567" s="60">
        <v>42263.259722222225</v>
      </c>
      <c r="G567" s="51">
        <f t="shared" si="55"/>
        <v>0.27152777777519077</v>
      </c>
      <c r="H567" s="31" t="str">
        <f t="shared" si="52"/>
        <v>ACCEPTABLE</v>
      </c>
      <c r="I567" s="18"/>
      <c r="J567" s="33">
        <v>42263.536111111112</v>
      </c>
      <c r="K567" s="33">
        <v>42263.549305555556</v>
      </c>
      <c r="L567" s="27">
        <f t="shared" si="53"/>
        <v>1.3194444443797693E-2</v>
      </c>
      <c r="M567" s="28" t="str">
        <f t="shared" si="54"/>
        <v>TRUE</v>
      </c>
      <c r="N567" s="31" t="s">
        <v>39</v>
      </c>
      <c r="O567" s="29" t="s">
        <v>423</v>
      </c>
      <c r="P567"/>
      <c r="Q567"/>
      <c r="R567"/>
      <c r="S567"/>
      <c r="T567"/>
      <c r="U567"/>
      <c r="V567"/>
      <c r="W567"/>
    </row>
    <row r="568" spans="1:23" ht="27" customHeight="1" x14ac:dyDescent="0.25">
      <c r="A568" s="3">
        <v>19179</v>
      </c>
      <c r="B568" s="3">
        <v>408</v>
      </c>
      <c r="C568" s="3" t="s">
        <v>40</v>
      </c>
      <c r="D568" s="60">
        <v>42263.809027777781</v>
      </c>
      <c r="E568" s="3" t="s">
        <v>41</v>
      </c>
      <c r="F568" s="57">
        <v>42263.71875</v>
      </c>
      <c r="G568" s="51">
        <f t="shared" si="55"/>
        <v>9.0277777781011537E-2</v>
      </c>
      <c r="H568" s="31" t="str">
        <f t="shared" si="52"/>
        <v>ACCEPTABLE</v>
      </c>
      <c r="I568" s="18"/>
      <c r="J568" s="33">
        <v>42263.79791666667</v>
      </c>
      <c r="K568" s="33">
        <v>42263.813194444447</v>
      </c>
      <c r="L568" s="27">
        <f t="shared" si="53"/>
        <v>1.5277777776645962E-2</v>
      </c>
      <c r="M568" s="28" t="str">
        <f t="shared" si="54"/>
        <v>TRUE</v>
      </c>
      <c r="N568" s="31" t="s">
        <v>41</v>
      </c>
      <c r="O568" s="29" t="s">
        <v>424</v>
      </c>
      <c r="P568"/>
      <c r="Q568"/>
      <c r="R568"/>
      <c r="S568"/>
      <c r="T568"/>
      <c r="U568"/>
      <c r="V568"/>
      <c r="W568"/>
    </row>
    <row r="569" spans="1:23" ht="27" customHeight="1" x14ac:dyDescent="0.25">
      <c r="A569" s="3">
        <v>19179</v>
      </c>
      <c r="B569" s="3">
        <v>409</v>
      </c>
      <c r="C569" s="3" t="s">
        <v>40</v>
      </c>
      <c r="D569" s="60">
        <v>42263.833333333336</v>
      </c>
      <c r="E569" s="3" t="s">
        <v>39</v>
      </c>
      <c r="F569" s="57">
        <v>42263.71875</v>
      </c>
      <c r="G569" s="51">
        <f t="shared" si="55"/>
        <v>0.11458333333575865</v>
      </c>
      <c r="H569" s="31" t="str">
        <f t="shared" si="52"/>
        <v>ACCEPTABLE</v>
      </c>
      <c r="I569" s="18"/>
      <c r="J569" s="33">
        <v>42263.826388888891</v>
      </c>
      <c r="K569" s="33">
        <v>42263.836111111108</v>
      </c>
      <c r="L569" s="27">
        <f t="shared" si="53"/>
        <v>9.7222222175332718E-3</v>
      </c>
      <c r="M569" s="28" t="str">
        <f t="shared" si="54"/>
        <v>TRUE</v>
      </c>
      <c r="N569" s="31" t="s">
        <v>39</v>
      </c>
      <c r="O569" s="29" t="s">
        <v>424</v>
      </c>
      <c r="P569"/>
      <c r="Q569"/>
      <c r="R569"/>
      <c r="S569"/>
      <c r="T569"/>
      <c r="U569"/>
      <c r="V569"/>
      <c r="W569"/>
    </row>
    <row r="570" spans="1:23" ht="27" customHeight="1" x14ac:dyDescent="0.25">
      <c r="A570" s="45">
        <v>19180</v>
      </c>
      <c r="B570" s="45">
        <v>410</v>
      </c>
      <c r="C570" s="29" t="s">
        <v>40</v>
      </c>
      <c r="D570" s="55">
        <v>42265.520833333336</v>
      </c>
      <c r="E570" s="29" t="s">
        <v>41</v>
      </c>
      <c r="F570" s="33">
        <v>42265.397222222222</v>
      </c>
      <c r="G570" s="51">
        <f t="shared" si="55"/>
        <v>0.12361111111385981</v>
      </c>
      <c r="H570" s="31" t="str">
        <f t="shared" si="52"/>
        <v>ACCEPTABLE</v>
      </c>
      <c r="I570" s="18"/>
      <c r="J570" s="33">
        <v>42265.513888888891</v>
      </c>
      <c r="K570" s="33">
        <v>42265.538888888892</v>
      </c>
      <c r="L570" s="27">
        <f t="shared" si="53"/>
        <v>2.5000000001455192E-2</v>
      </c>
      <c r="M570" s="28" t="str">
        <f t="shared" si="54"/>
        <v>TRUE</v>
      </c>
      <c r="N570" s="31" t="s">
        <v>41</v>
      </c>
      <c r="O570" s="29" t="s">
        <v>352</v>
      </c>
      <c r="P570"/>
      <c r="Q570"/>
      <c r="R570"/>
      <c r="S570"/>
      <c r="T570"/>
      <c r="U570"/>
      <c r="V570"/>
      <c r="W570"/>
    </row>
    <row r="571" spans="1:23" ht="27" customHeight="1" x14ac:dyDescent="0.25">
      <c r="A571" s="45">
        <v>19180</v>
      </c>
      <c r="B571" s="45">
        <v>411</v>
      </c>
      <c r="C571" s="29" t="s">
        <v>43</v>
      </c>
      <c r="D571" s="33">
        <v>42265.5625</v>
      </c>
      <c r="E571" s="29" t="s">
        <v>39</v>
      </c>
      <c r="F571" s="33">
        <v>42265.397222222222</v>
      </c>
      <c r="G571" s="51">
        <f t="shared" si="55"/>
        <v>0.16527777777810115</v>
      </c>
      <c r="H571" s="31" t="str">
        <f t="shared" si="52"/>
        <v>ACCEPTABLE</v>
      </c>
      <c r="I571" s="18"/>
      <c r="J571" s="33">
        <v>42265.570833333331</v>
      </c>
      <c r="K571" s="33">
        <v>42265.574999999997</v>
      </c>
      <c r="L571" s="27">
        <f t="shared" si="53"/>
        <v>4.166666665696539E-3</v>
      </c>
      <c r="M571" s="28" t="str">
        <f t="shared" si="54"/>
        <v>TRUE</v>
      </c>
      <c r="N571" s="31" t="s">
        <v>39</v>
      </c>
      <c r="O571" s="29" t="s">
        <v>44</v>
      </c>
      <c r="P571"/>
      <c r="Q571"/>
      <c r="R571"/>
      <c r="S571"/>
      <c r="T571"/>
      <c r="U571"/>
      <c r="V571"/>
      <c r="W571"/>
    </row>
    <row r="572" spans="1:23" ht="27" customHeight="1" x14ac:dyDescent="0.25">
      <c r="A572" s="45">
        <v>19181</v>
      </c>
      <c r="B572" s="45">
        <v>412</v>
      </c>
      <c r="C572" s="29" t="s">
        <v>40</v>
      </c>
      <c r="D572" s="33">
        <v>42265.777777777781</v>
      </c>
      <c r="E572" s="29" t="s">
        <v>41</v>
      </c>
      <c r="F572" s="33">
        <v>42265.73541666667</v>
      </c>
      <c r="G572" s="51">
        <f t="shared" si="55"/>
        <v>4.2361111110949423E-2</v>
      </c>
      <c r="H572" s="31" t="str">
        <f t="shared" si="52"/>
        <v>ACCEPTABLE</v>
      </c>
      <c r="I572" s="18"/>
      <c r="J572" s="33">
        <v>42265.773611111108</v>
      </c>
      <c r="K572" s="33">
        <v>42265.786805555559</v>
      </c>
      <c r="L572" s="27">
        <f t="shared" si="53"/>
        <v>1.319444445107365E-2</v>
      </c>
      <c r="M572" s="28" t="str">
        <f t="shared" si="54"/>
        <v>TRUE</v>
      </c>
      <c r="N572" s="31" t="s">
        <v>41</v>
      </c>
      <c r="O572" s="29" t="s">
        <v>425</v>
      </c>
      <c r="P572"/>
      <c r="Q572"/>
      <c r="R572"/>
      <c r="S572"/>
      <c r="T572"/>
      <c r="U572"/>
      <c r="V572"/>
      <c r="W572"/>
    </row>
    <row r="573" spans="1:23" ht="27" customHeight="1" x14ac:dyDescent="0.25">
      <c r="A573" s="45">
        <v>19181</v>
      </c>
      <c r="B573" s="45">
        <v>413</v>
      </c>
      <c r="C573" s="29" t="s">
        <v>43</v>
      </c>
      <c r="D573" s="33">
        <v>42265.8125</v>
      </c>
      <c r="E573" s="29" t="s">
        <v>39</v>
      </c>
      <c r="F573" s="33">
        <v>42265.73541666667</v>
      </c>
      <c r="G573" s="51">
        <f t="shared" si="55"/>
        <v>7.7083333329937886E-2</v>
      </c>
      <c r="H573" s="31" t="str">
        <f t="shared" si="52"/>
        <v>ACCEPTABLE</v>
      </c>
      <c r="I573" s="18"/>
      <c r="J573" s="33">
        <v>42265.821527777778</v>
      </c>
      <c r="K573" s="33">
        <v>42265.830555555556</v>
      </c>
      <c r="L573" s="27">
        <f t="shared" si="53"/>
        <v>9.0277777781011537E-3</v>
      </c>
      <c r="M573" s="28" t="str">
        <f t="shared" si="54"/>
        <v>TRUE</v>
      </c>
      <c r="N573" s="31" t="s">
        <v>39</v>
      </c>
      <c r="O573" s="29" t="s">
        <v>426</v>
      </c>
      <c r="P573"/>
      <c r="Q573"/>
      <c r="R573"/>
      <c r="S573"/>
      <c r="T573"/>
      <c r="U573"/>
      <c r="V573"/>
      <c r="W573"/>
    </row>
    <row r="574" spans="1:23" ht="27" customHeight="1" x14ac:dyDescent="0.25">
      <c r="A574" s="45">
        <v>19185</v>
      </c>
      <c r="B574" s="45">
        <v>414</v>
      </c>
      <c r="C574" s="29" t="s">
        <v>40</v>
      </c>
      <c r="D574" s="33">
        <v>42266.104166666664</v>
      </c>
      <c r="E574" s="29" t="s">
        <v>41</v>
      </c>
      <c r="F574" s="33">
        <v>42265.645138888889</v>
      </c>
      <c r="G574" s="51">
        <f t="shared" si="55"/>
        <v>0.45902777777519077</v>
      </c>
      <c r="H574" s="31" t="str">
        <f t="shared" si="52"/>
        <v>ACCEPTABLE</v>
      </c>
      <c r="I574" s="18"/>
      <c r="J574" s="33">
        <v>42266.106249999997</v>
      </c>
      <c r="K574" s="33">
        <v>42266.116666666669</v>
      </c>
      <c r="L574" s="27">
        <f t="shared" si="53"/>
        <v>1.0416666671517305E-2</v>
      </c>
      <c r="M574" s="28" t="str">
        <f t="shared" si="54"/>
        <v>TRUE</v>
      </c>
      <c r="N574" s="31" t="s">
        <v>41</v>
      </c>
      <c r="O574" s="29" t="s">
        <v>427</v>
      </c>
      <c r="P574"/>
      <c r="Q574"/>
      <c r="R574"/>
      <c r="S574"/>
      <c r="T574"/>
      <c r="U574"/>
      <c r="V574"/>
      <c r="W574"/>
    </row>
    <row r="575" spans="1:23" ht="27" customHeight="1" x14ac:dyDescent="0.25">
      <c r="A575" s="45">
        <v>19185</v>
      </c>
      <c r="B575" s="45">
        <v>415</v>
      </c>
      <c r="C575" s="29" t="s">
        <v>43</v>
      </c>
      <c r="D575" s="33">
        <v>42266.145833333336</v>
      </c>
      <c r="E575" s="29" t="s">
        <v>39</v>
      </c>
      <c r="F575" s="33">
        <v>42265.645138888889</v>
      </c>
      <c r="G575" s="51">
        <f t="shared" si="55"/>
        <v>0.50069444444670808</v>
      </c>
      <c r="H575" s="31" t="str">
        <f t="shared" si="52"/>
        <v>ACCEPTABLE</v>
      </c>
      <c r="I575" s="18"/>
      <c r="J575" s="33">
        <v>42266.147916666669</v>
      </c>
      <c r="K575" s="33">
        <v>42266.15625</v>
      </c>
      <c r="L575" s="27">
        <f t="shared" si="53"/>
        <v>8.333333331393078E-3</v>
      </c>
      <c r="M575" s="28" t="str">
        <f t="shared" si="54"/>
        <v>TRUE</v>
      </c>
      <c r="N575" s="31" t="s">
        <v>39</v>
      </c>
      <c r="O575" s="29" t="s">
        <v>54</v>
      </c>
      <c r="P575"/>
      <c r="Q575"/>
      <c r="R575"/>
      <c r="S575"/>
      <c r="T575"/>
      <c r="U575"/>
      <c r="V575"/>
      <c r="W575"/>
    </row>
    <row r="576" spans="1:23" ht="27" customHeight="1" x14ac:dyDescent="0.25">
      <c r="A576" s="45">
        <v>19180</v>
      </c>
      <c r="B576" s="45">
        <v>416</v>
      </c>
      <c r="C576" s="29" t="s">
        <v>43</v>
      </c>
      <c r="D576" s="33">
        <v>42266.319444444445</v>
      </c>
      <c r="E576" s="29" t="s">
        <v>41</v>
      </c>
      <c r="F576" s="33">
        <v>42266.120138888888</v>
      </c>
      <c r="G576" s="51">
        <f t="shared" si="55"/>
        <v>0.1993055555576575</v>
      </c>
      <c r="H576" s="31" t="str">
        <f t="shared" si="52"/>
        <v>ACCEPTABLE</v>
      </c>
      <c r="I576" s="18"/>
      <c r="J576" s="33">
        <v>42266.322222222225</v>
      </c>
      <c r="K576" s="33">
        <v>42266.331944444442</v>
      </c>
      <c r="L576" s="27">
        <f t="shared" si="53"/>
        <v>9.7222222175332718E-3</v>
      </c>
      <c r="M576" s="28" t="str">
        <f t="shared" si="54"/>
        <v>TRUE</v>
      </c>
      <c r="N576" s="31" t="s">
        <v>41</v>
      </c>
      <c r="O576" s="29" t="s">
        <v>54</v>
      </c>
      <c r="P576"/>
      <c r="Q576"/>
      <c r="R576"/>
      <c r="S576"/>
      <c r="T576"/>
      <c r="U576"/>
      <c r="V576"/>
      <c r="W576"/>
    </row>
    <row r="577" spans="1:23" ht="27" customHeight="1" x14ac:dyDescent="0.25">
      <c r="A577" s="45">
        <v>19180</v>
      </c>
      <c r="B577" s="45">
        <v>417</v>
      </c>
      <c r="C577" s="29" t="s">
        <v>40</v>
      </c>
      <c r="D577" s="33">
        <v>42266.34375</v>
      </c>
      <c r="E577" s="29" t="s">
        <v>39</v>
      </c>
      <c r="F577" s="33">
        <v>42266.120138888888</v>
      </c>
      <c r="G577" s="51">
        <f t="shared" si="55"/>
        <v>0.22361111111240461</v>
      </c>
      <c r="H577" s="31" t="str">
        <f t="shared" si="52"/>
        <v>ACCEPTABLE</v>
      </c>
      <c r="I577" s="18"/>
      <c r="J577" s="33">
        <v>42266.355555555558</v>
      </c>
      <c r="K577" s="33">
        <v>42266.366666666669</v>
      </c>
      <c r="L577" s="27">
        <f t="shared" si="53"/>
        <v>1.1111111110949423E-2</v>
      </c>
      <c r="M577" s="28" t="str">
        <f t="shared" si="54"/>
        <v>TRUE</v>
      </c>
      <c r="N577" s="31" t="s">
        <v>39</v>
      </c>
      <c r="O577" s="29" t="s">
        <v>428</v>
      </c>
      <c r="P577"/>
      <c r="Q577"/>
      <c r="R577"/>
      <c r="S577"/>
      <c r="T577"/>
      <c r="U577"/>
      <c r="V577"/>
      <c r="W577"/>
    </row>
    <row r="578" spans="1:23" ht="27" customHeight="1" x14ac:dyDescent="0.25">
      <c r="A578" s="45">
        <v>19183</v>
      </c>
      <c r="B578" s="45">
        <v>418</v>
      </c>
      <c r="C578" s="29" t="s">
        <v>40</v>
      </c>
      <c r="D578" s="33">
        <v>42266.388888888891</v>
      </c>
      <c r="E578" s="29" t="s">
        <v>41</v>
      </c>
      <c r="F578" s="33">
        <v>42266.120138888888</v>
      </c>
      <c r="G578" s="51">
        <f t="shared" si="55"/>
        <v>0.26875000000291038</v>
      </c>
      <c r="H578" s="31" t="str">
        <f t="shared" ref="H578:H627" si="56">IF(D578-F578&lt;0,"TOO LATE",IF(G578="","",IF(OR(DAY(D578-F578)&gt;1,AND(HOUR(D578-F578)&gt;HOUR("0:59"),(SIGN(D578-F578)=1))),"ACCEPTABLE","TOO LATE")))</f>
        <v>ACCEPTABLE</v>
      </c>
      <c r="I578" s="18"/>
      <c r="J578" s="33">
        <v>42266.392361111109</v>
      </c>
      <c r="K578" s="33">
        <v>42266.401388888888</v>
      </c>
      <c r="L578" s="27">
        <f t="shared" si="53"/>
        <v>9.0277777781011537E-3</v>
      </c>
      <c r="M578" s="28" t="str">
        <f t="shared" si="54"/>
        <v>TRUE</v>
      </c>
      <c r="N578" s="31" t="s">
        <v>41</v>
      </c>
      <c r="O578" s="29" t="s">
        <v>105</v>
      </c>
      <c r="P578"/>
      <c r="Q578"/>
      <c r="R578"/>
      <c r="S578"/>
      <c r="T578"/>
      <c r="U578"/>
      <c r="V578"/>
      <c r="W578"/>
    </row>
    <row r="579" spans="1:23" ht="27" customHeight="1" x14ac:dyDescent="0.25">
      <c r="A579" s="45">
        <v>19181</v>
      </c>
      <c r="B579" s="45">
        <v>419</v>
      </c>
      <c r="C579" s="29" t="s">
        <v>40</v>
      </c>
      <c r="D579" s="33">
        <v>42266.430555555555</v>
      </c>
      <c r="E579" s="29" t="s">
        <v>39</v>
      </c>
      <c r="F579" s="33">
        <v>42266.120138888888</v>
      </c>
      <c r="G579" s="51">
        <f t="shared" si="55"/>
        <v>0.31041666666715173</v>
      </c>
      <c r="H579" s="31" t="str">
        <f t="shared" si="56"/>
        <v>ACCEPTABLE</v>
      </c>
      <c r="I579" s="18"/>
      <c r="J579" s="33">
        <v>42266.444444444445</v>
      </c>
      <c r="K579" s="33">
        <v>42266.45416666667</v>
      </c>
      <c r="L579" s="27">
        <f t="shared" ref="L579:L628" si="57">IF(OR(K579="",J579=""), "Incomplete Data", K579-J579)</f>
        <v>9.7222222248092294E-3</v>
      </c>
      <c r="M579" s="28" t="str">
        <f t="shared" ref="M579:M628" si="58">_xlfn.IFS(OR(J579=0,K579=0,L579=""), "Incomplete Data", OR(L579&gt;$M$5,L579&lt;-$M$5),"FALSE",  OR(L579&lt;=$M$5,L579&gt;-$M$5), "TRUE")</f>
        <v>TRUE</v>
      </c>
      <c r="N579" s="31" t="s">
        <v>39</v>
      </c>
      <c r="O579" s="29" t="s">
        <v>57</v>
      </c>
      <c r="P579"/>
      <c r="Q579"/>
      <c r="R579"/>
      <c r="S579"/>
      <c r="T579"/>
      <c r="U579"/>
      <c r="V579"/>
      <c r="W579"/>
    </row>
    <row r="580" spans="1:23" ht="27" customHeight="1" x14ac:dyDescent="0.25">
      <c r="A580" s="45">
        <v>19184</v>
      </c>
      <c r="B580" s="45">
        <v>421</v>
      </c>
      <c r="C580" s="29" t="s">
        <v>340</v>
      </c>
      <c r="D580" s="33">
        <v>42266.583333333336</v>
      </c>
      <c r="E580" s="29" t="s">
        <v>41</v>
      </c>
      <c r="F580" s="33">
        <v>42266.425694444442</v>
      </c>
      <c r="G580" s="51">
        <f t="shared" si="55"/>
        <v>0.15763888889341615</v>
      </c>
      <c r="H580" s="31" t="str">
        <f t="shared" si="56"/>
        <v>ACCEPTABLE</v>
      </c>
      <c r="I580" s="18"/>
      <c r="J580" s="33">
        <v>42266.581944444442</v>
      </c>
      <c r="K580" s="33">
        <v>42266.594444444447</v>
      </c>
      <c r="L580" s="27">
        <f t="shared" si="57"/>
        <v>1.2500000004365575E-2</v>
      </c>
      <c r="M580" s="28" t="str">
        <f t="shared" si="58"/>
        <v>TRUE</v>
      </c>
      <c r="N580" s="31" t="s">
        <v>41</v>
      </c>
      <c r="O580" s="29" t="s">
        <v>429</v>
      </c>
      <c r="P580"/>
      <c r="Q580"/>
      <c r="R580"/>
      <c r="S580"/>
      <c r="T580"/>
      <c r="U580"/>
      <c r="V580"/>
      <c r="W580"/>
    </row>
    <row r="581" spans="1:23" ht="27" customHeight="1" x14ac:dyDescent="0.25">
      <c r="A581" s="45">
        <v>19184</v>
      </c>
      <c r="B581" s="45">
        <v>423</v>
      </c>
      <c r="C581" s="29" t="s">
        <v>64</v>
      </c>
      <c r="D581" s="33">
        <v>42266.625</v>
      </c>
      <c r="E581" s="29" t="s">
        <v>39</v>
      </c>
      <c r="F581" s="33">
        <v>42266.425694444442</v>
      </c>
      <c r="G581" s="51">
        <f t="shared" si="55"/>
        <v>0.1993055555576575</v>
      </c>
      <c r="H581" s="31" t="str">
        <f t="shared" si="56"/>
        <v>ACCEPTABLE</v>
      </c>
      <c r="I581" s="18"/>
      <c r="J581" s="33">
        <v>42266.613194444442</v>
      </c>
      <c r="K581" s="33">
        <v>42266.624305555553</v>
      </c>
      <c r="L581" s="27">
        <f t="shared" si="57"/>
        <v>1.1111111110949423E-2</v>
      </c>
      <c r="M581" s="28" t="str">
        <f t="shared" si="58"/>
        <v>TRUE</v>
      </c>
      <c r="N581" s="31" t="s">
        <v>39</v>
      </c>
      <c r="O581" s="29" t="s">
        <v>430</v>
      </c>
      <c r="P581"/>
      <c r="Q581"/>
      <c r="R581"/>
      <c r="S581"/>
      <c r="T581"/>
      <c r="U581"/>
      <c r="V581"/>
      <c r="W581"/>
    </row>
    <row r="582" spans="1:23" ht="27" customHeight="1" x14ac:dyDescent="0.25">
      <c r="A582" s="45">
        <v>19186</v>
      </c>
      <c r="B582" s="45">
        <v>424</v>
      </c>
      <c r="C582" s="29" t="s">
        <v>340</v>
      </c>
      <c r="D582" s="33">
        <v>42266.666666666664</v>
      </c>
      <c r="E582" s="29" t="s">
        <v>41</v>
      </c>
      <c r="F582" s="33">
        <v>42266.425694444442</v>
      </c>
      <c r="G582" s="51">
        <f t="shared" si="55"/>
        <v>0.24097222222189885</v>
      </c>
      <c r="H582" s="31" t="str">
        <f t="shared" si="56"/>
        <v>ACCEPTABLE</v>
      </c>
      <c r="I582" s="18"/>
      <c r="J582" s="33">
        <v>42266.666666666664</v>
      </c>
      <c r="K582" s="33">
        <v>42266.677777777775</v>
      </c>
      <c r="L582" s="27">
        <f t="shared" si="57"/>
        <v>1.1111111110949423E-2</v>
      </c>
      <c r="M582" s="28" t="str">
        <f t="shared" si="58"/>
        <v>TRUE</v>
      </c>
      <c r="N582" s="31" t="s">
        <v>41</v>
      </c>
      <c r="O582" s="29" t="s">
        <v>431</v>
      </c>
      <c r="P582"/>
      <c r="Q582"/>
      <c r="R582"/>
      <c r="S582"/>
      <c r="T582"/>
      <c r="U582"/>
      <c r="V582"/>
      <c r="W582"/>
    </row>
    <row r="583" spans="1:23" ht="27" customHeight="1" x14ac:dyDescent="0.25">
      <c r="A583" s="45">
        <v>19186</v>
      </c>
      <c r="B583" s="45">
        <v>425</v>
      </c>
      <c r="C583" s="29" t="s">
        <v>68</v>
      </c>
      <c r="D583" s="33">
        <v>42266.708333333336</v>
      </c>
      <c r="E583" s="29" t="s">
        <v>39</v>
      </c>
      <c r="F583" s="33">
        <v>42266.425694444442</v>
      </c>
      <c r="G583" s="51">
        <f t="shared" si="55"/>
        <v>0.28263888889341615</v>
      </c>
      <c r="H583" s="31" t="str">
        <f t="shared" si="56"/>
        <v>ACCEPTABLE</v>
      </c>
      <c r="I583" s="18"/>
      <c r="J583" s="33">
        <v>42266.707638888889</v>
      </c>
      <c r="K583" s="33">
        <v>42266.71597222222</v>
      </c>
      <c r="L583" s="27">
        <f t="shared" si="57"/>
        <v>8.333333331393078E-3</v>
      </c>
      <c r="M583" s="28" t="str">
        <f t="shared" si="58"/>
        <v>TRUE</v>
      </c>
      <c r="N583" s="31" t="s">
        <v>39</v>
      </c>
      <c r="O583" s="29" t="s">
        <v>77</v>
      </c>
      <c r="P583"/>
      <c r="Q583"/>
      <c r="R583"/>
      <c r="S583"/>
      <c r="T583"/>
      <c r="U583"/>
      <c r="V583"/>
      <c r="W583"/>
    </row>
    <row r="584" spans="1:23" ht="27" customHeight="1" x14ac:dyDescent="0.25">
      <c r="A584" s="45">
        <v>19182</v>
      </c>
      <c r="B584" s="45">
        <v>426</v>
      </c>
      <c r="C584" s="29" t="s">
        <v>40</v>
      </c>
      <c r="D584" s="33">
        <v>42266.791666666664</v>
      </c>
      <c r="E584" s="29" t="s">
        <v>41</v>
      </c>
      <c r="F584" s="33">
        <v>42266.643055555556</v>
      </c>
      <c r="G584" s="51">
        <f t="shared" si="55"/>
        <v>0.14861111110803904</v>
      </c>
      <c r="H584" s="31" t="str">
        <f t="shared" si="56"/>
        <v>ACCEPTABLE</v>
      </c>
      <c r="I584" s="18"/>
      <c r="J584" s="61">
        <v>42266.806944444441</v>
      </c>
      <c r="K584" s="33">
        <v>42266.820833333331</v>
      </c>
      <c r="L584" s="27">
        <f t="shared" si="57"/>
        <v>1.3888888890505768E-2</v>
      </c>
      <c r="M584" s="28" t="str">
        <f t="shared" si="58"/>
        <v>TRUE</v>
      </c>
      <c r="N584" s="31" t="s">
        <v>41</v>
      </c>
      <c r="O584" s="29" t="s">
        <v>432</v>
      </c>
      <c r="P584"/>
      <c r="Q584"/>
      <c r="R584"/>
      <c r="S584"/>
      <c r="T584"/>
      <c r="U584"/>
      <c r="V584"/>
      <c r="W584"/>
    </row>
    <row r="585" spans="1:23" ht="27" customHeight="1" x14ac:dyDescent="0.25">
      <c r="A585" s="45">
        <v>19182</v>
      </c>
      <c r="B585" s="45">
        <v>427</v>
      </c>
      <c r="C585" s="29" t="s">
        <v>40</v>
      </c>
      <c r="D585" s="33">
        <v>42266.8125</v>
      </c>
      <c r="E585" s="29" t="s">
        <v>39</v>
      </c>
      <c r="F585" s="33">
        <v>42266.643055555556</v>
      </c>
      <c r="G585" s="51">
        <f t="shared" si="55"/>
        <v>0.16944444444379769</v>
      </c>
      <c r="H585" s="31" t="str">
        <f t="shared" si="56"/>
        <v>ACCEPTABLE</v>
      </c>
      <c r="I585" s="18"/>
      <c r="J585" s="33">
        <v>42266.836805555555</v>
      </c>
      <c r="K585" s="33">
        <v>42266.849305555559</v>
      </c>
      <c r="L585" s="27">
        <f t="shared" si="57"/>
        <v>1.2500000004365575E-2</v>
      </c>
      <c r="M585" s="28" t="str">
        <f t="shared" si="58"/>
        <v>TRUE</v>
      </c>
      <c r="N585" s="31" t="s">
        <v>39</v>
      </c>
      <c r="O585" s="29" t="s">
        <v>432</v>
      </c>
      <c r="P585"/>
      <c r="Q585"/>
      <c r="R585"/>
      <c r="S585"/>
      <c r="T585"/>
      <c r="U585"/>
      <c r="V585"/>
      <c r="W585"/>
    </row>
    <row r="586" spans="1:23" ht="27" customHeight="1" x14ac:dyDescent="0.25">
      <c r="A586" s="45">
        <v>19183</v>
      </c>
      <c r="B586" s="45">
        <v>428</v>
      </c>
      <c r="C586" s="29" t="s">
        <v>43</v>
      </c>
      <c r="D586" s="33">
        <v>42267.527777777781</v>
      </c>
      <c r="E586" s="29" t="s">
        <v>41</v>
      </c>
      <c r="F586" s="33">
        <v>42267.347916666666</v>
      </c>
      <c r="G586" s="51">
        <f t="shared" si="55"/>
        <v>0.179861111115315</v>
      </c>
      <c r="H586" s="31" t="str">
        <f t="shared" si="56"/>
        <v>ACCEPTABLE</v>
      </c>
      <c r="I586" s="18"/>
      <c r="J586" s="33">
        <v>42267.53125</v>
      </c>
      <c r="K586" s="33">
        <v>42267.540277777778</v>
      </c>
      <c r="L586" s="27">
        <f t="shared" si="57"/>
        <v>9.0277777781011537E-3</v>
      </c>
      <c r="M586" s="28" t="str">
        <f t="shared" si="58"/>
        <v>TRUE</v>
      </c>
      <c r="N586" s="31" t="s">
        <v>41</v>
      </c>
      <c r="O586" s="29" t="s">
        <v>118</v>
      </c>
      <c r="P586"/>
      <c r="Q586"/>
      <c r="R586"/>
      <c r="S586"/>
      <c r="T586"/>
      <c r="U586"/>
      <c r="V586"/>
      <c r="W586"/>
    </row>
    <row r="587" spans="1:23" ht="27" customHeight="1" x14ac:dyDescent="0.25">
      <c r="A587" s="45">
        <v>19183</v>
      </c>
      <c r="B587" s="45">
        <v>429</v>
      </c>
      <c r="C587" s="29" t="s">
        <v>40</v>
      </c>
      <c r="D587" s="55">
        <v>42267.552083333336</v>
      </c>
      <c r="E587" s="29" t="s">
        <v>39</v>
      </c>
      <c r="F587" s="33">
        <v>42267.347916666666</v>
      </c>
      <c r="G587" s="51">
        <f t="shared" si="55"/>
        <v>0.20416666667006211</v>
      </c>
      <c r="H587" s="31" t="str">
        <f t="shared" si="56"/>
        <v>ACCEPTABLE</v>
      </c>
      <c r="I587" s="18"/>
      <c r="J587" s="33">
        <v>42267.571527777778</v>
      </c>
      <c r="K587" s="33">
        <v>42267.583333333336</v>
      </c>
      <c r="L587" s="27">
        <f t="shared" si="57"/>
        <v>1.1805555557657499E-2</v>
      </c>
      <c r="M587" s="28" t="str">
        <f t="shared" si="58"/>
        <v>TRUE</v>
      </c>
      <c r="N587" s="31" t="s">
        <v>39</v>
      </c>
      <c r="O587" s="29" t="s">
        <v>433</v>
      </c>
      <c r="P587"/>
      <c r="Q587"/>
      <c r="R587"/>
      <c r="S587"/>
      <c r="T587"/>
      <c r="U587"/>
      <c r="V587"/>
      <c r="W587"/>
    </row>
    <row r="588" spans="1:23" ht="27" customHeight="1" x14ac:dyDescent="0.25">
      <c r="A588" s="45">
        <v>19184</v>
      </c>
      <c r="B588" s="45">
        <v>430</v>
      </c>
      <c r="C588" s="29" t="s">
        <v>64</v>
      </c>
      <c r="D588" s="55">
        <v>42267.590277777781</v>
      </c>
      <c r="E588" s="29" t="s">
        <v>41</v>
      </c>
      <c r="F588" s="33">
        <v>42267.254861111112</v>
      </c>
      <c r="G588" s="51">
        <f t="shared" si="55"/>
        <v>0.33541666666860692</v>
      </c>
      <c r="H588" s="31" t="str">
        <f t="shared" si="56"/>
        <v>ACCEPTABLE</v>
      </c>
      <c r="I588" s="18"/>
      <c r="J588" s="33">
        <v>42267.59375</v>
      </c>
      <c r="K588" s="33">
        <v>42267.604166666664</v>
      </c>
      <c r="L588" s="27">
        <f t="shared" si="57"/>
        <v>1.0416666664241347E-2</v>
      </c>
      <c r="M588" s="28" t="str">
        <f t="shared" si="58"/>
        <v>TRUE</v>
      </c>
      <c r="N588" s="31" t="s">
        <v>41</v>
      </c>
      <c r="O588" s="29" t="s">
        <v>434</v>
      </c>
      <c r="P588"/>
      <c r="Q588"/>
      <c r="R588"/>
      <c r="S588"/>
      <c r="T588"/>
      <c r="U588"/>
      <c r="V588"/>
      <c r="W588"/>
    </row>
    <row r="589" spans="1:23" ht="27" customHeight="1" x14ac:dyDescent="0.25">
      <c r="A589" s="45">
        <v>19186</v>
      </c>
      <c r="B589" s="45">
        <v>433</v>
      </c>
      <c r="C589" s="29" t="s">
        <v>340</v>
      </c>
      <c r="D589" s="55">
        <v>42267.763888888891</v>
      </c>
      <c r="E589" s="29" t="s">
        <v>39</v>
      </c>
      <c r="F589" s="55">
        <v>42267.634722222225</v>
      </c>
      <c r="G589" s="51">
        <f t="shared" si="55"/>
        <v>0.12916666666569654</v>
      </c>
      <c r="H589" s="31" t="str">
        <f t="shared" si="56"/>
        <v>ACCEPTABLE</v>
      </c>
      <c r="I589" s="18"/>
      <c r="J589" s="33">
        <v>42267.756944444445</v>
      </c>
      <c r="K589" s="33">
        <v>42267.768750000003</v>
      </c>
      <c r="L589" s="27">
        <f t="shared" si="57"/>
        <v>1.1805555557657499E-2</v>
      </c>
      <c r="M589" s="28" t="str">
        <f t="shared" si="58"/>
        <v>TRUE</v>
      </c>
      <c r="N589" s="31" t="s">
        <v>39</v>
      </c>
      <c r="O589" s="29" t="s">
        <v>435</v>
      </c>
      <c r="P589"/>
      <c r="Q589"/>
      <c r="R589"/>
      <c r="S589"/>
      <c r="T589"/>
      <c r="U589"/>
      <c r="V589"/>
      <c r="W589"/>
    </row>
    <row r="590" spans="1:23" ht="27" customHeight="1" x14ac:dyDescent="0.25">
      <c r="A590" s="45">
        <v>19184</v>
      </c>
      <c r="B590" s="45">
        <v>434</v>
      </c>
      <c r="C590" s="29" t="s">
        <v>68</v>
      </c>
      <c r="D590" s="55">
        <v>42268.239583333336</v>
      </c>
      <c r="E590" s="29" t="s">
        <v>41</v>
      </c>
      <c r="F590" s="55">
        <v>42267.634722222225</v>
      </c>
      <c r="G590" s="51">
        <f t="shared" si="55"/>
        <v>0.60486111111094942</v>
      </c>
      <c r="H590" s="31" t="str">
        <f t="shared" si="56"/>
        <v>ACCEPTABLE</v>
      </c>
      <c r="I590" s="18"/>
      <c r="J590" s="33">
        <v>42268.239583333336</v>
      </c>
      <c r="K590" s="33">
        <v>42268.246527777781</v>
      </c>
      <c r="L590" s="27">
        <f t="shared" si="57"/>
        <v>6.9444444452528842E-3</v>
      </c>
      <c r="M590" s="28" t="str">
        <f t="shared" si="58"/>
        <v>TRUE</v>
      </c>
      <c r="N590" s="31" t="s">
        <v>41</v>
      </c>
      <c r="O590" s="29" t="s">
        <v>422</v>
      </c>
      <c r="P590"/>
      <c r="Q590"/>
      <c r="R590"/>
      <c r="S590"/>
      <c r="T590"/>
      <c r="U590"/>
      <c r="V590"/>
      <c r="W590"/>
    </row>
    <row r="591" spans="1:23" ht="27" customHeight="1" x14ac:dyDescent="0.25">
      <c r="A591" s="45">
        <v>19184</v>
      </c>
      <c r="B591" s="45">
        <v>435</v>
      </c>
      <c r="C591" s="29" t="s">
        <v>340</v>
      </c>
      <c r="D591" s="55">
        <v>42268.263888888891</v>
      </c>
      <c r="E591" s="29" t="s">
        <v>39</v>
      </c>
      <c r="F591" s="55">
        <v>42267.634722222225</v>
      </c>
      <c r="G591" s="51">
        <f t="shared" si="55"/>
        <v>0.62916666666569654</v>
      </c>
      <c r="H591" s="31" t="str">
        <f t="shared" si="56"/>
        <v>ACCEPTABLE</v>
      </c>
      <c r="I591" s="18"/>
      <c r="J591" s="33">
        <v>42268.270833333336</v>
      </c>
      <c r="K591" s="33">
        <v>42268.283333333333</v>
      </c>
      <c r="L591" s="27">
        <f t="shared" si="57"/>
        <v>1.2499999997089617E-2</v>
      </c>
      <c r="M591" s="28" t="str">
        <f t="shared" si="58"/>
        <v>TRUE</v>
      </c>
      <c r="N591" s="31" t="s">
        <v>39</v>
      </c>
      <c r="O591" s="29" t="s">
        <v>436</v>
      </c>
      <c r="P591"/>
      <c r="Q591"/>
      <c r="R591"/>
      <c r="S591"/>
      <c r="T591"/>
      <c r="U591"/>
      <c r="V591"/>
      <c r="W591"/>
    </row>
    <row r="592" spans="1:23" ht="27" customHeight="1" x14ac:dyDescent="0.25">
      <c r="A592" s="3">
        <v>19187</v>
      </c>
      <c r="B592" s="3">
        <v>436</v>
      </c>
      <c r="C592" s="3" t="s">
        <v>292</v>
      </c>
      <c r="D592" s="60">
        <v>42268.291666666664</v>
      </c>
      <c r="E592" s="3" t="s">
        <v>41</v>
      </c>
      <c r="F592" s="60">
        <v>42267.911805555559</v>
      </c>
      <c r="G592" s="51">
        <f t="shared" si="55"/>
        <v>0.37986111110512866</v>
      </c>
      <c r="H592" s="31" t="str">
        <f t="shared" si="56"/>
        <v>ACCEPTABLE</v>
      </c>
      <c r="I592" s="18"/>
      <c r="J592" s="33">
        <v>42268.3125</v>
      </c>
      <c r="K592" s="33">
        <v>42268.322916666664</v>
      </c>
      <c r="L592" s="27">
        <f t="shared" si="57"/>
        <v>1.0416666664241347E-2</v>
      </c>
      <c r="M592" s="28" t="str">
        <f t="shared" si="58"/>
        <v>TRUE</v>
      </c>
      <c r="N592" s="31" t="s">
        <v>41</v>
      </c>
      <c r="O592" s="29" t="s">
        <v>437</v>
      </c>
      <c r="P592"/>
      <c r="Q592"/>
      <c r="R592"/>
      <c r="S592"/>
      <c r="T592"/>
      <c r="U592"/>
      <c r="V592"/>
      <c r="W592"/>
    </row>
    <row r="593" spans="1:23" ht="27" customHeight="1" x14ac:dyDescent="0.25">
      <c r="A593" s="3">
        <v>19187</v>
      </c>
      <c r="B593" s="3">
        <v>437</v>
      </c>
      <c r="C593" s="3" t="s">
        <v>292</v>
      </c>
      <c r="D593" s="60">
        <v>42268.322916666664</v>
      </c>
      <c r="E593" s="3" t="s">
        <v>39</v>
      </c>
      <c r="F593" s="60">
        <v>42267.911805555559</v>
      </c>
      <c r="G593" s="51">
        <f t="shared" si="55"/>
        <v>0.41111111110512866</v>
      </c>
      <c r="H593" s="31" t="str">
        <f t="shared" si="56"/>
        <v>ACCEPTABLE</v>
      </c>
      <c r="I593" s="3"/>
      <c r="J593" s="33">
        <v>42268.336805555555</v>
      </c>
      <c r="K593" s="33">
        <v>42268.34375</v>
      </c>
      <c r="L593" s="27">
        <f t="shared" si="57"/>
        <v>6.9444444452528842E-3</v>
      </c>
      <c r="M593" s="28" t="str">
        <f t="shared" si="58"/>
        <v>TRUE</v>
      </c>
      <c r="N593" s="31" t="s">
        <v>39</v>
      </c>
      <c r="O593" s="29" t="s">
        <v>121</v>
      </c>
      <c r="P593"/>
      <c r="Q593"/>
      <c r="R593"/>
      <c r="S593"/>
      <c r="T593"/>
      <c r="U593"/>
      <c r="V593"/>
      <c r="W593"/>
    </row>
    <row r="594" spans="1:23" ht="27" customHeight="1" x14ac:dyDescent="0.25">
      <c r="A594" s="3">
        <v>19187</v>
      </c>
      <c r="B594" s="3">
        <v>438</v>
      </c>
      <c r="C594" s="3" t="s">
        <v>292</v>
      </c>
      <c r="D594" s="60">
        <v>42269.291666666664</v>
      </c>
      <c r="E594" s="3" t="s">
        <v>41</v>
      </c>
      <c r="F594" s="60">
        <v>42269.23333333333</v>
      </c>
      <c r="G594" s="51">
        <f t="shared" si="55"/>
        <v>5.8333333334303461E-2</v>
      </c>
      <c r="H594" s="31" t="str">
        <f t="shared" si="56"/>
        <v>ACCEPTABLE</v>
      </c>
      <c r="I594" s="3"/>
      <c r="J594" s="33">
        <v>42269.29791666667</v>
      </c>
      <c r="K594" s="33">
        <v>42269.302777777775</v>
      </c>
      <c r="L594" s="27">
        <f t="shared" si="57"/>
        <v>4.8611111051286571E-3</v>
      </c>
      <c r="M594" s="28" t="str">
        <f t="shared" si="58"/>
        <v>TRUE</v>
      </c>
      <c r="N594" s="31" t="s">
        <v>41</v>
      </c>
      <c r="O594" s="29" t="s">
        <v>438</v>
      </c>
      <c r="P594"/>
      <c r="Q594"/>
      <c r="R594"/>
      <c r="S594"/>
      <c r="T594"/>
      <c r="U594"/>
      <c r="V594"/>
      <c r="W594"/>
    </row>
    <row r="595" spans="1:23" ht="27" customHeight="1" x14ac:dyDescent="0.25">
      <c r="A595" s="3">
        <v>19188</v>
      </c>
      <c r="B595" s="3">
        <v>439</v>
      </c>
      <c r="C595" s="3" t="s">
        <v>40</v>
      </c>
      <c r="D595" s="60">
        <v>42270.201388888891</v>
      </c>
      <c r="E595" s="3" t="s">
        <v>41</v>
      </c>
      <c r="F595" s="60">
        <v>42270.094444444447</v>
      </c>
      <c r="G595" s="51">
        <f t="shared" si="55"/>
        <v>0.10694444444379769</v>
      </c>
      <c r="H595" s="31" t="str">
        <f t="shared" si="56"/>
        <v>ACCEPTABLE</v>
      </c>
      <c r="I595" s="3"/>
      <c r="J595" s="33">
        <v>42270.184027777781</v>
      </c>
      <c r="K595" s="33">
        <v>42270.2</v>
      </c>
      <c r="L595" s="27">
        <f t="shared" si="57"/>
        <v>1.597222221607808E-2</v>
      </c>
      <c r="M595" s="28" t="str">
        <f t="shared" si="58"/>
        <v>TRUE</v>
      </c>
      <c r="N595" s="31" t="s">
        <v>41</v>
      </c>
      <c r="O595" s="29" t="s">
        <v>439</v>
      </c>
      <c r="P595"/>
      <c r="Q595"/>
      <c r="R595"/>
      <c r="S595"/>
      <c r="T595"/>
      <c r="U595"/>
      <c r="V595"/>
      <c r="W595"/>
    </row>
    <row r="596" spans="1:23" ht="27" customHeight="1" x14ac:dyDescent="0.25">
      <c r="A596" s="3">
        <v>19188</v>
      </c>
      <c r="B596" s="3">
        <v>440</v>
      </c>
      <c r="C596" s="3" t="s">
        <v>40</v>
      </c>
      <c r="D596" s="60">
        <v>42270.222222222219</v>
      </c>
      <c r="E596" s="3" t="s">
        <v>39</v>
      </c>
      <c r="F596" s="60">
        <v>42270.094444444447</v>
      </c>
      <c r="G596" s="51">
        <f t="shared" si="55"/>
        <v>0.12777777777228039</v>
      </c>
      <c r="H596" s="31" t="str">
        <f t="shared" si="56"/>
        <v>ACCEPTABLE</v>
      </c>
      <c r="I596" s="3"/>
      <c r="J596" s="33">
        <v>42270.21875</v>
      </c>
      <c r="K596" s="33">
        <v>42270.232638888891</v>
      </c>
      <c r="L596" s="27">
        <f t="shared" si="57"/>
        <v>1.3888888890505768E-2</v>
      </c>
      <c r="M596" s="28" t="str">
        <f t="shared" si="58"/>
        <v>TRUE</v>
      </c>
      <c r="N596" s="31" t="s">
        <v>39</v>
      </c>
      <c r="O596" s="29" t="s">
        <v>439</v>
      </c>
      <c r="P596"/>
      <c r="Q596"/>
      <c r="R596"/>
      <c r="S596"/>
      <c r="T596"/>
      <c r="U596"/>
      <c r="V596"/>
      <c r="W596"/>
    </row>
    <row r="597" spans="1:23" ht="27" customHeight="1" x14ac:dyDescent="0.25">
      <c r="A597" s="3">
        <v>19189</v>
      </c>
      <c r="B597" s="3">
        <v>441</v>
      </c>
      <c r="C597" s="3" t="s">
        <v>40</v>
      </c>
      <c r="D597" s="60">
        <v>42270.791666666664</v>
      </c>
      <c r="E597" s="3" t="s">
        <v>41</v>
      </c>
      <c r="F597" s="60">
        <v>42270.648611111108</v>
      </c>
      <c r="G597" s="51">
        <f t="shared" si="55"/>
        <v>0.14305555555620231</v>
      </c>
      <c r="H597" s="31" t="str">
        <f t="shared" si="56"/>
        <v>ACCEPTABLE</v>
      </c>
      <c r="I597" s="3"/>
      <c r="J597" s="33">
        <v>42270.767361111109</v>
      </c>
      <c r="K597" s="33">
        <v>42270.777777777781</v>
      </c>
      <c r="L597" s="27">
        <f t="shared" si="57"/>
        <v>1.0416666671517305E-2</v>
      </c>
      <c r="M597" s="28" t="str">
        <f t="shared" si="58"/>
        <v>TRUE</v>
      </c>
      <c r="N597" s="31" t="s">
        <v>41</v>
      </c>
      <c r="O597" s="29" t="s">
        <v>440</v>
      </c>
      <c r="P597"/>
      <c r="Q597"/>
      <c r="R597"/>
      <c r="S597"/>
      <c r="T597"/>
      <c r="U597"/>
      <c r="V597"/>
      <c r="W597"/>
    </row>
    <row r="598" spans="1:23" ht="27" customHeight="1" x14ac:dyDescent="0.25">
      <c r="A598" s="3">
        <v>19189</v>
      </c>
      <c r="B598" s="3">
        <v>442</v>
      </c>
      <c r="C598" s="3" t="s">
        <v>40</v>
      </c>
      <c r="D598" s="60">
        <v>42270.8125</v>
      </c>
      <c r="E598" s="3" t="s">
        <v>39</v>
      </c>
      <c r="F598" s="60">
        <v>42270.648611111108</v>
      </c>
      <c r="G598" s="51">
        <f t="shared" si="55"/>
        <v>0.16388888889196096</v>
      </c>
      <c r="H598" s="31" t="str">
        <f t="shared" si="56"/>
        <v>ACCEPTABLE</v>
      </c>
      <c r="I598" s="3"/>
      <c r="J598" s="33">
        <v>42270.790277777778</v>
      </c>
      <c r="K598" s="33">
        <v>42270.802083333336</v>
      </c>
      <c r="L598" s="27">
        <f t="shared" si="57"/>
        <v>1.1805555557657499E-2</v>
      </c>
      <c r="M598" s="28" t="str">
        <f t="shared" si="58"/>
        <v>TRUE</v>
      </c>
      <c r="N598" s="31" t="s">
        <v>39</v>
      </c>
      <c r="O598" s="29" t="s">
        <v>440</v>
      </c>
      <c r="P598"/>
      <c r="Q598"/>
      <c r="R598"/>
      <c r="S598"/>
      <c r="T598"/>
      <c r="U598"/>
      <c r="V598"/>
      <c r="W598"/>
    </row>
    <row r="599" spans="1:23" ht="27" customHeight="1" x14ac:dyDescent="0.25">
      <c r="A599" s="3">
        <v>19190</v>
      </c>
      <c r="B599" s="3">
        <v>443</v>
      </c>
      <c r="C599" s="3" t="s">
        <v>340</v>
      </c>
      <c r="D599" s="60">
        <v>42271.5625</v>
      </c>
      <c r="E599" s="3" t="s">
        <v>41</v>
      </c>
      <c r="F599" s="60">
        <v>42271.209027777775</v>
      </c>
      <c r="G599" s="51">
        <f t="shared" si="55"/>
        <v>0.35347222222480923</v>
      </c>
      <c r="H599" s="31" t="str">
        <f t="shared" si="56"/>
        <v>ACCEPTABLE</v>
      </c>
      <c r="I599" s="3"/>
      <c r="J599" s="33">
        <v>42271.558333333334</v>
      </c>
      <c r="K599" s="33">
        <v>42271.568055555559</v>
      </c>
      <c r="L599" s="27">
        <f t="shared" si="57"/>
        <v>9.7222222248092294E-3</v>
      </c>
      <c r="M599" s="28" t="str">
        <f t="shared" si="58"/>
        <v>TRUE</v>
      </c>
      <c r="N599" s="31" t="s">
        <v>41</v>
      </c>
      <c r="O599" s="29" t="s">
        <v>441</v>
      </c>
      <c r="P599"/>
      <c r="Q599"/>
      <c r="R599"/>
      <c r="S599"/>
      <c r="T599"/>
      <c r="U599"/>
      <c r="V599"/>
      <c r="W599"/>
    </row>
    <row r="600" spans="1:23" ht="27" customHeight="1" x14ac:dyDescent="0.25">
      <c r="A600" s="3">
        <v>19190</v>
      </c>
      <c r="B600" s="3">
        <v>444</v>
      </c>
      <c r="C600" s="3" t="s">
        <v>68</v>
      </c>
      <c r="D600" s="60">
        <v>42271.597222222219</v>
      </c>
      <c r="E600" s="3" t="s">
        <v>39</v>
      </c>
      <c r="F600" s="60">
        <v>42271.209027777775</v>
      </c>
      <c r="G600" s="51">
        <f t="shared" si="55"/>
        <v>0.38819444444379769</v>
      </c>
      <c r="H600" s="31" t="str">
        <f t="shared" si="56"/>
        <v>ACCEPTABLE</v>
      </c>
      <c r="I600" s="3"/>
      <c r="J600" s="33">
        <v>42271.586805555555</v>
      </c>
      <c r="K600" s="33">
        <v>42271.599305555559</v>
      </c>
      <c r="L600" s="27">
        <f t="shared" si="57"/>
        <v>1.2500000004365575E-2</v>
      </c>
      <c r="M600" s="28" t="str">
        <f t="shared" si="58"/>
        <v>TRUE</v>
      </c>
      <c r="N600" s="31" t="s">
        <v>39</v>
      </c>
      <c r="O600" s="29" t="s">
        <v>442</v>
      </c>
      <c r="P600"/>
      <c r="Q600"/>
      <c r="R600"/>
      <c r="S600"/>
      <c r="T600"/>
      <c r="U600"/>
      <c r="V600"/>
      <c r="W600"/>
    </row>
    <row r="601" spans="1:23" ht="27" customHeight="1" x14ac:dyDescent="0.25">
      <c r="A601" s="3">
        <v>19191</v>
      </c>
      <c r="B601" s="3">
        <v>445</v>
      </c>
      <c r="C601" s="3" t="s">
        <v>292</v>
      </c>
      <c r="D601" s="60">
        <v>42271.614583333336</v>
      </c>
      <c r="E601" s="3" t="s">
        <v>39</v>
      </c>
      <c r="F601" s="60">
        <v>42271.542361111111</v>
      </c>
      <c r="G601" s="51">
        <f t="shared" si="55"/>
        <v>7.2222222224809229E-2</v>
      </c>
      <c r="H601" s="31" t="str">
        <f t="shared" si="56"/>
        <v>ACCEPTABLE</v>
      </c>
      <c r="I601" s="3"/>
      <c r="J601" s="33">
        <v>42271.613194444442</v>
      </c>
      <c r="K601" s="33">
        <v>42271.625</v>
      </c>
      <c r="L601" s="27">
        <f t="shared" si="57"/>
        <v>1.1805555557657499E-2</v>
      </c>
      <c r="M601" s="28" t="str">
        <f t="shared" si="58"/>
        <v>TRUE</v>
      </c>
      <c r="N601" s="31" t="s">
        <v>39</v>
      </c>
      <c r="O601" s="29" t="s">
        <v>121</v>
      </c>
      <c r="P601"/>
      <c r="Q601"/>
      <c r="R601"/>
      <c r="S601"/>
      <c r="T601"/>
      <c r="U601"/>
      <c r="V601"/>
      <c r="W601"/>
    </row>
    <row r="602" spans="1:23" ht="27" customHeight="1" x14ac:dyDescent="0.25">
      <c r="A602" s="3">
        <v>19190</v>
      </c>
      <c r="B602" s="3">
        <v>446</v>
      </c>
      <c r="C602" s="3" t="s">
        <v>68</v>
      </c>
      <c r="D602" s="60">
        <v>42272.236111111109</v>
      </c>
      <c r="E602" s="3" t="s">
        <v>41</v>
      </c>
      <c r="F602" s="60">
        <v>42271.625694444447</v>
      </c>
      <c r="G602" s="51">
        <f t="shared" si="55"/>
        <v>0.61041666666278616</v>
      </c>
      <c r="H602" s="31" t="str">
        <f t="shared" si="56"/>
        <v>ACCEPTABLE</v>
      </c>
      <c r="I602" s="3"/>
      <c r="J602" s="33">
        <v>42272.23333333333</v>
      </c>
      <c r="K602" s="33">
        <v>42272.243055555555</v>
      </c>
      <c r="L602" s="27">
        <f t="shared" si="57"/>
        <v>9.7222222248092294E-3</v>
      </c>
      <c r="M602" s="28" t="str">
        <f t="shared" si="58"/>
        <v>TRUE</v>
      </c>
      <c r="N602" s="31" t="s">
        <v>41</v>
      </c>
      <c r="O602" s="29" t="s">
        <v>443</v>
      </c>
      <c r="P602"/>
      <c r="Q602"/>
      <c r="R602"/>
      <c r="S602"/>
      <c r="T602"/>
      <c r="U602"/>
      <c r="V602"/>
      <c r="W602"/>
    </row>
    <row r="603" spans="1:23" ht="27" customHeight="1" x14ac:dyDescent="0.25">
      <c r="A603" s="3">
        <v>19190</v>
      </c>
      <c r="B603" s="3">
        <v>447</v>
      </c>
      <c r="C603" s="3" t="s">
        <v>340</v>
      </c>
      <c r="D603" s="60">
        <v>42272.260416666664</v>
      </c>
      <c r="E603" s="3" t="s">
        <v>39</v>
      </c>
      <c r="F603" s="60">
        <v>42271.625694444447</v>
      </c>
      <c r="G603" s="51">
        <f t="shared" si="55"/>
        <v>0.63472222221753327</v>
      </c>
      <c r="H603" s="31" t="str">
        <f t="shared" si="56"/>
        <v>ACCEPTABLE</v>
      </c>
      <c r="I603" s="3"/>
      <c r="J603" s="33">
        <v>42272.270833333336</v>
      </c>
      <c r="K603" s="33">
        <v>42272.284722222219</v>
      </c>
      <c r="L603" s="27">
        <f t="shared" si="57"/>
        <v>1.3888888883229811E-2</v>
      </c>
      <c r="M603" s="28" t="str">
        <f t="shared" si="58"/>
        <v>TRUE</v>
      </c>
      <c r="N603" s="31" t="s">
        <v>39</v>
      </c>
      <c r="O603" s="29" t="s">
        <v>444</v>
      </c>
      <c r="P603"/>
      <c r="Q603"/>
      <c r="R603"/>
      <c r="S603"/>
      <c r="T603"/>
      <c r="U603"/>
      <c r="V603"/>
      <c r="W603"/>
    </row>
    <row r="604" spans="1:23" ht="27" customHeight="1" x14ac:dyDescent="0.25">
      <c r="A604" s="3">
        <v>19193</v>
      </c>
      <c r="B604" s="3">
        <v>448</v>
      </c>
      <c r="C604" s="3" t="s">
        <v>340</v>
      </c>
      <c r="D604" s="60">
        <v>42272.375</v>
      </c>
      <c r="E604" s="3" t="s">
        <v>41</v>
      </c>
      <c r="F604" s="60">
        <v>42271.625694444447</v>
      </c>
      <c r="G604" s="51">
        <f t="shared" si="55"/>
        <v>0.74930555555329192</v>
      </c>
      <c r="H604" s="31" t="str">
        <f t="shared" si="56"/>
        <v>ACCEPTABLE</v>
      </c>
      <c r="I604" s="3"/>
      <c r="J604" s="33">
        <v>42272.381944444445</v>
      </c>
      <c r="K604" s="33">
        <v>42272.395833333336</v>
      </c>
      <c r="L604" s="27">
        <f t="shared" si="57"/>
        <v>1.3888888890505768E-2</v>
      </c>
      <c r="M604" s="28" t="str">
        <f t="shared" si="58"/>
        <v>TRUE</v>
      </c>
      <c r="N604" s="31" t="s">
        <v>41</v>
      </c>
      <c r="O604" s="29" t="s">
        <v>272</v>
      </c>
      <c r="P604"/>
      <c r="Q604"/>
      <c r="R604"/>
      <c r="S604"/>
      <c r="T604"/>
      <c r="U604"/>
      <c r="V604"/>
      <c r="W604"/>
    </row>
    <row r="605" spans="1:23" ht="27" customHeight="1" x14ac:dyDescent="0.25">
      <c r="A605" s="3">
        <v>19193</v>
      </c>
      <c r="B605" s="3">
        <v>449</v>
      </c>
      <c r="C605" s="3" t="s">
        <v>68</v>
      </c>
      <c r="D605" s="60">
        <v>42272.409722222219</v>
      </c>
      <c r="E605" s="3" t="s">
        <v>39</v>
      </c>
      <c r="F605" s="60">
        <v>42271.625694444447</v>
      </c>
      <c r="G605" s="51">
        <f t="shared" ref="G605:G656" si="59">IF(D605="","",D605-F605)</f>
        <v>0.78402777777228039</v>
      </c>
      <c r="H605" s="31" t="str">
        <f t="shared" si="56"/>
        <v>ACCEPTABLE</v>
      </c>
      <c r="I605" s="18"/>
      <c r="J605" s="33">
        <v>42272.420138888891</v>
      </c>
      <c r="K605" s="33">
        <v>42272.430555555555</v>
      </c>
      <c r="L605" s="27">
        <f t="shared" si="57"/>
        <v>1.0416666664241347E-2</v>
      </c>
      <c r="M605" s="28" t="str">
        <f t="shared" si="58"/>
        <v>TRUE</v>
      </c>
      <c r="N605" s="31" t="s">
        <v>39</v>
      </c>
      <c r="O605" s="29" t="s">
        <v>96</v>
      </c>
      <c r="P605"/>
      <c r="Q605"/>
      <c r="R605"/>
      <c r="S605"/>
      <c r="T605"/>
      <c r="U605"/>
      <c r="V605"/>
      <c r="W605"/>
    </row>
    <row r="606" spans="1:23" ht="27" customHeight="1" x14ac:dyDescent="0.25">
      <c r="A606" s="3">
        <v>19192</v>
      </c>
      <c r="B606" s="3">
        <v>450</v>
      </c>
      <c r="C606" s="3" t="s">
        <v>40</v>
      </c>
      <c r="D606" s="60">
        <v>42272.451388888891</v>
      </c>
      <c r="E606" s="3" t="s">
        <v>41</v>
      </c>
      <c r="F606" s="60">
        <v>42272.23333333333</v>
      </c>
      <c r="G606" s="51">
        <f t="shared" si="59"/>
        <v>0.21805555556056788</v>
      </c>
      <c r="H606" s="31" t="str">
        <f t="shared" si="56"/>
        <v>ACCEPTABLE</v>
      </c>
      <c r="I606" s="18"/>
      <c r="J606" s="33">
        <v>42272.451388888891</v>
      </c>
      <c r="K606" s="33">
        <v>42272.461805555555</v>
      </c>
      <c r="L606" s="27">
        <f t="shared" si="57"/>
        <v>1.0416666664241347E-2</v>
      </c>
      <c r="M606" s="28" t="str">
        <f t="shared" si="58"/>
        <v>TRUE</v>
      </c>
      <c r="N606" s="31" t="s">
        <v>41</v>
      </c>
      <c r="O606" s="29" t="s">
        <v>445</v>
      </c>
      <c r="P606"/>
      <c r="Q606"/>
      <c r="R606"/>
      <c r="S606"/>
      <c r="T606"/>
      <c r="U606"/>
      <c r="V606"/>
      <c r="W606"/>
    </row>
    <row r="607" spans="1:23" ht="27" customHeight="1" x14ac:dyDescent="0.25">
      <c r="A607" s="3">
        <v>19192</v>
      </c>
      <c r="B607" s="3">
        <v>451</v>
      </c>
      <c r="C607" s="3" t="s">
        <v>43</v>
      </c>
      <c r="D607" s="60">
        <v>42272.479166666664</v>
      </c>
      <c r="E607" s="3" t="s">
        <v>39</v>
      </c>
      <c r="F607" s="60">
        <v>42272.23333333333</v>
      </c>
      <c r="G607" s="51">
        <f t="shared" si="59"/>
        <v>0.24583333333430346</v>
      </c>
      <c r="H607" s="31" t="str">
        <f t="shared" si="56"/>
        <v>ACCEPTABLE</v>
      </c>
      <c r="I607" s="18"/>
      <c r="J607" s="33">
        <v>42272.489583333336</v>
      </c>
      <c r="K607" s="33">
        <v>42272.5</v>
      </c>
      <c r="L607" s="27">
        <f t="shared" si="57"/>
        <v>1.0416666664241347E-2</v>
      </c>
      <c r="M607" s="28" t="str">
        <f t="shared" si="58"/>
        <v>TRUE</v>
      </c>
      <c r="N607" s="31" t="s">
        <v>39</v>
      </c>
      <c r="O607" s="29" t="s">
        <v>54</v>
      </c>
      <c r="P607"/>
      <c r="Q607"/>
      <c r="R607"/>
      <c r="S607"/>
      <c r="T607"/>
      <c r="U607"/>
      <c r="V607"/>
      <c r="W607"/>
    </row>
    <row r="608" spans="1:23" ht="27" customHeight="1" x14ac:dyDescent="0.25">
      <c r="A608" s="3">
        <v>19193</v>
      </c>
      <c r="B608" s="3">
        <v>452</v>
      </c>
      <c r="C608" s="3" t="s">
        <v>68</v>
      </c>
      <c r="D608" s="60">
        <v>42273.53125</v>
      </c>
      <c r="E608" s="3" t="s">
        <v>41</v>
      </c>
      <c r="F608" s="60">
        <v>42273.253472222219</v>
      </c>
      <c r="G608" s="51">
        <f t="shared" si="59"/>
        <v>0.27777777778101154</v>
      </c>
      <c r="H608" s="31" t="str">
        <f t="shared" si="56"/>
        <v>ACCEPTABLE</v>
      </c>
      <c r="I608" s="18"/>
      <c r="J608" s="33">
        <v>42273.527777777781</v>
      </c>
      <c r="K608" s="33">
        <v>42273.538888888892</v>
      </c>
      <c r="L608" s="27">
        <f t="shared" si="57"/>
        <v>1.1111111110949423E-2</v>
      </c>
      <c r="M608" s="28" t="str">
        <f t="shared" si="58"/>
        <v>TRUE</v>
      </c>
      <c r="N608" s="31" t="s">
        <v>41</v>
      </c>
      <c r="O608" s="29" t="s">
        <v>446</v>
      </c>
      <c r="P608"/>
      <c r="Q608"/>
      <c r="R608"/>
      <c r="S608"/>
      <c r="T608"/>
      <c r="U608"/>
      <c r="V608"/>
      <c r="W608"/>
    </row>
    <row r="609" spans="1:23" ht="27" customHeight="1" x14ac:dyDescent="0.25">
      <c r="A609" s="3">
        <v>19193</v>
      </c>
      <c r="B609" s="3">
        <v>453</v>
      </c>
      <c r="C609" s="3" t="s">
        <v>340</v>
      </c>
      <c r="D609" s="60">
        <v>42273.552083333336</v>
      </c>
      <c r="E609" s="3" t="s">
        <v>39</v>
      </c>
      <c r="F609" s="60">
        <v>42273.253472222219</v>
      </c>
      <c r="G609" s="51">
        <f t="shared" si="59"/>
        <v>0.29861111111677019</v>
      </c>
      <c r="H609" s="31" t="str">
        <f t="shared" si="56"/>
        <v>ACCEPTABLE</v>
      </c>
      <c r="I609" s="18"/>
      <c r="J609" s="33">
        <v>42273.552083333336</v>
      </c>
      <c r="K609" s="33">
        <v>42273.565972222219</v>
      </c>
      <c r="L609" s="27">
        <f t="shared" si="57"/>
        <v>1.3888888883229811E-2</v>
      </c>
      <c r="M609" s="28" t="str">
        <f t="shared" si="58"/>
        <v>TRUE</v>
      </c>
      <c r="N609" s="31" t="s">
        <v>39</v>
      </c>
      <c r="O609" s="29" t="s">
        <v>447</v>
      </c>
      <c r="P609"/>
      <c r="Q609"/>
      <c r="R609"/>
      <c r="S609"/>
      <c r="T609"/>
      <c r="U609"/>
      <c r="V609"/>
      <c r="W609"/>
    </row>
    <row r="610" spans="1:23" ht="27" customHeight="1" x14ac:dyDescent="0.25">
      <c r="A610" s="3">
        <v>19194</v>
      </c>
      <c r="B610" s="3">
        <v>455</v>
      </c>
      <c r="C610" s="3" t="s">
        <v>43</v>
      </c>
      <c r="D610" s="60">
        <v>42273.590277777781</v>
      </c>
      <c r="E610" s="3" t="s">
        <v>39</v>
      </c>
      <c r="F610" s="60">
        <v>42273.253472222219</v>
      </c>
      <c r="G610" s="51">
        <f t="shared" si="59"/>
        <v>0.33680555556202307</v>
      </c>
      <c r="H610" s="31" t="str">
        <f t="shared" si="56"/>
        <v>ACCEPTABLE</v>
      </c>
      <c r="I610" s="18"/>
      <c r="J610" s="33">
        <v>42273.595833333333</v>
      </c>
      <c r="K610" s="33">
        <v>42273.606249999997</v>
      </c>
      <c r="L610" s="27">
        <f t="shared" si="57"/>
        <v>1.0416666664241347E-2</v>
      </c>
      <c r="M610" s="28" t="str">
        <f t="shared" si="58"/>
        <v>TRUE</v>
      </c>
      <c r="N610" s="31" t="s">
        <v>39</v>
      </c>
      <c r="O610" s="29" t="s">
        <v>448</v>
      </c>
      <c r="P610"/>
      <c r="Q610"/>
      <c r="R610"/>
      <c r="S610"/>
      <c r="T610"/>
      <c r="U610"/>
      <c r="V610"/>
      <c r="W610"/>
    </row>
    <row r="611" spans="1:23" ht="27" customHeight="1" x14ac:dyDescent="0.25">
      <c r="A611" s="3">
        <v>19192</v>
      </c>
      <c r="B611" s="3">
        <v>456</v>
      </c>
      <c r="C611" s="3" t="s">
        <v>43</v>
      </c>
      <c r="D611" s="60">
        <v>42273.677083333336</v>
      </c>
      <c r="E611" s="3" t="s">
        <v>41</v>
      </c>
      <c r="F611" s="60">
        <v>42273.253472222219</v>
      </c>
      <c r="G611" s="51">
        <f t="shared" si="59"/>
        <v>0.42361111111677019</v>
      </c>
      <c r="H611" s="31" t="str">
        <f t="shared" si="56"/>
        <v>ACCEPTABLE</v>
      </c>
      <c r="I611" s="18"/>
      <c r="J611" s="33">
        <v>42273.680555555555</v>
      </c>
      <c r="K611" s="33">
        <v>42273.692361111112</v>
      </c>
      <c r="L611" s="27">
        <f t="shared" si="57"/>
        <v>1.1805555557657499E-2</v>
      </c>
      <c r="M611" s="28" t="str">
        <f t="shared" si="58"/>
        <v>TRUE</v>
      </c>
      <c r="N611" s="31" t="s">
        <v>41</v>
      </c>
      <c r="O611" s="29" t="s">
        <v>42</v>
      </c>
      <c r="P611"/>
      <c r="Q611"/>
      <c r="R611"/>
      <c r="S611"/>
      <c r="T611"/>
      <c r="U611"/>
      <c r="V611"/>
      <c r="W611"/>
    </row>
    <row r="612" spans="1:23" ht="27" customHeight="1" x14ac:dyDescent="0.25">
      <c r="A612" s="3">
        <v>19195</v>
      </c>
      <c r="B612" s="3">
        <v>459</v>
      </c>
      <c r="C612" s="3" t="s">
        <v>40</v>
      </c>
      <c r="D612" s="60">
        <v>42273.8125</v>
      </c>
      <c r="E612" s="3" t="s">
        <v>41</v>
      </c>
      <c r="F612" s="60">
        <v>42273.601388888892</v>
      </c>
      <c r="G612" s="51">
        <f t="shared" si="59"/>
        <v>0.21111111110803904</v>
      </c>
      <c r="H612" s="31" t="str">
        <f t="shared" si="56"/>
        <v>ACCEPTABLE</v>
      </c>
      <c r="I612" s="18"/>
      <c r="J612" s="33">
        <v>42273.810416666667</v>
      </c>
      <c r="K612" s="33">
        <v>42273.821527777778</v>
      </c>
      <c r="L612" s="27">
        <f t="shared" si="57"/>
        <v>1.1111111110949423E-2</v>
      </c>
      <c r="M612" s="28" t="str">
        <f t="shared" si="58"/>
        <v>TRUE</v>
      </c>
      <c r="N612" s="31" t="s">
        <v>41</v>
      </c>
      <c r="O612" s="29" t="s">
        <v>244</v>
      </c>
      <c r="P612"/>
      <c r="Q612"/>
      <c r="R612"/>
      <c r="S612"/>
      <c r="T612"/>
      <c r="U612"/>
      <c r="V612"/>
      <c r="W612"/>
    </row>
    <row r="613" spans="1:23" ht="27" customHeight="1" x14ac:dyDescent="0.25">
      <c r="A613" s="3">
        <v>19195</v>
      </c>
      <c r="B613" s="3">
        <v>460</v>
      </c>
      <c r="C613" s="3" t="s">
        <v>40</v>
      </c>
      <c r="D613" s="60">
        <v>42273.833333333336</v>
      </c>
      <c r="E613" s="3" t="s">
        <v>39</v>
      </c>
      <c r="F613" s="60">
        <v>42273.601388888892</v>
      </c>
      <c r="G613" s="51">
        <f t="shared" si="59"/>
        <v>0.23194444444379769</v>
      </c>
      <c r="H613" s="31" t="str">
        <f t="shared" si="56"/>
        <v>ACCEPTABLE</v>
      </c>
      <c r="I613" s="18"/>
      <c r="J613" s="33">
        <v>42273.839583333334</v>
      </c>
      <c r="K613" s="33">
        <v>42273.851388888892</v>
      </c>
      <c r="L613" s="27">
        <f t="shared" si="57"/>
        <v>1.1805555557657499E-2</v>
      </c>
      <c r="M613" s="28" t="str">
        <f t="shared" si="58"/>
        <v>TRUE</v>
      </c>
      <c r="N613" s="31" t="s">
        <v>39</v>
      </c>
      <c r="O613" s="29" t="s">
        <v>244</v>
      </c>
      <c r="P613"/>
      <c r="Q613"/>
      <c r="R613"/>
      <c r="S613"/>
      <c r="T613"/>
      <c r="U613"/>
      <c r="V613"/>
      <c r="W613"/>
    </row>
    <row r="614" spans="1:23" ht="27" customHeight="1" x14ac:dyDescent="0.25">
      <c r="A614" s="3">
        <v>19194</v>
      </c>
      <c r="B614" s="3">
        <v>461</v>
      </c>
      <c r="C614" s="3" t="s">
        <v>43</v>
      </c>
      <c r="D614" s="60">
        <v>42274.572916666664</v>
      </c>
      <c r="E614" s="3" t="s">
        <v>41</v>
      </c>
      <c r="F614" s="60">
        <v>42273.794444444444</v>
      </c>
      <c r="G614" s="51">
        <f t="shared" ref="G614" si="60">IF(D614="","",D614-F614)</f>
        <v>0.77847222222044365</v>
      </c>
      <c r="H614" s="31" t="str">
        <f t="shared" si="56"/>
        <v>ACCEPTABLE</v>
      </c>
      <c r="I614" s="18"/>
      <c r="J614" s="33">
        <v>42274.600694444445</v>
      </c>
      <c r="K614" s="33">
        <v>42274.611111111109</v>
      </c>
      <c r="L614" s="27">
        <f t="shared" si="57"/>
        <v>1.0416666664241347E-2</v>
      </c>
      <c r="M614" s="28" t="str">
        <f t="shared" si="58"/>
        <v>TRUE</v>
      </c>
      <c r="N614" s="31" t="s">
        <v>41</v>
      </c>
      <c r="O614" s="29" t="s">
        <v>118</v>
      </c>
      <c r="P614"/>
      <c r="Q614"/>
      <c r="R614"/>
      <c r="S614"/>
      <c r="T614"/>
      <c r="U614"/>
      <c r="V614"/>
      <c r="W614"/>
    </row>
    <row r="615" spans="1:23" ht="27" customHeight="1" x14ac:dyDescent="0.25">
      <c r="A615" s="3">
        <v>19194</v>
      </c>
      <c r="B615" s="3">
        <v>462</v>
      </c>
      <c r="C615" s="3" t="s">
        <v>40</v>
      </c>
      <c r="D615" s="60">
        <v>42274.597222222219</v>
      </c>
      <c r="E615" s="3" t="s">
        <v>39</v>
      </c>
      <c r="F615" s="60">
        <v>42273.794444444444</v>
      </c>
      <c r="G615" s="51">
        <f t="shared" ref="G615" si="61">IF(D615="","",D615-F615)</f>
        <v>0.80277777777519077</v>
      </c>
      <c r="H615" s="31" t="str">
        <f t="shared" si="56"/>
        <v>ACCEPTABLE</v>
      </c>
      <c r="I615" s="18"/>
      <c r="J615" s="33">
        <v>42274.621527777781</v>
      </c>
      <c r="K615" s="33">
        <v>42274.632638888892</v>
      </c>
      <c r="L615" s="27">
        <f t="shared" si="57"/>
        <v>1.1111111110949423E-2</v>
      </c>
      <c r="M615" s="28" t="str">
        <f t="shared" si="58"/>
        <v>TRUE</v>
      </c>
      <c r="N615" s="31" t="s">
        <v>39</v>
      </c>
      <c r="O615" s="29" t="s">
        <v>450</v>
      </c>
      <c r="P615"/>
      <c r="Q615"/>
      <c r="R615"/>
      <c r="S615"/>
      <c r="T615"/>
      <c r="U615"/>
      <c r="V615"/>
      <c r="W615"/>
    </row>
    <row r="616" spans="1:23" ht="27" customHeight="1" x14ac:dyDescent="0.25">
      <c r="A616" s="3">
        <v>19196</v>
      </c>
      <c r="B616" s="3">
        <v>463</v>
      </c>
      <c r="C616" s="3" t="s">
        <v>340</v>
      </c>
      <c r="D616" s="60">
        <v>42275.3125</v>
      </c>
      <c r="E616" s="3" t="s">
        <v>41</v>
      </c>
      <c r="F616" s="60">
        <v>42273.794444444444</v>
      </c>
      <c r="G616" s="51">
        <f t="shared" si="59"/>
        <v>1.5180555555562023</v>
      </c>
      <c r="H616" s="31" t="str">
        <f t="shared" si="56"/>
        <v>ACCEPTABLE</v>
      </c>
      <c r="I616" s="18"/>
      <c r="J616" s="33">
        <v>42275.313888888886</v>
      </c>
      <c r="K616" s="33">
        <v>42275.319444444445</v>
      </c>
      <c r="L616" s="27">
        <f t="shared" si="57"/>
        <v>5.5555555591126904E-3</v>
      </c>
      <c r="M616" s="28" t="str">
        <f t="shared" si="58"/>
        <v>TRUE</v>
      </c>
      <c r="N616" s="31" t="s">
        <v>41</v>
      </c>
      <c r="O616" s="29" t="s">
        <v>451</v>
      </c>
      <c r="P616"/>
      <c r="Q616"/>
      <c r="R616"/>
      <c r="S616"/>
      <c r="T616"/>
      <c r="U616"/>
      <c r="V616"/>
      <c r="W616"/>
    </row>
    <row r="617" spans="1:23" ht="27" customHeight="1" x14ac:dyDescent="0.25">
      <c r="A617" s="3">
        <v>19196</v>
      </c>
      <c r="B617" s="3">
        <v>464</v>
      </c>
      <c r="C617" s="3" t="s">
        <v>68</v>
      </c>
      <c r="D617" s="60">
        <v>42275.347222222219</v>
      </c>
      <c r="E617" s="3" t="s">
        <v>39</v>
      </c>
      <c r="F617" s="60">
        <v>42273.794444444444</v>
      </c>
      <c r="G617" s="51">
        <f t="shared" si="59"/>
        <v>1.5527777777751908</v>
      </c>
      <c r="H617" s="31" t="str">
        <f t="shared" si="56"/>
        <v>ACCEPTABLE</v>
      </c>
      <c r="I617" s="18"/>
      <c r="J617" s="33">
        <v>42275.347222222219</v>
      </c>
      <c r="K617" s="33">
        <v>42275.357638888891</v>
      </c>
      <c r="L617" s="27">
        <f t="shared" si="57"/>
        <v>1.0416666671517305E-2</v>
      </c>
      <c r="M617" s="28" t="str">
        <f t="shared" si="58"/>
        <v>TRUE</v>
      </c>
      <c r="N617" s="31" t="s">
        <v>39</v>
      </c>
      <c r="O617" s="29" t="s">
        <v>452</v>
      </c>
      <c r="P617"/>
      <c r="Q617"/>
      <c r="R617"/>
      <c r="S617"/>
      <c r="T617"/>
      <c r="U617"/>
      <c r="V617"/>
      <c r="W617"/>
    </row>
    <row r="618" spans="1:23" ht="27" customHeight="1" x14ac:dyDescent="0.25">
      <c r="A618" s="3">
        <v>19196</v>
      </c>
      <c r="B618" s="3">
        <v>465</v>
      </c>
      <c r="C618" s="3" t="s">
        <v>68</v>
      </c>
      <c r="D618" s="60">
        <v>42276.260416666664</v>
      </c>
      <c r="E618" s="3" t="s">
        <v>41</v>
      </c>
      <c r="F618" s="60">
        <v>42275.814583333333</v>
      </c>
      <c r="G618" s="51">
        <f t="shared" si="59"/>
        <v>0.44583333333139308</v>
      </c>
      <c r="H618" s="31" t="str">
        <f t="shared" si="56"/>
        <v>ACCEPTABLE</v>
      </c>
      <c r="I618" s="18"/>
      <c r="J618" s="33">
        <v>42276.26458333333</v>
      </c>
      <c r="K618" s="33">
        <v>42276.271527777775</v>
      </c>
      <c r="L618" s="27">
        <f t="shared" si="57"/>
        <v>6.9444444452528842E-3</v>
      </c>
      <c r="M618" s="28" t="str">
        <f t="shared" si="58"/>
        <v>TRUE</v>
      </c>
      <c r="N618" s="31" t="s">
        <v>41</v>
      </c>
      <c r="O618" s="29" t="s">
        <v>453</v>
      </c>
      <c r="P618"/>
      <c r="Q618"/>
      <c r="R618"/>
      <c r="S618"/>
      <c r="T618"/>
      <c r="U618"/>
      <c r="V618"/>
      <c r="W618"/>
    </row>
    <row r="619" spans="1:23" ht="27" customHeight="1" x14ac:dyDescent="0.25">
      <c r="A619" s="3">
        <v>19196</v>
      </c>
      <c r="B619" s="3">
        <v>466</v>
      </c>
      <c r="C619" s="3" t="s">
        <v>340</v>
      </c>
      <c r="D619" s="60">
        <v>42276.28125</v>
      </c>
      <c r="E619" s="3" t="s">
        <v>39</v>
      </c>
      <c r="F619" s="60">
        <v>42275.814583333333</v>
      </c>
      <c r="G619" s="51">
        <f t="shared" si="59"/>
        <v>0.46666666666715173</v>
      </c>
      <c r="H619" s="31" t="str">
        <f t="shared" si="56"/>
        <v>ACCEPTABLE</v>
      </c>
      <c r="I619" s="18"/>
      <c r="J619" s="33">
        <v>42276.29583333333</v>
      </c>
      <c r="K619" s="33">
        <v>42276.306944444441</v>
      </c>
      <c r="L619" s="27">
        <f t="shared" si="57"/>
        <v>1.1111111110949423E-2</v>
      </c>
      <c r="M619" s="28" t="str">
        <f t="shared" si="58"/>
        <v>TRUE</v>
      </c>
      <c r="N619" s="31" t="s">
        <v>39</v>
      </c>
      <c r="O619" s="29" t="s">
        <v>454</v>
      </c>
      <c r="P619"/>
      <c r="Q619"/>
      <c r="R619"/>
      <c r="S619"/>
      <c r="T619"/>
      <c r="U619"/>
      <c r="V619"/>
      <c r="W619"/>
    </row>
    <row r="620" spans="1:23" ht="27" customHeight="1" x14ac:dyDescent="0.25">
      <c r="A620" s="3">
        <v>19197</v>
      </c>
      <c r="B620" s="3">
        <v>467</v>
      </c>
      <c r="C620" s="3" t="s">
        <v>43</v>
      </c>
      <c r="D620" s="60">
        <v>42276.861111111109</v>
      </c>
      <c r="E620" s="3" t="s">
        <v>41</v>
      </c>
      <c r="F620" s="60">
        <v>42275.814583333333</v>
      </c>
      <c r="G620" s="51">
        <f t="shared" si="59"/>
        <v>1.046527777776646</v>
      </c>
      <c r="H620" s="31" t="str">
        <f t="shared" si="56"/>
        <v>ACCEPTABLE</v>
      </c>
      <c r="I620" s="18" t="s">
        <v>455</v>
      </c>
      <c r="J620" s="33">
        <v>42276.866666666669</v>
      </c>
      <c r="K620" s="33">
        <v>42276.900694444441</v>
      </c>
      <c r="L620" s="27">
        <f t="shared" si="57"/>
        <v>3.4027777772280388E-2</v>
      </c>
      <c r="M620" s="28" t="str">
        <f t="shared" si="58"/>
        <v>TRUE</v>
      </c>
      <c r="N620" s="31" t="s">
        <v>41</v>
      </c>
      <c r="O620" s="29" t="s">
        <v>398</v>
      </c>
      <c r="P620"/>
      <c r="Q620"/>
      <c r="R620"/>
      <c r="S620"/>
      <c r="T620"/>
      <c r="U620"/>
      <c r="V620"/>
      <c r="W620"/>
    </row>
    <row r="621" spans="1:23" ht="27" customHeight="1" x14ac:dyDescent="0.25">
      <c r="A621" s="3">
        <v>19197</v>
      </c>
      <c r="B621" s="3">
        <v>468</v>
      </c>
      <c r="C621" s="3" t="s">
        <v>40</v>
      </c>
      <c r="D621" s="60">
        <v>42276.888888888891</v>
      </c>
      <c r="E621" s="3" t="s">
        <v>39</v>
      </c>
      <c r="F621" s="60">
        <v>42275.814583333333</v>
      </c>
      <c r="G621" s="51">
        <f t="shared" si="59"/>
        <v>1.0743055555576575</v>
      </c>
      <c r="H621" s="31" t="str">
        <f t="shared" si="56"/>
        <v>ACCEPTABLE</v>
      </c>
      <c r="I621" s="18" t="s">
        <v>455</v>
      </c>
      <c r="J621" s="33">
        <v>42276.888888888891</v>
      </c>
      <c r="K621" s="33">
        <v>42276.900694444441</v>
      </c>
      <c r="L621" s="27">
        <f t="shared" si="57"/>
        <v>1.1805555550381541E-2</v>
      </c>
      <c r="M621" s="28" t="str">
        <f t="shared" si="58"/>
        <v>TRUE</v>
      </c>
      <c r="N621" s="31" t="s">
        <v>39</v>
      </c>
      <c r="O621" s="29" t="s">
        <v>456</v>
      </c>
      <c r="P621"/>
      <c r="Q621"/>
      <c r="R621"/>
      <c r="S621"/>
      <c r="T621"/>
      <c r="U621"/>
      <c r="V621"/>
      <c r="W621"/>
    </row>
    <row r="622" spans="1:23" ht="27" customHeight="1" x14ac:dyDescent="0.25">
      <c r="A622" s="3">
        <v>19199</v>
      </c>
      <c r="B622" s="3">
        <v>469</v>
      </c>
      <c r="C622" s="3" t="s">
        <v>40</v>
      </c>
      <c r="D622" s="60">
        <v>42277.229166666664</v>
      </c>
      <c r="E622" s="3" t="s">
        <v>41</v>
      </c>
      <c r="F622" s="60">
        <v>42276.866666666669</v>
      </c>
      <c r="G622" s="51">
        <f t="shared" si="59"/>
        <v>0.36249999999563443</v>
      </c>
      <c r="H622" s="31" t="str">
        <f t="shared" si="56"/>
        <v>ACCEPTABLE</v>
      </c>
      <c r="I622" s="18"/>
      <c r="J622" s="33">
        <v>42277.208333333336</v>
      </c>
      <c r="K622" s="33">
        <v>42277.222916666666</v>
      </c>
      <c r="L622" s="27">
        <f t="shared" si="57"/>
        <v>1.4583333329937886E-2</v>
      </c>
      <c r="M622" s="28" t="str">
        <f t="shared" si="58"/>
        <v>TRUE</v>
      </c>
      <c r="N622" s="31" t="s">
        <v>41</v>
      </c>
      <c r="O622" s="29" t="s">
        <v>105</v>
      </c>
      <c r="P622"/>
      <c r="Q622"/>
      <c r="R622"/>
      <c r="S622"/>
      <c r="T622"/>
      <c r="U622"/>
      <c r="V622"/>
      <c r="W622"/>
    </row>
    <row r="623" spans="1:23" ht="27" customHeight="1" x14ac:dyDescent="0.25">
      <c r="A623" s="3">
        <v>19199</v>
      </c>
      <c r="B623" s="3">
        <v>470</v>
      </c>
      <c r="C623" s="3" t="s">
        <v>43</v>
      </c>
      <c r="D623" s="60">
        <v>42277.263888888891</v>
      </c>
      <c r="E623" s="3" t="s">
        <v>39</v>
      </c>
      <c r="F623" s="60">
        <v>42276.866666666669</v>
      </c>
      <c r="G623" s="51">
        <f t="shared" si="59"/>
        <v>0.39722222222189885</v>
      </c>
      <c r="H623" s="31" t="str">
        <f t="shared" si="56"/>
        <v>ACCEPTABLE</v>
      </c>
      <c r="I623" s="18"/>
      <c r="J623" s="33">
        <v>42277.232638888891</v>
      </c>
      <c r="K623" s="33">
        <v>42277.240972222222</v>
      </c>
      <c r="L623" s="27">
        <f t="shared" si="57"/>
        <v>8.333333331393078E-3</v>
      </c>
      <c r="M623" s="28" t="str">
        <f t="shared" si="58"/>
        <v>TRUE</v>
      </c>
      <c r="N623" s="31" t="s">
        <v>39</v>
      </c>
      <c r="O623" s="29" t="s">
        <v>54</v>
      </c>
      <c r="P623"/>
      <c r="Q623"/>
      <c r="R623"/>
      <c r="S623"/>
      <c r="T623"/>
      <c r="U623"/>
      <c r="V623"/>
      <c r="W623"/>
    </row>
    <row r="624" spans="1:23" ht="27" customHeight="1" x14ac:dyDescent="0.25">
      <c r="A624" s="3">
        <v>19200</v>
      </c>
      <c r="B624" s="3">
        <v>471</v>
      </c>
      <c r="C624" s="3" t="s">
        <v>292</v>
      </c>
      <c r="D624" s="60">
        <v>42277.375</v>
      </c>
      <c r="E624" s="3" t="s">
        <v>41</v>
      </c>
      <c r="F624" s="60">
        <v>42276.866666666669</v>
      </c>
      <c r="G624" s="51">
        <f t="shared" si="59"/>
        <v>0.50833333333139308</v>
      </c>
      <c r="H624" s="31" t="str">
        <f t="shared" si="56"/>
        <v>ACCEPTABLE</v>
      </c>
      <c r="I624" s="18"/>
      <c r="J624" s="33">
        <v>42277.371527777781</v>
      </c>
      <c r="K624" s="33">
        <v>42277.385416666664</v>
      </c>
      <c r="L624" s="27">
        <f t="shared" si="57"/>
        <v>1.3888888883229811E-2</v>
      </c>
      <c r="M624" s="28" t="str">
        <f t="shared" si="58"/>
        <v>TRUE</v>
      </c>
      <c r="N624" s="31" t="s">
        <v>41</v>
      </c>
      <c r="O624" s="29" t="s">
        <v>457</v>
      </c>
      <c r="P624"/>
      <c r="Q624"/>
      <c r="R624"/>
      <c r="S624"/>
      <c r="T624"/>
      <c r="U624"/>
      <c r="V624"/>
      <c r="W624"/>
    </row>
    <row r="625" spans="1:23" ht="27" customHeight="1" x14ac:dyDescent="0.25">
      <c r="A625" s="3">
        <v>19199</v>
      </c>
      <c r="B625" s="3">
        <v>474</v>
      </c>
      <c r="C625" s="3" t="s">
        <v>43</v>
      </c>
      <c r="D625" s="60">
        <v>42278.614583333336</v>
      </c>
      <c r="E625" s="3" t="s">
        <v>41</v>
      </c>
      <c r="F625" s="60">
        <v>42278.175694444442</v>
      </c>
      <c r="G625" s="51">
        <f t="shared" si="59"/>
        <v>0.43888888889341615</v>
      </c>
      <c r="H625" s="31" t="str">
        <f t="shared" si="56"/>
        <v>ACCEPTABLE</v>
      </c>
      <c r="I625" s="18"/>
      <c r="J625" s="33">
        <v>42278.613888888889</v>
      </c>
      <c r="K625" s="33">
        <v>42278.627083333333</v>
      </c>
      <c r="L625" s="27">
        <f t="shared" si="57"/>
        <v>1.3194444443797693E-2</v>
      </c>
      <c r="M625" s="28" t="str">
        <f t="shared" si="58"/>
        <v>TRUE</v>
      </c>
      <c r="N625" s="31" t="s">
        <v>41</v>
      </c>
      <c r="O625" s="29" t="s">
        <v>398</v>
      </c>
      <c r="P625"/>
      <c r="Q625"/>
      <c r="R625"/>
      <c r="S625"/>
      <c r="T625"/>
      <c r="U625"/>
      <c r="V625"/>
      <c r="W625"/>
    </row>
    <row r="626" spans="1:23" ht="27" customHeight="1" x14ac:dyDescent="0.25">
      <c r="A626" s="3">
        <v>19199</v>
      </c>
      <c r="B626" s="3">
        <v>475</v>
      </c>
      <c r="C626" s="3" t="s">
        <v>40</v>
      </c>
      <c r="D626" s="60">
        <v>42278.635416666664</v>
      </c>
      <c r="E626" s="3" t="s">
        <v>39</v>
      </c>
      <c r="F626" s="60">
        <v>42278.175694444442</v>
      </c>
      <c r="G626" s="51">
        <f t="shared" si="59"/>
        <v>0.45972222222189885</v>
      </c>
      <c r="H626" s="31" t="str">
        <f t="shared" si="56"/>
        <v>ACCEPTABLE</v>
      </c>
      <c r="I626" s="18"/>
      <c r="J626" s="33">
        <v>42278.646527777775</v>
      </c>
      <c r="K626" s="33">
        <v>42278.657638888886</v>
      </c>
      <c r="L626" s="27">
        <f t="shared" si="57"/>
        <v>1.1111111110949423E-2</v>
      </c>
      <c r="M626" s="28" t="str">
        <f t="shared" si="58"/>
        <v>TRUE</v>
      </c>
      <c r="N626" s="31" t="s">
        <v>39</v>
      </c>
      <c r="O626" s="29" t="s">
        <v>458</v>
      </c>
      <c r="P626"/>
      <c r="Q626"/>
      <c r="R626"/>
      <c r="S626"/>
      <c r="T626"/>
      <c r="U626"/>
      <c r="V626"/>
      <c r="W626"/>
    </row>
    <row r="627" spans="1:23" ht="27" customHeight="1" x14ac:dyDescent="0.25">
      <c r="A627" s="45">
        <v>19201</v>
      </c>
      <c r="B627" s="45">
        <v>476</v>
      </c>
      <c r="C627" s="29" t="s">
        <v>40</v>
      </c>
      <c r="D627" s="33">
        <v>42279.739583333336</v>
      </c>
      <c r="E627" s="29" t="s">
        <v>41</v>
      </c>
      <c r="F627" s="33">
        <v>42279.382638888892</v>
      </c>
      <c r="G627" s="51">
        <f t="shared" si="59"/>
        <v>0.35694444444379769</v>
      </c>
      <c r="H627" s="31" t="str">
        <f t="shared" si="56"/>
        <v>ACCEPTABLE</v>
      </c>
      <c r="I627" s="18"/>
      <c r="J627" s="33">
        <v>42279.729166666664</v>
      </c>
      <c r="K627" s="33">
        <v>42279.740972222222</v>
      </c>
      <c r="L627" s="27">
        <f t="shared" si="57"/>
        <v>1.1805555557657499E-2</v>
      </c>
      <c r="M627" s="28" t="str">
        <f t="shared" si="58"/>
        <v>TRUE</v>
      </c>
      <c r="N627" s="31" t="s">
        <v>41</v>
      </c>
      <c r="O627" s="29" t="s">
        <v>459</v>
      </c>
      <c r="P627"/>
      <c r="Q627"/>
      <c r="R627"/>
      <c r="S627"/>
      <c r="T627"/>
      <c r="U627"/>
      <c r="V627"/>
      <c r="W627"/>
    </row>
    <row r="628" spans="1:23" ht="27" customHeight="1" x14ac:dyDescent="0.25">
      <c r="A628" s="45">
        <v>19201</v>
      </c>
      <c r="B628" s="45">
        <v>477</v>
      </c>
      <c r="C628" s="29" t="s">
        <v>43</v>
      </c>
      <c r="D628" s="33">
        <v>42279.760416666664</v>
      </c>
      <c r="E628" s="29" t="s">
        <v>39</v>
      </c>
      <c r="F628" s="33">
        <v>42279.382638888892</v>
      </c>
      <c r="G628" s="51">
        <f t="shared" si="59"/>
        <v>0.37777777777228039</v>
      </c>
      <c r="H628" s="31" t="str">
        <f t="shared" ref="H628:H684" si="62">IF(D628-F628&lt;0,"TOO LATE",IF(G628="","",IF(OR(DAY(D628-F628)&gt;1,AND(HOUR(D628-F628)&gt;HOUR("0:59"),(SIGN(D628-F628)=1))),"ACCEPTABLE","TOO LATE")))</f>
        <v>ACCEPTABLE</v>
      </c>
      <c r="I628" s="18"/>
      <c r="J628" s="33">
        <v>42279.754166666666</v>
      </c>
      <c r="K628" s="33">
        <v>42279.763194444444</v>
      </c>
      <c r="L628" s="27">
        <f t="shared" si="57"/>
        <v>9.0277777781011537E-3</v>
      </c>
      <c r="M628" s="28" t="str">
        <f t="shared" si="58"/>
        <v>TRUE</v>
      </c>
      <c r="N628" s="31" t="s">
        <v>39</v>
      </c>
      <c r="O628" s="29" t="s">
        <v>460</v>
      </c>
      <c r="P628"/>
      <c r="Q628"/>
      <c r="R628"/>
      <c r="S628"/>
      <c r="T628"/>
      <c r="U628"/>
      <c r="V628"/>
      <c r="W628"/>
    </row>
    <row r="629" spans="1:23" ht="27" customHeight="1" x14ac:dyDescent="0.25">
      <c r="A629" s="45">
        <v>19203</v>
      </c>
      <c r="B629" s="45">
        <v>478</v>
      </c>
      <c r="C629" s="29" t="s">
        <v>292</v>
      </c>
      <c r="D629" s="33">
        <v>42280.395833333336</v>
      </c>
      <c r="E629" s="29" t="s">
        <v>41</v>
      </c>
      <c r="F629" s="33">
        <v>42280.277083333334</v>
      </c>
      <c r="G629" s="51">
        <f t="shared" si="59"/>
        <v>0.11875000000145519</v>
      </c>
      <c r="H629" s="31" t="str">
        <f t="shared" si="62"/>
        <v>ACCEPTABLE</v>
      </c>
      <c r="I629" s="18"/>
      <c r="J629" s="33">
        <v>42280.392361111109</v>
      </c>
      <c r="K629" s="33">
        <v>42280.402777777781</v>
      </c>
      <c r="L629" s="27">
        <f t="shared" ref="L629:L685" si="63">IF(OR(K629="",J629=""), "Incomplete Data", K629-J629)</f>
        <v>1.0416666671517305E-2</v>
      </c>
      <c r="M629" s="28" t="str">
        <f t="shared" ref="M629:M685" si="64">_xlfn.IFS(OR(J629=0,K629=0,L629=""), "Incomplete Data", OR(L629&gt;$M$5,L629&lt;-$M$5),"FALSE",  OR(L629&lt;=$M$5,L629&gt;-$M$5), "TRUE")</f>
        <v>TRUE</v>
      </c>
      <c r="N629" s="31" t="s">
        <v>41</v>
      </c>
      <c r="O629" s="29" t="s">
        <v>461</v>
      </c>
      <c r="P629"/>
      <c r="Q629"/>
      <c r="R629"/>
      <c r="S629"/>
      <c r="T629"/>
      <c r="U629"/>
      <c r="V629"/>
      <c r="W629"/>
    </row>
    <row r="630" spans="1:23" ht="27" customHeight="1" x14ac:dyDescent="0.25">
      <c r="A630" s="45">
        <v>19203</v>
      </c>
      <c r="B630" s="45">
        <v>479</v>
      </c>
      <c r="C630" s="29" t="s">
        <v>292</v>
      </c>
      <c r="D630" s="33">
        <v>42280.541666666664</v>
      </c>
      <c r="E630" s="29" t="s">
        <v>39</v>
      </c>
      <c r="F630" s="33">
        <v>42280.277083333334</v>
      </c>
      <c r="G630" s="51">
        <f t="shared" si="59"/>
        <v>0.26458333332993789</v>
      </c>
      <c r="H630" s="31" t="str">
        <f t="shared" si="62"/>
        <v>ACCEPTABLE</v>
      </c>
      <c r="I630" s="18"/>
      <c r="J630" s="33">
        <v>42280.557638888888</v>
      </c>
      <c r="K630" s="33">
        <v>42280.567361111112</v>
      </c>
      <c r="L630" s="27">
        <f t="shared" si="63"/>
        <v>9.7222222248092294E-3</v>
      </c>
      <c r="M630" s="28" t="str">
        <f t="shared" si="64"/>
        <v>TRUE</v>
      </c>
      <c r="N630" s="31" t="s">
        <v>39</v>
      </c>
      <c r="O630" s="29" t="s">
        <v>461</v>
      </c>
      <c r="P630"/>
      <c r="Q630"/>
      <c r="R630"/>
      <c r="S630"/>
      <c r="T630"/>
      <c r="U630"/>
      <c r="V630"/>
      <c r="W630"/>
    </row>
    <row r="631" spans="1:23" ht="27" customHeight="1" x14ac:dyDescent="0.25">
      <c r="A631" s="45">
        <v>19202</v>
      </c>
      <c r="B631" s="45">
        <v>480</v>
      </c>
      <c r="C631" s="29" t="s">
        <v>340</v>
      </c>
      <c r="D631" s="33">
        <v>42280.583333333336</v>
      </c>
      <c r="E631" s="29" t="s">
        <v>41</v>
      </c>
      <c r="F631" s="33">
        <v>42280.505555555559</v>
      </c>
      <c r="G631" s="51">
        <f t="shared" si="59"/>
        <v>7.7777777776645962E-2</v>
      </c>
      <c r="H631" s="31" t="str">
        <f t="shared" si="62"/>
        <v>ACCEPTABLE</v>
      </c>
      <c r="I631" s="18"/>
      <c r="J631" s="33">
        <v>42280.595833333333</v>
      </c>
      <c r="K631" s="33">
        <v>42280.60833333333</v>
      </c>
      <c r="L631" s="27">
        <f t="shared" si="63"/>
        <v>1.2499999997089617E-2</v>
      </c>
      <c r="M631" s="28" t="str">
        <f t="shared" si="64"/>
        <v>TRUE</v>
      </c>
      <c r="N631" s="31" t="s">
        <v>41</v>
      </c>
      <c r="O631" s="29" t="s">
        <v>462</v>
      </c>
      <c r="P631"/>
      <c r="Q631"/>
      <c r="R631"/>
      <c r="S631"/>
      <c r="T631"/>
      <c r="U631"/>
      <c r="V631"/>
      <c r="W631"/>
    </row>
    <row r="632" spans="1:23" ht="27" customHeight="1" x14ac:dyDescent="0.25">
      <c r="A632" s="45">
        <v>19202</v>
      </c>
      <c r="B632" s="45">
        <v>481</v>
      </c>
      <c r="C632" s="29" t="s">
        <v>68</v>
      </c>
      <c r="D632" s="33">
        <v>42280.618055555555</v>
      </c>
      <c r="E632" s="29" t="s">
        <v>39</v>
      </c>
      <c r="F632" s="33">
        <v>42280.505555555559</v>
      </c>
      <c r="G632" s="51">
        <f t="shared" si="59"/>
        <v>0.11249999999563443</v>
      </c>
      <c r="H632" s="31" t="str">
        <f t="shared" si="62"/>
        <v>ACCEPTABLE</v>
      </c>
      <c r="I632" s="18"/>
      <c r="J632" s="33">
        <v>42280.636111111111</v>
      </c>
      <c r="K632" s="33">
        <v>42280.643055555556</v>
      </c>
      <c r="L632" s="27">
        <f t="shared" si="63"/>
        <v>6.9444444452528842E-3</v>
      </c>
      <c r="M632" s="28" t="str">
        <f t="shared" si="64"/>
        <v>TRUE</v>
      </c>
      <c r="N632" s="31" t="s">
        <v>39</v>
      </c>
      <c r="O632" s="29" t="s">
        <v>463</v>
      </c>
      <c r="P632"/>
      <c r="Q632"/>
      <c r="R632"/>
      <c r="S632"/>
      <c r="T632"/>
      <c r="U632"/>
      <c r="V632"/>
      <c r="W632"/>
    </row>
    <row r="633" spans="1:23" ht="27" customHeight="1" x14ac:dyDescent="0.25">
      <c r="A633" s="45">
        <v>19203</v>
      </c>
      <c r="B633" s="45">
        <v>482</v>
      </c>
      <c r="C633" s="29" t="s">
        <v>292</v>
      </c>
      <c r="D633" s="33">
        <v>42281.458333333336</v>
      </c>
      <c r="E633" s="29" t="s">
        <v>41</v>
      </c>
      <c r="F633" s="33">
        <v>42280.711805555555</v>
      </c>
      <c r="G633" s="51">
        <f t="shared" si="59"/>
        <v>0.74652777778101154</v>
      </c>
      <c r="H633" s="31" t="str">
        <f t="shared" si="62"/>
        <v>ACCEPTABLE</v>
      </c>
      <c r="I633" s="18"/>
      <c r="J633" s="33">
        <v>42281.458333333336</v>
      </c>
      <c r="K633" s="33">
        <v>42281.463194444441</v>
      </c>
      <c r="L633" s="27">
        <f t="shared" si="63"/>
        <v>4.8611111051286571E-3</v>
      </c>
      <c r="M633" s="28" t="str">
        <f t="shared" si="64"/>
        <v>TRUE</v>
      </c>
      <c r="N633" s="31" t="s">
        <v>41</v>
      </c>
      <c r="O633" s="29" t="s">
        <v>121</v>
      </c>
      <c r="P633"/>
      <c r="Q633"/>
      <c r="R633"/>
      <c r="S633"/>
      <c r="T633"/>
      <c r="U633"/>
      <c r="V633"/>
      <c r="W633"/>
    </row>
    <row r="634" spans="1:23" ht="27" customHeight="1" x14ac:dyDescent="0.25">
      <c r="A634" s="45">
        <v>19203</v>
      </c>
      <c r="B634" s="45">
        <v>483</v>
      </c>
      <c r="C634" s="29" t="s">
        <v>292</v>
      </c>
      <c r="D634" s="33">
        <v>42281.5</v>
      </c>
      <c r="E634" s="29" t="s">
        <v>39</v>
      </c>
      <c r="F634" s="33">
        <v>42280.711805555555</v>
      </c>
      <c r="G634" s="51">
        <f t="shared" si="59"/>
        <v>0.78819444444525288</v>
      </c>
      <c r="H634" s="31" t="str">
        <f t="shared" si="62"/>
        <v>ACCEPTABLE</v>
      </c>
      <c r="I634" s="18"/>
      <c r="J634" s="33">
        <v>42281.49722222222</v>
      </c>
      <c r="K634" s="33">
        <v>42281.506249999999</v>
      </c>
      <c r="L634" s="27">
        <f t="shared" si="63"/>
        <v>9.0277777781011537E-3</v>
      </c>
      <c r="M634" s="28" t="str">
        <f t="shared" si="64"/>
        <v>TRUE</v>
      </c>
      <c r="N634" s="31" t="s">
        <v>39</v>
      </c>
      <c r="O634" s="29" t="s">
        <v>121</v>
      </c>
      <c r="P634"/>
      <c r="Q634"/>
      <c r="R634"/>
      <c r="S634"/>
      <c r="T634"/>
      <c r="U634"/>
      <c r="V634"/>
      <c r="W634"/>
    </row>
    <row r="635" spans="1:23" ht="27" customHeight="1" x14ac:dyDescent="0.25">
      <c r="A635" s="45">
        <v>19204</v>
      </c>
      <c r="B635" s="45">
        <v>484</v>
      </c>
      <c r="C635" s="29" t="s">
        <v>340</v>
      </c>
      <c r="D635" s="33">
        <v>42281.677083333336</v>
      </c>
      <c r="E635" s="29" t="s">
        <v>41</v>
      </c>
      <c r="F635" s="55">
        <v>42281.497916666667</v>
      </c>
      <c r="G635" s="51">
        <f t="shared" si="59"/>
        <v>0.17916666666860692</v>
      </c>
      <c r="H635" s="31" t="str">
        <f t="shared" si="62"/>
        <v>ACCEPTABLE</v>
      </c>
      <c r="I635" s="18"/>
      <c r="J635" s="33">
        <v>42281.682638888888</v>
      </c>
      <c r="K635" s="33">
        <v>42281.694444444445</v>
      </c>
      <c r="L635" s="27">
        <f t="shared" si="63"/>
        <v>1.1805555557657499E-2</v>
      </c>
      <c r="M635" s="28" t="str">
        <f t="shared" si="64"/>
        <v>TRUE</v>
      </c>
      <c r="N635" s="31" t="s">
        <v>41</v>
      </c>
      <c r="O635" s="29" t="s">
        <v>464</v>
      </c>
      <c r="P635"/>
      <c r="Q635"/>
      <c r="R635"/>
      <c r="S635"/>
      <c r="T635"/>
      <c r="U635"/>
      <c r="V635"/>
      <c r="W635"/>
    </row>
    <row r="636" spans="1:23" ht="27" customHeight="1" x14ac:dyDescent="0.25">
      <c r="A636" s="3">
        <v>19202</v>
      </c>
      <c r="B636" s="3">
        <v>487</v>
      </c>
      <c r="C636" s="3" t="s">
        <v>340</v>
      </c>
      <c r="D636" s="60">
        <v>42281.739583333336</v>
      </c>
      <c r="E636" s="3" t="s">
        <v>39</v>
      </c>
      <c r="F636" s="60">
        <v>42281.497916666667</v>
      </c>
      <c r="G636" s="51">
        <f t="shared" si="59"/>
        <v>0.24166666666860692</v>
      </c>
      <c r="H636" s="31" t="str">
        <f t="shared" si="62"/>
        <v>ACCEPTABLE</v>
      </c>
      <c r="I636" s="18"/>
      <c r="J636" s="33">
        <v>42281.747916666667</v>
      </c>
      <c r="K636" s="61">
        <v>42281.759027777778</v>
      </c>
      <c r="L636" s="27">
        <f t="shared" si="63"/>
        <v>1.1111111110949423E-2</v>
      </c>
      <c r="M636" s="28" t="str">
        <f t="shared" si="64"/>
        <v>TRUE</v>
      </c>
      <c r="N636" s="31" t="s">
        <v>39</v>
      </c>
      <c r="O636" s="29" t="s">
        <v>465</v>
      </c>
      <c r="P636"/>
      <c r="Q636"/>
      <c r="R636"/>
      <c r="S636"/>
      <c r="T636"/>
      <c r="U636"/>
      <c r="V636"/>
      <c r="W636"/>
    </row>
    <row r="637" spans="1:23" ht="27" customHeight="1" x14ac:dyDescent="0.25">
      <c r="A637" s="3">
        <v>19205</v>
      </c>
      <c r="B637" s="3">
        <v>488</v>
      </c>
      <c r="C637" s="3" t="s">
        <v>40</v>
      </c>
      <c r="D637" s="60">
        <v>42282.708333333336</v>
      </c>
      <c r="E637" s="3" t="s">
        <v>41</v>
      </c>
      <c r="F637" s="60">
        <v>42282.553472222222</v>
      </c>
      <c r="G637" s="51">
        <f t="shared" si="59"/>
        <v>0.15486111111385981</v>
      </c>
      <c r="H637" s="31" t="str">
        <f t="shared" si="62"/>
        <v>ACCEPTABLE</v>
      </c>
      <c r="I637" s="18"/>
      <c r="J637" s="33">
        <v>42282.715277777781</v>
      </c>
      <c r="K637" s="33">
        <v>42282.730555555558</v>
      </c>
      <c r="L637" s="27">
        <f t="shared" si="63"/>
        <v>1.5277777776645962E-2</v>
      </c>
      <c r="M637" s="28" t="str">
        <f t="shared" si="64"/>
        <v>TRUE</v>
      </c>
      <c r="N637" s="31" t="s">
        <v>41</v>
      </c>
      <c r="O637" s="29" t="s">
        <v>466</v>
      </c>
      <c r="P637"/>
      <c r="Q637"/>
      <c r="R637"/>
      <c r="S637"/>
      <c r="T637"/>
      <c r="U637"/>
      <c r="V637"/>
      <c r="W637"/>
    </row>
    <row r="638" spans="1:23" ht="27" customHeight="1" x14ac:dyDescent="0.25">
      <c r="A638" s="3">
        <v>19205</v>
      </c>
      <c r="B638" s="3">
        <v>489</v>
      </c>
      <c r="C638" s="3" t="s">
        <v>40</v>
      </c>
      <c r="D638" s="60">
        <v>42283.041666666664</v>
      </c>
      <c r="E638" s="3" t="s">
        <v>39</v>
      </c>
      <c r="F638" s="60">
        <v>42282.553472222222</v>
      </c>
      <c r="G638" s="51">
        <f t="shared" si="59"/>
        <v>0.4881944444423425</v>
      </c>
      <c r="H638" s="31" t="str">
        <f t="shared" si="62"/>
        <v>ACCEPTABLE</v>
      </c>
      <c r="I638" s="18"/>
      <c r="J638" s="33">
        <v>42283.040972222225</v>
      </c>
      <c r="K638" s="33">
        <v>42283.052083333336</v>
      </c>
      <c r="L638" s="27">
        <f t="shared" si="63"/>
        <v>1.1111111110949423E-2</v>
      </c>
      <c r="M638" s="28" t="str">
        <f t="shared" si="64"/>
        <v>TRUE</v>
      </c>
      <c r="N638" s="31" t="s">
        <v>39</v>
      </c>
      <c r="O638" s="29" t="s">
        <v>466</v>
      </c>
      <c r="P638"/>
      <c r="Q638"/>
      <c r="R638"/>
      <c r="S638"/>
      <c r="T638"/>
      <c r="U638"/>
      <c r="V638"/>
      <c r="W638"/>
    </row>
    <row r="639" spans="1:23" ht="27" customHeight="1" x14ac:dyDescent="0.25">
      <c r="A639" s="3">
        <v>19204</v>
      </c>
      <c r="B639" s="3">
        <v>490</v>
      </c>
      <c r="C639" s="3" t="s">
        <v>68</v>
      </c>
      <c r="D639" s="60">
        <v>42283.260416666664</v>
      </c>
      <c r="E639" s="3" t="s">
        <v>41</v>
      </c>
      <c r="F639" s="60">
        <v>42282.553472222222</v>
      </c>
      <c r="G639" s="51">
        <f t="shared" si="59"/>
        <v>0.7069444444423425</v>
      </c>
      <c r="H639" s="31" t="str">
        <f t="shared" si="62"/>
        <v>ACCEPTABLE</v>
      </c>
      <c r="I639" s="18"/>
      <c r="J639" s="33">
        <v>42283.251388888886</v>
      </c>
      <c r="K639" s="33">
        <v>42283.260416666664</v>
      </c>
      <c r="L639" s="27">
        <f t="shared" si="63"/>
        <v>9.0277777781011537E-3</v>
      </c>
      <c r="M639" s="28" t="str">
        <f t="shared" si="64"/>
        <v>TRUE</v>
      </c>
      <c r="N639" s="31" t="s">
        <v>41</v>
      </c>
      <c r="O639" s="29" t="s">
        <v>446</v>
      </c>
      <c r="P639"/>
      <c r="Q639"/>
      <c r="R639"/>
      <c r="S639"/>
      <c r="T639"/>
      <c r="U639"/>
      <c r="V639"/>
      <c r="W639"/>
    </row>
    <row r="640" spans="1:23" ht="27" customHeight="1" x14ac:dyDescent="0.25">
      <c r="A640" s="3">
        <v>19204</v>
      </c>
      <c r="B640" s="3">
        <v>491</v>
      </c>
      <c r="C640" s="3" t="s">
        <v>340</v>
      </c>
      <c r="D640" s="60">
        <v>42283.284722222219</v>
      </c>
      <c r="E640" s="3" t="s">
        <v>39</v>
      </c>
      <c r="F640" s="60">
        <v>42282.553472222222</v>
      </c>
      <c r="G640" s="51">
        <f t="shared" si="59"/>
        <v>0.73124999999708962</v>
      </c>
      <c r="H640" s="31" t="str">
        <f t="shared" si="62"/>
        <v>ACCEPTABLE</v>
      </c>
      <c r="I640" s="18"/>
      <c r="J640" s="33">
        <v>42283.283333333333</v>
      </c>
      <c r="K640" s="33">
        <v>42283.293055555558</v>
      </c>
      <c r="L640" s="27">
        <f t="shared" si="63"/>
        <v>9.7222222248092294E-3</v>
      </c>
      <c r="M640" s="28" t="str">
        <f t="shared" si="64"/>
        <v>TRUE</v>
      </c>
      <c r="N640" s="31" t="s">
        <v>39</v>
      </c>
      <c r="O640" s="29" t="s">
        <v>467</v>
      </c>
      <c r="P640"/>
      <c r="Q640"/>
      <c r="R640"/>
      <c r="S640"/>
      <c r="T640"/>
      <c r="U640"/>
      <c r="V640"/>
      <c r="W640"/>
    </row>
    <row r="641" spans="1:23" ht="27" customHeight="1" x14ac:dyDescent="0.25">
      <c r="A641" s="3">
        <v>19206</v>
      </c>
      <c r="B641" s="3">
        <v>492</v>
      </c>
      <c r="C641" s="3" t="s">
        <v>40</v>
      </c>
      <c r="D641" s="60">
        <v>42283.638888888891</v>
      </c>
      <c r="E641" s="3" t="s">
        <v>41</v>
      </c>
      <c r="F641" s="60">
        <v>42282.890277777777</v>
      </c>
      <c r="G641" s="51">
        <f t="shared" si="59"/>
        <v>0.74861111111385981</v>
      </c>
      <c r="H641" s="31" t="str">
        <f t="shared" si="62"/>
        <v>ACCEPTABLE</v>
      </c>
      <c r="I641" s="18"/>
      <c r="J641" s="33">
        <v>42283.625694444447</v>
      </c>
      <c r="K641" s="33">
        <v>42283.636111111111</v>
      </c>
      <c r="L641" s="27">
        <f t="shared" si="63"/>
        <v>1.0416666664241347E-2</v>
      </c>
      <c r="M641" s="28" t="str">
        <f t="shared" si="64"/>
        <v>TRUE</v>
      </c>
      <c r="N641" s="31" t="s">
        <v>41</v>
      </c>
      <c r="O641" s="29" t="s">
        <v>468</v>
      </c>
      <c r="P641"/>
      <c r="Q641"/>
      <c r="R641"/>
      <c r="S641"/>
      <c r="T641"/>
      <c r="U641"/>
      <c r="V641"/>
      <c r="W641"/>
    </row>
    <row r="642" spans="1:23" ht="27" customHeight="1" x14ac:dyDescent="0.25">
      <c r="A642" s="3">
        <v>19206</v>
      </c>
      <c r="B642" s="3">
        <v>493</v>
      </c>
      <c r="C642" s="3" t="s">
        <v>40</v>
      </c>
      <c r="D642" s="60">
        <v>42283.666666666664</v>
      </c>
      <c r="E642" s="3" t="s">
        <v>39</v>
      </c>
      <c r="F642" s="60">
        <v>42282.890277777777</v>
      </c>
      <c r="G642" s="51">
        <f t="shared" si="59"/>
        <v>0.77638888888759539</v>
      </c>
      <c r="H642" s="31" t="str">
        <f t="shared" si="62"/>
        <v>ACCEPTABLE</v>
      </c>
      <c r="I642" s="18"/>
      <c r="J642" s="33">
        <v>42283.651388888888</v>
      </c>
      <c r="K642" s="33">
        <v>42283.661805555559</v>
      </c>
      <c r="L642" s="27">
        <f t="shared" si="63"/>
        <v>1.0416666671517305E-2</v>
      </c>
      <c r="M642" s="28" t="str">
        <f t="shared" si="64"/>
        <v>TRUE</v>
      </c>
      <c r="N642" s="31" t="s">
        <v>39</v>
      </c>
      <c r="O642" s="29" t="s">
        <v>468</v>
      </c>
      <c r="P642"/>
      <c r="Q642"/>
      <c r="R642"/>
      <c r="S642"/>
      <c r="T642"/>
      <c r="U642"/>
      <c r="V642"/>
      <c r="W642"/>
    </row>
    <row r="643" spans="1:23" ht="27" customHeight="1" x14ac:dyDescent="0.25">
      <c r="A643" s="3">
        <v>19207</v>
      </c>
      <c r="B643" s="3">
        <v>494</v>
      </c>
      <c r="C643" s="3" t="s">
        <v>40</v>
      </c>
      <c r="D643" s="60">
        <v>42284.260416666664</v>
      </c>
      <c r="E643" s="3" t="s">
        <v>41</v>
      </c>
      <c r="F643" s="60">
        <v>42283.543055555558</v>
      </c>
      <c r="G643" s="51">
        <f t="shared" si="59"/>
        <v>0.71736111110658385</v>
      </c>
      <c r="H643" s="31" t="str">
        <f t="shared" si="62"/>
        <v>ACCEPTABLE</v>
      </c>
      <c r="I643" s="18"/>
      <c r="J643" s="33">
        <v>42284.259722222225</v>
      </c>
      <c r="K643" s="33">
        <v>42284.270833333336</v>
      </c>
      <c r="L643" s="27">
        <f t="shared" si="63"/>
        <v>1.1111111110949423E-2</v>
      </c>
      <c r="M643" s="28" t="str">
        <f t="shared" si="64"/>
        <v>TRUE</v>
      </c>
      <c r="N643" s="31" t="s">
        <v>41</v>
      </c>
      <c r="O643" s="29" t="s">
        <v>469</v>
      </c>
      <c r="P643"/>
      <c r="Q643"/>
      <c r="R643"/>
      <c r="S643"/>
      <c r="T643"/>
      <c r="U643"/>
      <c r="V643"/>
      <c r="W643"/>
    </row>
    <row r="644" spans="1:23" ht="27" customHeight="1" x14ac:dyDescent="0.25">
      <c r="A644" s="3">
        <v>19207</v>
      </c>
      <c r="B644" s="3">
        <v>495</v>
      </c>
      <c r="C644" s="3" t="s">
        <v>43</v>
      </c>
      <c r="D644" s="60">
        <v>42284.302083333336</v>
      </c>
      <c r="E644" s="3" t="s">
        <v>39</v>
      </c>
      <c r="F644" s="60">
        <v>42283.543055555558</v>
      </c>
      <c r="G644" s="51">
        <f t="shared" si="59"/>
        <v>0.75902777777810115</v>
      </c>
      <c r="H644" s="31" t="str">
        <f t="shared" si="62"/>
        <v>ACCEPTABLE</v>
      </c>
      <c r="I644" s="18"/>
      <c r="J644" s="33">
        <v>42284.304861111108</v>
      </c>
      <c r="K644" s="33">
        <v>42284.313194444447</v>
      </c>
      <c r="L644" s="27">
        <f t="shared" si="63"/>
        <v>8.3333333386690356E-3</v>
      </c>
      <c r="M644" s="28" t="str">
        <f t="shared" si="64"/>
        <v>TRUE</v>
      </c>
      <c r="N644" s="31" t="s">
        <v>39</v>
      </c>
      <c r="O644" s="29" t="s">
        <v>470</v>
      </c>
      <c r="P644"/>
      <c r="Q644"/>
      <c r="R644"/>
      <c r="S644"/>
      <c r="T644"/>
      <c r="U644"/>
      <c r="V644"/>
      <c r="W644"/>
    </row>
    <row r="645" spans="1:23" ht="27" customHeight="1" x14ac:dyDescent="0.25">
      <c r="A645" s="3">
        <v>19207</v>
      </c>
      <c r="B645" s="3">
        <v>496</v>
      </c>
      <c r="C645" s="3" t="s">
        <v>43</v>
      </c>
      <c r="D645" s="60">
        <v>42284.493055555555</v>
      </c>
      <c r="E645" s="3" t="s">
        <v>41</v>
      </c>
      <c r="F645" s="60">
        <v>42283.744444444441</v>
      </c>
      <c r="G645" s="51">
        <f t="shared" si="59"/>
        <v>0.74861111111385981</v>
      </c>
      <c r="H645" s="31" t="str">
        <f t="shared" si="62"/>
        <v>ACCEPTABLE</v>
      </c>
      <c r="I645" s="18"/>
      <c r="J645" s="33">
        <v>42284.496527777781</v>
      </c>
      <c r="K645" s="33">
        <v>42284.506944444445</v>
      </c>
      <c r="L645" s="27">
        <f t="shared" si="63"/>
        <v>1.0416666664241347E-2</v>
      </c>
      <c r="M645" s="28" t="str">
        <f t="shared" si="64"/>
        <v>TRUE</v>
      </c>
      <c r="N645" s="31" t="s">
        <v>41</v>
      </c>
      <c r="O645" s="29" t="s">
        <v>403</v>
      </c>
      <c r="P645"/>
      <c r="Q645"/>
      <c r="R645"/>
      <c r="S645"/>
      <c r="T645"/>
      <c r="U645"/>
      <c r="V645"/>
      <c r="W645"/>
    </row>
    <row r="646" spans="1:23" ht="27" customHeight="1" x14ac:dyDescent="0.25">
      <c r="A646" s="3">
        <v>19207</v>
      </c>
      <c r="B646" s="3">
        <v>497</v>
      </c>
      <c r="C646" s="3" t="s">
        <v>43</v>
      </c>
      <c r="D646" s="60">
        <v>42284.614583333336</v>
      </c>
      <c r="E646" s="3" t="s">
        <v>41</v>
      </c>
      <c r="F646" s="60">
        <v>42283.744444444441</v>
      </c>
      <c r="G646" s="51">
        <f t="shared" si="59"/>
        <v>0.87013888889487134</v>
      </c>
      <c r="H646" s="31" t="str">
        <f t="shared" si="62"/>
        <v>ACCEPTABLE</v>
      </c>
      <c r="I646" s="18"/>
      <c r="J646" s="33">
        <v>42284.602777777778</v>
      </c>
      <c r="K646" s="33">
        <v>42284.613194444442</v>
      </c>
      <c r="L646" s="27">
        <f t="shared" si="63"/>
        <v>1.0416666664241347E-2</v>
      </c>
      <c r="M646" s="28" t="str">
        <f t="shared" si="64"/>
        <v>TRUE</v>
      </c>
      <c r="N646" s="31" t="s">
        <v>41</v>
      </c>
      <c r="O646" s="29" t="s">
        <v>44</v>
      </c>
      <c r="P646"/>
      <c r="Q646"/>
      <c r="R646"/>
      <c r="S646"/>
      <c r="T646"/>
      <c r="U646"/>
      <c r="V646"/>
      <c r="W646"/>
    </row>
    <row r="647" spans="1:23" ht="27" customHeight="1" x14ac:dyDescent="0.25">
      <c r="A647" s="3">
        <v>19207</v>
      </c>
      <c r="B647" s="3">
        <v>498</v>
      </c>
      <c r="C647" s="3" t="s">
        <v>40</v>
      </c>
      <c r="D647" s="60">
        <v>42284.638888888891</v>
      </c>
      <c r="E647" s="3" t="s">
        <v>39</v>
      </c>
      <c r="F647" s="60">
        <v>42284.407638888886</v>
      </c>
      <c r="G647" s="51">
        <f t="shared" si="59"/>
        <v>0.23125000000436557</v>
      </c>
      <c r="H647" s="31" t="str">
        <f t="shared" si="62"/>
        <v>ACCEPTABLE</v>
      </c>
      <c r="I647" s="18"/>
      <c r="J647" s="33">
        <v>42284.627083333333</v>
      </c>
      <c r="K647" s="33">
        <v>42284.637499999997</v>
      </c>
      <c r="L647" s="27">
        <f t="shared" si="63"/>
        <v>1.0416666664241347E-2</v>
      </c>
      <c r="M647" s="28" t="str">
        <f t="shared" si="64"/>
        <v>TRUE</v>
      </c>
      <c r="N647" s="31" t="s">
        <v>39</v>
      </c>
      <c r="O647" s="29" t="s">
        <v>471</v>
      </c>
      <c r="P647"/>
      <c r="Q647"/>
      <c r="R647"/>
      <c r="S647"/>
      <c r="T647"/>
      <c r="U647"/>
      <c r="V647"/>
      <c r="W647"/>
    </row>
    <row r="648" spans="1:23" ht="27" customHeight="1" x14ac:dyDescent="0.25">
      <c r="A648" s="3">
        <v>19208</v>
      </c>
      <c r="B648" s="3">
        <v>499</v>
      </c>
      <c r="C648" s="3" t="s">
        <v>40</v>
      </c>
      <c r="D648" s="60">
        <v>42284.680555555555</v>
      </c>
      <c r="E648" s="3" t="s">
        <v>41</v>
      </c>
      <c r="F648" s="60">
        <v>42284.407638888886</v>
      </c>
      <c r="G648" s="51">
        <f t="shared" si="59"/>
        <v>0.27291666666860692</v>
      </c>
      <c r="H648" s="31" t="str">
        <f t="shared" si="62"/>
        <v>ACCEPTABLE</v>
      </c>
      <c r="I648" s="18"/>
      <c r="J648" s="33">
        <v>42284.655555555553</v>
      </c>
      <c r="K648" s="33">
        <v>42284.666666666664</v>
      </c>
      <c r="L648" s="27">
        <f t="shared" si="63"/>
        <v>1.1111111110949423E-2</v>
      </c>
      <c r="M648" s="28" t="str">
        <f t="shared" si="64"/>
        <v>TRUE</v>
      </c>
      <c r="N648" s="31" t="s">
        <v>41</v>
      </c>
      <c r="O648" s="29" t="s">
        <v>92</v>
      </c>
      <c r="P648"/>
      <c r="Q648"/>
      <c r="R648"/>
      <c r="S648"/>
      <c r="T648"/>
      <c r="U648"/>
      <c r="V648"/>
      <c r="W648"/>
    </row>
    <row r="649" spans="1:23" ht="27" customHeight="1" x14ac:dyDescent="0.25">
      <c r="A649" s="3">
        <v>19208</v>
      </c>
      <c r="B649" s="3">
        <v>500</v>
      </c>
      <c r="C649" s="3" t="s">
        <v>43</v>
      </c>
      <c r="D649" s="60">
        <v>42284.715277777781</v>
      </c>
      <c r="E649" s="3" t="s">
        <v>39</v>
      </c>
      <c r="F649" s="60">
        <v>42284.407638888886</v>
      </c>
      <c r="G649" s="51">
        <f t="shared" si="59"/>
        <v>0.30763888889487134</v>
      </c>
      <c r="H649" s="31" t="str">
        <f t="shared" si="62"/>
        <v>ACCEPTABLE</v>
      </c>
      <c r="I649" s="18"/>
      <c r="J649" s="33">
        <v>42284.695138888892</v>
      </c>
      <c r="K649" s="33">
        <v>42284.704861111109</v>
      </c>
      <c r="L649" s="27">
        <f t="shared" si="63"/>
        <v>9.7222222175332718E-3</v>
      </c>
      <c r="M649" s="28" t="str">
        <f t="shared" si="64"/>
        <v>TRUE</v>
      </c>
      <c r="N649" s="31" t="s">
        <v>39</v>
      </c>
      <c r="O649" s="29" t="s">
        <v>54</v>
      </c>
      <c r="P649"/>
      <c r="Q649"/>
      <c r="R649"/>
      <c r="S649"/>
      <c r="T649"/>
      <c r="U649"/>
      <c r="V649"/>
      <c r="W649"/>
    </row>
    <row r="650" spans="1:23" ht="27" customHeight="1" x14ac:dyDescent="0.25">
      <c r="A650" s="3">
        <v>19208</v>
      </c>
      <c r="B650" s="3">
        <v>501</v>
      </c>
      <c r="C650" s="3" t="s">
        <v>43</v>
      </c>
      <c r="D650" s="60">
        <v>42285.40625</v>
      </c>
      <c r="E650" s="3" t="s">
        <v>41</v>
      </c>
      <c r="F650" s="60">
        <v>42284.783333333333</v>
      </c>
      <c r="G650" s="51">
        <f t="shared" si="59"/>
        <v>0.62291666666715173</v>
      </c>
      <c r="H650" s="31" t="str">
        <f t="shared" si="62"/>
        <v>ACCEPTABLE</v>
      </c>
      <c r="I650" s="18"/>
      <c r="J650" s="33">
        <v>42285.401388888888</v>
      </c>
      <c r="K650" s="33">
        <v>42285.411805555559</v>
      </c>
      <c r="L650" s="27">
        <f t="shared" si="63"/>
        <v>1.0416666671517305E-2</v>
      </c>
      <c r="M650" s="28" t="str">
        <f t="shared" si="64"/>
        <v>TRUE</v>
      </c>
      <c r="N650" s="31" t="s">
        <v>41</v>
      </c>
      <c r="O650" s="29" t="s">
        <v>398</v>
      </c>
      <c r="P650"/>
      <c r="Q650"/>
      <c r="R650"/>
      <c r="S650"/>
      <c r="T650"/>
      <c r="U650"/>
      <c r="V650"/>
      <c r="W650"/>
    </row>
    <row r="651" spans="1:23" ht="27" customHeight="1" x14ac:dyDescent="0.25">
      <c r="A651" s="3">
        <v>19208</v>
      </c>
      <c r="B651" s="3">
        <v>502</v>
      </c>
      <c r="C651" s="3" t="s">
        <v>40</v>
      </c>
      <c r="D651" s="60">
        <v>42285.430555555555</v>
      </c>
      <c r="E651" s="3" t="s">
        <v>39</v>
      </c>
      <c r="F651" s="60">
        <v>42284.783333333333</v>
      </c>
      <c r="G651" s="51">
        <f t="shared" si="59"/>
        <v>0.64722222222189885</v>
      </c>
      <c r="H651" s="31" t="str">
        <f t="shared" si="62"/>
        <v>ACCEPTABLE</v>
      </c>
      <c r="I651" s="18"/>
      <c r="J651" s="33">
        <v>42285.430555555555</v>
      </c>
      <c r="K651" s="33">
        <v>42285.440972222219</v>
      </c>
      <c r="L651" s="27">
        <f t="shared" si="63"/>
        <v>1.0416666664241347E-2</v>
      </c>
      <c r="M651" s="28" t="str">
        <f t="shared" si="64"/>
        <v>TRUE</v>
      </c>
      <c r="N651" s="31" t="s">
        <v>39</v>
      </c>
      <c r="O651" s="29" t="s">
        <v>472</v>
      </c>
      <c r="P651"/>
      <c r="Q651"/>
      <c r="R651"/>
      <c r="S651"/>
      <c r="T651"/>
      <c r="U651"/>
      <c r="V651"/>
      <c r="W651"/>
    </row>
    <row r="652" spans="1:23" ht="27" customHeight="1" x14ac:dyDescent="0.25">
      <c r="A652" s="3">
        <v>19209</v>
      </c>
      <c r="B652" s="3">
        <v>503</v>
      </c>
      <c r="C652" s="3" t="s">
        <v>340</v>
      </c>
      <c r="D652" s="60">
        <v>42285.559027777781</v>
      </c>
      <c r="E652" s="3" t="s">
        <v>41</v>
      </c>
      <c r="F652" s="60">
        <v>42285.246527777781</v>
      </c>
      <c r="G652" s="51">
        <f t="shared" si="59"/>
        <v>0.3125</v>
      </c>
      <c r="H652" s="31" t="str">
        <f t="shared" si="62"/>
        <v>ACCEPTABLE</v>
      </c>
      <c r="I652" s="18"/>
      <c r="J652" s="33">
        <v>42285.544444444444</v>
      </c>
      <c r="K652" s="33">
        <v>42285.555555555555</v>
      </c>
      <c r="L652" s="27">
        <f t="shared" si="63"/>
        <v>1.1111111110949423E-2</v>
      </c>
      <c r="M652" s="28" t="str">
        <f t="shared" si="64"/>
        <v>TRUE</v>
      </c>
      <c r="N652" s="31" t="s">
        <v>41</v>
      </c>
      <c r="O652" s="29" t="s">
        <v>473</v>
      </c>
      <c r="P652"/>
      <c r="Q652"/>
      <c r="R652"/>
      <c r="S652"/>
      <c r="T652"/>
      <c r="U652"/>
      <c r="V652"/>
      <c r="W652"/>
    </row>
    <row r="653" spans="1:23" ht="27" customHeight="1" x14ac:dyDescent="0.25">
      <c r="A653" s="3">
        <v>19209</v>
      </c>
      <c r="B653" s="3">
        <v>504</v>
      </c>
      <c r="C653" s="3" t="s">
        <v>68</v>
      </c>
      <c r="D653" s="60">
        <v>42285.590277777781</v>
      </c>
      <c r="E653" s="3" t="s">
        <v>39</v>
      </c>
      <c r="F653" s="60">
        <v>42285.246527777781</v>
      </c>
      <c r="G653" s="51">
        <f t="shared" si="59"/>
        <v>0.34375</v>
      </c>
      <c r="H653" s="31" t="str">
        <f t="shared" si="62"/>
        <v>ACCEPTABLE</v>
      </c>
      <c r="I653" s="18"/>
      <c r="J653" s="33">
        <v>42285.583333333336</v>
      </c>
      <c r="K653" s="33">
        <v>42285.59375</v>
      </c>
      <c r="L653" s="27">
        <f t="shared" si="63"/>
        <v>1.0416666664241347E-2</v>
      </c>
      <c r="M653" s="28" t="str">
        <f t="shared" si="64"/>
        <v>TRUE</v>
      </c>
      <c r="N653" s="31" t="s">
        <v>39</v>
      </c>
      <c r="O653" s="29" t="s">
        <v>181</v>
      </c>
      <c r="P653"/>
      <c r="Q653"/>
      <c r="R653"/>
      <c r="S653"/>
      <c r="T653"/>
      <c r="U653"/>
      <c r="V653"/>
      <c r="W653"/>
    </row>
    <row r="654" spans="1:23" ht="27" customHeight="1" x14ac:dyDescent="0.25">
      <c r="A654" s="3">
        <v>19210</v>
      </c>
      <c r="B654" s="3">
        <v>505</v>
      </c>
      <c r="C654" s="3" t="s">
        <v>340</v>
      </c>
      <c r="D654" s="60">
        <v>42285.760416666664</v>
      </c>
      <c r="E654" s="3" t="s">
        <v>41</v>
      </c>
      <c r="F654" s="60">
        <v>42285.246527777781</v>
      </c>
      <c r="G654" s="51">
        <f t="shared" si="59"/>
        <v>0.51388888888322981</v>
      </c>
      <c r="H654" s="31" t="str">
        <f t="shared" si="62"/>
        <v>ACCEPTABLE</v>
      </c>
      <c r="I654" s="18"/>
      <c r="J654" s="33">
        <v>42285.772916666669</v>
      </c>
      <c r="K654" s="61">
        <v>42285.779166666667</v>
      </c>
      <c r="L654" s="27">
        <f t="shared" si="63"/>
        <v>6.2499999985448085E-3</v>
      </c>
      <c r="M654" s="28" t="str">
        <f t="shared" si="64"/>
        <v>TRUE</v>
      </c>
      <c r="N654" s="31" t="s">
        <v>41</v>
      </c>
      <c r="O654" s="29" t="s">
        <v>474</v>
      </c>
      <c r="P654"/>
      <c r="Q654"/>
      <c r="R654"/>
      <c r="S654"/>
      <c r="T654"/>
      <c r="U654"/>
      <c r="V654"/>
      <c r="W654"/>
    </row>
    <row r="655" spans="1:23" ht="27" customHeight="1" x14ac:dyDescent="0.25">
      <c r="A655" s="3">
        <v>19210</v>
      </c>
      <c r="B655" s="3">
        <v>506</v>
      </c>
      <c r="C655" s="3" t="s">
        <v>68</v>
      </c>
      <c r="D655" s="60">
        <v>42285.798611111109</v>
      </c>
      <c r="E655" s="3" t="s">
        <v>39</v>
      </c>
      <c r="F655" s="60">
        <v>42285.246527777781</v>
      </c>
      <c r="G655" s="51">
        <f t="shared" si="59"/>
        <v>0.55208333332848269</v>
      </c>
      <c r="H655" s="31" t="str">
        <f t="shared" si="62"/>
        <v>ACCEPTABLE</v>
      </c>
      <c r="I655" s="18"/>
      <c r="J655" s="33">
        <v>42285.802777777775</v>
      </c>
      <c r="K655" s="33">
        <v>42285.80972222222</v>
      </c>
      <c r="L655" s="27">
        <f t="shared" si="63"/>
        <v>6.9444444452528842E-3</v>
      </c>
      <c r="M655" s="28" t="str">
        <f t="shared" si="64"/>
        <v>TRUE</v>
      </c>
      <c r="N655" s="31" t="s">
        <v>39</v>
      </c>
      <c r="O655" s="29" t="s">
        <v>446</v>
      </c>
      <c r="P655"/>
      <c r="Q655"/>
      <c r="R655"/>
      <c r="S655"/>
      <c r="T655"/>
      <c r="U655"/>
      <c r="V655"/>
      <c r="W655"/>
    </row>
    <row r="656" spans="1:23" ht="27" customHeight="1" x14ac:dyDescent="0.25">
      <c r="A656" s="3">
        <v>19209</v>
      </c>
      <c r="B656" s="3">
        <v>507</v>
      </c>
      <c r="C656" s="3" t="s">
        <v>68</v>
      </c>
      <c r="D656" s="60">
        <v>42288.489583333336</v>
      </c>
      <c r="E656" s="3" t="s">
        <v>41</v>
      </c>
      <c r="F656" s="60">
        <v>42288.390277777777</v>
      </c>
      <c r="G656" s="51">
        <f t="shared" si="59"/>
        <v>9.930555555911269E-2</v>
      </c>
      <c r="H656" s="31" t="str">
        <f t="shared" si="62"/>
        <v>ACCEPTABLE</v>
      </c>
      <c r="I656" s="18"/>
      <c r="J656" s="33">
        <v>42288.484722222223</v>
      </c>
      <c r="K656" s="33">
        <v>42288.491666666669</v>
      </c>
      <c r="L656" s="27">
        <f t="shared" si="63"/>
        <v>6.9444444452528842E-3</v>
      </c>
      <c r="M656" s="28" t="str">
        <f t="shared" si="64"/>
        <v>TRUE</v>
      </c>
      <c r="N656" s="31" t="s">
        <v>41</v>
      </c>
      <c r="O656" s="29" t="s">
        <v>324</v>
      </c>
      <c r="P656"/>
      <c r="Q656"/>
      <c r="R656"/>
      <c r="S656"/>
      <c r="T656"/>
      <c r="U656"/>
      <c r="V656"/>
      <c r="W656"/>
    </row>
    <row r="657" spans="1:23" ht="27" customHeight="1" x14ac:dyDescent="0.25">
      <c r="A657" s="3">
        <v>19209</v>
      </c>
      <c r="B657" s="3">
        <v>508</v>
      </c>
      <c r="C657" s="3" t="s">
        <v>340</v>
      </c>
      <c r="D657" s="60">
        <v>42288.520833333336</v>
      </c>
      <c r="E657" s="3" t="s">
        <v>39</v>
      </c>
      <c r="F657" s="60">
        <v>42288.390277777777</v>
      </c>
      <c r="G657" s="51">
        <f t="shared" ref="G657:G712" si="65">IF(D657="","",D657-F657)</f>
        <v>0.13055555555911269</v>
      </c>
      <c r="H657" s="31" t="str">
        <f t="shared" si="62"/>
        <v>ACCEPTABLE</v>
      </c>
      <c r="I657" s="18"/>
      <c r="J657" s="33">
        <v>42288.51666666667</v>
      </c>
      <c r="K657" s="33">
        <v>42288.52847222222</v>
      </c>
      <c r="L657" s="27">
        <f t="shared" si="63"/>
        <v>1.1805555550381541E-2</v>
      </c>
      <c r="M657" s="28" t="str">
        <f t="shared" si="64"/>
        <v>TRUE</v>
      </c>
      <c r="N657" s="31" t="s">
        <v>39</v>
      </c>
      <c r="O657" s="29" t="s">
        <v>475</v>
      </c>
      <c r="P657"/>
      <c r="Q657"/>
      <c r="R657"/>
      <c r="S657"/>
      <c r="T657"/>
      <c r="U657"/>
      <c r="V657"/>
      <c r="W657"/>
    </row>
    <row r="658" spans="1:23" ht="27" customHeight="1" x14ac:dyDescent="0.25">
      <c r="A658" s="3">
        <v>19210</v>
      </c>
      <c r="B658" s="3">
        <v>509</v>
      </c>
      <c r="C658" s="3" t="s">
        <v>68</v>
      </c>
      <c r="D658" s="60">
        <v>42288.548611111109</v>
      </c>
      <c r="E658" s="3" t="s">
        <v>41</v>
      </c>
      <c r="F658" s="60">
        <v>42288.390277777777</v>
      </c>
      <c r="G658" s="51">
        <f t="shared" si="65"/>
        <v>0.15833333333284827</v>
      </c>
      <c r="H658" s="31" t="str">
        <f t="shared" si="62"/>
        <v>ACCEPTABLE</v>
      </c>
      <c r="I658" s="18"/>
      <c r="J658" s="33">
        <v>42288.543055555558</v>
      </c>
      <c r="K658" s="33">
        <v>42288.549305555556</v>
      </c>
      <c r="L658" s="27">
        <f t="shared" si="63"/>
        <v>6.2499999985448085E-3</v>
      </c>
      <c r="M658" s="28" t="str">
        <f t="shared" si="64"/>
        <v>TRUE</v>
      </c>
      <c r="N658" s="31" t="s">
        <v>41</v>
      </c>
      <c r="O658" s="29" t="s">
        <v>476</v>
      </c>
      <c r="P658"/>
      <c r="Q658"/>
      <c r="R658"/>
      <c r="S658"/>
      <c r="T658"/>
      <c r="U658"/>
      <c r="V658"/>
      <c r="W658"/>
    </row>
    <row r="659" spans="1:23" ht="27" customHeight="1" x14ac:dyDescent="0.25">
      <c r="A659" s="3">
        <v>19210</v>
      </c>
      <c r="B659" s="3">
        <v>510</v>
      </c>
      <c r="C659" s="3" t="s">
        <v>340</v>
      </c>
      <c r="D659" s="60">
        <v>42288.5625</v>
      </c>
      <c r="E659" s="3" t="s">
        <v>39</v>
      </c>
      <c r="F659" s="60">
        <v>42288.390277777777</v>
      </c>
      <c r="G659" s="51">
        <f t="shared" si="65"/>
        <v>0.17222222222335404</v>
      </c>
      <c r="H659" s="31" t="str">
        <f t="shared" si="62"/>
        <v>ACCEPTABLE</v>
      </c>
      <c r="I659" s="18"/>
      <c r="J659" s="33">
        <v>42288.565972222219</v>
      </c>
      <c r="K659" s="33">
        <v>42288.578472222223</v>
      </c>
      <c r="L659" s="27">
        <f t="shared" si="63"/>
        <v>1.2500000004365575E-2</v>
      </c>
      <c r="M659" s="28" t="str">
        <f t="shared" si="64"/>
        <v>TRUE</v>
      </c>
      <c r="N659" s="31" t="s">
        <v>39</v>
      </c>
      <c r="O659" s="29" t="s">
        <v>477</v>
      </c>
      <c r="P659"/>
      <c r="Q659"/>
      <c r="R659"/>
      <c r="S659"/>
      <c r="T659"/>
      <c r="U659"/>
      <c r="V659"/>
      <c r="W659"/>
    </row>
    <row r="660" spans="1:23" ht="27" customHeight="1" x14ac:dyDescent="0.25">
      <c r="A660" s="3">
        <v>19211</v>
      </c>
      <c r="B660" s="3">
        <v>511</v>
      </c>
      <c r="C660" s="3" t="s">
        <v>40</v>
      </c>
      <c r="D660" s="60">
        <v>42289.197916666664</v>
      </c>
      <c r="E660" s="3" t="s">
        <v>41</v>
      </c>
      <c r="F660" s="60">
        <v>42288.738888888889</v>
      </c>
      <c r="G660" s="51">
        <f t="shared" si="65"/>
        <v>0.45902777777519077</v>
      </c>
      <c r="H660" s="31" t="str">
        <f t="shared" si="62"/>
        <v>ACCEPTABLE</v>
      </c>
      <c r="I660" s="18"/>
      <c r="J660" s="33">
        <v>42289.185416666667</v>
      </c>
      <c r="K660" s="33">
        <v>42289.195833333331</v>
      </c>
      <c r="L660" s="27">
        <f t="shared" si="63"/>
        <v>1.0416666664241347E-2</v>
      </c>
      <c r="M660" s="28" t="str">
        <f t="shared" si="64"/>
        <v>TRUE</v>
      </c>
      <c r="N660" s="31" t="s">
        <v>41</v>
      </c>
      <c r="O660" s="29" t="s">
        <v>478</v>
      </c>
      <c r="P660"/>
      <c r="Q660"/>
      <c r="R660"/>
      <c r="S660"/>
      <c r="T660"/>
      <c r="U660"/>
      <c r="V660"/>
      <c r="W660"/>
    </row>
    <row r="661" spans="1:23" ht="27" customHeight="1" x14ac:dyDescent="0.25">
      <c r="A661" s="3">
        <v>19211</v>
      </c>
      <c r="B661" s="3">
        <v>512</v>
      </c>
      <c r="C661" s="3" t="s">
        <v>43</v>
      </c>
      <c r="D661" s="60">
        <v>42289.229166666664</v>
      </c>
      <c r="E661" s="3" t="s">
        <v>39</v>
      </c>
      <c r="F661" s="60">
        <v>42288.738888888889</v>
      </c>
      <c r="G661" s="51">
        <f t="shared" si="65"/>
        <v>0.49027777777519077</v>
      </c>
      <c r="H661" s="31" t="str">
        <f t="shared" si="62"/>
        <v>ACCEPTABLE</v>
      </c>
      <c r="I661" s="18"/>
      <c r="J661" s="33">
        <v>42289.222222222219</v>
      </c>
      <c r="K661" s="33">
        <v>42289.232638888891</v>
      </c>
      <c r="L661" s="27">
        <f t="shared" si="63"/>
        <v>1.0416666671517305E-2</v>
      </c>
      <c r="M661" s="28" t="str">
        <f t="shared" si="64"/>
        <v>TRUE</v>
      </c>
      <c r="N661" s="31" t="s">
        <v>39</v>
      </c>
      <c r="O661" s="29" t="s">
        <v>398</v>
      </c>
      <c r="P661"/>
      <c r="Q661"/>
      <c r="R661"/>
      <c r="S661"/>
      <c r="T661"/>
      <c r="U661"/>
      <c r="V661"/>
      <c r="W661"/>
    </row>
    <row r="662" spans="1:23" ht="27" customHeight="1" x14ac:dyDescent="0.25">
      <c r="A662" s="45">
        <v>19212</v>
      </c>
      <c r="B662" s="45">
        <v>513</v>
      </c>
      <c r="C662" s="29" t="s">
        <v>292</v>
      </c>
      <c r="D662" s="55">
        <v>42289.333333333336</v>
      </c>
      <c r="E662" s="29" t="s">
        <v>41</v>
      </c>
      <c r="F662" s="60">
        <v>42288.738888888889</v>
      </c>
      <c r="G662" s="51">
        <f t="shared" si="65"/>
        <v>0.59444444444670808</v>
      </c>
      <c r="H662" s="31" t="str">
        <f t="shared" si="62"/>
        <v>ACCEPTABLE</v>
      </c>
      <c r="I662" s="18"/>
      <c r="J662" s="33">
        <v>42289.333333333336</v>
      </c>
      <c r="K662" s="33">
        <v>42289.34375</v>
      </c>
      <c r="L662" s="27">
        <f t="shared" si="63"/>
        <v>1.0416666664241347E-2</v>
      </c>
      <c r="M662" s="28" t="str">
        <f t="shared" si="64"/>
        <v>TRUE</v>
      </c>
      <c r="N662" s="31" t="s">
        <v>41</v>
      </c>
      <c r="O662" s="29" t="s">
        <v>120</v>
      </c>
      <c r="P662"/>
      <c r="Q662"/>
      <c r="R662"/>
      <c r="S662"/>
      <c r="T662"/>
      <c r="U662"/>
      <c r="V662"/>
      <c r="W662"/>
    </row>
    <row r="663" spans="1:23" ht="27" customHeight="1" x14ac:dyDescent="0.25">
      <c r="A663" s="3">
        <v>19212</v>
      </c>
      <c r="B663" s="3">
        <v>514</v>
      </c>
      <c r="C663" s="3" t="s">
        <v>292</v>
      </c>
      <c r="D663" s="60">
        <v>42289.364583333336</v>
      </c>
      <c r="E663" s="3" t="s">
        <v>39</v>
      </c>
      <c r="F663" s="60">
        <v>42288.738888888889</v>
      </c>
      <c r="G663" s="51">
        <f t="shared" si="65"/>
        <v>0.62569444444670808</v>
      </c>
      <c r="H663" s="31" t="str">
        <f t="shared" si="62"/>
        <v>ACCEPTABLE</v>
      </c>
      <c r="I663" s="18"/>
      <c r="J663" s="33">
        <v>42289.364583333336</v>
      </c>
      <c r="K663" s="33">
        <v>42289.375</v>
      </c>
      <c r="L663" s="27">
        <f t="shared" si="63"/>
        <v>1.0416666664241347E-2</v>
      </c>
      <c r="M663" s="28" t="str">
        <f t="shared" si="64"/>
        <v>TRUE</v>
      </c>
      <c r="N663" s="31" t="s">
        <v>39</v>
      </c>
      <c r="O663" s="29" t="s">
        <v>121</v>
      </c>
      <c r="P663"/>
      <c r="Q663"/>
      <c r="R663"/>
      <c r="S663"/>
      <c r="T663"/>
      <c r="U663"/>
      <c r="V663"/>
      <c r="W663"/>
    </row>
    <row r="664" spans="1:23" ht="27" customHeight="1" x14ac:dyDescent="0.25">
      <c r="A664" s="3">
        <v>19213</v>
      </c>
      <c r="B664" s="3">
        <v>515</v>
      </c>
      <c r="C664" s="3" t="s">
        <v>40</v>
      </c>
      <c r="D664" s="60">
        <v>42290.229166666664</v>
      </c>
      <c r="E664" s="3" t="s">
        <v>41</v>
      </c>
      <c r="F664" s="60">
        <v>42289.82708333333</v>
      </c>
      <c r="G664" s="51">
        <f t="shared" si="65"/>
        <v>0.40208333333430346</v>
      </c>
      <c r="H664" s="31" t="str">
        <f t="shared" si="62"/>
        <v>ACCEPTABLE</v>
      </c>
      <c r="I664" s="18"/>
      <c r="J664" s="33">
        <v>42290.222222222219</v>
      </c>
      <c r="K664" s="33">
        <v>42290.231944444444</v>
      </c>
      <c r="L664" s="27">
        <f t="shared" si="63"/>
        <v>9.7222222248092294E-3</v>
      </c>
      <c r="M664" s="28" t="str">
        <f t="shared" si="64"/>
        <v>TRUE</v>
      </c>
      <c r="N664" s="31" t="s">
        <v>41</v>
      </c>
      <c r="O664" s="29" t="s">
        <v>163</v>
      </c>
      <c r="P664"/>
      <c r="Q664"/>
      <c r="R664"/>
      <c r="S664"/>
      <c r="T664"/>
      <c r="U664"/>
      <c r="V664"/>
      <c r="W664"/>
    </row>
    <row r="665" spans="1:23" ht="27" customHeight="1" x14ac:dyDescent="0.25">
      <c r="A665" s="3">
        <v>19213</v>
      </c>
      <c r="B665" s="3">
        <v>516</v>
      </c>
      <c r="C665" s="3" t="s">
        <v>40</v>
      </c>
      <c r="D665" s="60">
        <v>42290.25</v>
      </c>
      <c r="E665" s="3" t="s">
        <v>39</v>
      </c>
      <c r="F665" s="60">
        <v>42289.82708333333</v>
      </c>
      <c r="G665" s="51">
        <f t="shared" si="65"/>
        <v>0.42291666667006211</v>
      </c>
      <c r="H665" s="31" t="str">
        <f t="shared" si="62"/>
        <v>ACCEPTABLE</v>
      </c>
      <c r="I665" s="18"/>
      <c r="J665" s="33">
        <v>42290.244444444441</v>
      </c>
      <c r="K665" s="33">
        <v>42290.253472222219</v>
      </c>
      <c r="L665" s="27">
        <f t="shared" si="63"/>
        <v>9.0277777781011537E-3</v>
      </c>
      <c r="M665" s="28" t="str">
        <f t="shared" si="64"/>
        <v>TRUE</v>
      </c>
      <c r="N665" s="31" t="s">
        <v>39</v>
      </c>
      <c r="O665" s="29" t="s">
        <v>163</v>
      </c>
      <c r="P665"/>
      <c r="Q665"/>
      <c r="R665"/>
      <c r="S665"/>
      <c r="T665"/>
      <c r="U665"/>
      <c r="V665"/>
      <c r="W665"/>
    </row>
    <row r="666" spans="1:23" ht="27" customHeight="1" x14ac:dyDescent="0.25">
      <c r="A666" s="3">
        <v>19211</v>
      </c>
      <c r="B666" s="3">
        <v>517</v>
      </c>
      <c r="C666" s="3" t="s">
        <v>43</v>
      </c>
      <c r="D666" s="60">
        <v>42290.489583333336</v>
      </c>
      <c r="E666" s="3" t="s">
        <v>41</v>
      </c>
      <c r="F666" s="60">
        <v>42289.82708333333</v>
      </c>
      <c r="G666" s="51">
        <f t="shared" si="65"/>
        <v>0.66250000000582077</v>
      </c>
      <c r="H666" s="31" t="str">
        <f t="shared" si="62"/>
        <v>ACCEPTABLE</v>
      </c>
      <c r="I666" s="18"/>
      <c r="J666" s="33">
        <v>42290.501388888886</v>
      </c>
      <c r="K666" s="33">
        <v>42290.511805555558</v>
      </c>
      <c r="L666" s="27">
        <f t="shared" si="63"/>
        <v>1.0416666671517305E-2</v>
      </c>
      <c r="M666" s="28" t="str">
        <f t="shared" si="64"/>
        <v>TRUE</v>
      </c>
      <c r="N666" s="31" t="s">
        <v>41</v>
      </c>
      <c r="O666" s="29" t="s">
        <v>44</v>
      </c>
      <c r="P666"/>
      <c r="Q666"/>
      <c r="R666"/>
      <c r="S666"/>
      <c r="T666"/>
      <c r="U666"/>
      <c r="V666"/>
      <c r="W666"/>
    </row>
    <row r="667" spans="1:23" ht="27" customHeight="1" x14ac:dyDescent="0.25">
      <c r="A667" s="3">
        <v>19211</v>
      </c>
      <c r="B667" s="3">
        <v>518</v>
      </c>
      <c r="C667" s="3" t="s">
        <v>40</v>
      </c>
      <c r="D667" s="60">
        <v>42290.513888888891</v>
      </c>
      <c r="E667" s="3" t="s">
        <v>39</v>
      </c>
      <c r="F667" s="60">
        <v>42289.82708333333</v>
      </c>
      <c r="G667" s="51">
        <f t="shared" si="65"/>
        <v>0.68680555556056788</v>
      </c>
      <c r="H667" s="31" t="str">
        <f t="shared" si="62"/>
        <v>ACCEPTABLE</v>
      </c>
      <c r="I667" s="18"/>
      <c r="J667" s="33">
        <v>42290.529166666667</v>
      </c>
      <c r="K667" s="33">
        <v>42290.540277777778</v>
      </c>
      <c r="L667" s="27">
        <f t="shared" si="63"/>
        <v>1.1111111110949423E-2</v>
      </c>
      <c r="M667" s="28" t="str">
        <f t="shared" si="64"/>
        <v>TRUE</v>
      </c>
      <c r="N667" s="31" t="s">
        <v>39</v>
      </c>
      <c r="O667" s="29" t="s">
        <v>46</v>
      </c>
      <c r="P667"/>
      <c r="Q667"/>
      <c r="R667"/>
      <c r="S667"/>
      <c r="T667"/>
      <c r="U667"/>
      <c r="V667"/>
      <c r="W667"/>
    </row>
    <row r="668" spans="1:23" ht="27" customHeight="1" x14ac:dyDescent="0.25">
      <c r="A668" s="3">
        <v>19215</v>
      </c>
      <c r="B668" s="3">
        <v>519</v>
      </c>
      <c r="C668" s="3" t="s">
        <v>40</v>
      </c>
      <c r="D668" s="60">
        <v>42290.5625</v>
      </c>
      <c r="E668" s="3" t="s">
        <v>41</v>
      </c>
      <c r="F668" s="60">
        <v>42290.441666666666</v>
      </c>
      <c r="G668" s="51">
        <f t="shared" si="65"/>
        <v>0.12083333333430346</v>
      </c>
      <c r="H668" s="31" t="str">
        <f t="shared" si="62"/>
        <v>ACCEPTABLE</v>
      </c>
      <c r="I668" s="18"/>
      <c r="J668" s="33">
        <v>42290.568055555559</v>
      </c>
      <c r="K668" s="33">
        <v>42290.583333333336</v>
      </c>
      <c r="L668" s="27">
        <f t="shared" si="63"/>
        <v>1.5277777776645962E-2</v>
      </c>
      <c r="M668" s="28" t="str">
        <f t="shared" si="64"/>
        <v>TRUE</v>
      </c>
      <c r="N668" s="31" t="s">
        <v>41</v>
      </c>
      <c r="O668" s="29" t="s">
        <v>479</v>
      </c>
      <c r="P668"/>
      <c r="Q668"/>
      <c r="R668"/>
      <c r="S668"/>
      <c r="T668"/>
      <c r="U668"/>
      <c r="V668"/>
      <c r="W668"/>
    </row>
    <row r="669" spans="1:23" ht="27" customHeight="1" x14ac:dyDescent="0.25">
      <c r="A669" s="3">
        <v>19215</v>
      </c>
      <c r="B669" s="3">
        <v>520</v>
      </c>
      <c r="C669" s="3" t="s">
        <v>43</v>
      </c>
      <c r="D669" s="60">
        <v>42290.597222222219</v>
      </c>
      <c r="E669" s="3" t="s">
        <v>39</v>
      </c>
      <c r="F669" s="60">
        <v>42290.441666666666</v>
      </c>
      <c r="G669" s="51">
        <f t="shared" si="65"/>
        <v>0.15555555555329192</v>
      </c>
      <c r="H669" s="31" t="str">
        <f t="shared" si="62"/>
        <v>ACCEPTABLE</v>
      </c>
      <c r="I669" s="18"/>
      <c r="J669" s="33">
        <v>42290.607638888891</v>
      </c>
      <c r="K669" s="33">
        <v>42290.618055555555</v>
      </c>
      <c r="L669" s="27">
        <f t="shared" si="63"/>
        <v>1.0416666664241347E-2</v>
      </c>
      <c r="M669" s="28" t="str">
        <f t="shared" si="64"/>
        <v>TRUE</v>
      </c>
      <c r="N669" s="31" t="s">
        <v>39</v>
      </c>
      <c r="O669" s="29" t="s">
        <v>44</v>
      </c>
      <c r="P669"/>
      <c r="Q669"/>
      <c r="R669"/>
      <c r="S669"/>
      <c r="T669"/>
      <c r="U669"/>
      <c r="V669"/>
      <c r="W669"/>
    </row>
    <row r="670" spans="1:23" ht="27" customHeight="1" x14ac:dyDescent="0.25">
      <c r="A670" s="3">
        <v>19214</v>
      </c>
      <c r="B670" s="3">
        <v>521</v>
      </c>
      <c r="C670" s="3" t="s">
        <v>40</v>
      </c>
      <c r="D670" s="60">
        <v>42290.625</v>
      </c>
      <c r="E670" s="3" t="s">
        <v>41</v>
      </c>
      <c r="F670" s="60">
        <v>42290.513194444444</v>
      </c>
      <c r="G670" s="51">
        <f t="shared" si="65"/>
        <v>0.11180555555620231</v>
      </c>
      <c r="H670" s="31" t="str">
        <f t="shared" si="62"/>
        <v>ACCEPTABLE</v>
      </c>
      <c r="I670" s="18"/>
      <c r="J670" s="33">
        <v>42290.634722222225</v>
      </c>
      <c r="K670" s="33">
        <v>42290.643750000003</v>
      </c>
      <c r="L670" s="27">
        <f t="shared" si="63"/>
        <v>9.0277777781011537E-3</v>
      </c>
      <c r="M670" s="28" t="str">
        <f t="shared" si="64"/>
        <v>TRUE</v>
      </c>
      <c r="N670" s="31" t="s">
        <v>41</v>
      </c>
      <c r="O670" s="29" t="s">
        <v>348</v>
      </c>
      <c r="P670"/>
      <c r="Q670"/>
      <c r="R670"/>
      <c r="S670"/>
      <c r="T670"/>
      <c r="U670"/>
      <c r="V670"/>
      <c r="W670"/>
    </row>
    <row r="671" spans="1:23" ht="27" customHeight="1" x14ac:dyDescent="0.25">
      <c r="A671" s="3">
        <v>19214</v>
      </c>
      <c r="B671" s="3">
        <v>522</v>
      </c>
      <c r="C671" s="3" t="s">
        <v>43</v>
      </c>
      <c r="D671" s="60">
        <v>42290.659722222219</v>
      </c>
      <c r="E671" s="3" t="s">
        <v>39</v>
      </c>
      <c r="F671" s="60">
        <v>42290.513194444444</v>
      </c>
      <c r="G671" s="51">
        <f t="shared" si="65"/>
        <v>0.14652777777519077</v>
      </c>
      <c r="H671" s="31" t="str">
        <f t="shared" si="62"/>
        <v>ACCEPTABLE</v>
      </c>
      <c r="I671" s="18"/>
      <c r="J671" s="33">
        <v>42290.680555555555</v>
      </c>
      <c r="K671" s="33">
        <v>42290.691666666666</v>
      </c>
      <c r="L671" s="27">
        <f t="shared" si="63"/>
        <v>1.1111111110949423E-2</v>
      </c>
      <c r="M671" s="28" t="str">
        <f t="shared" si="64"/>
        <v>TRUE</v>
      </c>
      <c r="N671" s="31" t="s">
        <v>39</v>
      </c>
      <c r="O671" s="29" t="s">
        <v>54</v>
      </c>
      <c r="P671"/>
      <c r="Q671"/>
      <c r="R671"/>
      <c r="S671"/>
      <c r="T671"/>
      <c r="U671"/>
      <c r="V671"/>
      <c r="W671"/>
    </row>
    <row r="672" spans="1:23" ht="27" customHeight="1" x14ac:dyDescent="0.25">
      <c r="A672" s="3">
        <v>19215</v>
      </c>
      <c r="B672" s="3">
        <v>523</v>
      </c>
      <c r="C672" s="3" t="s">
        <v>43</v>
      </c>
      <c r="D672" s="60">
        <v>42290.920138888891</v>
      </c>
      <c r="E672" s="3" t="s">
        <v>41</v>
      </c>
      <c r="F672" s="60">
        <v>42290.738194444442</v>
      </c>
      <c r="G672" s="51">
        <f t="shared" si="65"/>
        <v>0.18194444444816327</v>
      </c>
      <c r="H672" s="31" t="str">
        <f t="shared" si="62"/>
        <v>ACCEPTABLE</v>
      </c>
      <c r="I672" s="18"/>
      <c r="J672" s="33">
        <v>42290.885416666664</v>
      </c>
      <c r="K672" s="33">
        <v>42290.899305555555</v>
      </c>
      <c r="L672" s="27">
        <f t="shared" si="63"/>
        <v>1.3888888890505768E-2</v>
      </c>
      <c r="M672" s="28" t="str">
        <f t="shared" si="64"/>
        <v>TRUE</v>
      </c>
      <c r="N672" s="31" t="s">
        <v>41</v>
      </c>
      <c r="O672" s="29" t="s">
        <v>54</v>
      </c>
      <c r="P672"/>
      <c r="Q672"/>
      <c r="R672"/>
      <c r="S672"/>
      <c r="T672"/>
      <c r="U672"/>
      <c r="V672"/>
      <c r="W672"/>
    </row>
    <row r="673" spans="1:23" ht="27" customHeight="1" x14ac:dyDescent="0.25">
      <c r="A673" s="3">
        <v>19215</v>
      </c>
      <c r="B673" s="3">
        <v>524</v>
      </c>
      <c r="C673" s="3" t="s">
        <v>40</v>
      </c>
      <c r="D673" s="60">
        <v>42290.934027777781</v>
      </c>
      <c r="E673" s="3" t="s">
        <v>39</v>
      </c>
      <c r="F673" s="60">
        <v>42290.738194444442</v>
      </c>
      <c r="G673" s="51">
        <f t="shared" si="65"/>
        <v>0.19583333333866904</v>
      </c>
      <c r="H673" s="31" t="str">
        <f t="shared" si="62"/>
        <v>ACCEPTABLE</v>
      </c>
      <c r="I673" s="18"/>
      <c r="J673" s="33">
        <v>42290.921527777777</v>
      </c>
      <c r="K673" s="33">
        <v>42290.936111111114</v>
      </c>
      <c r="L673" s="27">
        <f t="shared" si="63"/>
        <v>1.4583333337213844E-2</v>
      </c>
      <c r="M673" s="28" t="str">
        <f t="shared" si="64"/>
        <v>TRUE</v>
      </c>
      <c r="N673" s="31" t="s">
        <v>39</v>
      </c>
      <c r="O673" s="29" t="s">
        <v>480</v>
      </c>
      <c r="P673"/>
      <c r="Q673"/>
      <c r="R673"/>
      <c r="S673"/>
      <c r="T673"/>
      <c r="U673"/>
      <c r="V673"/>
      <c r="W673"/>
    </row>
    <row r="674" spans="1:23" ht="27" customHeight="1" x14ac:dyDescent="0.25">
      <c r="A674" s="3">
        <v>19214</v>
      </c>
      <c r="B674" s="3">
        <v>525</v>
      </c>
      <c r="C674" s="3" t="s">
        <v>43</v>
      </c>
      <c r="D674" s="60">
        <v>42291.364583333336</v>
      </c>
      <c r="E674" s="3" t="s">
        <v>41</v>
      </c>
      <c r="F674" s="60">
        <v>42290.738194444442</v>
      </c>
      <c r="G674" s="51">
        <f t="shared" si="65"/>
        <v>0.62638888889341615</v>
      </c>
      <c r="H674" s="31" t="str">
        <f t="shared" si="62"/>
        <v>ACCEPTABLE</v>
      </c>
      <c r="I674" s="18"/>
      <c r="J674" s="33">
        <v>42291.368055555555</v>
      </c>
      <c r="K674" s="33">
        <v>42291.378472222219</v>
      </c>
      <c r="L674" s="27">
        <f t="shared" si="63"/>
        <v>1.0416666664241347E-2</v>
      </c>
      <c r="M674" s="28" t="str">
        <f t="shared" si="64"/>
        <v>TRUE</v>
      </c>
      <c r="N674" s="31" t="s">
        <v>41</v>
      </c>
      <c r="O674" s="29" t="s">
        <v>44</v>
      </c>
      <c r="P674"/>
      <c r="Q674"/>
      <c r="R674"/>
      <c r="S674"/>
      <c r="T674"/>
      <c r="U674"/>
      <c r="V674"/>
      <c r="W674"/>
    </row>
    <row r="675" spans="1:23" ht="27" customHeight="1" x14ac:dyDescent="0.25">
      <c r="A675" s="3">
        <v>19215</v>
      </c>
      <c r="B675" s="3">
        <v>527</v>
      </c>
      <c r="C675" s="3" t="s">
        <v>292</v>
      </c>
      <c r="D675" s="60">
        <v>42291.541666666664</v>
      </c>
      <c r="E675" s="3" t="s">
        <v>39</v>
      </c>
      <c r="F675" s="60">
        <v>42290.738194444442</v>
      </c>
      <c r="G675" s="51">
        <f t="shared" si="65"/>
        <v>0.80347222222189885</v>
      </c>
      <c r="H675" s="31" t="str">
        <f t="shared" si="62"/>
        <v>ACCEPTABLE</v>
      </c>
      <c r="I675" s="18"/>
      <c r="J675" s="33">
        <v>42291.527777777781</v>
      </c>
      <c r="K675" s="33">
        <v>42291.538194444445</v>
      </c>
      <c r="L675" s="27">
        <f t="shared" si="63"/>
        <v>1.0416666664241347E-2</v>
      </c>
      <c r="M675" s="28" t="str">
        <f t="shared" si="64"/>
        <v>TRUE</v>
      </c>
      <c r="N675" s="31" t="s">
        <v>39</v>
      </c>
      <c r="O675" s="29" t="s">
        <v>481</v>
      </c>
      <c r="P675"/>
      <c r="Q675"/>
      <c r="R675"/>
      <c r="S675"/>
      <c r="T675"/>
      <c r="U675"/>
      <c r="V675"/>
      <c r="W675"/>
    </row>
    <row r="676" spans="1:23" ht="27" customHeight="1" x14ac:dyDescent="0.25">
      <c r="A676" s="3">
        <v>19216</v>
      </c>
      <c r="B676" s="3">
        <v>528</v>
      </c>
      <c r="C676" s="3" t="s">
        <v>340</v>
      </c>
      <c r="D676" s="60">
        <v>42292.395833333336</v>
      </c>
      <c r="E676" s="3" t="s">
        <v>41</v>
      </c>
      <c r="F676" s="60">
        <v>42290.738194444442</v>
      </c>
      <c r="G676" s="51">
        <f t="shared" si="65"/>
        <v>1.6576388888934162</v>
      </c>
      <c r="H676" s="31" t="str">
        <f t="shared" si="62"/>
        <v>ACCEPTABLE</v>
      </c>
      <c r="I676" s="18"/>
      <c r="J676" s="33">
        <v>42292.406944444447</v>
      </c>
      <c r="K676" s="33">
        <v>42292.425694444442</v>
      </c>
      <c r="L676" s="27">
        <f t="shared" si="63"/>
        <v>1.8749999995634425E-2</v>
      </c>
      <c r="M676" s="28" t="str">
        <f t="shared" si="64"/>
        <v>TRUE</v>
      </c>
      <c r="N676" s="31" t="s">
        <v>41</v>
      </c>
      <c r="O676" s="29" t="s">
        <v>120</v>
      </c>
      <c r="P676"/>
      <c r="Q676"/>
      <c r="R676"/>
      <c r="S676"/>
      <c r="T676"/>
      <c r="U676"/>
      <c r="V676"/>
      <c r="W676"/>
    </row>
    <row r="677" spans="1:23" ht="27" customHeight="1" x14ac:dyDescent="0.25">
      <c r="A677" s="3">
        <v>19216</v>
      </c>
      <c r="B677" s="3">
        <v>530</v>
      </c>
      <c r="C677" s="3" t="s">
        <v>68</v>
      </c>
      <c r="D677" s="60">
        <v>42294.260416666664</v>
      </c>
      <c r="E677" s="3" t="s">
        <v>41</v>
      </c>
      <c r="F677" s="60">
        <v>42293.688194444447</v>
      </c>
      <c r="G677" s="51">
        <f t="shared" si="65"/>
        <v>0.57222222221753327</v>
      </c>
      <c r="H677" s="31" t="str">
        <f t="shared" si="62"/>
        <v>ACCEPTABLE</v>
      </c>
      <c r="I677" s="18"/>
      <c r="J677" s="33">
        <v>42294.256944444445</v>
      </c>
      <c r="K677" s="33">
        <v>42294.268750000003</v>
      </c>
      <c r="L677" s="27">
        <f t="shared" si="63"/>
        <v>1.1805555557657499E-2</v>
      </c>
      <c r="M677" s="28" t="str">
        <f t="shared" si="64"/>
        <v>TRUE</v>
      </c>
      <c r="N677" s="31" t="s">
        <v>41</v>
      </c>
      <c r="O677" s="29" t="s">
        <v>482</v>
      </c>
      <c r="P677"/>
      <c r="Q677"/>
      <c r="R677"/>
      <c r="S677"/>
      <c r="T677"/>
      <c r="U677"/>
      <c r="V677"/>
      <c r="W677"/>
    </row>
    <row r="678" spans="1:23" ht="27" customHeight="1" x14ac:dyDescent="0.25">
      <c r="A678" s="3">
        <v>19216</v>
      </c>
      <c r="B678" s="3">
        <v>531</v>
      </c>
      <c r="C678" s="3" t="s">
        <v>340</v>
      </c>
      <c r="D678" s="60">
        <v>42294.28125</v>
      </c>
      <c r="E678" s="3" t="s">
        <v>39</v>
      </c>
      <c r="F678" s="60">
        <v>42293.688194444447</v>
      </c>
      <c r="G678" s="51">
        <f t="shared" si="65"/>
        <v>0.59305555555329192</v>
      </c>
      <c r="H678" s="31" t="str">
        <f t="shared" si="62"/>
        <v>ACCEPTABLE</v>
      </c>
      <c r="I678" s="18"/>
      <c r="J678" s="33">
        <v>42294.284722222219</v>
      </c>
      <c r="K678" s="33">
        <v>42294.295138888891</v>
      </c>
      <c r="L678" s="27">
        <f t="shared" si="63"/>
        <v>1.0416666671517305E-2</v>
      </c>
      <c r="M678" s="28" t="str">
        <f t="shared" si="64"/>
        <v>TRUE</v>
      </c>
      <c r="N678" s="31" t="s">
        <v>39</v>
      </c>
      <c r="O678" s="29" t="s">
        <v>483</v>
      </c>
      <c r="P678"/>
      <c r="Q678"/>
      <c r="R678"/>
      <c r="S678"/>
      <c r="T678"/>
      <c r="U678"/>
      <c r="V678"/>
      <c r="W678"/>
    </row>
    <row r="679" spans="1:23" ht="27" customHeight="1" x14ac:dyDescent="0.25">
      <c r="A679" s="3">
        <v>19217</v>
      </c>
      <c r="B679" s="3">
        <v>532</v>
      </c>
      <c r="C679" s="3" t="s">
        <v>40</v>
      </c>
      <c r="D679" s="60">
        <v>42294.368055555555</v>
      </c>
      <c r="E679" s="3" t="s">
        <v>41</v>
      </c>
      <c r="F679" s="60">
        <v>42294.20208333333</v>
      </c>
      <c r="G679" s="51">
        <f t="shared" si="65"/>
        <v>0.16597222222480923</v>
      </c>
      <c r="H679" s="31" t="str">
        <f t="shared" si="62"/>
        <v>ACCEPTABLE</v>
      </c>
      <c r="I679" s="18"/>
      <c r="J679" s="33">
        <v>42294.350694444445</v>
      </c>
      <c r="K679" s="33">
        <v>42294.362500000003</v>
      </c>
      <c r="L679" s="27">
        <f t="shared" si="63"/>
        <v>1.1805555557657499E-2</v>
      </c>
      <c r="M679" s="28" t="str">
        <f t="shared" si="64"/>
        <v>TRUE</v>
      </c>
      <c r="N679" s="31" t="s">
        <v>41</v>
      </c>
      <c r="O679" s="29" t="s">
        <v>125</v>
      </c>
      <c r="P679"/>
      <c r="Q679"/>
      <c r="R679"/>
      <c r="S679"/>
      <c r="T679"/>
      <c r="U679"/>
      <c r="V679"/>
      <c r="W679"/>
    </row>
    <row r="680" spans="1:23" ht="27" customHeight="1" x14ac:dyDescent="0.25">
      <c r="A680" s="3">
        <v>19217</v>
      </c>
      <c r="B680" s="3">
        <v>533</v>
      </c>
      <c r="C680" s="3" t="s">
        <v>43</v>
      </c>
      <c r="D680" s="60">
        <v>42294.409722222219</v>
      </c>
      <c r="E680" s="3" t="s">
        <v>39</v>
      </c>
      <c r="F680" s="60">
        <v>42294.20208333333</v>
      </c>
      <c r="G680" s="51">
        <f t="shared" si="65"/>
        <v>0.20763888888905058</v>
      </c>
      <c r="H680" s="31" t="str">
        <f t="shared" si="62"/>
        <v>ACCEPTABLE</v>
      </c>
      <c r="I680" s="18"/>
      <c r="J680" s="33">
        <v>42294.397916666669</v>
      </c>
      <c r="K680" s="33">
        <v>42294.407638888886</v>
      </c>
      <c r="L680" s="27">
        <f t="shared" si="63"/>
        <v>9.7222222175332718E-3</v>
      </c>
      <c r="M680" s="28" t="str">
        <f t="shared" si="64"/>
        <v>TRUE</v>
      </c>
      <c r="N680" s="31" t="s">
        <v>39</v>
      </c>
      <c r="O680" s="29" t="s">
        <v>54</v>
      </c>
      <c r="P680"/>
      <c r="Q680"/>
      <c r="R680"/>
      <c r="S680"/>
      <c r="T680"/>
      <c r="U680"/>
      <c r="V680"/>
      <c r="W680"/>
    </row>
    <row r="681" spans="1:23" ht="27" customHeight="1" x14ac:dyDescent="0.25">
      <c r="A681" s="45">
        <v>19219</v>
      </c>
      <c r="B681" s="45">
        <v>536</v>
      </c>
      <c r="C681" s="29" t="s">
        <v>40</v>
      </c>
      <c r="D681" s="60">
        <v>42295.111111111109</v>
      </c>
      <c r="E681" s="29" t="s">
        <v>41</v>
      </c>
      <c r="F681" s="60">
        <v>42294.949305555558</v>
      </c>
      <c r="G681" s="51">
        <f t="shared" si="65"/>
        <v>0.16180555555183673</v>
      </c>
      <c r="H681" s="31" t="str">
        <f t="shared" si="62"/>
        <v>ACCEPTABLE</v>
      </c>
      <c r="I681" s="18"/>
      <c r="J681" s="33">
        <v>42295.094444444447</v>
      </c>
      <c r="K681" s="33">
        <v>42295.106249999997</v>
      </c>
      <c r="L681" s="27">
        <f t="shared" si="63"/>
        <v>1.1805555550381541E-2</v>
      </c>
      <c r="M681" s="28" t="str">
        <f t="shared" si="64"/>
        <v>TRUE</v>
      </c>
      <c r="N681" s="31" t="s">
        <v>41</v>
      </c>
      <c r="O681" s="29" t="s">
        <v>472</v>
      </c>
      <c r="P681"/>
      <c r="Q681"/>
      <c r="R681"/>
      <c r="S681"/>
      <c r="T681"/>
      <c r="U681"/>
      <c r="V681"/>
      <c r="W681"/>
    </row>
    <row r="682" spans="1:23" ht="27" customHeight="1" x14ac:dyDescent="0.25">
      <c r="A682" s="45">
        <v>19219</v>
      </c>
      <c r="B682" s="45">
        <v>537</v>
      </c>
      <c r="C682" s="29" t="s">
        <v>43</v>
      </c>
      <c r="D682" s="60">
        <v>42295.145833333336</v>
      </c>
      <c r="E682" s="29" t="s">
        <v>39</v>
      </c>
      <c r="F682" s="60">
        <v>42294.949305555558</v>
      </c>
      <c r="G682" s="51">
        <f t="shared" si="65"/>
        <v>0.19652777777810115</v>
      </c>
      <c r="H682" s="31" t="str">
        <f t="shared" si="62"/>
        <v>ACCEPTABLE</v>
      </c>
      <c r="I682" s="18"/>
      <c r="J682" s="33">
        <v>42295.13958333333</v>
      </c>
      <c r="K682" s="33">
        <v>42295.149305555555</v>
      </c>
      <c r="L682" s="27">
        <f t="shared" si="63"/>
        <v>9.7222222248092294E-3</v>
      </c>
      <c r="M682" s="28" t="str">
        <f t="shared" si="64"/>
        <v>TRUE</v>
      </c>
      <c r="N682" s="31" t="s">
        <v>39</v>
      </c>
      <c r="O682" s="29" t="s">
        <v>398</v>
      </c>
      <c r="P682"/>
      <c r="Q682"/>
      <c r="R682"/>
      <c r="S682"/>
      <c r="T682"/>
      <c r="U682"/>
      <c r="V682"/>
      <c r="W682"/>
    </row>
    <row r="683" spans="1:23" ht="27" customHeight="1" x14ac:dyDescent="0.25">
      <c r="A683" s="45">
        <v>19217</v>
      </c>
      <c r="B683" s="45">
        <v>538</v>
      </c>
      <c r="C683" s="29" t="s">
        <v>43</v>
      </c>
      <c r="D683" s="60">
        <v>42295.40625</v>
      </c>
      <c r="E683" s="29" t="s">
        <v>41</v>
      </c>
      <c r="F683" s="60">
        <v>42295.220833333333</v>
      </c>
      <c r="G683" s="51">
        <f t="shared" si="65"/>
        <v>0.18541666666715173</v>
      </c>
      <c r="H683" s="31" t="str">
        <f t="shared" si="62"/>
        <v>ACCEPTABLE</v>
      </c>
      <c r="I683" s="18"/>
      <c r="J683" s="33">
        <v>42295.399305555555</v>
      </c>
      <c r="K683" s="33">
        <v>42295.40625</v>
      </c>
      <c r="L683" s="27">
        <f t="shared" si="63"/>
        <v>6.9444444452528842E-3</v>
      </c>
      <c r="M683" s="28" t="str">
        <f t="shared" si="64"/>
        <v>TRUE</v>
      </c>
      <c r="N683" s="31" t="s">
        <v>41</v>
      </c>
      <c r="O683" s="29" t="s">
        <v>54</v>
      </c>
      <c r="P683"/>
      <c r="Q683"/>
      <c r="R683"/>
      <c r="S683"/>
      <c r="T683"/>
      <c r="U683"/>
      <c r="V683"/>
      <c r="W683"/>
    </row>
    <row r="684" spans="1:23" ht="27" customHeight="1" x14ac:dyDescent="0.25">
      <c r="A684" s="3">
        <v>19217</v>
      </c>
      <c r="B684" s="3">
        <v>539</v>
      </c>
      <c r="C684" s="3" t="s">
        <v>40</v>
      </c>
      <c r="D684" s="60">
        <v>42295.427083333336</v>
      </c>
      <c r="E684" s="3" t="s">
        <v>39</v>
      </c>
      <c r="F684" s="60">
        <v>42295.220833333333</v>
      </c>
      <c r="G684" s="51">
        <f t="shared" si="65"/>
        <v>0.20625000000291038</v>
      </c>
      <c r="H684" s="31" t="str">
        <f t="shared" si="62"/>
        <v>ACCEPTABLE</v>
      </c>
      <c r="I684" s="18"/>
      <c r="J684" s="33">
        <v>42295.428472222222</v>
      </c>
      <c r="K684" s="33">
        <v>42295.44027777778</v>
      </c>
      <c r="L684" s="27">
        <f t="shared" si="63"/>
        <v>1.1805555557657499E-2</v>
      </c>
      <c r="M684" s="28" t="str">
        <f t="shared" si="64"/>
        <v>TRUE</v>
      </c>
      <c r="N684" s="31" t="s">
        <v>39</v>
      </c>
      <c r="O684" s="29" t="s">
        <v>386</v>
      </c>
      <c r="P684"/>
      <c r="Q684"/>
      <c r="R684"/>
      <c r="S684"/>
      <c r="T684"/>
      <c r="U684"/>
      <c r="V684"/>
      <c r="W684"/>
    </row>
    <row r="685" spans="1:23" ht="27" customHeight="1" x14ac:dyDescent="0.25">
      <c r="A685" s="3">
        <v>19218</v>
      </c>
      <c r="B685" s="3">
        <v>540</v>
      </c>
      <c r="C685" s="3" t="s">
        <v>340</v>
      </c>
      <c r="D685" s="60">
        <v>42295.597222222219</v>
      </c>
      <c r="E685" s="3" t="s">
        <v>41</v>
      </c>
      <c r="F685" s="60">
        <v>42295.479861111111</v>
      </c>
      <c r="G685" s="51">
        <f t="shared" si="65"/>
        <v>0.11736111110803904</v>
      </c>
      <c r="H685" s="31" t="str">
        <f t="shared" ref="H685:H736" si="66">IF(D685-F685&lt;0,"TOO LATE",IF(G685="","",IF(OR(DAY(D685-F685)&gt;1,AND(HOUR(D685-F685)&gt;HOUR("0:59"),(SIGN(D685-F685)=1))),"ACCEPTABLE","TOO LATE")))</f>
        <v>ACCEPTABLE</v>
      </c>
      <c r="I685" s="18"/>
      <c r="J685" s="33">
        <v>42295.6</v>
      </c>
      <c r="K685" s="33">
        <v>42295.614583333336</v>
      </c>
      <c r="L685" s="27">
        <f t="shared" si="63"/>
        <v>1.4583333337213844E-2</v>
      </c>
      <c r="M685" s="28" t="str">
        <f t="shared" si="64"/>
        <v>TRUE</v>
      </c>
      <c r="N685" s="31" t="s">
        <v>41</v>
      </c>
      <c r="O685" s="29" t="s">
        <v>484</v>
      </c>
      <c r="P685"/>
      <c r="Q685"/>
      <c r="R685"/>
      <c r="S685"/>
      <c r="T685"/>
      <c r="U685"/>
      <c r="V685"/>
      <c r="W685"/>
    </row>
    <row r="686" spans="1:23" ht="27" customHeight="1" x14ac:dyDescent="0.25">
      <c r="A686" s="3">
        <v>19218</v>
      </c>
      <c r="B686" s="3">
        <v>541</v>
      </c>
      <c r="C686" s="3" t="s">
        <v>68</v>
      </c>
      <c r="D686" s="60">
        <v>42295.631944444445</v>
      </c>
      <c r="E686" s="3" t="s">
        <v>39</v>
      </c>
      <c r="F686" s="60">
        <v>42295.479861111111</v>
      </c>
      <c r="G686" s="51">
        <f t="shared" si="65"/>
        <v>0.15208333333430346</v>
      </c>
      <c r="H686" s="31" t="str">
        <f t="shared" si="66"/>
        <v>ACCEPTABLE</v>
      </c>
      <c r="I686" s="18"/>
      <c r="J686" s="33">
        <v>42295.638194444444</v>
      </c>
      <c r="K686" s="33">
        <v>42295.648611111108</v>
      </c>
      <c r="L686" s="27">
        <f t="shared" ref="L686:L737" si="67">IF(OR(K686="",J686=""), "Incomplete Data", K686-J686)</f>
        <v>1.0416666664241347E-2</v>
      </c>
      <c r="M686" s="28" t="str">
        <f t="shared" ref="M686:M737" si="68">_xlfn.IFS(OR(J686=0,K686=0,L686=""), "Incomplete Data", OR(L686&gt;$M$5,L686&lt;-$M$5),"FALSE",  OR(L686&lt;=$M$5,L686&gt;-$M$5), "TRUE")</f>
        <v>TRUE</v>
      </c>
      <c r="N686" s="31" t="s">
        <v>39</v>
      </c>
      <c r="O686" s="29" t="s">
        <v>485</v>
      </c>
      <c r="P686"/>
      <c r="Q686"/>
      <c r="R686"/>
      <c r="S686"/>
      <c r="T686"/>
      <c r="U686"/>
      <c r="V686"/>
      <c r="W686"/>
    </row>
    <row r="687" spans="1:23" ht="27" customHeight="1" x14ac:dyDescent="0.25">
      <c r="A687" s="3">
        <v>19218</v>
      </c>
      <c r="B687" s="3">
        <v>542</v>
      </c>
      <c r="C687" s="3" t="s">
        <v>68</v>
      </c>
      <c r="D687" s="60">
        <v>42296.583333333336</v>
      </c>
      <c r="E687" s="3" t="s">
        <v>41</v>
      </c>
      <c r="F687" s="60">
        <v>42295.57916666667</v>
      </c>
      <c r="G687" s="51">
        <f t="shared" si="65"/>
        <v>1.0041666666656965</v>
      </c>
      <c r="H687" s="31" t="str">
        <f t="shared" si="66"/>
        <v>ACCEPTABLE</v>
      </c>
      <c r="I687" s="18"/>
      <c r="J687" s="33">
        <v>42296.586805555555</v>
      </c>
      <c r="K687" s="33">
        <v>42296.597222222219</v>
      </c>
      <c r="L687" s="27">
        <f t="shared" si="67"/>
        <v>1.0416666664241347E-2</v>
      </c>
      <c r="M687" s="28" t="str">
        <f t="shared" si="68"/>
        <v>TRUE</v>
      </c>
      <c r="N687" s="31" t="s">
        <v>41</v>
      </c>
      <c r="O687" s="29" t="s">
        <v>157</v>
      </c>
      <c r="P687"/>
      <c r="Q687"/>
      <c r="R687"/>
      <c r="S687"/>
      <c r="T687"/>
      <c r="U687"/>
      <c r="V687"/>
      <c r="W687"/>
    </row>
    <row r="688" spans="1:23" ht="27" customHeight="1" x14ac:dyDescent="0.25">
      <c r="A688" s="3">
        <v>19218</v>
      </c>
      <c r="B688" s="3">
        <v>543</v>
      </c>
      <c r="C688" s="3" t="s">
        <v>340</v>
      </c>
      <c r="D688" s="60">
        <v>42296.604166666664</v>
      </c>
      <c r="E688" s="3" t="s">
        <v>39</v>
      </c>
      <c r="F688" s="60">
        <v>42295.57916666667</v>
      </c>
      <c r="G688" s="51">
        <f t="shared" si="65"/>
        <v>1.0249999999941792</v>
      </c>
      <c r="H688" s="31" t="str">
        <f t="shared" si="66"/>
        <v>ACCEPTABLE</v>
      </c>
      <c r="I688" s="18"/>
      <c r="J688" s="33">
        <v>42296.615972222222</v>
      </c>
      <c r="K688" s="33">
        <v>42296.629861111112</v>
      </c>
      <c r="L688" s="27">
        <f t="shared" si="67"/>
        <v>1.3888888890505768E-2</v>
      </c>
      <c r="M688" s="28" t="str">
        <f t="shared" si="68"/>
        <v>TRUE</v>
      </c>
      <c r="N688" s="31" t="s">
        <v>39</v>
      </c>
      <c r="O688" s="29" t="s">
        <v>302</v>
      </c>
      <c r="P688"/>
      <c r="Q688"/>
      <c r="R688"/>
      <c r="S688"/>
      <c r="T688"/>
      <c r="U688"/>
      <c r="V688"/>
      <c r="W688"/>
    </row>
    <row r="689" spans="1:23" ht="27" customHeight="1" x14ac:dyDescent="0.25">
      <c r="A689" s="3">
        <v>19221</v>
      </c>
      <c r="B689" s="3">
        <v>546</v>
      </c>
      <c r="C689" s="3" t="s">
        <v>340</v>
      </c>
      <c r="D689" s="60">
        <v>42296.71875</v>
      </c>
      <c r="E689" s="3" t="s">
        <v>41</v>
      </c>
      <c r="F689" s="60">
        <v>42296.445138888892</v>
      </c>
      <c r="G689" s="51">
        <f t="shared" si="65"/>
        <v>0.27361111110803904</v>
      </c>
      <c r="H689" s="31" t="str">
        <f t="shared" si="66"/>
        <v>ACCEPTABLE</v>
      </c>
      <c r="I689" s="18"/>
      <c r="J689" s="33">
        <v>42296.711805555555</v>
      </c>
      <c r="K689" s="33">
        <v>42296.723611111112</v>
      </c>
      <c r="L689" s="27">
        <f t="shared" si="67"/>
        <v>1.1805555557657499E-2</v>
      </c>
      <c r="M689" s="28" t="str">
        <f t="shared" si="68"/>
        <v>TRUE</v>
      </c>
      <c r="N689" s="31" t="s">
        <v>41</v>
      </c>
      <c r="O689" s="29" t="s">
        <v>486</v>
      </c>
      <c r="P689"/>
      <c r="Q689"/>
      <c r="R689"/>
      <c r="S689"/>
      <c r="T689"/>
      <c r="U689"/>
      <c r="V689"/>
      <c r="W689"/>
    </row>
    <row r="690" spans="1:23" ht="27" customHeight="1" x14ac:dyDescent="0.25">
      <c r="A690" s="3">
        <v>19221</v>
      </c>
      <c r="B690" s="3">
        <v>547</v>
      </c>
      <c r="C690" s="3" t="s">
        <v>68</v>
      </c>
      <c r="D690" s="60">
        <v>42296.75</v>
      </c>
      <c r="E690" s="3" t="s">
        <v>39</v>
      </c>
      <c r="F690" s="60">
        <v>42296.445138888892</v>
      </c>
      <c r="G690" s="51">
        <f t="shared" si="65"/>
        <v>0.30486111110803904</v>
      </c>
      <c r="H690" s="31" t="str">
        <f t="shared" si="66"/>
        <v>ACCEPTABLE</v>
      </c>
      <c r="I690" s="18"/>
      <c r="J690" s="33">
        <v>42296.740972222222</v>
      </c>
      <c r="K690" s="33">
        <v>42296.755555555559</v>
      </c>
      <c r="L690" s="27">
        <f t="shared" si="67"/>
        <v>1.4583333337213844E-2</v>
      </c>
      <c r="M690" s="28" t="str">
        <f t="shared" si="68"/>
        <v>TRUE</v>
      </c>
      <c r="N690" s="31" t="s">
        <v>39</v>
      </c>
      <c r="O690" s="29" t="s">
        <v>487</v>
      </c>
      <c r="P690"/>
      <c r="Q690"/>
      <c r="R690"/>
      <c r="S690"/>
      <c r="T690"/>
      <c r="U690"/>
      <c r="V690"/>
      <c r="W690"/>
    </row>
    <row r="691" spans="1:23" ht="27" customHeight="1" x14ac:dyDescent="0.25">
      <c r="A691" s="3">
        <v>19222</v>
      </c>
      <c r="B691" s="3">
        <v>549</v>
      </c>
      <c r="C691" s="3" t="s">
        <v>43</v>
      </c>
      <c r="D691" s="60">
        <v>42296.805555555555</v>
      </c>
      <c r="E691" s="3" t="s">
        <v>39</v>
      </c>
      <c r="F691" s="60">
        <v>42296.609027777777</v>
      </c>
      <c r="G691" s="51">
        <f t="shared" si="65"/>
        <v>0.19652777777810115</v>
      </c>
      <c r="H691" s="31" t="str">
        <f t="shared" si="66"/>
        <v>ACCEPTABLE</v>
      </c>
      <c r="I691" s="18"/>
      <c r="J691" s="33">
        <v>42296.796527777777</v>
      </c>
      <c r="K691" s="33">
        <v>42296.806250000001</v>
      </c>
      <c r="L691" s="27">
        <f t="shared" si="67"/>
        <v>9.7222222248092294E-3</v>
      </c>
      <c r="M691" s="28" t="str">
        <f t="shared" si="68"/>
        <v>TRUE</v>
      </c>
      <c r="N691" s="31" t="s">
        <v>39</v>
      </c>
      <c r="O691" s="29" t="s">
        <v>488</v>
      </c>
      <c r="P691"/>
      <c r="Q691"/>
      <c r="R691"/>
      <c r="S691"/>
      <c r="T691"/>
      <c r="U691"/>
      <c r="V691"/>
      <c r="W691"/>
    </row>
    <row r="692" spans="1:23" ht="27" customHeight="1" x14ac:dyDescent="0.25">
      <c r="A692" s="3">
        <v>19220</v>
      </c>
      <c r="B692" s="3">
        <v>550</v>
      </c>
      <c r="C692" s="3" t="s">
        <v>40</v>
      </c>
      <c r="D692" s="60">
        <v>42296.864583333336</v>
      </c>
      <c r="E692" s="3" t="s">
        <v>41</v>
      </c>
      <c r="F692" s="60">
        <v>42296.609027777777</v>
      </c>
      <c r="G692" s="51">
        <f t="shared" si="65"/>
        <v>0.25555555555911269</v>
      </c>
      <c r="H692" s="31" t="str">
        <f t="shared" si="66"/>
        <v>ACCEPTABLE</v>
      </c>
      <c r="I692" s="18"/>
      <c r="J692" s="33">
        <v>42296.807638888888</v>
      </c>
      <c r="K692" s="33">
        <v>42296.818055555559</v>
      </c>
      <c r="L692" s="27">
        <f t="shared" si="67"/>
        <v>1.0416666671517305E-2</v>
      </c>
      <c r="M692" s="28" t="str">
        <f t="shared" si="68"/>
        <v>TRUE</v>
      </c>
      <c r="N692" s="31" t="s">
        <v>41</v>
      </c>
      <c r="O692" s="29" t="s">
        <v>489</v>
      </c>
      <c r="P692"/>
      <c r="Q692"/>
      <c r="R692"/>
      <c r="S692"/>
      <c r="T692"/>
      <c r="U692"/>
      <c r="V692"/>
      <c r="W692"/>
    </row>
    <row r="693" spans="1:23" ht="27" customHeight="1" x14ac:dyDescent="0.25">
      <c r="A693" s="3">
        <v>19220</v>
      </c>
      <c r="B693" s="3">
        <v>551</v>
      </c>
      <c r="C693" s="3" t="s">
        <v>40</v>
      </c>
      <c r="D693" s="60">
        <v>42296.885416666664</v>
      </c>
      <c r="E693" s="3" t="s">
        <v>39</v>
      </c>
      <c r="F693" s="60">
        <v>42296.609027777777</v>
      </c>
      <c r="G693" s="51">
        <f t="shared" si="65"/>
        <v>0.27638888888759539</v>
      </c>
      <c r="H693" s="31" t="str">
        <f t="shared" si="66"/>
        <v>ACCEPTABLE</v>
      </c>
      <c r="I693" s="18"/>
      <c r="J693" s="33">
        <v>42296.833333333336</v>
      </c>
      <c r="K693" s="33">
        <v>42296.845833333333</v>
      </c>
      <c r="L693" s="27">
        <f t="shared" si="67"/>
        <v>1.2499999997089617E-2</v>
      </c>
      <c r="M693" s="28" t="str">
        <f t="shared" si="68"/>
        <v>TRUE</v>
      </c>
      <c r="N693" s="31" t="s">
        <v>39</v>
      </c>
      <c r="O693" s="29" t="s">
        <v>490</v>
      </c>
      <c r="P693"/>
      <c r="Q693"/>
      <c r="R693"/>
      <c r="S693"/>
      <c r="T693"/>
      <c r="U693"/>
      <c r="V693"/>
      <c r="W693"/>
    </row>
    <row r="694" spans="1:23" ht="27" customHeight="1" x14ac:dyDescent="0.25">
      <c r="A694" s="3">
        <v>19222</v>
      </c>
      <c r="B694" s="3">
        <v>552</v>
      </c>
      <c r="C694" s="3" t="s">
        <v>43</v>
      </c>
      <c r="D694" s="60">
        <v>42297.635416666664</v>
      </c>
      <c r="E694" s="3" t="s">
        <v>41</v>
      </c>
      <c r="F694" s="60">
        <v>42297.464583333334</v>
      </c>
      <c r="G694" s="51">
        <f t="shared" si="65"/>
        <v>0.17083333332993789</v>
      </c>
      <c r="H694" s="31" t="str">
        <f t="shared" si="66"/>
        <v>ACCEPTABLE</v>
      </c>
      <c r="I694" s="18"/>
      <c r="J694" s="33">
        <v>42297.625</v>
      </c>
      <c r="K694" s="33">
        <v>42297.634722222225</v>
      </c>
      <c r="L694" s="27">
        <f t="shared" si="67"/>
        <v>9.7222222248092294E-3</v>
      </c>
      <c r="M694" s="28" t="str">
        <f t="shared" si="68"/>
        <v>TRUE</v>
      </c>
      <c r="N694" s="31" t="s">
        <v>41</v>
      </c>
      <c r="O694" s="29" t="s">
        <v>369</v>
      </c>
      <c r="P694"/>
      <c r="Q694"/>
      <c r="R694"/>
      <c r="S694"/>
      <c r="T694"/>
      <c r="U694"/>
      <c r="V694"/>
      <c r="W694"/>
    </row>
    <row r="695" spans="1:23" ht="27" customHeight="1" x14ac:dyDescent="0.25">
      <c r="A695" s="3">
        <v>19222</v>
      </c>
      <c r="B695" s="3">
        <v>553</v>
      </c>
      <c r="C695" s="3" t="s">
        <v>40</v>
      </c>
      <c r="D695" s="60">
        <v>42297.666666666664</v>
      </c>
      <c r="E695" s="3" t="s">
        <v>39</v>
      </c>
      <c r="F695" s="60">
        <v>42297.464583333334</v>
      </c>
      <c r="G695" s="51">
        <f t="shared" si="65"/>
        <v>0.20208333332993789</v>
      </c>
      <c r="H695" s="31" t="str">
        <f t="shared" si="66"/>
        <v>ACCEPTABLE</v>
      </c>
      <c r="I695" s="18"/>
      <c r="J695" s="33">
        <v>42297.655555555553</v>
      </c>
      <c r="K695" s="33">
        <v>42297.668749999997</v>
      </c>
      <c r="L695" s="27">
        <f t="shared" si="67"/>
        <v>1.3194444443797693E-2</v>
      </c>
      <c r="M695" s="28" t="str">
        <f t="shared" si="68"/>
        <v>TRUE</v>
      </c>
      <c r="N695" s="31" t="s">
        <v>39</v>
      </c>
      <c r="O695" s="29" t="s">
        <v>491</v>
      </c>
      <c r="P695"/>
      <c r="Q695"/>
      <c r="R695"/>
      <c r="S695"/>
      <c r="T695"/>
      <c r="U695"/>
      <c r="V695"/>
      <c r="W695"/>
    </row>
    <row r="696" spans="1:23" ht="27" customHeight="1" x14ac:dyDescent="0.25">
      <c r="A696" s="3">
        <v>19221</v>
      </c>
      <c r="B696" s="3">
        <v>554</v>
      </c>
      <c r="C696" s="3" t="s">
        <v>68</v>
      </c>
      <c r="D696" s="60">
        <v>42298.260416666664</v>
      </c>
      <c r="E696" s="3" t="s">
        <v>41</v>
      </c>
      <c r="F696" s="60">
        <v>42297.464583333334</v>
      </c>
      <c r="G696" s="51">
        <f t="shared" si="65"/>
        <v>0.79583333332993789</v>
      </c>
      <c r="H696" s="31" t="str">
        <f t="shared" si="66"/>
        <v>ACCEPTABLE</v>
      </c>
      <c r="I696" s="18"/>
      <c r="J696" s="33">
        <v>42298.253472222219</v>
      </c>
      <c r="K696" s="33">
        <v>42298.263888888891</v>
      </c>
      <c r="L696" s="27">
        <f t="shared" si="67"/>
        <v>1.0416666671517305E-2</v>
      </c>
      <c r="M696" s="28" t="str">
        <f t="shared" si="68"/>
        <v>TRUE</v>
      </c>
      <c r="N696" s="31" t="s">
        <v>41</v>
      </c>
      <c r="O696" s="29" t="s">
        <v>492</v>
      </c>
      <c r="P696"/>
      <c r="Q696"/>
      <c r="R696"/>
      <c r="S696"/>
      <c r="T696"/>
      <c r="U696"/>
      <c r="V696"/>
      <c r="W696"/>
    </row>
    <row r="697" spans="1:23" ht="27" customHeight="1" x14ac:dyDescent="0.25">
      <c r="A697" s="3">
        <v>19221</v>
      </c>
      <c r="B697" s="3">
        <v>555</v>
      </c>
      <c r="C697" s="3" t="s">
        <v>340</v>
      </c>
      <c r="D697" s="60">
        <v>42298.28125</v>
      </c>
      <c r="E697" s="3" t="s">
        <v>39</v>
      </c>
      <c r="F697" s="60">
        <v>42297.464583333334</v>
      </c>
      <c r="G697" s="51">
        <f t="shared" si="65"/>
        <v>0.81666666666569654</v>
      </c>
      <c r="H697" s="31" t="str">
        <f t="shared" si="66"/>
        <v>ACCEPTABLE</v>
      </c>
      <c r="I697" s="18"/>
      <c r="J697" s="33">
        <v>42298.284722222219</v>
      </c>
      <c r="K697" s="33">
        <v>42298.296527777777</v>
      </c>
      <c r="L697" s="27">
        <f t="shared" si="67"/>
        <v>1.1805555557657499E-2</v>
      </c>
      <c r="M697" s="28" t="str">
        <f t="shared" si="68"/>
        <v>TRUE</v>
      </c>
      <c r="N697" s="31" t="s">
        <v>39</v>
      </c>
      <c r="O697" s="29" t="s">
        <v>493</v>
      </c>
      <c r="P697"/>
      <c r="Q697"/>
      <c r="R697"/>
      <c r="S697"/>
      <c r="T697"/>
      <c r="U697"/>
      <c r="V697"/>
      <c r="W697"/>
    </row>
    <row r="698" spans="1:23" ht="27" customHeight="1" x14ac:dyDescent="0.25">
      <c r="A698" s="3">
        <v>19224</v>
      </c>
      <c r="B698" s="3">
        <v>556</v>
      </c>
      <c r="C698" s="3" t="s">
        <v>292</v>
      </c>
      <c r="D698" s="60">
        <v>42298.375</v>
      </c>
      <c r="E698" s="3" t="s">
        <v>41</v>
      </c>
      <c r="F698" s="60">
        <v>42297.695833333331</v>
      </c>
      <c r="G698" s="51">
        <f t="shared" si="65"/>
        <v>0.67916666666860692</v>
      </c>
      <c r="H698" s="31" t="str">
        <f t="shared" si="66"/>
        <v>ACCEPTABLE</v>
      </c>
      <c r="I698" s="18"/>
      <c r="J698" s="33">
        <v>42298.378472222219</v>
      </c>
      <c r="K698" s="33">
        <v>42298.388888888891</v>
      </c>
      <c r="L698" s="27">
        <f t="shared" si="67"/>
        <v>1.0416666671517305E-2</v>
      </c>
      <c r="M698" s="28" t="str">
        <f t="shared" si="68"/>
        <v>TRUE</v>
      </c>
      <c r="N698" s="31" t="s">
        <v>41</v>
      </c>
      <c r="O698" s="29" t="s">
        <v>120</v>
      </c>
      <c r="P698"/>
      <c r="Q698"/>
      <c r="R698"/>
      <c r="S698"/>
      <c r="T698"/>
      <c r="U698"/>
      <c r="V698"/>
      <c r="W698"/>
    </row>
    <row r="699" spans="1:23" ht="27" customHeight="1" x14ac:dyDescent="0.25">
      <c r="A699" s="3">
        <v>19225</v>
      </c>
      <c r="B699" s="3">
        <v>558</v>
      </c>
      <c r="C699" s="3" t="s">
        <v>40</v>
      </c>
      <c r="D699" s="60">
        <v>42298.420138888891</v>
      </c>
      <c r="E699" s="3" t="s">
        <v>41</v>
      </c>
      <c r="F699" s="60">
        <v>42297.710416666669</v>
      </c>
      <c r="G699" s="51">
        <f t="shared" si="65"/>
        <v>0.70972222222189885</v>
      </c>
      <c r="H699" s="31" t="str">
        <f t="shared" si="66"/>
        <v>ACCEPTABLE</v>
      </c>
      <c r="I699" s="18"/>
      <c r="J699" s="33">
        <v>42298.430555555555</v>
      </c>
      <c r="K699" s="33">
        <v>42298.440972222219</v>
      </c>
      <c r="L699" s="27">
        <f t="shared" si="67"/>
        <v>1.0416666664241347E-2</v>
      </c>
      <c r="M699" s="28" t="str">
        <f t="shared" si="68"/>
        <v>TRUE</v>
      </c>
      <c r="N699" s="31" t="s">
        <v>41</v>
      </c>
      <c r="O699" s="29" t="s">
        <v>494</v>
      </c>
      <c r="P699"/>
      <c r="Q699"/>
      <c r="R699"/>
      <c r="S699"/>
      <c r="T699"/>
      <c r="U699"/>
      <c r="V699"/>
      <c r="W699"/>
    </row>
    <row r="700" spans="1:23" ht="27" customHeight="1" x14ac:dyDescent="0.25">
      <c r="A700" s="3">
        <v>19225</v>
      </c>
      <c r="B700" s="3">
        <v>559</v>
      </c>
      <c r="C700" s="3" t="s">
        <v>43</v>
      </c>
      <c r="D700" s="60">
        <v>42298.454861111109</v>
      </c>
      <c r="E700" s="3" t="s">
        <v>39</v>
      </c>
      <c r="F700" s="60">
        <v>42297.710416666669</v>
      </c>
      <c r="G700" s="51">
        <f t="shared" si="65"/>
        <v>0.74444444444088731</v>
      </c>
      <c r="H700" s="31" t="str">
        <f t="shared" si="66"/>
        <v>ACCEPTABLE</v>
      </c>
      <c r="I700" s="18"/>
      <c r="J700" s="33">
        <v>42298.463194444441</v>
      </c>
      <c r="K700" s="33">
        <v>42298.474999999999</v>
      </c>
      <c r="L700" s="27">
        <f t="shared" si="67"/>
        <v>1.1805555557657499E-2</v>
      </c>
      <c r="M700" s="28" t="str">
        <f t="shared" si="68"/>
        <v>TRUE</v>
      </c>
      <c r="N700" s="31" t="s">
        <v>39</v>
      </c>
      <c r="O700" s="29" t="s">
        <v>54</v>
      </c>
      <c r="P700"/>
      <c r="Q700"/>
      <c r="R700"/>
      <c r="S700"/>
      <c r="T700"/>
      <c r="U700"/>
      <c r="V700"/>
      <c r="W700"/>
    </row>
    <row r="701" spans="1:23" ht="27" customHeight="1" x14ac:dyDescent="0.25">
      <c r="A701" s="3">
        <v>19223</v>
      </c>
      <c r="B701" s="3">
        <v>560</v>
      </c>
      <c r="C701" s="3" t="s">
        <v>340</v>
      </c>
      <c r="D701" s="60">
        <v>42298.541666666664</v>
      </c>
      <c r="E701" s="3" t="s">
        <v>41</v>
      </c>
      <c r="F701" s="60">
        <v>42298.373611111114</v>
      </c>
      <c r="G701" s="51">
        <f t="shared" si="65"/>
        <v>0.16805555555038154</v>
      </c>
      <c r="H701" s="31" t="str">
        <f t="shared" si="66"/>
        <v>ACCEPTABLE</v>
      </c>
      <c r="I701" s="18"/>
      <c r="J701" s="33">
        <v>42298.536111111112</v>
      </c>
      <c r="K701" s="33">
        <v>42298.549305555556</v>
      </c>
      <c r="L701" s="27">
        <f t="shared" si="67"/>
        <v>1.3194444443797693E-2</v>
      </c>
      <c r="M701" s="28" t="str">
        <f t="shared" si="68"/>
        <v>TRUE</v>
      </c>
      <c r="N701" s="31" t="s">
        <v>41</v>
      </c>
      <c r="O701" s="29" t="s">
        <v>495</v>
      </c>
      <c r="P701"/>
      <c r="Q701"/>
      <c r="R701"/>
      <c r="S701"/>
      <c r="T701"/>
      <c r="U701"/>
      <c r="V701"/>
      <c r="W701"/>
    </row>
    <row r="702" spans="1:23" ht="27" customHeight="1" x14ac:dyDescent="0.25">
      <c r="A702" s="3">
        <v>19223</v>
      </c>
      <c r="B702" s="3">
        <v>561</v>
      </c>
      <c r="C702" s="3" t="s">
        <v>68</v>
      </c>
      <c r="D702" s="60">
        <v>42298.572916666664</v>
      </c>
      <c r="E702" s="3" t="s">
        <v>39</v>
      </c>
      <c r="F702" s="60">
        <v>42298.373611111114</v>
      </c>
      <c r="G702" s="51">
        <f t="shared" si="65"/>
        <v>0.19930555555038154</v>
      </c>
      <c r="H702" s="31" t="str">
        <f t="shared" si="66"/>
        <v>ACCEPTABLE</v>
      </c>
      <c r="I702" s="18"/>
      <c r="J702" s="33">
        <v>42298.568055555559</v>
      </c>
      <c r="K702" s="33">
        <v>42298.574999999997</v>
      </c>
      <c r="L702" s="27">
        <f t="shared" si="67"/>
        <v>6.9444444379769266E-3</v>
      </c>
      <c r="M702" s="28" t="str">
        <f t="shared" si="68"/>
        <v>TRUE</v>
      </c>
      <c r="N702" s="31" t="s">
        <v>39</v>
      </c>
      <c r="O702" s="29" t="s">
        <v>496</v>
      </c>
      <c r="P702"/>
      <c r="Q702"/>
      <c r="R702"/>
      <c r="S702"/>
      <c r="T702"/>
      <c r="U702"/>
      <c r="V702"/>
      <c r="W702"/>
    </row>
    <row r="703" spans="1:23" ht="27" customHeight="1" x14ac:dyDescent="0.25">
      <c r="A703" s="3">
        <v>19223</v>
      </c>
      <c r="B703" s="3">
        <v>562</v>
      </c>
      <c r="C703" s="3" t="s">
        <v>68</v>
      </c>
      <c r="D703" s="60">
        <v>42299.354166666664</v>
      </c>
      <c r="E703" s="3" t="s">
        <v>41</v>
      </c>
      <c r="F703" s="60">
        <v>42298.705555555556</v>
      </c>
      <c r="G703" s="51">
        <f t="shared" si="65"/>
        <v>0.64861111110803904</v>
      </c>
      <c r="H703" s="31" t="str">
        <f t="shared" si="66"/>
        <v>ACCEPTABLE</v>
      </c>
      <c r="I703" s="18"/>
      <c r="J703" s="33">
        <v>42299.367361111108</v>
      </c>
      <c r="K703" s="61">
        <v>42299.376388888886</v>
      </c>
      <c r="L703" s="27">
        <f t="shared" si="67"/>
        <v>9.0277777781011537E-3</v>
      </c>
      <c r="M703" s="28" t="str">
        <f t="shared" si="68"/>
        <v>TRUE</v>
      </c>
      <c r="N703" s="31" t="s">
        <v>41</v>
      </c>
      <c r="O703" s="29" t="s">
        <v>496</v>
      </c>
      <c r="P703"/>
      <c r="Q703"/>
      <c r="R703"/>
      <c r="S703"/>
      <c r="T703"/>
      <c r="U703"/>
      <c r="V703"/>
      <c r="W703"/>
    </row>
    <row r="704" spans="1:23" ht="27" customHeight="1" x14ac:dyDescent="0.25">
      <c r="A704" s="3">
        <v>19223</v>
      </c>
      <c r="B704" s="3">
        <v>563</v>
      </c>
      <c r="C704" s="3" t="s">
        <v>497</v>
      </c>
      <c r="D704" s="60">
        <v>42299.375</v>
      </c>
      <c r="E704" s="3" t="s">
        <v>39</v>
      </c>
      <c r="F704" s="60">
        <v>42298.705555555556</v>
      </c>
      <c r="G704" s="51">
        <f t="shared" si="65"/>
        <v>0.66944444444379769</v>
      </c>
      <c r="H704" s="31" t="str">
        <f t="shared" si="66"/>
        <v>ACCEPTABLE</v>
      </c>
      <c r="I704" s="18"/>
      <c r="J704" s="33">
        <v>42299.396527777775</v>
      </c>
      <c r="K704" s="33">
        <v>42299.407638888886</v>
      </c>
      <c r="L704" s="27">
        <f t="shared" si="67"/>
        <v>1.1111111110949423E-2</v>
      </c>
      <c r="M704" s="28" t="str">
        <f t="shared" si="68"/>
        <v>TRUE</v>
      </c>
      <c r="N704" s="31" t="s">
        <v>39</v>
      </c>
      <c r="O704" s="29" t="s">
        <v>498</v>
      </c>
      <c r="P704"/>
      <c r="Q704"/>
      <c r="R704"/>
      <c r="S704"/>
      <c r="T704"/>
      <c r="U704"/>
      <c r="V704"/>
      <c r="W704"/>
    </row>
    <row r="705" spans="1:23" ht="27" customHeight="1" x14ac:dyDescent="0.25">
      <c r="A705" s="3">
        <v>19225</v>
      </c>
      <c r="B705" s="3">
        <v>564</v>
      </c>
      <c r="C705" s="3" t="s">
        <v>40</v>
      </c>
      <c r="D705" s="60">
        <v>42299.402777777781</v>
      </c>
      <c r="E705" s="3" t="s">
        <v>39</v>
      </c>
      <c r="F705" s="55">
        <v>42298.705555555556</v>
      </c>
      <c r="G705" s="51">
        <f t="shared" si="65"/>
        <v>0.69722222222480923</v>
      </c>
      <c r="H705" s="31" t="str">
        <f t="shared" si="66"/>
        <v>ACCEPTABLE</v>
      </c>
      <c r="I705" s="18"/>
      <c r="J705" s="33">
        <v>42299.438888888886</v>
      </c>
      <c r="K705" s="33">
        <v>42299.450694444444</v>
      </c>
      <c r="L705" s="27">
        <f t="shared" si="67"/>
        <v>1.1805555557657499E-2</v>
      </c>
      <c r="M705" s="28" t="str">
        <f t="shared" si="68"/>
        <v>TRUE</v>
      </c>
      <c r="N705" s="31" t="s">
        <v>39</v>
      </c>
      <c r="O705" s="29" t="s">
        <v>499</v>
      </c>
      <c r="P705"/>
      <c r="Q705"/>
      <c r="R705"/>
      <c r="S705"/>
      <c r="T705"/>
      <c r="U705"/>
      <c r="V705"/>
      <c r="W705"/>
    </row>
    <row r="706" spans="1:23" ht="27" customHeight="1" x14ac:dyDescent="0.25">
      <c r="A706" s="3">
        <v>19226</v>
      </c>
      <c r="B706" s="3">
        <v>565</v>
      </c>
      <c r="C706" s="3" t="s">
        <v>40</v>
      </c>
      <c r="D706" s="60">
        <v>42299.4375</v>
      </c>
      <c r="E706" s="3" t="s">
        <v>41</v>
      </c>
      <c r="F706" s="55">
        <v>42299.325694444444</v>
      </c>
      <c r="G706" s="51">
        <f t="shared" si="65"/>
        <v>0.11180555555620231</v>
      </c>
      <c r="H706" s="31" t="str">
        <f t="shared" si="66"/>
        <v>ACCEPTABLE</v>
      </c>
      <c r="I706" s="18"/>
      <c r="J706" s="33">
        <v>42299.481249999997</v>
      </c>
      <c r="K706" s="33">
        <v>42299.491666666669</v>
      </c>
      <c r="L706" s="27">
        <f t="shared" si="67"/>
        <v>1.0416666671517305E-2</v>
      </c>
      <c r="M706" s="28" t="str">
        <f t="shared" si="68"/>
        <v>TRUE</v>
      </c>
      <c r="N706" s="31" t="s">
        <v>41</v>
      </c>
      <c r="O706" s="29" t="s">
        <v>500</v>
      </c>
      <c r="P706"/>
      <c r="Q706"/>
      <c r="R706"/>
      <c r="S706"/>
      <c r="T706"/>
      <c r="U706"/>
      <c r="V706"/>
      <c r="W706"/>
    </row>
    <row r="707" spans="1:23" ht="27" customHeight="1" x14ac:dyDescent="0.25">
      <c r="A707" s="3">
        <v>19226</v>
      </c>
      <c r="B707" s="3">
        <v>566</v>
      </c>
      <c r="C707" s="3" t="s">
        <v>40</v>
      </c>
      <c r="D707" s="60">
        <v>42299.458333333336</v>
      </c>
      <c r="E707" s="3" t="s">
        <v>39</v>
      </c>
      <c r="F707" s="55">
        <v>42299.325694444444</v>
      </c>
      <c r="G707" s="51">
        <f t="shared" si="65"/>
        <v>0.13263888889196096</v>
      </c>
      <c r="H707" s="31" t="str">
        <f t="shared" si="66"/>
        <v>ACCEPTABLE</v>
      </c>
      <c r="I707" s="18"/>
      <c r="J707" s="33">
        <v>42299.511805555558</v>
      </c>
      <c r="K707" s="33">
        <v>42299.524305555555</v>
      </c>
      <c r="L707" s="27">
        <f t="shared" si="67"/>
        <v>1.2499999997089617E-2</v>
      </c>
      <c r="M707" s="28" t="str">
        <f t="shared" si="68"/>
        <v>TRUE</v>
      </c>
      <c r="N707" s="31" t="s">
        <v>39</v>
      </c>
      <c r="O707" s="29" t="s">
        <v>500</v>
      </c>
      <c r="P707"/>
      <c r="Q707"/>
      <c r="R707"/>
      <c r="S707"/>
      <c r="T707"/>
      <c r="U707"/>
      <c r="V707"/>
      <c r="W707"/>
    </row>
    <row r="708" spans="1:23" ht="27" customHeight="1" x14ac:dyDescent="0.25">
      <c r="A708" s="3">
        <v>19227</v>
      </c>
      <c r="B708" s="3">
        <v>567</v>
      </c>
      <c r="C708" s="3" t="s">
        <v>40</v>
      </c>
      <c r="D708" s="60">
        <v>42299.625</v>
      </c>
      <c r="E708" s="3" t="s">
        <v>41</v>
      </c>
      <c r="F708" s="55">
        <v>42299.545138888891</v>
      </c>
      <c r="G708" s="51">
        <f t="shared" si="65"/>
        <v>7.9861111109494232E-2</v>
      </c>
      <c r="H708" s="31" t="str">
        <f t="shared" si="66"/>
        <v>ACCEPTABLE</v>
      </c>
      <c r="I708" s="18"/>
      <c r="J708" s="33">
        <v>42299.627083333333</v>
      </c>
      <c r="K708" s="33">
        <v>42299.638194444444</v>
      </c>
      <c r="L708" s="27">
        <f t="shared" si="67"/>
        <v>1.1111111110949423E-2</v>
      </c>
      <c r="M708" s="28" t="str">
        <f t="shared" si="68"/>
        <v>TRUE</v>
      </c>
      <c r="N708" s="31" t="s">
        <v>41</v>
      </c>
      <c r="O708" s="29" t="s">
        <v>501</v>
      </c>
      <c r="P708"/>
      <c r="Q708"/>
      <c r="R708"/>
      <c r="S708"/>
      <c r="T708"/>
      <c r="U708"/>
      <c r="V708"/>
      <c r="W708"/>
    </row>
    <row r="709" spans="1:23" ht="27" customHeight="1" x14ac:dyDescent="0.25">
      <c r="A709" s="3">
        <v>19227</v>
      </c>
      <c r="B709" s="3">
        <v>568</v>
      </c>
      <c r="C709" s="3" t="s">
        <v>43</v>
      </c>
      <c r="D709" s="60">
        <v>42299.65625</v>
      </c>
      <c r="E709" s="3" t="s">
        <v>39</v>
      </c>
      <c r="F709" s="55">
        <v>42299.545138888891</v>
      </c>
      <c r="G709" s="51">
        <f t="shared" si="65"/>
        <v>0.11111111110949423</v>
      </c>
      <c r="H709" s="31" t="str">
        <f t="shared" si="66"/>
        <v>ACCEPTABLE</v>
      </c>
      <c r="I709" s="18"/>
      <c r="J709" s="33">
        <v>42299.673611111109</v>
      </c>
      <c r="K709" s="33">
        <v>42299.684027777781</v>
      </c>
      <c r="L709" s="27">
        <f t="shared" si="67"/>
        <v>1.0416666671517305E-2</v>
      </c>
      <c r="M709" s="28" t="str">
        <f t="shared" si="68"/>
        <v>TRUE</v>
      </c>
      <c r="N709" s="31" t="s">
        <v>39</v>
      </c>
      <c r="O709" s="29" t="s">
        <v>221</v>
      </c>
      <c r="P709"/>
      <c r="Q709"/>
      <c r="R709"/>
      <c r="S709"/>
      <c r="T709"/>
      <c r="U709"/>
      <c r="V709"/>
      <c r="W709"/>
    </row>
    <row r="710" spans="1:23" ht="27" customHeight="1" x14ac:dyDescent="0.25">
      <c r="A710" s="3">
        <v>19228</v>
      </c>
      <c r="B710" s="3">
        <v>569</v>
      </c>
      <c r="C710" s="3" t="s">
        <v>292</v>
      </c>
      <c r="D710" s="60">
        <v>42300.583333333336</v>
      </c>
      <c r="E710" s="3" t="s">
        <v>41</v>
      </c>
      <c r="F710" s="55">
        <v>42300.556944444441</v>
      </c>
      <c r="G710" s="51">
        <f t="shared" si="65"/>
        <v>2.6388888894871343E-2</v>
      </c>
      <c r="H710" s="31" t="str">
        <f t="shared" si="66"/>
        <v>TOO LATE</v>
      </c>
      <c r="I710" s="18"/>
      <c r="J710" s="33">
        <v>42300.607638888891</v>
      </c>
      <c r="K710" s="33">
        <v>42300.615972222222</v>
      </c>
      <c r="L710" s="27">
        <f t="shared" si="67"/>
        <v>8.333333331393078E-3</v>
      </c>
      <c r="M710" s="28" t="str">
        <f t="shared" si="68"/>
        <v>TRUE</v>
      </c>
      <c r="N710" s="31" t="s">
        <v>41</v>
      </c>
      <c r="O710" s="29" t="s">
        <v>121</v>
      </c>
      <c r="P710"/>
      <c r="Q710"/>
      <c r="R710"/>
      <c r="S710"/>
      <c r="T710"/>
      <c r="U710"/>
      <c r="V710"/>
      <c r="W710"/>
    </row>
    <row r="711" spans="1:23" ht="27" customHeight="1" x14ac:dyDescent="0.25">
      <c r="A711" s="3">
        <v>19228</v>
      </c>
      <c r="B711" s="3">
        <v>570</v>
      </c>
      <c r="C711" s="3" t="s">
        <v>292</v>
      </c>
      <c r="D711" s="60">
        <v>42300.614583333336</v>
      </c>
      <c r="E711" s="3" t="s">
        <v>39</v>
      </c>
      <c r="F711" s="55">
        <v>42300.556944444441</v>
      </c>
      <c r="G711" s="51">
        <f t="shared" si="65"/>
        <v>5.7638888894871343E-2</v>
      </c>
      <c r="H711" s="31" t="str">
        <f t="shared" si="66"/>
        <v>ACCEPTABLE</v>
      </c>
      <c r="I711" s="18"/>
      <c r="J711" s="33">
        <v>42300.640972222223</v>
      </c>
      <c r="K711" s="33">
        <v>42300.65</v>
      </c>
      <c r="L711" s="27">
        <f t="shared" si="67"/>
        <v>9.0277777781011537E-3</v>
      </c>
      <c r="M711" s="28" t="str">
        <f t="shared" si="68"/>
        <v>TRUE</v>
      </c>
      <c r="N711" s="31" t="s">
        <v>39</v>
      </c>
      <c r="O711" s="29" t="s">
        <v>120</v>
      </c>
      <c r="P711"/>
      <c r="Q711"/>
      <c r="R711"/>
      <c r="S711"/>
      <c r="T711"/>
      <c r="U711"/>
      <c r="V711"/>
      <c r="W711"/>
    </row>
    <row r="712" spans="1:23" ht="27" customHeight="1" x14ac:dyDescent="0.25">
      <c r="A712" s="3">
        <v>19227</v>
      </c>
      <c r="B712" s="3">
        <v>571</v>
      </c>
      <c r="C712" s="3" t="s">
        <v>43</v>
      </c>
      <c r="D712" s="60">
        <v>42300.822916666664</v>
      </c>
      <c r="E712" s="3" t="s">
        <v>41</v>
      </c>
      <c r="F712" s="55">
        <v>42300.556944444441</v>
      </c>
      <c r="G712" s="51">
        <f t="shared" si="65"/>
        <v>0.26597222222335404</v>
      </c>
      <c r="H712" s="31" t="str">
        <f t="shared" si="66"/>
        <v>ACCEPTABLE</v>
      </c>
      <c r="I712" s="18"/>
      <c r="J712" s="33">
        <v>42300.8125</v>
      </c>
      <c r="K712" s="33">
        <v>42300.822222222225</v>
      </c>
      <c r="L712" s="27">
        <f t="shared" si="67"/>
        <v>9.7222222248092294E-3</v>
      </c>
      <c r="M712" s="28" t="str">
        <f t="shared" si="68"/>
        <v>TRUE</v>
      </c>
      <c r="N712" s="31" t="s">
        <v>41</v>
      </c>
      <c r="O712" s="29" t="s">
        <v>54</v>
      </c>
      <c r="P712"/>
      <c r="Q712"/>
      <c r="R712"/>
      <c r="S712"/>
      <c r="T712"/>
      <c r="U712"/>
      <c r="V712"/>
      <c r="W712"/>
    </row>
    <row r="713" spans="1:23" ht="27" customHeight="1" x14ac:dyDescent="0.25">
      <c r="A713" s="45">
        <v>19227</v>
      </c>
      <c r="B713" s="45">
        <v>572</v>
      </c>
      <c r="C713" s="29" t="s">
        <v>40</v>
      </c>
      <c r="D713" s="55">
        <v>42300.854166666664</v>
      </c>
      <c r="E713" s="29" t="s">
        <v>39</v>
      </c>
      <c r="F713" s="55">
        <v>42300.556944444441</v>
      </c>
      <c r="G713" s="51">
        <f t="shared" ref="G713:G762" si="69">IF(D713="","",D713-F713)</f>
        <v>0.29722222222335404</v>
      </c>
      <c r="H713" s="31" t="str">
        <f t="shared" si="66"/>
        <v>ACCEPTABLE</v>
      </c>
      <c r="I713" s="18"/>
      <c r="J713" s="33">
        <v>42300.84652777778</v>
      </c>
      <c r="K713" s="33">
        <v>42300.86041666667</v>
      </c>
      <c r="L713" s="27">
        <f t="shared" si="67"/>
        <v>1.3888888890505768E-2</v>
      </c>
      <c r="M713" s="28" t="str">
        <f t="shared" si="68"/>
        <v>TRUE</v>
      </c>
      <c r="N713" s="31" t="s">
        <v>39</v>
      </c>
      <c r="O713" s="29" t="s">
        <v>125</v>
      </c>
      <c r="P713"/>
      <c r="Q713"/>
      <c r="R713"/>
      <c r="S713"/>
      <c r="T713"/>
      <c r="U713"/>
      <c r="V713"/>
      <c r="W713"/>
    </row>
    <row r="714" spans="1:23" ht="27" customHeight="1" x14ac:dyDescent="0.25">
      <c r="A714" s="45">
        <v>19230</v>
      </c>
      <c r="B714" s="45">
        <v>573</v>
      </c>
      <c r="C714" s="29" t="s">
        <v>40</v>
      </c>
      <c r="D714" s="55">
        <v>42302.260416666664</v>
      </c>
      <c r="E714" s="29" t="s">
        <v>41</v>
      </c>
      <c r="F714" s="33">
        <v>42302.168055555558</v>
      </c>
      <c r="G714" s="51">
        <f t="shared" si="69"/>
        <v>9.2361111106583849E-2</v>
      </c>
      <c r="H714" s="31" t="str">
        <f t="shared" si="66"/>
        <v>ACCEPTABLE</v>
      </c>
      <c r="I714" s="18"/>
      <c r="J714" s="33">
        <v>42302.25277777778</v>
      </c>
      <c r="K714" s="33">
        <v>42302.263888888891</v>
      </c>
      <c r="L714" s="27">
        <f t="shared" si="67"/>
        <v>1.1111111110949423E-2</v>
      </c>
      <c r="M714" s="28" t="str">
        <f t="shared" si="68"/>
        <v>TRUE</v>
      </c>
      <c r="N714" s="31" t="s">
        <v>41</v>
      </c>
      <c r="O714" s="29" t="s">
        <v>349</v>
      </c>
      <c r="P714"/>
      <c r="Q714"/>
      <c r="R714"/>
      <c r="S714"/>
      <c r="T714"/>
      <c r="U714"/>
      <c r="V714"/>
      <c r="W714"/>
    </row>
    <row r="715" spans="1:23" ht="27" customHeight="1" x14ac:dyDescent="0.25">
      <c r="A715" s="45">
        <v>19230</v>
      </c>
      <c r="B715" s="45">
        <v>574</v>
      </c>
      <c r="C715" s="29" t="s">
        <v>40</v>
      </c>
      <c r="D715" s="33">
        <v>42302.28125</v>
      </c>
      <c r="E715" s="29" t="s">
        <v>39</v>
      </c>
      <c r="F715" s="33">
        <v>42302.168055555558</v>
      </c>
      <c r="G715" s="51">
        <f t="shared" si="69"/>
        <v>0.1131944444423425</v>
      </c>
      <c r="H715" s="31" t="str">
        <f t="shared" si="66"/>
        <v>ACCEPTABLE</v>
      </c>
      <c r="I715" s="18"/>
      <c r="J715" s="33">
        <v>42302.275694444441</v>
      </c>
      <c r="K715" s="33">
        <v>42302.287499999999</v>
      </c>
      <c r="L715" s="27">
        <f t="shared" si="67"/>
        <v>1.1805555557657499E-2</v>
      </c>
      <c r="M715" s="28" t="str">
        <f t="shared" si="68"/>
        <v>TRUE</v>
      </c>
      <c r="N715" s="31" t="s">
        <v>39</v>
      </c>
      <c r="O715" s="29" t="s">
        <v>349</v>
      </c>
      <c r="P715"/>
      <c r="Q715"/>
      <c r="R715"/>
      <c r="S715"/>
      <c r="T715"/>
      <c r="U715"/>
      <c r="V715"/>
      <c r="W715"/>
    </row>
    <row r="716" spans="1:23" ht="27" customHeight="1" x14ac:dyDescent="0.25">
      <c r="A716" s="45">
        <v>19229</v>
      </c>
      <c r="B716" s="45">
        <v>575</v>
      </c>
      <c r="C716" s="29" t="s">
        <v>292</v>
      </c>
      <c r="D716" s="55">
        <v>42302.479166666664</v>
      </c>
      <c r="E716" s="29" t="s">
        <v>41</v>
      </c>
      <c r="F716" s="55">
        <v>42301.65902777778</v>
      </c>
      <c r="G716" s="51">
        <f t="shared" si="69"/>
        <v>0.820138888884685</v>
      </c>
      <c r="H716" s="31" t="str">
        <f t="shared" si="66"/>
        <v>ACCEPTABLE</v>
      </c>
      <c r="I716" s="18"/>
      <c r="J716" s="33">
        <v>42302.480555555558</v>
      </c>
      <c r="K716" s="33">
        <v>42302.48541666667</v>
      </c>
      <c r="L716" s="27">
        <f t="shared" si="67"/>
        <v>4.8611111124046147E-3</v>
      </c>
      <c r="M716" s="28" t="str">
        <f t="shared" si="68"/>
        <v>TRUE</v>
      </c>
      <c r="N716" s="31" t="s">
        <v>41</v>
      </c>
      <c r="O716" s="29" t="s">
        <v>121</v>
      </c>
      <c r="P716"/>
      <c r="Q716"/>
      <c r="R716"/>
      <c r="S716"/>
      <c r="T716"/>
      <c r="U716"/>
      <c r="V716"/>
      <c r="W716"/>
    </row>
    <row r="717" spans="1:23" ht="27" customHeight="1" x14ac:dyDescent="0.25">
      <c r="A717" s="45">
        <v>19229</v>
      </c>
      <c r="B717" s="45">
        <v>576</v>
      </c>
      <c r="C717" s="29" t="s">
        <v>292</v>
      </c>
      <c r="D717" s="55">
        <v>42302.510416666664</v>
      </c>
      <c r="E717" s="29" t="s">
        <v>39</v>
      </c>
      <c r="F717" s="55">
        <v>42301.65902777778</v>
      </c>
      <c r="G717" s="51">
        <f t="shared" si="69"/>
        <v>0.851388888884685</v>
      </c>
      <c r="H717" s="31" t="str">
        <f t="shared" si="66"/>
        <v>ACCEPTABLE</v>
      </c>
      <c r="I717" s="18"/>
      <c r="J717" s="33">
        <v>42302.520138888889</v>
      </c>
      <c r="K717" s="33">
        <v>42302.525694444441</v>
      </c>
      <c r="L717" s="27">
        <f t="shared" si="67"/>
        <v>5.5555555518367328E-3</v>
      </c>
      <c r="M717" s="28" t="str">
        <f t="shared" si="68"/>
        <v>TRUE</v>
      </c>
      <c r="N717" s="31" t="s">
        <v>39</v>
      </c>
      <c r="O717" s="29" t="s">
        <v>121</v>
      </c>
      <c r="P717"/>
      <c r="Q717"/>
      <c r="R717"/>
      <c r="S717"/>
      <c r="T717"/>
      <c r="U717"/>
      <c r="V717"/>
      <c r="W717"/>
    </row>
    <row r="718" spans="1:23" ht="27" customHeight="1" x14ac:dyDescent="0.25">
      <c r="A718" s="3">
        <v>19231</v>
      </c>
      <c r="B718" s="3">
        <v>579</v>
      </c>
      <c r="C718" s="3" t="s">
        <v>40</v>
      </c>
      <c r="D718" s="60">
        <v>42303.902777777781</v>
      </c>
      <c r="E718" s="3" t="s">
        <v>41</v>
      </c>
      <c r="F718" s="60">
        <v>42303.456250000003</v>
      </c>
      <c r="G718" s="51">
        <f t="shared" si="69"/>
        <v>0.44652777777810115</v>
      </c>
      <c r="H718" s="31" t="str">
        <f t="shared" si="66"/>
        <v>ACCEPTABLE</v>
      </c>
      <c r="I718" s="18"/>
      <c r="J718" s="33">
        <v>42303.90625</v>
      </c>
      <c r="K718" s="33">
        <v>42303.918749999997</v>
      </c>
      <c r="L718" s="27">
        <f t="shared" si="67"/>
        <v>1.2499999997089617E-2</v>
      </c>
      <c r="M718" s="28" t="str">
        <f t="shared" si="68"/>
        <v>TRUE</v>
      </c>
      <c r="N718" s="31" t="s">
        <v>41</v>
      </c>
      <c r="O718" s="29" t="s">
        <v>57</v>
      </c>
      <c r="P718"/>
      <c r="Q718"/>
      <c r="R718"/>
      <c r="S718"/>
      <c r="T718"/>
      <c r="U718"/>
      <c r="V718"/>
      <c r="W718"/>
    </row>
    <row r="719" spans="1:23" ht="27" customHeight="1" x14ac:dyDescent="0.25">
      <c r="A719" s="3">
        <v>19231</v>
      </c>
      <c r="B719" s="3">
        <v>580</v>
      </c>
      <c r="C719" s="3" t="s">
        <v>43</v>
      </c>
      <c r="D719" s="60">
        <v>42303.944444444445</v>
      </c>
      <c r="E719" s="3" t="s">
        <v>39</v>
      </c>
      <c r="F719" s="60">
        <v>42303.456250000003</v>
      </c>
      <c r="G719" s="51">
        <f t="shared" si="69"/>
        <v>0.4881944444423425</v>
      </c>
      <c r="H719" s="31" t="str">
        <f t="shared" si="66"/>
        <v>ACCEPTABLE</v>
      </c>
      <c r="I719" s="18"/>
      <c r="J719" s="33">
        <v>42303.947222222225</v>
      </c>
      <c r="K719" s="33">
        <v>42303.957638888889</v>
      </c>
      <c r="L719" s="27">
        <f t="shared" si="67"/>
        <v>1.0416666664241347E-2</v>
      </c>
      <c r="M719" s="28" t="str">
        <f t="shared" si="68"/>
        <v>TRUE</v>
      </c>
      <c r="N719" s="31" t="s">
        <v>39</v>
      </c>
      <c r="O719" s="29" t="s">
        <v>54</v>
      </c>
      <c r="P719"/>
      <c r="Q719"/>
      <c r="R719"/>
      <c r="S719"/>
      <c r="T719"/>
      <c r="U719"/>
      <c r="V719"/>
      <c r="W719"/>
    </row>
    <row r="720" spans="1:23" ht="27" customHeight="1" x14ac:dyDescent="0.25">
      <c r="A720" s="3">
        <v>19231</v>
      </c>
      <c r="B720" s="3">
        <v>581</v>
      </c>
      <c r="C720" s="3" t="s">
        <v>43</v>
      </c>
      <c r="D720" s="60">
        <v>42304.28125</v>
      </c>
      <c r="E720" s="3" t="s">
        <v>41</v>
      </c>
      <c r="F720" s="60">
        <v>42303.456250000003</v>
      </c>
      <c r="G720" s="51">
        <f t="shared" si="69"/>
        <v>0.82499999999708962</v>
      </c>
      <c r="H720" s="31" t="str">
        <f t="shared" si="66"/>
        <v>ACCEPTABLE</v>
      </c>
      <c r="I720" s="18"/>
      <c r="J720" s="33">
        <v>42304.279166666667</v>
      </c>
      <c r="K720" s="33">
        <v>42304.289583333331</v>
      </c>
      <c r="L720" s="27">
        <f t="shared" si="67"/>
        <v>1.0416666664241347E-2</v>
      </c>
      <c r="M720" s="28" t="str">
        <f t="shared" si="68"/>
        <v>TRUE</v>
      </c>
      <c r="N720" s="31" t="s">
        <v>41</v>
      </c>
      <c r="O720" s="29" t="s">
        <v>502</v>
      </c>
      <c r="P720"/>
      <c r="Q720"/>
      <c r="R720"/>
      <c r="S720"/>
      <c r="T720"/>
      <c r="U720"/>
      <c r="V720"/>
      <c r="W720"/>
    </row>
    <row r="721" spans="1:23" ht="27" customHeight="1" x14ac:dyDescent="0.25">
      <c r="A721" s="3">
        <v>19231</v>
      </c>
      <c r="B721" s="3">
        <v>582</v>
      </c>
      <c r="C721" s="3" t="s">
        <v>40</v>
      </c>
      <c r="D721" s="60">
        <v>42304.302083333336</v>
      </c>
      <c r="E721" s="3" t="s">
        <v>39</v>
      </c>
      <c r="F721" s="60">
        <v>42303.456250000003</v>
      </c>
      <c r="G721" s="51">
        <f t="shared" si="69"/>
        <v>0.84583333333284827</v>
      </c>
      <c r="H721" s="31" t="str">
        <f t="shared" si="66"/>
        <v>ACCEPTABLE</v>
      </c>
      <c r="I721" s="18"/>
      <c r="J721" s="33">
        <v>42304.322916666664</v>
      </c>
      <c r="K721" s="33">
        <v>42304.334722222222</v>
      </c>
      <c r="L721" s="27">
        <f t="shared" si="67"/>
        <v>1.1805555557657499E-2</v>
      </c>
      <c r="M721" s="28" t="str">
        <f t="shared" si="68"/>
        <v>TRUE</v>
      </c>
      <c r="N721" s="31" t="s">
        <v>39</v>
      </c>
      <c r="O721" s="29" t="s">
        <v>503</v>
      </c>
      <c r="P721"/>
      <c r="Q721"/>
      <c r="R721"/>
      <c r="S721"/>
      <c r="T721"/>
      <c r="U721"/>
      <c r="V721"/>
      <c r="W721"/>
    </row>
    <row r="722" spans="1:23" ht="27" customHeight="1" x14ac:dyDescent="0.25">
      <c r="A722" s="3">
        <v>19233</v>
      </c>
      <c r="B722" s="3">
        <v>583</v>
      </c>
      <c r="C722" s="3" t="s">
        <v>340</v>
      </c>
      <c r="D722" s="60">
        <v>42304.395833333336</v>
      </c>
      <c r="E722" s="3" t="s">
        <v>41</v>
      </c>
      <c r="F722" s="60">
        <v>42303.597222222219</v>
      </c>
      <c r="G722" s="51">
        <f t="shared" si="69"/>
        <v>0.79861111111677019</v>
      </c>
      <c r="H722" s="31" t="str">
        <f t="shared" si="66"/>
        <v>ACCEPTABLE</v>
      </c>
      <c r="I722" s="18"/>
      <c r="J722" s="33">
        <v>42304.394444444442</v>
      </c>
      <c r="K722" s="33">
        <v>42304.402083333334</v>
      </c>
      <c r="L722" s="27">
        <f t="shared" si="67"/>
        <v>7.6388888919609599E-3</v>
      </c>
      <c r="M722" s="28" t="str">
        <f t="shared" si="68"/>
        <v>TRUE</v>
      </c>
      <c r="N722" s="31" t="s">
        <v>41</v>
      </c>
      <c r="O722" s="29" t="s">
        <v>504</v>
      </c>
      <c r="P722"/>
      <c r="Q722"/>
      <c r="R722"/>
      <c r="S722"/>
      <c r="T722"/>
      <c r="U722"/>
      <c r="V722"/>
      <c r="W722"/>
    </row>
    <row r="723" spans="1:23" ht="27" customHeight="1" x14ac:dyDescent="0.25">
      <c r="A723" s="3">
        <v>19233</v>
      </c>
      <c r="B723" s="3">
        <v>584</v>
      </c>
      <c r="C723" s="3" t="s">
        <v>68</v>
      </c>
      <c r="D723" s="60">
        <v>42304.4375</v>
      </c>
      <c r="E723" s="3" t="s">
        <v>39</v>
      </c>
      <c r="F723" s="60">
        <v>42303.597222222219</v>
      </c>
      <c r="G723" s="51">
        <f t="shared" si="69"/>
        <v>0.84027777778101154</v>
      </c>
      <c r="H723" s="31" t="str">
        <f t="shared" si="66"/>
        <v>ACCEPTABLE</v>
      </c>
      <c r="I723" s="18"/>
      <c r="J723" s="33">
        <v>42304.425694444442</v>
      </c>
      <c r="K723" s="33">
        <v>42304.435416666667</v>
      </c>
      <c r="L723" s="27">
        <f t="shared" si="67"/>
        <v>9.7222222248092294E-3</v>
      </c>
      <c r="M723" s="28" t="str">
        <f t="shared" si="68"/>
        <v>TRUE</v>
      </c>
      <c r="N723" s="31" t="s">
        <v>39</v>
      </c>
      <c r="O723" s="29" t="s">
        <v>197</v>
      </c>
      <c r="P723"/>
      <c r="Q723"/>
      <c r="R723"/>
      <c r="S723"/>
      <c r="T723"/>
      <c r="U723"/>
      <c r="V723"/>
      <c r="W723"/>
    </row>
    <row r="724" spans="1:23" ht="27" customHeight="1" x14ac:dyDescent="0.25">
      <c r="A724" s="3">
        <v>19232</v>
      </c>
      <c r="B724" s="3">
        <v>585</v>
      </c>
      <c r="C724" s="3" t="s">
        <v>43</v>
      </c>
      <c r="D724" s="60">
        <v>42304.625</v>
      </c>
      <c r="E724" s="3" t="s">
        <v>41</v>
      </c>
      <c r="F724" s="55">
        <v>42303.597222222219</v>
      </c>
      <c r="G724" s="51">
        <f t="shared" si="69"/>
        <v>1.0277777777810115</v>
      </c>
      <c r="H724" s="31" t="str">
        <f t="shared" si="66"/>
        <v>ACCEPTABLE</v>
      </c>
      <c r="I724" s="18"/>
      <c r="J724" s="55">
        <v>42304.681250000001</v>
      </c>
      <c r="K724" s="33">
        <v>42304.695833333331</v>
      </c>
      <c r="L724" s="27">
        <f t="shared" si="67"/>
        <v>1.4583333329937886E-2</v>
      </c>
      <c r="M724" s="28" t="str">
        <f t="shared" si="68"/>
        <v>TRUE</v>
      </c>
      <c r="N724" s="31" t="s">
        <v>41</v>
      </c>
      <c r="O724" s="29" t="s">
        <v>244</v>
      </c>
      <c r="P724"/>
      <c r="Q724"/>
      <c r="R724"/>
      <c r="S724"/>
      <c r="T724"/>
      <c r="U724"/>
      <c r="V724"/>
      <c r="W724"/>
    </row>
    <row r="725" spans="1:23" ht="27" customHeight="1" x14ac:dyDescent="0.25">
      <c r="A725" s="3">
        <v>19232</v>
      </c>
      <c r="B725" s="3">
        <v>586</v>
      </c>
      <c r="C725" s="3" t="s">
        <v>40</v>
      </c>
      <c r="D725" s="60">
        <v>42304.645833333336</v>
      </c>
      <c r="E725" s="3" t="s">
        <v>39</v>
      </c>
      <c r="F725" s="55">
        <v>42303.597222222219</v>
      </c>
      <c r="G725" s="51">
        <f t="shared" si="69"/>
        <v>1.0486111111167702</v>
      </c>
      <c r="H725" s="31" t="str">
        <f t="shared" si="66"/>
        <v>ACCEPTABLE</v>
      </c>
      <c r="I725" s="18"/>
      <c r="J725" s="55">
        <v>42304.710416666669</v>
      </c>
      <c r="K725" s="33">
        <v>42304.720833333333</v>
      </c>
      <c r="L725" s="27">
        <f t="shared" si="67"/>
        <v>1.0416666664241347E-2</v>
      </c>
      <c r="M725" s="28" t="str">
        <f t="shared" si="68"/>
        <v>TRUE</v>
      </c>
      <c r="N725" s="31" t="s">
        <v>39</v>
      </c>
      <c r="O725" s="29" t="s">
        <v>244</v>
      </c>
      <c r="P725"/>
      <c r="Q725"/>
      <c r="R725"/>
      <c r="S725"/>
      <c r="T725"/>
      <c r="U725"/>
      <c r="V725"/>
      <c r="W725"/>
    </row>
    <row r="726" spans="1:23" ht="27" customHeight="1" x14ac:dyDescent="0.25">
      <c r="A726" s="3">
        <v>19232</v>
      </c>
      <c r="B726" s="3">
        <v>587</v>
      </c>
      <c r="C726" s="3" t="s">
        <v>43</v>
      </c>
      <c r="D726" s="60">
        <v>42304.708333333336</v>
      </c>
      <c r="E726" s="3" t="s">
        <v>41</v>
      </c>
      <c r="F726" s="55">
        <v>42304.571527777778</v>
      </c>
      <c r="G726" s="51">
        <f t="shared" si="69"/>
        <v>0.1368055555576575</v>
      </c>
      <c r="H726" s="31" t="str">
        <f t="shared" si="66"/>
        <v>ACCEPTABLE</v>
      </c>
      <c r="I726" s="18"/>
      <c r="J726" s="55">
        <v>42304.738888888889</v>
      </c>
      <c r="K726" s="33">
        <v>42304.75</v>
      </c>
      <c r="L726" s="27">
        <f t="shared" si="67"/>
        <v>1.1111111110949423E-2</v>
      </c>
      <c r="M726" s="28" t="str">
        <f t="shared" si="68"/>
        <v>TRUE</v>
      </c>
      <c r="N726" s="31" t="s">
        <v>41</v>
      </c>
      <c r="O726" s="29" t="s">
        <v>54</v>
      </c>
      <c r="P726"/>
      <c r="Q726"/>
      <c r="R726"/>
      <c r="S726"/>
      <c r="T726"/>
      <c r="U726"/>
      <c r="V726"/>
      <c r="W726"/>
    </row>
    <row r="727" spans="1:23" ht="27" customHeight="1" x14ac:dyDescent="0.25">
      <c r="A727" s="3">
        <v>19232</v>
      </c>
      <c r="B727" s="3">
        <v>588</v>
      </c>
      <c r="C727" s="3" t="s">
        <v>40</v>
      </c>
      <c r="D727" s="60">
        <v>42304.729166666664</v>
      </c>
      <c r="E727" s="3" t="s">
        <v>39</v>
      </c>
      <c r="F727" s="55">
        <v>42304.571527777778</v>
      </c>
      <c r="G727" s="51">
        <f t="shared" si="69"/>
        <v>0.15763888888614019</v>
      </c>
      <c r="H727" s="31" t="str">
        <f t="shared" si="66"/>
        <v>ACCEPTABLE</v>
      </c>
      <c r="I727" s="18"/>
      <c r="J727" s="55">
        <v>42304.759027777778</v>
      </c>
      <c r="K727" s="33">
        <v>42304.770833333336</v>
      </c>
      <c r="L727" s="27">
        <f t="shared" si="67"/>
        <v>1.1805555557657499E-2</v>
      </c>
      <c r="M727" s="28" t="str">
        <f t="shared" si="68"/>
        <v>TRUE</v>
      </c>
      <c r="N727" s="31" t="s">
        <v>39</v>
      </c>
      <c r="O727" s="29" t="s">
        <v>505</v>
      </c>
      <c r="P727"/>
      <c r="Q727"/>
      <c r="R727"/>
      <c r="S727"/>
      <c r="T727"/>
      <c r="U727"/>
      <c r="V727"/>
      <c r="W727"/>
    </row>
    <row r="728" spans="1:23" ht="27" customHeight="1" x14ac:dyDescent="0.25">
      <c r="A728" s="45">
        <v>19235</v>
      </c>
      <c r="B728" s="45">
        <v>589</v>
      </c>
      <c r="C728" s="29" t="s">
        <v>40</v>
      </c>
      <c r="D728" s="55">
        <v>42304.847222222219</v>
      </c>
      <c r="E728" s="29" t="s">
        <v>41</v>
      </c>
      <c r="F728" s="55">
        <v>42304.571527777778</v>
      </c>
      <c r="G728" s="51">
        <f t="shared" si="69"/>
        <v>0.27569444444088731</v>
      </c>
      <c r="H728" s="31" t="str">
        <f t="shared" si="66"/>
        <v>ACCEPTABLE</v>
      </c>
      <c r="I728" s="18"/>
      <c r="J728" s="55">
        <v>42304.844444444447</v>
      </c>
      <c r="K728" s="33">
        <v>42304.859027777777</v>
      </c>
      <c r="L728" s="27">
        <f t="shared" si="67"/>
        <v>1.4583333329937886E-2</v>
      </c>
      <c r="M728" s="28" t="str">
        <f t="shared" si="68"/>
        <v>TRUE</v>
      </c>
      <c r="N728" s="31" t="s">
        <v>41</v>
      </c>
      <c r="O728" s="29" t="s">
        <v>125</v>
      </c>
      <c r="P728"/>
      <c r="Q728"/>
      <c r="R728"/>
      <c r="S728"/>
      <c r="T728"/>
      <c r="U728"/>
      <c r="V728"/>
      <c r="W728"/>
    </row>
    <row r="729" spans="1:23" ht="27" customHeight="1" x14ac:dyDescent="0.25">
      <c r="A729" s="45">
        <v>19235</v>
      </c>
      <c r="B729" s="45">
        <v>590</v>
      </c>
      <c r="C729" s="29" t="s">
        <v>43</v>
      </c>
      <c r="D729" s="55">
        <v>42304.881944444445</v>
      </c>
      <c r="E729" s="29" t="s">
        <v>39</v>
      </c>
      <c r="F729" s="55">
        <v>42304.571527777778</v>
      </c>
      <c r="G729" s="51">
        <f t="shared" si="69"/>
        <v>0.31041666666715173</v>
      </c>
      <c r="H729" s="31" t="str">
        <f t="shared" si="66"/>
        <v>ACCEPTABLE</v>
      </c>
      <c r="I729" s="18"/>
      <c r="J729" s="55">
        <v>42304.881944444445</v>
      </c>
      <c r="K729" s="33">
        <v>42304.890972222223</v>
      </c>
      <c r="L729" s="27">
        <f t="shared" si="67"/>
        <v>9.0277777781011537E-3</v>
      </c>
      <c r="M729" s="28" t="str">
        <f t="shared" si="68"/>
        <v>TRUE</v>
      </c>
      <c r="N729" s="31" t="s">
        <v>39</v>
      </c>
      <c r="O729" s="29" t="s">
        <v>54</v>
      </c>
      <c r="P729"/>
      <c r="Q729"/>
      <c r="R729"/>
      <c r="S729"/>
      <c r="T729"/>
      <c r="U729"/>
      <c r="V729"/>
      <c r="W729"/>
    </row>
    <row r="730" spans="1:23" ht="27" customHeight="1" x14ac:dyDescent="0.25">
      <c r="A730" s="45">
        <v>19233</v>
      </c>
      <c r="B730" s="45">
        <v>591</v>
      </c>
      <c r="C730" s="29" t="s">
        <v>68</v>
      </c>
      <c r="D730" s="33">
        <v>42305.552083333336</v>
      </c>
      <c r="E730" s="29" t="s">
        <v>41</v>
      </c>
      <c r="F730" s="55">
        <v>42305.495833333334</v>
      </c>
      <c r="G730" s="51">
        <f t="shared" si="69"/>
        <v>5.6250000001455192E-2</v>
      </c>
      <c r="H730" s="31" t="str">
        <f t="shared" si="66"/>
        <v>ACCEPTABLE</v>
      </c>
      <c r="I730" s="18"/>
      <c r="J730" s="55">
        <v>42305.548611111109</v>
      </c>
      <c r="K730" s="33">
        <v>42305.556250000001</v>
      </c>
      <c r="L730" s="27">
        <f t="shared" si="67"/>
        <v>7.6388888919609599E-3</v>
      </c>
      <c r="M730" s="28" t="str">
        <f t="shared" si="68"/>
        <v>TRUE</v>
      </c>
      <c r="N730" s="31" t="s">
        <v>41</v>
      </c>
      <c r="O730" s="29" t="s">
        <v>507</v>
      </c>
      <c r="P730"/>
      <c r="Q730"/>
      <c r="R730"/>
      <c r="S730"/>
      <c r="T730"/>
      <c r="U730"/>
      <c r="V730"/>
      <c r="W730"/>
    </row>
    <row r="731" spans="1:23" ht="27" customHeight="1" x14ac:dyDescent="0.25">
      <c r="A731" s="45">
        <v>19233</v>
      </c>
      <c r="B731" s="45">
        <v>592</v>
      </c>
      <c r="C731" s="29" t="s">
        <v>340</v>
      </c>
      <c r="D731" s="33">
        <v>42305.572916666664</v>
      </c>
      <c r="E731" s="29" t="s">
        <v>39</v>
      </c>
      <c r="F731" s="55">
        <v>42305.495833333334</v>
      </c>
      <c r="G731" s="51">
        <f t="shared" si="69"/>
        <v>7.7083333329937886E-2</v>
      </c>
      <c r="H731" s="31" t="str">
        <f t="shared" si="66"/>
        <v>ACCEPTABLE</v>
      </c>
      <c r="I731" s="18"/>
      <c r="J731" s="55">
        <v>42305.572916666664</v>
      </c>
      <c r="K731" s="33">
        <v>42305.586805555555</v>
      </c>
      <c r="L731" s="27">
        <f t="shared" si="67"/>
        <v>1.3888888890505768E-2</v>
      </c>
      <c r="M731" s="28" t="str">
        <f t="shared" si="68"/>
        <v>TRUE</v>
      </c>
      <c r="N731" s="31" t="s">
        <v>39</v>
      </c>
      <c r="O731" s="29" t="s">
        <v>508</v>
      </c>
      <c r="P731"/>
      <c r="Q731"/>
      <c r="R731"/>
      <c r="S731"/>
      <c r="T731"/>
      <c r="U731"/>
      <c r="V731"/>
      <c r="W731"/>
    </row>
    <row r="732" spans="1:23" ht="27" customHeight="1" x14ac:dyDescent="0.25">
      <c r="A732" s="45">
        <v>19235</v>
      </c>
      <c r="B732" s="45">
        <v>595</v>
      </c>
      <c r="C732" s="29" t="s">
        <v>43</v>
      </c>
      <c r="D732" s="33">
        <v>42306.114583333336</v>
      </c>
      <c r="E732" s="29" t="s">
        <v>41</v>
      </c>
      <c r="F732" s="55">
        <v>42305.495833333334</v>
      </c>
      <c r="G732" s="51">
        <f t="shared" si="69"/>
        <v>0.61875000000145519</v>
      </c>
      <c r="H732" s="31" t="str">
        <f t="shared" si="66"/>
        <v>ACCEPTABLE</v>
      </c>
      <c r="I732" s="18"/>
      <c r="J732" s="55">
        <v>42306.103472222225</v>
      </c>
      <c r="K732" s="33">
        <v>42306.113194444442</v>
      </c>
      <c r="L732" s="27">
        <f t="shared" si="67"/>
        <v>9.7222222175332718E-3</v>
      </c>
      <c r="M732" s="28" t="str">
        <f t="shared" si="68"/>
        <v>TRUE</v>
      </c>
      <c r="N732" s="31" t="s">
        <v>41</v>
      </c>
      <c r="O732" s="29" t="s">
        <v>54</v>
      </c>
      <c r="P732"/>
      <c r="Q732"/>
      <c r="R732"/>
      <c r="S732"/>
      <c r="T732"/>
      <c r="U732"/>
      <c r="V732"/>
      <c r="W732"/>
    </row>
    <row r="733" spans="1:23" ht="27" customHeight="1" x14ac:dyDescent="0.25">
      <c r="A733" s="45">
        <v>19235</v>
      </c>
      <c r="B733" s="45">
        <v>596</v>
      </c>
      <c r="C733" s="29" t="s">
        <v>40</v>
      </c>
      <c r="D733" s="55">
        <v>42306.135416666664</v>
      </c>
      <c r="E733" s="29" t="s">
        <v>39</v>
      </c>
      <c r="F733" s="55">
        <v>42305.495833333334</v>
      </c>
      <c r="G733" s="51">
        <f t="shared" si="69"/>
        <v>0.63958333332993789</v>
      </c>
      <c r="H733" s="31" t="str">
        <f t="shared" si="66"/>
        <v>ACCEPTABLE</v>
      </c>
      <c r="I733" s="18"/>
      <c r="J733" s="33">
        <v>42306.152083333334</v>
      </c>
      <c r="K733" s="33">
        <v>42306.164583333331</v>
      </c>
      <c r="L733" s="27">
        <f t="shared" si="67"/>
        <v>1.2499999997089617E-2</v>
      </c>
      <c r="M733" s="28" t="str">
        <f t="shared" si="68"/>
        <v>TRUE</v>
      </c>
      <c r="N733" s="31" t="s">
        <v>39</v>
      </c>
      <c r="O733" s="29" t="s">
        <v>105</v>
      </c>
      <c r="P733"/>
      <c r="Q733"/>
      <c r="R733"/>
      <c r="S733"/>
      <c r="T733"/>
      <c r="U733"/>
      <c r="V733"/>
      <c r="W733"/>
    </row>
    <row r="734" spans="1:23" ht="27" customHeight="1" x14ac:dyDescent="0.25">
      <c r="A734" s="45">
        <v>19236</v>
      </c>
      <c r="B734" s="45">
        <v>597</v>
      </c>
      <c r="C734" s="29" t="s">
        <v>40</v>
      </c>
      <c r="D734" s="55">
        <v>42306.302083333336</v>
      </c>
      <c r="E734" s="29" t="s">
        <v>41</v>
      </c>
      <c r="F734" s="55">
        <v>42305.711111111108</v>
      </c>
      <c r="G734" s="51">
        <f t="shared" si="69"/>
        <v>0.59097222222771961</v>
      </c>
      <c r="H734" s="31" t="str">
        <f t="shared" si="66"/>
        <v>ACCEPTABLE</v>
      </c>
      <c r="I734" s="18"/>
      <c r="J734" s="61">
        <v>42306.342361111114</v>
      </c>
      <c r="K734" s="33">
        <v>42306.352777777778</v>
      </c>
      <c r="L734" s="27">
        <f t="shared" si="67"/>
        <v>1.0416666664241347E-2</v>
      </c>
      <c r="M734" s="28" t="str">
        <f t="shared" si="68"/>
        <v>TRUE</v>
      </c>
      <c r="N734" s="31" t="s">
        <v>41</v>
      </c>
      <c r="O734" s="29" t="s">
        <v>509</v>
      </c>
      <c r="P734"/>
      <c r="Q734"/>
      <c r="R734"/>
      <c r="S734"/>
      <c r="T734"/>
      <c r="U734"/>
      <c r="V734"/>
      <c r="W734"/>
    </row>
    <row r="735" spans="1:23" ht="27" customHeight="1" x14ac:dyDescent="0.25">
      <c r="A735" s="45">
        <v>19236</v>
      </c>
      <c r="B735" s="45">
        <v>598</v>
      </c>
      <c r="C735" s="29" t="s">
        <v>43</v>
      </c>
      <c r="D735" s="55">
        <v>42306.336805555555</v>
      </c>
      <c r="E735" s="29" t="s">
        <v>39</v>
      </c>
      <c r="F735" s="55">
        <v>42305.711111111108</v>
      </c>
      <c r="G735" s="51">
        <f t="shared" ref="G735" si="70">IF(D735="","",D735-F735)</f>
        <v>0.62569444444670808</v>
      </c>
      <c r="H735" s="31" t="str">
        <f t="shared" si="66"/>
        <v>ACCEPTABLE</v>
      </c>
      <c r="I735" s="18"/>
      <c r="J735" s="33">
        <v>42306.394444444442</v>
      </c>
      <c r="K735" s="33">
        <v>42306.404166666667</v>
      </c>
      <c r="L735" s="27">
        <f t="shared" si="67"/>
        <v>9.7222222248092294E-3</v>
      </c>
      <c r="M735" s="28" t="str">
        <f t="shared" si="68"/>
        <v>TRUE</v>
      </c>
      <c r="N735" s="31" t="s">
        <v>39</v>
      </c>
      <c r="O735" s="29" t="s">
        <v>54</v>
      </c>
      <c r="P735"/>
      <c r="Q735"/>
      <c r="R735"/>
      <c r="S735"/>
      <c r="T735"/>
      <c r="U735"/>
      <c r="V735"/>
      <c r="W735"/>
    </row>
    <row r="736" spans="1:23" ht="27" customHeight="1" x14ac:dyDescent="0.25">
      <c r="A736" s="3">
        <v>19239</v>
      </c>
      <c r="B736" s="3">
        <v>599</v>
      </c>
      <c r="C736" s="3" t="s">
        <v>40</v>
      </c>
      <c r="D736" s="60">
        <v>42306.53125</v>
      </c>
      <c r="E736" s="3" t="s">
        <v>41</v>
      </c>
      <c r="F736" s="60">
        <v>42305.881249999999</v>
      </c>
      <c r="G736" s="51">
        <f t="shared" si="69"/>
        <v>0.65000000000145519</v>
      </c>
      <c r="H736" s="31" t="str">
        <f t="shared" si="66"/>
        <v>ACCEPTABLE</v>
      </c>
      <c r="I736" s="18"/>
      <c r="J736" s="55">
        <v>42306.511111111111</v>
      </c>
      <c r="K736" s="33">
        <v>42306.520833333336</v>
      </c>
      <c r="L736" s="27">
        <f t="shared" si="67"/>
        <v>9.7222222248092294E-3</v>
      </c>
      <c r="M736" s="28" t="str">
        <f t="shared" si="68"/>
        <v>TRUE</v>
      </c>
      <c r="N736" s="31" t="s">
        <v>41</v>
      </c>
      <c r="O736" s="29" t="s">
        <v>92</v>
      </c>
      <c r="P736"/>
      <c r="Q736"/>
      <c r="R736"/>
      <c r="S736"/>
      <c r="T736"/>
      <c r="U736"/>
      <c r="V736"/>
      <c r="W736"/>
    </row>
    <row r="737" spans="1:23" ht="27" customHeight="1" x14ac:dyDescent="0.25">
      <c r="A737" s="3">
        <v>19239</v>
      </c>
      <c r="B737" s="3">
        <v>600</v>
      </c>
      <c r="C737" s="3" t="s">
        <v>43</v>
      </c>
      <c r="D737" s="60">
        <v>42306.5625</v>
      </c>
      <c r="E737" s="3" t="s">
        <v>39</v>
      </c>
      <c r="F737" s="60">
        <v>42305.881249999999</v>
      </c>
      <c r="G737" s="51">
        <f t="shared" si="69"/>
        <v>0.68125000000145519</v>
      </c>
      <c r="H737" s="31" t="str">
        <f t="shared" ref="H737:H790" si="71">IF(D737-F737&lt;0,"TOO LATE",IF(G737="","",IF(OR(DAY(D737-F737)&gt;1,AND(HOUR(D737-F737)&gt;HOUR("0:59"),(SIGN(D737-F737)=1))),"ACCEPTABLE","TOO LATE")))</f>
        <v>ACCEPTABLE</v>
      </c>
      <c r="I737" s="18"/>
      <c r="J737" s="55">
        <v>42306.541666666664</v>
      </c>
      <c r="K737" s="33">
        <v>42306.55</v>
      </c>
      <c r="L737" s="27">
        <f t="shared" si="67"/>
        <v>8.3333333386690356E-3</v>
      </c>
      <c r="M737" s="28" t="str">
        <f t="shared" si="68"/>
        <v>TRUE</v>
      </c>
      <c r="N737" s="31" t="s">
        <v>39</v>
      </c>
      <c r="O737" s="29" t="s">
        <v>54</v>
      </c>
      <c r="P737"/>
      <c r="Q737"/>
      <c r="R737"/>
      <c r="S737"/>
      <c r="T737"/>
      <c r="U737"/>
      <c r="V737"/>
      <c r="W737"/>
    </row>
    <row r="738" spans="1:23" ht="27" customHeight="1" x14ac:dyDescent="0.25">
      <c r="A738" s="3">
        <v>19236</v>
      </c>
      <c r="B738" s="3">
        <v>602</v>
      </c>
      <c r="C738" s="3" t="s">
        <v>43</v>
      </c>
      <c r="D738" s="60">
        <v>42306.958333333336</v>
      </c>
      <c r="E738" s="3" t="s">
        <v>41</v>
      </c>
      <c r="F738" s="60">
        <v>42306.46597222222</v>
      </c>
      <c r="G738" s="51">
        <f t="shared" si="69"/>
        <v>0.492361111115315</v>
      </c>
      <c r="H738" s="31" t="str">
        <f t="shared" si="71"/>
        <v>ACCEPTABLE</v>
      </c>
      <c r="I738" s="18"/>
      <c r="J738" s="55">
        <v>42306.95416666667</v>
      </c>
      <c r="K738" s="33">
        <v>42306.963888888888</v>
      </c>
      <c r="L738" s="27">
        <f t="shared" ref="L738:L791" si="72">IF(OR(K738="",J738=""), "Incomplete Data", K738-J738)</f>
        <v>9.7222222175332718E-3</v>
      </c>
      <c r="M738" s="28" t="str">
        <f t="shared" ref="M738:M791" si="73">_xlfn.IFS(OR(J738=0,K738=0,L738=""), "Incomplete Data", OR(L738&gt;$M$5,L738&lt;-$M$5),"FALSE",  OR(L738&lt;=$M$5,L738&gt;-$M$5), "TRUE")</f>
        <v>TRUE</v>
      </c>
      <c r="N738" s="31" t="s">
        <v>41</v>
      </c>
      <c r="O738" s="29" t="s">
        <v>510</v>
      </c>
      <c r="P738"/>
      <c r="Q738"/>
      <c r="R738"/>
      <c r="S738"/>
      <c r="T738"/>
      <c r="U738"/>
      <c r="V738"/>
      <c r="W738"/>
    </row>
    <row r="739" spans="1:23" ht="27" customHeight="1" x14ac:dyDescent="0.25">
      <c r="A739" s="3">
        <v>19236</v>
      </c>
      <c r="B739" s="3">
        <v>603</v>
      </c>
      <c r="C739" s="3" t="s">
        <v>53</v>
      </c>
      <c r="D739" s="60">
        <v>42307.361111111109</v>
      </c>
      <c r="E739" s="3" t="s">
        <v>41</v>
      </c>
      <c r="F739" s="60">
        <v>42306.623611111114</v>
      </c>
      <c r="G739" s="51">
        <f t="shared" si="69"/>
        <v>0.73749999999563443</v>
      </c>
      <c r="H739" s="31" t="str">
        <f t="shared" si="71"/>
        <v>ACCEPTABLE</v>
      </c>
      <c r="I739" s="18"/>
      <c r="J739" s="55">
        <v>42307.350694444445</v>
      </c>
      <c r="K739" s="33">
        <v>42307.357638888891</v>
      </c>
      <c r="L739" s="27">
        <f t="shared" si="72"/>
        <v>6.9444444452528842E-3</v>
      </c>
      <c r="M739" s="28" t="str">
        <f t="shared" si="73"/>
        <v>TRUE</v>
      </c>
      <c r="N739" s="31" t="s">
        <v>41</v>
      </c>
      <c r="O739" s="29" t="s">
        <v>511</v>
      </c>
      <c r="P739"/>
      <c r="Q739"/>
      <c r="R739"/>
      <c r="S739"/>
      <c r="T739"/>
      <c r="U739"/>
      <c r="V739"/>
      <c r="W739"/>
    </row>
    <row r="740" spans="1:23" ht="27" customHeight="1" x14ac:dyDescent="0.25">
      <c r="A740" s="3">
        <v>19236</v>
      </c>
      <c r="B740" s="3">
        <v>604</v>
      </c>
      <c r="C740" s="3" t="s">
        <v>40</v>
      </c>
      <c r="D740" s="60">
        <v>42307.381944444445</v>
      </c>
      <c r="E740" s="3" t="s">
        <v>39</v>
      </c>
      <c r="F740" s="60">
        <v>42306.623611111114</v>
      </c>
      <c r="G740" s="51">
        <f t="shared" si="69"/>
        <v>0.75833333333139308</v>
      </c>
      <c r="H740" s="31" t="str">
        <f t="shared" si="71"/>
        <v>ACCEPTABLE</v>
      </c>
      <c r="I740" s="18"/>
      <c r="J740" s="55">
        <v>42307.373611111114</v>
      </c>
      <c r="K740" s="33">
        <v>42307.379166666666</v>
      </c>
      <c r="L740" s="27">
        <f t="shared" si="72"/>
        <v>5.5555555518367328E-3</v>
      </c>
      <c r="M740" s="28" t="str">
        <f t="shared" si="73"/>
        <v>TRUE</v>
      </c>
      <c r="N740" s="31" t="s">
        <v>39</v>
      </c>
      <c r="O740" s="29" t="s">
        <v>512</v>
      </c>
      <c r="P740"/>
      <c r="Q740"/>
      <c r="R740"/>
      <c r="S740"/>
      <c r="T740"/>
      <c r="U740"/>
      <c r="V740"/>
      <c r="W740"/>
    </row>
    <row r="741" spans="1:23" ht="27" customHeight="1" x14ac:dyDescent="0.25">
      <c r="A741" s="3">
        <v>19239</v>
      </c>
      <c r="B741" s="3">
        <v>605</v>
      </c>
      <c r="C741" s="3" t="s">
        <v>40</v>
      </c>
      <c r="D741" s="60">
        <v>42307.40625</v>
      </c>
      <c r="E741" s="3" t="s">
        <v>39</v>
      </c>
      <c r="F741" s="60">
        <v>42306.623611111114</v>
      </c>
      <c r="G741" s="51">
        <f t="shared" si="69"/>
        <v>0.78263888888614019</v>
      </c>
      <c r="H741" s="31" t="str">
        <f t="shared" si="71"/>
        <v>ACCEPTABLE</v>
      </c>
      <c r="I741" s="18"/>
      <c r="J741" s="55">
        <v>42307.395833333336</v>
      </c>
      <c r="K741" s="33">
        <v>42307.40625</v>
      </c>
      <c r="L741" s="27">
        <f t="shared" si="72"/>
        <v>1.0416666664241347E-2</v>
      </c>
      <c r="M741" s="28" t="str">
        <f t="shared" si="73"/>
        <v>TRUE</v>
      </c>
      <c r="N741" s="31" t="s">
        <v>39</v>
      </c>
      <c r="O741" s="29" t="s">
        <v>513</v>
      </c>
      <c r="P741"/>
      <c r="Q741"/>
      <c r="R741"/>
      <c r="S741"/>
      <c r="T741"/>
      <c r="U741"/>
      <c r="V741"/>
      <c r="W741"/>
    </row>
    <row r="742" spans="1:23" ht="27" customHeight="1" x14ac:dyDescent="0.25">
      <c r="A742" s="3">
        <v>19240</v>
      </c>
      <c r="B742" s="3">
        <v>606</v>
      </c>
      <c r="C742" s="3" t="s">
        <v>340</v>
      </c>
      <c r="D742" s="60">
        <v>42307.458333333336</v>
      </c>
      <c r="E742" s="3" t="s">
        <v>41</v>
      </c>
      <c r="F742" s="60">
        <v>42306.623611111114</v>
      </c>
      <c r="G742" s="51">
        <f t="shared" si="69"/>
        <v>0.83472222222189885</v>
      </c>
      <c r="H742" s="31" t="str">
        <f t="shared" si="71"/>
        <v>ACCEPTABLE</v>
      </c>
      <c r="I742" s="18"/>
      <c r="J742" s="55">
        <v>42307.451388888891</v>
      </c>
      <c r="K742" s="33">
        <v>42307.464583333334</v>
      </c>
      <c r="L742" s="27">
        <f t="shared" si="72"/>
        <v>1.3194444443797693E-2</v>
      </c>
      <c r="M742" s="28" t="str">
        <f t="shared" si="73"/>
        <v>TRUE</v>
      </c>
      <c r="N742" s="31" t="s">
        <v>41</v>
      </c>
      <c r="O742" s="29" t="s">
        <v>514</v>
      </c>
      <c r="P742"/>
      <c r="Q742"/>
      <c r="R742"/>
      <c r="S742"/>
      <c r="T742"/>
      <c r="U742"/>
      <c r="V742"/>
      <c r="W742"/>
    </row>
    <row r="743" spans="1:23" ht="27" customHeight="1" x14ac:dyDescent="0.25">
      <c r="A743" s="3">
        <v>19237</v>
      </c>
      <c r="B743" s="3">
        <v>607</v>
      </c>
      <c r="C743" s="3" t="s">
        <v>40</v>
      </c>
      <c r="D743" s="60">
        <v>42307.479166666664</v>
      </c>
      <c r="E743" s="3" t="s">
        <v>41</v>
      </c>
      <c r="F743" s="55">
        <v>42306.623611111114</v>
      </c>
      <c r="G743" s="51">
        <f t="shared" si="69"/>
        <v>0.85555555555038154</v>
      </c>
      <c r="H743" s="31" t="str">
        <f t="shared" si="71"/>
        <v>ACCEPTABLE</v>
      </c>
      <c r="I743" s="18"/>
      <c r="J743" s="55">
        <v>42307.46875</v>
      </c>
      <c r="K743" s="33">
        <v>42307.482638888891</v>
      </c>
      <c r="L743" s="27">
        <f t="shared" si="72"/>
        <v>1.3888888890505768E-2</v>
      </c>
      <c r="M743" s="28" t="str">
        <f t="shared" si="73"/>
        <v>TRUE</v>
      </c>
      <c r="N743" s="31" t="s">
        <v>41</v>
      </c>
      <c r="O743" s="29" t="s">
        <v>515</v>
      </c>
      <c r="P743"/>
      <c r="Q743"/>
      <c r="R743"/>
      <c r="S743"/>
      <c r="T743"/>
      <c r="U743"/>
      <c r="V743"/>
      <c r="W743"/>
    </row>
    <row r="744" spans="1:23" ht="27" customHeight="1" x14ac:dyDescent="0.25">
      <c r="A744" s="3">
        <v>19240</v>
      </c>
      <c r="B744" s="3">
        <v>608</v>
      </c>
      <c r="C744" s="3" t="s">
        <v>51</v>
      </c>
      <c r="D744" s="60">
        <v>42307.493055555555</v>
      </c>
      <c r="E744" s="3" t="s">
        <v>39</v>
      </c>
      <c r="F744" s="55">
        <v>42306.741666666669</v>
      </c>
      <c r="G744" s="51">
        <f t="shared" si="69"/>
        <v>0.75138888888614019</v>
      </c>
      <c r="H744" s="31" t="str">
        <f t="shared" si="71"/>
        <v>ACCEPTABLE</v>
      </c>
      <c r="I744" s="18"/>
      <c r="J744" s="55">
        <v>42307.495138888888</v>
      </c>
      <c r="K744" s="33">
        <v>42307.509722222225</v>
      </c>
      <c r="L744" s="27">
        <f t="shared" si="72"/>
        <v>1.4583333337213844E-2</v>
      </c>
      <c r="M744" s="28" t="str">
        <f t="shared" si="73"/>
        <v>TRUE</v>
      </c>
      <c r="N744" s="31" t="s">
        <v>39</v>
      </c>
      <c r="O744" s="29" t="s">
        <v>303</v>
      </c>
      <c r="P744"/>
      <c r="Q744"/>
      <c r="R744"/>
      <c r="S744"/>
      <c r="T744"/>
      <c r="U744"/>
      <c r="V744"/>
      <c r="W744"/>
    </row>
    <row r="745" spans="1:23" ht="27" customHeight="1" x14ac:dyDescent="0.25">
      <c r="A745" s="3">
        <v>19237</v>
      </c>
      <c r="B745" s="3">
        <v>609</v>
      </c>
      <c r="C745" s="3" t="s">
        <v>43</v>
      </c>
      <c r="D745" s="60">
        <v>42307.520833333336</v>
      </c>
      <c r="E745" s="3" t="s">
        <v>39</v>
      </c>
      <c r="F745" s="55">
        <v>42306.741666666669</v>
      </c>
      <c r="G745" s="51">
        <f t="shared" ref="G745" si="74">IF(D745="","",D745-F745)</f>
        <v>0.77916666666715173</v>
      </c>
      <c r="H745" s="31" t="str">
        <f t="shared" si="71"/>
        <v>ACCEPTABLE</v>
      </c>
      <c r="I745" s="18"/>
      <c r="J745" s="55">
        <v>42307.53125</v>
      </c>
      <c r="K745" s="33">
        <v>42307.536805555559</v>
      </c>
      <c r="L745" s="27">
        <f t="shared" si="72"/>
        <v>5.5555555591126904E-3</v>
      </c>
      <c r="M745" s="28" t="str">
        <f t="shared" si="73"/>
        <v>TRUE</v>
      </c>
      <c r="N745" s="31" t="s">
        <v>39</v>
      </c>
      <c r="O745" s="29" t="s">
        <v>516</v>
      </c>
      <c r="P745"/>
      <c r="Q745"/>
      <c r="R745"/>
      <c r="S745"/>
      <c r="T745"/>
      <c r="U745"/>
      <c r="V745"/>
      <c r="W745"/>
    </row>
    <row r="746" spans="1:23" ht="27" customHeight="1" x14ac:dyDescent="0.25">
      <c r="A746" s="3">
        <v>19237</v>
      </c>
      <c r="B746" s="3">
        <v>610</v>
      </c>
      <c r="C746" s="3" t="s">
        <v>43</v>
      </c>
      <c r="D746" s="60">
        <v>42308.819444444445</v>
      </c>
      <c r="E746" s="3" t="s">
        <v>41</v>
      </c>
      <c r="F746" s="55">
        <v>42306.752083333333</v>
      </c>
      <c r="G746" s="51">
        <f t="shared" si="69"/>
        <v>2.0673611111124046</v>
      </c>
      <c r="H746" s="31" t="str">
        <f t="shared" si="71"/>
        <v>ACCEPTABLE</v>
      </c>
      <c r="I746" s="18"/>
      <c r="J746" s="55">
        <v>42308.822916666664</v>
      </c>
      <c r="K746" s="33">
        <v>42308.833333333336</v>
      </c>
      <c r="L746" s="27">
        <f t="shared" si="72"/>
        <v>1.0416666671517305E-2</v>
      </c>
      <c r="M746" s="28" t="str">
        <f t="shared" si="73"/>
        <v>TRUE</v>
      </c>
      <c r="N746" s="31" t="s">
        <v>41</v>
      </c>
      <c r="O746" s="29" t="s">
        <v>54</v>
      </c>
      <c r="P746"/>
      <c r="Q746"/>
      <c r="R746"/>
      <c r="S746"/>
      <c r="T746"/>
      <c r="U746"/>
      <c r="V746"/>
      <c r="W746"/>
    </row>
    <row r="747" spans="1:23" ht="27" customHeight="1" x14ac:dyDescent="0.25">
      <c r="A747" s="3">
        <v>19237</v>
      </c>
      <c r="B747" s="3">
        <v>611</v>
      </c>
      <c r="C747" s="3" t="s">
        <v>40</v>
      </c>
      <c r="D747" s="60">
        <v>42308.840277777781</v>
      </c>
      <c r="E747" s="3" t="s">
        <v>39</v>
      </c>
      <c r="F747" s="55">
        <v>42307.63958333333</v>
      </c>
      <c r="G747" s="51">
        <f t="shared" si="69"/>
        <v>1.2006944444510737</v>
      </c>
      <c r="H747" s="31" t="str">
        <f t="shared" si="71"/>
        <v>ACCEPTABLE</v>
      </c>
      <c r="I747" s="18"/>
      <c r="J747" s="55">
        <v>42308.854166666664</v>
      </c>
      <c r="K747" s="33">
        <v>42308.865972222222</v>
      </c>
      <c r="L747" s="27">
        <f t="shared" si="72"/>
        <v>1.1805555557657499E-2</v>
      </c>
      <c r="M747" s="28" t="str">
        <f t="shared" si="73"/>
        <v>TRUE</v>
      </c>
      <c r="N747" s="31" t="s">
        <v>39</v>
      </c>
      <c r="O747" s="29" t="s">
        <v>152</v>
      </c>
      <c r="P747"/>
      <c r="Q747"/>
      <c r="R747"/>
      <c r="S747"/>
      <c r="T747"/>
      <c r="U747"/>
      <c r="V747"/>
      <c r="W747"/>
    </row>
    <row r="748" spans="1:23" ht="27" customHeight="1" x14ac:dyDescent="0.25">
      <c r="A748" s="3">
        <v>19240</v>
      </c>
      <c r="B748" s="3">
        <v>612</v>
      </c>
      <c r="C748" s="3" t="s">
        <v>51</v>
      </c>
      <c r="D748" s="60">
        <v>42309.256944444445</v>
      </c>
      <c r="E748" s="3" t="s">
        <v>41</v>
      </c>
      <c r="F748" s="55">
        <v>42307.63958333333</v>
      </c>
      <c r="G748" s="51">
        <f t="shared" si="69"/>
        <v>1.617361111115315</v>
      </c>
      <c r="H748" s="31" t="str">
        <f t="shared" si="71"/>
        <v>ACCEPTABLE</v>
      </c>
      <c r="I748" s="18"/>
      <c r="J748" s="55">
        <v>42309.260416666664</v>
      </c>
      <c r="K748" s="33">
        <v>42309.267361111109</v>
      </c>
      <c r="L748" s="27">
        <f t="shared" si="72"/>
        <v>6.9444444452528842E-3</v>
      </c>
      <c r="M748" s="28" t="str">
        <f t="shared" si="73"/>
        <v>TRUE</v>
      </c>
      <c r="N748" s="31" t="s">
        <v>41</v>
      </c>
      <c r="O748" s="29" t="s">
        <v>324</v>
      </c>
      <c r="P748"/>
      <c r="Q748"/>
      <c r="R748"/>
      <c r="S748"/>
      <c r="T748"/>
      <c r="U748"/>
      <c r="V748"/>
      <c r="W748"/>
    </row>
    <row r="749" spans="1:23" ht="27" customHeight="1" x14ac:dyDescent="0.25">
      <c r="A749" s="3">
        <v>19240</v>
      </c>
      <c r="B749" s="3">
        <v>613</v>
      </c>
      <c r="C749" s="3" t="s">
        <v>340</v>
      </c>
      <c r="D749" s="60">
        <v>42309.277777777781</v>
      </c>
      <c r="E749" s="3" t="s">
        <v>39</v>
      </c>
      <c r="F749" s="55">
        <v>42307.63958333333</v>
      </c>
      <c r="G749" s="51">
        <f t="shared" si="69"/>
        <v>1.6381944444510737</v>
      </c>
      <c r="H749" s="31" t="str">
        <f t="shared" si="71"/>
        <v>ACCEPTABLE</v>
      </c>
      <c r="I749" s="18"/>
      <c r="J749" s="55">
        <v>42309.288194444445</v>
      </c>
      <c r="K749" s="33">
        <v>42309.302083333336</v>
      </c>
      <c r="L749" s="27">
        <f t="shared" si="72"/>
        <v>1.3888888890505768E-2</v>
      </c>
      <c r="M749" s="28" t="str">
        <f t="shared" si="73"/>
        <v>TRUE</v>
      </c>
      <c r="N749" s="31" t="s">
        <v>39</v>
      </c>
      <c r="O749" s="29" t="s">
        <v>517</v>
      </c>
      <c r="P749"/>
      <c r="Q749"/>
      <c r="R749"/>
      <c r="S749"/>
      <c r="T749"/>
      <c r="U749"/>
      <c r="V749"/>
      <c r="W749"/>
    </row>
    <row r="750" spans="1:23" ht="27" customHeight="1" x14ac:dyDescent="0.25">
      <c r="A750" s="3">
        <v>19241</v>
      </c>
      <c r="B750" s="3">
        <v>614</v>
      </c>
      <c r="C750" s="3" t="s">
        <v>40</v>
      </c>
      <c r="D750" s="60">
        <v>42310.229166666664</v>
      </c>
      <c r="E750" s="3" t="s">
        <v>41</v>
      </c>
      <c r="F750" s="55">
        <v>42309.683333333334</v>
      </c>
      <c r="G750" s="51">
        <f t="shared" si="69"/>
        <v>0.54583333332993789</v>
      </c>
      <c r="H750" s="31" t="str">
        <f t="shared" si="71"/>
        <v>ACCEPTABLE</v>
      </c>
      <c r="I750" s="18"/>
      <c r="J750" s="55">
        <v>42310.229166666664</v>
      </c>
      <c r="K750" s="33">
        <v>42310.240972222222</v>
      </c>
      <c r="L750" s="27">
        <f t="shared" si="72"/>
        <v>1.1805555557657499E-2</v>
      </c>
      <c r="M750" s="28" t="str">
        <f t="shared" si="73"/>
        <v>TRUE</v>
      </c>
      <c r="N750" s="31" t="s">
        <v>41</v>
      </c>
      <c r="O750" s="29" t="s">
        <v>386</v>
      </c>
      <c r="P750"/>
      <c r="Q750"/>
      <c r="R750"/>
      <c r="S750"/>
      <c r="T750"/>
      <c r="U750"/>
      <c r="V750"/>
      <c r="W750"/>
    </row>
    <row r="751" spans="1:23" ht="27" customHeight="1" x14ac:dyDescent="0.25">
      <c r="A751" s="3">
        <v>19241</v>
      </c>
      <c r="B751" s="3">
        <v>615</v>
      </c>
      <c r="C751" s="3" t="s">
        <v>43</v>
      </c>
      <c r="D751" s="60">
        <v>42310.270833333336</v>
      </c>
      <c r="E751" s="3" t="s">
        <v>39</v>
      </c>
      <c r="F751" s="55">
        <v>42309.683333333334</v>
      </c>
      <c r="G751" s="51">
        <f t="shared" si="69"/>
        <v>0.58750000000145519</v>
      </c>
      <c r="H751" s="31" t="str">
        <f t="shared" si="71"/>
        <v>ACCEPTABLE</v>
      </c>
      <c r="I751" s="18"/>
      <c r="J751" s="55">
        <v>42310.246527777781</v>
      </c>
      <c r="K751" s="33">
        <v>42310.256944444445</v>
      </c>
      <c r="L751" s="27">
        <f t="shared" si="72"/>
        <v>1.0416666664241347E-2</v>
      </c>
      <c r="M751" s="28" t="str">
        <f t="shared" si="73"/>
        <v>TRUE</v>
      </c>
      <c r="N751" s="31" t="s">
        <v>39</v>
      </c>
      <c r="O751" s="29" t="s">
        <v>54</v>
      </c>
      <c r="P751"/>
      <c r="Q751"/>
      <c r="R751"/>
      <c r="S751"/>
      <c r="T751"/>
      <c r="U751"/>
      <c r="V751"/>
      <c r="W751"/>
    </row>
    <row r="752" spans="1:23" ht="27" customHeight="1" x14ac:dyDescent="0.25">
      <c r="A752" s="3">
        <v>19242</v>
      </c>
      <c r="B752" s="3">
        <v>616</v>
      </c>
      <c r="C752" s="3" t="s">
        <v>340</v>
      </c>
      <c r="D752" s="60">
        <v>42310.541666666664</v>
      </c>
      <c r="E752" s="3" t="s">
        <v>41</v>
      </c>
      <c r="F752" s="55">
        <v>42309.683333333334</v>
      </c>
      <c r="G752" s="51">
        <f t="shared" si="69"/>
        <v>0.85833333332993789</v>
      </c>
      <c r="H752" s="31" t="str">
        <f t="shared" si="71"/>
        <v>ACCEPTABLE</v>
      </c>
      <c r="I752" s="18"/>
      <c r="J752" s="55">
        <v>42310.541666666664</v>
      </c>
      <c r="K752" s="33">
        <v>42310.555555555555</v>
      </c>
      <c r="L752" s="27">
        <f t="shared" si="72"/>
        <v>1.3888888890505768E-2</v>
      </c>
      <c r="M752" s="28" t="str">
        <f t="shared" si="73"/>
        <v>TRUE</v>
      </c>
      <c r="N752" s="31" t="s">
        <v>41</v>
      </c>
      <c r="O752" s="29" t="s">
        <v>518</v>
      </c>
      <c r="P752"/>
      <c r="Q752"/>
      <c r="R752"/>
      <c r="S752"/>
      <c r="T752"/>
      <c r="U752"/>
      <c r="V752"/>
      <c r="W752"/>
    </row>
    <row r="753" spans="1:23" ht="27" customHeight="1" x14ac:dyDescent="0.25">
      <c r="A753" s="3">
        <v>19242</v>
      </c>
      <c r="B753" s="3">
        <v>617</v>
      </c>
      <c r="C753" s="3" t="s">
        <v>51</v>
      </c>
      <c r="D753" s="60">
        <v>42310.576388888891</v>
      </c>
      <c r="E753" s="3" t="s">
        <v>39</v>
      </c>
      <c r="F753" s="55">
        <v>42309.683333333334</v>
      </c>
      <c r="G753" s="51">
        <f t="shared" si="69"/>
        <v>0.89305555555620231</v>
      </c>
      <c r="H753" s="31" t="str">
        <f t="shared" si="71"/>
        <v>ACCEPTABLE</v>
      </c>
      <c r="I753" s="18"/>
      <c r="J753" s="55">
        <v>42310.578472222223</v>
      </c>
      <c r="K753" s="33">
        <v>42310.588888888888</v>
      </c>
      <c r="L753" s="27">
        <f t="shared" si="72"/>
        <v>1.0416666664241347E-2</v>
      </c>
      <c r="M753" s="28" t="str">
        <f t="shared" si="73"/>
        <v>TRUE</v>
      </c>
      <c r="N753" s="31" t="s">
        <v>39</v>
      </c>
      <c r="O753" s="29" t="s">
        <v>519</v>
      </c>
      <c r="P753"/>
      <c r="Q753"/>
      <c r="R753"/>
      <c r="S753"/>
      <c r="T753"/>
      <c r="U753"/>
      <c r="V753"/>
      <c r="W753"/>
    </row>
    <row r="754" spans="1:23" ht="27" customHeight="1" x14ac:dyDescent="0.25">
      <c r="A754" s="3">
        <v>19243</v>
      </c>
      <c r="B754" s="3">
        <v>618</v>
      </c>
      <c r="C754" s="3" t="s">
        <v>40</v>
      </c>
      <c r="D754" s="60">
        <v>42310.59375</v>
      </c>
      <c r="E754" s="3" t="s">
        <v>41</v>
      </c>
      <c r="F754" s="55">
        <v>42310.511111111111</v>
      </c>
      <c r="G754" s="51">
        <f t="shared" si="69"/>
        <v>8.2638888889050577E-2</v>
      </c>
      <c r="H754" s="31" t="str">
        <f t="shared" si="71"/>
        <v>ACCEPTABLE</v>
      </c>
      <c r="I754" s="18"/>
      <c r="J754" s="55">
        <v>42310.602777777778</v>
      </c>
      <c r="K754" s="33">
        <v>42310.612500000003</v>
      </c>
      <c r="L754" s="27">
        <f t="shared" si="72"/>
        <v>9.7222222248092294E-3</v>
      </c>
      <c r="M754" s="28" t="str">
        <f t="shared" si="73"/>
        <v>TRUE</v>
      </c>
      <c r="N754" s="31" t="s">
        <v>41</v>
      </c>
      <c r="O754" s="29" t="s">
        <v>432</v>
      </c>
      <c r="P754"/>
      <c r="Q754"/>
      <c r="R754"/>
      <c r="S754"/>
      <c r="T754"/>
      <c r="U754"/>
      <c r="V754"/>
      <c r="W754"/>
    </row>
    <row r="755" spans="1:23" ht="27" customHeight="1" x14ac:dyDescent="0.25">
      <c r="A755" s="3">
        <v>19243</v>
      </c>
      <c r="B755" s="3">
        <v>619</v>
      </c>
      <c r="C755" s="3" t="s">
        <v>40</v>
      </c>
      <c r="D755" s="60">
        <v>42310.614583333336</v>
      </c>
      <c r="E755" s="3" t="s">
        <v>39</v>
      </c>
      <c r="F755" s="55">
        <v>42310.511111111111</v>
      </c>
      <c r="G755" s="51">
        <f t="shared" si="69"/>
        <v>0.10347222222480923</v>
      </c>
      <c r="H755" s="31" t="str">
        <f t="shared" si="71"/>
        <v>ACCEPTABLE</v>
      </c>
      <c r="I755" s="18"/>
      <c r="J755" s="55">
        <v>42310.623611111114</v>
      </c>
      <c r="K755" s="33">
        <v>42310.634722222225</v>
      </c>
      <c r="L755" s="27">
        <f t="shared" si="72"/>
        <v>1.1111111110949423E-2</v>
      </c>
      <c r="M755" s="28" t="str">
        <f t="shared" si="73"/>
        <v>TRUE</v>
      </c>
      <c r="N755" s="31" t="s">
        <v>39</v>
      </c>
      <c r="O755" s="29" t="s">
        <v>184</v>
      </c>
      <c r="P755"/>
      <c r="Q755"/>
      <c r="R755"/>
      <c r="S755"/>
      <c r="T755"/>
      <c r="U755"/>
      <c r="V755"/>
      <c r="W755"/>
    </row>
    <row r="756" spans="1:23" ht="27" customHeight="1" x14ac:dyDescent="0.25">
      <c r="A756" s="3">
        <v>19241</v>
      </c>
      <c r="B756" s="3">
        <v>620</v>
      </c>
      <c r="C756" s="3" t="s">
        <v>43</v>
      </c>
      <c r="D756" s="60">
        <v>42311.527777777781</v>
      </c>
      <c r="E756" s="3" t="s">
        <v>41</v>
      </c>
      <c r="F756" s="55">
        <v>42310.753472222219</v>
      </c>
      <c r="G756" s="51">
        <f t="shared" si="69"/>
        <v>0.77430555556202307</v>
      </c>
      <c r="H756" s="31" t="str">
        <f t="shared" si="71"/>
        <v>ACCEPTABLE</v>
      </c>
      <c r="I756" s="18"/>
      <c r="J756" s="55">
        <v>42311.525694444441</v>
      </c>
      <c r="K756" s="33">
        <v>42311.535416666666</v>
      </c>
      <c r="L756" s="27">
        <f t="shared" si="72"/>
        <v>9.7222222248092294E-3</v>
      </c>
      <c r="M756" s="28" t="str">
        <f t="shared" si="73"/>
        <v>TRUE</v>
      </c>
      <c r="N756" s="31" t="s">
        <v>41</v>
      </c>
      <c r="O756" s="29" t="s">
        <v>54</v>
      </c>
      <c r="P756"/>
      <c r="Q756"/>
      <c r="R756"/>
      <c r="S756"/>
      <c r="T756"/>
      <c r="U756"/>
      <c r="V756"/>
      <c r="W756"/>
    </row>
    <row r="757" spans="1:23" ht="27" customHeight="1" x14ac:dyDescent="0.25">
      <c r="A757" s="3">
        <v>19241</v>
      </c>
      <c r="B757" s="3">
        <v>621</v>
      </c>
      <c r="C757" s="3" t="s">
        <v>40</v>
      </c>
      <c r="D757" s="60">
        <v>42311.555555555555</v>
      </c>
      <c r="E757" s="3" t="s">
        <v>39</v>
      </c>
      <c r="F757" s="55">
        <v>42310.753472222219</v>
      </c>
      <c r="G757" s="51">
        <f t="shared" si="69"/>
        <v>0.80208333333575865</v>
      </c>
      <c r="H757" s="31" t="str">
        <f t="shared" si="71"/>
        <v>ACCEPTABLE</v>
      </c>
      <c r="I757" s="18"/>
      <c r="J757" s="55">
        <v>42311.564583333333</v>
      </c>
      <c r="K757" s="33">
        <v>42311.574999999997</v>
      </c>
      <c r="L757" s="27">
        <f t="shared" si="72"/>
        <v>1.0416666664241347E-2</v>
      </c>
      <c r="M757" s="28" t="str">
        <f t="shared" si="73"/>
        <v>TRUE</v>
      </c>
      <c r="N757" s="31" t="s">
        <v>39</v>
      </c>
      <c r="O757" s="29" t="s">
        <v>520</v>
      </c>
      <c r="P757"/>
      <c r="Q757"/>
      <c r="R757"/>
      <c r="S757"/>
      <c r="T757"/>
      <c r="U757"/>
      <c r="V757"/>
      <c r="W757"/>
    </row>
    <row r="758" spans="1:23" ht="27" customHeight="1" x14ac:dyDescent="0.25">
      <c r="A758" s="3">
        <v>19242</v>
      </c>
      <c r="B758" s="3">
        <v>623</v>
      </c>
      <c r="C758" s="3" t="s">
        <v>340</v>
      </c>
      <c r="D758" s="60">
        <v>42311.604166666664</v>
      </c>
      <c r="E758" s="3" t="s">
        <v>39</v>
      </c>
      <c r="F758" s="55">
        <v>42311.477083333331</v>
      </c>
      <c r="G758" s="51">
        <f t="shared" si="69"/>
        <v>0.12708333333284827</v>
      </c>
      <c r="H758" s="31" t="str">
        <f t="shared" si="71"/>
        <v>ACCEPTABLE</v>
      </c>
      <c r="I758" s="18"/>
      <c r="J758" s="55">
        <v>42311.59652777778</v>
      </c>
      <c r="K758" s="33">
        <v>42311.607638888891</v>
      </c>
      <c r="L758" s="27">
        <f t="shared" si="72"/>
        <v>1.1111111110949423E-2</v>
      </c>
      <c r="M758" s="28" t="str">
        <f t="shared" si="73"/>
        <v>TRUE</v>
      </c>
      <c r="N758" s="31" t="s">
        <v>39</v>
      </c>
      <c r="O758" s="29" t="s">
        <v>521</v>
      </c>
      <c r="P758"/>
      <c r="Q758"/>
      <c r="R758"/>
      <c r="S758"/>
      <c r="T758"/>
      <c r="U758"/>
      <c r="V758"/>
      <c r="W758"/>
    </row>
    <row r="759" spans="1:23" ht="27" customHeight="1" x14ac:dyDescent="0.25">
      <c r="A759" s="3">
        <v>19243</v>
      </c>
      <c r="B759" s="3">
        <v>624</v>
      </c>
      <c r="C759" s="3" t="s">
        <v>40</v>
      </c>
      <c r="D759" s="60">
        <v>42311.666666666664</v>
      </c>
      <c r="E759" s="3" t="s">
        <v>41</v>
      </c>
      <c r="F759" s="55">
        <v>42311.477083333331</v>
      </c>
      <c r="G759" s="51">
        <f t="shared" si="69"/>
        <v>0.18958333333284827</v>
      </c>
      <c r="H759" s="31" t="str">
        <f t="shared" si="71"/>
        <v>ACCEPTABLE</v>
      </c>
      <c r="I759" s="18"/>
      <c r="J759" s="55">
        <v>42311.645833333336</v>
      </c>
      <c r="K759" s="33">
        <v>42311.65625</v>
      </c>
      <c r="L759" s="27">
        <f t="shared" si="72"/>
        <v>1.0416666664241347E-2</v>
      </c>
      <c r="M759" s="28" t="str">
        <f t="shared" si="73"/>
        <v>TRUE</v>
      </c>
      <c r="N759" s="31" t="s">
        <v>41</v>
      </c>
      <c r="O759" s="29" t="s">
        <v>522</v>
      </c>
      <c r="P759"/>
      <c r="Q759"/>
      <c r="R759"/>
      <c r="S759"/>
      <c r="T759"/>
      <c r="U759"/>
      <c r="V759"/>
      <c r="W759"/>
    </row>
    <row r="760" spans="1:23" ht="27" customHeight="1" x14ac:dyDescent="0.25">
      <c r="A760" s="3">
        <v>19243</v>
      </c>
      <c r="B760" s="3">
        <v>625</v>
      </c>
      <c r="C760" s="3" t="s">
        <v>43</v>
      </c>
      <c r="D760" s="60">
        <v>42311.708333333336</v>
      </c>
      <c r="E760" s="3" t="s">
        <v>39</v>
      </c>
      <c r="F760" s="55">
        <v>42311.477083333331</v>
      </c>
      <c r="G760" s="51">
        <f t="shared" si="69"/>
        <v>0.23125000000436557</v>
      </c>
      <c r="H760" s="31" t="str">
        <f t="shared" si="71"/>
        <v>ACCEPTABLE</v>
      </c>
      <c r="I760" s="18"/>
      <c r="J760" s="55">
        <v>42311.6875</v>
      </c>
      <c r="K760" s="33">
        <v>42311.697916666664</v>
      </c>
      <c r="L760" s="27">
        <f t="shared" si="72"/>
        <v>1.0416666664241347E-2</v>
      </c>
      <c r="M760" s="28" t="str">
        <f t="shared" si="73"/>
        <v>TRUE</v>
      </c>
      <c r="N760" s="31" t="s">
        <v>39</v>
      </c>
      <c r="O760" s="29" t="s">
        <v>118</v>
      </c>
      <c r="P760"/>
      <c r="Q760"/>
      <c r="R760"/>
      <c r="S760"/>
      <c r="T760"/>
      <c r="U760"/>
      <c r="V760"/>
      <c r="W760"/>
    </row>
    <row r="761" spans="1:23" ht="27" customHeight="1" x14ac:dyDescent="0.25">
      <c r="A761" s="3">
        <v>19243</v>
      </c>
      <c r="B761" s="3">
        <v>626</v>
      </c>
      <c r="C761" s="3" t="s">
        <v>43</v>
      </c>
      <c r="D761" s="60">
        <v>42312.114583333336</v>
      </c>
      <c r="E761" s="3" t="s">
        <v>41</v>
      </c>
      <c r="F761" s="55">
        <v>42311.746527777781</v>
      </c>
      <c r="G761" s="51">
        <f t="shared" si="69"/>
        <v>0.36805555555474712</v>
      </c>
      <c r="H761" s="31" t="str">
        <f t="shared" si="71"/>
        <v>ACCEPTABLE</v>
      </c>
      <c r="I761" s="18"/>
      <c r="J761" s="55">
        <v>42312.104166666664</v>
      </c>
      <c r="K761" s="33">
        <v>42312.113194444442</v>
      </c>
      <c r="L761" s="27">
        <f t="shared" si="72"/>
        <v>9.0277777781011537E-3</v>
      </c>
      <c r="M761" s="28" t="str">
        <f t="shared" si="73"/>
        <v>TRUE</v>
      </c>
      <c r="N761" s="31" t="s">
        <v>41</v>
      </c>
      <c r="O761" s="29" t="s">
        <v>54</v>
      </c>
      <c r="P761"/>
      <c r="Q761"/>
      <c r="R761"/>
      <c r="S761"/>
      <c r="T761"/>
      <c r="U761"/>
      <c r="V761"/>
      <c r="W761"/>
    </row>
    <row r="762" spans="1:23" ht="27" customHeight="1" x14ac:dyDescent="0.25">
      <c r="A762" s="3">
        <v>19243</v>
      </c>
      <c r="B762" s="3">
        <v>627</v>
      </c>
      <c r="C762" s="3" t="s">
        <v>40</v>
      </c>
      <c r="D762" s="60">
        <v>42312.138888888891</v>
      </c>
      <c r="E762" s="3" t="s">
        <v>39</v>
      </c>
      <c r="F762" s="55">
        <v>42311.746527777781</v>
      </c>
      <c r="G762" s="51">
        <f t="shared" si="69"/>
        <v>0.39236111110949423</v>
      </c>
      <c r="H762" s="31" t="str">
        <f t="shared" si="71"/>
        <v>ACCEPTABLE</v>
      </c>
      <c r="I762" s="18"/>
      <c r="J762" s="55">
        <v>42312.152083333334</v>
      </c>
      <c r="K762" s="33">
        <v>42312.163888888892</v>
      </c>
      <c r="L762" s="27">
        <f t="shared" si="72"/>
        <v>1.1805555557657499E-2</v>
      </c>
      <c r="M762" s="28" t="str">
        <f t="shared" si="73"/>
        <v>TRUE</v>
      </c>
      <c r="N762" s="31" t="s">
        <v>39</v>
      </c>
      <c r="O762" s="29" t="s">
        <v>523</v>
      </c>
      <c r="P762"/>
      <c r="Q762"/>
      <c r="R762"/>
      <c r="S762"/>
      <c r="T762"/>
      <c r="U762"/>
      <c r="V762"/>
      <c r="W762"/>
    </row>
    <row r="763" spans="1:23" ht="27" customHeight="1" x14ac:dyDescent="0.25">
      <c r="A763" s="3">
        <v>19244</v>
      </c>
      <c r="B763" s="3">
        <v>628</v>
      </c>
      <c r="C763" s="3" t="s">
        <v>40</v>
      </c>
      <c r="D763" s="60">
        <v>42312.409722222219</v>
      </c>
      <c r="E763" s="3" t="s">
        <v>41</v>
      </c>
      <c r="F763" s="55">
        <v>42312.232638888891</v>
      </c>
      <c r="G763" s="51">
        <f t="shared" ref="G763:G812" si="75">IF(D763="","",D763-F763)</f>
        <v>0.17708333332848269</v>
      </c>
      <c r="H763" s="31" t="str">
        <f t="shared" si="71"/>
        <v>ACCEPTABLE</v>
      </c>
      <c r="I763" s="18"/>
      <c r="J763" s="55">
        <v>42312.427083333336</v>
      </c>
      <c r="K763" s="33">
        <v>42312.4375</v>
      </c>
      <c r="L763" s="27">
        <f t="shared" si="72"/>
        <v>1.0416666664241347E-2</v>
      </c>
      <c r="M763" s="28" t="str">
        <f t="shared" si="73"/>
        <v>TRUE</v>
      </c>
      <c r="N763" s="31" t="s">
        <v>41</v>
      </c>
      <c r="O763" s="29" t="s">
        <v>166</v>
      </c>
      <c r="P763"/>
      <c r="Q763"/>
      <c r="R763"/>
      <c r="S763"/>
      <c r="T763"/>
      <c r="U763"/>
      <c r="V763"/>
      <c r="W763"/>
    </row>
    <row r="764" spans="1:23" ht="27" customHeight="1" x14ac:dyDescent="0.25">
      <c r="A764" s="3">
        <v>19244</v>
      </c>
      <c r="B764" s="3">
        <v>629</v>
      </c>
      <c r="C764" s="3" t="s">
        <v>40</v>
      </c>
      <c r="D764" s="60">
        <v>42312.430555555555</v>
      </c>
      <c r="E764" s="3" t="s">
        <v>39</v>
      </c>
      <c r="F764" s="55">
        <v>42312.232638888891</v>
      </c>
      <c r="G764" s="51">
        <f t="shared" si="75"/>
        <v>0.19791666666424135</v>
      </c>
      <c r="H764" s="31" t="str">
        <f t="shared" si="71"/>
        <v>ACCEPTABLE</v>
      </c>
      <c r="I764" s="18"/>
      <c r="J764" s="55">
        <v>42312.451388888891</v>
      </c>
      <c r="K764" s="33">
        <v>42312.461805555555</v>
      </c>
      <c r="L764" s="27">
        <f t="shared" si="72"/>
        <v>1.0416666664241347E-2</v>
      </c>
      <c r="M764" s="28" t="str">
        <f t="shared" si="73"/>
        <v>TRUE</v>
      </c>
      <c r="N764" s="31" t="s">
        <v>39</v>
      </c>
      <c r="O764" s="29" t="s">
        <v>166</v>
      </c>
      <c r="P764"/>
      <c r="Q764"/>
      <c r="R764"/>
      <c r="S764"/>
      <c r="T764"/>
      <c r="U764"/>
      <c r="V764"/>
      <c r="W764"/>
    </row>
    <row r="765" spans="1:23" ht="27" customHeight="1" x14ac:dyDescent="0.25">
      <c r="A765" s="3">
        <v>19245</v>
      </c>
      <c r="B765" s="3">
        <v>630</v>
      </c>
      <c r="C765" s="3" t="s">
        <v>40</v>
      </c>
      <c r="D765" s="60">
        <v>42312.916666666664</v>
      </c>
      <c r="E765" s="3" t="s">
        <v>41</v>
      </c>
      <c r="F765" s="55">
        <v>42312.695138888892</v>
      </c>
      <c r="G765" s="51">
        <f t="shared" si="75"/>
        <v>0.22152777777228039</v>
      </c>
      <c r="H765" s="31" t="str">
        <f t="shared" si="71"/>
        <v>ACCEPTABLE</v>
      </c>
      <c r="I765" s="18"/>
      <c r="J765" s="55">
        <v>42312.934027777781</v>
      </c>
      <c r="K765" s="33">
        <v>42312.945833333331</v>
      </c>
      <c r="L765" s="27">
        <f t="shared" si="72"/>
        <v>1.1805555550381541E-2</v>
      </c>
      <c r="M765" s="28" t="str">
        <f t="shared" si="73"/>
        <v>TRUE</v>
      </c>
      <c r="N765" s="31" t="s">
        <v>41</v>
      </c>
      <c r="O765" s="29" t="s">
        <v>524</v>
      </c>
      <c r="P765"/>
      <c r="Q765"/>
      <c r="R765"/>
      <c r="S765"/>
      <c r="T765"/>
      <c r="U765"/>
      <c r="V765"/>
      <c r="W765"/>
    </row>
    <row r="766" spans="1:23" ht="27" customHeight="1" x14ac:dyDescent="0.25">
      <c r="A766" s="3">
        <v>19245</v>
      </c>
      <c r="B766" s="3">
        <v>631</v>
      </c>
      <c r="C766" s="3" t="s">
        <v>43</v>
      </c>
      <c r="D766" s="60">
        <v>42312.958333333336</v>
      </c>
      <c r="E766" s="3" t="s">
        <v>39</v>
      </c>
      <c r="F766" s="55">
        <v>42312.695138888892</v>
      </c>
      <c r="G766" s="51">
        <f t="shared" si="75"/>
        <v>0.26319444444379769</v>
      </c>
      <c r="H766" s="31" t="str">
        <f t="shared" si="71"/>
        <v>ACCEPTABLE</v>
      </c>
      <c r="I766" s="18"/>
      <c r="J766" s="55">
        <v>42312.970833333333</v>
      </c>
      <c r="K766" s="33">
        <v>42312.979861111111</v>
      </c>
      <c r="L766" s="27">
        <f t="shared" si="72"/>
        <v>9.0277777781011537E-3</v>
      </c>
      <c r="M766" s="28" t="str">
        <f t="shared" si="73"/>
        <v>TRUE</v>
      </c>
      <c r="N766" s="31" t="s">
        <v>39</v>
      </c>
      <c r="O766" s="29" t="s">
        <v>54</v>
      </c>
      <c r="P766"/>
      <c r="Q766"/>
      <c r="R766"/>
      <c r="S766"/>
      <c r="T766"/>
      <c r="U766"/>
      <c r="V766"/>
      <c r="W766"/>
    </row>
    <row r="767" spans="1:23" ht="27" customHeight="1" x14ac:dyDescent="0.25">
      <c r="A767" s="3">
        <v>19245</v>
      </c>
      <c r="B767" s="3">
        <v>632</v>
      </c>
      <c r="C767" s="3" t="s">
        <v>43</v>
      </c>
      <c r="D767" s="60">
        <v>42313.326388888891</v>
      </c>
      <c r="E767" s="3" t="s">
        <v>41</v>
      </c>
      <c r="F767" s="55">
        <v>42312.82916666667</v>
      </c>
      <c r="G767" s="51">
        <f t="shared" si="75"/>
        <v>0.49722222222044365</v>
      </c>
      <c r="H767" s="31" t="str">
        <f t="shared" si="71"/>
        <v>ACCEPTABLE</v>
      </c>
      <c r="I767" s="18"/>
      <c r="J767" s="55">
        <v>42313.364583333336</v>
      </c>
      <c r="K767" s="33">
        <v>42313.37777777778</v>
      </c>
      <c r="L767" s="27">
        <f t="shared" si="72"/>
        <v>1.3194444443797693E-2</v>
      </c>
      <c r="M767" s="28" t="str">
        <f t="shared" si="73"/>
        <v>TRUE</v>
      </c>
      <c r="N767" s="31" t="s">
        <v>41</v>
      </c>
      <c r="O767" s="29" t="s">
        <v>118</v>
      </c>
      <c r="P767"/>
      <c r="Q767"/>
      <c r="R767"/>
      <c r="S767"/>
      <c r="T767"/>
      <c r="U767"/>
      <c r="V767"/>
      <c r="W767"/>
    </row>
    <row r="768" spans="1:23" ht="27" customHeight="1" x14ac:dyDescent="0.25">
      <c r="A768" s="3">
        <v>19245</v>
      </c>
      <c r="B768" s="3">
        <v>633</v>
      </c>
      <c r="C768" s="3" t="s">
        <v>40</v>
      </c>
      <c r="D768" s="60">
        <v>42313.347222222219</v>
      </c>
      <c r="E768" s="3" t="s">
        <v>39</v>
      </c>
      <c r="F768" s="55">
        <v>42312.82916666667</v>
      </c>
      <c r="G768" s="51">
        <f t="shared" si="75"/>
        <v>0.51805555554892635</v>
      </c>
      <c r="H768" s="31" t="str">
        <f t="shared" si="71"/>
        <v>ACCEPTABLE</v>
      </c>
      <c r="I768" s="18"/>
      <c r="J768" s="55">
        <v>42313.381944444445</v>
      </c>
      <c r="K768" s="33">
        <v>42313.397222222222</v>
      </c>
      <c r="L768" s="27">
        <f t="shared" si="72"/>
        <v>1.5277777776645962E-2</v>
      </c>
      <c r="M768" s="28" t="str">
        <f t="shared" si="73"/>
        <v>TRUE</v>
      </c>
      <c r="N768" s="31" t="s">
        <v>39</v>
      </c>
      <c r="O768" s="29" t="s">
        <v>525</v>
      </c>
      <c r="P768"/>
      <c r="Q768"/>
      <c r="R768"/>
      <c r="S768"/>
      <c r="T768"/>
      <c r="U768"/>
      <c r="V768"/>
      <c r="W768"/>
    </row>
    <row r="769" spans="1:23" ht="27" customHeight="1" x14ac:dyDescent="0.25">
      <c r="A769" s="3">
        <v>19246</v>
      </c>
      <c r="B769" s="3">
        <v>634</v>
      </c>
      <c r="C769" s="3" t="s">
        <v>340</v>
      </c>
      <c r="D769" s="60">
        <v>42314.291666666664</v>
      </c>
      <c r="E769" s="3" t="s">
        <v>41</v>
      </c>
      <c r="F769" s="55">
        <v>42313.747916666667</v>
      </c>
      <c r="G769" s="51">
        <f t="shared" si="75"/>
        <v>0.54374999999708962</v>
      </c>
      <c r="H769" s="31" t="str">
        <f t="shared" si="71"/>
        <v>ACCEPTABLE</v>
      </c>
      <c r="I769" s="18"/>
      <c r="J769" s="55">
        <v>42314.306250000001</v>
      </c>
      <c r="K769" s="33">
        <v>42314.316666666666</v>
      </c>
      <c r="L769" s="27">
        <f t="shared" si="72"/>
        <v>1.0416666664241347E-2</v>
      </c>
      <c r="M769" s="28" t="str">
        <f t="shared" si="73"/>
        <v>TRUE</v>
      </c>
      <c r="N769" s="31" t="s">
        <v>41</v>
      </c>
      <c r="O769" s="29" t="s">
        <v>526</v>
      </c>
      <c r="P769"/>
      <c r="Q769"/>
      <c r="R769"/>
      <c r="S769"/>
      <c r="T769"/>
      <c r="U769"/>
      <c r="V769"/>
      <c r="W769"/>
    </row>
    <row r="770" spans="1:23" ht="27" customHeight="1" x14ac:dyDescent="0.25">
      <c r="A770" s="3">
        <v>19248</v>
      </c>
      <c r="B770" s="3">
        <v>636</v>
      </c>
      <c r="C770" s="3" t="s">
        <v>40</v>
      </c>
      <c r="D770" s="60">
        <v>42314.347222222219</v>
      </c>
      <c r="E770" s="3" t="s">
        <v>41</v>
      </c>
      <c r="F770" s="55">
        <v>42313.747916666667</v>
      </c>
      <c r="G770" s="51">
        <f t="shared" si="75"/>
        <v>0.59930555555183673</v>
      </c>
      <c r="H770" s="31" t="str">
        <f t="shared" si="71"/>
        <v>ACCEPTABLE</v>
      </c>
      <c r="I770" s="18"/>
      <c r="J770" s="55">
        <v>42314.348611111112</v>
      </c>
      <c r="K770" s="33">
        <v>42314.354861111111</v>
      </c>
      <c r="L770" s="27">
        <f t="shared" si="72"/>
        <v>6.2499999985448085E-3</v>
      </c>
      <c r="M770" s="28" t="str">
        <f t="shared" si="73"/>
        <v>TRUE</v>
      </c>
      <c r="N770" s="31" t="s">
        <v>41</v>
      </c>
      <c r="O770" s="29" t="s">
        <v>527</v>
      </c>
      <c r="P770"/>
      <c r="Q770"/>
      <c r="R770"/>
      <c r="S770"/>
      <c r="T770"/>
      <c r="U770"/>
      <c r="V770"/>
      <c r="W770"/>
    </row>
    <row r="771" spans="1:23" ht="27" customHeight="1" x14ac:dyDescent="0.25">
      <c r="A771" s="3">
        <v>19248</v>
      </c>
      <c r="B771" s="3">
        <v>637</v>
      </c>
      <c r="C771" s="3" t="s">
        <v>40</v>
      </c>
      <c r="D771" s="60">
        <v>42314.375</v>
      </c>
      <c r="E771" s="3" t="s">
        <v>39</v>
      </c>
      <c r="F771" s="55">
        <v>42313.747916666667</v>
      </c>
      <c r="G771" s="51">
        <f t="shared" si="75"/>
        <v>0.62708333333284827</v>
      </c>
      <c r="H771" s="31" t="str">
        <f t="shared" si="71"/>
        <v>ACCEPTABLE</v>
      </c>
      <c r="I771" s="18"/>
      <c r="J771" s="55">
        <v>42314.365972222222</v>
      </c>
      <c r="K771" s="33">
        <v>42314.377083333333</v>
      </c>
      <c r="L771" s="27">
        <f t="shared" si="72"/>
        <v>1.1111111110949423E-2</v>
      </c>
      <c r="M771" s="28" t="str">
        <f t="shared" si="73"/>
        <v>TRUE</v>
      </c>
      <c r="N771" s="31" t="s">
        <v>39</v>
      </c>
      <c r="O771" s="29" t="s">
        <v>528</v>
      </c>
      <c r="P771"/>
      <c r="Q771"/>
      <c r="R771"/>
      <c r="S771"/>
      <c r="T771"/>
      <c r="U771"/>
      <c r="V771"/>
      <c r="W771"/>
    </row>
    <row r="772" spans="1:23" ht="27" customHeight="1" x14ac:dyDescent="0.25">
      <c r="A772" s="3">
        <v>19246</v>
      </c>
      <c r="B772" s="3">
        <v>638</v>
      </c>
      <c r="C772" s="3" t="s">
        <v>51</v>
      </c>
      <c r="D772" s="60">
        <v>42315.361111111109</v>
      </c>
      <c r="E772" s="3" t="s">
        <v>41</v>
      </c>
      <c r="F772" s="55">
        <v>42314.89166666667</v>
      </c>
      <c r="G772" s="51">
        <f t="shared" si="75"/>
        <v>0.46944444443943212</v>
      </c>
      <c r="H772" s="31" t="str">
        <f t="shared" si="71"/>
        <v>ACCEPTABLE</v>
      </c>
      <c r="I772" s="18"/>
      <c r="J772" s="33">
        <v>42315.371527777781</v>
      </c>
      <c r="K772" s="33">
        <v>42315.381944444445</v>
      </c>
      <c r="L772" s="27">
        <f t="shared" si="72"/>
        <v>1.0416666664241347E-2</v>
      </c>
      <c r="M772" s="28" t="str">
        <f t="shared" si="73"/>
        <v>TRUE</v>
      </c>
      <c r="N772" s="31" t="s">
        <v>41</v>
      </c>
      <c r="O772" s="29" t="s">
        <v>121</v>
      </c>
      <c r="P772"/>
      <c r="Q772"/>
      <c r="R772"/>
      <c r="S772"/>
      <c r="T772"/>
      <c r="U772"/>
      <c r="V772"/>
      <c r="W772"/>
    </row>
    <row r="773" spans="1:23" ht="27" customHeight="1" x14ac:dyDescent="0.25">
      <c r="A773" s="3">
        <v>19246</v>
      </c>
      <c r="B773" s="3">
        <v>639</v>
      </c>
      <c r="C773" s="3" t="s">
        <v>340</v>
      </c>
      <c r="D773" s="60">
        <v>42315.388888888891</v>
      </c>
      <c r="E773" s="3" t="s">
        <v>39</v>
      </c>
      <c r="F773" s="55">
        <v>42314.89166666667</v>
      </c>
      <c r="G773" s="51">
        <f t="shared" si="75"/>
        <v>0.49722222222044365</v>
      </c>
      <c r="H773" s="31" t="str">
        <f t="shared" si="71"/>
        <v>ACCEPTABLE</v>
      </c>
      <c r="I773" s="18"/>
      <c r="J773" s="33">
        <v>42315.392361111109</v>
      </c>
      <c r="K773" s="33">
        <v>42315.40625</v>
      </c>
      <c r="L773" s="27">
        <f t="shared" si="72"/>
        <v>1.3888888890505768E-2</v>
      </c>
      <c r="M773" s="28" t="str">
        <f t="shared" si="73"/>
        <v>TRUE</v>
      </c>
      <c r="N773" s="31" t="s">
        <v>39</v>
      </c>
      <c r="O773" s="29" t="s">
        <v>529</v>
      </c>
      <c r="P773"/>
      <c r="Q773"/>
      <c r="R773"/>
      <c r="S773"/>
      <c r="T773"/>
      <c r="U773"/>
      <c r="V773"/>
      <c r="W773"/>
    </row>
    <row r="774" spans="1:23" ht="27" customHeight="1" x14ac:dyDescent="0.25">
      <c r="A774" s="3">
        <v>19247</v>
      </c>
      <c r="B774" s="3">
        <v>640</v>
      </c>
      <c r="C774" s="3" t="s">
        <v>40</v>
      </c>
      <c r="D774" s="60">
        <v>42315.430555555555</v>
      </c>
      <c r="E774" s="3" t="s">
        <v>41</v>
      </c>
      <c r="F774" s="55">
        <v>42314.89166666667</v>
      </c>
      <c r="G774" s="51">
        <f t="shared" si="75"/>
        <v>0.538888888884685</v>
      </c>
      <c r="H774" s="31" t="str">
        <f t="shared" si="71"/>
        <v>ACCEPTABLE</v>
      </c>
      <c r="I774" s="18"/>
      <c r="J774" s="33">
        <v>42315.4375</v>
      </c>
      <c r="K774" s="33">
        <v>42315.450694444444</v>
      </c>
      <c r="L774" s="27">
        <f t="shared" si="72"/>
        <v>1.3194444443797693E-2</v>
      </c>
      <c r="M774" s="28" t="str">
        <f t="shared" si="73"/>
        <v>TRUE</v>
      </c>
      <c r="N774" s="31" t="s">
        <v>41</v>
      </c>
      <c r="O774" s="29" t="s">
        <v>500</v>
      </c>
      <c r="P774"/>
      <c r="Q774"/>
      <c r="R774"/>
      <c r="S774"/>
      <c r="T774"/>
      <c r="U774"/>
      <c r="V774"/>
      <c r="W774"/>
    </row>
    <row r="775" spans="1:23" ht="27" customHeight="1" x14ac:dyDescent="0.25">
      <c r="A775" s="3">
        <v>19247</v>
      </c>
      <c r="B775" s="3">
        <v>641</v>
      </c>
      <c r="C775" s="3" t="s">
        <v>40</v>
      </c>
      <c r="D775" s="60">
        <v>42315.451388888891</v>
      </c>
      <c r="E775" s="3" t="s">
        <v>39</v>
      </c>
      <c r="F775" s="55">
        <v>42314.89166666667</v>
      </c>
      <c r="G775" s="51">
        <f t="shared" si="75"/>
        <v>0.55972222222044365</v>
      </c>
      <c r="H775" s="31" t="str">
        <f t="shared" si="71"/>
        <v>ACCEPTABLE</v>
      </c>
      <c r="I775" s="18"/>
      <c r="J775" s="33">
        <v>42315.46875</v>
      </c>
      <c r="K775" s="33">
        <v>42315.482638888891</v>
      </c>
      <c r="L775" s="27">
        <f t="shared" si="72"/>
        <v>1.3888888890505768E-2</v>
      </c>
      <c r="M775" s="28" t="str">
        <f t="shared" si="73"/>
        <v>TRUE</v>
      </c>
      <c r="N775" s="31" t="s">
        <v>39</v>
      </c>
      <c r="O775" s="29" t="s">
        <v>500</v>
      </c>
      <c r="P775"/>
      <c r="Q775"/>
      <c r="R775"/>
      <c r="S775"/>
      <c r="T775"/>
      <c r="U775"/>
      <c r="V775"/>
      <c r="W775"/>
    </row>
    <row r="776" spans="1:23" ht="27" customHeight="1" x14ac:dyDescent="0.25">
      <c r="A776" s="3">
        <v>19249</v>
      </c>
      <c r="B776" s="3">
        <v>642</v>
      </c>
      <c r="C776" s="3" t="s">
        <v>292</v>
      </c>
      <c r="D776" s="60">
        <v>42315.538194444445</v>
      </c>
      <c r="E776" s="3" t="s">
        <v>41</v>
      </c>
      <c r="F776" s="55">
        <v>42315.430555555555</v>
      </c>
      <c r="G776" s="51">
        <f t="shared" si="75"/>
        <v>0.10763888889050577</v>
      </c>
      <c r="H776" s="31" t="str">
        <f t="shared" si="71"/>
        <v>ACCEPTABLE</v>
      </c>
      <c r="I776" s="18"/>
      <c r="J776" s="33">
        <v>42315.533333333333</v>
      </c>
      <c r="K776" s="33">
        <v>42315.54583333333</v>
      </c>
      <c r="L776" s="27">
        <f t="shared" si="72"/>
        <v>1.2499999997089617E-2</v>
      </c>
      <c r="M776" s="28" t="str">
        <f t="shared" si="73"/>
        <v>TRUE</v>
      </c>
      <c r="N776" s="31" t="s">
        <v>41</v>
      </c>
      <c r="O776" s="29" t="s">
        <v>121</v>
      </c>
      <c r="P776"/>
      <c r="Q776"/>
      <c r="R776"/>
      <c r="S776"/>
      <c r="T776"/>
      <c r="U776"/>
      <c r="V776"/>
      <c r="W776"/>
    </row>
    <row r="777" spans="1:23" ht="27" customHeight="1" x14ac:dyDescent="0.25">
      <c r="A777" s="3">
        <v>19249</v>
      </c>
      <c r="B777" s="3">
        <v>643</v>
      </c>
      <c r="C777" s="3" t="s">
        <v>292</v>
      </c>
      <c r="D777" s="60">
        <v>42315.5625</v>
      </c>
      <c r="E777" s="3" t="s">
        <v>39</v>
      </c>
      <c r="F777" s="55">
        <v>42315.430555555555</v>
      </c>
      <c r="G777" s="51">
        <f t="shared" si="75"/>
        <v>0.13194444444525288</v>
      </c>
      <c r="H777" s="31" t="str">
        <f t="shared" si="71"/>
        <v>ACCEPTABLE</v>
      </c>
      <c r="I777" s="18"/>
      <c r="J777" s="33">
        <v>42315.572916666664</v>
      </c>
      <c r="K777" s="33">
        <v>42315.581250000003</v>
      </c>
      <c r="L777" s="27">
        <f t="shared" si="72"/>
        <v>8.3333333386690356E-3</v>
      </c>
      <c r="M777" s="28" t="str">
        <f t="shared" si="73"/>
        <v>TRUE</v>
      </c>
      <c r="N777" s="31" t="s">
        <v>39</v>
      </c>
      <c r="O777" s="29" t="s">
        <v>121</v>
      </c>
      <c r="P777"/>
      <c r="Q777"/>
      <c r="R777"/>
      <c r="S777"/>
      <c r="T777"/>
      <c r="U777"/>
      <c r="V777"/>
      <c r="W777"/>
    </row>
    <row r="778" spans="1:23" ht="27" customHeight="1" x14ac:dyDescent="0.25">
      <c r="A778" s="3">
        <v>19250</v>
      </c>
      <c r="B778" s="3">
        <v>644</v>
      </c>
      <c r="C778" s="3" t="s">
        <v>40</v>
      </c>
      <c r="D778" s="60">
        <v>42315.59375</v>
      </c>
      <c r="E778" s="3" t="s">
        <v>41</v>
      </c>
      <c r="F778" s="55">
        <v>42315.430555555555</v>
      </c>
      <c r="G778" s="51">
        <f t="shared" si="75"/>
        <v>0.16319444444525288</v>
      </c>
      <c r="H778" s="31" t="str">
        <f t="shared" si="71"/>
        <v>ACCEPTABLE</v>
      </c>
      <c r="I778" s="18"/>
      <c r="J778" s="33">
        <v>42315.59652777778</v>
      </c>
      <c r="K778" s="33">
        <v>42315.606249999997</v>
      </c>
      <c r="L778" s="27">
        <f t="shared" si="72"/>
        <v>9.7222222175332718E-3</v>
      </c>
      <c r="M778" s="28" t="str">
        <f t="shared" si="73"/>
        <v>TRUE</v>
      </c>
      <c r="N778" s="31" t="s">
        <v>41</v>
      </c>
      <c r="O778" s="29" t="s">
        <v>282</v>
      </c>
      <c r="P778"/>
      <c r="Q778"/>
      <c r="R778"/>
      <c r="S778"/>
      <c r="T778"/>
      <c r="U778"/>
      <c r="V778"/>
      <c r="W778"/>
    </row>
    <row r="779" spans="1:23" ht="27" customHeight="1" x14ac:dyDescent="0.25">
      <c r="A779" s="3">
        <v>19250</v>
      </c>
      <c r="B779" s="3">
        <v>645</v>
      </c>
      <c r="C779" s="3" t="s">
        <v>43</v>
      </c>
      <c r="D779" s="60">
        <v>42315.631944444445</v>
      </c>
      <c r="E779" s="3" t="s">
        <v>39</v>
      </c>
      <c r="F779" s="55">
        <v>42315.430555555555</v>
      </c>
      <c r="G779" s="51">
        <f t="shared" si="75"/>
        <v>0.20138888889050577</v>
      </c>
      <c r="H779" s="31" t="str">
        <f t="shared" si="71"/>
        <v>ACCEPTABLE</v>
      </c>
      <c r="I779" s="18"/>
      <c r="J779" s="33">
        <v>42315.643750000003</v>
      </c>
      <c r="K779" s="33">
        <v>42315.652777777781</v>
      </c>
      <c r="L779" s="27">
        <f t="shared" si="72"/>
        <v>9.0277777781011537E-3</v>
      </c>
      <c r="M779" s="28" t="str">
        <f t="shared" si="73"/>
        <v>TRUE</v>
      </c>
      <c r="N779" s="31" t="s">
        <v>39</v>
      </c>
      <c r="O779" s="29" t="s">
        <v>44</v>
      </c>
      <c r="P779"/>
      <c r="Q779"/>
      <c r="R779"/>
      <c r="S779"/>
      <c r="T779"/>
      <c r="U779"/>
      <c r="V779"/>
      <c r="W779"/>
    </row>
    <row r="780" spans="1:23" ht="27" customHeight="1" x14ac:dyDescent="0.25">
      <c r="A780" s="3">
        <v>19251</v>
      </c>
      <c r="B780" s="3">
        <v>646</v>
      </c>
      <c r="C780" s="3" t="s">
        <v>340</v>
      </c>
      <c r="D780" s="60">
        <v>42316.458333333336</v>
      </c>
      <c r="E780" s="3" t="s">
        <v>41</v>
      </c>
      <c r="F780" s="55">
        <v>42315.645138888889</v>
      </c>
      <c r="G780" s="51">
        <f t="shared" si="75"/>
        <v>0.81319444444670808</v>
      </c>
      <c r="H780" s="31" t="str">
        <f t="shared" si="71"/>
        <v>ACCEPTABLE</v>
      </c>
      <c r="I780" s="18"/>
      <c r="J780" s="33">
        <v>42316.450694444444</v>
      </c>
      <c r="K780" s="33">
        <v>42316.463888888888</v>
      </c>
      <c r="L780" s="27">
        <f t="shared" si="72"/>
        <v>1.3194444443797693E-2</v>
      </c>
      <c r="M780" s="28" t="str">
        <f t="shared" si="73"/>
        <v>TRUE</v>
      </c>
      <c r="N780" s="31" t="s">
        <v>41</v>
      </c>
      <c r="O780" s="29" t="s">
        <v>530</v>
      </c>
      <c r="P780"/>
      <c r="Q780"/>
      <c r="R780"/>
      <c r="S780"/>
      <c r="T780"/>
      <c r="U780"/>
      <c r="V780"/>
      <c r="W780"/>
    </row>
    <row r="781" spans="1:23" ht="27" customHeight="1" x14ac:dyDescent="0.25">
      <c r="A781" s="3">
        <v>19251</v>
      </c>
      <c r="B781" s="3">
        <v>647</v>
      </c>
      <c r="C781" s="3" t="s">
        <v>51</v>
      </c>
      <c r="D781" s="60">
        <v>42316.493055555555</v>
      </c>
      <c r="E781" s="3" t="s">
        <v>39</v>
      </c>
      <c r="F781" s="55">
        <v>42315.645138888889</v>
      </c>
      <c r="G781" s="51">
        <f t="shared" si="75"/>
        <v>0.84791666666569654</v>
      </c>
      <c r="H781" s="31" t="str">
        <f t="shared" si="71"/>
        <v>ACCEPTABLE</v>
      </c>
      <c r="I781" s="18"/>
      <c r="J781" s="33">
        <v>42316.48541666667</v>
      </c>
      <c r="K781" s="33">
        <v>42316.493055555555</v>
      </c>
      <c r="L781" s="27">
        <f t="shared" si="72"/>
        <v>7.6388888846850023E-3</v>
      </c>
      <c r="M781" s="28" t="str">
        <f t="shared" si="73"/>
        <v>TRUE</v>
      </c>
      <c r="N781" s="31" t="s">
        <v>39</v>
      </c>
      <c r="O781" s="29" t="s">
        <v>531</v>
      </c>
      <c r="P781"/>
      <c r="Q781"/>
      <c r="R781"/>
      <c r="S781"/>
      <c r="T781"/>
      <c r="U781"/>
      <c r="V781"/>
      <c r="W781"/>
    </row>
    <row r="782" spans="1:23" ht="27" customHeight="1" x14ac:dyDescent="0.25">
      <c r="A782" s="3">
        <v>19252</v>
      </c>
      <c r="B782" s="3">
        <v>648</v>
      </c>
      <c r="C782" s="3" t="s">
        <v>40</v>
      </c>
      <c r="D782" s="60">
        <v>42316.53125</v>
      </c>
      <c r="E782" s="3" t="s">
        <v>41</v>
      </c>
      <c r="F782" s="55">
        <v>42316.397916666669</v>
      </c>
      <c r="G782" s="51">
        <f t="shared" si="75"/>
        <v>0.13333333333139308</v>
      </c>
      <c r="H782" s="31" t="str">
        <f t="shared" si="71"/>
        <v>ACCEPTABLE</v>
      </c>
      <c r="I782" s="18"/>
      <c r="J782" s="33">
        <v>42316.517361111109</v>
      </c>
      <c r="K782" s="33">
        <v>42316.52847222222</v>
      </c>
      <c r="L782" s="27">
        <f t="shared" si="72"/>
        <v>1.1111111110949423E-2</v>
      </c>
      <c r="M782" s="28" t="str">
        <f t="shared" si="73"/>
        <v>TRUE</v>
      </c>
      <c r="N782" s="31" t="s">
        <v>41</v>
      </c>
      <c r="O782" s="29" t="s">
        <v>532</v>
      </c>
      <c r="P782"/>
      <c r="Q782"/>
      <c r="R782"/>
      <c r="S782"/>
      <c r="T782"/>
      <c r="U782"/>
      <c r="V782"/>
      <c r="W782"/>
    </row>
    <row r="783" spans="1:23" ht="27" customHeight="1" x14ac:dyDescent="0.25">
      <c r="A783" s="3">
        <v>19252</v>
      </c>
      <c r="B783" s="3">
        <v>649</v>
      </c>
      <c r="C783" s="3" t="s">
        <v>40</v>
      </c>
      <c r="D783" s="60">
        <v>42316.552083333336</v>
      </c>
      <c r="E783" s="3" t="s">
        <v>39</v>
      </c>
      <c r="F783" s="55">
        <v>42316.397916666669</v>
      </c>
      <c r="G783" s="51">
        <f t="shared" si="75"/>
        <v>0.15416666666715173</v>
      </c>
      <c r="H783" s="31" t="str">
        <f t="shared" si="71"/>
        <v>ACCEPTABLE</v>
      </c>
      <c r="I783" s="18"/>
      <c r="J783" s="33">
        <v>42316.540972222225</v>
      </c>
      <c r="K783" s="33">
        <v>42316.551388888889</v>
      </c>
      <c r="L783" s="27">
        <f t="shared" si="72"/>
        <v>1.0416666664241347E-2</v>
      </c>
      <c r="M783" s="28" t="str">
        <f t="shared" si="73"/>
        <v>TRUE</v>
      </c>
      <c r="N783" s="31" t="s">
        <v>39</v>
      </c>
      <c r="O783" s="29" t="s">
        <v>532</v>
      </c>
      <c r="P783"/>
      <c r="Q783"/>
      <c r="R783"/>
      <c r="S783"/>
      <c r="T783"/>
      <c r="U783"/>
      <c r="V783"/>
      <c r="W783"/>
    </row>
    <row r="784" spans="1:23" ht="27" customHeight="1" x14ac:dyDescent="0.25">
      <c r="A784" s="3">
        <v>19250</v>
      </c>
      <c r="B784" s="3">
        <v>650</v>
      </c>
      <c r="C784" s="3" t="s">
        <v>43</v>
      </c>
      <c r="D784" s="60">
        <v>42316.885416666664</v>
      </c>
      <c r="E784" s="3" t="s">
        <v>41</v>
      </c>
      <c r="F784" s="55">
        <v>42316.787499999999</v>
      </c>
      <c r="G784" s="51">
        <f t="shared" si="75"/>
        <v>9.7916666665696539E-2</v>
      </c>
      <c r="H784" s="31" t="str">
        <f t="shared" si="71"/>
        <v>ACCEPTABLE</v>
      </c>
      <c r="I784" s="18"/>
      <c r="J784" s="33">
        <v>42316.874305555553</v>
      </c>
      <c r="K784" s="33">
        <v>42316.879861111112</v>
      </c>
      <c r="L784" s="27">
        <f t="shared" si="72"/>
        <v>5.5555555591126904E-3</v>
      </c>
      <c r="M784" s="28" t="str">
        <f t="shared" si="73"/>
        <v>TRUE</v>
      </c>
      <c r="N784" s="31" t="s">
        <v>41</v>
      </c>
      <c r="O784" s="29" t="s">
        <v>54</v>
      </c>
      <c r="P784"/>
      <c r="Q784"/>
      <c r="R784"/>
      <c r="S784"/>
      <c r="T784"/>
      <c r="U784"/>
      <c r="V784"/>
      <c r="W784"/>
    </row>
    <row r="785" spans="1:23" ht="27" customHeight="1" x14ac:dyDescent="0.25">
      <c r="A785" s="3">
        <v>19250</v>
      </c>
      <c r="B785" s="3">
        <v>651</v>
      </c>
      <c r="C785" s="3" t="s">
        <v>40</v>
      </c>
      <c r="D785" s="60">
        <v>42316.90625</v>
      </c>
      <c r="E785" s="3" t="s">
        <v>39</v>
      </c>
      <c r="F785" s="55">
        <v>42316.787499999999</v>
      </c>
      <c r="G785" s="51">
        <f t="shared" si="75"/>
        <v>0.11875000000145519</v>
      </c>
      <c r="H785" s="31" t="str">
        <f t="shared" si="71"/>
        <v>ACCEPTABLE</v>
      </c>
      <c r="I785" s="18"/>
      <c r="J785" s="33">
        <v>42316.902083333334</v>
      </c>
      <c r="K785" s="33">
        <v>42316.906944444447</v>
      </c>
      <c r="L785" s="27">
        <f t="shared" si="72"/>
        <v>4.8611111124046147E-3</v>
      </c>
      <c r="M785" s="28" t="str">
        <f t="shared" si="73"/>
        <v>TRUE</v>
      </c>
      <c r="N785" s="31" t="s">
        <v>39</v>
      </c>
      <c r="O785" s="29" t="s">
        <v>179</v>
      </c>
      <c r="P785"/>
      <c r="Q785"/>
      <c r="R785"/>
      <c r="S785"/>
      <c r="T785"/>
      <c r="U785"/>
      <c r="V785"/>
      <c r="W785"/>
    </row>
    <row r="786" spans="1:23" ht="27" customHeight="1" x14ac:dyDescent="0.25">
      <c r="A786" s="3">
        <v>19251</v>
      </c>
      <c r="B786" s="3">
        <v>652</v>
      </c>
      <c r="C786" s="3" t="s">
        <v>51</v>
      </c>
      <c r="D786" s="60">
        <v>42317.576388888891</v>
      </c>
      <c r="E786" s="3" t="s">
        <v>41</v>
      </c>
      <c r="F786" s="55">
        <v>42317.525000000001</v>
      </c>
      <c r="G786" s="51">
        <f t="shared" si="75"/>
        <v>5.1388888889050577E-2</v>
      </c>
      <c r="H786" s="31" t="str">
        <f t="shared" si="71"/>
        <v>ACCEPTABLE</v>
      </c>
      <c r="I786" s="18"/>
      <c r="J786" s="33">
        <v>42317.563888888886</v>
      </c>
      <c r="K786" s="33">
        <v>42317.573611111111</v>
      </c>
      <c r="L786" s="27">
        <f t="shared" si="72"/>
        <v>9.7222222248092294E-3</v>
      </c>
      <c r="M786" s="28" t="str">
        <f t="shared" si="73"/>
        <v>TRUE</v>
      </c>
      <c r="N786" s="31" t="s">
        <v>41</v>
      </c>
      <c r="O786" s="29" t="s">
        <v>343</v>
      </c>
      <c r="P786"/>
      <c r="Q786"/>
      <c r="R786"/>
      <c r="S786"/>
      <c r="T786"/>
      <c r="U786"/>
      <c r="V786"/>
      <c r="W786"/>
    </row>
    <row r="787" spans="1:23" ht="27" customHeight="1" x14ac:dyDescent="0.25">
      <c r="A787" s="3">
        <v>19251</v>
      </c>
      <c r="B787" s="3">
        <v>653</v>
      </c>
      <c r="C787" s="3" t="s">
        <v>340</v>
      </c>
      <c r="D787" s="60">
        <v>42317.604166666664</v>
      </c>
      <c r="E787" s="3" t="s">
        <v>39</v>
      </c>
      <c r="F787" s="55">
        <v>42317.525000000001</v>
      </c>
      <c r="G787" s="51">
        <f t="shared" si="75"/>
        <v>7.9166666662786156E-2</v>
      </c>
      <c r="H787" s="31" t="str">
        <f t="shared" si="71"/>
        <v>ACCEPTABLE</v>
      </c>
      <c r="I787" s="18"/>
      <c r="J787" s="33">
        <v>42317.599999999999</v>
      </c>
      <c r="K787" s="33">
        <v>42317.613888888889</v>
      </c>
      <c r="L787" s="27">
        <f t="shared" si="72"/>
        <v>1.3888888890505768E-2</v>
      </c>
      <c r="M787" s="28" t="str">
        <f t="shared" si="73"/>
        <v>TRUE</v>
      </c>
      <c r="N787" s="31" t="s">
        <v>39</v>
      </c>
      <c r="O787" s="29" t="s">
        <v>344</v>
      </c>
      <c r="P787"/>
      <c r="Q787"/>
      <c r="R787"/>
      <c r="S787"/>
      <c r="T787"/>
      <c r="U787"/>
      <c r="V787"/>
      <c r="W787"/>
    </row>
    <row r="788" spans="1:23" ht="27" customHeight="1" x14ac:dyDescent="0.25">
      <c r="A788" s="3">
        <v>19253</v>
      </c>
      <c r="B788" s="3">
        <v>654</v>
      </c>
      <c r="C788" s="3" t="s">
        <v>292</v>
      </c>
      <c r="D788" s="60">
        <v>42319.395833333336</v>
      </c>
      <c r="E788" s="3" t="s">
        <v>41</v>
      </c>
      <c r="F788" s="55">
        <v>42319.25</v>
      </c>
      <c r="G788" s="51">
        <f t="shared" si="75"/>
        <v>0.14583333333575865</v>
      </c>
      <c r="H788" s="31" t="str">
        <f t="shared" si="71"/>
        <v>ACCEPTABLE</v>
      </c>
      <c r="I788" s="18"/>
      <c r="J788" s="33">
        <v>42319.395833333336</v>
      </c>
      <c r="K788" s="33">
        <v>42319.406944444447</v>
      </c>
      <c r="L788" s="27">
        <f t="shared" si="72"/>
        <v>1.1111111110949423E-2</v>
      </c>
      <c r="M788" s="28" t="str">
        <f t="shared" si="73"/>
        <v>TRUE</v>
      </c>
      <c r="N788" s="31" t="s">
        <v>41</v>
      </c>
      <c r="O788" s="29" t="s">
        <v>121</v>
      </c>
      <c r="P788"/>
      <c r="Q788"/>
      <c r="R788"/>
      <c r="S788"/>
      <c r="T788"/>
      <c r="U788"/>
      <c r="V788"/>
      <c r="W788"/>
    </row>
    <row r="789" spans="1:23" ht="27" customHeight="1" x14ac:dyDescent="0.25">
      <c r="A789" s="3">
        <v>19253</v>
      </c>
      <c r="B789" s="3">
        <v>655</v>
      </c>
      <c r="C789" s="3" t="s">
        <v>292</v>
      </c>
      <c r="D789" s="60">
        <v>42319.46875</v>
      </c>
      <c r="E789" s="3" t="s">
        <v>39</v>
      </c>
      <c r="F789" s="55">
        <v>42319.25</v>
      </c>
      <c r="G789" s="51">
        <f t="shared" si="75"/>
        <v>0.21875</v>
      </c>
      <c r="H789" s="31" t="str">
        <f t="shared" si="71"/>
        <v>ACCEPTABLE</v>
      </c>
      <c r="I789" s="18"/>
      <c r="J789" s="33">
        <v>42319.472222222219</v>
      </c>
      <c r="K789" s="33">
        <v>42319.479166666664</v>
      </c>
      <c r="L789" s="27">
        <f t="shared" si="72"/>
        <v>6.9444444452528842E-3</v>
      </c>
      <c r="M789" s="28" t="str">
        <f t="shared" si="73"/>
        <v>TRUE</v>
      </c>
      <c r="N789" s="31" t="s">
        <v>39</v>
      </c>
      <c r="O789" s="29" t="s">
        <v>120</v>
      </c>
      <c r="P789"/>
      <c r="Q789"/>
      <c r="R789"/>
      <c r="S789"/>
      <c r="T789"/>
      <c r="U789"/>
      <c r="V789"/>
      <c r="W789"/>
    </row>
    <row r="790" spans="1:23" ht="27" customHeight="1" x14ac:dyDescent="0.25">
      <c r="A790" s="3">
        <v>19254</v>
      </c>
      <c r="B790" s="3">
        <v>656</v>
      </c>
      <c r="C790" s="3" t="s">
        <v>40</v>
      </c>
      <c r="D790" s="60">
        <v>42319.885416666664</v>
      </c>
      <c r="E790" s="3" t="s">
        <v>41</v>
      </c>
      <c r="F790" s="55">
        <v>42319.666666666664</v>
      </c>
      <c r="G790" s="51">
        <f t="shared" si="75"/>
        <v>0.21875</v>
      </c>
      <c r="H790" s="31" t="str">
        <f t="shared" si="71"/>
        <v>ACCEPTABLE</v>
      </c>
      <c r="I790" s="18"/>
      <c r="J790" s="33">
        <v>42319.967361111114</v>
      </c>
      <c r="K790" s="33">
        <v>42319.978472222225</v>
      </c>
      <c r="L790" s="27">
        <f t="shared" si="72"/>
        <v>1.1111111110949423E-2</v>
      </c>
      <c r="M790" s="28" t="str">
        <f t="shared" si="73"/>
        <v>TRUE</v>
      </c>
      <c r="N790" s="31" t="s">
        <v>41</v>
      </c>
      <c r="O790" s="29" t="s">
        <v>533</v>
      </c>
      <c r="P790"/>
      <c r="Q790"/>
      <c r="R790"/>
      <c r="S790"/>
      <c r="T790"/>
      <c r="U790"/>
      <c r="V790"/>
      <c r="W790"/>
    </row>
    <row r="791" spans="1:23" ht="27" customHeight="1" x14ac:dyDescent="0.25">
      <c r="A791" s="3">
        <v>19254</v>
      </c>
      <c r="B791" s="3">
        <v>657</v>
      </c>
      <c r="C791" s="3" t="s">
        <v>43</v>
      </c>
      <c r="D791" s="60">
        <v>42319.920138888891</v>
      </c>
      <c r="E791" s="3" t="s">
        <v>39</v>
      </c>
      <c r="F791" s="55">
        <v>42319.666666666664</v>
      </c>
      <c r="G791" s="51">
        <f t="shared" si="75"/>
        <v>0.25347222222626442</v>
      </c>
      <c r="H791" s="31" t="str">
        <f t="shared" ref="H791:H840" si="76">IF(D791-F791&lt;0,"TOO LATE",IF(G791="","",IF(OR(DAY(D791-F791)&gt;1,AND(HOUR(D791-F791)&gt;HOUR("0:59"),(SIGN(D791-F791)=1))),"ACCEPTABLE","TOO LATE")))</f>
        <v>ACCEPTABLE</v>
      </c>
      <c r="I791" s="18"/>
      <c r="J791" s="33">
        <v>42320</v>
      </c>
      <c r="K791" s="33">
        <v>42320.010416666664</v>
      </c>
      <c r="L791" s="27">
        <f t="shared" si="72"/>
        <v>1.0416666664241347E-2</v>
      </c>
      <c r="M791" s="28" t="str">
        <f t="shared" si="73"/>
        <v>TRUE</v>
      </c>
      <c r="N791" s="31" t="s">
        <v>39</v>
      </c>
      <c r="O791" s="29" t="s">
        <v>118</v>
      </c>
      <c r="P791"/>
      <c r="Q791"/>
      <c r="R791"/>
      <c r="S791"/>
      <c r="T791"/>
      <c r="U791"/>
      <c r="V791"/>
      <c r="W791"/>
    </row>
    <row r="792" spans="1:23" ht="27" customHeight="1" x14ac:dyDescent="0.25">
      <c r="A792" s="3">
        <v>19254</v>
      </c>
      <c r="B792" s="3">
        <v>658</v>
      </c>
      <c r="C792" s="3" t="s">
        <v>43</v>
      </c>
      <c r="D792" s="60">
        <v>42320.25</v>
      </c>
      <c r="E792" s="3" t="s">
        <v>41</v>
      </c>
      <c r="F792" s="55">
        <v>42319.666666666664</v>
      </c>
      <c r="G792" s="51">
        <f t="shared" si="75"/>
        <v>0.58333333333575865</v>
      </c>
      <c r="H792" s="31" t="str">
        <f t="shared" si="76"/>
        <v>ACCEPTABLE</v>
      </c>
      <c r="I792" s="18"/>
      <c r="J792" s="33">
        <v>42320.368055555555</v>
      </c>
      <c r="K792" s="33">
        <v>42320.378472222219</v>
      </c>
      <c r="L792" s="27">
        <f t="shared" ref="L792:L841" si="77">IF(OR(K792="",J792=""), "Incomplete Data", K792-J792)</f>
        <v>1.0416666664241347E-2</v>
      </c>
      <c r="M792" s="28" t="str">
        <f t="shared" ref="M792:M841" si="78">_xlfn.IFS(OR(J792=0,K792=0,L792=""), "Incomplete Data", OR(L792&gt;$M$5,L792&lt;-$M$5),"FALSE",  OR(L792&lt;=$M$5,L792&gt;-$M$5), "TRUE")</f>
        <v>TRUE</v>
      </c>
      <c r="N792" s="31" t="s">
        <v>41</v>
      </c>
      <c r="O792" s="29" t="s">
        <v>54</v>
      </c>
      <c r="P792"/>
      <c r="Q792"/>
      <c r="R792"/>
      <c r="S792"/>
      <c r="T792"/>
      <c r="U792"/>
      <c r="V792"/>
      <c r="W792"/>
    </row>
    <row r="793" spans="1:23" ht="27" customHeight="1" x14ac:dyDescent="0.25">
      <c r="A793" s="3">
        <v>19254</v>
      </c>
      <c r="B793" s="3">
        <v>659</v>
      </c>
      <c r="C793" s="3" t="s">
        <v>40</v>
      </c>
      <c r="D793" s="60">
        <v>42320.270833333336</v>
      </c>
      <c r="E793" s="3" t="s">
        <v>39</v>
      </c>
      <c r="F793" s="55">
        <v>42319.666666666664</v>
      </c>
      <c r="G793" s="51">
        <f t="shared" si="75"/>
        <v>0.60416666667151731</v>
      </c>
      <c r="H793" s="31" t="str">
        <f t="shared" si="76"/>
        <v>ACCEPTABLE</v>
      </c>
      <c r="I793" s="18"/>
      <c r="J793" s="33">
        <v>42320.402777777781</v>
      </c>
      <c r="K793" s="33">
        <v>42320.414583333331</v>
      </c>
      <c r="L793" s="27">
        <f t="shared" si="77"/>
        <v>1.1805555550381541E-2</v>
      </c>
      <c r="M793" s="28" t="str">
        <f t="shared" si="78"/>
        <v>TRUE</v>
      </c>
      <c r="N793" s="31" t="s">
        <v>39</v>
      </c>
      <c r="O793" s="29" t="s">
        <v>523</v>
      </c>
      <c r="P793"/>
      <c r="Q793"/>
      <c r="R793"/>
      <c r="S793"/>
      <c r="T793"/>
      <c r="U793"/>
      <c r="V793"/>
      <c r="W793"/>
    </row>
    <row r="794" spans="1:23" ht="27" customHeight="1" x14ac:dyDescent="0.25">
      <c r="A794" s="3">
        <v>19255</v>
      </c>
      <c r="B794" s="3">
        <v>660</v>
      </c>
      <c r="C794" s="3" t="s">
        <v>340</v>
      </c>
      <c r="D794" s="60">
        <v>42320.347222222219</v>
      </c>
      <c r="E794" s="3" t="s">
        <v>41</v>
      </c>
      <c r="F794" s="55">
        <v>42319.666666666664</v>
      </c>
      <c r="G794" s="51">
        <f t="shared" si="75"/>
        <v>0.68055555555474712</v>
      </c>
      <c r="H794" s="31" t="str">
        <f t="shared" si="76"/>
        <v>ACCEPTABLE</v>
      </c>
      <c r="I794" s="18"/>
      <c r="J794" s="33">
        <v>42320.447916666664</v>
      </c>
      <c r="K794" s="33">
        <v>42320.456944444442</v>
      </c>
      <c r="L794" s="27">
        <f t="shared" si="77"/>
        <v>9.0277777781011537E-3</v>
      </c>
      <c r="M794" s="28" t="str">
        <f t="shared" si="78"/>
        <v>TRUE</v>
      </c>
      <c r="N794" s="31" t="s">
        <v>41</v>
      </c>
      <c r="O794" s="29" t="s">
        <v>534</v>
      </c>
      <c r="P794"/>
      <c r="Q794"/>
      <c r="R794"/>
      <c r="S794"/>
      <c r="T794"/>
      <c r="U794"/>
      <c r="V794"/>
      <c r="W794"/>
    </row>
    <row r="795" spans="1:23" ht="27" customHeight="1" x14ac:dyDescent="0.25">
      <c r="A795" s="3">
        <v>19255</v>
      </c>
      <c r="B795" s="3">
        <v>661</v>
      </c>
      <c r="C795" s="3" t="s">
        <v>51</v>
      </c>
      <c r="D795" s="60">
        <v>42320.388888888891</v>
      </c>
      <c r="E795" s="3" t="s">
        <v>39</v>
      </c>
      <c r="F795" s="55">
        <v>42319.666666666664</v>
      </c>
      <c r="G795" s="51">
        <f t="shared" si="75"/>
        <v>0.72222222222626442</v>
      </c>
      <c r="H795" s="31" t="str">
        <f t="shared" si="76"/>
        <v>ACCEPTABLE</v>
      </c>
      <c r="I795" s="18"/>
      <c r="J795" s="33">
        <v>42320.477777777778</v>
      </c>
      <c r="K795" s="33">
        <v>42320.488194444442</v>
      </c>
      <c r="L795" s="27">
        <f t="shared" si="77"/>
        <v>1.0416666664241347E-2</v>
      </c>
      <c r="M795" s="28" t="str">
        <f t="shared" si="78"/>
        <v>TRUE</v>
      </c>
      <c r="N795" s="31" t="s">
        <v>39</v>
      </c>
      <c r="O795" s="29" t="s">
        <v>535</v>
      </c>
      <c r="P795"/>
      <c r="Q795"/>
      <c r="R795"/>
      <c r="S795"/>
      <c r="T795"/>
      <c r="U795"/>
      <c r="V795"/>
      <c r="W795"/>
    </row>
    <row r="796" spans="1:23" ht="27" customHeight="1" x14ac:dyDescent="0.25">
      <c r="A796" s="3">
        <v>19256</v>
      </c>
      <c r="B796" s="3">
        <v>666</v>
      </c>
      <c r="C796" s="3" t="s">
        <v>43</v>
      </c>
      <c r="D796" s="60">
        <v>42321.180555555555</v>
      </c>
      <c r="E796" s="3" t="s">
        <v>39</v>
      </c>
      <c r="F796" s="33">
        <v>42321.00277777778</v>
      </c>
      <c r="G796" s="51">
        <f t="shared" si="75"/>
        <v>0.17777777777519077</v>
      </c>
      <c r="H796" s="31" t="str">
        <f t="shared" si="76"/>
        <v>ACCEPTABLE</v>
      </c>
      <c r="I796" s="18"/>
      <c r="J796" s="33">
        <v>42321.201388888891</v>
      </c>
      <c r="K796" s="33">
        <v>42321.211805555555</v>
      </c>
      <c r="L796" s="27">
        <f t="shared" si="77"/>
        <v>1.0416666664241347E-2</v>
      </c>
      <c r="M796" s="28" t="str">
        <f t="shared" si="78"/>
        <v>TRUE</v>
      </c>
      <c r="N796" s="31" t="s">
        <v>39</v>
      </c>
      <c r="O796" s="29" t="s">
        <v>536</v>
      </c>
      <c r="P796"/>
      <c r="Q796"/>
      <c r="R796"/>
      <c r="S796"/>
      <c r="T796"/>
      <c r="U796"/>
      <c r="V796"/>
      <c r="W796"/>
    </row>
    <row r="797" spans="1:23" ht="27" customHeight="1" x14ac:dyDescent="0.25">
      <c r="A797" s="56">
        <v>19258</v>
      </c>
      <c r="B797" s="3">
        <v>667</v>
      </c>
      <c r="C797" s="3" t="s">
        <v>40</v>
      </c>
      <c r="D797" s="60">
        <v>42321.697916666664</v>
      </c>
      <c r="E797" s="3" t="s">
        <v>41</v>
      </c>
      <c r="F797" s="33">
        <v>42321.436805555553</v>
      </c>
      <c r="G797" s="51">
        <f t="shared" si="75"/>
        <v>0.26111111111094942</v>
      </c>
      <c r="H797" s="31" t="str">
        <f t="shared" si="76"/>
        <v>ACCEPTABLE</v>
      </c>
      <c r="I797" s="18"/>
      <c r="J797" s="33">
        <v>42321.696527777778</v>
      </c>
      <c r="K797" s="33">
        <v>42321.706250000003</v>
      </c>
      <c r="L797" s="27">
        <f t="shared" si="77"/>
        <v>9.7222222248092294E-3</v>
      </c>
      <c r="M797" s="28" t="str">
        <f t="shared" si="78"/>
        <v>TRUE</v>
      </c>
      <c r="N797" s="31" t="s">
        <v>41</v>
      </c>
      <c r="O797" s="29" t="s">
        <v>537</v>
      </c>
      <c r="P797"/>
      <c r="Q797"/>
      <c r="R797"/>
      <c r="S797"/>
      <c r="T797"/>
      <c r="U797"/>
      <c r="V797"/>
      <c r="W797"/>
    </row>
    <row r="798" spans="1:23" ht="27" customHeight="1" x14ac:dyDescent="0.25">
      <c r="A798" s="3">
        <v>19258</v>
      </c>
      <c r="B798" s="3">
        <v>668</v>
      </c>
      <c r="C798" s="3" t="s">
        <v>43</v>
      </c>
      <c r="D798" s="60">
        <v>42321.729166666664</v>
      </c>
      <c r="E798" s="3" t="s">
        <v>39</v>
      </c>
      <c r="F798" s="33">
        <v>42321.436805555553</v>
      </c>
      <c r="G798" s="51">
        <f t="shared" si="75"/>
        <v>0.29236111111094942</v>
      </c>
      <c r="H798" s="31" t="str">
        <f t="shared" si="76"/>
        <v>ACCEPTABLE</v>
      </c>
      <c r="I798" s="18"/>
      <c r="J798" s="33">
        <v>42321.736111111109</v>
      </c>
      <c r="K798" s="33">
        <v>42321.745138888888</v>
      </c>
      <c r="L798" s="27">
        <f t="shared" si="77"/>
        <v>9.0277777781011537E-3</v>
      </c>
      <c r="M798" s="28" t="str">
        <f t="shared" si="78"/>
        <v>TRUE</v>
      </c>
      <c r="N798" s="31" t="s">
        <v>39</v>
      </c>
      <c r="O798" s="29" t="s">
        <v>54</v>
      </c>
      <c r="P798"/>
      <c r="Q798"/>
      <c r="R798"/>
      <c r="S798"/>
      <c r="T798"/>
      <c r="U798"/>
      <c r="V798"/>
      <c r="W798"/>
    </row>
    <row r="799" spans="1:23" ht="27" customHeight="1" x14ac:dyDescent="0.25">
      <c r="A799" s="45">
        <v>19256</v>
      </c>
      <c r="B799" s="45">
        <v>669</v>
      </c>
      <c r="C799" s="29" t="s">
        <v>43</v>
      </c>
      <c r="D799" s="55">
        <v>42322.152777777781</v>
      </c>
      <c r="E799" s="29" t="s">
        <v>41</v>
      </c>
      <c r="F799" s="33">
        <v>42321.825694444444</v>
      </c>
      <c r="G799" s="51">
        <f t="shared" si="75"/>
        <v>0.32708333333721384</v>
      </c>
      <c r="H799" s="31" t="str">
        <f t="shared" si="76"/>
        <v>ACCEPTABLE</v>
      </c>
      <c r="I799" s="18"/>
      <c r="J799" s="33">
        <v>42322.149305555555</v>
      </c>
      <c r="K799" s="33">
        <v>42322.161111111112</v>
      </c>
      <c r="L799" s="27">
        <f t="shared" si="77"/>
        <v>1.1805555557657499E-2</v>
      </c>
      <c r="M799" s="28" t="str">
        <f t="shared" si="78"/>
        <v>TRUE</v>
      </c>
      <c r="N799" s="31" t="s">
        <v>41</v>
      </c>
      <c r="O799" s="29" t="s">
        <v>54</v>
      </c>
      <c r="P799"/>
      <c r="Q799"/>
      <c r="R799"/>
      <c r="S799"/>
      <c r="T799"/>
      <c r="U799"/>
      <c r="V799"/>
      <c r="W799"/>
    </row>
    <row r="800" spans="1:23" ht="27" customHeight="1" x14ac:dyDescent="0.25">
      <c r="A800" s="45">
        <v>19256</v>
      </c>
      <c r="B800" s="45">
        <v>670</v>
      </c>
      <c r="C800" s="29" t="s">
        <v>40</v>
      </c>
      <c r="D800" s="55">
        <v>42322.180555555555</v>
      </c>
      <c r="E800" s="29" t="s">
        <v>39</v>
      </c>
      <c r="F800" s="33">
        <v>42321.825694444444</v>
      </c>
      <c r="G800" s="51">
        <f t="shared" si="75"/>
        <v>0.35486111111094942</v>
      </c>
      <c r="H800" s="31" t="str">
        <f t="shared" si="76"/>
        <v>ACCEPTABLE</v>
      </c>
      <c r="I800" s="18"/>
      <c r="J800" s="33">
        <v>42322.206944444442</v>
      </c>
      <c r="K800" s="33">
        <v>42322.215277777781</v>
      </c>
      <c r="L800" s="27">
        <f t="shared" si="77"/>
        <v>8.3333333386690356E-3</v>
      </c>
      <c r="M800" s="28" t="str">
        <f t="shared" si="78"/>
        <v>TRUE</v>
      </c>
      <c r="N800" s="31" t="s">
        <v>39</v>
      </c>
      <c r="O800" s="29" t="s">
        <v>538</v>
      </c>
      <c r="P800"/>
      <c r="Q800"/>
      <c r="R800"/>
      <c r="S800"/>
      <c r="T800"/>
      <c r="U800"/>
      <c r="V800"/>
      <c r="W800"/>
    </row>
    <row r="801" spans="1:23" ht="27" customHeight="1" x14ac:dyDescent="0.25">
      <c r="A801" s="45">
        <v>19255</v>
      </c>
      <c r="B801" s="45">
        <v>671</v>
      </c>
      <c r="C801" s="29" t="s">
        <v>51</v>
      </c>
      <c r="D801" s="55">
        <v>42322.236111111109</v>
      </c>
      <c r="E801" s="29" t="s">
        <v>41</v>
      </c>
      <c r="F801" s="33">
        <v>42321.646527777775</v>
      </c>
      <c r="G801" s="51">
        <f t="shared" si="75"/>
        <v>0.58958333333430346</v>
      </c>
      <c r="H801" s="31" t="str">
        <f t="shared" si="76"/>
        <v>ACCEPTABLE</v>
      </c>
      <c r="I801" s="18"/>
      <c r="J801" s="33">
        <v>42322.239583333336</v>
      </c>
      <c r="K801" s="33">
        <v>42322.25</v>
      </c>
      <c r="L801" s="27">
        <f t="shared" si="77"/>
        <v>1.0416666664241347E-2</v>
      </c>
      <c r="M801" s="28" t="str">
        <f t="shared" si="78"/>
        <v>TRUE</v>
      </c>
      <c r="N801" s="31" t="s">
        <v>41</v>
      </c>
      <c r="O801" s="29" t="s">
        <v>343</v>
      </c>
      <c r="P801"/>
      <c r="Q801"/>
      <c r="R801"/>
      <c r="S801"/>
      <c r="T801"/>
      <c r="U801"/>
      <c r="V801"/>
      <c r="W801"/>
    </row>
    <row r="802" spans="1:23" ht="27" customHeight="1" x14ac:dyDescent="0.25">
      <c r="A802" s="45">
        <v>19255</v>
      </c>
      <c r="B802" s="45">
        <v>672</v>
      </c>
      <c r="C802" s="29" t="s">
        <v>340</v>
      </c>
      <c r="D802" s="55">
        <v>42322.263888888891</v>
      </c>
      <c r="E802" s="29" t="s">
        <v>39</v>
      </c>
      <c r="F802" s="33">
        <v>42321.646527777775</v>
      </c>
      <c r="G802" s="51">
        <f t="shared" si="75"/>
        <v>0.617361111115315</v>
      </c>
      <c r="H802" s="31" t="str">
        <f t="shared" si="76"/>
        <v>ACCEPTABLE</v>
      </c>
      <c r="I802" s="18"/>
      <c r="J802" s="33">
        <v>42322.269444444442</v>
      </c>
      <c r="K802" s="33">
        <v>42322.279861111114</v>
      </c>
      <c r="L802" s="27">
        <f t="shared" si="77"/>
        <v>1.0416666671517305E-2</v>
      </c>
      <c r="M802" s="28" t="str">
        <f t="shared" si="78"/>
        <v>TRUE</v>
      </c>
      <c r="N802" s="31" t="s">
        <v>39</v>
      </c>
      <c r="O802" s="29" t="s">
        <v>539</v>
      </c>
      <c r="P802"/>
      <c r="Q802"/>
      <c r="R802"/>
      <c r="S802"/>
      <c r="T802"/>
      <c r="U802"/>
      <c r="V802"/>
      <c r="W802"/>
    </row>
    <row r="803" spans="1:23" ht="27" customHeight="1" x14ac:dyDescent="0.25">
      <c r="A803" s="45">
        <v>19260</v>
      </c>
      <c r="B803" s="45">
        <v>673</v>
      </c>
      <c r="C803" s="29" t="s">
        <v>40</v>
      </c>
      <c r="D803" s="55">
        <v>42322.3125</v>
      </c>
      <c r="E803" s="29" t="s">
        <v>41</v>
      </c>
      <c r="F803" s="33">
        <v>42321.646527777775</v>
      </c>
      <c r="G803" s="51">
        <f t="shared" si="75"/>
        <v>0.66597222222480923</v>
      </c>
      <c r="H803" s="31" t="str">
        <f t="shared" si="76"/>
        <v>ACCEPTABLE</v>
      </c>
      <c r="I803" s="18"/>
      <c r="J803" s="33">
        <v>42322.311805555553</v>
      </c>
      <c r="K803" s="33">
        <v>42322.322916666664</v>
      </c>
      <c r="L803" s="27">
        <f t="shared" si="77"/>
        <v>1.1111111110949423E-2</v>
      </c>
      <c r="M803" s="28" t="str">
        <f t="shared" si="78"/>
        <v>TRUE</v>
      </c>
      <c r="N803" s="31" t="s">
        <v>41</v>
      </c>
      <c r="O803" s="29" t="s">
        <v>92</v>
      </c>
      <c r="P803"/>
      <c r="Q803"/>
      <c r="R803"/>
      <c r="S803"/>
      <c r="T803"/>
      <c r="U803"/>
      <c r="V803"/>
      <c r="W803"/>
    </row>
    <row r="804" spans="1:23" ht="27" customHeight="1" x14ac:dyDescent="0.25">
      <c r="A804" s="45">
        <v>19260</v>
      </c>
      <c r="B804" s="45">
        <v>674</v>
      </c>
      <c r="C804" s="29" t="s">
        <v>43</v>
      </c>
      <c r="D804" s="55">
        <v>42322.347222222219</v>
      </c>
      <c r="E804" s="29" t="s">
        <v>39</v>
      </c>
      <c r="F804" s="33">
        <v>42321.646527777775</v>
      </c>
      <c r="G804" s="51">
        <f t="shared" si="75"/>
        <v>0.70069444444379769</v>
      </c>
      <c r="H804" s="31" t="str">
        <f t="shared" si="76"/>
        <v>ACCEPTABLE</v>
      </c>
      <c r="I804" s="18"/>
      <c r="J804" s="33">
        <v>42322.353472222225</v>
      </c>
      <c r="K804" s="33">
        <v>42322.363194444442</v>
      </c>
      <c r="L804" s="27">
        <f t="shared" si="77"/>
        <v>9.7222222175332718E-3</v>
      </c>
      <c r="M804" s="28" t="str">
        <f t="shared" si="78"/>
        <v>TRUE</v>
      </c>
      <c r="N804" s="31" t="s">
        <v>39</v>
      </c>
      <c r="O804" s="29" t="s">
        <v>54</v>
      </c>
      <c r="P804"/>
      <c r="Q804"/>
      <c r="R804"/>
      <c r="S804"/>
      <c r="T804"/>
      <c r="U804"/>
      <c r="V804"/>
      <c r="W804"/>
    </row>
    <row r="805" spans="1:23" ht="27" customHeight="1" x14ac:dyDescent="0.25">
      <c r="A805" s="45">
        <v>19258</v>
      </c>
      <c r="B805" s="45">
        <v>675</v>
      </c>
      <c r="C805" s="29" t="s">
        <v>43</v>
      </c>
      <c r="D805" s="55">
        <v>42322.708333333336</v>
      </c>
      <c r="E805" s="29" t="s">
        <v>41</v>
      </c>
      <c r="F805" s="33">
        <v>42322.320138888892</v>
      </c>
      <c r="G805" s="51">
        <f t="shared" si="75"/>
        <v>0.38819444444379769</v>
      </c>
      <c r="H805" s="31" t="str">
        <f t="shared" si="76"/>
        <v>ACCEPTABLE</v>
      </c>
      <c r="I805" s="18"/>
      <c r="J805" s="33">
        <v>42322.698611111111</v>
      </c>
      <c r="K805" s="33">
        <v>42322.710416666669</v>
      </c>
      <c r="L805" s="27">
        <f t="shared" si="77"/>
        <v>1.1805555557657499E-2</v>
      </c>
      <c r="M805" s="28" t="str">
        <f t="shared" si="78"/>
        <v>TRUE</v>
      </c>
      <c r="N805" s="31" t="s">
        <v>41</v>
      </c>
      <c r="O805" s="29" t="s">
        <v>398</v>
      </c>
      <c r="P805"/>
      <c r="Q805"/>
      <c r="R805"/>
      <c r="S805"/>
      <c r="T805"/>
      <c r="U805"/>
      <c r="V805"/>
      <c r="W805"/>
    </row>
    <row r="806" spans="1:23" ht="27" customHeight="1" x14ac:dyDescent="0.25">
      <c r="A806" s="45">
        <v>19258</v>
      </c>
      <c r="B806" s="45">
        <v>676</v>
      </c>
      <c r="C806" s="29" t="s">
        <v>40</v>
      </c>
      <c r="D806" s="55">
        <v>42322.743055555555</v>
      </c>
      <c r="E806" s="29" t="s">
        <v>39</v>
      </c>
      <c r="F806" s="33">
        <v>42322.320138888892</v>
      </c>
      <c r="G806" s="51">
        <f t="shared" si="75"/>
        <v>0.42291666666278616</v>
      </c>
      <c r="H806" s="31" t="str">
        <f t="shared" si="76"/>
        <v>ACCEPTABLE</v>
      </c>
      <c r="I806" s="18"/>
      <c r="J806" s="33">
        <v>42322.738888888889</v>
      </c>
      <c r="K806" s="33">
        <v>42322.752083333333</v>
      </c>
      <c r="L806" s="27">
        <f t="shared" si="77"/>
        <v>1.3194444443797693E-2</v>
      </c>
      <c r="M806" s="28" t="str">
        <f t="shared" si="78"/>
        <v>TRUE</v>
      </c>
      <c r="N806" s="31" t="s">
        <v>39</v>
      </c>
      <c r="O806" s="29" t="s">
        <v>540</v>
      </c>
      <c r="P806"/>
      <c r="Q806"/>
      <c r="R806"/>
      <c r="S806"/>
      <c r="T806"/>
      <c r="U806"/>
      <c r="V806"/>
      <c r="W806"/>
    </row>
    <row r="807" spans="1:23" ht="27" customHeight="1" x14ac:dyDescent="0.25">
      <c r="A807" s="45">
        <v>19260</v>
      </c>
      <c r="B807" s="45">
        <v>677</v>
      </c>
      <c r="C807" s="29" t="s">
        <v>43</v>
      </c>
      <c r="D807" s="55">
        <v>42323.152777777781</v>
      </c>
      <c r="E807" s="29" t="s">
        <v>41</v>
      </c>
      <c r="F807" s="33">
        <v>42322.991666666669</v>
      </c>
      <c r="G807" s="51">
        <f t="shared" si="75"/>
        <v>0.16111111111240461</v>
      </c>
      <c r="H807" s="31" t="str">
        <f t="shared" si="76"/>
        <v>ACCEPTABLE</v>
      </c>
      <c r="I807" s="18"/>
      <c r="J807" s="33">
        <v>42323.136111111111</v>
      </c>
      <c r="K807" s="33">
        <v>42323.14166666667</v>
      </c>
      <c r="L807" s="27">
        <f t="shared" si="77"/>
        <v>5.5555555591126904E-3</v>
      </c>
      <c r="M807" s="28" t="str">
        <f t="shared" si="78"/>
        <v>TRUE</v>
      </c>
      <c r="N807" s="31" t="s">
        <v>41</v>
      </c>
      <c r="O807" s="29" t="s">
        <v>54</v>
      </c>
      <c r="P807"/>
      <c r="Q807"/>
      <c r="R807"/>
      <c r="S807"/>
      <c r="T807"/>
      <c r="U807"/>
      <c r="V807"/>
      <c r="W807"/>
    </row>
    <row r="808" spans="1:23" ht="27" customHeight="1" x14ac:dyDescent="0.25">
      <c r="A808" s="45">
        <v>19260</v>
      </c>
      <c r="B808" s="45">
        <v>678</v>
      </c>
      <c r="C808" s="29" t="s">
        <v>40</v>
      </c>
      <c r="D808" s="55">
        <v>42323.180555555555</v>
      </c>
      <c r="E808" s="29" t="s">
        <v>39</v>
      </c>
      <c r="F808" s="33">
        <v>42322.991666666669</v>
      </c>
      <c r="G808" s="51">
        <f t="shared" si="75"/>
        <v>0.18888888888614019</v>
      </c>
      <c r="H808" s="31" t="str">
        <f t="shared" si="76"/>
        <v>ACCEPTABLE</v>
      </c>
      <c r="I808" s="18"/>
      <c r="J808" s="33">
        <v>42323.197916666664</v>
      </c>
      <c r="K808" s="33">
        <v>42323.209027777775</v>
      </c>
      <c r="L808" s="27">
        <f t="shared" si="77"/>
        <v>1.1111111110949423E-2</v>
      </c>
      <c r="M808" s="28" t="str">
        <f t="shared" si="78"/>
        <v>TRUE</v>
      </c>
      <c r="N808" s="31" t="s">
        <v>39</v>
      </c>
      <c r="O808" s="29" t="s">
        <v>91</v>
      </c>
      <c r="P808"/>
      <c r="Q808"/>
      <c r="R808"/>
      <c r="S808"/>
      <c r="T808"/>
      <c r="U808"/>
      <c r="V808"/>
      <c r="W808"/>
    </row>
    <row r="809" spans="1:23" ht="27" customHeight="1" x14ac:dyDescent="0.25">
      <c r="A809" s="45">
        <v>19259</v>
      </c>
      <c r="B809" s="45">
        <v>681</v>
      </c>
      <c r="C809" s="29" t="s">
        <v>40</v>
      </c>
      <c r="D809" s="55">
        <v>42323.708333333336</v>
      </c>
      <c r="E809" s="29" t="s">
        <v>41</v>
      </c>
      <c r="F809" s="33">
        <v>42322.991666666669</v>
      </c>
      <c r="G809" s="51">
        <f t="shared" ref="G809" si="79">IF(D809="","",D809-F809)</f>
        <v>0.71666666666715173</v>
      </c>
      <c r="H809" s="31" t="str">
        <f t="shared" si="76"/>
        <v>ACCEPTABLE</v>
      </c>
      <c r="I809" s="18" t="s">
        <v>541</v>
      </c>
      <c r="J809" s="33">
        <v>42323.675694444442</v>
      </c>
      <c r="K809" s="33">
        <v>42323.686111111114</v>
      </c>
      <c r="L809" s="27">
        <f t="shared" si="77"/>
        <v>1.0416666671517305E-2</v>
      </c>
      <c r="M809" s="28" t="str">
        <f t="shared" si="78"/>
        <v>TRUE</v>
      </c>
      <c r="N809" s="31" t="s">
        <v>41</v>
      </c>
      <c r="O809" s="29" t="s">
        <v>464</v>
      </c>
      <c r="P809"/>
      <c r="Q809"/>
      <c r="R809"/>
      <c r="S809"/>
      <c r="T809"/>
      <c r="U809"/>
      <c r="V809"/>
      <c r="W809"/>
    </row>
    <row r="810" spans="1:23" ht="27" customHeight="1" x14ac:dyDescent="0.25">
      <c r="A810" s="45">
        <v>19259</v>
      </c>
      <c r="B810" s="45">
        <v>682</v>
      </c>
      <c r="C810" s="29" t="s">
        <v>40</v>
      </c>
      <c r="D810" s="55">
        <v>42323.729166666664</v>
      </c>
      <c r="E810" s="29" t="s">
        <v>39</v>
      </c>
      <c r="F810" s="33">
        <v>42322.991666666669</v>
      </c>
      <c r="G810" s="51">
        <f t="shared" si="75"/>
        <v>0.73749999999563443</v>
      </c>
      <c r="H810" s="31" t="str">
        <f t="shared" si="76"/>
        <v>ACCEPTABLE</v>
      </c>
      <c r="I810" s="18"/>
      <c r="J810" s="33">
        <v>42323.734027777777</v>
      </c>
      <c r="K810" s="33">
        <v>42323.745833333334</v>
      </c>
      <c r="L810" s="27">
        <f t="shared" si="77"/>
        <v>1.1805555557657499E-2</v>
      </c>
      <c r="M810" s="28" t="str">
        <f t="shared" si="78"/>
        <v>TRUE</v>
      </c>
      <c r="N810" s="31" t="s">
        <v>39</v>
      </c>
      <c r="O810" s="29" t="s">
        <v>213</v>
      </c>
      <c r="P810"/>
      <c r="Q810"/>
      <c r="R810"/>
      <c r="S810"/>
      <c r="T810"/>
      <c r="U810"/>
      <c r="V810"/>
      <c r="W810"/>
    </row>
    <row r="811" spans="1:23" ht="27" customHeight="1" x14ac:dyDescent="0.25">
      <c r="A811" s="45">
        <v>19261</v>
      </c>
      <c r="B811" s="45">
        <v>683</v>
      </c>
      <c r="C811" s="29" t="s">
        <v>53</v>
      </c>
      <c r="D811" s="55">
        <v>42324.381944444445</v>
      </c>
      <c r="E811" s="29" t="s">
        <v>41</v>
      </c>
      <c r="F811" s="55">
        <v>42324.245833333334</v>
      </c>
      <c r="G811" s="51">
        <f t="shared" si="75"/>
        <v>0.13611111111094942</v>
      </c>
      <c r="H811" s="31" t="str">
        <f t="shared" si="76"/>
        <v>ACCEPTABLE</v>
      </c>
      <c r="I811" s="18"/>
      <c r="J811" s="33">
        <v>42324.375</v>
      </c>
      <c r="K811" s="33">
        <v>42324.392361111109</v>
      </c>
      <c r="L811" s="27">
        <f t="shared" si="77"/>
        <v>1.7361111109494232E-2</v>
      </c>
      <c r="M811" s="28" t="str">
        <f t="shared" si="78"/>
        <v>TRUE</v>
      </c>
      <c r="N811" s="31" t="s">
        <v>41</v>
      </c>
      <c r="O811" s="29" t="s">
        <v>542</v>
      </c>
      <c r="P811"/>
      <c r="Q811"/>
      <c r="R811"/>
      <c r="S811"/>
      <c r="T811"/>
      <c r="U811"/>
      <c r="V811"/>
      <c r="W811"/>
    </row>
    <row r="812" spans="1:23" ht="27" customHeight="1" x14ac:dyDescent="0.25">
      <c r="A812" s="45">
        <v>19261</v>
      </c>
      <c r="B812" s="45">
        <v>684</v>
      </c>
      <c r="C812" s="29" t="s">
        <v>53</v>
      </c>
      <c r="D812" s="55">
        <v>42324.430555555555</v>
      </c>
      <c r="E812" s="29" t="s">
        <v>39</v>
      </c>
      <c r="F812" s="55">
        <v>42324.245833333334</v>
      </c>
      <c r="G812" s="51">
        <f t="shared" si="75"/>
        <v>0.18472222222044365</v>
      </c>
      <c r="H812" s="31" t="str">
        <f t="shared" si="76"/>
        <v>ACCEPTABLE</v>
      </c>
      <c r="I812" s="18"/>
      <c r="J812" s="33">
        <v>42324.451388888891</v>
      </c>
      <c r="K812" s="33">
        <v>42324.461805555555</v>
      </c>
      <c r="L812" s="27">
        <f t="shared" si="77"/>
        <v>1.0416666664241347E-2</v>
      </c>
      <c r="M812" s="28" t="str">
        <f t="shared" si="78"/>
        <v>TRUE</v>
      </c>
      <c r="N812" s="31" t="s">
        <v>39</v>
      </c>
      <c r="O812" s="29" t="s">
        <v>542</v>
      </c>
      <c r="P812"/>
      <c r="Q812"/>
      <c r="R812"/>
      <c r="S812"/>
      <c r="T812"/>
      <c r="U812"/>
      <c r="V812"/>
      <c r="W812"/>
    </row>
    <row r="813" spans="1:23" ht="27" customHeight="1" x14ac:dyDescent="0.25">
      <c r="A813" s="45">
        <v>19262</v>
      </c>
      <c r="B813" s="45">
        <v>685</v>
      </c>
      <c r="C813" s="29" t="s">
        <v>40</v>
      </c>
      <c r="D813" s="55">
        <v>42324.59375</v>
      </c>
      <c r="E813" s="29" t="s">
        <v>41</v>
      </c>
      <c r="F813" s="55">
        <v>42324.474305555559</v>
      </c>
      <c r="G813" s="51">
        <f t="shared" ref="G813:G863" si="80">IF(D813="","",D813-F813)</f>
        <v>0.11944444444088731</v>
      </c>
      <c r="H813" s="31" t="str">
        <f t="shared" si="76"/>
        <v>ACCEPTABLE</v>
      </c>
      <c r="I813" s="18"/>
      <c r="J813" s="33">
        <v>42324.586805555555</v>
      </c>
      <c r="K813" s="33">
        <v>42324.597222222219</v>
      </c>
      <c r="L813" s="27">
        <f t="shared" si="77"/>
        <v>1.0416666664241347E-2</v>
      </c>
      <c r="M813" s="28" t="str">
        <f t="shared" si="78"/>
        <v>TRUE</v>
      </c>
      <c r="N813" s="31" t="s">
        <v>41</v>
      </c>
      <c r="O813" s="29" t="s">
        <v>543</v>
      </c>
      <c r="P813"/>
      <c r="Q813"/>
      <c r="R813"/>
      <c r="S813"/>
      <c r="T813"/>
      <c r="U813"/>
      <c r="V813"/>
      <c r="W813"/>
    </row>
    <row r="814" spans="1:23" ht="27" customHeight="1" x14ac:dyDescent="0.25">
      <c r="A814" s="45">
        <v>19262</v>
      </c>
      <c r="B814" s="45">
        <v>686</v>
      </c>
      <c r="C814" s="29" t="s">
        <v>43</v>
      </c>
      <c r="D814" s="55">
        <v>42324.628472222219</v>
      </c>
      <c r="E814" s="29" t="s">
        <v>39</v>
      </c>
      <c r="F814" s="55">
        <v>42324.474305555559</v>
      </c>
      <c r="G814" s="51">
        <f t="shared" si="80"/>
        <v>0.15416666665987577</v>
      </c>
      <c r="H814" s="31" t="str">
        <f t="shared" si="76"/>
        <v>ACCEPTABLE</v>
      </c>
      <c r="I814" s="18"/>
      <c r="J814" s="33">
        <v>42324.631249999999</v>
      </c>
      <c r="K814" s="33">
        <v>42324.64166666667</v>
      </c>
      <c r="L814" s="27">
        <f t="shared" si="77"/>
        <v>1.0416666671517305E-2</v>
      </c>
      <c r="M814" s="28" t="str">
        <f t="shared" si="78"/>
        <v>TRUE</v>
      </c>
      <c r="N814" s="31" t="s">
        <v>39</v>
      </c>
      <c r="O814" s="29" t="s">
        <v>544</v>
      </c>
      <c r="P814"/>
      <c r="Q814"/>
      <c r="R814"/>
      <c r="S814"/>
      <c r="T814"/>
      <c r="U814"/>
      <c r="V814"/>
      <c r="W814"/>
    </row>
    <row r="815" spans="1:23" ht="27" customHeight="1" x14ac:dyDescent="0.25">
      <c r="A815" s="45">
        <v>19262</v>
      </c>
      <c r="B815" s="45">
        <v>687</v>
      </c>
      <c r="C815" s="29" t="s">
        <v>43</v>
      </c>
      <c r="D815" s="55">
        <v>42324.746527777781</v>
      </c>
      <c r="E815" s="29" t="s">
        <v>41</v>
      </c>
      <c r="F815" s="55">
        <v>42324.695833333331</v>
      </c>
      <c r="G815" s="51">
        <f t="shared" si="80"/>
        <v>5.0694444449618459E-2</v>
      </c>
      <c r="H815" s="31" t="str">
        <f t="shared" si="76"/>
        <v>ACCEPTABLE</v>
      </c>
      <c r="I815" s="18"/>
      <c r="J815" s="33">
        <v>42324.742361111108</v>
      </c>
      <c r="K815" s="33">
        <v>42324.752083333333</v>
      </c>
      <c r="L815" s="27">
        <f t="shared" si="77"/>
        <v>9.7222222248092294E-3</v>
      </c>
      <c r="M815" s="28" t="str">
        <f t="shared" si="78"/>
        <v>TRUE</v>
      </c>
      <c r="N815" s="31" t="s">
        <v>41</v>
      </c>
      <c r="O815" s="29" t="s">
        <v>216</v>
      </c>
      <c r="P815"/>
      <c r="Q815"/>
      <c r="R815"/>
      <c r="S815"/>
      <c r="T815"/>
      <c r="U815"/>
      <c r="V815"/>
      <c r="W815"/>
    </row>
    <row r="816" spans="1:23" ht="27" customHeight="1" x14ac:dyDescent="0.25">
      <c r="A816" s="3">
        <v>19262</v>
      </c>
      <c r="B816" s="3">
        <v>688</v>
      </c>
      <c r="C816" s="3" t="s">
        <v>43</v>
      </c>
      <c r="D816" s="60">
        <v>42326.236111111109</v>
      </c>
      <c r="E816" s="3" t="s">
        <v>41</v>
      </c>
      <c r="F816" s="55">
        <v>42326.171527777777</v>
      </c>
      <c r="G816" s="51">
        <f t="shared" si="80"/>
        <v>6.4583333332848269E-2</v>
      </c>
      <c r="H816" s="31" t="str">
        <f t="shared" si="76"/>
        <v>ACCEPTABLE</v>
      </c>
      <c r="I816" s="18"/>
      <c r="J816" s="33">
        <v>42326.240277777775</v>
      </c>
      <c r="K816" s="33">
        <v>42326.25</v>
      </c>
      <c r="L816" s="27">
        <f t="shared" si="77"/>
        <v>9.7222222248092294E-3</v>
      </c>
      <c r="M816" s="28" t="str">
        <f t="shared" si="78"/>
        <v>TRUE</v>
      </c>
      <c r="N816" s="31" t="s">
        <v>41</v>
      </c>
      <c r="O816" s="29" t="s">
        <v>398</v>
      </c>
      <c r="P816"/>
      <c r="Q816"/>
      <c r="R816"/>
      <c r="S816"/>
      <c r="T816"/>
      <c r="U816"/>
      <c r="V816"/>
      <c r="W816"/>
    </row>
    <row r="817" spans="1:23" ht="27" customHeight="1" x14ac:dyDescent="0.25">
      <c r="A817" s="3">
        <v>19262</v>
      </c>
      <c r="B817" s="3">
        <v>689</v>
      </c>
      <c r="C817" s="3" t="s">
        <v>40</v>
      </c>
      <c r="D817" s="60">
        <v>42326.263888888891</v>
      </c>
      <c r="E817" s="3" t="s">
        <v>39</v>
      </c>
      <c r="F817" s="55">
        <v>42326.171527777777</v>
      </c>
      <c r="G817" s="51">
        <f t="shared" si="80"/>
        <v>9.2361111113859806E-2</v>
      </c>
      <c r="H817" s="31" t="str">
        <f t="shared" si="76"/>
        <v>ACCEPTABLE</v>
      </c>
      <c r="I817" s="18"/>
      <c r="J817" s="33">
        <v>42326.270833333336</v>
      </c>
      <c r="K817" s="33">
        <v>42326.28402777778</v>
      </c>
      <c r="L817" s="27">
        <f t="shared" si="77"/>
        <v>1.3194444443797693E-2</v>
      </c>
      <c r="M817" s="28" t="str">
        <f t="shared" si="78"/>
        <v>TRUE</v>
      </c>
      <c r="N817" s="31" t="s">
        <v>39</v>
      </c>
      <c r="O817" s="29" t="s">
        <v>411</v>
      </c>
      <c r="P817"/>
      <c r="Q817"/>
      <c r="R817"/>
      <c r="S817"/>
      <c r="T817"/>
      <c r="U817"/>
      <c r="V817"/>
      <c r="W817"/>
    </row>
    <row r="818" spans="1:23" ht="27" customHeight="1" x14ac:dyDescent="0.25">
      <c r="A818" s="3">
        <v>19261</v>
      </c>
      <c r="B818" s="3">
        <v>690</v>
      </c>
      <c r="C818" s="3" t="s">
        <v>340</v>
      </c>
      <c r="D818" s="60">
        <v>42326.548611111109</v>
      </c>
      <c r="E818" s="3" t="s">
        <v>41</v>
      </c>
      <c r="F818" s="55">
        <v>42326.481944444444</v>
      </c>
      <c r="G818" s="51">
        <f t="shared" si="80"/>
        <v>6.6666666665696539E-2</v>
      </c>
      <c r="H818" s="31" t="str">
        <f t="shared" si="76"/>
        <v>ACCEPTABLE</v>
      </c>
      <c r="I818" s="18"/>
      <c r="J818" s="33">
        <v>42326.548611111109</v>
      </c>
      <c r="K818" s="33">
        <v>42326.559027777781</v>
      </c>
      <c r="L818" s="27">
        <f t="shared" si="77"/>
        <v>1.0416666671517305E-2</v>
      </c>
      <c r="M818" s="28" t="str">
        <f t="shared" si="78"/>
        <v>TRUE</v>
      </c>
      <c r="N818" s="31" t="s">
        <v>41</v>
      </c>
      <c r="O818" s="29" t="s">
        <v>485</v>
      </c>
      <c r="P818"/>
      <c r="Q818"/>
      <c r="R818"/>
      <c r="S818"/>
      <c r="T818"/>
      <c r="U818"/>
      <c r="V818"/>
      <c r="W818"/>
    </row>
    <row r="819" spans="1:23" ht="27" customHeight="1" x14ac:dyDescent="0.25">
      <c r="A819" s="3">
        <v>19261</v>
      </c>
      <c r="B819" s="3">
        <v>691</v>
      </c>
      <c r="C819" s="3" t="s">
        <v>51</v>
      </c>
      <c r="D819" s="60">
        <v>42326.572916666664</v>
      </c>
      <c r="E819" s="3" t="s">
        <v>39</v>
      </c>
      <c r="F819" s="55">
        <v>42326.481944444444</v>
      </c>
      <c r="G819" s="51">
        <f t="shared" si="80"/>
        <v>9.0972222220443655E-2</v>
      </c>
      <c r="H819" s="31" t="str">
        <f t="shared" si="76"/>
        <v>ACCEPTABLE</v>
      </c>
      <c r="I819" s="18"/>
      <c r="J819" s="33">
        <v>42326.571527777778</v>
      </c>
      <c r="K819" s="33">
        <v>42326.586111111108</v>
      </c>
      <c r="L819" s="27">
        <f t="shared" si="77"/>
        <v>1.4583333329937886E-2</v>
      </c>
      <c r="M819" s="28" t="str">
        <f t="shared" si="78"/>
        <v>TRUE</v>
      </c>
      <c r="N819" s="31" t="s">
        <v>39</v>
      </c>
      <c r="O819" s="29" t="s">
        <v>545</v>
      </c>
      <c r="P819"/>
      <c r="Q819"/>
      <c r="R819"/>
      <c r="S819"/>
      <c r="T819"/>
      <c r="U819"/>
      <c r="V819"/>
      <c r="W819"/>
    </row>
    <row r="820" spans="1:23" ht="27" customHeight="1" x14ac:dyDescent="0.25">
      <c r="A820" s="3">
        <v>19263</v>
      </c>
      <c r="B820" s="3">
        <v>692</v>
      </c>
      <c r="C820" s="3" t="s">
        <v>51</v>
      </c>
      <c r="D820" s="60">
        <v>42327.236111111109</v>
      </c>
      <c r="E820" s="3" t="s">
        <v>41</v>
      </c>
      <c r="F820" s="55">
        <v>42326.697916666664</v>
      </c>
      <c r="G820" s="51">
        <f t="shared" si="80"/>
        <v>0.53819444444525288</v>
      </c>
      <c r="H820" s="31" t="str">
        <f t="shared" si="76"/>
        <v>ACCEPTABLE</v>
      </c>
      <c r="I820" s="18"/>
      <c r="J820" s="33">
        <v>42327.244444444441</v>
      </c>
      <c r="K820" s="33">
        <v>42327.253472222219</v>
      </c>
      <c r="L820" s="27">
        <f t="shared" si="77"/>
        <v>9.0277777781011537E-3</v>
      </c>
      <c r="M820" s="28" t="str">
        <f t="shared" si="78"/>
        <v>TRUE</v>
      </c>
      <c r="N820" s="31" t="s">
        <v>41</v>
      </c>
      <c r="O820" s="29" t="s">
        <v>546</v>
      </c>
      <c r="P820"/>
      <c r="Q820"/>
      <c r="R820"/>
      <c r="S820"/>
      <c r="T820"/>
      <c r="U820"/>
      <c r="V820"/>
      <c r="W820"/>
    </row>
    <row r="821" spans="1:23" ht="27" customHeight="1" x14ac:dyDescent="0.25">
      <c r="A821" s="3">
        <v>19263</v>
      </c>
      <c r="B821" s="3">
        <v>693</v>
      </c>
      <c r="C821" s="3" t="s">
        <v>340</v>
      </c>
      <c r="D821" s="60">
        <v>42327.263888888891</v>
      </c>
      <c r="E821" s="3" t="s">
        <v>39</v>
      </c>
      <c r="F821" s="55">
        <v>42326.697916666664</v>
      </c>
      <c r="G821" s="51">
        <f t="shared" si="80"/>
        <v>0.56597222222626442</v>
      </c>
      <c r="H821" s="31" t="str">
        <f t="shared" si="76"/>
        <v>ACCEPTABLE</v>
      </c>
      <c r="I821" s="18"/>
      <c r="J821" s="33">
        <v>42327.276388888888</v>
      </c>
      <c r="K821" s="33">
        <v>42327.289583333331</v>
      </c>
      <c r="L821" s="27">
        <f t="shared" si="77"/>
        <v>1.3194444443797693E-2</v>
      </c>
      <c r="M821" s="28" t="str">
        <f t="shared" si="78"/>
        <v>TRUE</v>
      </c>
      <c r="N821" s="31" t="s">
        <v>39</v>
      </c>
      <c r="O821" s="29" t="s">
        <v>547</v>
      </c>
      <c r="P821"/>
      <c r="Q821"/>
      <c r="R821"/>
      <c r="S821"/>
      <c r="T821"/>
      <c r="U821"/>
      <c r="V821"/>
      <c r="W821"/>
    </row>
    <row r="822" spans="1:23" ht="27" customHeight="1" x14ac:dyDescent="0.25">
      <c r="A822" s="3">
        <v>19264</v>
      </c>
      <c r="B822" s="3">
        <v>694</v>
      </c>
      <c r="C822" s="3" t="s">
        <v>40</v>
      </c>
      <c r="D822" s="60">
        <v>42327.322916666664</v>
      </c>
      <c r="E822" s="3" t="s">
        <v>41</v>
      </c>
      <c r="F822" s="55">
        <v>42326.697916666664</v>
      </c>
      <c r="G822" s="51">
        <f t="shared" si="80"/>
        <v>0.625</v>
      </c>
      <c r="H822" s="31" t="str">
        <f t="shared" si="76"/>
        <v>ACCEPTABLE</v>
      </c>
      <c r="I822" s="18"/>
      <c r="J822" s="33">
        <v>42327.342361111114</v>
      </c>
      <c r="K822" s="33">
        <v>42327.354166666664</v>
      </c>
      <c r="L822" s="27">
        <f t="shared" si="77"/>
        <v>1.1805555550381541E-2</v>
      </c>
      <c r="M822" s="28" t="str">
        <f t="shared" si="78"/>
        <v>TRUE</v>
      </c>
      <c r="N822" s="31" t="s">
        <v>41</v>
      </c>
      <c r="O822" s="29" t="s">
        <v>548</v>
      </c>
      <c r="P822"/>
      <c r="Q822"/>
      <c r="R822"/>
      <c r="S822"/>
      <c r="T822"/>
      <c r="U822"/>
      <c r="V822"/>
      <c r="W822"/>
    </row>
    <row r="823" spans="1:23" ht="27" customHeight="1" x14ac:dyDescent="0.25">
      <c r="A823" s="3">
        <v>19264</v>
      </c>
      <c r="B823" s="3">
        <v>695</v>
      </c>
      <c r="C823" s="3" t="s">
        <v>43</v>
      </c>
      <c r="D823" s="60">
        <v>42327.361111111109</v>
      </c>
      <c r="E823" s="3" t="s">
        <v>39</v>
      </c>
      <c r="F823" s="55">
        <v>42326.697916666664</v>
      </c>
      <c r="G823" s="51">
        <f t="shared" si="80"/>
        <v>0.66319444444525288</v>
      </c>
      <c r="H823" s="31" t="str">
        <f t="shared" si="76"/>
        <v>ACCEPTABLE</v>
      </c>
      <c r="I823" s="18"/>
      <c r="J823" s="33">
        <v>42327.381944444445</v>
      </c>
      <c r="K823" s="33">
        <v>42327.392361111109</v>
      </c>
      <c r="L823" s="27">
        <f t="shared" si="77"/>
        <v>1.0416666664241347E-2</v>
      </c>
      <c r="M823" s="28" t="str">
        <f t="shared" si="78"/>
        <v>TRUE</v>
      </c>
      <c r="N823" s="31" t="s">
        <v>39</v>
      </c>
      <c r="O823" s="29" t="s">
        <v>549</v>
      </c>
      <c r="P823"/>
      <c r="Q823"/>
      <c r="R823"/>
      <c r="S823"/>
      <c r="T823"/>
      <c r="U823"/>
      <c r="V823"/>
      <c r="W823"/>
    </row>
    <row r="824" spans="1:23" ht="27" customHeight="1" x14ac:dyDescent="0.25">
      <c r="A824" s="3">
        <v>19264</v>
      </c>
      <c r="B824" s="3">
        <v>696</v>
      </c>
      <c r="C824" s="3" t="s">
        <v>43</v>
      </c>
      <c r="D824" s="60">
        <v>42328.326388888891</v>
      </c>
      <c r="E824" s="3" t="s">
        <v>41</v>
      </c>
      <c r="F824" s="55">
        <v>42327.922222222223</v>
      </c>
      <c r="G824" s="51">
        <f t="shared" si="80"/>
        <v>0.40416666666715173</v>
      </c>
      <c r="H824" s="31" t="str">
        <f t="shared" si="76"/>
        <v>ACCEPTABLE</v>
      </c>
      <c r="I824" s="18"/>
      <c r="J824" s="33">
        <v>42328.336805555555</v>
      </c>
      <c r="K824" s="33">
        <v>42328.347222222219</v>
      </c>
      <c r="L824" s="27">
        <f t="shared" si="77"/>
        <v>1.0416666664241347E-2</v>
      </c>
      <c r="M824" s="28" t="str">
        <f t="shared" si="78"/>
        <v>TRUE</v>
      </c>
      <c r="N824" s="31" t="s">
        <v>41</v>
      </c>
      <c r="O824" s="29" t="s">
        <v>54</v>
      </c>
      <c r="P824"/>
      <c r="Q824"/>
      <c r="R824"/>
      <c r="S824"/>
      <c r="T824"/>
      <c r="U824"/>
      <c r="V824"/>
      <c r="W824"/>
    </row>
    <row r="825" spans="1:23" ht="27" customHeight="1" x14ac:dyDescent="0.25">
      <c r="A825" s="3">
        <v>19264</v>
      </c>
      <c r="B825" s="3">
        <v>697</v>
      </c>
      <c r="C825" s="3" t="s">
        <v>40</v>
      </c>
      <c r="D825" s="60">
        <v>42328.347222222219</v>
      </c>
      <c r="E825" s="3" t="s">
        <v>39</v>
      </c>
      <c r="F825" s="55">
        <v>42327.922222222223</v>
      </c>
      <c r="G825" s="51">
        <f t="shared" si="80"/>
        <v>0.42499999999563443</v>
      </c>
      <c r="H825" s="31" t="str">
        <f t="shared" si="76"/>
        <v>ACCEPTABLE</v>
      </c>
      <c r="I825" s="18"/>
      <c r="J825" s="33">
        <v>42328.368055555555</v>
      </c>
      <c r="K825" s="33">
        <v>42328.378472222219</v>
      </c>
      <c r="L825" s="27">
        <f t="shared" si="77"/>
        <v>1.0416666664241347E-2</v>
      </c>
      <c r="M825" s="28" t="str">
        <f t="shared" si="78"/>
        <v>TRUE</v>
      </c>
      <c r="N825" s="31" t="s">
        <v>39</v>
      </c>
      <c r="O825" s="29" t="s">
        <v>105</v>
      </c>
      <c r="P825"/>
      <c r="Q825"/>
      <c r="R825"/>
      <c r="S825"/>
      <c r="T825"/>
      <c r="U825"/>
      <c r="V825"/>
      <c r="W825"/>
    </row>
    <row r="826" spans="1:23" ht="27" customHeight="1" x14ac:dyDescent="0.25">
      <c r="A826" s="3">
        <v>19265</v>
      </c>
      <c r="B826" s="3">
        <v>698</v>
      </c>
      <c r="C826" s="3" t="s">
        <v>340</v>
      </c>
      <c r="D826" s="60">
        <v>42328.458333333336</v>
      </c>
      <c r="E826" s="3" t="s">
        <v>41</v>
      </c>
      <c r="F826" s="55">
        <v>42327.922222222223</v>
      </c>
      <c r="G826" s="51">
        <f t="shared" si="80"/>
        <v>0.53611111111240461</v>
      </c>
      <c r="H826" s="31" t="str">
        <f t="shared" si="76"/>
        <v>ACCEPTABLE</v>
      </c>
      <c r="I826" s="18"/>
      <c r="J826" s="33">
        <v>42328.475694444445</v>
      </c>
      <c r="K826" s="33">
        <v>42328.486111111109</v>
      </c>
      <c r="L826" s="27">
        <f t="shared" si="77"/>
        <v>1.0416666664241347E-2</v>
      </c>
      <c r="M826" s="28" t="str">
        <f t="shared" si="78"/>
        <v>TRUE</v>
      </c>
      <c r="N826" s="31" t="s">
        <v>41</v>
      </c>
      <c r="O826" s="29" t="s">
        <v>550</v>
      </c>
      <c r="P826"/>
      <c r="Q826"/>
      <c r="R826"/>
      <c r="S826"/>
      <c r="T826"/>
      <c r="U826"/>
      <c r="V826"/>
      <c r="W826"/>
    </row>
    <row r="827" spans="1:23" ht="27" customHeight="1" x14ac:dyDescent="0.25">
      <c r="A827" s="3">
        <v>19265</v>
      </c>
      <c r="B827" s="3">
        <v>699</v>
      </c>
      <c r="C827" s="3" t="s">
        <v>51</v>
      </c>
      <c r="D827" s="60">
        <v>42328.493055555555</v>
      </c>
      <c r="E827" s="3" t="s">
        <v>39</v>
      </c>
      <c r="F827" s="55">
        <v>42327.922222222223</v>
      </c>
      <c r="G827" s="51">
        <f t="shared" si="80"/>
        <v>0.57083333333139308</v>
      </c>
      <c r="H827" s="31" t="str">
        <f t="shared" si="76"/>
        <v>ACCEPTABLE</v>
      </c>
      <c r="I827" s="18"/>
      <c r="J827" s="33">
        <v>42328.517361111109</v>
      </c>
      <c r="K827" s="33">
        <v>42328.527777777781</v>
      </c>
      <c r="L827" s="27">
        <f t="shared" si="77"/>
        <v>1.0416666671517305E-2</v>
      </c>
      <c r="M827" s="28" t="str">
        <f t="shared" si="78"/>
        <v>TRUE</v>
      </c>
      <c r="N827" s="31" t="s">
        <v>39</v>
      </c>
      <c r="O827" s="29" t="s">
        <v>551</v>
      </c>
      <c r="P827"/>
      <c r="Q827"/>
      <c r="R827"/>
      <c r="S827"/>
      <c r="T827"/>
      <c r="U827"/>
      <c r="V827"/>
      <c r="W827"/>
    </row>
    <row r="828" spans="1:23" ht="27" customHeight="1" x14ac:dyDescent="0.25">
      <c r="A828" s="3">
        <v>19266</v>
      </c>
      <c r="B828" s="3">
        <v>700</v>
      </c>
      <c r="C828" s="3" t="s">
        <v>340</v>
      </c>
      <c r="D828" s="60">
        <v>42328.666666666664</v>
      </c>
      <c r="E828" s="3" t="s">
        <v>41</v>
      </c>
      <c r="F828" s="55">
        <v>42328.42291666667</v>
      </c>
      <c r="G828" s="51">
        <f t="shared" si="80"/>
        <v>0.24374999999417923</v>
      </c>
      <c r="H828" s="31" t="str">
        <f t="shared" si="76"/>
        <v>ACCEPTABLE</v>
      </c>
      <c r="I828" s="18"/>
      <c r="J828" s="33">
        <v>42328.692361111112</v>
      </c>
      <c r="K828" s="33">
        <v>42328.70208333333</v>
      </c>
      <c r="L828" s="27">
        <f t="shared" si="77"/>
        <v>9.7222222175332718E-3</v>
      </c>
      <c r="M828" s="28" t="str">
        <f t="shared" si="78"/>
        <v>TRUE</v>
      </c>
      <c r="N828" s="31" t="s">
        <v>41</v>
      </c>
      <c r="O828" s="29" t="s">
        <v>552</v>
      </c>
      <c r="P828"/>
      <c r="Q828"/>
      <c r="R828"/>
      <c r="S828"/>
      <c r="T828"/>
      <c r="U828"/>
      <c r="V828"/>
      <c r="W828"/>
    </row>
    <row r="829" spans="1:23" ht="27" customHeight="1" x14ac:dyDescent="0.25">
      <c r="A829" s="3">
        <v>19266</v>
      </c>
      <c r="B829" s="3">
        <v>701</v>
      </c>
      <c r="C829" s="3" t="s">
        <v>51</v>
      </c>
      <c r="D829" s="60">
        <v>42328.701388888891</v>
      </c>
      <c r="E829" s="3" t="s">
        <v>39</v>
      </c>
      <c r="F829" s="55">
        <v>42328.42291666667</v>
      </c>
      <c r="G829" s="51">
        <f t="shared" si="80"/>
        <v>0.27847222222044365</v>
      </c>
      <c r="H829" s="31" t="str">
        <f t="shared" si="76"/>
        <v>ACCEPTABLE</v>
      </c>
      <c r="I829" s="18"/>
      <c r="J829" s="33">
        <v>42328.729166666664</v>
      </c>
      <c r="K829" s="33">
        <v>42328.739583333336</v>
      </c>
      <c r="L829" s="27">
        <f t="shared" si="77"/>
        <v>1.0416666671517305E-2</v>
      </c>
      <c r="M829" s="28" t="str">
        <f t="shared" si="78"/>
        <v>TRUE</v>
      </c>
      <c r="N829" s="31" t="s">
        <v>39</v>
      </c>
      <c r="O829" s="29" t="s">
        <v>553</v>
      </c>
      <c r="P829"/>
      <c r="Q829"/>
      <c r="R829"/>
      <c r="S829"/>
      <c r="T829"/>
      <c r="U829"/>
      <c r="V829"/>
      <c r="W829"/>
    </row>
    <row r="830" spans="1:23" ht="27" customHeight="1" x14ac:dyDescent="0.25">
      <c r="A830" s="45">
        <v>19265</v>
      </c>
      <c r="B830" s="45">
        <v>702</v>
      </c>
      <c r="C830" s="29" t="s">
        <v>51</v>
      </c>
      <c r="D830" s="55">
        <v>42329.361111111109</v>
      </c>
      <c r="E830" s="29" t="s">
        <v>41</v>
      </c>
      <c r="F830" s="55">
        <v>42329.2</v>
      </c>
      <c r="G830" s="51">
        <f t="shared" si="80"/>
        <v>0.16111111111240461</v>
      </c>
      <c r="H830" s="31" t="str">
        <f t="shared" si="76"/>
        <v>ACCEPTABLE</v>
      </c>
      <c r="I830" s="18"/>
      <c r="J830" s="33">
        <v>42329.354166666664</v>
      </c>
      <c r="K830" s="33">
        <v>42329.364583333336</v>
      </c>
      <c r="L830" s="27">
        <f t="shared" si="77"/>
        <v>1.0416666671517305E-2</v>
      </c>
      <c r="M830" s="28" t="str">
        <f t="shared" si="78"/>
        <v>TRUE</v>
      </c>
      <c r="N830" s="31" t="s">
        <v>41</v>
      </c>
      <c r="O830" s="29" t="s">
        <v>554</v>
      </c>
      <c r="P830"/>
      <c r="Q830"/>
      <c r="R830"/>
      <c r="S830"/>
      <c r="T830"/>
      <c r="U830"/>
      <c r="V830"/>
      <c r="W830"/>
    </row>
    <row r="831" spans="1:23" ht="27" customHeight="1" x14ac:dyDescent="0.25">
      <c r="A831" s="45">
        <v>19265</v>
      </c>
      <c r="B831" s="45">
        <v>703</v>
      </c>
      <c r="C831" s="29" t="s">
        <v>340</v>
      </c>
      <c r="D831" s="55">
        <v>42329.388888888891</v>
      </c>
      <c r="E831" s="29" t="s">
        <v>39</v>
      </c>
      <c r="F831" s="55">
        <v>42329.2</v>
      </c>
      <c r="G831" s="51">
        <f t="shared" si="80"/>
        <v>0.18888888889341615</v>
      </c>
      <c r="H831" s="31" t="str">
        <f t="shared" si="76"/>
        <v>ACCEPTABLE</v>
      </c>
      <c r="I831" s="18"/>
      <c r="J831" s="33">
        <v>42329.388888888891</v>
      </c>
      <c r="K831" s="33">
        <v>42329.399305555555</v>
      </c>
      <c r="L831" s="27">
        <f t="shared" si="77"/>
        <v>1.0416666664241347E-2</v>
      </c>
      <c r="M831" s="28" t="str">
        <f t="shared" si="78"/>
        <v>TRUE</v>
      </c>
      <c r="N831" s="31" t="s">
        <v>39</v>
      </c>
      <c r="O831" s="29" t="s">
        <v>555</v>
      </c>
      <c r="P831"/>
      <c r="Q831"/>
      <c r="R831"/>
      <c r="S831"/>
      <c r="T831"/>
      <c r="U831"/>
      <c r="V831"/>
      <c r="W831"/>
    </row>
    <row r="832" spans="1:23" ht="27" customHeight="1" x14ac:dyDescent="0.25">
      <c r="A832" s="45">
        <v>19266</v>
      </c>
      <c r="B832" s="45">
        <v>704</v>
      </c>
      <c r="C832" s="29" t="s">
        <v>51</v>
      </c>
      <c r="D832" s="55">
        <v>42329.642361111109</v>
      </c>
      <c r="E832" s="29" t="s">
        <v>41</v>
      </c>
      <c r="F832" s="55">
        <v>42329.574305555558</v>
      </c>
      <c r="G832" s="51">
        <f t="shared" si="80"/>
        <v>6.8055555551836733E-2</v>
      </c>
      <c r="H832" s="31" t="str">
        <f t="shared" si="76"/>
        <v>ACCEPTABLE</v>
      </c>
      <c r="I832" s="18"/>
      <c r="J832" s="33">
        <v>42329.631249999999</v>
      </c>
      <c r="K832" s="33">
        <v>42329.640277777777</v>
      </c>
      <c r="L832" s="27">
        <f t="shared" si="77"/>
        <v>9.0277777781011537E-3</v>
      </c>
      <c r="M832" s="28" t="str">
        <f t="shared" si="78"/>
        <v>TRUE</v>
      </c>
      <c r="N832" s="31" t="s">
        <v>41</v>
      </c>
      <c r="O832" s="29" t="s">
        <v>452</v>
      </c>
      <c r="P832"/>
      <c r="Q832"/>
      <c r="R832"/>
      <c r="S832"/>
      <c r="T832"/>
      <c r="U832"/>
      <c r="V832"/>
      <c r="W832"/>
    </row>
    <row r="833" spans="1:23" ht="27" customHeight="1" x14ac:dyDescent="0.25">
      <c r="A833" s="45">
        <v>19266</v>
      </c>
      <c r="B833" s="45">
        <v>705</v>
      </c>
      <c r="C833" s="29" t="s">
        <v>340</v>
      </c>
      <c r="D833" s="33">
        <v>42329.666666666664</v>
      </c>
      <c r="E833" s="29" t="s">
        <v>39</v>
      </c>
      <c r="F833" s="55">
        <v>42329.574305555558</v>
      </c>
      <c r="G833" s="51">
        <f t="shared" si="80"/>
        <v>9.2361111106583849E-2</v>
      </c>
      <c r="H833" s="31" t="str">
        <f t="shared" si="76"/>
        <v>ACCEPTABLE</v>
      </c>
      <c r="I833" s="18"/>
      <c r="J833" s="33">
        <v>42329.670138888891</v>
      </c>
      <c r="K833" s="33">
        <v>42329.681944444441</v>
      </c>
      <c r="L833" s="27">
        <f t="shared" si="77"/>
        <v>1.1805555550381541E-2</v>
      </c>
      <c r="M833" s="28" t="str">
        <f t="shared" si="78"/>
        <v>TRUE</v>
      </c>
      <c r="N833" s="31" t="s">
        <v>39</v>
      </c>
      <c r="O833" s="29" t="s">
        <v>556</v>
      </c>
      <c r="P833"/>
      <c r="Q833"/>
      <c r="R833"/>
      <c r="S833"/>
      <c r="T833"/>
      <c r="U833"/>
      <c r="V833"/>
      <c r="W833"/>
    </row>
    <row r="834" spans="1:23" ht="27" customHeight="1" x14ac:dyDescent="0.25">
      <c r="A834" s="45">
        <v>19268</v>
      </c>
      <c r="B834" s="45">
        <v>708</v>
      </c>
      <c r="C834" s="29" t="s">
        <v>407</v>
      </c>
      <c r="D834" s="33">
        <v>42329.711805555555</v>
      </c>
      <c r="E834" s="29" t="s">
        <v>41</v>
      </c>
      <c r="F834" s="55">
        <v>42329.574305555558</v>
      </c>
      <c r="G834" s="51">
        <f t="shared" si="80"/>
        <v>0.13749999999708962</v>
      </c>
      <c r="H834" s="31" t="str">
        <f t="shared" si="76"/>
        <v>ACCEPTABLE</v>
      </c>
      <c r="I834" s="18"/>
      <c r="J834" s="33">
        <v>42329.710416666669</v>
      </c>
      <c r="K834" s="33">
        <v>42329.723611111112</v>
      </c>
      <c r="L834" s="27">
        <f t="shared" si="77"/>
        <v>1.3194444443797693E-2</v>
      </c>
      <c r="M834" s="28" t="str">
        <f t="shared" si="78"/>
        <v>TRUE</v>
      </c>
      <c r="N834" s="31" t="s">
        <v>41</v>
      </c>
      <c r="O834" s="29" t="s">
        <v>557</v>
      </c>
      <c r="P834"/>
      <c r="Q834"/>
      <c r="R834"/>
      <c r="S834"/>
      <c r="T834"/>
      <c r="U834"/>
      <c r="V834"/>
      <c r="W834"/>
    </row>
    <row r="835" spans="1:23" ht="27" customHeight="1" x14ac:dyDescent="0.25">
      <c r="A835" s="45">
        <v>19267</v>
      </c>
      <c r="B835" s="45">
        <v>706</v>
      </c>
      <c r="C835" s="29" t="s">
        <v>40</v>
      </c>
      <c r="D835" s="33">
        <v>42329.732638888891</v>
      </c>
      <c r="E835" s="29" t="s">
        <v>39</v>
      </c>
      <c r="F835" s="55">
        <v>42329.574305555558</v>
      </c>
      <c r="G835" s="51">
        <f t="shared" si="80"/>
        <v>0.15833333333284827</v>
      </c>
      <c r="H835" s="31" t="str">
        <f t="shared" si="76"/>
        <v>ACCEPTABLE</v>
      </c>
      <c r="I835" s="18"/>
      <c r="J835" s="33">
        <v>42329.743750000001</v>
      </c>
      <c r="K835" s="33">
        <v>42329.757638888892</v>
      </c>
      <c r="L835" s="27">
        <f t="shared" si="77"/>
        <v>1.3888888890505768E-2</v>
      </c>
      <c r="M835" s="28" t="str">
        <f t="shared" si="78"/>
        <v>TRUE</v>
      </c>
      <c r="N835" s="31" t="s">
        <v>39</v>
      </c>
      <c r="O835" s="29" t="s">
        <v>558</v>
      </c>
      <c r="P835"/>
      <c r="Q835"/>
      <c r="R835"/>
      <c r="S835"/>
      <c r="T835"/>
      <c r="U835"/>
      <c r="V835"/>
      <c r="W835"/>
    </row>
    <row r="836" spans="1:23" ht="27" customHeight="1" x14ac:dyDescent="0.25">
      <c r="A836" s="45">
        <v>19268</v>
      </c>
      <c r="B836" s="45">
        <v>709</v>
      </c>
      <c r="C836" s="29" t="s">
        <v>43</v>
      </c>
      <c r="D836" s="33">
        <v>42330.111111111109</v>
      </c>
      <c r="E836" s="29" t="s">
        <v>41</v>
      </c>
      <c r="F836" s="33">
        <v>42329.927083333336</v>
      </c>
      <c r="G836" s="51">
        <f t="shared" si="80"/>
        <v>0.18402777777373558</v>
      </c>
      <c r="H836" s="31" t="str">
        <f t="shared" si="76"/>
        <v>ACCEPTABLE</v>
      </c>
      <c r="I836" s="18"/>
      <c r="J836" s="33">
        <v>42330.152777777781</v>
      </c>
      <c r="K836" s="33">
        <v>42330.163194444445</v>
      </c>
      <c r="L836" s="27">
        <f t="shared" si="77"/>
        <v>1.0416666664241347E-2</v>
      </c>
      <c r="M836" s="28" t="str">
        <f t="shared" si="78"/>
        <v>TRUE</v>
      </c>
      <c r="N836" s="31" t="s">
        <v>41</v>
      </c>
      <c r="O836" s="29" t="s">
        <v>398</v>
      </c>
      <c r="P836"/>
      <c r="Q836"/>
      <c r="R836"/>
      <c r="S836"/>
      <c r="T836"/>
      <c r="U836"/>
      <c r="V836"/>
      <c r="W836"/>
    </row>
    <row r="837" spans="1:23" ht="27" customHeight="1" x14ac:dyDescent="0.25">
      <c r="A837" s="45">
        <v>19268</v>
      </c>
      <c r="B837" s="45">
        <v>710</v>
      </c>
      <c r="C837" s="29" t="s">
        <v>40</v>
      </c>
      <c r="D837" s="33">
        <v>42330.135416666664</v>
      </c>
      <c r="E837" s="29" t="s">
        <v>39</v>
      </c>
      <c r="F837" s="33">
        <v>42329.927083333336</v>
      </c>
      <c r="G837" s="51">
        <f t="shared" si="80"/>
        <v>0.20833333332848269</v>
      </c>
      <c r="H837" s="31" t="str">
        <f t="shared" si="76"/>
        <v>ACCEPTABLE</v>
      </c>
      <c r="I837" s="18"/>
      <c r="J837" s="33">
        <v>42330.177083333336</v>
      </c>
      <c r="K837" s="33">
        <v>42330.1875</v>
      </c>
      <c r="L837" s="27">
        <f t="shared" si="77"/>
        <v>1.0416666664241347E-2</v>
      </c>
      <c r="M837" s="28" t="str">
        <f t="shared" si="78"/>
        <v>TRUE</v>
      </c>
      <c r="N837" s="31" t="s">
        <v>39</v>
      </c>
      <c r="O837" s="29" t="s">
        <v>403</v>
      </c>
      <c r="P837"/>
      <c r="Q837"/>
      <c r="R837"/>
      <c r="S837"/>
      <c r="T837"/>
      <c r="U837"/>
      <c r="V837"/>
      <c r="W837"/>
    </row>
    <row r="838" spans="1:23" ht="27" customHeight="1" x14ac:dyDescent="0.25">
      <c r="A838" s="45">
        <v>19269</v>
      </c>
      <c r="B838" s="45">
        <v>711</v>
      </c>
      <c r="C838" s="29" t="s">
        <v>40</v>
      </c>
      <c r="D838" s="33">
        <v>42330.180555555555</v>
      </c>
      <c r="E838" s="29" t="s">
        <v>41</v>
      </c>
      <c r="F838" s="33">
        <v>42329.927083333336</v>
      </c>
      <c r="G838" s="51">
        <f t="shared" si="80"/>
        <v>0.25347222221898846</v>
      </c>
      <c r="H838" s="31" t="str">
        <f t="shared" si="76"/>
        <v>ACCEPTABLE</v>
      </c>
      <c r="I838" s="18"/>
      <c r="J838" s="33">
        <v>42330.204861111109</v>
      </c>
      <c r="K838" s="33">
        <v>42330.21875</v>
      </c>
      <c r="L838" s="27">
        <f t="shared" si="77"/>
        <v>1.3888888890505768E-2</v>
      </c>
      <c r="M838" s="28" t="str">
        <f t="shared" si="78"/>
        <v>TRUE</v>
      </c>
      <c r="N838" s="31" t="s">
        <v>41</v>
      </c>
      <c r="O838" s="29" t="s">
        <v>559</v>
      </c>
      <c r="P838"/>
      <c r="Q838"/>
      <c r="R838"/>
      <c r="S838"/>
      <c r="T838"/>
      <c r="U838"/>
      <c r="V838"/>
      <c r="W838"/>
    </row>
    <row r="839" spans="1:23" ht="27" customHeight="1" x14ac:dyDescent="0.25">
      <c r="A839" s="45">
        <v>19269</v>
      </c>
      <c r="B839" s="45">
        <v>712</v>
      </c>
      <c r="C839" s="29" t="s">
        <v>43</v>
      </c>
      <c r="D839" s="33">
        <v>42330.215277777781</v>
      </c>
      <c r="E839" s="29" t="s">
        <v>39</v>
      </c>
      <c r="F839" s="33">
        <v>42329.927083333336</v>
      </c>
      <c r="G839" s="51">
        <f t="shared" si="80"/>
        <v>0.28819444444525288</v>
      </c>
      <c r="H839" s="31" t="str">
        <f t="shared" si="76"/>
        <v>ACCEPTABLE</v>
      </c>
      <c r="I839" s="18"/>
      <c r="J839" s="33">
        <v>42330.238194444442</v>
      </c>
      <c r="K839" s="33">
        <v>42330.243055555555</v>
      </c>
      <c r="L839" s="27">
        <f t="shared" si="77"/>
        <v>4.8611111124046147E-3</v>
      </c>
      <c r="M839" s="28" t="str">
        <f t="shared" si="78"/>
        <v>TRUE</v>
      </c>
      <c r="N839" s="31" t="s">
        <v>39</v>
      </c>
      <c r="O839" s="29" t="s">
        <v>44</v>
      </c>
      <c r="P839"/>
      <c r="Q839"/>
      <c r="R839"/>
      <c r="S839"/>
      <c r="T839"/>
      <c r="U839"/>
      <c r="V839"/>
      <c r="W839"/>
    </row>
    <row r="840" spans="1:23" ht="27" customHeight="1" x14ac:dyDescent="0.25">
      <c r="A840" s="45">
        <v>19269</v>
      </c>
      <c r="B840" s="45">
        <v>713</v>
      </c>
      <c r="C840" s="29" t="s">
        <v>43</v>
      </c>
      <c r="D840" s="33">
        <v>42330.857638888891</v>
      </c>
      <c r="E840" s="29" t="s">
        <v>41</v>
      </c>
      <c r="F840" s="33">
        <v>42330.710416666669</v>
      </c>
      <c r="G840" s="51">
        <f t="shared" si="80"/>
        <v>0.14722222222189885</v>
      </c>
      <c r="H840" s="31" t="str">
        <f t="shared" si="76"/>
        <v>ACCEPTABLE</v>
      </c>
      <c r="I840" s="18"/>
      <c r="J840" s="33">
        <v>42330.862500000003</v>
      </c>
      <c r="K840" s="33">
        <v>42330.87222222222</v>
      </c>
      <c r="L840" s="27">
        <f t="shared" si="77"/>
        <v>9.7222222175332718E-3</v>
      </c>
      <c r="M840" s="28" t="str">
        <f t="shared" si="78"/>
        <v>TRUE</v>
      </c>
      <c r="N840" s="31" t="s">
        <v>41</v>
      </c>
      <c r="O840" s="29" t="s">
        <v>54</v>
      </c>
      <c r="P840"/>
      <c r="Q840"/>
      <c r="R840"/>
      <c r="S840"/>
      <c r="T840"/>
      <c r="U840"/>
      <c r="V840"/>
      <c r="W840"/>
    </row>
    <row r="841" spans="1:23" ht="27" customHeight="1" x14ac:dyDescent="0.25">
      <c r="A841" s="45">
        <v>19269</v>
      </c>
      <c r="B841" s="45">
        <v>714</v>
      </c>
      <c r="C841" s="29" t="s">
        <v>40</v>
      </c>
      <c r="D841" s="33">
        <v>42330.885416666664</v>
      </c>
      <c r="E841" s="29" t="s">
        <v>39</v>
      </c>
      <c r="F841" s="33">
        <v>42330.710416666669</v>
      </c>
      <c r="G841" s="51">
        <f t="shared" si="80"/>
        <v>0.17499999999563443</v>
      </c>
      <c r="H841" s="31" t="str">
        <f t="shared" ref="H841:H886" si="81">IF(D841-F841&lt;0,"TOO LATE",IF(G841="","",IF(OR(DAY(D841-F841)&gt;1,AND(HOUR(D841-F841)&gt;HOUR("0:59"),(SIGN(D841-F841)=1))),"ACCEPTABLE","TOO LATE")))</f>
        <v>ACCEPTABLE</v>
      </c>
      <c r="I841" s="18"/>
      <c r="J841" s="33">
        <v>42330.888888888891</v>
      </c>
      <c r="K841" s="33">
        <v>42330.9</v>
      </c>
      <c r="L841" s="27">
        <f t="shared" si="77"/>
        <v>1.1111111110949423E-2</v>
      </c>
      <c r="M841" s="28" t="str">
        <f t="shared" si="78"/>
        <v>TRUE</v>
      </c>
      <c r="N841" s="31" t="s">
        <v>39</v>
      </c>
      <c r="O841" s="29" t="s">
        <v>92</v>
      </c>
      <c r="P841"/>
      <c r="Q841"/>
      <c r="R841"/>
      <c r="S841"/>
      <c r="T841"/>
      <c r="U841"/>
      <c r="V841"/>
      <c r="W841"/>
    </row>
    <row r="842" spans="1:23" ht="27" customHeight="1" x14ac:dyDescent="0.25">
      <c r="A842" s="45">
        <v>19270</v>
      </c>
      <c r="B842" s="45">
        <v>715</v>
      </c>
      <c r="C842" s="29" t="s">
        <v>40</v>
      </c>
      <c r="D842" s="33">
        <v>42330.989583333336</v>
      </c>
      <c r="E842" s="29" t="s">
        <v>41</v>
      </c>
      <c r="F842" s="33">
        <v>42330.710416666669</v>
      </c>
      <c r="G842" s="51">
        <f t="shared" si="80"/>
        <v>0.27916666666715173</v>
      </c>
      <c r="H842" s="31" t="str">
        <f t="shared" si="81"/>
        <v>ACCEPTABLE</v>
      </c>
      <c r="I842" s="18"/>
      <c r="J842" s="33">
        <v>42330.981944444444</v>
      </c>
      <c r="K842" s="33">
        <v>42330.994444444441</v>
      </c>
      <c r="L842" s="27">
        <f t="shared" ref="L842:L887" si="82">IF(OR(K842="",J842=""), "Incomplete Data", K842-J842)</f>
        <v>1.2499999997089617E-2</v>
      </c>
      <c r="M842" s="28" t="str">
        <f t="shared" ref="M842:M887" si="83">_xlfn.IFS(OR(J842=0,K842=0,L842=""), "Incomplete Data", OR(L842&gt;$M$5,L842&lt;-$M$5),"FALSE",  OR(L842&lt;=$M$5,L842&gt;-$M$5), "TRUE")</f>
        <v>TRUE</v>
      </c>
      <c r="N842" s="31" t="s">
        <v>41</v>
      </c>
      <c r="O842" s="29" t="s">
        <v>560</v>
      </c>
      <c r="P842"/>
      <c r="Q842"/>
      <c r="R842"/>
      <c r="S842"/>
      <c r="T842"/>
      <c r="U842"/>
      <c r="V842"/>
      <c r="W842"/>
    </row>
    <row r="843" spans="1:23" ht="27" customHeight="1" x14ac:dyDescent="0.25">
      <c r="A843" s="45">
        <v>19270</v>
      </c>
      <c r="B843" s="45">
        <v>716</v>
      </c>
      <c r="C843" s="29" t="s">
        <v>40</v>
      </c>
      <c r="D843" s="33">
        <v>42331.010416666664</v>
      </c>
      <c r="E843" s="29" t="s">
        <v>39</v>
      </c>
      <c r="F843" s="33">
        <v>42330.710416666669</v>
      </c>
      <c r="G843" s="51">
        <f t="shared" si="80"/>
        <v>0.29999999999563443</v>
      </c>
      <c r="H843" s="31" t="str">
        <f t="shared" si="81"/>
        <v>ACCEPTABLE</v>
      </c>
      <c r="I843" s="18"/>
      <c r="J843" s="33">
        <v>42331.006944444445</v>
      </c>
      <c r="K843" s="33">
        <v>42331.018750000003</v>
      </c>
      <c r="L843" s="27">
        <f t="shared" si="82"/>
        <v>1.1805555557657499E-2</v>
      </c>
      <c r="M843" s="28" t="str">
        <f t="shared" si="83"/>
        <v>TRUE</v>
      </c>
      <c r="N843" s="31" t="s">
        <v>39</v>
      </c>
      <c r="O843" s="29" t="s">
        <v>560</v>
      </c>
      <c r="P843"/>
      <c r="Q843"/>
      <c r="R843"/>
      <c r="S843"/>
      <c r="T843"/>
      <c r="U843"/>
      <c r="V843"/>
      <c r="W843"/>
    </row>
    <row r="844" spans="1:23" ht="27" customHeight="1" x14ac:dyDescent="0.25">
      <c r="A844" s="45">
        <v>19272</v>
      </c>
      <c r="B844" s="45">
        <v>717</v>
      </c>
      <c r="C844" s="29" t="s">
        <v>40</v>
      </c>
      <c r="D844" s="33">
        <v>42332.322916666664</v>
      </c>
      <c r="E844" s="29" t="s">
        <v>41</v>
      </c>
      <c r="F844" s="33">
        <v>42331.834027777775</v>
      </c>
      <c r="G844" s="51">
        <f t="shared" si="80"/>
        <v>0.48888888888905058</v>
      </c>
      <c r="H844" s="31" t="str">
        <f t="shared" si="81"/>
        <v>ACCEPTABLE</v>
      </c>
      <c r="I844" s="18"/>
      <c r="J844" s="33">
        <v>42332.354861111111</v>
      </c>
      <c r="K844" s="33">
        <v>42332.365972222222</v>
      </c>
      <c r="L844" s="27">
        <f t="shared" si="82"/>
        <v>1.1111111110949423E-2</v>
      </c>
      <c r="M844" s="28" t="str">
        <f t="shared" si="83"/>
        <v>TRUE</v>
      </c>
      <c r="N844" s="31" t="s">
        <v>41</v>
      </c>
      <c r="O844" s="29" t="s">
        <v>561</v>
      </c>
      <c r="P844"/>
      <c r="Q844"/>
      <c r="R844"/>
      <c r="S844"/>
      <c r="T844"/>
      <c r="U844"/>
      <c r="V844"/>
      <c r="W844"/>
    </row>
    <row r="845" spans="1:23" ht="27" customHeight="1" x14ac:dyDescent="0.25">
      <c r="A845" s="45">
        <v>19272</v>
      </c>
      <c r="B845" s="45">
        <v>718</v>
      </c>
      <c r="C845" s="29" t="s">
        <v>43</v>
      </c>
      <c r="D845" s="33">
        <v>42332.357638888891</v>
      </c>
      <c r="E845" s="29" t="s">
        <v>39</v>
      </c>
      <c r="F845" s="33">
        <v>42331.834027777775</v>
      </c>
      <c r="G845" s="51">
        <f t="shared" si="80"/>
        <v>0.523611111115315</v>
      </c>
      <c r="H845" s="31" t="str">
        <f t="shared" si="81"/>
        <v>ACCEPTABLE</v>
      </c>
      <c r="I845" s="18"/>
      <c r="J845" s="33">
        <v>42332.393055555556</v>
      </c>
      <c r="K845" s="33">
        <v>42332.406944444447</v>
      </c>
      <c r="L845" s="27">
        <f t="shared" si="82"/>
        <v>1.3888888890505768E-2</v>
      </c>
      <c r="M845" s="28" t="str">
        <f t="shared" si="83"/>
        <v>TRUE</v>
      </c>
      <c r="N845" s="31" t="s">
        <v>39</v>
      </c>
      <c r="O845" s="29" t="s">
        <v>426</v>
      </c>
      <c r="P845"/>
      <c r="Q845"/>
      <c r="R845"/>
      <c r="S845"/>
      <c r="T845"/>
      <c r="U845"/>
      <c r="V845"/>
      <c r="W845"/>
    </row>
    <row r="846" spans="1:23" ht="27" customHeight="1" x14ac:dyDescent="0.25">
      <c r="A846" s="45">
        <v>19271</v>
      </c>
      <c r="B846" s="45">
        <v>719</v>
      </c>
      <c r="C846" s="29" t="s">
        <v>340</v>
      </c>
      <c r="D846" s="33">
        <v>42332.416666666664</v>
      </c>
      <c r="E846" s="29" t="s">
        <v>41</v>
      </c>
      <c r="F846" s="55">
        <v>42332.199305555558</v>
      </c>
      <c r="G846" s="51">
        <f t="shared" si="80"/>
        <v>0.21736111110658385</v>
      </c>
      <c r="H846" s="31" t="str">
        <f t="shared" si="81"/>
        <v>ACCEPTABLE</v>
      </c>
      <c r="I846" s="18"/>
      <c r="J846" s="33">
        <v>42332.418055555558</v>
      </c>
      <c r="K846" s="33">
        <v>42332.426388888889</v>
      </c>
      <c r="L846" s="27">
        <f t="shared" si="82"/>
        <v>8.333333331393078E-3</v>
      </c>
      <c r="M846" s="28" t="str">
        <f t="shared" si="83"/>
        <v>TRUE</v>
      </c>
      <c r="N846" s="31" t="s">
        <v>41</v>
      </c>
      <c r="O846" s="29" t="s">
        <v>562</v>
      </c>
      <c r="P846"/>
      <c r="Q846"/>
      <c r="R846"/>
      <c r="S846"/>
      <c r="T846"/>
      <c r="U846"/>
      <c r="V846"/>
      <c r="W846"/>
    </row>
    <row r="847" spans="1:23" ht="27" customHeight="1" x14ac:dyDescent="0.25">
      <c r="A847" s="3">
        <v>19272</v>
      </c>
      <c r="B847" s="3">
        <v>723</v>
      </c>
      <c r="C847" s="3" t="s">
        <v>40</v>
      </c>
      <c r="D847" s="60">
        <v>42333.40625</v>
      </c>
      <c r="E847" s="3" t="s">
        <v>39</v>
      </c>
      <c r="F847" s="55">
        <v>42333.333333333336</v>
      </c>
      <c r="G847" s="51">
        <f t="shared" si="80"/>
        <v>7.2916666664241347E-2</v>
      </c>
      <c r="H847" s="31" t="str">
        <f t="shared" si="81"/>
        <v>ACCEPTABLE</v>
      </c>
      <c r="I847" s="18"/>
      <c r="J847" s="33">
        <v>42333.384027777778</v>
      </c>
      <c r="K847" s="33">
        <v>42333.399305555555</v>
      </c>
      <c r="L847" s="27">
        <f t="shared" si="82"/>
        <v>1.5277777776645962E-2</v>
      </c>
      <c r="M847" s="28" t="str">
        <f t="shared" si="83"/>
        <v>TRUE</v>
      </c>
      <c r="N847" s="31" t="s">
        <v>39</v>
      </c>
      <c r="O847" s="29" t="s">
        <v>563</v>
      </c>
      <c r="P847"/>
      <c r="Q847"/>
      <c r="R847"/>
      <c r="S847"/>
      <c r="T847"/>
      <c r="U847"/>
      <c r="V847"/>
      <c r="W847"/>
    </row>
    <row r="848" spans="1:23" ht="27" customHeight="1" x14ac:dyDescent="0.25">
      <c r="A848" s="3">
        <v>19271</v>
      </c>
      <c r="B848" s="3">
        <v>724</v>
      </c>
      <c r="C848" s="3" t="s">
        <v>53</v>
      </c>
      <c r="D848" s="60">
        <v>42333.569444444445</v>
      </c>
      <c r="E848" s="3" t="s">
        <v>41</v>
      </c>
      <c r="F848" s="55">
        <v>42332.699305555558</v>
      </c>
      <c r="G848" s="51">
        <f t="shared" si="80"/>
        <v>0.87013888888759539</v>
      </c>
      <c r="H848" s="31" t="str">
        <f t="shared" si="81"/>
        <v>ACCEPTABLE</v>
      </c>
      <c r="I848" s="18"/>
      <c r="J848" s="33">
        <v>42333.554861111108</v>
      </c>
      <c r="K848" s="33">
        <v>42333.565972222219</v>
      </c>
      <c r="L848" s="27">
        <f t="shared" si="82"/>
        <v>1.1111111110949423E-2</v>
      </c>
      <c r="M848" s="28" t="str">
        <f t="shared" si="83"/>
        <v>TRUE</v>
      </c>
      <c r="N848" s="31" t="s">
        <v>41</v>
      </c>
      <c r="O848" s="29" t="s">
        <v>563</v>
      </c>
      <c r="P848"/>
      <c r="Q848"/>
      <c r="R848"/>
      <c r="S848"/>
      <c r="T848"/>
      <c r="U848"/>
      <c r="V848"/>
      <c r="W848"/>
    </row>
    <row r="849" spans="1:23" ht="27" customHeight="1" x14ac:dyDescent="0.25">
      <c r="A849" s="3">
        <v>19271</v>
      </c>
      <c r="B849" s="3">
        <v>725</v>
      </c>
      <c r="C849" s="3" t="s">
        <v>53</v>
      </c>
      <c r="D849" s="60">
        <v>42333.614583333336</v>
      </c>
      <c r="E849" s="3" t="s">
        <v>39</v>
      </c>
      <c r="F849" s="55">
        <v>42332.699305555558</v>
      </c>
      <c r="G849" s="51">
        <f t="shared" si="80"/>
        <v>0.91527777777810115</v>
      </c>
      <c r="H849" s="31" t="str">
        <f t="shared" si="81"/>
        <v>ACCEPTABLE</v>
      </c>
      <c r="I849" s="18"/>
      <c r="J849" s="33">
        <v>42333.625</v>
      </c>
      <c r="K849" s="33">
        <v>42333.634722222225</v>
      </c>
      <c r="L849" s="27">
        <f t="shared" si="82"/>
        <v>9.7222222248092294E-3</v>
      </c>
      <c r="M849" s="28" t="str">
        <f t="shared" si="83"/>
        <v>TRUE</v>
      </c>
      <c r="N849" s="31" t="s">
        <v>39</v>
      </c>
      <c r="O849" s="29" t="s">
        <v>54</v>
      </c>
      <c r="P849"/>
      <c r="Q849"/>
      <c r="R849"/>
      <c r="S849"/>
      <c r="T849"/>
      <c r="U849"/>
      <c r="V849"/>
      <c r="W849"/>
    </row>
    <row r="850" spans="1:23" ht="27" customHeight="1" x14ac:dyDescent="0.25">
      <c r="A850" s="3">
        <v>19273</v>
      </c>
      <c r="B850" s="3">
        <v>728</v>
      </c>
      <c r="C850" s="3" t="s">
        <v>407</v>
      </c>
      <c r="D850" s="60">
        <v>42334.645833333336</v>
      </c>
      <c r="E850" s="3" t="s">
        <v>41</v>
      </c>
      <c r="F850" s="55">
        <v>42334.402777777781</v>
      </c>
      <c r="G850" s="51">
        <f t="shared" si="80"/>
        <v>0.24305555555474712</v>
      </c>
      <c r="H850" s="31" t="str">
        <f t="shared" si="81"/>
        <v>ACCEPTABLE</v>
      </c>
      <c r="I850" s="18"/>
      <c r="J850" s="33">
        <v>42334.638194444444</v>
      </c>
      <c r="K850" s="33">
        <v>42334.65</v>
      </c>
      <c r="L850" s="27">
        <f t="shared" si="82"/>
        <v>1.1805555557657499E-2</v>
      </c>
      <c r="M850" s="28" t="str">
        <f t="shared" si="83"/>
        <v>TRUE</v>
      </c>
      <c r="N850" s="31" t="s">
        <v>41</v>
      </c>
      <c r="O850" s="29" t="s">
        <v>330</v>
      </c>
      <c r="P850"/>
      <c r="Q850"/>
      <c r="R850"/>
      <c r="S850"/>
      <c r="T850"/>
      <c r="U850"/>
      <c r="V850"/>
      <c r="W850"/>
    </row>
    <row r="851" spans="1:23" ht="27" customHeight="1" x14ac:dyDescent="0.25">
      <c r="A851" s="3">
        <v>19273</v>
      </c>
      <c r="B851" s="3">
        <v>730</v>
      </c>
      <c r="C851" s="3" t="s">
        <v>43</v>
      </c>
      <c r="D851" s="60">
        <v>42334.6875</v>
      </c>
      <c r="E851" s="3" t="s">
        <v>39</v>
      </c>
      <c r="F851" s="55">
        <v>42334.402777777781</v>
      </c>
      <c r="G851" s="51">
        <f t="shared" si="80"/>
        <v>0.28472222221898846</v>
      </c>
      <c r="H851" s="31" t="str">
        <f t="shared" si="81"/>
        <v>ACCEPTABLE</v>
      </c>
      <c r="I851" s="18"/>
      <c r="J851" s="33">
        <v>42334.6875</v>
      </c>
      <c r="K851" s="33">
        <v>42334.697916666664</v>
      </c>
      <c r="L851" s="27">
        <f t="shared" si="82"/>
        <v>1.0416666664241347E-2</v>
      </c>
      <c r="M851" s="28" t="str">
        <f t="shared" si="83"/>
        <v>TRUE</v>
      </c>
      <c r="N851" s="31" t="s">
        <v>39</v>
      </c>
      <c r="O851" s="29" t="s">
        <v>459</v>
      </c>
      <c r="P851"/>
      <c r="Q851"/>
      <c r="R851"/>
      <c r="S851"/>
      <c r="T851"/>
      <c r="U851"/>
      <c r="V851"/>
      <c r="W851"/>
    </row>
    <row r="852" spans="1:23" ht="27" customHeight="1" x14ac:dyDescent="0.25">
      <c r="A852" s="3">
        <v>19273</v>
      </c>
      <c r="B852" s="3">
        <v>731</v>
      </c>
      <c r="C852" s="3" t="s">
        <v>43</v>
      </c>
      <c r="D852" s="60">
        <v>42335.229166666664</v>
      </c>
      <c r="E852" s="3" t="s">
        <v>41</v>
      </c>
      <c r="F852" s="55">
        <v>42334.734722222223</v>
      </c>
      <c r="G852" s="51">
        <f t="shared" si="80"/>
        <v>0.49444444444088731</v>
      </c>
      <c r="H852" s="31" t="str">
        <f t="shared" si="81"/>
        <v>ACCEPTABLE</v>
      </c>
      <c r="I852" s="18"/>
      <c r="J852" s="33">
        <v>42335.15625</v>
      </c>
      <c r="K852" s="55">
        <v>42335.17291666667</v>
      </c>
      <c r="L852" s="27">
        <f t="shared" si="82"/>
        <v>1.6666666670062114E-2</v>
      </c>
      <c r="M852" s="28" t="str">
        <f t="shared" si="83"/>
        <v>TRUE</v>
      </c>
      <c r="N852" s="31" t="s">
        <v>41</v>
      </c>
      <c r="O852" s="29" t="s">
        <v>54</v>
      </c>
      <c r="P852"/>
      <c r="Q852"/>
      <c r="R852"/>
      <c r="S852"/>
      <c r="T852"/>
      <c r="U852"/>
      <c r="V852"/>
      <c r="W852"/>
    </row>
    <row r="853" spans="1:23" ht="27" customHeight="1" x14ac:dyDescent="0.25">
      <c r="A853" s="45">
        <v>19273</v>
      </c>
      <c r="B853" s="45">
        <v>732</v>
      </c>
      <c r="C853" s="29" t="s">
        <v>40</v>
      </c>
      <c r="D853" s="55">
        <v>42335.263888888891</v>
      </c>
      <c r="E853" s="29" t="s">
        <v>39</v>
      </c>
      <c r="F853" s="55">
        <v>42334.734722222223</v>
      </c>
      <c r="G853" s="51">
        <f t="shared" si="80"/>
        <v>0.52916666666715173</v>
      </c>
      <c r="H853" s="31" t="str">
        <f t="shared" si="81"/>
        <v>ACCEPTABLE</v>
      </c>
      <c r="I853" s="18"/>
      <c r="J853" s="33">
        <v>42335.276388888888</v>
      </c>
      <c r="K853" s="33">
        <v>42335.28125</v>
      </c>
      <c r="L853" s="27">
        <f t="shared" si="82"/>
        <v>4.8611111124046147E-3</v>
      </c>
      <c r="M853" s="28" t="str">
        <f t="shared" si="83"/>
        <v>TRUE</v>
      </c>
      <c r="N853" s="31" t="s">
        <v>39</v>
      </c>
      <c r="O853" s="29" t="s">
        <v>564</v>
      </c>
      <c r="P853"/>
      <c r="Q853"/>
      <c r="R853"/>
      <c r="S853"/>
      <c r="T853"/>
      <c r="U853"/>
      <c r="V853"/>
      <c r="W853"/>
    </row>
    <row r="854" spans="1:23" ht="27" customHeight="1" x14ac:dyDescent="0.25">
      <c r="A854" s="45">
        <v>19274</v>
      </c>
      <c r="B854" s="45">
        <v>733</v>
      </c>
      <c r="C854" s="29" t="s">
        <v>340</v>
      </c>
      <c r="D854" s="55">
        <v>42335.666666666664</v>
      </c>
      <c r="E854" s="29" t="s">
        <v>41</v>
      </c>
      <c r="F854" s="55">
        <v>42334.734722222223</v>
      </c>
      <c r="G854" s="51">
        <f t="shared" si="80"/>
        <v>0.93194444444088731</v>
      </c>
      <c r="H854" s="31" t="str">
        <f t="shared" si="81"/>
        <v>ACCEPTABLE</v>
      </c>
      <c r="I854" s="18"/>
      <c r="J854" s="33">
        <v>42335.652777777781</v>
      </c>
      <c r="K854" s="55">
        <v>42335.663194444445</v>
      </c>
      <c r="L854" s="27">
        <f t="shared" si="82"/>
        <v>1.0416666664241347E-2</v>
      </c>
      <c r="M854" s="28" t="str">
        <f t="shared" si="83"/>
        <v>TRUE</v>
      </c>
      <c r="N854" s="31" t="s">
        <v>41</v>
      </c>
      <c r="O854" s="29" t="s">
        <v>565</v>
      </c>
      <c r="P854"/>
      <c r="Q854"/>
      <c r="R854"/>
      <c r="S854"/>
      <c r="T854"/>
      <c r="U854"/>
      <c r="V854"/>
      <c r="W854"/>
    </row>
    <row r="855" spans="1:23" ht="27" customHeight="1" x14ac:dyDescent="0.25">
      <c r="A855" s="45">
        <v>19274</v>
      </c>
      <c r="B855" s="45">
        <v>734</v>
      </c>
      <c r="C855" s="29" t="s">
        <v>51</v>
      </c>
      <c r="D855" s="55">
        <v>42335.697916666664</v>
      </c>
      <c r="E855" s="29" t="s">
        <v>39</v>
      </c>
      <c r="F855" s="55">
        <v>42334.734722222223</v>
      </c>
      <c r="G855" s="51">
        <f t="shared" si="80"/>
        <v>0.96319444444088731</v>
      </c>
      <c r="H855" s="31" t="str">
        <f t="shared" si="81"/>
        <v>ACCEPTABLE</v>
      </c>
      <c r="I855" s="18"/>
      <c r="J855" s="33">
        <v>42335.689583333333</v>
      </c>
      <c r="K855" s="33">
        <v>42335.699305555558</v>
      </c>
      <c r="L855" s="27">
        <f t="shared" si="82"/>
        <v>9.7222222248092294E-3</v>
      </c>
      <c r="M855" s="28" t="str">
        <f t="shared" si="83"/>
        <v>TRUE</v>
      </c>
      <c r="N855" s="31" t="s">
        <v>39</v>
      </c>
      <c r="O855" s="29" t="s">
        <v>181</v>
      </c>
      <c r="P855"/>
      <c r="Q855"/>
      <c r="R855"/>
      <c r="S855"/>
      <c r="T855"/>
      <c r="U855"/>
      <c r="V855"/>
      <c r="W855"/>
    </row>
    <row r="856" spans="1:23" ht="27" customHeight="1" x14ac:dyDescent="0.25">
      <c r="A856" s="45">
        <v>19275</v>
      </c>
      <c r="B856" s="45">
        <v>735</v>
      </c>
      <c r="C856" s="29" t="s">
        <v>340</v>
      </c>
      <c r="D856" s="55">
        <v>42336.520833333336</v>
      </c>
      <c r="E856" s="29" t="s">
        <v>41</v>
      </c>
      <c r="F856" s="55">
        <v>42336.441666666666</v>
      </c>
      <c r="G856" s="51">
        <f t="shared" si="80"/>
        <v>7.9166666670062114E-2</v>
      </c>
      <c r="H856" s="31" t="str">
        <f t="shared" si="81"/>
        <v>ACCEPTABLE</v>
      </c>
      <c r="I856" s="18"/>
      <c r="J856" s="33">
        <v>42336.535416666666</v>
      </c>
      <c r="K856" s="33">
        <v>42336.547222222223</v>
      </c>
      <c r="L856" s="27">
        <f t="shared" si="82"/>
        <v>1.1805555557657499E-2</v>
      </c>
      <c r="M856" s="28" t="str">
        <f t="shared" si="83"/>
        <v>TRUE</v>
      </c>
      <c r="N856" s="31" t="s">
        <v>41</v>
      </c>
      <c r="O856" s="29" t="s">
        <v>566</v>
      </c>
      <c r="P856"/>
      <c r="Q856"/>
      <c r="R856"/>
      <c r="S856"/>
      <c r="T856"/>
      <c r="U856"/>
      <c r="V856"/>
      <c r="W856"/>
    </row>
    <row r="857" spans="1:23" ht="27" customHeight="1" x14ac:dyDescent="0.25">
      <c r="A857" s="45">
        <v>19274</v>
      </c>
      <c r="B857" s="45">
        <v>736</v>
      </c>
      <c r="C857" s="29" t="s">
        <v>340</v>
      </c>
      <c r="D857" s="55">
        <v>42336.576388888891</v>
      </c>
      <c r="E857" s="29" t="s">
        <v>39</v>
      </c>
      <c r="F857" s="55">
        <v>42336.441666666666</v>
      </c>
      <c r="G857" s="51">
        <f t="shared" si="80"/>
        <v>0.13472222222480923</v>
      </c>
      <c r="H857" s="31" t="str">
        <f t="shared" si="81"/>
        <v>ACCEPTABLE</v>
      </c>
      <c r="I857" s="18"/>
      <c r="J857" s="33">
        <v>42336.565972222219</v>
      </c>
      <c r="K857" s="33">
        <v>42336.570833333331</v>
      </c>
      <c r="L857" s="27">
        <f t="shared" si="82"/>
        <v>4.8611111124046147E-3</v>
      </c>
      <c r="M857" s="28" t="str">
        <f t="shared" si="83"/>
        <v>TRUE</v>
      </c>
      <c r="N857" s="31" t="s">
        <v>39</v>
      </c>
      <c r="O857" s="29" t="s">
        <v>179</v>
      </c>
      <c r="P857"/>
      <c r="Q857"/>
      <c r="R857"/>
      <c r="S857"/>
      <c r="T857"/>
      <c r="U857"/>
      <c r="V857"/>
      <c r="W857"/>
    </row>
    <row r="858" spans="1:23" ht="27" customHeight="1" x14ac:dyDescent="0.25">
      <c r="A858" s="45">
        <v>19276</v>
      </c>
      <c r="B858" s="45">
        <v>737</v>
      </c>
      <c r="C858" s="29" t="s">
        <v>407</v>
      </c>
      <c r="D858" s="55">
        <v>42336.614583333336</v>
      </c>
      <c r="E858" s="29" t="s">
        <v>41</v>
      </c>
      <c r="F858" s="55">
        <v>42336.441666666666</v>
      </c>
      <c r="G858" s="51">
        <f t="shared" si="80"/>
        <v>0.17291666667006211</v>
      </c>
      <c r="H858" s="31" t="str">
        <f t="shared" si="81"/>
        <v>ACCEPTABLE</v>
      </c>
      <c r="I858" s="18"/>
      <c r="J858" s="33">
        <v>42336.621527777781</v>
      </c>
      <c r="K858" s="33">
        <v>42336.630555555559</v>
      </c>
      <c r="L858" s="27">
        <f t="shared" si="82"/>
        <v>9.0277777781011537E-3</v>
      </c>
      <c r="M858" s="28" t="str">
        <f t="shared" si="83"/>
        <v>TRUE</v>
      </c>
      <c r="N858" s="31" t="s">
        <v>41</v>
      </c>
      <c r="O858" s="29" t="s">
        <v>567</v>
      </c>
      <c r="P858"/>
      <c r="Q858"/>
      <c r="R858"/>
      <c r="S858"/>
      <c r="T858"/>
      <c r="U858"/>
      <c r="V858"/>
      <c r="W858"/>
    </row>
    <row r="859" spans="1:23" ht="27" customHeight="1" x14ac:dyDescent="0.25">
      <c r="A859" s="45">
        <v>19276</v>
      </c>
      <c r="B859" s="45">
        <v>738</v>
      </c>
      <c r="C859" s="29" t="s">
        <v>40</v>
      </c>
      <c r="D859" s="55">
        <v>42336.635416666664</v>
      </c>
      <c r="E859" s="29" t="s">
        <v>39</v>
      </c>
      <c r="F859" s="55">
        <v>42336.441666666666</v>
      </c>
      <c r="G859" s="51">
        <f t="shared" si="80"/>
        <v>0.19374999999854481</v>
      </c>
      <c r="H859" s="31" t="str">
        <f t="shared" si="81"/>
        <v>ACCEPTABLE</v>
      </c>
      <c r="I859" s="18"/>
      <c r="J859" s="33">
        <v>42336.64166666667</v>
      </c>
      <c r="K859" s="33">
        <v>42336.654166666667</v>
      </c>
      <c r="L859" s="27">
        <f t="shared" si="82"/>
        <v>1.2499999997089617E-2</v>
      </c>
      <c r="M859" s="28" t="str">
        <f t="shared" si="83"/>
        <v>TRUE</v>
      </c>
      <c r="N859" s="31" t="s">
        <v>39</v>
      </c>
      <c r="O859" s="29" t="s">
        <v>567</v>
      </c>
      <c r="P859"/>
      <c r="Q859"/>
      <c r="R859"/>
      <c r="S859"/>
      <c r="T859"/>
      <c r="U859"/>
      <c r="V859"/>
      <c r="W859"/>
    </row>
    <row r="860" spans="1:23" ht="27" customHeight="1" x14ac:dyDescent="0.25">
      <c r="A860" s="45">
        <v>19277</v>
      </c>
      <c r="B860" s="45">
        <v>739</v>
      </c>
      <c r="C860" s="29" t="s">
        <v>40</v>
      </c>
      <c r="D860" s="55">
        <v>42336.677083333336</v>
      </c>
      <c r="E860" s="29" t="s">
        <v>41</v>
      </c>
      <c r="F860" s="55">
        <v>42336.486805555556</v>
      </c>
      <c r="G860" s="51">
        <f t="shared" si="80"/>
        <v>0.19027777777955635</v>
      </c>
      <c r="H860" s="31" t="str">
        <f t="shared" si="81"/>
        <v>ACCEPTABLE</v>
      </c>
      <c r="I860" s="18"/>
      <c r="J860" s="33">
        <v>42336.696527777778</v>
      </c>
      <c r="K860" s="33">
        <v>42336.706250000003</v>
      </c>
      <c r="L860" s="27">
        <f t="shared" si="82"/>
        <v>9.7222222248092294E-3</v>
      </c>
      <c r="M860" s="28" t="str">
        <f t="shared" si="83"/>
        <v>TRUE</v>
      </c>
      <c r="N860" s="31" t="s">
        <v>41</v>
      </c>
      <c r="O860" s="29" t="s">
        <v>568</v>
      </c>
      <c r="P860"/>
      <c r="Q860"/>
      <c r="R860"/>
      <c r="S860"/>
      <c r="T860"/>
      <c r="U860"/>
      <c r="V860"/>
      <c r="W860"/>
    </row>
    <row r="861" spans="1:23" ht="27" customHeight="1" x14ac:dyDescent="0.25">
      <c r="A861" s="45">
        <v>19277</v>
      </c>
      <c r="B861" s="45">
        <v>740</v>
      </c>
      <c r="C861" s="29" t="s">
        <v>43</v>
      </c>
      <c r="D861" s="55">
        <v>42336.708333333336</v>
      </c>
      <c r="E861" s="29" t="s">
        <v>39</v>
      </c>
      <c r="F861" s="55">
        <v>42336.486805555556</v>
      </c>
      <c r="G861" s="51">
        <f t="shared" si="80"/>
        <v>0.22152777777955635</v>
      </c>
      <c r="H861" s="31" t="str">
        <f t="shared" si="81"/>
        <v>ACCEPTABLE</v>
      </c>
      <c r="I861" s="18"/>
      <c r="J861" s="33">
        <v>42336.74722222222</v>
      </c>
      <c r="K861" s="33">
        <v>42336.757638888892</v>
      </c>
      <c r="L861" s="27">
        <f t="shared" si="82"/>
        <v>1.0416666671517305E-2</v>
      </c>
      <c r="M861" s="28" t="str">
        <f t="shared" si="83"/>
        <v>TRUE</v>
      </c>
      <c r="N861" s="31" t="s">
        <v>39</v>
      </c>
      <c r="O861" s="29" t="s">
        <v>118</v>
      </c>
      <c r="P861"/>
      <c r="Q861"/>
      <c r="R861"/>
      <c r="S861"/>
      <c r="T861"/>
      <c r="U861"/>
      <c r="V861"/>
      <c r="W861"/>
    </row>
    <row r="862" spans="1:23" ht="27" customHeight="1" x14ac:dyDescent="0.25">
      <c r="A862" s="45">
        <v>19277</v>
      </c>
      <c r="B862" s="45">
        <v>741</v>
      </c>
      <c r="C862" s="29" t="s">
        <v>43</v>
      </c>
      <c r="D862" s="55">
        <v>42337.569444444445</v>
      </c>
      <c r="E862" s="29" t="s">
        <v>41</v>
      </c>
      <c r="F862" s="55">
        <v>42337.395138888889</v>
      </c>
      <c r="G862" s="51">
        <f t="shared" si="80"/>
        <v>0.17430555555620231</v>
      </c>
      <c r="H862" s="31" t="str">
        <f t="shared" si="81"/>
        <v>ACCEPTABLE</v>
      </c>
      <c r="I862" s="18"/>
      <c r="J862" s="33">
        <v>42337.569444444445</v>
      </c>
      <c r="K862" s="33">
        <v>42337.576388888891</v>
      </c>
      <c r="L862" s="27">
        <f t="shared" si="82"/>
        <v>6.9444444452528842E-3</v>
      </c>
      <c r="M862" s="28" t="str">
        <f t="shared" si="83"/>
        <v>TRUE</v>
      </c>
      <c r="N862" s="31" t="s">
        <v>41</v>
      </c>
      <c r="O862" s="29" t="s">
        <v>118</v>
      </c>
      <c r="P862"/>
      <c r="Q862"/>
      <c r="R862"/>
      <c r="S862"/>
      <c r="T862"/>
      <c r="U862"/>
      <c r="V862"/>
      <c r="W862"/>
    </row>
    <row r="863" spans="1:23" ht="27" customHeight="1" x14ac:dyDescent="0.25">
      <c r="A863" s="45">
        <v>19277</v>
      </c>
      <c r="B863" s="45">
        <v>742</v>
      </c>
      <c r="C863" s="29" t="s">
        <v>40</v>
      </c>
      <c r="D863" s="55">
        <v>42337.597222222219</v>
      </c>
      <c r="E863" s="29" t="s">
        <v>39</v>
      </c>
      <c r="F863" s="55">
        <v>42337.395138888889</v>
      </c>
      <c r="G863" s="51">
        <f t="shared" si="80"/>
        <v>0.20208333332993789</v>
      </c>
      <c r="H863" s="31" t="str">
        <f t="shared" si="81"/>
        <v>ACCEPTABLE</v>
      </c>
      <c r="I863" s="18"/>
      <c r="J863" s="33">
        <v>42337.59375</v>
      </c>
      <c r="K863" s="33">
        <v>42337.606249999997</v>
      </c>
      <c r="L863" s="27">
        <f t="shared" si="82"/>
        <v>1.2499999997089617E-2</v>
      </c>
      <c r="M863" s="28" t="str">
        <f t="shared" si="83"/>
        <v>TRUE</v>
      </c>
      <c r="N863" s="31" t="s">
        <v>39</v>
      </c>
      <c r="O863" s="29" t="s">
        <v>569</v>
      </c>
      <c r="P863"/>
      <c r="Q863"/>
      <c r="R863"/>
      <c r="S863"/>
      <c r="T863"/>
      <c r="U863"/>
      <c r="V863"/>
      <c r="W863"/>
    </row>
    <row r="864" spans="1:23" ht="27" customHeight="1" x14ac:dyDescent="0.25">
      <c r="A864" s="45">
        <v>19278</v>
      </c>
      <c r="B864" s="45">
        <v>745</v>
      </c>
      <c r="C864" s="29" t="s">
        <v>40</v>
      </c>
      <c r="D864" s="55">
        <v>42338.729166666664</v>
      </c>
      <c r="E864" s="29" t="s">
        <v>41</v>
      </c>
      <c r="F864" s="55">
        <v>42338.482638888891</v>
      </c>
      <c r="G864" s="51">
        <f t="shared" ref="G864:G912" si="84">IF(D864="","",D864-F864)</f>
        <v>0.24652777777373558</v>
      </c>
      <c r="H864" s="31" t="str">
        <f t="shared" si="81"/>
        <v>ACCEPTABLE</v>
      </c>
      <c r="I864" s="18"/>
      <c r="J864" s="33">
        <v>42338.739583333336</v>
      </c>
      <c r="K864" s="33">
        <v>42338.751388888886</v>
      </c>
      <c r="L864" s="27">
        <f t="shared" si="82"/>
        <v>1.1805555550381541E-2</v>
      </c>
      <c r="M864" s="28" t="str">
        <f t="shared" si="83"/>
        <v>TRUE</v>
      </c>
      <c r="N864" s="31" t="s">
        <v>41</v>
      </c>
      <c r="O864" s="29" t="s">
        <v>57</v>
      </c>
      <c r="P864"/>
      <c r="Q864"/>
      <c r="R864"/>
      <c r="S864"/>
      <c r="T864"/>
      <c r="U864"/>
      <c r="V864"/>
      <c r="W864"/>
    </row>
    <row r="865" spans="1:23" ht="27" customHeight="1" x14ac:dyDescent="0.25">
      <c r="A865" s="45">
        <v>19278</v>
      </c>
      <c r="B865" s="45">
        <v>746</v>
      </c>
      <c r="C865" s="29" t="s">
        <v>43</v>
      </c>
      <c r="D865" s="55">
        <v>42338.763888888891</v>
      </c>
      <c r="E865" s="29" t="s">
        <v>39</v>
      </c>
      <c r="F865" s="55">
        <v>42338.482638888891</v>
      </c>
      <c r="G865" s="51">
        <f t="shared" si="84"/>
        <v>0.28125</v>
      </c>
      <c r="H865" s="31" t="str">
        <f t="shared" si="81"/>
        <v>ACCEPTABLE</v>
      </c>
      <c r="I865" s="18"/>
      <c r="J865" s="33">
        <v>42338.774305555555</v>
      </c>
      <c r="K865" s="33">
        <v>42338.785416666666</v>
      </c>
      <c r="L865" s="27">
        <f t="shared" si="82"/>
        <v>1.1111111110949423E-2</v>
      </c>
      <c r="M865" s="28" t="str">
        <f t="shared" si="83"/>
        <v>TRUE</v>
      </c>
      <c r="N865" s="31" t="s">
        <v>39</v>
      </c>
      <c r="O865" s="29" t="s">
        <v>54</v>
      </c>
      <c r="P865"/>
      <c r="Q865"/>
      <c r="R865"/>
      <c r="S865"/>
      <c r="T865"/>
      <c r="U865"/>
      <c r="V865"/>
      <c r="W865"/>
    </row>
    <row r="866" spans="1:23" ht="27" customHeight="1" x14ac:dyDescent="0.25">
      <c r="A866" s="45">
        <v>19281</v>
      </c>
      <c r="B866" s="45">
        <v>747</v>
      </c>
      <c r="C866" s="29" t="s">
        <v>40</v>
      </c>
      <c r="D866" s="55">
        <v>42339.430555555555</v>
      </c>
      <c r="E866" s="29" t="s">
        <v>41</v>
      </c>
      <c r="F866" s="55">
        <v>42339.224999999999</v>
      </c>
      <c r="G866" s="51">
        <f t="shared" si="84"/>
        <v>0.20555555555620231</v>
      </c>
      <c r="H866" s="31" t="str">
        <f t="shared" si="81"/>
        <v>ACCEPTABLE</v>
      </c>
      <c r="I866" s="18"/>
      <c r="J866" s="33">
        <v>42339.418749999997</v>
      </c>
      <c r="K866" s="33">
        <v>42339.428472222222</v>
      </c>
      <c r="L866" s="27">
        <f t="shared" si="82"/>
        <v>9.7222222248092294E-3</v>
      </c>
      <c r="M866" s="28" t="str">
        <f t="shared" si="83"/>
        <v>TRUE</v>
      </c>
      <c r="N866" s="31" t="s">
        <v>41</v>
      </c>
      <c r="O866" s="29" t="s">
        <v>563</v>
      </c>
      <c r="P866"/>
      <c r="Q866"/>
      <c r="R866"/>
      <c r="S866"/>
      <c r="T866"/>
      <c r="U866"/>
      <c r="V866"/>
      <c r="W866"/>
    </row>
    <row r="867" spans="1:23" ht="27" customHeight="1" x14ac:dyDescent="0.25">
      <c r="A867" s="45">
        <v>19281</v>
      </c>
      <c r="B867" s="45">
        <v>748</v>
      </c>
      <c r="C867" s="29" t="s">
        <v>43</v>
      </c>
      <c r="D867" s="55">
        <v>42339.465277777781</v>
      </c>
      <c r="E867" s="29" t="s">
        <v>39</v>
      </c>
      <c r="F867" s="55">
        <v>42339.224999999999</v>
      </c>
      <c r="G867" s="51">
        <f t="shared" si="84"/>
        <v>0.24027777778246673</v>
      </c>
      <c r="H867" s="31" t="str">
        <f t="shared" si="81"/>
        <v>ACCEPTABLE</v>
      </c>
      <c r="I867" s="18"/>
      <c r="J867" s="33">
        <v>42339.456944444442</v>
      </c>
      <c r="K867" s="33">
        <v>42339.46597222222</v>
      </c>
      <c r="L867" s="27">
        <f t="shared" si="82"/>
        <v>9.0277777781011537E-3</v>
      </c>
      <c r="M867" s="28" t="str">
        <f t="shared" si="83"/>
        <v>TRUE</v>
      </c>
      <c r="N867" s="31" t="s">
        <v>39</v>
      </c>
      <c r="O867" s="29" t="s">
        <v>54</v>
      </c>
      <c r="P867"/>
      <c r="Q867"/>
      <c r="R867"/>
      <c r="S867"/>
      <c r="T867"/>
      <c r="U867"/>
      <c r="V867"/>
      <c r="W867"/>
    </row>
    <row r="868" spans="1:23" ht="27" customHeight="1" x14ac:dyDescent="0.25">
      <c r="A868" s="3">
        <v>19281</v>
      </c>
      <c r="B868" s="3">
        <v>753</v>
      </c>
      <c r="C868" s="3" t="s">
        <v>43</v>
      </c>
      <c r="D868" s="60">
        <v>42340.708333333336</v>
      </c>
      <c r="E868" s="3" t="s">
        <v>41</v>
      </c>
      <c r="F868" s="55">
        <v>42339.575694444444</v>
      </c>
      <c r="G868" s="51">
        <f t="shared" si="84"/>
        <v>1.132638888891961</v>
      </c>
      <c r="H868" s="31" t="str">
        <f t="shared" si="81"/>
        <v>ACCEPTABLE</v>
      </c>
      <c r="I868" s="18"/>
      <c r="J868" s="33">
        <v>42340.711805555555</v>
      </c>
      <c r="K868" s="33">
        <v>42340.727777777778</v>
      </c>
      <c r="L868" s="27">
        <f t="shared" si="82"/>
        <v>1.5972222223354038E-2</v>
      </c>
      <c r="M868" s="28" t="str">
        <f t="shared" si="83"/>
        <v>TRUE</v>
      </c>
      <c r="N868" s="31" t="s">
        <v>41</v>
      </c>
      <c r="O868" s="29" t="s">
        <v>44</v>
      </c>
      <c r="P868"/>
      <c r="Q868"/>
      <c r="R868"/>
      <c r="S868"/>
      <c r="T868"/>
      <c r="U868"/>
      <c r="V868"/>
      <c r="W868"/>
    </row>
    <row r="869" spans="1:23" ht="27" customHeight="1" x14ac:dyDescent="0.25">
      <c r="A869" s="3">
        <v>19281</v>
      </c>
      <c r="B869" s="3">
        <v>754</v>
      </c>
      <c r="C869" s="3" t="s">
        <v>40</v>
      </c>
      <c r="D869" s="60">
        <v>42340.729166666664</v>
      </c>
      <c r="E869" s="3" t="s">
        <v>39</v>
      </c>
      <c r="F869" s="55">
        <v>42339.575694444444</v>
      </c>
      <c r="G869" s="51">
        <f t="shared" si="84"/>
        <v>1.1534722222204437</v>
      </c>
      <c r="H869" s="31" t="str">
        <f t="shared" si="81"/>
        <v>ACCEPTABLE</v>
      </c>
      <c r="I869" s="18"/>
      <c r="J869" s="33">
        <v>42340.738888888889</v>
      </c>
      <c r="K869" s="33">
        <v>42340.75</v>
      </c>
      <c r="L869" s="27">
        <f t="shared" si="82"/>
        <v>1.1111111110949423E-2</v>
      </c>
      <c r="M869" s="28" t="str">
        <f t="shared" si="83"/>
        <v>TRUE</v>
      </c>
      <c r="N869" s="31" t="s">
        <v>39</v>
      </c>
      <c r="O869" s="29" t="s">
        <v>570</v>
      </c>
      <c r="P869"/>
      <c r="Q869"/>
      <c r="R869"/>
      <c r="S869"/>
      <c r="T869"/>
      <c r="U869"/>
      <c r="V869"/>
      <c r="W869"/>
    </row>
    <row r="870" spans="1:23" ht="27" customHeight="1" x14ac:dyDescent="0.25">
      <c r="A870" s="3">
        <v>19280</v>
      </c>
      <c r="B870" s="3">
        <v>755</v>
      </c>
      <c r="C870" s="3" t="s">
        <v>182</v>
      </c>
      <c r="D870" s="60">
        <v>42340.763888888891</v>
      </c>
      <c r="E870" s="3" t="s">
        <v>41</v>
      </c>
      <c r="F870" s="55">
        <v>42339.575694444444</v>
      </c>
      <c r="G870" s="51">
        <f t="shared" si="84"/>
        <v>1.1881944444467081</v>
      </c>
      <c r="H870" s="31" t="str">
        <f t="shared" si="81"/>
        <v>ACCEPTABLE</v>
      </c>
      <c r="I870" s="18"/>
      <c r="J870" s="33">
        <v>42340.788194444445</v>
      </c>
      <c r="K870" s="33">
        <v>42340.800000000003</v>
      </c>
      <c r="L870" s="27">
        <f t="shared" si="82"/>
        <v>1.1805555557657499E-2</v>
      </c>
      <c r="M870" s="28" t="str">
        <f t="shared" si="83"/>
        <v>TRUE</v>
      </c>
      <c r="N870" s="31" t="s">
        <v>41</v>
      </c>
      <c r="O870" s="29" t="s">
        <v>571</v>
      </c>
      <c r="P870"/>
      <c r="Q870"/>
      <c r="R870"/>
      <c r="S870"/>
      <c r="T870"/>
      <c r="U870"/>
      <c r="V870"/>
      <c r="W870"/>
    </row>
    <row r="871" spans="1:23" ht="27" customHeight="1" x14ac:dyDescent="0.25">
      <c r="A871" s="3">
        <v>19280</v>
      </c>
      <c r="B871" s="3">
        <v>756</v>
      </c>
      <c r="C871" s="3" t="s">
        <v>40</v>
      </c>
      <c r="D871" s="60">
        <v>42340.784722222219</v>
      </c>
      <c r="E871" s="3" t="s">
        <v>39</v>
      </c>
      <c r="F871" s="55">
        <v>42339.575694444444</v>
      </c>
      <c r="G871" s="51">
        <f t="shared" si="84"/>
        <v>1.2090277777751908</v>
      </c>
      <c r="H871" s="31" t="str">
        <f t="shared" si="81"/>
        <v>ACCEPTABLE</v>
      </c>
      <c r="I871" s="18"/>
      <c r="J871" s="33">
        <v>42340.815972222219</v>
      </c>
      <c r="K871" s="33">
        <v>42340.82916666667</v>
      </c>
      <c r="L871" s="27">
        <f t="shared" si="82"/>
        <v>1.319444445107365E-2</v>
      </c>
      <c r="M871" s="28" t="str">
        <f t="shared" si="83"/>
        <v>TRUE</v>
      </c>
      <c r="N871" s="31" t="s">
        <v>39</v>
      </c>
      <c r="O871" s="29" t="s">
        <v>572</v>
      </c>
      <c r="P871"/>
      <c r="Q871"/>
      <c r="R871"/>
      <c r="S871"/>
      <c r="T871"/>
      <c r="U871"/>
      <c r="V871"/>
      <c r="W871"/>
    </row>
    <row r="872" spans="1:23" ht="27" customHeight="1" x14ac:dyDescent="0.25">
      <c r="A872" s="3">
        <v>19278</v>
      </c>
      <c r="B872" s="3">
        <v>757</v>
      </c>
      <c r="C872" s="3" t="s">
        <v>53</v>
      </c>
      <c r="D872" s="60">
        <v>42340.868055555555</v>
      </c>
      <c r="E872" s="3" t="s">
        <v>39</v>
      </c>
      <c r="F872" s="55">
        <v>42340.713888888888</v>
      </c>
      <c r="G872" s="51">
        <f t="shared" si="84"/>
        <v>0.15416666666715173</v>
      </c>
      <c r="H872" s="31" t="str">
        <f t="shared" si="81"/>
        <v>ACCEPTABLE</v>
      </c>
      <c r="I872" s="18"/>
      <c r="J872" s="33">
        <v>42340.885416666664</v>
      </c>
      <c r="K872" s="33">
        <v>42340.894444444442</v>
      </c>
      <c r="L872" s="27">
        <f t="shared" si="82"/>
        <v>9.0277777781011537E-3</v>
      </c>
      <c r="M872" s="28" t="str">
        <f t="shared" si="83"/>
        <v>TRUE</v>
      </c>
      <c r="N872" s="31" t="s">
        <v>39</v>
      </c>
      <c r="O872" s="29" t="s">
        <v>54</v>
      </c>
      <c r="P872"/>
      <c r="Q872"/>
      <c r="R872"/>
      <c r="S872"/>
      <c r="T872"/>
      <c r="U872"/>
      <c r="V872"/>
      <c r="W872"/>
    </row>
    <row r="873" spans="1:23" ht="27" customHeight="1" x14ac:dyDescent="0.25">
      <c r="A873" s="3">
        <v>19278</v>
      </c>
      <c r="B873" s="3">
        <v>758</v>
      </c>
      <c r="C873" s="3" t="s">
        <v>43</v>
      </c>
      <c r="D873" s="60">
        <v>42341.291666666664</v>
      </c>
      <c r="E873" s="3" t="s">
        <v>41</v>
      </c>
      <c r="F873" s="55">
        <v>42341.24722222222</v>
      </c>
      <c r="G873" s="51">
        <f t="shared" si="84"/>
        <v>4.4444444443797693E-2</v>
      </c>
      <c r="H873" s="31" t="str">
        <f t="shared" si="81"/>
        <v>ACCEPTABLE</v>
      </c>
      <c r="I873" s="18"/>
      <c r="J873" s="33">
        <v>42341.322916666664</v>
      </c>
      <c r="K873" s="33">
        <v>42341.331944444442</v>
      </c>
      <c r="L873" s="27">
        <f t="shared" si="82"/>
        <v>9.0277777781011537E-3</v>
      </c>
      <c r="M873" s="28" t="str">
        <f t="shared" si="83"/>
        <v>TRUE</v>
      </c>
      <c r="N873" s="31" t="s">
        <v>41</v>
      </c>
      <c r="O873" s="29" t="s">
        <v>398</v>
      </c>
      <c r="P873"/>
      <c r="Q873"/>
      <c r="R873"/>
      <c r="S873"/>
      <c r="T873"/>
      <c r="U873"/>
      <c r="V873"/>
      <c r="W873"/>
    </row>
    <row r="874" spans="1:23" ht="27" customHeight="1" x14ac:dyDescent="0.25">
      <c r="A874" s="3">
        <v>19278</v>
      </c>
      <c r="B874" s="3">
        <v>759</v>
      </c>
      <c r="C874" s="3" t="s">
        <v>40</v>
      </c>
      <c r="D874" s="60">
        <v>42341.319444444445</v>
      </c>
      <c r="E874" s="3" t="s">
        <v>39</v>
      </c>
      <c r="F874" s="55">
        <v>42341.24722222222</v>
      </c>
      <c r="G874" s="51">
        <f t="shared" si="84"/>
        <v>7.2222222224809229E-2</v>
      </c>
      <c r="H874" s="31" t="str">
        <f t="shared" si="81"/>
        <v>ACCEPTABLE</v>
      </c>
      <c r="I874" s="18"/>
      <c r="J874" s="33">
        <v>42341.348611111112</v>
      </c>
      <c r="K874" s="33">
        <v>42341.359027777777</v>
      </c>
      <c r="L874" s="27">
        <f t="shared" si="82"/>
        <v>1.0416666664241347E-2</v>
      </c>
      <c r="M874" s="28" t="str">
        <f t="shared" si="83"/>
        <v>TRUE</v>
      </c>
      <c r="N874" s="31" t="s">
        <v>39</v>
      </c>
      <c r="O874" s="29" t="s">
        <v>420</v>
      </c>
      <c r="P874"/>
      <c r="Q874"/>
      <c r="R874"/>
      <c r="S874"/>
      <c r="T874"/>
      <c r="U874"/>
      <c r="V874"/>
      <c r="W874"/>
    </row>
    <row r="875" spans="1:23" ht="27" customHeight="1" x14ac:dyDescent="0.25">
      <c r="A875" s="3">
        <v>19275</v>
      </c>
      <c r="B875" s="3">
        <v>760</v>
      </c>
      <c r="C875" s="3" t="s">
        <v>51</v>
      </c>
      <c r="D875" s="60">
        <v>42341.486111111109</v>
      </c>
      <c r="E875" s="3" t="s">
        <v>41</v>
      </c>
      <c r="F875" s="55">
        <v>42341.434027777781</v>
      </c>
      <c r="G875" s="51">
        <f t="shared" si="84"/>
        <v>5.2083333328482695E-2</v>
      </c>
      <c r="H875" s="31" t="str">
        <f t="shared" si="81"/>
        <v>ACCEPTABLE</v>
      </c>
      <c r="I875" s="18"/>
      <c r="J875" s="33">
        <v>42341.501388888886</v>
      </c>
      <c r="K875" s="33">
        <v>42341.510416666664</v>
      </c>
      <c r="L875" s="27">
        <f t="shared" si="82"/>
        <v>9.0277777781011537E-3</v>
      </c>
      <c r="M875" s="28" t="str">
        <f t="shared" si="83"/>
        <v>TRUE</v>
      </c>
      <c r="N875" s="31" t="s">
        <v>41</v>
      </c>
      <c r="O875" s="29" t="s">
        <v>573</v>
      </c>
      <c r="P875"/>
      <c r="Q875"/>
      <c r="R875"/>
      <c r="S875"/>
      <c r="T875"/>
      <c r="U875"/>
      <c r="V875"/>
      <c r="W875"/>
    </row>
    <row r="876" spans="1:23" ht="27" customHeight="1" x14ac:dyDescent="0.25">
      <c r="A876" s="3">
        <v>19275</v>
      </c>
      <c r="B876" s="3">
        <v>761</v>
      </c>
      <c r="C876" s="3" t="s">
        <v>340</v>
      </c>
      <c r="D876" s="60">
        <v>42341.513888888891</v>
      </c>
      <c r="E876" s="3" t="s">
        <v>39</v>
      </c>
      <c r="F876" s="55">
        <v>42341.434027777781</v>
      </c>
      <c r="G876" s="51">
        <f t="shared" si="84"/>
        <v>7.9861111109494232E-2</v>
      </c>
      <c r="H876" s="31" t="str">
        <f t="shared" si="81"/>
        <v>ACCEPTABLE</v>
      </c>
      <c r="I876" s="18"/>
      <c r="J876" s="33">
        <v>42341.541666666664</v>
      </c>
      <c r="K876" s="33">
        <v>42341.553472222222</v>
      </c>
      <c r="L876" s="27">
        <f t="shared" si="82"/>
        <v>1.1805555557657499E-2</v>
      </c>
      <c r="M876" s="28" t="str">
        <f t="shared" si="83"/>
        <v>TRUE</v>
      </c>
      <c r="N876" s="31" t="s">
        <v>39</v>
      </c>
      <c r="O876" s="29" t="s">
        <v>574</v>
      </c>
      <c r="P876"/>
      <c r="Q876"/>
      <c r="R876"/>
      <c r="S876"/>
      <c r="T876"/>
      <c r="U876"/>
      <c r="V876"/>
      <c r="W876"/>
    </row>
    <row r="877" spans="1:23" ht="27" customHeight="1" x14ac:dyDescent="0.25">
      <c r="A877" s="3">
        <v>19282</v>
      </c>
      <c r="B877" s="3">
        <v>762</v>
      </c>
      <c r="C877" s="3" t="s">
        <v>340</v>
      </c>
      <c r="D877" s="60">
        <v>42341.59375</v>
      </c>
      <c r="E877" s="3" t="s">
        <v>41</v>
      </c>
      <c r="F877" s="55">
        <v>42341.470138888886</v>
      </c>
      <c r="G877" s="51">
        <f t="shared" si="84"/>
        <v>0.12361111111385981</v>
      </c>
      <c r="H877" s="31" t="str">
        <f t="shared" si="81"/>
        <v>ACCEPTABLE</v>
      </c>
      <c r="I877" s="18"/>
      <c r="J877" s="33">
        <v>42341.593055555553</v>
      </c>
      <c r="K877" s="33">
        <v>42341.604166666664</v>
      </c>
      <c r="L877" s="27">
        <f t="shared" si="82"/>
        <v>1.1111111110949423E-2</v>
      </c>
      <c r="M877" s="28" t="str">
        <f t="shared" si="83"/>
        <v>TRUE</v>
      </c>
      <c r="N877" s="31" t="s">
        <v>41</v>
      </c>
      <c r="O877" s="29" t="s">
        <v>575</v>
      </c>
      <c r="P877"/>
      <c r="Q877"/>
      <c r="R877"/>
      <c r="S877"/>
      <c r="T877"/>
      <c r="U877"/>
      <c r="V877"/>
      <c r="W877"/>
    </row>
    <row r="878" spans="1:23" ht="27" customHeight="1" x14ac:dyDescent="0.25">
      <c r="A878" s="3">
        <v>19282</v>
      </c>
      <c r="B878" s="3">
        <v>763</v>
      </c>
      <c r="C878" s="3" t="s">
        <v>51</v>
      </c>
      <c r="D878" s="60">
        <v>42341.628472222219</v>
      </c>
      <c r="E878" s="3" t="s">
        <v>39</v>
      </c>
      <c r="F878" s="55">
        <v>42341.470138888886</v>
      </c>
      <c r="G878" s="51">
        <f t="shared" si="84"/>
        <v>0.15833333333284827</v>
      </c>
      <c r="H878" s="31" t="str">
        <f t="shared" si="81"/>
        <v>ACCEPTABLE</v>
      </c>
      <c r="I878" s="18"/>
      <c r="J878" s="33">
        <v>42341.628472222219</v>
      </c>
      <c r="K878" s="33">
        <v>42341.638888888891</v>
      </c>
      <c r="L878" s="27">
        <f t="shared" si="82"/>
        <v>1.0416666671517305E-2</v>
      </c>
      <c r="M878" s="28" t="str">
        <f t="shared" si="83"/>
        <v>TRUE</v>
      </c>
      <c r="N878" s="31" t="s">
        <v>39</v>
      </c>
      <c r="O878" s="29" t="s">
        <v>576</v>
      </c>
      <c r="P878"/>
      <c r="Q878"/>
      <c r="R878"/>
      <c r="S878"/>
      <c r="T878"/>
      <c r="U878"/>
      <c r="V878"/>
      <c r="W878"/>
    </row>
    <row r="879" spans="1:23" ht="27" customHeight="1" x14ac:dyDescent="0.25">
      <c r="A879" s="3">
        <v>19279</v>
      </c>
      <c r="B879" s="3">
        <v>764</v>
      </c>
      <c r="C879" s="3" t="s">
        <v>340</v>
      </c>
      <c r="D879" s="60">
        <v>42341.645833333336</v>
      </c>
      <c r="E879" s="3" t="s">
        <v>41</v>
      </c>
      <c r="F879" s="55">
        <v>42341.550694444442</v>
      </c>
      <c r="G879" s="51">
        <f t="shared" si="84"/>
        <v>9.5138888893416151E-2</v>
      </c>
      <c r="H879" s="31" t="str">
        <f t="shared" si="81"/>
        <v>ACCEPTABLE</v>
      </c>
      <c r="I879" s="18"/>
      <c r="J879" s="33">
        <v>42341.673611111109</v>
      </c>
      <c r="K879" s="33">
        <v>42341.68472222222</v>
      </c>
      <c r="L879" s="27">
        <f t="shared" si="82"/>
        <v>1.1111111110949423E-2</v>
      </c>
      <c r="M879" s="28" t="str">
        <f t="shared" si="83"/>
        <v>TRUE</v>
      </c>
      <c r="N879" s="31" t="s">
        <v>41</v>
      </c>
      <c r="O879" s="29" t="s">
        <v>577</v>
      </c>
      <c r="P879"/>
      <c r="Q879"/>
      <c r="R879"/>
      <c r="S879"/>
      <c r="T879"/>
      <c r="U879"/>
      <c r="V879"/>
      <c r="W879"/>
    </row>
    <row r="880" spans="1:23" ht="27" customHeight="1" x14ac:dyDescent="0.25">
      <c r="A880" s="3" t="s">
        <v>578</v>
      </c>
      <c r="B880" s="3">
        <v>766</v>
      </c>
      <c r="C880" s="3" t="s">
        <v>40</v>
      </c>
      <c r="D880" s="60">
        <v>42341.708333333336</v>
      </c>
      <c r="E880" s="3" t="s">
        <v>39</v>
      </c>
      <c r="F880" s="55">
        <v>42341.550694444442</v>
      </c>
      <c r="G880" s="51">
        <f t="shared" si="84"/>
        <v>0.15763888889341615</v>
      </c>
      <c r="H880" s="31" t="str">
        <f t="shared" si="81"/>
        <v>ACCEPTABLE</v>
      </c>
      <c r="I880" s="18"/>
      <c r="J880" s="33">
        <v>42341.737500000003</v>
      </c>
      <c r="K880" s="33">
        <v>42341.749305555553</v>
      </c>
      <c r="L880" s="27">
        <f t="shared" si="82"/>
        <v>1.1805555550381541E-2</v>
      </c>
      <c r="M880" s="28" t="str">
        <f t="shared" si="83"/>
        <v>TRUE</v>
      </c>
      <c r="N880" s="31" t="s">
        <v>39</v>
      </c>
      <c r="O880" s="29" t="s">
        <v>579</v>
      </c>
      <c r="P880"/>
      <c r="Q880"/>
      <c r="R880"/>
      <c r="S880"/>
      <c r="T880"/>
      <c r="U880"/>
      <c r="V880"/>
      <c r="W880"/>
    </row>
    <row r="881" spans="1:23" ht="27" customHeight="1" x14ac:dyDescent="0.25">
      <c r="A881" s="3">
        <v>19279</v>
      </c>
      <c r="B881" s="3">
        <v>767</v>
      </c>
      <c r="C881" s="3" t="s">
        <v>53</v>
      </c>
      <c r="D881" s="60">
        <v>42342.777777777781</v>
      </c>
      <c r="E881" s="3" t="s">
        <v>41</v>
      </c>
      <c r="F881" s="57">
        <v>42342.530555555553</v>
      </c>
      <c r="G881" s="51">
        <f t="shared" si="84"/>
        <v>0.24722222222771961</v>
      </c>
      <c r="H881" s="31" t="str">
        <f t="shared" si="81"/>
        <v>ACCEPTABLE</v>
      </c>
      <c r="I881" s="18"/>
      <c r="J881" s="33">
        <v>42342.767361111109</v>
      </c>
      <c r="K881" s="33">
        <v>42342.782638888886</v>
      </c>
      <c r="L881" s="27">
        <f t="shared" si="82"/>
        <v>1.5277777776645962E-2</v>
      </c>
      <c r="M881" s="28" t="str">
        <f t="shared" si="83"/>
        <v>TRUE</v>
      </c>
      <c r="N881" s="31" t="s">
        <v>41</v>
      </c>
      <c r="O881" s="29" t="s">
        <v>542</v>
      </c>
      <c r="P881"/>
      <c r="Q881"/>
      <c r="R881"/>
      <c r="S881"/>
      <c r="T881"/>
      <c r="U881"/>
      <c r="V881"/>
      <c r="W881"/>
    </row>
    <row r="882" spans="1:23" ht="27" customHeight="1" x14ac:dyDescent="0.25">
      <c r="A882" s="3">
        <v>19279</v>
      </c>
      <c r="B882" s="3">
        <v>768</v>
      </c>
      <c r="C882" s="3" t="s">
        <v>53</v>
      </c>
      <c r="D882" s="60">
        <v>42342.833333333336</v>
      </c>
      <c r="E882" s="3" t="s">
        <v>39</v>
      </c>
      <c r="F882" s="57">
        <v>42342.530555555553</v>
      </c>
      <c r="G882" s="51">
        <f t="shared" si="84"/>
        <v>0.30277777778246673</v>
      </c>
      <c r="H882" s="31" t="str">
        <f t="shared" si="81"/>
        <v>ACCEPTABLE</v>
      </c>
      <c r="I882" s="18"/>
      <c r="J882" s="33">
        <v>42342.834722222222</v>
      </c>
      <c r="K882" s="33">
        <v>42342.849305555559</v>
      </c>
      <c r="L882" s="27">
        <f t="shared" si="82"/>
        <v>1.4583333337213844E-2</v>
      </c>
      <c r="M882" s="28" t="str">
        <f t="shared" si="83"/>
        <v>TRUE</v>
      </c>
      <c r="N882" s="31" t="s">
        <v>39</v>
      </c>
      <c r="O882" s="29" t="s">
        <v>580</v>
      </c>
      <c r="P882"/>
      <c r="Q882"/>
      <c r="R882"/>
      <c r="S882"/>
      <c r="T882"/>
      <c r="U882"/>
      <c r="V882"/>
      <c r="W882"/>
    </row>
    <row r="883" spans="1:23" ht="27" customHeight="1" x14ac:dyDescent="0.25">
      <c r="A883" s="3">
        <v>19282</v>
      </c>
      <c r="B883" s="3">
        <v>769</v>
      </c>
      <c r="C883" s="3" t="s">
        <v>51</v>
      </c>
      <c r="D883" s="60">
        <v>42343.243055555555</v>
      </c>
      <c r="E883" s="3" t="s">
        <v>41</v>
      </c>
      <c r="F883" s="57">
        <v>42342.673611111109</v>
      </c>
      <c r="G883" s="51">
        <f t="shared" si="84"/>
        <v>0.56944444444525288</v>
      </c>
      <c r="H883" s="31" t="str">
        <f t="shared" si="81"/>
        <v>ACCEPTABLE</v>
      </c>
      <c r="I883" s="18"/>
      <c r="J883" s="33">
        <v>42343.246527777781</v>
      </c>
      <c r="K883" s="33">
        <v>42343.254166666666</v>
      </c>
      <c r="L883" s="27">
        <f t="shared" si="82"/>
        <v>7.6388888846850023E-3</v>
      </c>
      <c r="M883" s="28" t="str">
        <f t="shared" si="83"/>
        <v>TRUE</v>
      </c>
      <c r="N883" s="31" t="s">
        <v>41</v>
      </c>
      <c r="O883" s="29" t="s">
        <v>581</v>
      </c>
      <c r="P883"/>
      <c r="Q883"/>
      <c r="R883"/>
      <c r="S883"/>
      <c r="T883"/>
      <c r="U883"/>
      <c r="V883"/>
      <c r="W883"/>
    </row>
    <row r="884" spans="1:23" ht="27" customHeight="1" x14ac:dyDescent="0.25">
      <c r="A884" s="45">
        <v>19282</v>
      </c>
      <c r="B884" s="45">
        <v>770</v>
      </c>
      <c r="C884" s="29" t="s">
        <v>340</v>
      </c>
      <c r="D884" s="55">
        <v>42343.270833333336</v>
      </c>
      <c r="E884" s="29" t="s">
        <v>39</v>
      </c>
      <c r="F884" s="57">
        <v>42342.673611111109</v>
      </c>
      <c r="G884" s="51">
        <f t="shared" si="84"/>
        <v>0.59722222222626442</v>
      </c>
      <c r="H884" s="31" t="str">
        <f t="shared" si="81"/>
        <v>ACCEPTABLE</v>
      </c>
      <c r="I884" s="18"/>
      <c r="J884" s="33">
        <v>42343.277777777781</v>
      </c>
      <c r="K884" s="33">
        <v>42343.309027777781</v>
      </c>
      <c r="L884" s="27">
        <f t="shared" si="82"/>
        <v>3.125E-2</v>
      </c>
      <c r="M884" s="28" t="str">
        <f t="shared" si="83"/>
        <v>TRUE</v>
      </c>
      <c r="N884" s="31" t="s">
        <v>39</v>
      </c>
      <c r="O884" s="29" t="s">
        <v>582</v>
      </c>
      <c r="P884"/>
      <c r="Q884"/>
      <c r="R884"/>
      <c r="S884"/>
      <c r="T884"/>
      <c r="U884"/>
      <c r="V884"/>
      <c r="W884"/>
    </row>
    <row r="885" spans="1:23" ht="27" customHeight="1" x14ac:dyDescent="0.25">
      <c r="A885" s="45">
        <v>19283</v>
      </c>
      <c r="B885" s="45">
        <v>771</v>
      </c>
      <c r="C885" s="29" t="s">
        <v>40</v>
      </c>
      <c r="D885" s="55">
        <v>42343.3125</v>
      </c>
      <c r="E885" s="29" t="s">
        <v>41</v>
      </c>
      <c r="F885" s="57">
        <v>42342.530555555553</v>
      </c>
      <c r="G885" s="51">
        <f t="shared" si="84"/>
        <v>0.78194444444670808</v>
      </c>
      <c r="H885" s="31" t="str">
        <f t="shared" si="81"/>
        <v>ACCEPTABLE</v>
      </c>
      <c r="I885" s="18"/>
      <c r="J885" s="33">
        <v>42343.3125</v>
      </c>
      <c r="K885" s="33">
        <v>42343.326388888891</v>
      </c>
      <c r="L885" s="27">
        <f t="shared" si="82"/>
        <v>1.3888888890505768E-2</v>
      </c>
      <c r="M885" s="28" t="str">
        <f t="shared" si="83"/>
        <v>TRUE</v>
      </c>
      <c r="N885" s="31" t="s">
        <v>41</v>
      </c>
      <c r="O885" s="29" t="s">
        <v>583</v>
      </c>
      <c r="P885"/>
      <c r="Q885"/>
      <c r="R885"/>
      <c r="S885"/>
      <c r="T885"/>
      <c r="U885"/>
      <c r="V885"/>
      <c r="W885"/>
    </row>
    <row r="886" spans="1:23" ht="27" customHeight="1" x14ac:dyDescent="0.25">
      <c r="A886" s="45">
        <v>19283</v>
      </c>
      <c r="B886" s="45">
        <v>772</v>
      </c>
      <c r="C886" s="29" t="s">
        <v>43</v>
      </c>
      <c r="D886" s="55">
        <v>42343.354166666664</v>
      </c>
      <c r="E886" s="29" t="s">
        <v>39</v>
      </c>
      <c r="F886" s="57">
        <v>42342.530555555553</v>
      </c>
      <c r="G886" s="51">
        <f t="shared" si="84"/>
        <v>0.82361111111094942</v>
      </c>
      <c r="H886" s="31" t="str">
        <f t="shared" si="81"/>
        <v>ACCEPTABLE</v>
      </c>
      <c r="I886" s="18"/>
      <c r="J886" s="33">
        <v>42343.356944444444</v>
      </c>
      <c r="K886" s="33">
        <v>42343.369444444441</v>
      </c>
      <c r="L886" s="27">
        <f t="shared" si="82"/>
        <v>1.2499999997089617E-2</v>
      </c>
      <c r="M886" s="28" t="str">
        <f t="shared" si="83"/>
        <v>TRUE</v>
      </c>
      <c r="N886" s="31" t="s">
        <v>39</v>
      </c>
      <c r="O886" s="29" t="s">
        <v>584</v>
      </c>
      <c r="P886"/>
      <c r="Q886"/>
      <c r="R886"/>
      <c r="S886"/>
      <c r="T886"/>
      <c r="U886"/>
      <c r="V886"/>
      <c r="W886"/>
    </row>
    <row r="887" spans="1:23" ht="27" customHeight="1" x14ac:dyDescent="0.25">
      <c r="A887" s="45">
        <v>19279</v>
      </c>
      <c r="B887" s="45">
        <v>773</v>
      </c>
      <c r="C887" s="29" t="s">
        <v>51</v>
      </c>
      <c r="D887" s="55">
        <v>42343.402777777781</v>
      </c>
      <c r="E887" s="29" t="s">
        <v>41</v>
      </c>
      <c r="F887" s="57">
        <v>42343.249305555553</v>
      </c>
      <c r="G887" s="51">
        <f t="shared" si="84"/>
        <v>0.15347222222771961</v>
      </c>
      <c r="H887" s="31" t="str">
        <f t="shared" ref="H887:H925" si="85">IF(D887-F887&lt;0,"TOO LATE",IF(G887="","",IF(OR(DAY(D887-F887)&gt;1,AND(HOUR(D887-F887)&gt;HOUR("0:59"),(SIGN(D887-F887)=1))),"ACCEPTABLE","TOO LATE")))</f>
        <v>ACCEPTABLE</v>
      </c>
      <c r="I887" s="18"/>
      <c r="J887" s="33">
        <v>42343.408333333333</v>
      </c>
      <c r="K887" s="33">
        <v>42343.418749999997</v>
      </c>
      <c r="L887" s="27">
        <f t="shared" si="82"/>
        <v>1.0416666664241347E-2</v>
      </c>
      <c r="M887" s="28" t="str">
        <f t="shared" si="83"/>
        <v>TRUE</v>
      </c>
      <c r="N887" s="31" t="s">
        <v>41</v>
      </c>
      <c r="O887" s="29" t="s">
        <v>585</v>
      </c>
      <c r="P887"/>
      <c r="Q887"/>
      <c r="R887"/>
      <c r="S887"/>
      <c r="T887"/>
      <c r="U887"/>
      <c r="V887"/>
      <c r="W887"/>
    </row>
    <row r="888" spans="1:23" ht="27" customHeight="1" x14ac:dyDescent="0.25">
      <c r="A888" s="45">
        <v>19279</v>
      </c>
      <c r="B888" s="45">
        <v>774</v>
      </c>
      <c r="C888" s="29" t="s">
        <v>340</v>
      </c>
      <c r="D888" s="55">
        <v>42343.430555555555</v>
      </c>
      <c r="E888" s="29" t="s">
        <v>39</v>
      </c>
      <c r="F888" s="57">
        <v>42343.249305555553</v>
      </c>
      <c r="G888" s="51">
        <f t="shared" si="84"/>
        <v>0.18125000000145519</v>
      </c>
      <c r="H888" s="31" t="str">
        <f t="shared" si="85"/>
        <v>ACCEPTABLE</v>
      </c>
      <c r="I888" s="18"/>
      <c r="J888" s="33">
        <v>42343.4375</v>
      </c>
      <c r="K888" s="33">
        <v>42343.449305555558</v>
      </c>
      <c r="L888" s="27">
        <f t="shared" ref="L888:L926" si="86">IF(OR(K888="",J888=""), "Incomplete Data", K888-J888)</f>
        <v>1.1805555557657499E-2</v>
      </c>
      <c r="M888" s="28" t="str">
        <f t="shared" ref="M888:M926" si="87">_xlfn.IFS(OR(J888=0,K888=0,L888=""), "Incomplete Data", OR(L888&gt;$M$5,L888&lt;-$M$5),"FALSE",  OR(L888&lt;=$M$5,L888&gt;-$M$5), "TRUE")</f>
        <v>TRUE</v>
      </c>
      <c r="N888" s="31" t="s">
        <v>39</v>
      </c>
      <c r="O888" s="29" t="s">
        <v>586</v>
      </c>
      <c r="P888"/>
      <c r="Q888"/>
      <c r="R888"/>
      <c r="S888"/>
      <c r="T888"/>
      <c r="U888"/>
      <c r="V888"/>
      <c r="W888"/>
    </row>
    <row r="889" spans="1:23" ht="27" customHeight="1" x14ac:dyDescent="0.25">
      <c r="A889" s="45">
        <v>19285</v>
      </c>
      <c r="B889" s="45">
        <v>775</v>
      </c>
      <c r="C889" s="29" t="s">
        <v>40</v>
      </c>
      <c r="D889" s="55">
        <v>42343.673611111109</v>
      </c>
      <c r="E889" s="29" t="s">
        <v>41</v>
      </c>
      <c r="F889" s="60">
        <v>42343.572916666664</v>
      </c>
      <c r="G889" s="51">
        <f t="shared" si="84"/>
        <v>0.10069444444525288</v>
      </c>
      <c r="H889" s="31" t="str">
        <f t="shared" si="85"/>
        <v>ACCEPTABLE</v>
      </c>
      <c r="I889" s="18"/>
      <c r="J889" s="33">
        <v>42343.659722222219</v>
      </c>
      <c r="K889" s="33">
        <v>42343.673611111109</v>
      </c>
      <c r="L889" s="27">
        <f t="shared" si="86"/>
        <v>1.3888888890505768E-2</v>
      </c>
      <c r="M889" s="28" t="str">
        <f t="shared" si="87"/>
        <v>TRUE</v>
      </c>
      <c r="N889" s="31" t="s">
        <v>41</v>
      </c>
      <c r="O889" s="29" t="s">
        <v>587</v>
      </c>
      <c r="P889"/>
      <c r="Q889"/>
      <c r="R889"/>
      <c r="S889"/>
      <c r="T889"/>
      <c r="U889"/>
      <c r="V889"/>
      <c r="W889"/>
    </row>
    <row r="890" spans="1:23" ht="27" customHeight="1" x14ac:dyDescent="0.25">
      <c r="A890" s="45">
        <v>19285</v>
      </c>
      <c r="B890" s="45">
        <v>776</v>
      </c>
      <c r="C890" s="29" t="s">
        <v>40</v>
      </c>
      <c r="D890" s="55">
        <v>42343.694444444445</v>
      </c>
      <c r="E890" s="29" t="s">
        <v>39</v>
      </c>
      <c r="F890" s="60">
        <v>42343.572916666664</v>
      </c>
      <c r="G890" s="51">
        <f t="shared" si="84"/>
        <v>0.12152777778101154</v>
      </c>
      <c r="H890" s="31" t="str">
        <f t="shared" si="85"/>
        <v>ACCEPTABLE</v>
      </c>
      <c r="I890" s="18"/>
      <c r="J890" s="33">
        <v>42343.684027777781</v>
      </c>
      <c r="K890" s="33">
        <v>42343.697916666664</v>
      </c>
      <c r="L890" s="27">
        <f t="shared" si="86"/>
        <v>1.3888888883229811E-2</v>
      </c>
      <c r="M890" s="28" t="str">
        <f t="shared" si="87"/>
        <v>TRUE</v>
      </c>
      <c r="N890" s="31" t="s">
        <v>39</v>
      </c>
      <c r="O890" s="29" t="s">
        <v>587</v>
      </c>
      <c r="P890"/>
      <c r="Q890"/>
      <c r="R890"/>
      <c r="S890"/>
      <c r="T890"/>
      <c r="U890"/>
      <c r="V890"/>
      <c r="W890"/>
    </row>
    <row r="891" spans="1:23" ht="27" customHeight="1" x14ac:dyDescent="0.25">
      <c r="A891" s="45">
        <v>19284</v>
      </c>
      <c r="B891" s="45">
        <v>777</v>
      </c>
      <c r="C891" s="29" t="s">
        <v>43</v>
      </c>
      <c r="D891" s="55">
        <v>42343.791666666664</v>
      </c>
      <c r="E891" s="29" t="s">
        <v>41</v>
      </c>
      <c r="F891" s="55">
        <v>42343.693749999999</v>
      </c>
      <c r="G891" s="51">
        <f t="shared" si="84"/>
        <v>9.7916666665696539E-2</v>
      </c>
      <c r="H891" s="31" t="str">
        <f t="shared" si="85"/>
        <v>ACCEPTABLE</v>
      </c>
      <c r="I891" s="18"/>
      <c r="J891" s="33">
        <v>42343.788194444445</v>
      </c>
      <c r="K891" s="33">
        <v>42343.802083333336</v>
      </c>
      <c r="L891" s="27">
        <f t="shared" si="86"/>
        <v>1.3888888890505768E-2</v>
      </c>
      <c r="M891" s="28" t="str">
        <f t="shared" si="87"/>
        <v>TRUE</v>
      </c>
      <c r="N891" s="31" t="s">
        <v>41</v>
      </c>
      <c r="O891" s="29" t="s">
        <v>588</v>
      </c>
      <c r="P891"/>
      <c r="Q891"/>
      <c r="R891"/>
      <c r="S891"/>
      <c r="T891"/>
      <c r="U891"/>
      <c r="V891"/>
      <c r="W891"/>
    </row>
    <row r="892" spans="1:23" ht="27" customHeight="1" x14ac:dyDescent="0.25">
      <c r="A892" s="45">
        <v>19284</v>
      </c>
      <c r="B892" s="45">
        <v>778</v>
      </c>
      <c r="C892" s="29" t="s">
        <v>43</v>
      </c>
      <c r="D892" s="55">
        <v>42343.822916666664</v>
      </c>
      <c r="E892" s="29" t="s">
        <v>41</v>
      </c>
      <c r="F892" s="55">
        <v>42343.693749999999</v>
      </c>
      <c r="G892" s="51">
        <f t="shared" si="84"/>
        <v>0.12916666666569654</v>
      </c>
      <c r="H892" s="31" t="str">
        <f t="shared" si="85"/>
        <v>ACCEPTABLE</v>
      </c>
      <c r="I892" s="18"/>
      <c r="J892" s="33">
        <v>42343.819444444445</v>
      </c>
      <c r="K892" s="33">
        <v>42343.833333333336</v>
      </c>
      <c r="L892" s="27">
        <f t="shared" si="86"/>
        <v>1.3888888890505768E-2</v>
      </c>
      <c r="M892" s="28" t="str">
        <f t="shared" si="87"/>
        <v>TRUE</v>
      </c>
      <c r="N892" s="31" t="s">
        <v>41</v>
      </c>
      <c r="O892" s="29" t="s">
        <v>54</v>
      </c>
      <c r="P892"/>
      <c r="Q892"/>
      <c r="R892"/>
      <c r="S892"/>
      <c r="T892"/>
      <c r="U892"/>
      <c r="V892"/>
      <c r="W892"/>
    </row>
    <row r="893" spans="1:23" ht="27" customHeight="1" x14ac:dyDescent="0.25">
      <c r="A893" s="45">
        <v>19284</v>
      </c>
      <c r="B893" s="45">
        <v>779</v>
      </c>
      <c r="C893" s="29" t="s">
        <v>40</v>
      </c>
      <c r="D893" s="55">
        <v>42343.847222222219</v>
      </c>
      <c r="E893" s="29" t="s">
        <v>39</v>
      </c>
      <c r="F893" s="55">
        <v>42343.693749999999</v>
      </c>
      <c r="G893" s="51">
        <f t="shared" si="84"/>
        <v>0.15347222222044365</v>
      </c>
      <c r="H893" s="31" t="str">
        <f t="shared" si="85"/>
        <v>ACCEPTABLE</v>
      </c>
      <c r="I893" s="18"/>
      <c r="J893" s="33">
        <v>42343.841666666667</v>
      </c>
      <c r="K893" s="33">
        <v>42343.854166666664</v>
      </c>
      <c r="L893" s="27">
        <f t="shared" si="86"/>
        <v>1.2499999997089617E-2</v>
      </c>
      <c r="M893" s="28" t="str">
        <f t="shared" si="87"/>
        <v>TRUE</v>
      </c>
      <c r="N893" s="31" t="s">
        <v>39</v>
      </c>
      <c r="O893" s="29" t="s">
        <v>589</v>
      </c>
      <c r="P893"/>
      <c r="Q893"/>
      <c r="R893"/>
      <c r="S893"/>
      <c r="T893"/>
      <c r="U893"/>
      <c r="V893"/>
      <c r="W893"/>
    </row>
    <row r="894" spans="1:23" ht="27" customHeight="1" x14ac:dyDescent="0.25">
      <c r="A894" s="45">
        <v>19283</v>
      </c>
      <c r="B894" s="45">
        <v>780</v>
      </c>
      <c r="C894" s="29" t="s">
        <v>43</v>
      </c>
      <c r="D894" s="55">
        <v>42344.652777777781</v>
      </c>
      <c r="E894" s="29" t="s">
        <v>41</v>
      </c>
      <c r="F894" s="55">
        <v>42344.468055555553</v>
      </c>
      <c r="G894" s="51">
        <f t="shared" si="84"/>
        <v>0.18472222222771961</v>
      </c>
      <c r="H894" s="31" t="str">
        <f t="shared" si="85"/>
        <v>ACCEPTABLE</v>
      </c>
      <c r="I894" s="18"/>
      <c r="J894" s="33">
        <v>42344.638888888891</v>
      </c>
      <c r="K894" s="33">
        <v>42344.649305555555</v>
      </c>
      <c r="L894" s="27">
        <f t="shared" si="86"/>
        <v>1.0416666664241347E-2</v>
      </c>
      <c r="M894" s="28" t="str">
        <f t="shared" si="87"/>
        <v>TRUE</v>
      </c>
      <c r="N894" s="31" t="s">
        <v>41</v>
      </c>
      <c r="O894" s="29" t="s">
        <v>54</v>
      </c>
      <c r="P894"/>
      <c r="Q894"/>
      <c r="R894"/>
      <c r="S894"/>
      <c r="T894"/>
      <c r="U894"/>
      <c r="V894"/>
      <c r="W894"/>
    </row>
    <row r="895" spans="1:23" ht="27" customHeight="1" x14ac:dyDescent="0.25">
      <c r="A895" s="45">
        <v>19283</v>
      </c>
      <c r="B895" s="45">
        <v>781</v>
      </c>
      <c r="C895" s="29" t="s">
        <v>40</v>
      </c>
      <c r="D895" s="55">
        <v>42344.680555555555</v>
      </c>
      <c r="E895" s="29" t="s">
        <v>39</v>
      </c>
      <c r="F895" s="55">
        <v>42344.468055555553</v>
      </c>
      <c r="G895" s="51">
        <f t="shared" si="84"/>
        <v>0.21250000000145519</v>
      </c>
      <c r="H895" s="31" t="str">
        <f t="shared" si="85"/>
        <v>ACCEPTABLE</v>
      </c>
      <c r="I895" s="18"/>
      <c r="J895" s="33">
        <v>42344.676388888889</v>
      </c>
      <c r="K895" s="33">
        <v>42344.6875</v>
      </c>
      <c r="L895" s="27">
        <f t="shared" si="86"/>
        <v>1.1111111110949423E-2</v>
      </c>
      <c r="M895" s="28" t="str">
        <f t="shared" si="87"/>
        <v>TRUE</v>
      </c>
      <c r="N895" s="31" t="s">
        <v>39</v>
      </c>
      <c r="O895" s="29" t="s">
        <v>478</v>
      </c>
      <c r="P895"/>
      <c r="Q895"/>
      <c r="R895"/>
      <c r="S895"/>
      <c r="T895"/>
      <c r="U895"/>
      <c r="V895"/>
      <c r="W895"/>
    </row>
    <row r="896" spans="1:23" ht="27" customHeight="1" x14ac:dyDescent="0.25">
      <c r="A896" s="45">
        <v>19286</v>
      </c>
      <c r="B896" s="45">
        <v>782</v>
      </c>
      <c r="C896" s="29" t="s">
        <v>40</v>
      </c>
      <c r="D896" s="55">
        <v>42344.989583333336</v>
      </c>
      <c r="E896" s="29" t="s">
        <v>41</v>
      </c>
      <c r="F896" s="55">
        <v>42344.468055555553</v>
      </c>
      <c r="G896" s="51">
        <f t="shared" si="84"/>
        <v>0.52152777778246673</v>
      </c>
      <c r="H896" s="31" t="str">
        <f t="shared" si="85"/>
        <v>ACCEPTABLE</v>
      </c>
      <c r="I896" s="18"/>
      <c r="J896" s="33">
        <v>42345.002083333333</v>
      </c>
      <c r="K896" s="33">
        <v>42345.013194444444</v>
      </c>
      <c r="L896" s="27">
        <f t="shared" si="86"/>
        <v>1.1111111110949423E-2</v>
      </c>
      <c r="M896" s="28" t="str">
        <f t="shared" si="87"/>
        <v>TRUE</v>
      </c>
      <c r="N896" s="31" t="s">
        <v>41</v>
      </c>
      <c r="O896" s="29" t="s">
        <v>92</v>
      </c>
      <c r="P896"/>
      <c r="Q896"/>
      <c r="R896"/>
      <c r="S896"/>
      <c r="T896"/>
      <c r="U896"/>
      <c r="V896"/>
      <c r="W896"/>
    </row>
    <row r="897" spans="1:23" ht="27" customHeight="1" x14ac:dyDescent="0.25">
      <c r="A897" s="45">
        <v>19286</v>
      </c>
      <c r="B897" s="45">
        <v>783</v>
      </c>
      <c r="C897" s="29" t="s">
        <v>43</v>
      </c>
      <c r="D897" s="55">
        <v>42345.03125</v>
      </c>
      <c r="E897" s="29" t="s">
        <v>39</v>
      </c>
      <c r="F897" s="55">
        <v>42344.468055555553</v>
      </c>
      <c r="G897" s="51">
        <f t="shared" si="84"/>
        <v>0.56319444444670808</v>
      </c>
      <c r="H897" s="31" t="str">
        <f t="shared" si="85"/>
        <v>ACCEPTABLE</v>
      </c>
      <c r="I897" s="18"/>
      <c r="J897" s="33">
        <v>42345.04791666667</v>
      </c>
      <c r="K897" s="33">
        <v>42345.053472222222</v>
      </c>
      <c r="L897" s="27">
        <f t="shared" si="86"/>
        <v>5.5555555518367328E-3</v>
      </c>
      <c r="M897" s="28" t="str">
        <f t="shared" si="87"/>
        <v>TRUE</v>
      </c>
      <c r="N897" s="31" t="s">
        <v>39</v>
      </c>
      <c r="O897" s="29" t="s">
        <v>54</v>
      </c>
      <c r="P897"/>
      <c r="Q897"/>
      <c r="R897"/>
      <c r="S897"/>
      <c r="T897"/>
      <c r="U897"/>
      <c r="V897"/>
      <c r="W897"/>
    </row>
    <row r="898" spans="1:23" ht="27" customHeight="1" x14ac:dyDescent="0.25">
      <c r="A898" s="45">
        <v>19286</v>
      </c>
      <c r="B898" s="45">
        <v>784</v>
      </c>
      <c r="C898" s="29" t="s">
        <v>43</v>
      </c>
      <c r="D898" s="55">
        <v>42345.756944444445</v>
      </c>
      <c r="E898" s="29" t="s">
        <v>41</v>
      </c>
      <c r="F898" s="55">
        <v>42345.643750000003</v>
      </c>
      <c r="G898" s="51">
        <f t="shared" si="84"/>
        <v>0.1131944444423425</v>
      </c>
      <c r="H898" s="31" t="str">
        <f t="shared" si="85"/>
        <v>ACCEPTABLE</v>
      </c>
      <c r="I898" s="18"/>
      <c r="J898" s="33">
        <v>42345.74722222222</v>
      </c>
      <c r="K898" s="33">
        <v>42345.753472222219</v>
      </c>
      <c r="L898" s="27">
        <f t="shared" si="86"/>
        <v>6.2499999985448085E-3</v>
      </c>
      <c r="M898" s="28" t="str">
        <f t="shared" si="87"/>
        <v>TRUE</v>
      </c>
      <c r="N898" s="31" t="s">
        <v>41</v>
      </c>
      <c r="O898" s="29" t="s">
        <v>398</v>
      </c>
      <c r="P898"/>
      <c r="Q898"/>
      <c r="R898"/>
      <c r="S898"/>
      <c r="T898"/>
      <c r="U898"/>
      <c r="V898"/>
      <c r="W898"/>
    </row>
    <row r="899" spans="1:23" ht="27" customHeight="1" x14ac:dyDescent="0.25">
      <c r="A899" s="45">
        <v>19286</v>
      </c>
      <c r="B899" s="45">
        <v>785</v>
      </c>
      <c r="C899" s="29" t="s">
        <v>40</v>
      </c>
      <c r="D899" s="55">
        <v>42345.78125</v>
      </c>
      <c r="E899" s="29" t="s">
        <v>39</v>
      </c>
      <c r="F899" s="55">
        <v>42345.643750000003</v>
      </c>
      <c r="G899" s="51">
        <f t="shared" si="84"/>
        <v>0.13749999999708962</v>
      </c>
      <c r="H899" s="31" t="str">
        <f t="shared" si="85"/>
        <v>ACCEPTABLE</v>
      </c>
      <c r="I899" s="18"/>
      <c r="J899" s="33">
        <v>42345.801388888889</v>
      </c>
      <c r="K899" s="33">
        <v>42345.811111111114</v>
      </c>
      <c r="L899" s="27">
        <f t="shared" si="86"/>
        <v>9.7222222248092294E-3</v>
      </c>
      <c r="M899" s="28" t="str">
        <f t="shared" si="87"/>
        <v>TRUE</v>
      </c>
      <c r="N899" s="31" t="s">
        <v>39</v>
      </c>
      <c r="O899" s="29" t="s">
        <v>420</v>
      </c>
      <c r="P899"/>
      <c r="Q899"/>
      <c r="R899"/>
      <c r="S899"/>
      <c r="T899"/>
      <c r="U899"/>
      <c r="V899"/>
      <c r="W899"/>
    </row>
    <row r="900" spans="1:23" ht="27" customHeight="1" x14ac:dyDescent="0.25">
      <c r="A900" s="45">
        <v>19287</v>
      </c>
      <c r="B900" s="45">
        <v>786</v>
      </c>
      <c r="C900" s="29" t="s">
        <v>40</v>
      </c>
      <c r="D900" s="55">
        <v>42345.8125</v>
      </c>
      <c r="E900" s="29" t="s">
        <v>41</v>
      </c>
      <c r="F900" s="55">
        <v>42345.643750000003</v>
      </c>
      <c r="G900" s="51">
        <f t="shared" si="84"/>
        <v>0.16874999999708962</v>
      </c>
      <c r="H900" s="31" t="str">
        <f t="shared" si="85"/>
        <v>ACCEPTABLE</v>
      </c>
      <c r="I900" s="18"/>
      <c r="J900" s="33">
        <v>42345.900694444441</v>
      </c>
      <c r="K900" s="33">
        <v>42345.912499999999</v>
      </c>
      <c r="L900" s="27">
        <f t="shared" si="86"/>
        <v>1.1805555557657499E-2</v>
      </c>
      <c r="M900" s="28" t="str">
        <f t="shared" si="87"/>
        <v>TRUE</v>
      </c>
      <c r="N900" s="31" t="s">
        <v>41</v>
      </c>
      <c r="O900" s="29" t="s">
        <v>590</v>
      </c>
      <c r="P900"/>
      <c r="Q900"/>
      <c r="R900"/>
      <c r="S900"/>
      <c r="T900"/>
      <c r="U900"/>
      <c r="V900"/>
      <c r="W900"/>
    </row>
    <row r="901" spans="1:23" ht="27" customHeight="1" x14ac:dyDescent="0.25">
      <c r="A901" s="3">
        <v>19287</v>
      </c>
      <c r="B901" s="3">
        <v>787</v>
      </c>
      <c r="C901" s="3" t="s">
        <v>43</v>
      </c>
      <c r="D901" s="60">
        <v>42345.854166666664</v>
      </c>
      <c r="E901" s="3" t="s">
        <v>39</v>
      </c>
      <c r="F901" s="55">
        <v>42345.643750000003</v>
      </c>
      <c r="G901" s="51">
        <f t="shared" si="84"/>
        <v>0.21041666666133096</v>
      </c>
      <c r="H901" s="31" t="str">
        <f t="shared" si="85"/>
        <v>ACCEPTABLE</v>
      </c>
      <c r="I901" s="18"/>
      <c r="J901" s="33">
        <v>42345.967361111114</v>
      </c>
      <c r="K901" s="33">
        <v>42345.980555555558</v>
      </c>
      <c r="L901" s="27">
        <f t="shared" si="86"/>
        <v>1.3194444443797693E-2</v>
      </c>
      <c r="M901" s="28" t="str">
        <f t="shared" si="87"/>
        <v>TRUE</v>
      </c>
      <c r="N901" s="31" t="s">
        <v>39</v>
      </c>
      <c r="O901" s="29" t="s">
        <v>398</v>
      </c>
      <c r="P901"/>
      <c r="Q901"/>
      <c r="R901"/>
      <c r="S901"/>
      <c r="T901"/>
      <c r="U901"/>
      <c r="V901"/>
      <c r="W901"/>
    </row>
    <row r="902" spans="1:23" ht="27" customHeight="1" x14ac:dyDescent="0.25">
      <c r="A902" s="3">
        <v>19288</v>
      </c>
      <c r="B902" s="3">
        <v>788</v>
      </c>
      <c r="C902" s="3" t="s">
        <v>40</v>
      </c>
      <c r="D902" s="60">
        <v>42346.270833333336</v>
      </c>
      <c r="E902" s="3" t="s">
        <v>41</v>
      </c>
      <c r="F902" s="55">
        <v>42345.643750000003</v>
      </c>
      <c r="G902" s="51">
        <f t="shared" si="84"/>
        <v>0.62708333333284827</v>
      </c>
      <c r="H902" s="31" t="str">
        <f t="shared" si="85"/>
        <v>ACCEPTABLE</v>
      </c>
      <c r="I902" s="18"/>
      <c r="J902" s="33">
        <v>42346.270833333336</v>
      </c>
      <c r="K902" s="33">
        <v>42346.281944444447</v>
      </c>
      <c r="L902" s="27">
        <f t="shared" si="86"/>
        <v>1.1111111110949423E-2</v>
      </c>
      <c r="M902" s="28" t="str">
        <f t="shared" si="87"/>
        <v>TRUE</v>
      </c>
      <c r="N902" s="31" t="s">
        <v>41</v>
      </c>
      <c r="O902" s="29" t="s">
        <v>591</v>
      </c>
      <c r="P902"/>
      <c r="Q902"/>
      <c r="R902"/>
      <c r="S902"/>
      <c r="T902"/>
      <c r="U902"/>
      <c r="V902"/>
      <c r="W902"/>
    </row>
    <row r="903" spans="1:23" ht="27" customHeight="1" x14ac:dyDescent="0.25">
      <c r="A903" s="3">
        <v>19288</v>
      </c>
      <c r="B903" s="3">
        <v>789</v>
      </c>
      <c r="C903" s="3" t="s">
        <v>43</v>
      </c>
      <c r="D903" s="60">
        <v>42346.3125</v>
      </c>
      <c r="E903" s="3" t="s">
        <v>39</v>
      </c>
      <c r="F903" s="55">
        <v>42345.643750000003</v>
      </c>
      <c r="G903" s="51">
        <f t="shared" si="84"/>
        <v>0.66874999999708962</v>
      </c>
      <c r="H903" s="31" t="str">
        <f t="shared" si="85"/>
        <v>ACCEPTABLE</v>
      </c>
      <c r="I903" s="18"/>
      <c r="J903" s="33">
        <v>42346.300694444442</v>
      </c>
      <c r="K903" s="33">
        <v>42346.3125</v>
      </c>
      <c r="L903" s="27">
        <f t="shared" si="86"/>
        <v>1.1805555557657499E-2</v>
      </c>
      <c r="M903" s="28" t="str">
        <f t="shared" si="87"/>
        <v>TRUE</v>
      </c>
      <c r="N903" s="31" t="s">
        <v>39</v>
      </c>
      <c r="O903" s="29" t="s">
        <v>44</v>
      </c>
      <c r="P903"/>
      <c r="Q903"/>
      <c r="R903"/>
      <c r="S903"/>
      <c r="T903"/>
      <c r="U903"/>
      <c r="V903"/>
      <c r="W903"/>
    </row>
    <row r="904" spans="1:23" ht="27" customHeight="1" x14ac:dyDescent="0.25">
      <c r="A904" s="3">
        <v>19287</v>
      </c>
      <c r="B904" s="3">
        <v>790</v>
      </c>
      <c r="C904" s="3" t="s">
        <v>53</v>
      </c>
      <c r="D904" s="60">
        <v>42347.458333333336</v>
      </c>
      <c r="E904" s="3" t="s">
        <v>41</v>
      </c>
      <c r="F904" s="55">
        <v>42347.224999999999</v>
      </c>
      <c r="G904" s="51">
        <f t="shared" si="84"/>
        <v>0.23333333333721384</v>
      </c>
      <c r="H904" s="31" t="str">
        <f t="shared" si="85"/>
        <v>ACCEPTABLE</v>
      </c>
      <c r="I904" s="18"/>
      <c r="J904" s="33">
        <v>42347.486111111109</v>
      </c>
      <c r="K904" s="33">
        <v>42347.491666666669</v>
      </c>
      <c r="L904" s="27">
        <f t="shared" si="86"/>
        <v>5.5555555591126904E-3</v>
      </c>
      <c r="M904" s="28" t="str">
        <f t="shared" si="87"/>
        <v>TRUE</v>
      </c>
      <c r="N904" s="31" t="s">
        <v>41</v>
      </c>
      <c r="O904" s="29" t="s">
        <v>592</v>
      </c>
      <c r="P904"/>
      <c r="Q904"/>
      <c r="R904"/>
      <c r="S904"/>
      <c r="T904"/>
      <c r="U904"/>
      <c r="V904"/>
      <c r="W904"/>
    </row>
    <row r="905" spans="1:23" ht="27" customHeight="1" x14ac:dyDescent="0.25">
      <c r="A905" s="3">
        <v>19287</v>
      </c>
      <c r="B905" s="3">
        <v>791</v>
      </c>
      <c r="C905" s="3" t="s">
        <v>593</v>
      </c>
      <c r="D905" s="60">
        <v>42347.479166666664</v>
      </c>
      <c r="E905" s="3" t="s">
        <v>39</v>
      </c>
      <c r="F905" s="55">
        <v>42347.224999999999</v>
      </c>
      <c r="G905" s="51">
        <f t="shared" si="84"/>
        <v>0.25416666666569654</v>
      </c>
      <c r="H905" s="31" t="str">
        <f t="shared" si="85"/>
        <v>ACCEPTABLE</v>
      </c>
      <c r="I905" s="18"/>
      <c r="J905" s="33">
        <v>42347.498611111114</v>
      </c>
      <c r="K905" s="33">
        <v>42347.519444444442</v>
      </c>
      <c r="L905" s="27">
        <f t="shared" si="86"/>
        <v>2.0833333328482695E-2</v>
      </c>
      <c r="M905" s="28" t="str">
        <f t="shared" si="87"/>
        <v>TRUE</v>
      </c>
      <c r="N905" s="31" t="s">
        <v>39</v>
      </c>
      <c r="O905" s="29" t="s">
        <v>594</v>
      </c>
      <c r="P905"/>
      <c r="Q905"/>
      <c r="R905"/>
      <c r="S905"/>
      <c r="T905"/>
      <c r="U905"/>
      <c r="V905"/>
      <c r="W905"/>
    </row>
    <row r="906" spans="1:23" ht="27" customHeight="1" x14ac:dyDescent="0.25">
      <c r="A906" s="3">
        <v>19290</v>
      </c>
      <c r="B906" s="3">
        <v>793</v>
      </c>
      <c r="C906" s="3" t="s">
        <v>40</v>
      </c>
      <c r="D906" s="60">
        <v>42347.520833333336</v>
      </c>
      <c r="E906" s="3" t="s">
        <v>41</v>
      </c>
      <c r="F906" s="55">
        <v>42347.424305555556</v>
      </c>
      <c r="G906" s="51">
        <f t="shared" si="84"/>
        <v>9.6527777779556345E-2</v>
      </c>
      <c r="H906" s="31" t="str">
        <f t="shared" si="85"/>
        <v>ACCEPTABLE</v>
      </c>
      <c r="I906" s="18"/>
      <c r="J906" s="33">
        <v>42347.530555555553</v>
      </c>
      <c r="K906" s="33">
        <v>42347.544444444444</v>
      </c>
      <c r="L906" s="27">
        <f t="shared" si="86"/>
        <v>1.3888888890505768E-2</v>
      </c>
      <c r="M906" s="28" t="str">
        <f t="shared" si="87"/>
        <v>TRUE</v>
      </c>
      <c r="N906" s="31" t="s">
        <v>41</v>
      </c>
      <c r="O906" s="29" t="s">
        <v>595</v>
      </c>
      <c r="P906"/>
      <c r="Q906"/>
      <c r="R906"/>
      <c r="S906"/>
      <c r="T906"/>
      <c r="U906"/>
      <c r="V906"/>
      <c r="W906"/>
    </row>
    <row r="907" spans="1:23" ht="27" customHeight="1" x14ac:dyDescent="0.25">
      <c r="A907" s="3">
        <v>19289</v>
      </c>
      <c r="B907" s="3">
        <v>794</v>
      </c>
      <c r="C907" s="3" t="s">
        <v>172</v>
      </c>
      <c r="D907" s="60">
        <v>42347.541666666664</v>
      </c>
      <c r="E907" s="3" t="s">
        <v>39</v>
      </c>
      <c r="F907" s="55">
        <v>42347.424305555556</v>
      </c>
      <c r="G907" s="51">
        <f t="shared" ref="G907" si="88">IF(D907="","",D907-F907)</f>
        <v>0.11736111110803904</v>
      </c>
      <c r="H907" s="31" t="str">
        <f t="shared" si="85"/>
        <v>ACCEPTABLE</v>
      </c>
      <c r="I907" s="18"/>
      <c r="J907" s="55">
        <v>42347.570833333331</v>
      </c>
      <c r="K907" s="33">
        <v>42347.57916666667</v>
      </c>
      <c r="L907" s="27">
        <f t="shared" si="86"/>
        <v>8.3333333386690356E-3</v>
      </c>
      <c r="M907" s="28" t="str">
        <f t="shared" si="87"/>
        <v>TRUE</v>
      </c>
      <c r="N907" s="31" t="s">
        <v>39</v>
      </c>
      <c r="O907" s="29" t="s">
        <v>596</v>
      </c>
      <c r="P907"/>
      <c r="Q907"/>
      <c r="R907"/>
      <c r="S907"/>
      <c r="T907"/>
      <c r="U907"/>
      <c r="V907"/>
      <c r="W907"/>
    </row>
    <row r="908" spans="1:23" ht="27" customHeight="1" x14ac:dyDescent="0.25">
      <c r="A908" s="3">
        <v>19290</v>
      </c>
      <c r="B908" s="3">
        <v>795</v>
      </c>
      <c r="C908" s="3" t="s">
        <v>43</v>
      </c>
      <c r="D908" s="60">
        <v>42348.319444444445</v>
      </c>
      <c r="E908" s="3" t="s">
        <v>41</v>
      </c>
      <c r="F908" s="55">
        <v>42348.254166666666</v>
      </c>
      <c r="G908" s="51">
        <f t="shared" si="84"/>
        <v>6.5277777779556345E-2</v>
      </c>
      <c r="H908" s="31" t="str">
        <f t="shared" si="85"/>
        <v>ACCEPTABLE</v>
      </c>
      <c r="I908" s="18"/>
      <c r="J908" s="33">
        <v>42348.31527777778</v>
      </c>
      <c r="K908" s="33">
        <v>42348.326388888891</v>
      </c>
      <c r="L908" s="27">
        <f t="shared" si="86"/>
        <v>1.1111111110949423E-2</v>
      </c>
      <c r="M908" s="28" t="str">
        <f t="shared" si="87"/>
        <v>TRUE</v>
      </c>
      <c r="N908" s="31" t="s">
        <v>41</v>
      </c>
      <c r="O908" s="29" t="s">
        <v>118</v>
      </c>
      <c r="P908"/>
      <c r="Q908"/>
      <c r="R908"/>
      <c r="S908"/>
      <c r="T908"/>
      <c r="U908"/>
      <c r="V908"/>
      <c r="W908"/>
    </row>
    <row r="909" spans="1:23" ht="27" customHeight="1" x14ac:dyDescent="0.25">
      <c r="A909" s="3">
        <v>19290</v>
      </c>
      <c r="B909" s="3">
        <v>796</v>
      </c>
      <c r="C909" s="3" t="s">
        <v>40</v>
      </c>
      <c r="D909" s="60">
        <v>42348.34375</v>
      </c>
      <c r="E909" s="3" t="s">
        <v>39</v>
      </c>
      <c r="F909" s="55">
        <v>42348.254166666666</v>
      </c>
      <c r="G909" s="51">
        <f t="shared" si="84"/>
        <v>8.9583333334303461E-2</v>
      </c>
      <c r="H909" s="31" t="str">
        <f t="shared" si="85"/>
        <v>ACCEPTABLE</v>
      </c>
      <c r="I909" s="18"/>
      <c r="J909" s="33">
        <v>42348.348611111112</v>
      </c>
      <c r="K909" s="33">
        <v>42348.361111111109</v>
      </c>
      <c r="L909" s="27">
        <f t="shared" si="86"/>
        <v>1.2499999997089617E-2</v>
      </c>
      <c r="M909" s="28" t="str">
        <f t="shared" si="87"/>
        <v>TRUE</v>
      </c>
      <c r="N909" s="31" t="s">
        <v>39</v>
      </c>
      <c r="O909" s="29" t="s">
        <v>374</v>
      </c>
      <c r="P909"/>
      <c r="Q909"/>
      <c r="R909"/>
      <c r="S909"/>
      <c r="T909"/>
      <c r="U909"/>
      <c r="V909"/>
      <c r="W909"/>
    </row>
    <row r="910" spans="1:23" ht="27" customHeight="1" x14ac:dyDescent="0.25">
      <c r="A910" s="3">
        <v>19289</v>
      </c>
      <c r="B910" s="3">
        <v>799</v>
      </c>
      <c r="C910" s="3" t="s">
        <v>51</v>
      </c>
      <c r="D910" s="54">
        <v>42349.416666666664</v>
      </c>
      <c r="E910" s="3" t="s">
        <v>41</v>
      </c>
      <c r="F910" s="33">
        <v>42349.404166666667</v>
      </c>
      <c r="G910" s="51">
        <f t="shared" si="84"/>
        <v>1.2499999997089617E-2</v>
      </c>
      <c r="H910" s="31" t="str">
        <f t="shared" si="85"/>
        <v>TOO LATE</v>
      </c>
      <c r="I910" s="18"/>
      <c r="J910" s="33">
        <v>42349.438194444447</v>
      </c>
      <c r="K910" s="33">
        <v>42349.45</v>
      </c>
      <c r="L910" s="27">
        <f t="shared" si="86"/>
        <v>1.1805555550381541E-2</v>
      </c>
      <c r="M910" s="28" t="str">
        <f t="shared" si="87"/>
        <v>TRUE</v>
      </c>
      <c r="N910" s="31" t="s">
        <v>41</v>
      </c>
      <c r="O910" s="29" t="s">
        <v>597</v>
      </c>
      <c r="P910"/>
      <c r="Q910"/>
      <c r="R910"/>
      <c r="S910"/>
      <c r="T910"/>
      <c r="U910"/>
      <c r="V910"/>
      <c r="W910"/>
    </row>
    <row r="911" spans="1:23" ht="27" customHeight="1" x14ac:dyDescent="0.25">
      <c r="A911" s="3">
        <v>19289</v>
      </c>
      <c r="B911" s="3">
        <v>799</v>
      </c>
      <c r="C911" s="3" t="s">
        <v>51</v>
      </c>
      <c r="D911" s="60">
        <v>42349.465277777781</v>
      </c>
      <c r="E911" s="3" t="s">
        <v>41</v>
      </c>
      <c r="F911" s="55">
        <v>42349.234027777777</v>
      </c>
      <c r="G911" s="51">
        <f t="shared" si="84"/>
        <v>0.23125000000436557</v>
      </c>
      <c r="H911" s="31" t="str">
        <f t="shared" si="85"/>
        <v>ACCEPTABLE</v>
      </c>
      <c r="I911" s="18"/>
      <c r="J911" s="33">
        <v>42349.46597222222</v>
      </c>
      <c r="K911" s="61">
        <v>42349.476388888892</v>
      </c>
      <c r="L911" s="27">
        <f t="shared" si="86"/>
        <v>1.0416666671517305E-2</v>
      </c>
      <c r="M911" s="28" t="str">
        <f t="shared" si="87"/>
        <v>TRUE</v>
      </c>
      <c r="N911" s="31" t="s">
        <v>41</v>
      </c>
      <c r="O911" s="29" t="s">
        <v>179</v>
      </c>
      <c r="P911"/>
      <c r="Q911"/>
      <c r="R911"/>
      <c r="S911"/>
      <c r="T911"/>
      <c r="U911"/>
      <c r="V911"/>
      <c r="W911"/>
    </row>
    <row r="912" spans="1:23" ht="27" customHeight="1" x14ac:dyDescent="0.25">
      <c r="A912" s="3">
        <v>192289</v>
      </c>
      <c r="B912" s="3">
        <v>800</v>
      </c>
      <c r="C912" s="3" t="s">
        <v>340</v>
      </c>
      <c r="D912" s="60">
        <v>42349.493055555555</v>
      </c>
      <c r="E912" s="3" t="s">
        <v>39</v>
      </c>
      <c r="F912" s="55">
        <v>42349.234027777777</v>
      </c>
      <c r="G912" s="51">
        <f t="shared" si="84"/>
        <v>0.25902777777810115</v>
      </c>
      <c r="H912" s="31" t="str">
        <f t="shared" si="85"/>
        <v>ACCEPTABLE</v>
      </c>
      <c r="I912" s="18"/>
      <c r="J912" s="33">
        <v>42349.480555555558</v>
      </c>
      <c r="K912" s="33">
        <v>42349.490972222222</v>
      </c>
      <c r="L912" s="27">
        <f t="shared" si="86"/>
        <v>1.0416666664241347E-2</v>
      </c>
      <c r="M912" s="28" t="str">
        <f t="shared" si="87"/>
        <v>TRUE</v>
      </c>
      <c r="N912" s="31" t="s">
        <v>39</v>
      </c>
      <c r="O912" s="29" t="s">
        <v>598</v>
      </c>
      <c r="P912"/>
      <c r="Q912"/>
      <c r="R912"/>
      <c r="S912"/>
      <c r="T912"/>
      <c r="U912"/>
      <c r="V912"/>
      <c r="W912"/>
    </row>
    <row r="913" spans="1:23" ht="27" customHeight="1" x14ac:dyDescent="0.25">
      <c r="A913" s="3">
        <v>19292</v>
      </c>
      <c r="B913" s="3">
        <v>801</v>
      </c>
      <c r="C913" s="3" t="s">
        <v>340</v>
      </c>
      <c r="D913" s="60">
        <v>42349.520833333336</v>
      </c>
      <c r="E913" s="3" t="s">
        <v>41</v>
      </c>
      <c r="F913" s="55">
        <v>42349.404166666667</v>
      </c>
      <c r="G913" s="51">
        <f t="shared" ref="G913:G948" si="89">IF(D913="","",D913-F913)</f>
        <v>0.11666666666860692</v>
      </c>
      <c r="H913" s="31" t="str">
        <f t="shared" si="85"/>
        <v>ACCEPTABLE</v>
      </c>
      <c r="I913" s="18" t="s">
        <v>599</v>
      </c>
      <c r="J913" s="33">
        <v>42349.538194444445</v>
      </c>
      <c r="K913" s="33">
        <v>42349.547222222223</v>
      </c>
      <c r="L913" s="27">
        <f t="shared" si="86"/>
        <v>9.0277777781011537E-3</v>
      </c>
      <c r="M913" s="28" t="str">
        <f t="shared" si="87"/>
        <v>TRUE</v>
      </c>
      <c r="N913" s="31" t="s">
        <v>41</v>
      </c>
      <c r="O913" s="29" t="s">
        <v>600</v>
      </c>
      <c r="P913"/>
      <c r="Q913"/>
      <c r="R913"/>
      <c r="S913"/>
      <c r="T913"/>
      <c r="U913"/>
      <c r="V913"/>
      <c r="W913"/>
    </row>
    <row r="914" spans="1:23" ht="27" customHeight="1" x14ac:dyDescent="0.25">
      <c r="A914" s="3">
        <v>19292</v>
      </c>
      <c r="B914" s="3">
        <v>802</v>
      </c>
      <c r="C914" s="3" t="s">
        <v>51</v>
      </c>
      <c r="D914" s="60">
        <v>42349.5625</v>
      </c>
      <c r="E914" s="3" t="s">
        <v>39</v>
      </c>
      <c r="F914" s="55">
        <v>42349.404166666667</v>
      </c>
      <c r="G914" s="51">
        <f t="shared" si="89"/>
        <v>0.15833333333284827</v>
      </c>
      <c r="H914" s="31" t="str">
        <f t="shared" si="85"/>
        <v>ACCEPTABLE</v>
      </c>
      <c r="I914" s="18"/>
      <c r="J914" s="33">
        <v>42349.576388888891</v>
      </c>
      <c r="K914" s="33">
        <v>42349.586805555555</v>
      </c>
      <c r="L914" s="27">
        <f t="shared" si="86"/>
        <v>1.0416666664241347E-2</v>
      </c>
      <c r="M914" s="28" t="str">
        <f t="shared" si="87"/>
        <v>TRUE</v>
      </c>
      <c r="N914" s="31" t="s">
        <v>39</v>
      </c>
      <c r="O914" s="29" t="s">
        <v>601</v>
      </c>
      <c r="P914"/>
      <c r="Q914"/>
      <c r="R914"/>
      <c r="S914"/>
      <c r="T914"/>
      <c r="U914"/>
      <c r="V914"/>
      <c r="W914"/>
    </row>
    <row r="915" spans="1:23" ht="27" customHeight="1" x14ac:dyDescent="0.25">
      <c r="A915" s="3">
        <v>19293</v>
      </c>
      <c r="B915" s="3">
        <v>804</v>
      </c>
      <c r="C915" s="3" t="s">
        <v>40</v>
      </c>
      <c r="D915" s="60">
        <v>42349.611111111109</v>
      </c>
      <c r="E915" s="3" t="s">
        <v>39</v>
      </c>
      <c r="F915" s="55">
        <v>42349.529861111114</v>
      </c>
      <c r="G915" s="51">
        <f t="shared" si="89"/>
        <v>8.1249999995634425E-2</v>
      </c>
      <c r="H915" s="31" t="str">
        <f t="shared" si="85"/>
        <v>ACCEPTABLE</v>
      </c>
      <c r="I915" s="18"/>
      <c r="J915" s="33">
        <v>42349.597222222219</v>
      </c>
      <c r="K915" s="33">
        <v>42349.607638888891</v>
      </c>
      <c r="L915" s="27">
        <f t="shared" si="86"/>
        <v>1.0416666671517305E-2</v>
      </c>
      <c r="M915" s="28" t="str">
        <f t="shared" si="87"/>
        <v>TRUE</v>
      </c>
      <c r="N915" s="31" t="s">
        <v>39</v>
      </c>
      <c r="O915" s="29" t="s">
        <v>602</v>
      </c>
      <c r="P915"/>
      <c r="Q915"/>
      <c r="R915"/>
      <c r="S915"/>
      <c r="T915"/>
      <c r="U915"/>
      <c r="V915"/>
      <c r="W915"/>
    </row>
    <row r="916" spans="1:23" ht="27" customHeight="1" x14ac:dyDescent="0.25">
      <c r="A916" s="62">
        <v>19293</v>
      </c>
      <c r="B916" s="62">
        <v>805</v>
      </c>
      <c r="C916" s="3" t="s">
        <v>40</v>
      </c>
      <c r="D916" s="60">
        <v>42350.866666666669</v>
      </c>
      <c r="E916" s="63" t="s">
        <v>41</v>
      </c>
      <c r="F916" s="55">
        <v>42350.824305555558</v>
      </c>
      <c r="G916" s="51">
        <f t="shared" si="89"/>
        <v>4.2361111110949423E-2</v>
      </c>
      <c r="H916" s="31" t="str">
        <f t="shared" si="85"/>
        <v>ACCEPTABLE</v>
      </c>
      <c r="I916" s="18"/>
      <c r="J916" s="33">
        <v>42350.861111111109</v>
      </c>
      <c r="K916" s="33">
        <v>42350.871527777781</v>
      </c>
      <c r="L916" s="27">
        <f t="shared" si="86"/>
        <v>1.0416666671517305E-2</v>
      </c>
      <c r="M916" s="28" t="str">
        <f t="shared" si="87"/>
        <v>TRUE</v>
      </c>
      <c r="N916" s="31" t="s">
        <v>41</v>
      </c>
      <c r="O916" s="29" t="s">
        <v>603</v>
      </c>
      <c r="P916"/>
      <c r="Q916"/>
      <c r="R916"/>
      <c r="S916"/>
      <c r="T916"/>
      <c r="U916"/>
      <c r="V916"/>
      <c r="W916"/>
    </row>
    <row r="917" spans="1:23" ht="27" customHeight="1" x14ac:dyDescent="0.25">
      <c r="A917" s="62">
        <v>19293</v>
      </c>
      <c r="B917" s="62">
        <v>806</v>
      </c>
      <c r="C917" s="3" t="s">
        <v>40</v>
      </c>
      <c r="D917" s="57">
        <v>42350.881944444445</v>
      </c>
      <c r="E917" s="63" t="s">
        <v>39</v>
      </c>
      <c r="F917" s="55">
        <v>42350.824305555558</v>
      </c>
      <c r="G917" s="51">
        <f t="shared" si="89"/>
        <v>5.7638888887595385E-2</v>
      </c>
      <c r="H917" s="31" t="str">
        <f t="shared" si="85"/>
        <v>ACCEPTABLE</v>
      </c>
      <c r="I917" s="18"/>
      <c r="J917" s="33">
        <v>42350.895138888889</v>
      </c>
      <c r="K917" s="33">
        <v>42350.90625</v>
      </c>
      <c r="L917" s="27">
        <f t="shared" si="86"/>
        <v>1.1111111110949423E-2</v>
      </c>
      <c r="M917" s="28" t="str">
        <f t="shared" si="87"/>
        <v>TRUE</v>
      </c>
      <c r="N917" s="31" t="s">
        <v>39</v>
      </c>
      <c r="O917" s="29" t="s">
        <v>604</v>
      </c>
      <c r="P917"/>
      <c r="Q917"/>
      <c r="R917"/>
      <c r="S917"/>
      <c r="T917"/>
      <c r="U917"/>
      <c r="V917"/>
      <c r="W917"/>
    </row>
    <row r="918" spans="1:23" ht="27" customHeight="1" x14ac:dyDescent="0.25">
      <c r="A918" s="62">
        <v>19292</v>
      </c>
      <c r="B918" s="62">
        <v>807</v>
      </c>
      <c r="C918" s="63" t="s">
        <v>51</v>
      </c>
      <c r="D918" s="60">
        <v>42352.256944444445</v>
      </c>
      <c r="E918" s="63" t="s">
        <v>41</v>
      </c>
      <c r="F918" s="55">
        <v>42351.675694444442</v>
      </c>
      <c r="G918" s="51">
        <f t="shared" si="89"/>
        <v>0.58125000000291038</v>
      </c>
      <c r="H918" s="31" t="str">
        <f t="shared" si="85"/>
        <v>ACCEPTABLE</v>
      </c>
      <c r="I918" s="18"/>
      <c r="J918" s="33">
        <v>42352.242361111108</v>
      </c>
      <c r="K918" s="33">
        <v>42352.251388888886</v>
      </c>
      <c r="L918" s="27">
        <f t="shared" si="86"/>
        <v>9.0277777781011537E-3</v>
      </c>
      <c r="M918" s="28" t="str">
        <f t="shared" si="87"/>
        <v>TRUE</v>
      </c>
      <c r="N918" s="31" t="s">
        <v>41</v>
      </c>
      <c r="O918" s="29" t="s">
        <v>605</v>
      </c>
      <c r="P918"/>
      <c r="Q918"/>
      <c r="R918"/>
      <c r="S918"/>
      <c r="T918"/>
      <c r="U918"/>
      <c r="V918"/>
      <c r="W918"/>
    </row>
    <row r="919" spans="1:23" ht="27" customHeight="1" x14ac:dyDescent="0.25">
      <c r="A919" s="62">
        <v>19292</v>
      </c>
      <c r="B919" s="62">
        <v>808</v>
      </c>
      <c r="C919" s="3" t="s">
        <v>340</v>
      </c>
      <c r="D919" s="60">
        <v>42352.291666666664</v>
      </c>
      <c r="E919" s="63" t="s">
        <v>39</v>
      </c>
      <c r="F919" s="55">
        <v>42351.675694444442</v>
      </c>
      <c r="G919" s="51">
        <f t="shared" si="89"/>
        <v>0.61597222222189885</v>
      </c>
      <c r="H919" s="31" t="str">
        <f t="shared" si="85"/>
        <v>ACCEPTABLE</v>
      </c>
      <c r="I919" s="18"/>
      <c r="J919" s="33">
        <v>42352.274305555555</v>
      </c>
      <c r="K919" s="33">
        <v>42352.291666666664</v>
      </c>
      <c r="L919" s="27">
        <f t="shared" si="86"/>
        <v>1.7361111109494232E-2</v>
      </c>
      <c r="M919" s="28" t="str">
        <f t="shared" si="87"/>
        <v>TRUE</v>
      </c>
      <c r="N919" s="31" t="s">
        <v>39</v>
      </c>
      <c r="O919" s="29" t="s">
        <v>606</v>
      </c>
      <c r="P919"/>
      <c r="Q919"/>
      <c r="R919"/>
      <c r="S919"/>
      <c r="T919"/>
      <c r="U919"/>
      <c r="V919"/>
      <c r="W919"/>
    </row>
    <row r="920" spans="1:23" ht="27" customHeight="1" x14ac:dyDescent="0.25">
      <c r="A920" s="62">
        <v>19294</v>
      </c>
      <c r="B920" s="62">
        <v>809</v>
      </c>
      <c r="C920" s="3" t="s">
        <v>340</v>
      </c>
      <c r="D920" s="60">
        <v>42352.416666666664</v>
      </c>
      <c r="E920" s="63" t="s">
        <v>41</v>
      </c>
      <c r="F920" s="55">
        <v>42351.675694444442</v>
      </c>
      <c r="G920" s="51">
        <f t="shared" si="89"/>
        <v>0.74097222222189885</v>
      </c>
      <c r="H920" s="31" t="str">
        <f t="shared" si="85"/>
        <v>ACCEPTABLE</v>
      </c>
      <c r="I920" s="18"/>
      <c r="J920" s="33">
        <v>42352.416666666664</v>
      </c>
      <c r="K920" s="33">
        <v>42352.431944444441</v>
      </c>
      <c r="L920" s="27">
        <f t="shared" si="86"/>
        <v>1.5277777776645962E-2</v>
      </c>
      <c r="M920" s="28" t="str">
        <f t="shared" si="87"/>
        <v>TRUE</v>
      </c>
      <c r="N920" s="31" t="s">
        <v>41</v>
      </c>
      <c r="O920" s="29" t="s">
        <v>607</v>
      </c>
      <c r="P920"/>
      <c r="Q920"/>
      <c r="R920"/>
      <c r="S920"/>
      <c r="T920"/>
      <c r="U920"/>
      <c r="V920"/>
      <c r="W920"/>
    </row>
    <row r="921" spans="1:23" ht="27" customHeight="1" x14ac:dyDescent="0.25">
      <c r="A921" s="62">
        <v>19295</v>
      </c>
      <c r="B921" s="62">
        <v>811</v>
      </c>
      <c r="C921" s="3" t="s">
        <v>340</v>
      </c>
      <c r="D921" s="60">
        <v>42352.458333333336</v>
      </c>
      <c r="E921" s="63" t="s">
        <v>39</v>
      </c>
      <c r="F921" s="55">
        <v>42352.357638888891</v>
      </c>
      <c r="G921" s="51">
        <f t="shared" si="89"/>
        <v>0.10069444444525288</v>
      </c>
      <c r="H921" s="31" t="str">
        <f t="shared" si="85"/>
        <v>ACCEPTABLE</v>
      </c>
      <c r="I921" s="18"/>
      <c r="J921" s="33">
        <v>42352.444444444445</v>
      </c>
      <c r="K921" s="33">
        <v>42352.459722222222</v>
      </c>
      <c r="L921" s="27">
        <f t="shared" si="86"/>
        <v>1.5277777776645962E-2</v>
      </c>
      <c r="M921" s="28" t="str">
        <f t="shared" si="87"/>
        <v>TRUE</v>
      </c>
      <c r="N921" s="31" t="s">
        <v>39</v>
      </c>
      <c r="O921" s="29" t="s">
        <v>608</v>
      </c>
      <c r="P921"/>
      <c r="Q921"/>
      <c r="R921"/>
      <c r="S921"/>
      <c r="T921"/>
      <c r="U921"/>
      <c r="V921"/>
      <c r="W921"/>
    </row>
    <row r="922" spans="1:23" ht="27" customHeight="1" x14ac:dyDescent="0.25">
      <c r="A922" s="62">
        <v>19296</v>
      </c>
      <c r="B922" s="62">
        <v>813</v>
      </c>
      <c r="C922" s="3" t="s">
        <v>40</v>
      </c>
      <c r="D922" s="60">
        <v>42352.5</v>
      </c>
      <c r="E922" s="63" t="s">
        <v>41</v>
      </c>
      <c r="F922" s="55">
        <v>42351.675694444442</v>
      </c>
      <c r="G922" s="51">
        <f t="shared" si="89"/>
        <v>0.8243055555576575</v>
      </c>
      <c r="H922" s="31" t="str">
        <f t="shared" si="85"/>
        <v>ACCEPTABLE</v>
      </c>
      <c r="I922" s="18"/>
      <c r="J922" s="33">
        <v>42352.49722222222</v>
      </c>
      <c r="K922" s="33">
        <v>42352.508333333331</v>
      </c>
      <c r="L922" s="27">
        <f t="shared" si="86"/>
        <v>1.1111111110949423E-2</v>
      </c>
      <c r="M922" s="28" t="str">
        <f t="shared" si="87"/>
        <v>TRUE</v>
      </c>
      <c r="N922" s="31" t="s">
        <v>41</v>
      </c>
      <c r="O922" s="29" t="s">
        <v>609</v>
      </c>
      <c r="P922"/>
      <c r="Q922"/>
      <c r="R922"/>
      <c r="S922"/>
      <c r="T922"/>
      <c r="U922"/>
      <c r="V922"/>
      <c r="W922"/>
    </row>
    <row r="923" spans="1:23" ht="27" customHeight="1" x14ac:dyDescent="0.25">
      <c r="A923" s="62">
        <v>19296</v>
      </c>
      <c r="B923" s="62">
        <v>914</v>
      </c>
      <c r="C923" s="3" t="s">
        <v>40</v>
      </c>
      <c r="D923" s="60">
        <v>42352.541666666664</v>
      </c>
      <c r="E923" s="63" t="s">
        <v>41</v>
      </c>
      <c r="F923" s="55">
        <v>42352.357638888891</v>
      </c>
      <c r="G923" s="51">
        <f t="shared" si="89"/>
        <v>0.18402777777373558</v>
      </c>
      <c r="H923" s="31" t="str">
        <f t="shared" si="85"/>
        <v>ACCEPTABLE</v>
      </c>
      <c r="I923" s="18" t="s">
        <v>610</v>
      </c>
      <c r="J923" s="33">
        <v>42352.541666666664</v>
      </c>
      <c r="K923" s="33">
        <v>42352.54583333333</v>
      </c>
      <c r="L923" s="27">
        <f t="shared" si="86"/>
        <v>4.166666665696539E-3</v>
      </c>
      <c r="M923" s="28" t="str">
        <f t="shared" si="87"/>
        <v>TRUE</v>
      </c>
      <c r="N923" s="31" t="s">
        <v>41</v>
      </c>
      <c r="O923" s="29" t="s">
        <v>611</v>
      </c>
      <c r="P923"/>
      <c r="Q923"/>
      <c r="R923"/>
      <c r="S923"/>
      <c r="T923"/>
      <c r="U923"/>
      <c r="V923"/>
      <c r="W923"/>
    </row>
    <row r="924" spans="1:23" ht="27" customHeight="1" x14ac:dyDescent="0.25">
      <c r="A924" s="62">
        <v>19294</v>
      </c>
      <c r="B924" s="62">
        <v>815</v>
      </c>
      <c r="C924" s="63" t="s">
        <v>51</v>
      </c>
      <c r="D924" s="60">
        <v>42353.465277777781</v>
      </c>
      <c r="E924" s="63" t="s">
        <v>41</v>
      </c>
      <c r="F924" s="55">
        <v>42353.385416666664</v>
      </c>
      <c r="G924" s="51">
        <f t="shared" si="89"/>
        <v>7.9861111116770189E-2</v>
      </c>
      <c r="H924" s="31" t="str">
        <f t="shared" si="85"/>
        <v>ACCEPTABLE</v>
      </c>
      <c r="I924" s="18"/>
      <c r="J924" s="33">
        <v>42353.470138888886</v>
      </c>
      <c r="K924" s="33">
        <v>42353.484027777777</v>
      </c>
      <c r="L924" s="27">
        <f t="shared" si="86"/>
        <v>1.3888888890505768E-2</v>
      </c>
      <c r="M924" s="28" t="str">
        <f t="shared" si="87"/>
        <v>TRUE</v>
      </c>
      <c r="N924" s="31" t="s">
        <v>41</v>
      </c>
      <c r="O924" s="29" t="s">
        <v>343</v>
      </c>
      <c r="P924"/>
      <c r="Q924"/>
      <c r="R924"/>
      <c r="S924"/>
      <c r="T924"/>
      <c r="U924"/>
      <c r="V924"/>
      <c r="W924"/>
    </row>
    <row r="925" spans="1:23" ht="27" customHeight="1" x14ac:dyDescent="0.25">
      <c r="A925" s="62">
        <v>19294</v>
      </c>
      <c r="B925" s="62">
        <v>816</v>
      </c>
      <c r="C925" s="3" t="s">
        <v>340</v>
      </c>
      <c r="D925" s="60">
        <v>42353.489583333336</v>
      </c>
      <c r="E925" s="63" t="s">
        <v>39</v>
      </c>
      <c r="F925" s="55">
        <v>42353.385416666664</v>
      </c>
      <c r="G925" s="51">
        <f t="shared" si="89"/>
        <v>0.10416666667151731</v>
      </c>
      <c r="H925" s="31" t="str">
        <f t="shared" si="85"/>
        <v>ACCEPTABLE</v>
      </c>
      <c r="I925" s="18"/>
      <c r="J925" s="33">
        <v>42353.493055555555</v>
      </c>
      <c r="K925" s="33">
        <v>42353.506944444445</v>
      </c>
      <c r="L925" s="27">
        <f t="shared" si="86"/>
        <v>1.3888888890505768E-2</v>
      </c>
      <c r="M925" s="28" t="str">
        <f t="shared" si="87"/>
        <v>TRUE</v>
      </c>
      <c r="N925" s="31" t="s">
        <v>39</v>
      </c>
      <c r="O925" s="29" t="s">
        <v>612</v>
      </c>
      <c r="P925"/>
      <c r="Q925"/>
      <c r="R925"/>
      <c r="S925"/>
      <c r="T925"/>
      <c r="U925"/>
      <c r="V925"/>
      <c r="W925"/>
    </row>
    <row r="926" spans="1:23" ht="27" customHeight="1" x14ac:dyDescent="0.25">
      <c r="A926" s="62">
        <v>19295</v>
      </c>
      <c r="B926" s="62">
        <v>817</v>
      </c>
      <c r="C926" s="63" t="s">
        <v>53</v>
      </c>
      <c r="D926" s="60">
        <v>42353.520833333336</v>
      </c>
      <c r="E926" s="63" t="s">
        <v>41</v>
      </c>
      <c r="F926" s="55">
        <v>42353.385416666664</v>
      </c>
      <c r="G926" s="51">
        <f t="shared" si="89"/>
        <v>0.13541666667151731</v>
      </c>
      <c r="H926" s="31" t="str">
        <f t="shared" ref="H926:H972" si="90">IF(D926-F926&lt;0,"TOO LATE",IF(G926="","",IF(OR(DAY(D926-F926)&gt;1,AND(HOUR(D926-F926)&gt;HOUR("0:59"),(SIGN(D926-F926)=1))),"ACCEPTABLE","TOO LATE")))</f>
        <v>ACCEPTABLE</v>
      </c>
      <c r="I926" s="18"/>
      <c r="J926" s="33">
        <v>42353.524305555555</v>
      </c>
      <c r="K926" s="33">
        <v>42353.536805555559</v>
      </c>
      <c r="L926" s="27">
        <f t="shared" si="86"/>
        <v>1.2500000004365575E-2</v>
      </c>
      <c r="M926" s="28" t="str">
        <f t="shared" si="87"/>
        <v>TRUE</v>
      </c>
      <c r="N926" s="31" t="s">
        <v>41</v>
      </c>
      <c r="O926" s="29" t="s">
        <v>342</v>
      </c>
      <c r="P926"/>
      <c r="Q926"/>
      <c r="R926"/>
      <c r="S926"/>
      <c r="T926"/>
      <c r="U926"/>
      <c r="V926"/>
      <c r="W926"/>
    </row>
    <row r="927" spans="1:23" ht="27" customHeight="1" x14ac:dyDescent="0.25">
      <c r="A927" s="62">
        <v>19295</v>
      </c>
      <c r="B927" s="62">
        <v>818</v>
      </c>
      <c r="C927" s="63" t="s">
        <v>53</v>
      </c>
      <c r="D927" s="57">
        <v>42353.5625</v>
      </c>
      <c r="E927" s="63" t="s">
        <v>39</v>
      </c>
      <c r="F927" s="55">
        <v>42353.385416666664</v>
      </c>
      <c r="G927" s="51">
        <f t="shared" si="89"/>
        <v>0.17708333333575865</v>
      </c>
      <c r="H927" s="31" t="str">
        <f t="shared" si="90"/>
        <v>ACCEPTABLE</v>
      </c>
      <c r="I927" s="18"/>
      <c r="J927" s="33">
        <v>42353.568055555559</v>
      </c>
      <c r="K927" s="33">
        <v>42353.582638888889</v>
      </c>
      <c r="L927" s="27">
        <f t="shared" ref="L927:L973" si="91">IF(OR(K927="",J927=""), "Incomplete Data", K927-J927)</f>
        <v>1.4583333329937886E-2</v>
      </c>
      <c r="M927" s="28" t="str">
        <f t="shared" ref="M927:M973" si="92">_xlfn.IFS(OR(J927=0,K927=0,L927=""), "Incomplete Data", OR(L927&gt;$M$5,L927&lt;-$M$5),"FALSE",  OR(L927&lt;=$M$5,L927&gt;-$M$5), "TRUE")</f>
        <v>TRUE</v>
      </c>
      <c r="N927" s="31" t="s">
        <v>39</v>
      </c>
      <c r="O927" s="29" t="s">
        <v>516</v>
      </c>
      <c r="P927"/>
      <c r="Q927"/>
      <c r="R927"/>
      <c r="S927"/>
      <c r="T927"/>
      <c r="U927"/>
      <c r="V927"/>
      <c r="W927"/>
    </row>
    <row r="928" spans="1:23" ht="27" customHeight="1" x14ac:dyDescent="0.25">
      <c r="A928" s="62">
        <v>19295</v>
      </c>
      <c r="B928" s="62">
        <v>819</v>
      </c>
      <c r="C928" s="63" t="s">
        <v>51</v>
      </c>
      <c r="D928" s="57">
        <v>42354.256944444445</v>
      </c>
      <c r="E928" s="63" t="s">
        <v>41</v>
      </c>
      <c r="F928" s="33">
        <v>42353.12777777778</v>
      </c>
      <c r="G928" s="51">
        <f t="shared" si="89"/>
        <v>1.1291666666656965</v>
      </c>
      <c r="H928" s="31" t="str">
        <f t="shared" si="90"/>
        <v>ACCEPTABLE</v>
      </c>
      <c r="I928" s="18"/>
      <c r="J928" s="33">
        <v>42354.25</v>
      </c>
      <c r="K928" s="33">
        <v>42354.263888888891</v>
      </c>
      <c r="L928" s="27">
        <f t="shared" si="91"/>
        <v>1.3888888890505768E-2</v>
      </c>
      <c r="M928" s="28" t="str">
        <f t="shared" si="92"/>
        <v>TRUE</v>
      </c>
      <c r="N928" s="31" t="s">
        <v>41</v>
      </c>
      <c r="O928" s="29" t="s">
        <v>613</v>
      </c>
      <c r="P928"/>
      <c r="Q928"/>
      <c r="R928"/>
      <c r="S928"/>
      <c r="T928"/>
      <c r="U928"/>
      <c r="V928"/>
      <c r="W928"/>
    </row>
    <row r="929" spans="1:23" ht="27" customHeight="1" x14ac:dyDescent="0.25">
      <c r="A929" s="62">
        <v>19295</v>
      </c>
      <c r="B929" s="62">
        <v>820</v>
      </c>
      <c r="C929" s="3" t="s">
        <v>340</v>
      </c>
      <c r="D929" s="57">
        <v>42354.28125</v>
      </c>
      <c r="E929" s="63" t="s">
        <v>39</v>
      </c>
      <c r="F929" s="33">
        <v>42353.125</v>
      </c>
      <c r="G929" s="51">
        <f t="shared" si="89"/>
        <v>1.15625</v>
      </c>
      <c r="H929" s="31" t="str">
        <f t="shared" si="90"/>
        <v>ACCEPTABLE</v>
      </c>
      <c r="I929" s="18"/>
      <c r="J929" s="33">
        <v>42354.279166666667</v>
      </c>
      <c r="K929" s="33">
        <v>42354.291666666664</v>
      </c>
      <c r="L929" s="27">
        <f t="shared" si="91"/>
        <v>1.2499999997089617E-2</v>
      </c>
      <c r="M929" s="28" t="str">
        <f t="shared" si="92"/>
        <v>TRUE</v>
      </c>
      <c r="N929" s="31" t="s">
        <v>39</v>
      </c>
      <c r="O929" s="29" t="s">
        <v>614</v>
      </c>
      <c r="P929"/>
      <c r="Q929"/>
      <c r="R929"/>
      <c r="S929"/>
      <c r="T929"/>
      <c r="U929"/>
      <c r="V929"/>
      <c r="W929"/>
    </row>
    <row r="930" spans="1:23" ht="27" customHeight="1" x14ac:dyDescent="0.25">
      <c r="A930" s="62">
        <v>19296</v>
      </c>
      <c r="B930" s="62">
        <v>821</v>
      </c>
      <c r="C930" s="3" t="s">
        <v>40</v>
      </c>
      <c r="D930" s="57">
        <v>42354.3125</v>
      </c>
      <c r="E930" s="63" t="s">
        <v>41</v>
      </c>
      <c r="F930" s="33">
        <v>42354.256944444445</v>
      </c>
      <c r="G930" s="51">
        <f t="shared" si="89"/>
        <v>5.5555555554747116E-2</v>
      </c>
      <c r="H930" s="31" t="str">
        <f t="shared" si="90"/>
        <v>ACCEPTABLE</v>
      </c>
      <c r="I930" s="18"/>
      <c r="J930" s="33">
        <v>42354.318055555559</v>
      </c>
      <c r="K930" s="33">
        <v>42354.332638888889</v>
      </c>
      <c r="L930" s="27">
        <f t="shared" si="91"/>
        <v>1.4583333329937886E-2</v>
      </c>
      <c r="M930" s="28" t="str">
        <f t="shared" si="92"/>
        <v>TRUE</v>
      </c>
      <c r="N930" s="31" t="s">
        <v>41</v>
      </c>
      <c r="O930" s="29" t="s">
        <v>92</v>
      </c>
      <c r="P930"/>
      <c r="Q930"/>
      <c r="R930"/>
      <c r="S930"/>
      <c r="T930"/>
      <c r="U930"/>
      <c r="V930"/>
      <c r="W930"/>
    </row>
    <row r="931" spans="1:23" ht="27" customHeight="1" x14ac:dyDescent="0.25">
      <c r="A931" s="62">
        <v>19296</v>
      </c>
      <c r="B931" s="62">
        <v>821</v>
      </c>
      <c r="C931" s="3" t="s">
        <v>40</v>
      </c>
      <c r="D931" s="60">
        <v>42354.354166666664</v>
      </c>
      <c r="E931" s="63" t="s">
        <v>39</v>
      </c>
      <c r="F931" s="33">
        <v>42354.256944444445</v>
      </c>
      <c r="G931" s="51">
        <f t="shared" si="89"/>
        <v>9.7222222218988463E-2</v>
      </c>
      <c r="H931" s="31" t="str">
        <f t="shared" si="90"/>
        <v>ACCEPTABLE</v>
      </c>
      <c r="I931" s="18"/>
      <c r="J931" s="33">
        <v>42354.361111111109</v>
      </c>
      <c r="K931" s="33">
        <v>42354.37777777778</v>
      </c>
      <c r="L931" s="27">
        <f t="shared" si="91"/>
        <v>1.6666666670062114E-2</v>
      </c>
      <c r="M931" s="28" t="str">
        <f t="shared" si="92"/>
        <v>TRUE</v>
      </c>
      <c r="N931" s="31" t="s">
        <v>39</v>
      </c>
      <c r="O931" s="29" t="s">
        <v>54</v>
      </c>
      <c r="P931"/>
      <c r="Q931"/>
      <c r="R931"/>
      <c r="S931"/>
      <c r="T931"/>
      <c r="U931"/>
      <c r="V931"/>
      <c r="W931"/>
    </row>
    <row r="932" spans="1:23" ht="27" customHeight="1" x14ac:dyDescent="0.25">
      <c r="A932" s="62">
        <v>19297</v>
      </c>
      <c r="B932" s="62">
        <v>823</v>
      </c>
      <c r="C932" s="3" t="s">
        <v>40</v>
      </c>
      <c r="D932" s="60">
        <v>42354.649305555555</v>
      </c>
      <c r="E932" s="63" t="s">
        <v>41</v>
      </c>
      <c r="F932" s="55">
        <v>42354.606249999997</v>
      </c>
      <c r="G932" s="51">
        <f t="shared" si="89"/>
        <v>4.3055555557657499E-2</v>
      </c>
      <c r="H932" s="31" t="str">
        <f t="shared" si="90"/>
        <v>ACCEPTABLE</v>
      </c>
      <c r="I932" s="18"/>
      <c r="J932" s="33">
        <v>42354.652083333334</v>
      </c>
      <c r="K932" s="33">
        <v>42354.656944444447</v>
      </c>
      <c r="L932" s="27">
        <f t="shared" si="91"/>
        <v>4.8611111124046147E-3</v>
      </c>
      <c r="M932" s="28" t="str">
        <f t="shared" si="92"/>
        <v>TRUE</v>
      </c>
      <c r="N932" s="31" t="s">
        <v>41</v>
      </c>
      <c r="O932" s="29" t="s">
        <v>46</v>
      </c>
      <c r="P932"/>
      <c r="Q932"/>
      <c r="R932"/>
      <c r="S932"/>
      <c r="T932"/>
      <c r="U932"/>
      <c r="V932"/>
      <c r="W932"/>
    </row>
    <row r="933" spans="1:23" ht="27" customHeight="1" x14ac:dyDescent="0.25">
      <c r="A933" s="62">
        <v>19297</v>
      </c>
      <c r="B933" s="62">
        <v>824</v>
      </c>
      <c r="C933" s="63" t="s">
        <v>43</v>
      </c>
      <c r="D933" s="60">
        <v>42354.690972222219</v>
      </c>
      <c r="E933" s="63" t="s">
        <v>39</v>
      </c>
      <c r="F933" s="55">
        <v>42354.606249999997</v>
      </c>
      <c r="G933" s="51">
        <f t="shared" si="89"/>
        <v>8.4722222221898846E-2</v>
      </c>
      <c r="H933" s="31" t="str">
        <f t="shared" si="90"/>
        <v>ACCEPTABLE</v>
      </c>
      <c r="I933" s="18"/>
      <c r="J933" s="33">
        <v>42354.680555555555</v>
      </c>
      <c r="K933" s="33">
        <v>42354.69027777778</v>
      </c>
      <c r="L933" s="27">
        <f t="shared" si="91"/>
        <v>9.7222222248092294E-3</v>
      </c>
      <c r="M933" s="28" t="str">
        <f t="shared" si="92"/>
        <v>TRUE</v>
      </c>
      <c r="N933" s="31" t="s">
        <v>39</v>
      </c>
      <c r="O933" s="29" t="s">
        <v>44</v>
      </c>
      <c r="P933"/>
      <c r="Q933"/>
      <c r="R933"/>
      <c r="S933"/>
      <c r="T933"/>
      <c r="U933"/>
      <c r="V933"/>
      <c r="W933"/>
    </row>
    <row r="934" spans="1:23" ht="27" customHeight="1" x14ac:dyDescent="0.25">
      <c r="A934" s="62">
        <v>19296</v>
      </c>
      <c r="B934" s="62">
        <v>825</v>
      </c>
      <c r="C934" s="63" t="s">
        <v>43</v>
      </c>
      <c r="D934" s="60">
        <v>42355.329861111109</v>
      </c>
      <c r="E934" s="63" t="s">
        <v>41</v>
      </c>
      <c r="F934" s="55">
        <v>42355.248611111114</v>
      </c>
      <c r="G934" s="51">
        <f t="shared" si="89"/>
        <v>8.1249999995634425E-2</v>
      </c>
      <c r="H934" s="31" t="str">
        <f t="shared" si="90"/>
        <v>ACCEPTABLE</v>
      </c>
      <c r="I934" s="18"/>
      <c r="J934" s="33">
        <v>42355.347222222219</v>
      </c>
      <c r="K934" s="33">
        <v>42355.354166666664</v>
      </c>
      <c r="L934" s="27">
        <f t="shared" si="91"/>
        <v>6.9444444452528842E-3</v>
      </c>
      <c r="M934" s="28" t="str">
        <f t="shared" si="92"/>
        <v>TRUE</v>
      </c>
      <c r="N934" s="31" t="s">
        <v>41</v>
      </c>
      <c r="O934" s="29" t="s">
        <v>44</v>
      </c>
      <c r="P934"/>
      <c r="Q934"/>
      <c r="R934"/>
      <c r="S934"/>
      <c r="T934"/>
      <c r="U934"/>
      <c r="V934"/>
      <c r="W934"/>
    </row>
    <row r="935" spans="1:23" ht="27" customHeight="1" x14ac:dyDescent="0.25">
      <c r="A935" s="62">
        <v>19296</v>
      </c>
      <c r="B935" s="62">
        <v>826</v>
      </c>
      <c r="C935" s="3" t="s">
        <v>40</v>
      </c>
      <c r="D935" s="60">
        <v>42355.361111111109</v>
      </c>
      <c r="E935" s="63" t="s">
        <v>39</v>
      </c>
      <c r="F935" s="55">
        <v>42355.248611111114</v>
      </c>
      <c r="G935" s="51">
        <f t="shared" si="89"/>
        <v>0.11249999999563443</v>
      </c>
      <c r="H935" s="31" t="str">
        <f t="shared" si="90"/>
        <v>ACCEPTABLE</v>
      </c>
      <c r="I935" s="18"/>
      <c r="J935" s="33">
        <v>42355.385416666664</v>
      </c>
      <c r="K935" s="33">
        <v>42355.395833333336</v>
      </c>
      <c r="L935" s="27">
        <f t="shared" si="91"/>
        <v>1.0416666671517305E-2</v>
      </c>
      <c r="M935" s="28" t="str">
        <f t="shared" si="92"/>
        <v>TRUE</v>
      </c>
      <c r="N935" s="31" t="s">
        <v>39</v>
      </c>
      <c r="O935" s="29" t="s">
        <v>486</v>
      </c>
      <c r="P935"/>
      <c r="Q935"/>
      <c r="R935"/>
      <c r="S935"/>
      <c r="T935"/>
      <c r="U935"/>
      <c r="V935"/>
      <c r="W935"/>
    </row>
    <row r="936" spans="1:23" ht="27" customHeight="1" x14ac:dyDescent="0.25">
      <c r="A936" s="62">
        <v>19297</v>
      </c>
      <c r="B936" s="62">
        <v>827</v>
      </c>
      <c r="C936" s="63" t="s">
        <v>43</v>
      </c>
      <c r="D936" s="60">
        <v>42355.90625</v>
      </c>
      <c r="E936" s="63" t="s">
        <v>41</v>
      </c>
      <c r="F936" s="55">
        <v>42355.606944444444</v>
      </c>
      <c r="G936" s="51">
        <f t="shared" si="89"/>
        <v>0.29930555555620231</v>
      </c>
      <c r="H936" s="31" t="str">
        <f t="shared" si="90"/>
        <v>ACCEPTABLE</v>
      </c>
      <c r="I936" s="18"/>
      <c r="J936" s="33">
        <v>42355.895833333336</v>
      </c>
      <c r="K936" s="33">
        <v>42355.904166666667</v>
      </c>
      <c r="L936" s="27">
        <f t="shared" si="91"/>
        <v>8.333333331393078E-3</v>
      </c>
      <c r="M936" s="28" t="str">
        <f t="shared" si="92"/>
        <v>TRUE</v>
      </c>
      <c r="N936" s="31" t="s">
        <v>41</v>
      </c>
      <c r="O936" s="29" t="s">
        <v>54</v>
      </c>
      <c r="P936"/>
      <c r="Q936"/>
      <c r="R936"/>
      <c r="S936"/>
      <c r="T936"/>
      <c r="U936"/>
      <c r="V936"/>
      <c r="W936"/>
    </row>
    <row r="937" spans="1:23" ht="27" customHeight="1" x14ac:dyDescent="0.25">
      <c r="A937" s="62">
        <v>19297</v>
      </c>
      <c r="B937" s="62">
        <v>828</v>
      </c>
      <c r="C937" s="3" t="s">
        <v>40</v>
      </c>
      <c r="D937" s="60">
        <v>42355.930555555555</v>
      </c>
      <c r="E937" s="63" t="s">
        <v>39</v>
      </c>
      <c r="F937" s="55">
        <v>42355.606944444444</v>
      </c>
      <c r="G937" s="51">
        <f t="shared" si="89"/>
        <v>0.32361111111094942</v>
      </c>
      <c r="H937" s="31" t="str">
        <f t="shared" si="90"/>
        <v>ACCEPTABLE</v>
      </c>
      <c r="I937" s="18"/>
      <c r="J937" s="33">
        <v>42355.944444444445</v>
      </c>
      <c r="K937" s="33">
        <v>42355.958333333336</v>
      </c>
      <c r="L937" s="27">
        <f t="shared" si="91"/>
        <v>1.3888888890505768E-2</v>
      </c>
      <c r="M937" s="28" t="str">
        <f t="shared" si="92"/>
        <v>TRUE</v>
      </c>
      <c r="N937" s="31" t="s">
        <v>39</v>
      </c>
      <c r="O937" s="29" t="s">
        <v>615</v>
      </c>
      <c r="P937"/>
      <c r="Q937"/>
      <c r="R937"/>
      <c r="S937"/>
      <c r="T937"/>
      <c r="U937"/>
      <c r="V937"/>
      <c r="W937"/>
    </row>
    <row r="938" spans="1:23" ht="27" customHeight="1" x14ac:dyDescent="0.25">
      <c r="A938" s="62">
        <v>19298</v>
      </c>
      <c r="B938" s="62">
        <v>829</v>
      </c>
      <c r="C938" s="3" t="s">
        <v>40</v>
      </c>
      <c r="D938" s="60">
        <v>42356.333333333336</v>
      </c>
      <c r="E938" s="63" t="s">
        <v>41</v>
      </c>
      <c r="F938" s="55">
        <v>42356.123611111114</v>
      </c>
      <c r="G938" s="51">
        <f t="shared" si="89"/>
        <v>0.20972222222189885</v>
      </c>
      <c r="H938" s="31" t="str">
        <f t="shared" si="90"/>
        <v>ACCEPTABLE</v>
      </c>
      <c r="I938" s="18"/>
      <c r="J938" s="33">
        <v>42356.340277777781</v>
      </c>
      <c r="K938" s="33">
        <v>42356.345833333333</v>
      </c>
      <c r="L938" s="27">
        <f t="shared" si="91"/>
        <v>5.5555555518367328E-3</v>
      </c>
      <c r="M938" s="28" t="str">
        <f t="shared" si="92"/>
        <v>TRUE</v>
      </c>
      <c r="N938" s="31" t="s">
        <v>41</v>
      </c>
      <c r="O938" s="29" t="s">
        <v>616</v>
      </c>
      <c r="P938"/>
      <c r="Q938"/>
      <c r="R938"/>
      <c r="S938"/>
      <c r="T938"/>
      <c r="U938"/>
      <c r="V938"/>
      <c r="W938"/>
    </row>
    <row r="939" spans="1:23" ht="27" customHeight="1" x14ac:dyDescent="0.25">
      <c r="A939" s="62">
        <v>19298</v>
      </c>
      <c r="B939" s="62">
        <v>830</v>
      </c>
      <c r="C939" s="63" t="s">
        <v>43</v>
      </c>
      <c r="D939" s="60">
        <v>42356.375</v>
      </c>
      <c r="E939" s="63" t="s">
        <v>39</v>
      </c>
      <c r="F939" s="55">
        <v>42356.123611111114</v>
      </c>
      <c r="G939" s="51">
        <f t="shared" si="89"/>
        <v>0.25138888888614019</v>
      </c>
      <c r="H939" s="31" t="str">
        <f t="shared" si="90"/>
        <v>ACCEPTABLE</v>
      </c>
      <c r="I939" s="18"/>
      <c r="J939" s="33">
        <v>42356.381944444445</v>
      </c>
      <c r="K939" s="33">
        <v>42356.390277777777</v>
      </c>
      <c r="L939" s="27">
        <f t="shared" si="91"/>
        <v>8.333333331393078E-3</v>
      </c>
      <c r="M939" s="28" t="str">
        <f t="shared" si="92"/>
        <v>TRUE</v>
      </c>
      <c r="N939" s="31" t="s">
        <v>39</v>
      </c>
      <c r="O939" s="29" t="s">
        <v>426</v>
      </c>
      <c r="P939"/>
      <c r="Q939"/>
      <c r="R939"/>
      <c r="S939"/>
      <c r="T939"/>
      <c r="U939"/>
      <c r="V939"/>
      <c r="W939"/>
    </row>
    <row r="940" spans="1:23" ht="27" customHeight="1" x14ac:dyDescent="0.25">
      <c r="A940" s="62">
        <v>19298</v>
      </c>
      <c r="B940" s="62">
        <v>831</v>
      </c>
      <c r="C940" s="63" t="s">
        <v>43</v>
      </c>
      <c r="D940" s="60">
        <v>42357.326388888891</v>
      </c>
      <c r="E940" s="63" t="s">
        <v>41</v>
      </c>
      <c r="F940" s="55">
        <v>42357.118055555555</v>
      </c>
      <c r="G940" s="51">
        <f t="shared" si="89"/>
        <v>0.20833333333575865</v>
      </c>
      <c r="H940" s="31" t="str">
        <f t="shared" si="90"/>
        <v>ACCEPTABLE</v>
      </c>
      <c r="I940" s="18"/>
      <c r="J940" s="33">
        <v>42357.336805555555</v>
      </c>
      <c r="K940" s="33">
        <v>42357.348611111112</v>
      </c>
      <c r="L940" s="27">
        <f t="shared" si="91"/>
        <v>1.1805555557657499E-2</v>
      </c>
      <c r="M940" s="28" t="str">
        <f t="shared" si="92"/>
        <v>TRUE</v>
      </c>
      <c r="N940" s="31" t="s">
        <v>41</v>
      </c>
      <c r="O940" s="29" t="s">
        <v>426</v>
      </c>
      <c r="P940"/>
      <c r="Q940"/>
      <c r="R940"/>
      <c r="S940"/>
      <c r="T940"/>
      <c r="U940"/>
      <c r="V940"/>
      <c r="W940"/>
    </row>
    <row r="941" spans="1:23" ht="27" customHeight="1" x14ac:dyDescent="0.25">
      <c r="A941" s="62">
        <v>19298</v>
      </c>
      <c r="B941" s="62">
        <v>832</v>
      </c>
      <c r="C941" s="3" t="s">
        <v>40</v>
      </c>
      <c r="D941" s="60">
        <v>42357.347222222219</v>
      </c>
      <c r="E941" s="63" t="s">
        <v>39</v>
      </c>
      <c r="F941" s="55">
        <v>42357.118055555555</v>
      </c>
      <c r="G941" s="51">
        <f t="shared" si="89"/>
        <v>0.22916666666424135</v>
      </c>
      <c r="H941" s="31" t="str">
        <f t="shared" si="90"/>
        <v>ACCEPTABLE</v>
      </c>
      <c r="I941" s="18"/>
      <c r="J941" s="33">
        <v>42357.383333333331</v>
      </c>
      <c r="K941" s="33">
        <v>42357.399305555555</v>
      </c>
      <c r="L941" s="27">
        <f t="shared" si="91"/>
        <v>1.5972222223354038E-2</v>
      </c>
      <c r="M941" s="28" t="str">
        <f t="shared" si="92"/>
        <v>TRUE</v>
      </c>
      <c r="N941" s="31" t="s">
        <v>39</v>
      </c>
      <c r="O941" s="29" t="s">
        <v>617</v>
      </c>
      <c r="P941"/>
      <c r="Q941"/>
      <c r="R941"/>
      <c r="S941"/>
      <c r="T941"/>
      <c r="U941"/>
      <c r="V941"/>
      <c r="W941"/>
    </row>
    <row r="942" spans="1:23" ht="27" customHeight="1" x14ac:dyDescent="0.25">
      <c r="A942" s="62">
        <v>19299</v>
      </c>
      <c r="B942" s="62">
        <v>833</v>
      </c>
      <c r="C942" s="3" t="s">
        <v>340</v>
      </c>
      <c r="D942" s="60">
        <v>42357.614583333336</v>
      </c>
      <c r="E942" s="63" t="s">
        <v>41</v>
      </c>
      <c r="F942" s="55">
        <v>42357.478472222225</v>
      </c>
      <c r="G942" s="51">
        <f t="shared" si="89"/>
        <v>0.13611111111094942</v>
      </c>
      <c r="H942" s="31" t="str">
        <f t="shared" si="90"/>
        <v>ACCEPTABLE</v>
      </c>
      <c r="I942" s="18"/>
      <c r="J942" s="33">
        <v>42357.609722222223</v>
      </c>
      <c r="K942" s="33">
        <v>42357.623611111114</v>
      </c>
      <c r="L942" s="27">
        <f t="shared" si="91"/>
        <v>1.3888888890505768E-2</v>
      </c>
      <c r="M942" s="28" t="str">
        <f t="shared" si="92"/>
        <v>TRUE</v>
      </c>
      <c r="N942" s="31" t="s">
        <v>41</v>
      </c>
      <c r="O942" s="29" t="s">
        <v>618</v>
      </c>
      <c r="P942"/>
      <c r="Q942"/>
      <c r="R942"/>
      <c r="S942"/>
      <c r="T942"/>
      <c r="U942"/>
      <c r="V942"/>
      <c r="W942"/>
    </row>
    <row r="943" spans="1:23" ht="27" customHeight="1" x14ac:dyDescent="0.25">
      <c r="A943" s="62">
        <v>19300</v>
      </c>
      <c r="B943" s="62">
        <v>836</v>
      </c>
      <c r="C943" s="3" t="s">
        <v>40</v>
      </c>
      <c r="D943" s="57">
        <v>42357.677083333336</v>
      </c>
      <c r="E943" s="63" t="s">
        <v>39</v>
      </c>
      <c r="F943" s="55">
        <v>42357.478472222225</v>
      </c>
      <c r="G943" s="51">
        <f t="shared" si="89"/>
        <v>0.19861111111094942</v>
      </c>
      <c r="H943" s="31" t="str">
        <f t="shared" si="90"/>
        <v>ACCEPTABLE</v>
      </c>
      <c r="I943" s="18"/>
      <c r="J943" s="33">
        <v>42357.642361111109</v>
      </c>
      <c r="K943" s="33">
        <v>42357.652777777781</v>
      </c>
      <c r="L943" s="27">
        <f t="shared" si="91"/>
        <v>1.0416666671517305E-2</v>
      </c>
      <c r="M943" s="28" t="str">
        <f t="shared" si="92"/>
        <v>TRUE</v>
      </c>
      <c r="N943" s="31" t="s">
        <v>39</v>
      </c>
      <c r="O943" s="29" t="s">
        <v>619</v>
      </c>
      <c r="P943"/>
      <c r="Q943"/>
      <c r="R943"/>
      <c r="S943"/>
      <c r="T943"/>
      <c r="U943"/>
      <c r="V943"/>
      <c r="W943"/>
    </row>
    <row r="944" spans="1:23" ht="27" customHeight="1" x14ac:dyDescent="0.25">
      <c r="A944" s="62">
        <v>19301</v>
      </c>
      <c r="B944" s="62">
        <v>837</v>
      </c>
      <c r="C944" s="3" t="s">
        <v>340</v>
      </c>
      <c r="D944" s="57">
        <v>42358.677083333336</v>
      </c>
      <c r="E944" s="63" t="s">
        <v>41</v>
      </c>
      <c r="F944" s="55">
        <v>42358.587500000001</v>
      </c>
      <c r="G944" s="51">
        <f t="shared" si="89"/>
        <v>8.9583333334303461E-2</v>
      </c>
      <c r="H944" s="31" t="str">
        <f t="shared" si="90"/>
        <v>ACCEPTABLE</v>
      </c>
      <c r="I944" s="18"/>
      <c r="J944" s="33">
        <v>42358.680555555555</v>
      </c>
      <c r="K944" s="33">
        <v>42358.690972222219</v>
      </c>
      <c r="L944" s="27">
        <f t="shared" si="91"/>
        <v>1.0416666664241347E-2</v>
      </c>
      <c r="M944" s="28" t="str">
        <f t="shared" si="92"/>
        <v>TRUE</v>
      </c>
      <c r="N944" s="31" t="s">
        <v>41</v>
      </c>
      <c r="O944" s="29" t="s">
        <v>620</v>
      </c>
      <c r="P944"/>
      <c r="Q944"/>
      <c r="R944"/>
      <c r="S944"/>
      <c r="T944"/>
      <c r="U944"/>
      <c r="V944"/>
      <c r="W944"/>
    </row>
    <row r="945" spans="1:23" ht="27" customHeight="1" x14ac:dyDescent="0.25">
      <c r="A945" s="62">
        <v>19301</v>
      </c>
      <c r="B945" s="62">
        <v>838</v>
      </c>
      <c r="C945" s="63" t="s">
        <v>51</v>
      </c>
      <c r="D945" s="57">
        <v>42358.71875</v>
      </c>
      <c r="E945" s="63" t="s">
        <v>39</v>
      </c>
      <c r="F945" s="55">
        <v>42358.587500000001</v>
      </c>
      <c r="G945" s="51">
        <f t="shared" si="89"/>
        <v>0.13124999999854481</v>
      </c>
      <c r="H945" s="31" t="str">
        <f t="shared" si="90"/>
        <v>ACCEPTABLE</v>
      </c>
      <c r="I945" s="18"/>
      <c r="J945" s="33">
        <v>42358.71875</v>
      </c>
      <c r="K945" s="33">
        <v>42358.729166666664</v>
      </c>
      <c r="L945" s="27">
        <f t="shared" si="91"/>
        <v>1.0416666664241347E-2</v>
      </c>
      <c r="M945" s="28" t="str">
        <f t="shared" si="92"/>
        <v>TRUE</v>
      </c>
      <c r="N945" s="31" t="s">
        <v>39</v>
      </c>
      <c r="O945" s="29" t="s">
        <v>621</v>
      </c>
      <c r="P945"/>
      <c r="Q945"/>
      <c r="R945"/>
      <c r="S945"/>
      <c r="T945"/>
      <c r="U945"/>
      <c r="V945"/>
      <c r="W945"/>
    </row>
    <row r="946" spans="1:23" ht="27" customHeight="1" x14ac:dyDescent="0.25">
      <c r="A946" s="62">
        <v>19302</v>
      </c>
      <c r="B946" s="62">
        <v>839</v>
      </c>
      <c r="C946" s="3" t="s">
        <v>40</v>
      </c>
      <c r="D946" s="57">
        <v>42358.75</v>
      </c>
      <c r="E946" s="63" t="s">
        <v>41</v>
      </c>
      <c r="F946" s="55">
        <v>42358.587500000001</v>
      </c>
      <c r="G946" s="51">
        <f t="shared" si="89"/>
        <v>0.16249999999854481</v>
      </c>
      <c r="H946" s="31" t="str">
        <f t="shared" si="90"/>
        <v>ACCEPTABLE</v>
      </c>
      <c r="I946" s="18"/>
      <c r="J946" s="33">
        <v>42358.736111111109</v>
      </c>
      <c r="K946" s="33">
        <v>42358.746527777781</v>
      </c>
      <c r="L946" s="27">
        <f t="shared" si="91"/>
        <v>1.0416666671517305E-2</v>
      </c>
      <c r="M946" s="28" t="str">
        <f t="shared" si="92"/>
        <v>TRUE</v>
      </c>
      <c r="N946" s="31" t="s">
        <v>41</v>
      </c>
      <c r="O946" s="29" t="s">
        <v>622</v>
      </c>
      <c r="P946"/>
      <c r="Q946"/>
      <c r="R946"/>
      <c r="S946"/>
      <c r="T946"/>
      <c r="U946"/>
      <c r="V946"/>
      <c r="W946"/>
    </row>
    <row r="947" spans="1:23" ht="27" customHeight="1" x14ac:dyDescent="0.25">
      <c r="A947" s="62">
        <v>19302</v>
      </c>
      <c r="B947" s="62">
        <v>840</v>
      </c>
      <c r="C947" s="3" t="s">
        <v>40</v>
      </c>
      <c r="D947" s="57">
        <v>42358.770833333336</v>
      </c>
      <c r="E947" s="63" t="s">
        <v>39</v>
      </c>
      <c r="F947" s="55">
        <v>42358.587500000001</v>
      </c>
      <c r="G947" s="51">
        <f t="shared" si="89"/>
        <v>0.18333333333430346</v>
      </c>
      <c r="H947" s="31" t="str">
        <f t="shared" si="90"/>
        <v>ACCEPTABLE</v>
      </c>
      <c r="I947" s="18"/>
      <c r="J947" s="33">
        <v>42358.763888888891</v>
      </c>
      <c r="K947" s="33">
        <v>42358.777777777781</v>
      </c>
      <c r="L947" s="27">
        <f t="shared" si="91"/>
        <v>1.3888888890505768E-2</v>
      </c>
      <c r="M947" s="28" t="str">
        <f t="shared" si="92"/>
        <v>TRUE</v>
      </c>
      <c r="N947" s="31" t="s">
        <v>39</v>
      </c>
      <c r="O947" s="29" t="s">
        <v>603</v>
      </c>
      <c r="P947"/>
      <c r="Q947"/>
      <c r="R947"/>
      <c r="S947"/>
      <c r="T947"/>
      <c r="U947"/>
      <c r="V947"/>
      <c r="W947"/>
    </row>
    <row r="948" spans="1:23" ht="27" customHeight="1" x14ac:dyDescent="0.25">
      <c r="A948" s="62">
        <v>19299</v>
      </c>
      <c r="B948" s="62">
        <v>841</v>
      </c>
      <c r="C948" s="63" t="s">
        <v>51</v>
      </c>
      <c r="D948" s="57">
        <v>42360.28125</v>
      </c>
      <c r="E948" s="63" t="s">
        <v>41</v>
      </c>
      <c r="F948" s="55">
        <v>42359.771527777775</v>
      </c>
      <c r="G948" s="51">
        <f t="shared" si="89"/>
        <v>0.50972222222480923</v>
      </c>
      <c r="H948" s="31" t="str">
        <f t="shared" si="90"/>
        <v>ACCEPTABLE</v>
      </c>
      <c r="I948" s="18"/>
      <c r="J948" s="33">
        <v>42360.293749999997</v>
      </c>
      <c r="K948" s="33">
        <v>42360.304861111108</v>
      </c>
      <c r="L948" s="27">
        <f t="shared" si="91"/>
        <v>1.1111111110949423E-2</v>
      </c>
      <c r="M948" s="28" t="str">
        <f t="shared" si="92"/>
        <v>TRUE</v>
      </c>
      <c r="N948" s="31" t="s">
        <v>41</v>
      </c>
      <c r="O948" s="29" t="s">
        <v>453</v>
      </c>
      <c r="P948"/>
      <c r="Q948"/>
      <c r="R948"/>
      <c r="S948"/>
      <c r="T948"/>
      <c r="U948"/>
      <c r="V948"/>
      <c r="W948"/>
    </row>
    <row r="949" spans="1:23" ht="27" customHeight="1" x14ac:dyDescent="0.25">
      <c r="A949" s="62">
        <v>19299</v>
      </c>
      <c r="B949" s="62">
        <v>842</v>
      </c>
      <c r="C949" s="3" t="s">
        <v>340</v>
      </c>
      <c r="D949" s="57">
        <v>42360.305555555555</v>
      </c>
      <c r="E949" s="63" t="s">
        <v>39</v>
      </c>
      <c r="F949" s="55">
        <v>42359.771527777775</v>
      </c>
      <c r="G949" s="51">
        <f t="shared" ref="G949:G999" si="93">IF(D949="","",D949-F949)</f>
        <v>0.53402777777955635</v>
      </c>
      <c r="H949" s="31" t="str">
        <f t="shared" si="90"/>
        <v>ACCEPTABLE</v>
      </c>
      <c r="I949" s="18"/>
      <c r="J949" s="33">
        <v>42360.315972222219</v>
      </c>
      <c r="K949" s="33">
        <v>42360.327777777777</v>
      </c>
      <c r="L949" s="27">
        <f t="shared" si="91"/>
        <v>1.1805555557657499E-2</v>
      </c>
      <c r="M949" s="28" t="str">
        <f t="shared" si="92"/>
        <v>TRUE</v>
      </c>
      <c r="N949" s="31" t="s">
        <v>39</v>
      </c>
      <c r="O949" s="29" t="s">
        <v>447</v>
      </c>
      <c r="P949"/>
      <c r="Q949"/>
      <c r="R949"/>
      <c r="S949"/>
      <c r="T949"/>
      <c r="U949"/>
      <c r="V949"/>
      <c r="W949"/>
    </row>
    <row r="950" spans="1:23" ht="27" customHeight="1" x14ac:dyDescent="0.25">
      <c r="A950" s="62">
        <v>19301</v>
      </c>
      <c r="B950" s="62">
        <v>843</v>
      </c>
      <c r="C950" s="63" t="s">
        <v>51</v>
      </c>
      <c r="D950" s="57">
        <v>42360.347222222219</v>
      </c>
      <c r="E950" s="63" t="s">
        <v>41</v>
      </c>
      <c r="F950" s="55">
        <v>42359.771527777775</v>
      </c>
      <c r="G950" s="51">
        <f t="shared" si="93"/>
        <v>0.57569444444379769</v>
      </c>
      <c r="H950" s="31" t="str">
        <f t="shared" si="90"/>
        <v>ACCEPTABLE</v>
      </c>
      <c r="I950" s="18"/>
      <c r="J950" s="33">
        <v>42360.347222222219</v>
      </c>
      <c r="K950" s="33">
        <v>42360.36041666667</v>
      </c>
      <c r="L950" s="27">
        <f t="shared" si="91"/>
        <v>1.319444445107365E-2</v>
      </c>
      <c r="M950" s="28" t="str">
        <f t="shared" si="92"/>
        <v>TRUE</v>
      </c>
      <c r="N950" s="31" t="s">
        <v>41</v>
      </c>
      <c r="O950" s="29" t="s">
        <v>623</v>
      </c>
      <c r="P950"/>
      <c r="Q950"/>
      <c r="R950"/>
      <c r="S950"/>
      <c r="T950"/>
      <c r="U950"/>
      <c r="V950"/>
      <c r="W950"/>
    </row>
    <row r="951" spans="1:23" ht="27" customHeight="1" x14ac:dyDescent="0.25">
      <c r="A951" s="62">
        <v>19301</v>
      </c>
      <c r="B951" s="62">
        <v>844</v>
      </c>
      <c r="C951" s="3" t="s">
        <v>340</v>
      </c>
      <c r="D951" s="57">
        <v>42360.368055555555</v>
      </c>
      <c r="E951" s="63" t="s">
        <v>39</v>
      </c>
      <c r="F951" s="55">
        <v>42359.771527777775</v>
      </c>
      <c r="G951" s="51">
        <f t="shared" si="93"/>
        <v>0.59652777777955635</v>
      </c>
      <c r="H951" s="31" t="str">
        <f t="shared" si="90"/>
        <v>ACCEPTABLE</v>
      </c>
      <c r="I951" s="18"/>
      <c r="J951" s="33">
        <v>42360.377083333333</v>
      </c>
      <c r="K951" s="33">
        <v>42360.393750000003</v>
      </c>
      <c r="L951" s="27">
        <f t="shared" si="91"/>
        <v>1.6666666670062114E-2</v>
      </c>
      <c r="M951" s="28" t="str">
        <f t="shared" si="92"/>
        <v>TRUE</v>
      </c>
      <c r="N951" s="31" t="s">
        <v>39</v>
      </c>
      <c r="O951" s="29" t="s">
        <v>624</v>
      </c>
      <c r="P951"/>
      <c r="Q951"/>
      <c r="R951"/>
      <c r="S951"/>
      <c r="T951"/>
      <c r="U951"/>
      <c r="V951"/>
      <c r="W951"/>
    </row>
    <row r="952" spans="1:23" ht="27" customHeight="1" x14ac:dyDescent="0.25">
      <c r="A952" s="62">
        <v>19303</v>
      </c>
      <c r="B952" s="62">
        <v>845</v>
      </c>
      <c r="C952" s="3" t="s">
        <v>40</v>
      </c>
      <c r="D952" s="57">
        <v>42361.28125</v>
      </c>
      <c r="E952" s="63" t="s">
        <v>41</v>
      </c>
      <c r="F952" s="55">
        <v>42361.23541666667</v>
      </c>
      <c r="G952" s="51">
        <f t="shared" si="93"/>
        <v>4.5833333329937886E-2</v>
      </c>
      <c r="H952" s="31" t="str">
        <f t="shared" si="90"/>
        <v>ACCEPTABLE</v>
      </c>
      <c r="I952" s="18"/>
      <c r="J952" s="33">
        <v>42361.28125</v>
      </c>
      <c r="K952" s="33">
        <v>42361.294444444444</v>
      </c>
      <c r="L952" s="27">
        <f t="shared" si="91"/>
        <v>1.3194444443797693E-2</v>
      </c>
      <c r="M952" s="28" t="str">
        <f t="shared" si="92"/>
        <v>TRUE</v>
      </c>
      <c r="N952" s="31" t="s">
        <v>41</v>
      </c>
      <c r="O952" s="29" t="s">
        <v>125</v>
      </c>
      <c r="P952"/>
      <c r="Q952"/>
      <c r="R952"/>
      <c r="S952"/>
      <c r="T952"/>
      <c r="U952"/>
      <c r="V952"/>
      <c r="W952"/>
    </row>
    <row r="953" spans="1:23" ht="27" customHeight="1" x14ac:dyDescent="0.25">
      <c r="A953" s="62">
        <v>19303</v>
      </c>
      <c r="B953" s="62">
        <v>846</v>
      </c>
      <c r="C953" s="63" t="s">
        <v>43</v>
      </c>
      <c r="D953" s="57">
        <v>42361.322916666664</v>
      </c>
      <c r="E953" s="63" t="s">
        <v>39</v>
      </c>
      <c r="F953" s="55">
        <v>42361.23541666667</v>
      </c>
      <c r="G953" s="51">
        <f t="shared" ref="G953" si="94">IF(D953="","",D953-F953)</f>
        <v>8.7499999994179234E-2</v>
      </c>
      <c r="H953" s="31" t="str">
        <f t="shared" si="90"/>
        <v>ACCEPTABLE</v>
      </c>
      <c r="I953" s="18"/>
      <c r="J953" s="33">
        <v>42361.321527777778</v>
      </c>
      <c r="K953" s="33">
        <v>42361.338194444441</v>
      </c>
      <c r="L953" s="27">
        <f t="shared" si="91"/>
        <v>1.6666666662786156E-2</v>
      </c>
      <c r="M953" s="28" t="str">
        <f t="shared" si="92"/>
        <v>TRUE</v>
      </c>
      <c r="N953" s="31" t="s">
        <v>39</v>
      </c>
      <c r="O953" s="29" t="s">
        <v>625</v>
      </c>
      <c r="P953"/>
      <c r="Q953"/>
      <c r="R953"/>
      <c r="S953"/>
      <c r="T953"/>
      <c r="U953"/>
      <c r="V953"/>
      <c r="W953"/>
    </row>
    <row r="954" spans="1:23" ht="27" customHeight="1" x14ac:dyDescent="0.25">
      <c r="A954" s="62">
        <v>19304</v>
      </c>
      <c r="B954" s="62">
        <v>847</v>
      </c>
      <c r="C954" s="63" t="s">
        <v>292</v>
      </c>
      <c r="D954" s="57">
        <v>42361.416666666664</v>
      </c>
      <c r="E954" s="63" t="s">
        <v>41</v>
      </c>
      <c r="F954" s="55">
        <v>42361.240277777775</v>
      </c>
      <c r="G954" s="51">
        <f t="shared" si="93"/>
        <v>0.17638888888905058</v>
      </c>
      <c r="H954" s="31" t="str">
        <f t="shared" si="90"/>
        <v>ACCEPTABLE</v>
      </c>
      <c r="I954" s="18"/>
      <c r="J954" s="33">
        <v>42361.416666666664</v>
      </c>
      <c r="K954" s="33">
        <v>42361.424305555556</v>
      </c>
      <c r="L954" s="27">
        <f t="shared" si="91"/>
        <v>7.6388888919609599E-3</v>
      </c>
      <c r="M954" s="28" t="str">
        <f t="shared" si="92"/>
        <v>TRUE</v>
      </c>
      <c r="N954" s="31" t="s">
        <v>41</v>
      </c>
      <c r="O954" s="29" t="s">
        <v>121</v>
      </c>
      <c r="P954"/>
      <c r="Q954"/>
      <c r="R954"/>
      <c r="S954"/>
      <c r="T954"/>
      <c r="U954"/>
      <c r="V954"/>
      <c r="W954"/>
    </row>
    <row r="955" spans="1:23" ht="27" customHeight="1" x14ac:dyDescent="0.25">
      <c r="A955" s="62">
        <v>19304</v>
      </c>
      <c r="B955" s="62">
        <v>848</v>
      </c>
      <c r="C955" s="63" t="s">
        <v>292</v>
      </c>
      <c r="D955" s="57">
        <v>42361.46875</v>
      </c>
      <c r="E955" s="63" t="s">
        <v>39</v>
      </c>
      <c r="F955" s="55">
        <v>42361.240277777775</v>
      </c>
      <c r="G955" s="51">
        <f t="shared" si="93"/>
        <v>0.22847222222480923</v>
      </c>
      <c r="H955" s="31" t="str">
        <f t="shared" si="90"/>
        <v>ACCEPTABLE</v>
      </c>
      <c r="I955" s="18"/>
      <c r="J955" s="33">
        <v>42361.458333333336</v>
      </c>
      <c r="K955" s="33">
        <v>42361.472222222219</v>
      </c>
      <c r="L955" s="27">
        <f t="shared" si="91"/>
        <v>1.3888888883229811E-2</v>
      </c>
      <c r="M955" s="28" t="str">
        <f t="shared" si="92"/>
        <v>TRUE</v>
      </c>
      <c r="N955" s="31" t="s">
        <v>39</v>
      </c>
      <c r="O955" s="29" t="s">
        <v>457</v>
      </c>
      <c r="P955"/>
      <c r="Q955"/>
      <c r="R955"/>
      <c r="S955"/>
      <c r="T955"/>
      <c r="U955"/>
      <c r="V955"/>
      <c r="W955"/>
    </row>
    <row r="956" spans="1:23" ht="27" customHeight="1" x14ac:dyDescent="0.25">
      <c r="A956" s="62">
        <v>19305</v>
      </c>
      <c r="B956" s="62">
        <v>849</v>
      </c>
      <c r="C956" s="63" t="s">
        <v>40</v>
      </c>
      <c r="D956" s="57">
        <v>42362.416666666664</v>
      </c>
      <c r="E956" s="63" t="s">
        <v>41</v>
      </c>
      <c r="F956" s="55">
        <v>42362.326388888891</v>
      </c>
      <c r="G956" s="51">
        <f t="shared" si="93"/>
        <v>9.0277777773735579E-2</v>
      </c>
      <c r="H956" s="31" t="str">
        <f t="shared" si="90"/>
        <v>ACCEPTABLE</v>
      </c>
      <c r="I956" s="18"/>
      <c r="J956" s="33">
        <v>42362.38958333333</v>
      </c>
      <c r="K956" s="33">
        <v>42362.402777777781</v>
      </c>
      <c r="L956" s="27">
        <f t="shared" si="91"/>
        <v>1.319444445107365E-2</v>
      </c>
      <c r="M956" s="28" t="str">
        <f t="shared" si="92"/>
        <v>TRUE</v>
      </c>
      <c r="N956" s="31" t="s">
        <v>41</v>
      </c>
      <c r="O956" s="29" t="s">
        <v>626</v>
      </c>
      <c r="P956"/>
      <c r="Q956"/>
      <c r="R956"/>
      <c r="S956"/>
      <c r="T956"/>
      <c r="U956"/>
      <c r="V956"/>
      <c r="W956"/>
    </row>
    <row r="957" spans="1:23" ht="27" customHeight="1" x14ac:dyDescent="0.25">
      <c r="A957" s="62">
        <v>19305</v>
      </c>
      <c r="B957" s="62">
        <v>850</v>
      </c>
      <c r="C957" s="63" t="s">
        <v>43</v>
      </c>
      <c r="D957" s="57">
        <v>42362.458333333336</v>
      </c>
      <c r="E957" s="63" t="s">
        <v>39</v>
      </c>
      <c r="F957" s="55">
        <v>42362.326388888891</v>
      </c>
      <c r="G957" s="51">
        <f t="shared" si="93"/>
        <v>0.13194444444525288</v>
      </c>
      <c r="H957" s="31" t="str">
        <f t="shared" si="90"/>
        <v>ACCEPTABLE</v>
      </c>
      <c r="I957" s="18"/>
      <c r="J957" s="33">
        <v>42362.423611111109</v>
      </c>
      <c r="K957" s="33">
        <v>42362.434027777781</v>
      </c>
      <c r="L957" s="27">
        <f t="shared" si="91"/>
        <v>1.0416666671517305E-2</v>
      </c>
      <c r="M957" s="28" t="str">
        <f t="shared" si="92"/>
        <v>TRUE</v>
      </c>
      <c r="N957" s="31" t="s">
        <v>39</v>
      </c>
      <c r="O957" s="29" t="s">
        <v>54</v>
      </c>
      <c r="P957"/>
      <c r="Q957"/>
      <c r="R957"/>
      <c r="S957"/>
      <c r="T957"/>
      <c r="U957"/>
      <c r="V957"/>
      <c r="W957"/>
    </row>
    <row r="958" spans="1:23" ht="27" customHeight="1" x14ac:dyDescent="0.25">
      <c r="A958" s="62">
        <v>19305</v>
      </c>
      <c r="B958" s="62">
        <v>851</v>
      </c>
      <c r="C958" s="63" t="s">
        <v>43</v>
      </c>
      <c r="D958" s="57">
        <v>42362.729166666664</v>
      </c>
      <c r="E958" s="63" t="s">
        <v>41</v>
      </c>
      <c r="F958" s="55">
        <v>42362.604861111111</v>
      </c>
      <c r="G958" s="51">
        <f t="shared" si="93"/>
        <v>0.12430555555329192</v>
      </c>
      <c r="H958" s="31" t="str">
        <f t="shared" si="90"/>
        <v>ACCEPTABLE</v>
      </c>
      <c r="I958" s="18"/>
      <c r="J958" s="33">
        <v>42362.731249999997</v>
      </c>
      <c r="K958" s="33">
        <v>42362.739583333336</v>
      </c>
      <c r="L958" s="27">
        <f t="shared" si="91"/>
        <v>8.3333333386690356E-3</v>
      </c>
      <c r="M958" s="28" t="str">
        <f t="shared" si="92"/>
        <v>TRUE</v>
      </c>
      <c r="N958" s="31" t="s">
        <v>41</v>
      </c>
      <c r="O958" s="29" t="s">
        <v>54</v>
      </c>
      <c r="P958"/>
      <c r="Q958"/>
      <c r="R958"/>
      <c r="S958"/>
      <c r="T958"/>
      <c r="U958"/>
      <c r="V958"/>
      <c r="W958"/>
    </row>
    <row r="959" spans="1:23" ht="27" customHeight="1" x14ac:dyDescent="0.25">
      <c r="A959" s="62">
        <v>19305</v>
      </c>
      <c r="B959" s="62">
        <v>852</v>
      </c>
      <c r="C959" s="63" t="s">
        <v>40</v>
      </c>
      <c r="D959" s="57">
        <v>42362.75</v>
      </c>
      <c r="E959" s="63" t="s">
        <v>39</v>
      </c>
      <c r="F959" s="55">
        <v>42362.604861111111</v>
      </c>
      <c r="G959" s="51">
        <f t="shared" si="93"/>
        <v>0.14513888888905058</v>
      </c>
      <c r="H959" s="31" t="str">
        <f t="shared" si="90"/>
        <v>ACCEPTABLE</v>
      </c>
      <c r="I959" s="18"/>
      <c r="J959" s="33">
        <v>42362.763888888891</v>
      </c>
      <c r="K959" s="33">
        <v>42362.781944444447</v>
      </c>
      <c r="L959" s="27">
        <f t="shared" si="91"/>
        <v>1.8055555556202307E-2</v>
      </c>
      <c r="M959" s="28" t="str">
        <f t="shared" si="92"/>
        <v>TRUE</v>
      </c>
      <c r="N959" s="31" t="s">
        <v>39</v>
      </c>
      <c r="O959" s="29" t="s">
        <v>626</v>
      </c>
      <c r="P959"/>
      <c r="Q959"/>
      <c r="R959"/>
      <c r="S959"/>
      <c r="T959"/>
      <c r="U959"/>
      <c r="V959"/>
      <c r="W959"/>
    </row>
    <row r="960" spans="1:23" ht="27" customHeight="1" x14ac:dyDescent="0.25">
      <c r="A960" s="62">
        <v>19303</v>
      </c>
      <c r="B960" s="62">
        <v>853</v>
      </c>
      <c r="C960" s="63" t="s">
        <v>43</v>
      </c>
      <c r="D960" s="57">
        <v>42362.847222222219</v>
      </c>
      <c r="E960" s="63" t="s">
        <v>41</v>
      </c>
      <c r="F960" s="55">
        <v>42362.604861111111</v>
      </c>
      <c r="G960" s="51">
        <f t="shared" si="93"/>
        <v>0.24236111110803904</v>
      </c>
      <c r="H960" s="31" t="str">
        <f t="shared" si="90"/>
        <v>ACCEPTABLE</v>
      </c>
      <c r="I960" s="18"/>
      <c r="J960" s="33">
        <v>42362.847222222219</v>
      </c>
      <c r="K960" s="33">
        <v>42362.854861111111</v>
      </c>
      <c r="L960" s="27">
        <f t="shared" si="91"/>
        <v>7.6388888919609599E-3</v>
      </c>
      <c r="M960" s="28" t="str">
        <f t="shared" si="92"/>
        <v>TRUE</v>
      </c>
      <c r="N960" s="31" t="s">
        <v>41</v>
      </c>
      <c r="O960" s="29" t="s">
        <v>54</v>
      </c>
      <c r="P960"/>
      <c r="Q960"/>
      <c r="R960"/>
      <c r="S960"/>
      <c r="T960"/>
      <c r="U960"/>
      <c r="V960"/>
      <c r="W960"/>
    </row>
    <row r="961" spans="1:23" ht="27" customHeight="1" x14ac:dyDescent="0.25">
      <c r="A961" s="62">
        <v>19303</v>
      </c>
      <c r="B961" s="62">
        <v>854</v>
      </c>
      <c r="C961" s="63" t="s">
        <v>40</v>
      </c>
      <c r="D961" s="57">
        <v>42362.868055555555</v>
      </c>
      <c r="E961" s="63" t="s">
        <v>39</v>
      </c>
      <c r="F961" s="55">
        <v>42362.604861111111</v>
      </c>
      <c r="G961" s="51">
        <f t="shared" si="93"/>
        <v>0.26319444444379769</v>
      </c>
      <c r="H961" s="31" t="str">
        <f t="shared" si="90"/>
        <v>ACCEPTABLE</v>
      </c>
      <c r="I961" s="18"/>
      <c r="J961" s="33">
        <v>42362.885416666664</v>
      </c>
      <c r="K961" s="33">
        <v>42362.895833333336</v>
      </c>
      <c r="L961" s="27">
        <f t="shared" si="91"/>
        <v>1.0416666671517305E-2</v>
      </c>
      <c r="M961" s="28" t="str">
        <f t="shared" si="92"/>
        <v>TRUE</v>
      </c>
      <c r="N961" s="31" t="s">
        <v>39</v>
      </c>
      <c r="O961" s="29" t="s">
        <v>627</v>
      </c>
      <c r="P961"/>
      <c r="Q961"/>
      <c r="R961"/>
      <c r="S961"/>
      <c r="T961"/>
      <c r="U961"/>
      <c r="V961"/>
      <c r="W961"/>
    </row>
    <row r="962" spans="1:23" ht="27" customHeight="1" x14ac:dyDescent="0.25">
      <c r="A962" s="62">
        <v>19306</v>
      </c>
      <c r="B962" s="62">
        <v>855</v>
      </c>
      <c r="C962" s="3" t="s">
        <v>340</v>
      </c>
      <c r="D962" s="57">
        <v>42363.354166666664</v>
      </c>
      <c r="E962" s="63" t="s">
        <v>41</v>
      </c>
      <c r="F962" s="55">
        <v>42362.604861111111</v>
      </c>
      <c r="G962" s="51">
        <f t="shared" si="93"/>
        <v>0.74930555555329192</v>
      </c>
      <c r="H962" s="31" t="str">
        <f t="shared" si="90"/>
        <v>ACCEPTABLE</v>
      </c>
      <c r="I962" s="18"/>
      <c r="J962" s="33">
        <v>42363.333333333336</v>
      </c>
      <c r="K962" s="33">
        <v>42363.359027777777</v>
      </c>
      <c r="L962" s="27">
        <f t="shared" si="91"/>
        <v>2.569444444088731E-2</v>
      </c>
      <c r="M962" s="28" t="str">
        <f t="shared" si="92"/>
        <v>TRUE</v>
      </c>
      <c r="N962" s="31" t="s">
        <v>41</v>
      </c>
      <c r="O962" s="29" t="s">
        <v>628</v>
      </c>
      <c r="P962"/>
      <c r="Q962"/>
      <c r="R962"/>
      <c r="S962"/>
      <c r="T962"/>
      <c r="U962"/>
      <c r="V962"/>
      <c r="W962"/>
    </row>
    <row r="963" spans="1:23" ht="27" customHeight="1" x14ac:dyDescent="0.25">
      <c r="A963" s="62">
        <v>19306</v>
      </c>
      <c r="B963" s="62">
        <v>856</v>
      </c>
      <c r="C963" s="63" t="s">
        <v>51</v>
      </c>
      <c r="D963" s="57">
        <v>42363.395833333336</v>
      </c>
      <c r="E963" s="63" t="s">
        <v>39</v>
      </c>
      <c r="F963" s="55">
        <v>42362.604861111111</v>
      </c>
      <c r="G963" s="51">
        <f t="shared" si="93"/>
        <v>0.79097222222480923</v>
      </c>
      <c r="H963" s="31" t="str">
        <f t="shared" si="90"/>
        <v>ACCEPTABLE</v>
      </c>
      <c r="I963" s="18"/>
      <c r="J963" s="33">
        <v>42363.375694444447</v>
      </c>
      <c r="K963" s="33">
        <v>42363.388194444444</v>
      </c>
      <c r="L963" s="27">
        <f t="shared" si="91"/>
        <v>1.2499999997089617E-2</v>
      </c>
      <c r="M963" s="28" t="str">
        <f t="shared" si="92"/>
        <v>TRUE</v>
      </c>
      <c r="N963" s="31" t="s">
        <v>39</v>
      </c>
      <c r="O963" s="29" t="s">
        <v>629</v>
      </c>
      <c r="P963"/>
      <c r="Q963"/>
      <c r="R963"/>
      <c r="S963"/>
      <c r="T963"/>
      <c r="U963"/>
      <c r="V963"/>
      <c r="W963"/>
    </row>
    <row r="964" spans="1:23" ht="27" customHeight="1" x14ac:dyDescent="0.25">
      <c r="A964" s="62">
        <v>19307</v>
      </c>
      <c r="B964" s="62">
        <v>857</v>
      </c>
      <c r="C964" s="63" t="s">
        <v>40</v>
      </c>
      <c r="D964" s="57">
        <v>42363.520833333336</v>
      </c>
      <c r="E964" s="63" t="s">
        <v>41</v>
      </c>
      <c r="F964" s="55">
        <v>42362.604861111111</v>
      </c>
      <c r="G964" s="51">
        <f t="shared" si="93"/>
        <v>0.91597222222480923</v>
      </c>
      <c r="H964" s="31" t="str">
        <f t="shared" si="90"/>
        <v>ACCEPTABLE</v>
      </c>
      <c r="I964" s="18"/>
      <c r="J964" s="33">
        <v>42363.545138888891</v>
      </c>
      <c r="K964" s="33">
        <v>42363.557638888888</v>
      </c>
      <c r="L964" s="27">
        <f t="shared" si="91"/>
        <v>1.2499999997089617E-2</v>
      </c>
      <c r="M964" s="28" t="str">
        <f t="shared" si="92"/>
        <v>TRUE</v>
      </c>
      <c r="N964" s="31" t="s">
        <v>41</v>
      </c>
      <c r="O964" s="29" t="s">
        <v>630</v>
      </c>
      <c r="P964"/>
      <c r="Q964"/>
      <c r="R964"/>
      <c r="S964"/>
      <c r="T964"/>
      <c r="U964"/>
      <c r="V964"/>
      <c r="W964"/>
    </row>
    <row r="965" spans="1:23" ht="27" customHeight="1" x14ac:dyDescent="0.25">
      <c r="A965" s="62">
        <v>19307</v>
      </c>
      <c r="B965" s="62">
        <v>858</v>
      </c>
      <c r="C965" s="63" t="s">
        <v>40</v>
      </c>
      <c r="D965" s="57">
        <v>42363.541666666664</v>
      </c>
      <c r="E965" s="63" t="s">
        <v>39</v>
      </c>
      <c r="F965" s="55">
        <v>42362.604861111111</v>
      </c>
      <c r="G965" s="51">
        <f t="shared" si="93"/>
        <v>0.93680555555329192</v>
      </c>
      <c r="H965" s="31" t="str">
        <f t="shared" si="90"/>
        <v>ACCEPTABLE</v>
      </c>
      <c r="I965" s="18"/>
      <c r="J965" s="33">
        <v>42363.565972222219</v>
      </c>
      <c r="K965" s="33">
        <v>42363.583333333336</v>
      </c>
      <c r="L965" s="27">
        <f t="shared" si="91"/>
        <v>1.7361111116770189E-2</v>
      </c>
      <c r="M965" s="28" t="str">
        <f t="shared" si="92"/>
        <v>TRUE</v>
      </c>
      <c r="N965" s="31" t="s">
        <v>39</v>
      </c>
      <c r="O965" s="29" t="s">
        <v>630</v>
      </c>
      <c r="P965"/>
      <c r="Q965"/>
      <c r="R965"/>
      <c r="S965"/>
      <c r="T965"/>
      <c r="U965"/>
      <c r="V965"/>
      <c r="W965"/>
    </row>
    <row r="966" spans="1:23" ht="27" customHeight="1" x14ac:dyDescent="0.25">
      <c r="A966" s="62">
        <v>19306</v>
      </c>
      <c r="B966" s="62">
        <v>859</v>
      </c>
      <c r="C966" s="63" t="s">
        <v>53</v>
      </c>
      <c r="D966" s="57">
        <v>42364.618055555555</v>
      </c>
      <c r="E966" s="63" t="s">
        <v>41</v>
      </c>
      <c r="F966" s="33">
        <v>42364.547222222223</v>
      </c>
      <c r="G966" s="51">
        <f t="shared" si="93"/>
        <v>7.0833333331393078E-2</v>
      </c>
      <c r="H966" s="31" t="str">
        <f t="shared" si="90"/>
        <v>ACCEPTABLE</v>
      </c>
      <c r="I966" s="18"/>
      <c r="J966" s="33">
        <v>42364.65</v>
      </c>
      <c r="K966" s="33">
        <v>42364.65902777778</v>
      </c>
      <c r="L966" s="27">
        <f t="shared" si="91"/>
        <v>9.0277777781011537E-3</v>
      </c>
      <c r="M966" s="28" t="str">
        <f t="shared" si="92"/>
        <v>TRUE</v>
      </c>
      <c r="N966" s="31" t="s">
        <v>41</v>
      </c>
      <c r="O966" s="29" t="s">
        <v>330</v>
      </c>
      <c r="P966"/>
      <c r="Q966"/>
      <c r="R966"/>
      <c r="S966"/>
      <c r="T966"/>
      <c r="U966"/>
      <c r="V966"/>
      <c r="W966"/>
    </row>
    <row r="967" spans="1:23" ht="27" customHeight="1" x14ac:dyDescent="0.25">
      <c r="A967" s="62">
        <v>19306</v>
      </c>
      <c r="B967" s="62">
        <v>860</v>
      </c>
      <c r="C967" s="3" t="s">
        <v>340</v>
      </c>
      <c r="D967" s="57">
        <v>42364.645833333336</v>
      </c>
      <c r="E967" s="63" t="s">
        <v>39</v>
      </c>
      <c r="F967" s="33">
        <v>42364.547222222223</v>
      </c>
      <c r="G967" s="51">
        <f t="shared" si="93"/>
        <v>9.8611111112404615E-2</v>
      </c>
      <c r="H967" s="31" t="str">
        <f t="shared" si="90"/>
        <v>ACCEPTABLE</v>
      </c>
      <c r="I967" s="18"/>
      <c r="J967" s="33">
        <v>42364.680555555555</v>
      </c>
      <c r="K967" s="33">
        <v>42364.694444444445</v>
      </c>
      <c r="L967" s="27">
        <f t="shared" si="91"/>
        <v>1.3888888890505768E-2</v>
      </c>
      <c r="M967" s="28" t="str">
        <f t="shared" si="92"/>
        <v>TRUE</v>
      </c>
      <c r="N967" s="31" t="s">
        <v>39</v>
      </c>
      <c r="O967" s="29" t="s">
        <v>631</v>
      </c>
      <c r="P967"/>
      <c r="Q967"/>
      <c r="R967"/>
      <c r="S967"/>
      <c r="T967"/>
      <c r="U967"/>
      <c r="V967"/>
      <c r="W967"/>
    </row>
    <row r="968" spans="1:23" ht="27" customHeight="1" x14ac:dyDescent="0.25">
      <c r="A968" s="62">
        <v>19308</v>
      </c>
      <c r="B968" s="62">
        <v>861</v>
      </c>
      <c r="C968" s="3" t="s">
        <v>340</v>
      </c>
      <c r="D968" s="57">
        <v>42365.40625</v>
      </c>
      <c r="E968" s="63" t="s">
        <v>41</v>
      </c>
      <c r="F968" s="33">
        <v>42364.547222222223</v>
      </c>
      <c r="G968" s="51">
        <f t="shared" si="93"/>
        <v>0.85902777777664596</v>
      </c>
      <c r="H968" s="31" t="str">
        <f t="shared" si="90"/>
        <v>ACCEPTABLE</v>
      </c>
      <c r="I968" s="18"/>
      <c r="J968" s="33">
        <v>42365.393750000003</v>
      </c>
      <c r="K968" s="33">
        <v>42365.406944444447</v>
      </c>
      <c r="L968" s="27">
        <f t="shared" si="91"/>
        <v>1.3194444443797693E-2</v>
      </c>
      <c r="M968" s="28" t="str">
        <f t="shared" si="92"/>
        <v>TRUE</v>
      </c>
      <c r="N968" s="31" t="s">
        <v>41</v>
      </c>
      <c r="O968" s="29" t="s">
        <v>632</v>
      </c>
      <c r="P968"/>
      <c r="Q968"/>
      <c r="R968"/>
      <c r="S968"/>
      <c r="T968"/>
      <c r="U968"/>
      <c r="V968"/>
      <c r="W968"/>
    </row>
    <row r="969" spans="1:23" ht="27" customHeight="1" x14ac:dyDescent="0.25">
      <c r="A969" s="62">
        <v>19308</v>
      </c>
      <c r="B969" s="62">
        <v>862</v>
      </c>
      <c r="C969" s="63" t="s">
        <v>51</v>
      </c>
      <c r="D969" s="57">
        <v>42365.447916666664</v>
      </c>
      <c r="E969" s="63" t="s">
        <v>39</v>
      </c>
      <c r="F969" s="33">
        <v>42364.547222222223</v>
      </c>
      <c r="G969" s="51">
        <f t="shared" si="93"/>
        <v>0.90069444444088731</v>
      </c>
      <c r="H969" s="31" t="str">
        <f t="shared" si="90"/>
        <v>ACCEPTABLE</v>
      </c>
      <c r="I969" s="18"/>
      <c r="J969" s="33">
        <v>42365.431250000001</v>
      </c>
      <c r="K969" s="33">
        <v>42365.438888888886</v>
      </c>
      <c r="L969" s="27">
        <f t="shared" si="91"/>
        <v>7.6388888846850023E-3</v>
      </c>
      <c r="M969" s="28" t="str">
        <f t="shared" si="92"/>
        <v>TRUE</v>
      </c>
      <c r="N969" s="31" t="s">
        <v>39</v>
      </c>
      <c r="O969" s="29" t="s">
        <v>633</v>
      </c>
      <c r="P969"/>
      <c r="Q969"/>
      <c r="R969"/>
      <c r="S969"/>
      <c r="T969"/>
      <c r="U969"/>
      <c r="V969"/>
      <c r="W969"/>
    </row>
    <row r="970" spans="1:23" ht="27" customHeight="1" x14ac:dyDescent="0.25">
      <c r="A970" s="62">
        <v>19309</v>
      </c>
      <c r="B970" s="62">
        <v>863</v>
      </c>
      <c r="C970" s="63" t="s">
        <v>40</v>
      </c>
      <c r="D970" s="57">
        <v>42365.614583333336</v>
      </c>
      <c r="E970" s="63" t="s">
        <v>41</v>
      </c>
      <c r="F970" s="33">
        <v>42365.499305555553</v>
      </c>
      <c r="G970" s="51">
        <f t="shared" si="93"/>
        <v>0.11527777778246673</v>
      </c>
      <c r="H970" s="31" t="str">
        <f t="shared" si="90"/>
        <v>ACCEPTABLE</v>
      </c>
      <c r="I970" s="18"/>
      <c r="J970" s="33">
        <v>42365.658333333333</v>
      </c>
      <c r="K970" s="33">
        <v>42365.666666666664</v>
      </c>
      <c r="L970" s="27">
        <f t="shared" si="91"/>
        <v>8.333333331393078E-3</v>
      </c>
      <c r="M970" s="28" t="str">
        <f t="shared" si="92"/>
        <v>TRUE</v>
      </c>
      <c r="N970" s="31" t="s">
        <v>41</v>
      </c>
      <c r="O970" s="29" t="s">
        <v>634</v>
      </c>
      <c r="P970"/>
      <c r="Q970"/>
      <c r="R970"/>
      <c r="S970"/>
      <c r="T970"/>
      <c r="U970"/>
      <c r="V970"/>
      <c r="W970"/>
    </row>
    <row r="971" spans="1:23" ht="27" customHeight="1" x14ac:dyDescent="0.25">
      <c r="A971" s="62">
        <v>19309</v>
      </c>
      <c r="B971" s="62">
        <v>864</v>
      </c>
      <c r="C971" s="63" t="s">
        <v>40</v>
      </c>
      <c r="D971" s="57">
        <v>42365.635416666664</v>
      </c>
      <c r="E971" s="63" t="s">
        <v>39</v>
      </c>
      <c r="F971" s="33">
        <v>42365.499305555553</v>
      </c>
      <c r="G971" s="51">
        <f t="shared" si="93"/>
        <v>0.13611111111094942</v>
      </c>
      <c r="H971" s="31" t="str">
        <f t="shared" si="90"/>
        <v>ACCEPTABLE</v>
      </c>
      <c r="I971" s="18"/>
      <c r="J971" s="33">
        <v>42365.673611111109</v>
      </c>
      <c r="K971" s="33">
        <v>42365.684027777781</v>
      </c>
      <c r="L971" s="27">
        <f t="shared" si="91"/>
        <v>1.0416666671517305E-2</v>
      </c>
      <c r="M971" s="28" t="str">
        <f t="shared" si="92"/>
        <v>TRUE</v>
      </c>
      <c r="N971" s="31" t="s">
        <v>39</v>
      </c>
      <c r="O971" s="29" t="s">
        <v>634</v>
      </c>
      <c r="P971"/>
      <c r="Q971"/>
      <c r="R971"/>
      <c r="S971"/>
      <c r="T971"/>
      <c r="U971"/>
      <c r="V971"/>
      <c r="W971"/>
    </row>
    <row r="972" spans="1:23" ht="27" customHeight="1" x14ac:dyDescent="0.25">
      <c r="A972" s="62">
        <v>19310</v>
      </c>
      <c r="B972" s="62">
        <v>865</v>
      </c>
      <c r="C972" s="63" t="s">
        <v>40</v>
      </c>
      <c r="D972" s="57">
        <v>42366.104166666664</v>
      </c>
      <c r="E972" s="63" t="s">
        <v>41</v>
      </c>
      <c r="F972" s="33">
        <v>42365.874305555553</v>
      </c>
      <c r="G972" s="51">
        <f t="shared" si="93"/>
        <v>0.22986111111094942</v>
      </c>
      <c r="H972" s="31" t="str">
        <f t="shared" si="90"/>
        <v>ACCEPTABLE</v>
      </c>
      <c r="I972" s="18"/>
      <c r="J972" s="33">
        <v>42366.097222222219</v>
      </c>
      <c r="K972" s="33">
        <v>42366.109722222223</v>
      </c>
      <c r="L972" s="27">
        <f t="shared" si="91"/>
        <v>1.2500000004365575E-2</v>
      </c>
      <c r="M972" s="28" t="str">
        <f t="shared" si="92"/>
        <v>TRUE</v>
      </c>
      <c r="N972" s="31" t="s">
        <v>41</v>
      </c>
      <c r="O972" s="29" t="s">
        <v>349</v>
      </c>
      <c r="P972"/>
      <c r="Q972"/>
      <c r="R972"/>
      <c r="S972"/>
      <c r="T972"/>
      <c r="U972"/>
      <c r="V972"/>
      <c r="W972"/>
    </row>
    <row r="973" spans="1:23" ht="27" customHeight="1" x14ac:dyDescent="0.25">
      <c r="A973" s="62">
        <v>19310</v>
      </c>
      <c r="B973" s="62">
        <v>866</v>
      </c>
      <c r="C973" s="63" t="s">
        <v>43</v>
      </c>
      <c r="D973" s="57">
        <v>42366.138888888891</v>
      </c>
      <c r="E973" s="63" t="s">
        <v>39</v>
      </c>
      <c r="F973" s="33">
        <v>42365.874305555553</v>
      </c>
      <c r="G973" s="51">
        <f t="shared" si="93"/>
        <v>0.26458333333721384</v>
      </c>
      <c r="H973" s="31" t="str">
        <f t="shared" ref="H973:H1020" si="95">IF(D973-F973&lt;0,"TOO LATE",IF(G973="","",IF(OR(DAY(D973-F973)&gt;1,AND(HOUR(D973-F973)&gt;HOUR("0:59"),(SIGN(D973-F973)=1))),"ACCEPTABLE","TOO LATE")))</f>
        <v>ACCEPTABLE</v>
      </c>
      <c r="I973" s="18"/>
      <c r="J973" s="33">
        <v>42366.149305555555</v>
      </c>
      <c r="K973" s="33">
        <v>42366.155555555553</v>
      </c>
      <c r="L973" s="27">
        <f t="shared" si="91"/>
        <v>6.2499999985448085E-3</v>
      </c>
      <c r="M973" s="28" t="str">
        <f t="shared" si="92"/>
        <v>TRUE</v>
      </c>
      <c r="N973" s="31" t="s">
        <v>39</v>
      </c>
      <c r="O973" s="29" t="s">
        <v>44</v>
      </c>
      <c r="P973"/>
      <c r="Q973"/>
      <c r="R973"/>
      <c r="S973"/>
      <c r="T973"/>
      <c r="U973"/>
      <c r="V973"/>
      <c r="W973"/>
    </row>
    <row r="974" spans="1:23" ht="27" customHeight="1" x14ac:dyDescent="0.25">
      <c r="A974" s="62">
        <v>19310</v>
      </c>
      <c r="B974" s="62">
        <v>867</v>
      </c>
      <c r="C974" s="63" t="s">
        <v>43</v>
      </c>
      <c r="D974" s="57">
        <v>42366.760416666664</v>
      </c>
      <c r="E974" s="63"/>
      <c r="F974" s="33">
        <v>42366.701388888891</v>
      </c>
      <c r="G974" s="51">
        <f t="shared" si="93"/>
        <v>5.9027777773735579E-2</v>
      </c>
      <c r="H974" s="31" t="str">
        <f t="shared" si="95"/>
        <v>ACCEPTABLE</v>
      </c>
      <c r="I974" s="18"/>
      <c r="J974" s="33">
        <v>42366.756249999999</v>
      </c>
      <c r="K974" s="33">
        <v>42366.76458333333</v>
      </c>
      <c r="L974" s="27">
        <f t="shared" ref="L974:L1020" si="96">IF(OR(K974="",J974=""), "Incomplete Data", K974-J974)</f>
        <v>8.333333331393078E-3</v>
      </c>
      <c r="M974" s="28" t="str">
        <f t="shared" ref="M974:M1020" si="97">_xlfn.IFS(OR(J974=0,K974=0,L974=""), "Incomplete Data", OR(L974&gt;$M$5,L974&lt;-$M$5),"FALSE",  OR(L974&lt;=$M$5,L974&gt;-$M$5), "TRUE")</f>
        <v>TRUE</v>
      </c>
      <c r="N974" s="31" t="s">
        <v>41</v>
      </c>
      <c r="O974" s="29" t="s">
        <v>635</v>
      </c>
      <c r="P974"/>
      <c r="Q974"/>
      <c r="R974"/>
      <c r="S974"/>
      <c r="T974"/>
      <c r="U974"/>
      <c r="V974"/>
      <c r="W974"/>
    </row>
    <row r="975" spans="1:23" ht="27" customHeight="1" x14ac:dyDescent="0.25">
      <c r="A975" s="62">
        <v>19310</v>
      </c>
      <c r="B975" s="62">
        <v>868</v>
      </c>
      <c r="C975" s="63" t="s">
        <v>40</v>
      </c>
      <c r="D975" s="57">
        <v>42366.784722222219</v>
      </c>
      <c r="E975" s="63"/>
      <c r="F975" s="33">
        <v>42366.701388888891</v>
      </c>
      <c r="G975" s="51">
        <f t="shared" si="93"/>
        <v>8.3333333328482695E-2</v>
      </c>
      <c r="H975" s="31" t="str">
        <f t="shared" si="95"/>
        <v>ACCEPTABLE</v>
      </c>
      <c r="I975" s="18"/>
      <c r="J975" s="33">
        <v>42366.769444444442</v>
      </c>
      <c r="K975" s="33">
        <v>42366.782638888886</v>
      </c>
      <c r="L975" s="27">
        <f t="shared" si="96"/>
        <v>1.3194444443797693E-2</v>
      </c>
      <c r="M975" s="28" t="str">
        <f t="shared" si="97"/>
        <v>TRUE</v>
      </c>
      <c r="N975" s="31" t="s">
        <v>39</v>
      </c>
      <c r="O975" s="29" t="s">
        <v>636</v>
      </c>
      <c r="P975"/>
      <c r="Q975"/>
      <c r="R975"/>
      <c r="S975"/>
      <c r="T975"/>
      <c r="U975"/>
      <c r="V975"/>
      <c r="W975"/>
    </row>
    <row r="976" spans="1:23" ht="27" customHeight="1" x14ac:dyDescent="0.25">
      <c r="A976" s="62">
        <v>19308</v>
      </c>
      <c r="B976" s="62">
        <v>867</v>
      </c>
      <c r="C976" s="63" t="s">
        <v>51</v>
      </c>
      <c r="D976" s="57">
        <v>42367.260416666664</v>
      </c>
      <c r="E976" s="63" t="s">
        <v>41</v>
      </c>
      <c r="F976" s="33">
        <v>42367.213194444441</v>
      </c>
      <c r="G976" s="51">
        <f t="shared" si="93"/>
        <v>4.7222222223354038E-2</v>
      </c>
      <c r="H976" s="31" t="str">
        <f t="shared" si="95"/>
        <v>ACCEPTABLE</v>
      </c>
      <c r="I976" s="18"/>
      <c r="J976" s="33">
        <v>42367.256944444445</v>
      </c>
      <c r="K976" s="33">
        <v>42367.265277777777</v>
      </c>
      <c r="L976" s="27">
        <f t="shared" si="96"/>
        <v>8.333333331393078E-3</v>
      </c>
      <c r="M976" s="28" t="str">
        <f t="shared" si="97"/>
        <v>TRUE</v>
      </c>
      <c r="N976" s="31" t="s">
        <v>41</v>
      </c>
      <c r="O976" s="29" t="s">
        <v>637</v>
      </c>
      <c r="P976"/>
      <c r="Q976"/>
      <c r="R976"/>
      <c r="S976"/>
      <c r="T976"/>
      <c r="U976"/>
      <c r="V976"/>
      <c r="W976"/>
    </row>
    <row r="977" spans="1:23" ht="27" customHeight="1" x14ac:dyDescent="0.25">
      <c r="A977" s="62">
        <v>19308</v>
      </c>
      <c r="B977" s="62">
        <v>868</v>
      </c>
      <c r="C977" s="3" t="s">
        <v>340</v>
      </c>
      <c r="D977" s="57">
        <v>42367.28125</v>
      </c>
      <c r="E977" s="63" t="s">
        <v>39</v>
      </c>
      <c r="F977" s="33">
        <v>42367.213194444441</v>
      </c>
      <c r="G977" s="51">
        <f t="shared" si="93"/>
        <v>6.805555555911269E-2</v>
      </c>
      <c r="H977" s="31" t="str">
        <f t="shared" si="95"/>
        <v>ACCEPTABLE</v>
      </c>
      <c r="I977" s="18"/>
      <c r="J977" s="33">
        <v>42367.288194444445</v>
      </c>
      <c r="K977" s="33">
        <v>42367.305555555555</v>
      </c>
      <c r="L977" s="27">
        <f t="shared" si="96"/>
        <v>1.7361111109494232E-2</v>
      </c>
      <c r="M977" s="28" t="str">
        <f t="shared" si="97"/>
        <v>TRUE</v>
      </c>
      <c r="N977" s="31" t="s">
        <v>39</v>
      </c>
      <c r="O977" s="29" t="s">
        <v>638</v>
      </c>
      <c r="P977"/>
      <c r="Q977"/>
      <c r="R977"/>
      <c r="S977"/>
      <c r="T977"/>
      <c r="U977"/>
      <c r="V977"/>
      <c r="W977"/>
    </row>
    <row r="978" spans="1:23" ht="27" customHeight="1" x14ac:dyDescent="0.25">
      <c r="A978" s="62">
        <v>19311</v>
      </c>
      <c r="B978" s="62">
        <v>869</v>
      </c>
      <c r="C978" s="63" t="s">
        <v>40</v>
      </c>
      <c r="D978" s="57">
        <v>42367.322916666664</v>
      </c>
      <c r="E978" s="63" t="s">
        <v>41</v>
      </c>
      <c r="F978" s="33">
        <v>42367.213194444441</v>
      </c>
      <c r="G978" s="51">
        <f t="shared" si="93"/>
        <v>0.10972222222335404</v>
      </c>
      <c r="H978" s="31" t="str">
        <f t="shared" si="95"/>
        <v>ACCEPTABLE</v>
      </c>
      <c r="I978" s="18"/>
      <c r="J978" s="33">
        <v>42367.326388888891</v>
      </c>
      <c r="K978" s="33">
        <v>42367.341666666667</v>
      </c>
      <c r="L978" s="27">
        <f t="shared" si="96"/>
        <v>1.5277777776645962E-2</v>
      </c>
      <c r="M978" s="28" t="str">
        <f t="shared" si="97"/>
        <v>TRUE</v>
      </c>
      <c r="N978" s="31" t="s">
        <v>41</v>
      </c>
      <c r="O978" s="29" t="s">
        <v>639</v>
      </c>
      <c r="P978"/>
      <c r="Q978"/>
      <c r="R978"/>
      <c r="S978"/>
      <c r="T978"/>
      <c r="U978"/>
      <c r="V978"/>
      <c r="W978"/>
    </row>
    <row r="979" spans="1:23" ht="27" customHeight="1" x14ac:dyDescent="0.25">
      <c r="A979" s="62">
        <v>19311</v>
      </c>
      <c r="B979" s="62">
        <v>870</v>
      </c>
      <c r="C979" s="63" t="s">
        <v>43</v>
      </c>
      <c r="D979" s="57">
        <v>42367.357638888891</v>
      </c>
      <c r="E979" s="63" t="s">
        <v>39</v>
      </c>
      <c r="F979" s="33">
        <v>42367.213194444441</v>
      </c>
      <c r="G979" s="51">
        <f t="shared" si="93"/>
        <v>0.14444444444961846</v>
      </c>
      <c r="H979" s="31" t="str">
        <f t="shared" si="95"/>
        <v>ACCEPTABLE</v>
      </c>
      <c r="I979" s="18"/>
      <c r="J979" s="33">
        <v>42367.368055555555</v>
      </c>
      <c r="K979" s="33">
        <v>42367.384027777778</v>
      </c>
      <c r="L979" s="27">
        <f t="shared" si="96"/>
        <v>1.5972222223354038E-2</v>
      </c>
      <c r="M979" s="28" t="str">
        <f t="shared" si="97"/>
        <v>TRUE</v>
      </c>
      <c r="N979" s="31" t="s">
        <v>39</v>
      </c>
      <c r="O979" s="29" t="s">
        <v>118</v>
      </c>
      <c r="P979"/>
      <c r="Q979"/>
      <c r="R979"/>
      <c r="S979"/>
      <c r="T979"/>
      <c r="U979"/>
      <c r="V979"/>
      <c r="W979"/>
    </row>
    <row r="980" spans="1:23" ht="27" customHeight="1" x14ac:dyDescent="0.25">
      <c r="A980" s="62">
        <v>19311</v>
      </c>
      <c r="B980" s="62">
        <v>871</v>
      </c>
      <c r="C980" s="63" t="s">
        <v>43</v>
      </c>
      <c r="D980" s="57">
        <v>42368.743055555555</v>
      </c>
      <c r="E980" s="63" t="s">
        <v>41</v>
      </c>
      <c r="F980" s="33">
        <v>42368.634027777778</v>
      </c>
      <c r="G980" s="51">
        <f t="shared" si="93"/>
        <v>0.10902777777664596</v>
      </c>
      <c r="H980" s="31" t="str">
        <f t="shared" si="95"/>
        <v>ACCEPTABLE</v>
      </c>
      <c r="I980" s="18"/>
      <c r="J980" s="33">
        <v>42368.71875</v>
      </c>
      <c r="K980" s="33">
        <v>42368.729166666664</v>
      </c>
      <c r="L980" s="27">
        <f t="shared" si="96"/>
        <v>1.0416666664241347E-2</v>
      </c>
      <c r="M980" s="28" t="str">
        <f t="shared" si="97"/>
        <v>TRUE</v>
      </c>
      <c r="N980" s="31" t="s">
        <v>41</v>
      </c>
      <c r="O980" s="29" t="s">
        <v>640</v>
      </c>
      <c r="P980"/>
      <c r="Q980"/>
      <c r="R980"/>
      <c r="S980"/>
      <c r="T980"/>
      <c r="U980"/>
      <c r="V980"/>
      <c r="W980"/>
    </row>
    <row r="981" spans="1:23" ht="27" customHeight="1" x14ac:dyDescent="0.25">
      <c r="A981" s="62">
        <v>19311</v>
      </c>
      <c r="B981" s="62">
        <v>872</v>
      </c>
      <c r="C981" s="63" t="s">
        <v>40</v>
      </c>
      <c r="D981" s="57">
        <v>42368.770833333336</v>
      </c>
      <c r="E981" s="63" t="s">
        <v>39</v>
      </c>
      <c r="F981" s="33">
        <v>42368.634027777778</v>
      </c>
      <c r="G981" s="51">
        <f t="shared" si="93"/>
        <v>0.1368055555576575</v>
      </c>
      <c r="H981" s="31" t="str">
        <f t="shared" si="95"/>
        <v>ACCEPTABLE</v>
      </c>
      <c r="I981" s="18"/>
      <c r="J981" s="33">
        <v>42368.763888888891</v>
      </c>
      <c r="K981" s="33">
        <v>42368.774305555555</v>
      </c>
      <c r="L981" s="27">
        <f t="shared" si="96"/>
        <v>1.0416666664241347E-2</v>
      </c>
      <c r="M981" s="28" t="str">
        <f t="shared" si="97"/>
        <v>TRUE</v>
      </c>
      <c r="N981" s="31" t="s">
        <v>39</v>
      </c>
      <c r="O981" s="29" t="s">
        <v>641</v>
      </c>
      <c r="P981"/>
      <c r="Q981"/>
      <c r="R981"/>
      <c r="S981"/>
      <c r="T981"/>
      <c r="U981"/>
      <c r="V981"/>
      <c r="W981"/>
    </row>
    <row r="982" spans="1:23" ht="27" customHeight="1" x14ac:dyDescent="0.25">
      <c r="A982" s="62">
        <v>19312</v>
      </c>
      <c r="B982" s="62">
        <v>873</v>
      </c>
      <c r="C982" s="3" t="s">
        <v>340</v>
      </c>
      <c r="D982" s="57">
        <v>42369.520833333336</v>
      </c>
      <c r="E982" s="63" t="s">
        <v>41</v>
      </c>
      <c r="F982" s="33">
        <v>42369.45416666667</v>
      </c>
      <c r="G982" s="51">
        <f t="shared" si="93"/>
        <v>6.6666666665696539E-2</v>
      </c>
      <c r="H982" s="31" t="str">
        <f t="shared" si="95"/>
        <v>ACCEPTABLE</v>
      </c>
      <c r="I982" s="18"/>
      <c r="J982" s="33">
        <v>42369.508333333331</v>
      </c>
      <c r="K982" s="33">
        <v>42369.517361111109</v>
      </c>
      <c r="L982" s="27">
        <f t="shared" si="96"/>
        <v>9.0277777781011537E-3</v>
      </c>
      <c r="M982" s="28" t="str">
        <f t="shared" si="97"/>
        <v>TRUE</v>
      </c>
      <c r="N982" s="31" t="s">
        <v>41</v>
      </c>
      <c r="O982" s="29" t="s">
        <v>642</v>
      </c>
      <c r="P982"/>
      <c r="Q982"/>
      <c r="R982"/>
      <c r="S982"/>
      <c r="T982"/>
      <c r="U982"/>
      <c r="V982"/>
      <c r="W982"/>
    </row>
    <row r="983" spans="1:23" ht="27" customHeight="1" x14ac:dyDescent="0.25">
      <c r="A983" s="62">
        <v>19312</v>
      </c>
      <c r="B983" s="62">
        <v>874</v>
      </c>
      <c r="C983" s="63" t="s">
        <v>51</v>
      </c>
      <c r="D983" s="57">
        <v>42369.555555555555</v>
      </c>
      <c r="E983" s="63" t="s">
        <v>39</v>
      </c>
      <c r="F983" s="33">
        <v>42369.45416666667</v>
      </c>
      <c r="G983" s="51">
        <f t="shared" si="93"/>
        <v>0.101388888884685</v>
      </c>
      <c r="H983" s="31" t="str">
        <f t="shared" si="95"/>
        <v>ACCEPTABLE</v>
      </c>
      <c r="I983" s="18"/>
      <c r="J983" s="33">
        <v>42369.54791666667</v>
      </c>
      <c r="K983" s="33">
        <v>42369.555555555555</v>
      </c>
      <c r="L983" s="27">
        <f t="shared" si="96"/>
        <v>7.6388888846850023E-3</v>
      </c>
      <c r="M983" s="28" t="str">
        <f t="shared" si="97"/>
        <v>TRUE</v>
      </c>
      <c r="N983" s="31" t="s">
        <v>39</v>
      </c>
      <c r="O983" s="29" t="s">
        <v>643</v>
      </c>
      <c r="P983"/>
      <c r="Q983"/>
      <c r="R983"/>
      <c r="S983"/>
      <c r="T983"/>
      <c r="U983"/>
      <c r="V983"/>
      <c r="W983"/>
    </row>
    <row r="984" spans="1:23" ht="27" customHeight="1" x14ac:dyDescent="0.25">
      <c r="A984" s="62">
        <v>19314</v>
      </c>
      <c r="B984" s="62">
        <v>875</v>
      </c>
      <c r="C984" s="63" t="s">
        <v>40</v>
      </c>
      <c r="D984" s="57">
        <v>42369.597222222219</v>
      </c>
      <c r="E984" s="63" t="s">
        <v>41</v>
      </c>
      <c r="F984" s="33">
        <v>42369.541666666664</v>
      </c>
      <c r="G984" s="51">
        <f t="shared" si="93"/>
        <v>5.5555555554747116E-2</v>
      </c>
      <c r="H984" s="31" t="str">
        <f t="shared" si="95"/>
        <v>ACCEPTABLE</v>
      </c>
      <c r="I984" s="18"/>
      <c r="J984" s="33">
        <v>42369.59375</v>
      </c>
      <c r="K984" s="33">
        <v>42369.604166666664</v>
      </c>
      <c r="L984" s="27">
        <f t="shared" si="96"/>
        <v>1.0416666664241347E-2</v>
      </c>
      <c r="M984" s="28" t="str">
        <f t="shared" si="97"/>
        <v>TRUE</v>
      </c>
      <c r="N984" s="31" t="s">
        <v>41</v>
      </c>
      <c r="O984" s="29" t="s">
        <v>644</v>
      </c>
      <c r="P984"/>
      <c r="Q984"/>
      <c r="R984"/>
      <c r="S984"/>
      <c r="T984"/>
      <c r="U984"/>
      <c r="V984"/>
      <c r="W984"/>
    </row>
    <row r="985" spans="1:23" ht="27" customHeight="1" x14ac:dyDescent="0.25">
      <c r="A985" s="62">
        <v>19314</v>
      </c>
      <c r="B985" s="62">
        <v>876</v>
      </c>
      <c r="C985" s="63" t="s">
        <v>40</v>
      </c>
      <c r="D985" s="57">
        <v>42369.625</v>
      </c>
      <c r="E985" s="63" t="s">
        <v>39</v>
      </c>
      <c r="F985" s="33">
        <v>42369.541666666664</v>
      </c>
      <c r="G985" s="51">
        <f t="shared" si="93"/>
        <v>8.3333333335758653E-2</v>
      </c>
      <c r="H985" s="31" t="str">
        <f t="shared" si="95"/>
        <v>ACCEPTABLE</v>
      </c>
      <c r="I985" s="18"/>
      <c r="J985" s="33">
        <v>42369.621527777781</v>
      </c>
      <c r="K985" s="33">
        <v>42369.631944444445</v>
      </c>
      <c r="L985" s="27">
        <f t="shared" si="96"/>
        <v>1.0416666664241347E-2</v>
      </c>
      <c r="M985" s="28" t="str">
        <f t="shared" si="97"/>
        <v>TRUE</v>
      </c>
      <c r="N985" s="31" t="s">
        <v>39</v>
      </c>
      <c r="O985" s="29" t="s">
        <v>644</v>
      </c>
      <c r="P985"/>
      <c r="Q985"/>
      <c r="R985"/>
      <c r="S985"/>
      <c r="T985"/>
      <c r="U985"/>
      <c r="V985"/>
      <c r="W985"/>
    </row>
    <row r="986" spans="1:23" ht="27" customHeight="1" x14ac:dyDescent="0.25">
      <c r="A986" s="62">
        <v>19315</v>
      </c>
      <c r="B986" s="62">
        <v>877</v>
      </c>
      <c r="C986" s="63" t="s">
        <v>40</v>
      </c>
      <c r="D986" s="57">
        <v>42369.979166666664</v>
      </c>
      <c r="E986" s="63" t="s">
        <v>41</v>
      </c>
      <c r="F986" s="33">
        <v>42369.754861111112</v>
      </c>
      <c r="G986" s="51">
        <f t="shared" si="93"/>
        <v>0.22430555555183673</v>
      </c>
      <c r="H986" s="31" t="str">
        <f t="shared" si="95"/>
        <v>ACCEPTABLE</v>
      </c>
      <c r="I986" s="18"/>
      <c r="J986" s="33">
        <v>42370.006944444445</v>
      </c>
      <c r="K986" s="33">
        <v>42370.013888888891</v>
      </c>
      <c r="L986" s="27">
        <f t="shared" si="96"/>
        <v>6.9444444452528842E-3</v>
      </c>
      <c r="M986" s="28" t="str">
        <f t="shared" si="97"/>
        <v>TRUE</v>
      </c>
      <c r="N986" s="31" t="s">
        <v>41</v>
      </c>
      <c r="O986" s="29" t="s">
        <v>645</v>
      </c>
      <c r="P986"/>
      <c r="Q986"/>
      <c r="R986"/>
      <c r="S986"/>
      <c r="T986"/>
      <c r="U986"/>
      <c r="V986"/>
      <c r="W986"/>
    </row>
    <row r="987" spans="1:23" ht="27" customHeight="1" x14ac:dyDescent="0.25">
      <c r="A987" s="62">
        <v>19315</v>
      </c>
      <c r="B987" s="62">
        <v>878</v>
      </c>
      <c r="C987" s="63" t="s">
        <v>43</v>
      </c>
      <c r="D987" s="57">
        <v>42370.013888888891</v>
      </c>
      <c r="E987" s="63" t="s">
        <v>39</v>
      </c>
      <c r="F987" s="33">
        <v>42369.754861111112</v>
      </c>
      <c r="G987" s="51">
        <f t="shared" si="93"/>
        <v>0.25902777777810115</v>
      </c>
      <c r="H987" s="31" t="str">
        <f t="shared" si="95"/>
        <v>ACCEPTABLE</v>
      </c>
      <c r="I987" s="18"/>
      <c r="J987" s="33">
        <v>42370.024305555555</v>
      </c>
      <c r="K987" s="33">
        <v>42370.03125</v>
      </c>
      <c r="L987" s="27">
        <f t="shared" si="96"/>
        <v>6.9444444452528842E-3</v>
      </c>
      <c r="M987" s="28" t="str">
        <f t="shared" si="97"/>
        <v>TRUE</v>
      </c>
      <c r="N987" s="31" t="s">
        <v>39</v>
      </c>
      <c r="O987" s="29" t="s">
        <v>54</v>
      </c>
      <c r="P987"/>
      <c r="Q987"/>
      <c r="R987"/>
      <c r="S987"/>
      <c r="T987"/>
      <c r="U987"/>
      <c r="V987"/>
      <c r="W987"/>
    </row>
    <row r="988" spans="1:23" ht="27" customHeight="1" x14ac:dyDescent="0.25">
      <c r="A988" s="62">
        <v>19315</v>
      </c>
      <c r="B988" s="62">
        <v>879</v>
      </c>
      <c r="C988" s="3" t="s">
        <v>43</v>
      </c>
      <c r="D988" s="57">
        <v>42370.486111111109</v>
      </c>
      <c r="E988" s="63" t="s">
        <v>41</v>
      </c>
      <c r="F988" s="33">
        <v>42370.387499999997</v>
      </c>
      <c r="G988" s="51">
        <f t="shared" si="93"/>
        <v>9.8611111112404615E-2</v>
      </c>
      <c r="H988" s="31" t="str">
        <f t="shared" si="95"/>
        <v>ACCEPTABLE</v>
      </c>
      <c r="I988" s="18"/>
      <c r="J988" s="33">
        <v>42370.481944444444</v>
      </c>
      <c r="K988" s="33">
        <v>42370.493055555555</v>
      </c>
      <c r="L988" s="27">
        <f t="shared" si="96"/>
        <v>1.1111111110949423E-2</v>
      </c>
      <c r="M988" s="28" t="str">
        <f t="shared" si="97"/>
        <v>TRUE</v>
      </c>
      <c r="N988" s="31" t="s">
        <v>41</v>
      </c>
      <c r="O988" s="29" t="s">
        <v>54</v>
      </c>
      <c r="P988"/>
      <c r="Q988"/>
      <c r="R988"/>
      <c r="S988"/>
      <c r="T988"/>
      <c r="U988"/>
      <c r="V988"/>
      <c r="W988"/>
    </row>
    <row r="989" spans="1:23" ht="27" customHeight="1" x14ac:dyDescent="0.25">
      <c r="A989" s="62">
        <v>19315</v>
      </c>
      <c r="B989" s="62">
        <v>880</v>
      </c>
      <c r="C989" s="63" t="s">
        <v>40</v>
      </c>
      <c r="D989" s="57">
        <v>42370.510416666664</v>
      </c>
      <c r="E989" s="63" t="s">
        <v>39</v>
      </c>
      <c r="F989" s="33">
        <v>42370.387499999997</v>
      </c>
      <c r="G989" s="51">
        <f t="shared" si="93"/>
        <v>0.12291666666715173</v>
      </c>
      <c r="H989" s="31" t="str">
        <f t="shared" si="95"/>
        <v>ACCEPTABLE</v>
      </c>
      <c r="I989" s="18"/>
      <c r="J989" s="33">
        <v>42370.508333333331</v>
      </c>
      <c r="K989" s="33">
        <v>42370.53125</v>
      </c>
      <c r="L989" s="27">
        <f t="shared" si="96"/>
        <v>2.2916666668606922E-2</v>
      </c>
      <c r="M989" s="28" t="str">
        <f t="shared" si="97"/>
        <v>TRUE</v>
      </c>
      <c r="N989" s="31" t="s">
        <v>39</v>
      </c>
      <c r="O989" s="29" t="s">
        <v>646</v>
      </c>
      <c r="P989"/>
      <c r="Q989"/>
      <c r="R989"/>
      <c r="S989"/>
      <c r="T989"/>
      <c r="U989"/>
      <c r="V989"/>
      <c r="W989"/>
    </row>
    <row r="990" spans="1:23" ht="27" customHeight="1" x14ac:dyDescent="0.25">
      <c r="A990" s="62">
        <v>19316</v>
      </c>
      <c r="B990" s="62">
        <v>881</v>
      </c>
      <c r="C990" s="63" t="s">
        <v>40</v>
      </c>
      <c r="D990" s="57">
        <v>42370.541666666664</v>
      </c>
      <c r="E990" s="63" t="s">
        <v>41</v>
      </c>
      <c r="F990" s="33">
        <v>42370.387499999997</v>
      </c>
      <c r="G990" s="51">
        <f t="shared" si="93"/>
        <v>0.15416666666715173</v>
      </c>
      <c r="H990" s="31" t="str">
        <f t="shared" si="95"/>
        <v>ACCEPTABLE</v>
      </c>
      <c r="I990" s="18"/>
      <c r="J990" s="33">
        <v>42370.542361111111</v>
      </c>
      <c r="K990" s="33">
        <v>42370.559027777781</v>
      </c>
      <c r="L990" s="27">
        <f t="shared" si="96"/>
        <v>1.6666666670062114E-2</v>
      </c>
      <c r="M990" s="28" t="str">
        <f t="shared" si="97"/>
        <v>TRUE</v>
      </c>
      <c r="N990" s="31" t="s">
        <v>41</v>
      </c>
      <c r="O990" s="29" t="s">
        <v>125</v>
      </c>
      <c r="P990"/>
      <c r="Q990"/>
      <c r="R990"/>
      <c r="S990"/>
      <c r="T990"/>
      <c r="U990"/>
      <c r="V990"/>
      <c r="W990"/>
    </row>
    <row r="991" spans="1:23" ht="27" customHeight="1" x14ac:dyDescent="0.25">
      <c r="A991" s="62">
        <v>19316</v>
      </c>
      <c r="B991" s="62">
        <v>882</v>
      </c>
      <c r="C991" s="63" t="s">
        <v>43</v>
      </c>
      <c r="D991" s="57">
        <v>42370.576388888891</v>
      </c>
      <c r="E991" s="63" t="s">
        <v>39</v>
      </c>
      <c r="F991" s="33">
        <v>42370.387499999997</v>
      </c>
      <c r="G991" s="51">
        <f t="shared" si="93"/>
        <v>0.18888888889341615</v>
      </c>
      <c r="H991" s="31" t="str">
        <f t="shared" si="95"/>
        <v>ACCEPTABLE</v>
      </c>
      <c r="I991" s="18"/>
      <c r="J991" s="33">
        <v>42370.588194444441</v>
      </c>
      <c r="K991" s="33">
        <v>42370.597222222219</v>
      </c>
      <c r="L991" s="27">
        <f t="shared" si="96"/>
        <v>9.0277777781011537E-3</v>
      </c>
      <c r="M991" s="28" t="str">
        <f t="shared" si="97"/>
        <v>TRUE</v>
      </c>
      <c r="N991" s="31" t="s">
        <v>39</v>
      </c>
      <c r="O991" s="29" t="s">
        <v>180</v>
      </c>
      <c r="P991"/>
      <c r="Q991"/>
      <c r="R991"/>
      <c r="S991"/>
      <c r="T991"/>
      <c r="U991"/>
      <c r="V991"/>
      <c r="W991"/>
    </row>
    <row r="992" spans="1:23" ht="27" customHeight="1" x14ac:dyDescent="0.25">
      <c r="A992" s="45">
        <v>19313</v>
      </c>
      <c r="B992" s="45">
        <v>883</v>
      </c>
      <c r="C992" s="3" t="s">
        <v>340</v>
      </c>
      <c r="D992" s="33">
        <v>42370.677083333336</v>
      </c>
      <c r="E992" s="29" t="s">
        <v>41</v>
      </c>
      <c r="F992" s="33">
        <v>42370.593055555553</v>
      </c>
      <c r="G992" s="51">
        <f t="shared" ref="G992:G993" si="98">IF(D992="","",D992-F992)</f>
        <v>8.4027777782466728E-2</v>
      </c>
      <c r="H992" s="31" t="str">
        <f t="shared" si="95"/>
        <v>ACCEPTABLE</v>
      </c>
      <c r="I992" s="18"/>
      <c r="J992" s="33">
        <v>42370.697222222225</v>
      </c>
      <c r="K992" s="33">
        <v>42370.709027777775</v>
      </c>
      <c r="L992" s="27">
        <f t="shared" si="96"/>
        <v>1.1805555550381541E-2</v>
      </c>
      <c r="M992" s="28" t="str">
        <f t="shared" si="97"/>
        <v>TRUE</v>
      </c>
      <c r="N992" s="31" t="s">
        <v>41</v>
      </c>
      <c r="O992" s="29" t="s">
        <v>647</v>
      </c>
      <c r="P992"/>
      <c r="Q992"/>
      <c r="R992"/>
      <c r="S992"/>
      <c r="T992"/>
      <c r="U992"/>
      <c r="V992"/>
      <c r="W992"/>
    </row>
    <row r="993" spans="1:23" ht="27" customHeight="1" x14ac:dyDescent="0.25">
      <c r="A993" s="45">
        <v>19313</v>
      </c>
      <c r="B993" s="45">
        <v>884</v>
      </c>
      <c r="C993" s="29" t="s">
        <v>172</v>
      </c>
      <c r="D993" s="33">
        <v>42370.795138888891</v>
      </c>
      <c r="E993" s="29" t="s">
        <v>39</v>
      </c>
      <c r="F993" s="33">
        <v>42370.593055555553</v>
      </c>
      <c r="G993" s="51">
        <f t="shared" si="98"/>
        <v>0.20208333333721384</v>
      </c>
      <c r="H993" s="31" t="str">
        <f t="shared" si="95"/>
        <v>ACCEPTABLE</v>
      </c>
      <c r="I993" s="18"/>
      <c r="J993" s="33">
        <v>42370.732638888891</v>
      </c>
      <c r="K993" s="33">
        <v>42370.743055555555</v>
      </c>
      <c r="L993" s="27">
        <f t="shared" si="96"/>
        <v>1.0416666664241347E-2</v>
      </c>
      <c r="M993" s="28" t="str">
        <f t="shared" si="97"/>
        <v>TRUE</v>
      </c>
      <c r="N993" s="31" t="s">
        <v>39</v>
      </c>
      <c r="O993" s="29" t="s">
        <v>648</v>
      </c>
      <c r="P993"/>
      <c r="Q993"/>
      <c r="R993"/>
      <c r="S993"/>
      <c r="T993"/>
      <c r="U993"/>
      <c r="V993"/>
      <c r="W993"/>
    </row>
    <row r="994" spans="1:23" ht="27" customHeight="1" x14ac:dyDescent="0.25">
      <c r="A994" s="45">
        <v>19316</v>
      </c>
      <c r="B994" s="45">
        <v>885</v>
      </c>
      <c r="C994" s="29" t="s">
        <v>43</v>
      </c>
      <c r="D994" s="33">
        <v>42371.0625</v>
      </c>
      <c r="E994" s="29" t="s">
        <v>41</v>
      </c>
      <c r="F994" s="33">
        <v>42370.927083333336</v>
      </c>
      <c r="G994" s="51">
        <f t="shared" si="93"/>
        <v>0.13541666666424135</v>
      </c>
      <c r="H994" s="31" t="str">
        <f t="shared" si="95"/>
        <v>ACCEPTABLE</v>
      </c>
      <c r="I994" s="18"/>
      <c r="J994" s="33">
        <v>42371.050694444442</v>
      </c>
      <c r="K994" s="33">
        <v>42371.05972222222</v>
      </c>
      <c r="L994" s="27">
        <f t="shared" si="96"/>
        <v>9.0277777781011537E-3</v>
      </c>
      <c r="M994" s="28" t="str">
        <f t="shared" si="97"/>
        <v>TRUE</v>
      </c>
      <c r="N994" s="31" t="s">
        <v>41</v>
      </c>
      <c r="O994" s="29" t="s">
        <v>221</v>
      </c>
      <c r="P994"/>
      <c r="Q994"/>
      <c r="R994"/>
      <c r="S994"/>
      <c r="T994"/>
      <c r="U994"/>
      <c r="V994"/>
      <c r="W994"/>
    </row>
    <row r="995" spans="1:23" ht="27" customHeight="1" x14ac:dyDescent="0.25">
      <c r="A995" s="45">
        <v>19313</v>
      </c>
      <c r="B995" s="45">
        <v>886</v>
      </c>
      <c r="C995" s="3" t="s">
        <v>340</v>
      </c>
      <c r="D995" s="33">
        <v>42371.527777777781</v>
      </c>
      <c r="E995" s="29" t="s">
        <v>41</v>
      </c>
      <c r="F995" s="33">
        <v>42371.258333333331</v>
      </c>
      <c r="G995" s="51">
        <f t="shared" si="93"/>
        <v>0.26944444444961846</v>
      </c>
      <c r="H995" s="31" t="str">
        <f t="shared" si="95"/>
        <v>ACCEPTABLE</v>
      </c>
      <c r="I995" s="18"/>
      <c r="J995" s="33">
        <v>42371.520833333336</v>
      </c>
      <c r="K995" s="33">
        <v>42371.53125</v>
      </c>
      <c r="L995" s="27">
        <f t="shared" si="96"/>
        <v>1.0416666664241347E-2</v>
      </c>
      <c r="M995" s="28" t="str">
        <f t="shared" si="97"/>
        <v>TRUE</v>
      </c>
      <c r="N995" s="31" t="s">
        <v>41</v>
      </c>
      <c r="O995" s="29" t="s">
        <v>422</v>
      </c>
      <c r="P995"/>
      <c r="Q995"/>
      <c r="R995"/>
      <c r="S995"/>
      <c r="T995"/>
      <c r="U995"/>
      <c r="V995"/>
      <c r="W995"/>
    </row>
    <row r="996" spans="1:23" ht="27" customHeight="1" x14ac:dyDescent="0.25">
      <c r="A996" s="45">
        <v>19313</v>
      </c>
      <c r="B996" s="45">
        <v>887</v>
      </c>
      <c r="C996" s="29" t="s">
        <v>51</v>
      </c>
      <c r="D996" s="33">
        <v>42371.552083333336</v>
      </c>
      <c r="E996" s="29" t="s">
        <v>39</v>
      </c>
      <c r="F996" s="33">
        <v>42371.258333333331</v>
      </c>
      <c r="G996" s="51">
        <f t="shared" si="93"/>
        <v>0.29375000000436557</v>
      </c>
      <c r="H996" s="31" t="str">
        <f t="shared" si="95"/>
        <v>ACCEPTABLE</v>
      </c>
      <c r="I996" s="18"/>
      <c r="J996" s="55">
        <v>42371.559027777781</v>
      </c>
      <c r="K996" s="33">
        <v>42371.572916666664</v>
      </c>
      <c r="L996" s="27">
        <f t="shared" si="96"/>
        <v>1.3888888883229811E-2</v>
      </c>
      <c r="M996" s="28" t="str">
        <f t="shared" si="97"/>
        <v>TRUE</v>
      </c>
      <c r="N996" s="31" t="s">
        <v>39</v>
      </c>
      <c r="O996" s="29" t="s">
        <v>649</v>
      </c>
      <c r="P996"/>
      <c r="Q996"/>
      <c r="R996"/>
      <c r="S996"/>
      <c r="T996"/>
      <c r="U996"/>
      <c r="V996"/>
      <c r="W996"/>
    </row>
    <row r="997" spans="1:23" ht="27" customHeight="1" x14ac:dyDescent="0.25">
      <c r="A997" s="45">
        <v>19312</v>
      </c>
      <c r="B997" s="45">
        <v>888</v>
      </c>
      <c r="C997" s="29" t="s">
        <v>53</v>
      </c>
      <c r="D997" s="33">
        <v>42371.65625</v>
      </c>
      <c r="E997" s="29" t="s">
        <v>41</v>
      </c>
      <c r="F997" s="33">
        <v>42371.530555555553</v>
      </c>
      <c r="G997" s="51">
        <f t="shared" si="93"/>
        <v>0.12569444444670808</v>
      </c>
      <c r="H997" s="31" t="str">
        <f t="shared" si="95"/>
        <v>ACCEPTABLE</v>
      </c>
      <c r="I997" s="18"/>
      <c r="J997" s="33">
        <v>42371.67291666667</v>
      </c>
      <c r="K997" s="33">
        <v>42371.678472222222</v>
      </c>
      <c r="L997" s="27">
        <f t="shared" si="96"/>
        <v>5.5555555518367328E-3</v>
      </c>
      <c r="M997" s="28" t="str">
        <f t="shared" si="97"/>
        <v>TRUE</v>
      </c>
      <c r="N997" s="31" t="s">
        <v>41</v>
      </c>
      <c r="O997" s="29" t="s">
        <v>650</v>
      </c>
      <c r="P997"/>
      <c r="Q997"/>
      <c r="R997"/>
      <c r="S997"/>
      <c r="T997"/>
      <c r="U997"/>
      <c r="V997"/>
      <c r="W997"/>
    </row>
    <row r="998" spans="1:23" ht="27" customHeight="1" x14ac:dyDescent="0.25">
      <c r="A998" s="45">
        <v>19312</v>
      </c>
      <c r="B998" s="45">
        <v>889</v>
      </c>
      <c r="C998" s="29" t="s">
        <v>53</v>
      </c>
      <c r="D998" s="33">
        <v>42371.697916666664</v>
      </c>
      <c r="E998" s="29" t="s">
        <v>39</v>
      </c>
      <c r="F998" s="33">
        <v>42371.530555555553</v>
      </c>
      <c r="G998" s="51">
        <f t="shared" si="93"/>
        <v>0.16736111111094942</v>
      </c>
      <c r="H998" s="31" t="str">
        <f t="shared" si="95"/>
        <v>ACCEPTABLE</v>
      </c>
      <c r="I998" s="18"/>
      <c r="J998" s="33">
        <v>42371.715277777781</v>
      </c>
      <c r="K998" s="33">
        <v>42371.726388888892</v>
      </c>
      <c r="L998" s="27">
        <f t="shared" si="96"/>
        <v>1.1111111110949423E-2</v>
      </c>
      <c r="M998" s="28" t="str">
        <f t="shared" si="97"/>
        <v>TRUE</v>
      </c>
      <c r="N998" s="31" t="s">
        <v>39</v>
      </c>
      <c r="O998" s="29" t="s">
        <v>650</v>
      </c>
      <c r="P998"/>
      <c r="Q998"/>
      <c r="R998"/>
      <c r="S998"/>
      <c r="T998"/>
      <c r="U998"/>
      <c r="V998"/>
      <c r="W998"/>
    </row>
    <row r="999" spans="1:23" ht="27" customHeight="1" x14ac:dyDescent="0.25">
      <c r="A999" s="45">
        <v>19312</v>
      </c>
      <c r="B999" s="45">
        <v>890</v>
      </c>
      <c r="C999" s="29" t="s">
        <v>51</v>
      </c>
      <c r="D999" s="33">
        <v>42372.381944444445</v>
      </c>
      <c r="E999" s="29" t="s">
        <v>41</v>
      </c>
      <c r="F999" s="33">
        <v>42371.645138888889</v>
      </c>
      <c r="G999" s="51">
        <f t="shared" si="93"/>
        <v>0.73680555555620231</v>
      </c>
      <c r="H999" s="31" t="str">
        <f t="shared" si="95"/>
        <v>ACCEPTABLE</v>
      </c>
      <c r="I999" s="18"/>
      <c r="J999" s="33">
        <v>42372.447222222225</v>
      </c>
      <c r="K999" s="33">
        <v>42372.456944444442</v>
      </c>
      <c r="L999" s="27">
        <f t="shared" si="96"/>
        <v>9.7222222175332718E-3</v>
      </c>
      <c r="M999" s="28" t="str">
        <f t="shared" si="97"/>
        <v>TRUE</v>
      </c>
      <c r="N999" s="31" t="s">
        <v>41</v>
      </c>
      <c r="O999" s="29" t="s">
        <v>476</v>
      </c>
      <c r="P999"/>
      <c r="Q999"/>
      <c r="R999"/>
      <c r="S999"/>
      <c r="T999"/>
      <c r="U999"/>
      <c r="V999"/>
      <c r="W999"/>
    </row>
    <row r="1000" spans="1:23" ht="27" customHeight="1" x14ac:dyDescent="0.25">
      <c r="A1000" s="45">
        <v>19312</v>
      </c>
      <c r="B1000" s="45">
        <v>891</v>
      </c>
      <c r="C1000" s="29" t="s">
        <v>340</v>
      </c>
      <c r="D1000" s="33">
        <v>42372.409722222219</v>
      </c>
      <c r="E1000" s="29" t="s">
        <v>39</v>
      </c>
      <c r="F1000" s="33">
        <v>42371.645138888889</v>
      </c>
      <c r="G1000" s="51">
        <f t="shared" ref="G1000:G1047" si="99">IF(D1000="","",D1000-F1000)</f>
        <v>0.76458333332993789</v>
      </c>
      <c r="H1000" s="31" t="str">
        <f t="shared" si="95"/>
        <v>ACCEPTABLE</v>
      </c>
      <c r="I1000" s="18"/>
      <c r="J1000" s="33">
        <v>42372.46875</v>
      </c>
      <c r="K1000" s="61">
        <v>42372.479166666664</v>
      </c>
      <c r="L1000" s="27">
        <f t="shared" si="96"/>
        <v>1.0416666664241347E-2</v>
      </c>
      <c r="M1000" s="28" t="str">
        <f t="shared" si="97"/>
        <v>TRUE</v>
      </c>
      <c r="N1000" s="31" t="s">
        <v>39</v>
      </c>
      <c r="O1000" s="29" t="s">
        <v>476</v>
      </c>
      <c r="P1000"/>
      <c r="Q1000"/>
      <c r="R1000"/>
      <c r="S1000"/>
      <c r="T1000"/>
      <c r="U1000"/>
      <c r="V1000"/>
      <c r="W1000"/>
    </row>
    <row r="1001" spans="1:23" ht="27" customHeight="1" x14ac:dyDescent="0.25">
      <c r="A1001" s="45">
        <v>19316</v>
      </c>
      <c r="B1001" s="45">
        <v>893</v>
      </c>
      <c r="C1001" s="29" t="s">
        <v>40</v>
      </c>
      <c r="D1001" s="33">
        <v>42372.46875</v>
      </c>
      <c r="E1001" s="29" t="s">
        <v>39</v>
      </c>
      <c r="F1001" s="33">
        <v>42372.254166666666</v>
      </c>
      <c r="G1001" s="51">
        <f t="shared" si="99"/>
        <v>0.21458333333430346</v>
      </c>
      <c r="H1001" s="31" t="str">
        <f t="shared" si="95"/>
        <v>ACCEPTABLE</v>
      </c>
      <c r="I1001" s="18"/>
      <c r="J1001" s="33">
        <v>42372.488888888889</v>
      </c>
      <c r="K1001" s="33">
        <v>42372.500694444447</v>
      </c>
      <c r="L1001" s="27">
        <f t="shared" si="96"/>
        <v>1.1805555557657499E-2</v>
      </c>
      <c r="M1001" s="28" t="str">
        <f t="shared" si="97"/>
        <v>TRUE</v>
      </c>
      <c r="N1001" s="31" t="s">
        <v>39</v>
      </c>
      <c r="O1001" s="29" t="s">
        <v>46</v>
      </c>
      <c r="P1001"/>
      <c r="Q1001"/>
      <c r="R1001"/>
      <c r="S1001"/>
      <c r="T1001"/>
      <c r="U1001"/>
      <c r="V1001"/>
      <c r="W1001"/>
    </row>
    <row r="1002" spans="1:23" ht="27" customHeight="1" x14ac:dyDescent="0.25">
      <c r="A1002" s="45">
        <v>19317</v>
      </c>
      <c r="B1002" s="45">
        <v>884</v>
      </c>
      <c r="C1002" s="29" t="s">
        <v>40</v>
      </c>
      <c r="D1002" s="33">
        <v>42373.020833333336</v>
      </c>
      <c r="E1002" s="29" t="s">
        <v>41</v>
      </c>
      <c r="F1002" s="33">
        <v>42372.977083333331</v>
      </c>
      <c r="G1002" s="51">
        <f t="shared" si="99"/>
        <v>4.3750000004365575E-2</v>
      </c>
      <c r="H1002" s="31" t="str">
        <f t="shared" si="95"/>
        <v>ACCEPTABLE</v>
      </c>
      <c r="I1002" s="18"/>
      <c r="J1002" s="33">
        <v>42373.010416666664</v>
      </c>
      <c r="K1002" s="33">
        <v>42373.022222222222</v>
      </c>
      <c r="L1002" s="27">
        <f t="shared" si="96"/>
        <v>1.1805555557657499E-2</v>
      </c>
      <c r="M1002" s="28" t="str">
        <f t="shared" si="97"/>
        <v>TRUE</v>
      </c>
      <c r="N1002" s="31" t="s">
        <v>41</v>
      </c>
      <c r="O1002" s="29" t="s">
        <v>651</v>
      </c>
      <c r="P1002"/>
      <c r="Q1002"/>
      <c r="R1002"/>
      <c r="S1002"/>
      <c r="T1002"/>
      <c r="U1002"/>
      <c r="V1002"/>
      <c r="W1002"/>
    </row>
    <row r="1003" spans="1:23" ht="27" customHeight="1" x14ac:dyDescent="0.25">
      <c r="A1003" s="45">
        <v>19317</v>
      </c>
      <c r="B1003" s="45">
        <v>885</v>
      </c>
      <c r="C1003" s="29" t="s">
        <v>43</v>
      </c>
      <c r="D1003" s="33">
        <v>42373.055555555555</v>
      </c>
      <c r="E1003" s="29" t="s">
        <v>39</v>
      </c>
      <c r="F1003" s="33">
        <v>42372.977083333331</v>
      </c>
      <c r="G1003" s="51">
        <f t="shared" si="99"/>
        <v>7.8472222223354038E-2</v>
      </c>
      <c r="H1003" s="31" t="str">
        <f t="shared" si="95"/>
        <v>ACCEPTABLE</v>
      </c>
      <c r="I1003" s="18"/>
      <c r="J1003" s="33">
        <v>42373.054166666669</v>
      </c>
      <c r="K1003" s="33">
        <v>42373.059027777781</v>
      </c>
      <c r="L1003" s="27">
        <f t="shared" si="96"/>
        <v>4.8611111124046147E-3</v>
      </c>
      <c r="M1003" s="28" t="str">
        <f t="shared" si="97"/>
        <v>TRUE</v>
      </c>
      <c r="N1003" s="31" t="s">
        <v>39</v>
      </c>
      <c r="O1003" s="29" t="s">
        <v>54</v>
      </c>
      <c r="P1003"/>
      <c r="Q1003"/>
      <c r="R1003"/>
      <c r="S1003"/>
      <c r="T1003"/>
      <c r="U1003"/>
      <c r="V1003"/>
      <c r="W1003"/>
    </row>
    <row r="1004" spans="1:23" ht="27" customHeight="1" x14ac:dyDescent="0.25">
      <c r="A1004" s="45">
        <v>19318</v>
      </c>
      <c r="B1004" s="45">
        <v>886</v>
      </c>
      <c r="C1004" s="29" t="s">
        <v>40</v>
      </c>
      <c r="D1004" s="33">
        <v>42373.34375</v>
      </c>
      <c r="E1004" s="29" t="s">
        <v>41</v>
      </c>
      <c r="F1004" s="33">
        <v>42373.289583333331</v>
      </c>
      <c r="G1004" s="51">
        <f t="shared" si="99"/>
        <v>5.4166666668606922E-2</v>
      </c>
      <c r="H1004" s="31" t="str">
        <f t="shared" si="95"/>
        <v>ACCEPTABLE</v>
      </c>
      <c r="I1004" s="18"/>
      <c r="J1004" s="219">
        <v>42373.336805555555</v>
      </c>
      <c r="K1004" s="219">
        <v>42373.348611111112</v>
      </c>
      <c r="L1004" s="27">
        <f t="shared" si="96"/>
        <v>1.1805555557657499E-2</v>
      </c>
      <c r="M1004" s="28" t="str">
        <f t="shared" si="97"/>
        <v>TRUE</v>
      </c>
      <c r="N1004" s="220" t="s">
        <v>41</v>
      </c>
      <c r="O1004" s="221" t="s">
        <v>184</v>
      </c>
      <c r="P1004"/>
      <c r="Q1004"/>
      <c r="R1004"/>
      <c r="S1004"/>
      <c r="T1004"/>
      <c r="U1004"/>
      <c r="V1004"/>
      <c r="W1004"/>
    </row>
    <row r="1005" spans="1:23" ht="27" customHeight="1" x14ac:dyDescent="0.25">
      <c r="A1005" s="45">
        <v>19318</v>
      </c>
      <c r="B1005" s="45">
        <v>887</v>
      </c>
      <c r="C1005" s="29" t="s">
        <v>40</v>
      </c>
      <c r="D1005" s="55">
        <v>42373.364583333336</v>
      </c>
      <c r="E1005" s="29" t="s">
        <v>39</v>
      </c>
      <c r="F1005" s="33">
        <v>42373.289583333331</v>
      </c>
      <c r="G1005" s="51">
        <f t="shared" si="99"/>
        <v>7.5000000004365575E-2</v>
      </c>
      <c r="H1005" s="31" t="str">
        <f t="shared" si="95"/>
        <v>ACCEPTABLE</v>
      </c>
      <c r="I1005" s="18"/>
      <c r="J1005" s="219">
        <v>42373.368055555555</v>
      </c>
      <c r="K1005" s="219">
        <v>42373.380555555559</v>
      </c>
      <c r="L1005" s="27">
        <f t="shared" si="96"/>
        <v>1.2500000004365575E-2</v>
      </c>
      <c r="M1005" s="28" t="str">
        <f t="shared" si="97"/>
        <v>TRUE</v>
      </c>
      <c r="N1005" s="220" t="s">
        <v>39</v>
      </c>
      <c r="O1005" s="221" t="s">
        <v>184</v>
      </c>
      <c r="P1005"/>
      <c r="Q1005"/>
      <c r="R1005"/>
      <c r="S1005"/>
      <c r="T1005"/>
      <c r="U1005"/>
      <c r="V1005"/>
      <c r="W1005"/>
    </row>
    <row r="1006" spans="1:23" ht="27" customHeight="1" x14ac:dyDescent="0.25">
      <c r="A1006" s="45">
        <v>19317</v>
      </c>
      <c r="B1006" s="45">
        <v>888</v>
      </c>
      <c r="C1006" s="29" t="s">
        <v>43</v>
      </c>
      <c r="D1006" s="55">
        <v>42373.46875</v>
      </c>
      <c r="E1006" s="29" t="s">
        <v>41</v>
      </c>
      <c r="F1006" s="33">
        <v>42373.406944444447</v>
      </c>
      <c r="G1006" s="51">
        <f t="shared" si="99"/>
        <v>6.1805555553291924E-2</v>
      </c>
      <c r="H1006" s="31" t="str">
        <f t="shared" si="95"/>
        <v>ACCEPTABLE</v>
      </c>
      <c r="I1006" s="18"/>
      <c r="J1006" s="33">
        <v>42373.458333333336</v>
      </c>
      <c r="K1006" s="33">
        <v>42373.47152777778</v>
      </c>
      <c r="L1006" s="27">
        <f t="shared" si="96"/>
        <v>1.3194444443797693E-2</v>
      </c>
      <c r="M1006" s="28" t="str">
        <f t="shared" si="97"/>
        <v>TRUE</v>
      </c>
      <c r="N1006" s="31" t="s">
        <v>41</v>
      </c>
      <c r="O1006" s="29" t="s">
        <v>54</v>
      </c>
      <c r="P1006"/>
      <c r="Q1006"/>
      <c r="R1006"/>
      <c r="S1006"/>
      <c r="T1006"/>
      <c r="U1006"/>
      <c r="V1006"/>
      <c r="W1006"/>
    </row>
    <row r="1007" spans="1:23" ht="27" customHeight="1" x14ac:dyDescent="0.25">
      <c r="A1007" s="45">
        <v>19317</v>
      </c>
      <c r="B1007" s="45">
        <v>889</v>
      </c>
      <c r="C1007" s="29" t="s">
        <v>40</v>
      </c>
      <c r="D1007" s="55">
        <v>42373.489583333336</v>
      </c>
      <c r="E1007" s="29" t="s">
        <v>39</v>
      </c>
      <c r="F1007" s="33">
        <v>42373.406944444447</v>
      </c>
      <c r="G1007" s="51">
        <f t="shared" si="99"/>
        <v>8.2638888889050577E-2</v>
      </c>
      <c r="H1007" s="31" t="str">
        <f t="shared" si="95"/>
        <v>ACCEPTABLE</v>
      </c>
      <c r="I1007" s="18"/>
      <c r="J1007" s="33">
        <v>42373.475694444445</v>
      </c>
      <c r="K1007" s="33">
        <v>42373.488888888889</v>
      </c>
      <c r="L1007" s="27">
        <f t="shared" si="96"/>
        <v>1.3194444443797693E-2</v>
      </c>
      <c r="M1007" s="28" t="str">
        <f t="shared" si="97"/>
        <v>TRUE</v>
      </c>
      <c r="N1007" s="31" t="s">
        <v>39</v>
      </c>
      <c r="O1007" s="29" t="s">
        <v>652</v>
      </c>
      <c r="P1007"/>
      <c r="Q1007"/>
      <c r="R1007"/>
      <c r="S1007"/>
      <c r="T1007"/>
      <c r="U1007"/>
      <c r="V1007"/>
      <c r="W1007"/>
    </row>
    <row r="1008" spans="1:23" ht="27" customHeight="1" x14ac:dyDescent="0.25">
      <c r="A1008" s="45">
        <v>20001</v>
      </c>
      <c r="B1008" s="45">
        <v>890</v>
      </c>
      <c r="C1008" s="29" t="s">
        <v>340</v>
      </c>
      <c r="D1008" s="55">
        <v>42374.291666666664</v>
      </c>
      <c r="E1008" s="29" t="s">
        <v>41</v>
      </c>
      <c r="F1008" s="33">
        <v>42373.827777777777</v>
      </c>
      <c r="G1008" s="51">
        <f t="shared" si="99"/>
        <v>0.46388888888759539</v>
      </c>
      <c r="H1008" s="31" t="str">
        <f t="shared" si="95"/>
        <v>ACCEPTABLE</v>
      </c>
      <c r="I1008" s="18"/>
      <c r="J1008" s="33">
        <v>42374.347222222219</v>
      </c>
      <c r="K1008" s="33">
        <v>42374.359722222223</v>
      </c>
      <c r="L1008" s="27">
        <f t="shared" si="96"/>
        <v>1.2500000004365575E-2</v>
      </c>
      <c r="M1008" s="28" t="str">
        <f t="shared" si="97"/>
        <v>TRUE</v>
      </c>
      <c r="N1008" s="31" t="s">
        <v>41</v>
      </c>
      <c r="O1008" s="29" t="s">
        <v>653</v>
      </c>
      <c r="P1008"/>
      <c r="Q1008"/>
      <c r="R1008"/>
      <c r="S1008"/>
      <c r="T1008"/>
      <c r="U1008"/>
      <c r="V1008"/>
      <c r="W1008"/>
    </row>
    <row r="1009" spans="1:23" ht="27" customHeight="1" x14ac:dyDescent="0.25">
      <c r="A1009" s="45">
        <v>20001</v>
      </c>
      <c r="B1009" s="45">
        <v>891</v>
      </c>
      <c r="C1009" s="29" t="s">
        <v>51</v>
      </c>
      <c r="D1009" s="55">
        <v>42374.322916666664</v>
      </c>
      <c r="E1009" s="29" t="s">
        <v>39</v>
      </c>
      <c r="F1009" s="33">
        <v>42373.827777777777</v>
      </c>
      <c r="G1009" s="51">
        <f t="shared" ref="G1009" si="100">IF(D1009="","",D1009-F1009)</f>
        <v>0.49513888888759539</v>
      </c>
      <c r="H1009" s="31" t="str">
        <f t="shared" si="95"/>
        <v>ACCEPTABLE</v>
      </c>
      <c r="I1009" s="18"/>
      <c r="J1009" s="33">
        <v>42374.40625</v>
      </c>
      <c r="K1009" s="33">
        <v>42374.418055555558</v>
      </c>
      <c r="L1009" s="27">
        <f t="shared" si="96"/>
        <v>1.1805555557657499E-2</v>
      </c>
      <c r="M1009" s="28" t="str">
        <f t="shared" si="97"/>
        <v>TRUE</v>
      </c>
      <c r="N1009" s="31" t="s">
        <v>39</v>
      </c>
      <c r="O1009" s="29" t="s">
        <v>654</v>
      </c>
      <c r="P1009"/>
      <c r="Q1009"/>
      <c r="R1009"/>
      <c r="S1009"/>
      <c r="T1009"/>
      <c r="U1009"/>
      <c r="V1009"/>
      <c r="W1009"/>
    </row>
    <row r="1010" spans="1:23" ht="27" customHeight="1" x14ac:dyDescent="0.25">
      <c r="A1010" s="45">
        <v>20002</v>
      </c>
      <c r="B1010" s="45">
        <v>894</v>
      </c>
      <c r="C1010" s="29" t="s">
        <v>40</v>
      </c>
      <c r="D1010" s="55">
        <v>42376.427083333336</v>
      </c>
      <c r="E1010" s="29" t="s">
        <v>41</v>
      </c>
      <c r="F1010" s="33">
        <v>42375.675694444442</v>
      </c>
      <c r="G1010" s="51">
        <f t="shared" si="99"/>
        <v>0.75138888889341615</v>
      </c>
      <c r="H1010" s="31" t="str">
        <f t="shared" si="95"/>
        <v>ACCEPTABLE</v>
      </c>
      <c r="I1010" s="18"/>
      <c r="J1010" s="33">
        <v>42376.420138888891</v>
      </c>
      <c r="K1010" s="33">
        <v>42376.430555555555</v>
      </c>
      <c r="L1010" s="27">
        <f t="shared" si="96"/>
        <v>1.0416666664241347E-2</v>
      </c>
      <c r="M1010" s="28" t="str">
        <f t="shared" si="97"/>
        <v>TRUE</v>
      </c>
      <c r="N1010" s="31" t="s">
        <v>41</v>
      </c>
      <c r="O1010" s="29" t="s">
        <v>655</v>
      </c>
      <c r="P1010"/>
      <c r="Q1010"/>
      <c r="R1010"/>
      <c r="S1010"/>
      <c r="T1010"/>
      <c r="U1010"/>
      <c r="V1010"/>
      <c r="W1010"/>
    </row>
    <row r="1011" spans="1:23" ht="27" customHeight="1" x14ac:dyDescent="0.25">
      <c r="A1011" s="45">
        <v>20002</v>
      </c>
      <c r="B1011" s="45">
        <v>895</v>
      </c>
      <c r="C1011" s="29" t="s">
        <v>43</v>
      </c>
      <c r="D1011" s="55">
        <v>42376.46875</v>
      </c>
      <c r="E1011" s="29" t="s">
        <v>39</v>
      </c>
      <c r="F1011" s="33">
        <v>42375.675694444442</v>
      </c>
      <c r="G1011" s="51">
        <f t="shared" si="99"/>
        <v>0.7930555555576575</v>
      </c>
      <c r="H1011" s="31" t="str">
        <f t="shared" si="95"/>
        <v>ACCEPTABLE</v>
      </c>
      <c r="I1011" s="18"/>
      <c r="J1011" s="33">
        <v>42376.46597222222</v>
      </c>
      <c r="K1011" s="33">
        <v>42376.475694444445</v>
      </c>
      <c r="L1011" s="27">
        <f t="shared" si="96"/>
        <v>9.7222222248092294E-3</v>
      </c>
      <c r="M1011" s="28" t="str">
        <f t="shared" si="97"/>
        <v>TRUE</v>
      </c>
      <c r="N1011" s="31" t="s">
        <v>39</v>
      </c>
      <c r="O1011" s="29" t="s">
        <v>44</v>
      </c>
      <c r="P1011"/>
      <c r="Q1011"/>
      <c r="R1011"/>
      <c r="S1011"/>
      <c r="T1011"/>
      <c r="U1011"/>
      <c r="V1011"/>
      <c r="W1011"/>
    </row>
    <row r="1012" spans="1:23" ht="27" customHeight="1" x14ac:dyDescent="0.25">
      <c r="A1012" s="45">
        <v>20003</v>
      </c>
      <c r="B1012" s="45">
        <v>896</v>
      </c>
      <c r="C1012" s="29" t="s">
        <v>40</v>
      </c>
      <c r="D1012" s="55">
        <v>42377.0625</v>
      </c>
      <c r="E1012" s="29" t="s">
        <v>41</v>
      </c>
      <c r="F1012" s="33">
        <v>42376.867361111108</v>
      </c>
      <c r="G1012" s="51">
        <f t="shared" si="99"/>
        <v>0.19513888889196096</v>
      </c>
      <c r="H1012" s="31" t="str">
        <f t="shared" si="95"/>
        <v>ACCEPTABLE</v>
      </c>
      <c r="I1012" s="18"/>
      <c r="J1012" s="33">
        <v>42377.055555555555</v>
      </c>
      <c r="K1012" s="33">
        <v>42377.069444444445</v>
      </c>
      <c r="L1012" s="27">
        <f t="shared" si="96"/>
        <v>1.3888888890505768E-2</v>
      </c>
      <c r="M1012" s="28" t="str">
        <f t="shared" si="97"/>
        <v>TRUE</v>
      </c>
      <c r="N1012" s="31" t="s">
        <v>41</v>
      </c>
      <c r="O1012" s="29" t="s">
        <v>656</v>
      </c>
      <c r="P1012"/>
      <c r="Q1012"/>
      <c r="R1012"/>
      <c r="S1012"/>
      <c r="T1012"/>
      <c r="U1012"/>
      <c r="V1012"/>
      <c r="W1012"/>
    </row>
    <row r="1013" spans="1:23" ht="27" customHeight="1" x14ac:dyDescent="0.25">
      <c r="A1013" s="45">
        <v>20002</v>
      </c>
      <c r="B1013" s="45">
        <v>897</v>
      </c>
      <c r="C1013" s="29" t="s">
        <v>40</v>
      </c>
      <c r="D1013" s="55">
        <v>42377.111111111109</v>
      </c>
      <c r="E1013" s="29" t="s">
        <v>39</v>
      </c>
      <c r="F1013" s="33">
        <v>42376.867361111108</v>
      </c>
      <c r="G1013" s="51">
        <f t="shared" si="99"/>
        <v>0.24375000000145519</v>
      </c>
      <c r="H1013" s="31" t="str">
        <f t="shared" si="95"/>
        <v>ACCEPTABLE</v>
      </c>
      <c r="I1013" s="18"/>
      <c r="J1013" s="33">
        <v>42377.118055555555</v>
      </c>
      <c r="K1013" s="33">
        <v>42377.131944444445</v>
      </c>
      <c r="L1013" s="27">
        <f t="shared" si="96"/>
        <v>1.3888888890505768E-2</v>
      </c>
      <c r="M1013" s="28" t="str">
        <f t="shared" si="97"/>
        <v>TRUE</v>
      </c>
      <c r="N1013" s="31" t="s">
        <v>39</v>
      </c>
      <c r="O1013" s="29" t="s">
        <v>657</v>
      </c>
      <c r="P1013"/>
      <c r="Q1013"/>
      <c r="R1013"/>
      <c r="S1013"/>
      <c r="T1013"/>
      <c r="U1013"/>
      <c r="V1013"/>
      <c r="W1013"/>
    </row>
    <row r="1014" spans="1:23" ht="27" customHeight="1" x14ac:dyDescent="0.25">
      <c r="A1014" s="45">
        <v>20003</v>
      </c>
      <c r="B1014" s="45">
        <v>898</v>
      </c>
      <c r="C1014" s="29" t="s">
        <v>43</v>
      </c>
      <c r="D1014" s="55">
        <v>42377.46875</v>
      </c>
      <c r="E1014" s="29" t="s">
        <v>41</v>
      </c>
      <c r="F1014" s="33">
        <v>42377.402083333334</v>
      </c>
      <c r="G1014" s="51">
        <f t="shared" si="99"/>
        <v>6.6666666665696539E-2</v>
      </c>
      <c r="H1014" s="31" t="str">
        <f t="shared" si="95"/>
        <v>ACCEPTABLE</v>
      </c>
      <c r="I1014" s="18"/>
      <c r="J1014" s="33">
        <v>42377.465277777781</v>
      </c>
      <c r="K1014" s="33">
        <v>42377.472222222219</v>
      </c>
      <c r="L1014" s="27">
        <f t="shared" si="96"/>
        <v>6.9444444379769266E-3</v>
      </c>
      <c r="M1014" s="28" t="str">
        <f t="shared" si="97"/>
        <v>TRUE</v>
      </c>
      <c r="N1014" s="31" t="s">
        <v>41</v>
      </c>
      <c r="O1014" s="29" t="s">
        <v>426</v>
      </c>
      <c r="P1014"/>
      <c r="Q1014"/>
      <c r="R1014"/>
      <c r="S1014"/>
      <c r="T1014"/>
      <c r="U1014"/>
      <c r="V1014"/>
      <c r="W1014"/>
    </row>
    <row r="1015" spans="1:23" ht="27" customHeight="1" x14ac:dyDescent="0.25">
      <c r="A1015" s="45">
        <v>20004</v>
      </c>
      <c r="B1015" s="45">
        <v>899</v>
      </c>
      <c r="C1015" s="29" t="s">
        <v>340</v>
      </c>
      <c r="D1015" s="55">
        <v>42377.5</v>
      </c>
      <c r="E1015" s="29" t="s">
        <v>41</v>
      </c>
      <c r="F1015" s="33">
        <v>42377.402083333334</v>
      </c>
      <c r="G1015" s="51">
        <f t="shared" si="99"/>
        <v>9.7916666665696539E-2</v>
      </c>
      <c r="H1015" s="31" t="str">
        <f t="shared" si="95"/>
        <v>ACCEPTABLE</v>
      </c>
      <c r="I1015" s="18"/>
      <c r="J1015" s="33">
        <v>42377.515972222223</v>
      </c>
      <c r="K1015" s="33">
        <v>42377.532638888886</v>
      </c>
      <c r="L1015" s="27">
        <f t="shared" si="96"/>
        <v>1.6666666662786156E-2</v>
      </c>
      <c r="M1015" s="28" t="str">
        <f t="shared" si="97"/>
        <v>TRUE</v>
      </c>
      <c r="N1015" s="31" t="s">
        <v>41</v>
      </c>
      <c r="O1015" s="29" t="s">
        <v>658</v>
      </c>
      <c r="P1015"/>
      <c r="Q1015"/>
      <c r="R1015"/>
      <c r="S1015"/>
      <c r="T1015"/>
      <c r="U1015"/>
      <c r="V1015"/>
      <c r="W1015"/>
    </row>
    <row r="1016" spans="1:23" ht="27" customHeight="1" x14ac:dyDescent="0.25">
      <c r="A1016" s="45">
        <v>20004</v>
      </c>
      <c r="B1016" s="45">
        <v>900</v>
      </c>
      <c r="C1016" s="29" t="s">
        <v>51</v>
      </c>
      <c r="D1016" s="55">
        <v>42377.5625</v>
      </c>
      <c r="E1016" s="29" t="s">
        <v>39</v>
      </c>
      <c r="F1016" s="33">
        <v>42377.5</v>
      </c>
      <c r="G1016" s="51">
        <f t="shared" si="99"/>
        <v>6.25E-2</v>
      </c>
      <c r="H1016" s="31" t="str">
        <f t="shared" si="95"/>
        <v>ACCEPTABLE</v>
      </c>
      <c r="I1016" s="18"/>
      <c r="J1016" s="33">
        <v>42377.552777777775</v>
      </c>
      <c r="K1016" s="33">
        <v>42377.564583333333</v>
      </c>
      <c r="L1016" s="27">
        <f t="shared" si="96"/>
        <v>1.1805555557657499E-2</v>
      </c>
      <c r="M1016" s="28" t="str">
        <f t="shared" si="97"/>
        <v>TRUE</v>
      </c>
      <c r="N1016" s="31" t="s">
        <v>39</v>
      </c>
      <c r="O1016" s="29" t="s">
        <v>659</v>
      </c>
      <c r="P1016"/>
      <c r="Q1016"/>
      <c r="R1016"/>
      <c r="S1016"/>
      <c r="T1016"/>
      <c r="U1016"/>
      <c r="V1016"/>
      <c r="W1016"/>
    </row>
    <row r="1017" spans="1:23" ht="27" customHeight="1" x14ac:dyDescent="0.25">
      <c r="A1017" s="45">
        <v>20003</v>
      </c>
      <c r="B1017" s="45">
        <v>901</v>
      </c>
      <c r="C1017" s="29" t="s">
        <v>43</v>
      </c>
      <c r="D1017" s="55">
        <v>42378.340277777781</v>
      </c>
      <c r="E1017" s="29" t="s">
        <v>41</v>
      </c>
      <c r="F1017" s="55">
        <v>42378.244444444441</v>
      </c>
      <c r="G1017" s="51">
        <f t="shared" si="99"/>
        <v>9.5833333340124227E-2</v>
      </c>
      <c r="H1017" s="31" t="str">
        <f t="shared" si="95"/>
        <v>ACCEPTABLE</v>
      </c>
      <c r="I1017" s="18"/>
      <c r="J1017" s="33">
        <v>42378.334722222222</v>
      </c>
      <c r="K1017" s="33">
        <v>42378.347222222219</v>
      </c>
      <c r="L1017" s="27">
        <f t="shared" si="96"/>
        <v>1.2499999997089617E-2</v>
      </c>
      <c r="M1017" s="28" t="str">
        <f t="shared" si="97"/>
        <v>TRUE</v>
      </c>
      <c r="N1017" s="31" t="s">
        <v>41</v>
      </c>
      <c r="O1017" s="29" t="s">
        <v>118</v>
      </c>
      <c r="P1017"/>
      <c r="Q1017"/>
      <c r="R1017"/>
      <c r="S1017"/>
      <c r="T1017"/>
      <c r="U1017"/>
      <c r="V1017"/>
      <c r="W1017"/>
    </row>
    <row r="1018" spans="1:23" ht="27" customHeight="1" x14ac:dyDescent="0.25">
      <c r="A1018" s="45">
        <v>20003</v>
      </c>
      <c r="B1018" s="45">
        <v>902</v>
      </c>
      <c r="C1018" s="29" t="s">
        <v>40</v>
      </c>
      <c r="D1018" s="55">
        <v>42378.364583333336</v>
      </c>
      <c r="E1018" s="29" t="s">
        <v>39</v>
      </c>
      <c r="F1018" s="55">
        <v>42378.244444444441</v>
      </c>
      <c r="G1018" s="51">
        <f t="shared" ref="G1018" si="101">IF(D1018="","",D1018-F1018)</f>
        <v>0.12013888889487134</v>
      </c>
      <c r="H1018" s="31" t="str">
        <f t="shared" si="95"/>
        <v>ACCEPTABLE</v>
      </c>
      <c r="I1018" s="18"/>
      <c r="J1018" s="33">
        <v>42378.381944444445</v>
      </c>
      <c r="K1018" s="33">
        <v>42378.393055555556</v>
      </c>
      <c r="L1018" s="27">
        <f t="shared" si="96"/>
        <v>1.1111111110949423E-2</v>
      </c>
      <c r="M1018" s="28" t="str">
        <f t="shared" si="97"/>
        <v>TRUE</v>
      </c>
      <c r="N1018" s="31" t="s">
        <v>39</v>
      </c>
      <c r="O1018" s="29" t="s">
        <v>433</v>
      </c>
      <c r="P1018"/>
      <c r="Q1018"/>
      <c r="R1018"/>
      <c r="S1018"/>
      <c r="T1018"/>
      <c r="U1018"/>
      <c r="V1018"/>
      <c r="W1018"/>
    </row>
    <row r="1019" spans="1:23" ht="27" customHeight="1" x14ac:dyDescent="0.25">
      <c r="A1019" s="45">
        <v>20005</v>
      </c>
      <c r="B1019" s="45">
        <v>903</v>
      </c>
      <c r="C1019" s="29" t="s">
        <v>40</v>
      </c>
      <c r="D1019" s="55">
        <v>42379.465277777781</v>
      </c>
      <c r="E1019" s="29" t="s">
        <v>41</v>
      </c>
      <c r="F1019" s="55">
        <v>42379.422222222223</v>
      </c>
      <c r="G1019" s="51">
        <f t="shared" si="99"/>
        <v>4.3055555557657499E-2</v>
      </c>
      <c r="H1019" s="31" t="str">
        <f t="shared" si="95"/>
        <v>ACCEPTABLE</v>
      </c>
      <c r="I1019" s="18"/>
      <c r="J1019" s="33">
        <v>42379.45416666667</v>
      </c>
      <c r="K1019" s="33">
        <v>42379.465277777781</v>
      </c>
      <c r="L1019" s="27">
        <f t="shared" si="96"/>
        <v>1.1111111110949423E-2</v>
      </c>
      <c r="M1019" s="28" t="str">
        <f t="shared" si="97"/>
        <v>TRUE</v>
      </c>
      <c r="N1019" s="31" t="s">
        <v>41</v>
      </c>
      <c r="O1019" s="29" t="s">
        <v>660</v>
      </c>
      <c r="P1019"/>
      <c r="Q1019"/>
      <c r="R1019"/>
      <c r="S1019"/>
      <c r="T1019"/>
      <c r="U1019"/>
      <c r="V1019"/>
      <c r="W1019"/>
    </row>
    <row r="1020" spans="1:23" ht="27" customHeight="1" x14ac:dyDescent="0.25">
      <c r="A1020" s="45">
        <v>20005</v>
      </c>
      <c r="B1020" s="45">
        <v>904</v>
      </c>
      <c r="C1020" s="29" t="s">
        <v>40</v>
      </c>
      <c r="D1020" s="55">
        <v>42379.486111111109</v>
      </c>
      <c r="E1020" s="29" t="s">
        <v>39</v>
      </c>
      <c r="F1020" s="55">
        <v>42379.422222222223</v>
      </c>
      <c r="G1020" s="51">
        <f t="shared" si="99"/>
        <v>6.3888888886140194E-2</v>
      </c>
      <c r="H1020" s="31" t="str">
        <f t="shared" si="95"/>
        <v>ACCEPTABLE</v>
      </c>
      <c r="I1020" s="18"/>
      <c r="J1020" s="33">
        <v>42379.474999999999</v>
      </c>
      <c r="K1020" s="33">
        <v>42379.488194444442</v>
      </c>
      <c r="L1020" s="27">
        <f t="shared" si="96"/>
        <v>1.3194444443797693E-2</v>
      </c>
      <c r="M1020" s="28" t="str">
        <f t="shared" si="97"/>
        <v>TRUE</v>
      </c>
      <c r="N1020" s="31" t="s">
        <v>39</v>
      </c>
      <c r="O1020" s="29" t="s">
        <v>661</v>
      </c>
      <c r="P1020"/>
      <c r="Q1020"/>
      <c r="R1020"/>
      <c r="S1020"/>
      <c r="T1020"/>
      <c r="U1020"/>
      <c r="V1020"/>
      <c r="W1020"/>
    </row>
    <row r="1021" spans="1:23" ht="27" customHeight="1" x14ac:dyDescent="0.25">
      <c r="A1021" s="45">
        <v>20004</v>
      </c>
      <c r="B1021" s="45">
        <v>906</v>
      </c>
      <c r="C1021" s="29" t="s">
        <v>340</v>
      </c>
      <c r="D1021" s="55">
        <v>42379.520833333336</v>
      </c>
      <c r="E1021" s="29" t="s">
        <v>39</v>
      </c>
      <c r="F1021" s="55">
        <v>42379.422222222223</v>
      </c>
      <c r="G1021" s="51">
        <f t="shared" si="99"/>
        <v>9.8611111112404615E-2</v>
      </c>
      <c r="H1021" s="31" t="str">
        <f t="shared" ref="H1021:H1070" si="102">IF(D1021-F1021&lt;0,"TOO LATE",IF(G1021="","",IF(OR(DAY(D1021-F1021)&gt;1,AND(HOUR(D1021-F1021)&gt;HOUR("0:59"),(SIGN(D1021-F1021)=1))),"ACCEPTABLE","TOO LATE")))</f>
        <v>ACCEPTABLE</v>
      </c>
      <c r="I1021" s="18"/>
      <c r="J1021" s="33">
        <v>42379.512499999997</v>
      </c>
      <c r="K1021" s="33">
        <v>42379.525000000001</v>
      </c>
      <c r="L1021" s="27">
        <f t="shared" ref="L1021:L1070" si="103">IF(OR(K1021="",J1021=""), "Incomplete Data", K1021-J1021)</f>
        <v>1.2500000004365575E-2</v>
      </c>
      <c r="M1021" s="28" t="str">
        <f t="shared" ref="M1021:M1070" si="104">_xlfn.IFS(OR(J1021=0,K1021=0,L1021=""), "Incomplete Data", OR(L1021&gt;$M$5,L1021&lt;-$M$5),"FALSE",  OR(L1021&lt;=$M$5,L1021&gt;-$M$5), "TRUE")</f>
        <v>TRUE</v>
      </c>
      <c r="N1021" s="31" t="s">
        <v>39</v>
      </c>
      <c r="O1021" s="29" t="s">
        <v>662</v>
      </c>
      <c r="P1021"/>
      <c r="Q1021"/>
      <c r="R1021"/>
      <c r="S1021"/>
      <c r="T1021"/>
      <c r="U1021"/>
      <c r="V1021"/>
      <c r="W1021"/>
    </row>
    <row r="1022" spans="1:23" ht="27" customHeight="1" x14ac:dyDescent="0.25">
      <c r="A1022" s="45">
        <v>20006</v>
      </c>
      <c r="B1022" s="45">
        <v>907</v>
      </c>
      <c r="C1022" s="29" t="s">
        <v>40</v>
      </c>
      <c r="D1022" s="55">
        <v>42379.552083333336</v>
      </c>
      <c r="E1022" s="29" t="s">
        <v>41</v>
      </c>
      <c r="F1022" s="55">
        <v>42379.422222222223</v>
      </c>
      <c r="G1022" s="51">
        <f t="shared" si="99"/>
        <v>0.12986111111240461</v>
      </c>
      <c r="H1022" s="31" t="str">
        <f t="shared" si="102"/>
        <v>ACCEPTABLE</v>
      </c>
      <c r="I1022" s="18"/>
      <c r="J1022" s="33">
        <v>42379.548611111109</v>
      </c>
      <c r="K1022" s="33">
        <v>42379.561111111114</v>
      </c>
      <c r="L1022" s="27">
        <f t="shared" si="103"/>
        <v>1.2500000004365575E-2</v>
      </c>
      <c r="M1022" s="28" t="str">
        <f t="shared" si="104"/>
        <v>TRUE</v>
      </c>
      <c r="N1022" s="31" t="s">
        <v>41</v>
      </c>
      <c r="O1022" s="29" t="s">
        <v>91</v>
      </c>
      <c r="P1022"/>
      <c r="Q1022"/>
      <c r="R1022"/>
      <c r="S1022"/>
      <c r="T1022"/>
      <c r="U1022"/>
      <c r="V1022"/>
      <c r="W1022"/>
    </row>
    <row r="1023" spans="1:23" ht="27" customHeight="1" x14ac:dyDescent="0.25">
      <c r="A1023" s="45">
        <v>20006</v>
      </c>
      <c r="B1023" s="45">
        <v>908</v>
      </c>
      <c r="C1023" s="29" t="s">
        <v>43</v>
      </c>
      <c r="D1023" s="55">
        <v>42379.59375</v>
      </c>
      <c r="E1023" s="29" t="s">
        <v>39</v>
      </c>
      <c r="F1023" s="55">
        <v>42379.422222222223</v>
      </c>
      <c r="G1023" s="51">
        <f t="shared" si="99"/>
        <v>0.17152777777664596</v>
      </c>
      <c r="H1023" s="31" t="str">
        <f t="shared" si="102"/>
        <v>ACCEPTABLE</v>
      </c>
      <c r="I1023" s="18"/>
      <c r="J1023" s="33">
        <v>42379.586805555555</v>
      </c>
      <c r="K1023" s="33">
        <v>42379.597222222219</v>
      </c>
      <c r="L1023" s="27">
        <f t="shared" si="103"/>
        <v>1.0416666664241347E-2</v>
      </c>
      <c r="M1023" s="28" t="str">
        <f t="shared" si="104"/>
        <v>TRUE</v>
      </c>
      <c r="N1023" s="31" t="s">
        <v>39</v>
      </c>
      <c r="O1023" s="29" t="s">
        <v>54</v>
      </c>
      <c r="P1023"/>
      <c r="Q1023"/>
      <c r="R1023"/>
      <c r="S1023"/>
      <c r="T1023"/>
      <c r="U1023"/>
      <c r="V1023"/>
      <c r="W1023"/>
    </row>
    <row r="1024" spans="1:23" ht="27" customHeight="1" x14ac:dyDescent="0.25">
      <c r="A1024" s="45">
        <v>20007</v>
      </c>
      <c r="B1024" s="45">
        <v>909</v>
      </c>
      <c r="C1024" s="29" t="s">
        <v>40</v>
      </c>
      <c r="D1024" s="55">
        <v>42380.28125</v>
      </c>
      <c r="E1024" s="29" t="s">
        <v>41</v>
      </c>
      <c r="F1024" s="55">
        <v>42380.176388888889</v>
      </c>
      <c r="G1024" s="51">
        <f t="shared" si="99"/>
        <v>0.10486111111094942</v>
      </c>
      <c r="H1024" s="31" t="str">
        <f t="shared" si="102"/>
        <v>ACCEPTABLE</v>
      </c>
      <c r="I1024" s="18"/>
      <c r="J1024" s="33">
        <v>42380.303472222222</v>
      </c>
      <c r="K1024" s="33">
        <v>42380.314583333333</v>
      </c>
      <c r="L1024" s="27">
        <f t="shared" si="103"/>
        <v>1.1111111110949423E-2</v>
      </c>
      <c r="M1024" s="28" t="str">
        <f t="shared" si="104"/>
        <v>TRUE</v>
      </c>
      <c r="N1024" s="31" t="s">
        <v>41</v>
      </c>
      <c r="O1024" s="29" t="s">
        <v>663</v>
      </c>
      <c r="P1024"/>
      <c r="Q1024"/>
      <c r="R1024"/>
      <c r="S1024"/>
      <c r="T1024"/>
      <c r="U1024"/>
      <c r="V1024"/>
      <c r="W1024"/>
    </row>
    <row r="1025" spans="1:23" ht="27" customHeight="1" x14ac:dyDescent="0.25">
      <c r="A1025" s="45">
        <v>20007</v>
      </c>
      <c r="B1025" s="45">
        <v>910</v>
      </c>
      <c r="C1025" s="29" t="s">
        <v>43</v>
      </c>
      <c r="D1025" s="55">
        <v>42380.315972222219</v>
      </c>
      <c r="E1025" s="29" t="s">
        <v>39</v>
      </c>
      <c r="F1025" s="55">
        <v>42380.176388888889</v>
      </c>
      <c r="G1025" s="51">
        <f t="shared" si="99"/>
        <v>0.13958333332993789</v>
      </c>
      <c r="H1025" s="31" t="str">
        <f t="shared" si="102"/>
        <v>ACCEPTABLE</v>
      </c>
      <c r="I1025" s="18"/>
      <c r="J1025" s="33">
        <v>42380.34652777778</v>
      </c>
      <c r="K1025" s="33">
        <v>42380.353472222225</v>
      </c>
      <c r="L1025" s="27">
        <f t="shared" si="103"/>
        <v>6.9444444452528842E-3</v>
      </c>
      <c r="M1025" s="28" t="str">
        <f t="shared" si="104"/>
        <v>TRUE</v>
      </c>
      <c r="N1025" s="31" t="s">
        <v>39</v>
      </c>
      <c r="O1025" s="29" t="s">
        <v>44</v>
      </c>
      <c r="P1025"/>
      <c r="Q1025"/>
      <c r="R1025"/>
      <c r="S1025"/>
      <c r="T1025"/>
      <c r="U1025"/>
      <c r="V1025"/>
      <c r="W1025"/>
    </row>
    <row r="1026" spans="1:23" ht="27" customHeight="1" x14ac:dyDescent="0.25">
      <c r="A1026" s="45">
        <v>20007</v>
      </c>
      <c r="B1026" s="45">
        <v>911</v>
      </c>
      <c r="C1026" s="29" t="s">
        <v>43</v>
      </c>
      <c r="D1026" s="55">
        <v>42380.5</v>
      </c>
      <c r="E1026" s="29" t="s">
        <v>39</v>
      </c>
      <c r="F1026" s="55">
        <v>42380.176388888889</v>
      </c>
      <c r="G1026" s="51">
        <f t="shared" si="99"/>
        <v>0.32361111111094942</v>
      </c>
      <c r="H1026" s="31" t="str">
        <f t="shared" si="102"/>
        <v>ACCEPTABLE</v>
      </c>
      <c r="I1026" s="18"/>
      <c r="J1026" s="33">
        <v>42380.494444444441</v>
      </c>
      <c r="K1026" s="33">
        <v>42380.501388888886</v>
      </c>
      <c r="L1026" s="27">
        <f t="shared" si="103"/>
        <v>6.9444444452528842E-3</v>
      </c>
      <c r="M1026" s="28" t="str">
        <f t="shared" si="104"/>
        <v>TRUE</v>
      </c>
      <c r="N1026" s="31" t="s">
        <v>39</v>
      </c>
      <c r="O1026" s="29" t="s">
        <v>216</v>
      </c>
      <c r="P1026"/>
      <c r="Q1026"/>
      <c r="R1026"/>
      <c r="S1026"/>
      <c r="T1026"/>
      <c r="U1026"/>
      <c r="V1026"/>
      <c r="W1026"/>
    </row>
    <row r="1027" spans="1:23" ht="27" customHeight="1" x14ac:dyDescent="0.25">
      <c r="A1027" s="45">
        <v>20007</v>
      </c>
      <c r="B1027" s="45">
        <v>912</v>
      </c>
      <c r="C1027" s="29" t="s">
        <v>43</v>
      </c>
      <c r="D1027" s="55">
        <v>42380.708333333336</v>
      </c>
      <c r="E1027" s="29" t="s">
        <v>41</v>
      </c>
      <c r="F1027" s="55">
        <v>42380.578472222223</v>
      </c>
      <c r="G1027" s="51">
        <f t="shared" si="99"/>
        <v>0.12986111111240461</v>
      </c>
      <c r="H1027" s="31" t="str">
        <f t="shared" si="102"/>
        <v>ACCEPTABLE</v>
      </c>
      <c r="I1027" s="18"/>
      <c r="J1027" s="33">
        <v>42380.697916666664</v>
      </c>
      <c r="K1027" s="33">
        <v>42380.704861111109</v>
      </c>
      <c r="L1027" s="27">
        <f t="shared" si="103"/>
        <v>6.9444444452528842E-3</v>
      </c>
      <c r="M1027" s="28" t="str">
        <f t="shared" si="104"/>
        <v>TRUE</v>
      </c>
      <c r="N1027" s="31" t="s">
        <v>41</v>
      </c>
      <c r="O1027" s="29" t="s">
        <v>216</v>
      </c>
      <c r="P1027"/>
      <c r="Q1027"/>
      <c r="R1027"/>
      <c r="S1027"/>
      <c r="T1027"/>
      <c r="U1027"/>
      <c r="V1027"/>
      <c r="W1027"/>
    </row>
    <row r="1028" spans="1:23" ht="27" customHeight="1" x14ac:dyDescent="0.25">
      <c r="A1028" s="45">
        <v>20006</v>
      </c>
      <c r="B1028" s="45">
        <v>913</v>
      </c>
      <c r="C1028" s="29" t="s">
        <v>43</v>
      </c>
      <c r="D1028" s="55">
        <v>42380.75</v>
      </c>
      <c r="E1028" s="29" t="s">
        <v>41</v>
      </c>
      <c r="F1028" s="55">
        <v>42380.176388888889</v>
      </c>
      <c r="G1028" s="51">
        <f t="shared" si="99"/>
        <v>0.57361111111094942</v>
      </c>
      <c r="H1028" s="31" t="str">
        <f t="shared" si="102"/>
        <v>ACCEPTABLE</v>
      </c>
      <c r="I1028" s="18"/>
      <c r="J1028" s="33">
        <v>42380.736111111109</v>
      </c>
      <c r="K1028" s="33">
        <v>42380.746527777781</v>
      </c>
      <c r="L1028" s="27">
        <f t="shared" si="103"/>
        <v>1.0416666671517305E-2</v>
      </c>
      <c r="M1028" s="28" t="str">
        <f t="shared" si="104"/>
        <v>TRUE</v>
      </c>
      <c r="N1028" s="31" t="s">
        <v>41</v>
      </c>
      <c r="O1028" s="29" t="s">
        <v>44</v>
      </c>
      <c r="P1028"/>
      <c r="Q1028"/>
      <c r="R1028"/>
      <c r="S1028"/>
      <c r="T1028"/>
      <c r="U1028"/>
      <c r="V1028"/>
      <c r="W1028"/>
    </row>
    <row r="1029" spans="1:23" ht="27" customHeight="1" x14ac:dyDescent="0.25">
      <c r="A1029" s="45">
        <v>20006</v>
      </c>
      <c r="B1029" s="45">
        <v>914</v>
      </c>
      <c r="C1029" s="29" t="s">
        <v>40</v>
      </c>
      <c r="D1029" s="55">
        <v>42380.770833333336</v>
      </c>
      <c r="E1029" s="29" t="s">
        <v>39</v>
      </c>
      <c r="F1029" s="55">
        <v>42380.176388888889</v>
      </c>
      <c r="G1029" s="51">
        <f t="shared" si="99"/>
        <v>0.59444444444670808</v>
      </c>
      <c r="H1029" s="31" t="str">
        <f t="shared" si="102"/>
        <v>ACCEPTABLE</v>
      </c>
      <c r="I1029" s="18"/>
      <c r="J1029" s="33">
        <v>42380.760416666664</v>
      </c>
      <c r="K1029" s="33">
        <v>42380.770833333336</v>
      </c>
      <c r="L1029" s="27">
        <f t="shared" si="103"/>
        <v>1.0416666671517305E-2</v>
      </c>
      <c r="M1029" s="28" t="str">
        <f t="shared" si="104"/>
        <v>TRUE</v>
      </c>
      <c r="N1029" s="31" t="s">
        <v>39</v>
      </c>
      <c r="O1029" s="29" t="s">
        <v>664</v>
      </c>
      <c r="P1029"/>
      <c r="Q1029"/>
      <c r="R1029"/>
      <c r="S1029"/>
      <c r="T1029"/>
      <c r="U1029"/>
      <c r="V1029"/>
      <c r="W1029"/>
    </row>
    <row r="1030" spans="1:23" ht="27" customHeight="1" x14ac:dyDescent="0.25">
      <c r="A1030" s="45">
        <v>20008</v>
      </c>
      <c r="B1030" s="45">
        <v>915</v>
      </c>
      <c r="C1030" s="29" t="s">
        <v>340</v>
      </c>
      <c r="D1030" s="55">
        <v>42381.416666666664</v>
      </c>
      <c r="E1030" s="29" t="s">
        <v>41</v>
      </c>
      <c r="F1030" s="55">
        <v>42381.174305555556</v>
      </c>
      <c r="G1030" s="51">
        <f t="shared" si="99"/>
        <v>0.24236111110803904</v>
      </c>
      <c r="H1030" s="31" t="str">
        <f t="shared" si="102"/>
        <v>ACCEPTABLE</v>
      </c>
      <c r="I1030" s="18"/>
      <c r="J1030" s="33">
        <v>42381.445138888892</v>
      </c>
      <c r="K1030" s="33">
        <v>42381.460416666669</v>
      </c>
      <c r="L1030" s="27">
        <f t="shared" si="103"/>
        <v>1.5277777776645962E-2</v>
      </c>
      <c r="M1030" s="28" t="str">
        <f t="shared" si="104"/>
        <v>TRUE</v>
      </c>
      <c r="N1030" s="31" t="s">
        <v>41</v>
      </c>
      <c r="O1030" s="29" t="s">
        <v>665</v>
      </c>
      <c r="P1030"/>
      <c r="Q1030"/>
      <c r="R1030"/>
      <c r="S1030"/>
      <c r="T1030"/>
      <c r="U1030"/>
      <c r="V1030"/>
      <c r="W1030"/>
    </row>
    <row r="1031" spans="1:23" ht="27" customHeight="1" x14ac:dyDescent="0.25">
      <c r="A1031" s="45">
        <v>20008</v>
      </c>
      <c r="B1031" s="45">
        <v>916</v>
      </c>
      <c r="C1031" s="29" t="s">
        <v>51</v>
      </c>
      <c r="D1031" s="55">
        <v>42381.451388888891</v>
      </c>
      <c r="E1031" s="29" t="s">
        <v>39</v>
      </c>
      <c r="F1031" s="55">
        <v>42381.174305555556</v>
      </c>
      <c r="G1031" s="51">
        <f t="shared" si="99"/>
        <v>0.27708333333430346</v>
      </c>
      <c r="H1031" s="31" t="str">
        <f t="shared" si="102"/>
        <v>ACCEPTABLE</v>
      </c>
      <c r="I1031" s="18"/>
      <c r="J1031" s="33">
        <v>42381.482638888891</v>
      </c>
      <c r="K1031" s="33">
        <v>42381.494444444441</v>
      </c>
      <c r="L1031" s="27">
        <f t="shared" si="103"/>
        <v>1.1805555550381541E-2</v>
      </c>
      <c r="M1031" s="28" t="str">
        <f t="shared" si="104"/>
        <v>TRUE</v>
      </c>
      <c r="N1031" s="31" t="s">
        <v>39</v>
      </c>
      <c r="O1031" s="29" t="s">
        <v>666</v>
      </c>
      <c r="P1031"/>
      <c r="Q1031"/>
      <c r="R1031"/>
      <c r="S1031"/>
      <c r="T1031"/>
      <c r="U1031"/>
      <c r="V1031"/>
      <c r="W1031"/>
    </row>
    <row r="1032" spans="1:23" ht="27" customHeight="1" x14ac:dyDescent="0.25">
      <c r="A1032" s="31">
        <v>20009</v>
      </c>
      <c r="B1032" s="31">
        <v>917</v>
      </c>
      <c r="C1032" s="31" t="s">
        <v>40</v>
      </c>
      <c r="D1032" s="55">
        <v>42381.743055555555</v>
      </c>
      <c r="E1032" s="31" t="s">
        <v>41</v>
      </c>
      <c r="F1032" s="55">
        <v>42381.51458333333</v>
      </c>
      <c r="G1032" s="51">
        <f t="shared" si="99"/>
        <v>0.22847222222480923</v>
      </c>
      <c r="H1032" s="31" t="str">
        <f t="shared" si="102"/>
        <v>ACCEPTABLE</v>
      </c>
      <c r="I1032" s="18"/>
      <c r="J1032" s="33">
        <v>42381.745833333334</v>
      </c>
      <c r="K1032" s="33">
        <v>42381.758333333331</v>
      </c>
      <c r="L1032" s="27">
        <f t="shared" si="103"/>
        <v>1.2499999997089617E-2</v>
      </c>
      <c r="M1032" s="28" t="str">
        <f t="shared" si="104"/>
        <v>TRUE</v>
      </c>
      <c r="N1032" s="31" t="s">
        <v>41</v>
      </c>
      <c r="O1032" s="29" t="s">
        <v>667</v>
      </c>
      <c r="P1032"/>
      <c r="Q1032"/>
      <c r="R1032"/>
      <c r="S1032"/>
      <c r="T1032"/>
      <c r="U1032"/>
      <c r="V1032"/>
      <c r="W1032"/>
    </row>
    <row r="1033" spans="1:23" ht="27" customHeight="1" x14ac:dyDescent="0.25">
      <c r="A1033" s="31">
        <v>20009</v>
      </c>
      <c r="B1033" s="31">
        <v>918</v>
      </c>
      <c r="C1033" s="31" t="s">
        <v>40</v>
      </c>
      <c r="D1033" s="55">
        <v>42381.770833333336</v>
      </c>
      <c r="E1033" s="31" t="s">
        <v>39</v>
      </c>
      <c r="F1033" s="55">
        <v>42381.51458333333</v>
      </c>
      <c r="G1033" s="51">
        <f t="shared" si="99"/>
        <v>0.25625000000582077</v>
      </c>
      <c r="H1033" s="31" t="str">
        <f t="shared" si="102"/>
        <v>ACCEPTABLE</v>
      </c>
      <c r="I1033" s="18"/>
      <c r="J1033" s="33">
        <v>42381.774305555555</v>
      </c>
      <c r="K1033" s="33">
        <v>42381.786111111112</v>
      </c>
      <c r="L1033" s="27">
        <f t="shared" si="103"/>
        <v>1.1805555557657499E-2</v>
      </c>
      <c r="M1033" s="28" t="str">
        <f t="shared" si="104"/>
        <v>TRUE</v>
      </c>
      <c r="N1033" s="31" t="s">
        <v>39</v>
      </c>
      <c r="O1033" s="29" t="s">
        <v>668</v>
      </c>
      <c r="P1033"/>
      <c r="Q1033"/>
      <c r="R1033"/>
      <c r="S1033"/>
      <c r="T1033"/>
      <c r="U1033"/>
      <c r="V1033"/>
      <c r="W1033"/>
    </row>
    <row r="1034" spans="1:23" ht="27" customHeight="1" x14ac:dyDescent="0.25">
      <c r="A1034" s="31">
        <v>20010</v>
      </c>
      <c r="B1034" s="31">
        <v>919</v>
      </c>
      <c r="C1034" s="31" t="s">
        <v>40</v>
      </c>
      <c r="D1034" s="55">
        <v>42382.097222222219</v>
      </c>
      <c r="E1034" s="31" t="s">
        <v>41</v>
      </c>
      <c r="F1034" s="55">
        <v>42381.753472222219</v>
      </c>
      <c r="G1034" s="51">
        <f t="shared" si="99"/>
        <v>0.34375</v>
      </c>
      <c r="H1034" s="31" t="str">
        <f t="shared" si="102"/>
        <v>ACCEPTABLE</v>
      </c>
      <c r="I1034" s="18"/>
      <c r="J1034" s="33">
        <v>42382.107638888891</v>
      </c>
      <c r="K1034" s="33">
        <v>42382.119444444441</v>
      </c>
      <c r="L1034" s="27">
        <f t="shared" si="103"/>
        <v>1.1805555550381541E-2</v>
      </c>
      <c r="M1034" s="28" t="str">
        <f t="shared" si="104"/>
        <v>TRUE</v>
      </c>
      <c r="N1034" s="31" t="s">
        <v>41</v>
      </c>
      <c r="O1034" s="29" t="s">
        <v>397</v>
      </c>
      <c r="P1034"/>
      <c r="Q1034"/>
      <c r="R1034"/>
      <c r="S1034"/>
      <c r="T1034"/>
      <c r="U1034"/>
      <c r="V1034"/>
      <c r="W1034"/>
    </row>
    <row r="1035" spans="1:23" ht="27" customHeight="1" x14ac:dyDescent="0.25">
      <c r="A1035" s="31">
        <v>20010</v>
      </c>
      <c r="B1035" s="31">
        <v>920</v>
      </c>
      <c r="C1035" s="31" t="s">
        <v>43</v>
      </c>
      <c r="D1035" s="55">
        <v>42382.138888888891</v>
      </c>
      <c r="E1035" s="31" t="s">
        <v>39</v>
      </c>
      <c r="F1035" s="55">
        <v>42381.753472222219</v>
      </c>
      <c r="G1035" s="51">
        <f t="shared" si="99"/>
        <v>0.38541666667151731</v>
      </c>
      <c r="H1035" s="31" t="str">
        <f t="shared" si="102"/>
        <v>ACCEPTABLE</v>
      </c>
      <c r="I1035" s="18"/>
      <c r="J1035" s="33">
        <v>42382.156944444447</v>
      </c>
      <c r="K1035" s="33">
        <v>42382.167361111111</v>
      </c>
      <c r="L1035" s="27">
        <f t="shared" si="103"/>
        <v>1.0416666664241347E-2</v>
      </c>
      <c r="M1035" s="28" t="str">
        <f t="shared" si="104"/>
        <v>TRUE</v>
      </c>
      <c r="N1035" s="31" t="s">
        <v>39</v>
      </c>
      <c r="O1035" s="29" t="s">
        <v>398</v>
      </c>
      <c r="P1035"/>
      <c r="Q1035"/>
      <c r="R1035"/>
      <c r="S1035"/>
      <c r="T1035"/>
      <c r="U1035"/>
      <c r="V1035"/>
      <c r="W1035"/>
    </row>
    <row r="1036" spans="1:23" ht="27" customHeight="1" x14ac:dyDescent="0.25">
      <c r="A1036" s="31">
        <v>20008</v>
      </c>
      <c r="B1036" s="31">
        <v>921</v>
      </c>
      <c r="C1036" s="31" t="s">
        <v>51</v>
      </c>
      <c r="D1036" s="55">
        <v>42382.590277777781</v>
      </c>
      <c r="E1036" s="31" t="s">
        <v>41</v>
      </c>
      <c r="F1036" s="55">
        <v>42382.518055555556</v>
      </c>
      <c r="G1036" s="51">
        <f t="shared" si="99"/>
        <v>7.2222222224809229E-2</v>
      </c>
      <c r="H1036" s="31" t="str">
        <f t="shared" si="102"/>
        <v>ACCEPTABLE</v>
      </c>
      <c r="I1036" s="18"/>
      <c r="J1036" s="33">
        <v>42382.597222222219</v>
      </c>
      <c r="K1036" s="33">
        <v>42382.604166666664</v>
      </c>
      <c r="L1036" s="27">
        <f t="shared" si="103"/>
        <v>6.9444444452528842E-3</v>
      </c>
      <c r="M1036" s="28" t="str">
        <f t="shared" si="104"/>
        <v>TRUE</v>
      </c>
      <c r="N1036" s="31" t="s">
        <v>41</v>
      </c>
      <c r="O1036" s="29" t="s">
        <v>96</v>
      </c>
      <c r="P1036"/>
      <c r="Q1036"/>
      <c r="R1036"/>
      <c r="S1036"/>
      <c r="T1036"/>
      <c r="U1036"/>
      <c r="V1036"/>
      <c r="W1036"/>
    </row>
    <row r="1037" spans="1:23" ht="27" customHeight="1" x14ac:dyDescent="0.25">
      <c r="A1037" s="31">
        <v>20008</v>
      </c>
      <c r="B1037" s="31">
        <v>922</v>
      </c>
      <c r="C1037" s="31" t="s">
        <v>340</v>
      </c>
      <c r="D1037" s="55">
        <v>42382.618055555555</v>
      </c>
      <c r="E1037" s="31" t="s">
        <v>39</v>
      </c>
      <c r="F1037" s="55">
        <v>42382.518055555556</v>
      </c>
      <c r="G1037" s="51">
        <f t="shared" si="99"/>
        <v>9.9999999998544808E-2</v>
      </c>
      <c r="H1037" s="31" t="str">
        <f t="shared" si="102"/>
        <v>ACCEPTABLE</v>
      </c>
      <c r="I1037" s="18"/>
      <c r="J1037" s="33">
        <v>42382.613194444442</v>
      </c>
      <c r="K1037" s="33">
        <v>42382.618055555555</v>
      </c>
      <c r="L1037" s="27">
        <f t="shared" si="103"/>
        <v>4.8611111124046147E-3</v>
      </c>
      <c r="M1037" s="28" t="str">
        <f t="shared" si="104"/>
        <v>TRUE</v>
      </c>
      <c r="N1037" s="31" t="s">
        <v>39</v>
      </c>
      <c r="O1037" s="29" t="s">
        <v>179</v>
      </c>
      <c r="P1037"/>
      <c r="Q1037"/>
      <c r="R1037"/>
      <c r="S1037"/>
      <c r="T1037"/>
      <c r="U1037"/>
      <c r="V1037"/>
      <c r="W1037"/>
    </row>
    <row r="1038" spans="1:23" ht="27" customHeight="1" x14ac:dyDescent="0.25">
      <c r="A1038" s="31">
        <v>20010</v>
      </c>
      <c r="B1038" s="31">
        <v>923</v>
      </c>
      <c r="C1038" s="31" t="s">
        <v>43</v>
      </c>
      <c r="D1038" s="55">
        <v>42383.069444444445</v>
      </c>
      <c r="E1038" s="31" t="s">
        <v>41</v>
      </c>
      <c r="F1038" s="55">
        <v>42382.87222222222</v>
      </c>
      <c r="G1038" s="51">
        <f t="shared" si="99"/>
        <v>0.19722222222480923</v>
      </c>
      <c r="H1038" s="31" t="str">
        <f t="shared" si="102"/>
        <v>ACCEPTABLE</v>
      </c>
      <c r="I1038" s="18"/>
      <c r="J1038" s="33">
        <v>42383.0625</v>
      </c>
      <c r="K1038" s="33">
        <v>42383.072916666664</v>
      </c>
      <c r="L1038" s="27">
        <f t="shared" si="103"/>
        <v>1.0416666664241347E-2</v>
      </c>
      <c r="M1038" s="28" t="str">
        <f t="shared" si="104"/>
        <v>TRUE</v>
      </c>
      <c r="N1038" s="31" t="s">
        <v>41</v>
      </c>
      <c r="O1038" s="29" t="s">
        <v>669</v>
      </c>
      <c r="P1038"/>
      <c r="Q1038"/>
      <c r="R1038"/>
      <c r="S1038"/>
      <c r="T1038"/>
      <c r="U1038"/>
      <c r="V1038"/>
      <c r="W1038"/>
    </row>
    <row r="1039" spans="1:23" ht="27" customHeight="1" x14ac:dyDescent="0.25">
      <c r="A1039" s="31">
        <v>20010</v>
      </c>
      <c r="B1039" s="31">
        <v>924</v>
      </c>
      <c r="C1039" s="31" t="s">
        <v>40</v>
      </c>
      <c r="D1039" s="55">
        <v>42383.104166666664</v>
      </c>
      <c r="E1039" s="31" t="s">
        <v>39</v>
      </c>
      <c r="F1039" s="55">
        <v>42382.87222222222</v>
      </c>
      <c r="G1039" s="51">
        <f t="shared" ref="G1039" si="105">IF(D1039="","",D1039-F1039)</f>
        <v>0.23194444444379769</v>
      </c>
      <c r="H1039" s="31" t="str">
        <f t="shared" si="102"/>
        <v>ACCEPTABLE</v>
      </c>
      <c r="I1039" s="18"/>
      <c r="J1039" s="33">
        <v>42383.107638888891</v>
      </c>
      <c r="K1039" s="33">
        <v>42383.121527777781</v>
      </c>
      <c r="L1039" s="27">
        <f t="shared" si="103"/>
        <v>1.3888888890505768E-2</v>
      </c>
      <c r="M1039" s="28" t="str">
        <f t="shared" si="104"/>
        <v>TRUE</v>
      </c>
      <c r="N1039" s="31" t="s">
        <v>39</v>
      </c>
      <c r="O1039" s="29" t="s">
        <v>670</v>
      </c>
      <c r="P1039"/>
      <c r="Q1039"/>
      <c r="R1039"/>
      <c r="S1039"/>
      <c r="T1039"/>
      <c r="U1039"/>
      <c r="V1039"/>
      <c r="W1039"/>
    </row>
    <row r="1040" spans="1:23" ht="27" customHeight="1" x14ac:dyDescent="0.25">
      <c r="A1040" s="31">
        <v>20011</v>
      </c>
      <c r="B1040" s="31">
        <v>925</v>
      </c>
      <c r="C1040" s="31" t="s">
        <v>340</v>
      </c>
      <c r="D1040" s="55">
        <v>42384.5</v>
      </c>
      <c r="E1040" s="31" t="s">
        <v>41</v>
      </c>
      <c r="F1040" s="55">
        <v>42384.241666666669</v>
      </c>
      <c r="G1040" s="51">
        <f t="shared" si="99"/>
        <v>0.25833333333139308</v>
      </c>
      <c r="H1040" s="31" t="str">
        <f t="shared" si="102"/>
        <v>ACCEPTABLE</v>
      </c>
      <c r="I1040" s="18"/>
      <c r="J1040" s="33">
        <v>42384.501388888886</v>
      </c>
      <c r="K1040" s="33">
        <v>42384.513194444444</v>
      </c>
      <c r="L1040" s="27">
        <f t="shared" si="103"/>
        <v>1.1805555557657499E-2</v>
      </c>
      <c r="M1040" s="28" t="str">
        <f t="shared" si="104"/>
        <v>TRUE</v>
      </c>
      <c r="N1040" s="31" t="s">
        <v>41</v>
      </c>
      <c r="O1040" s="29" t="s">
        <v>671</v>
      </c>
      <c r="P1040"/>
      <c r="Q1040"/>
      <c r="R1040"/>
      <c r="S1040"/>
      <c r="T1040"/>
      <c r="U1040"/>
      <c r="V1040"/>
      <c r="W1040"/>
    </row>
    <row r="1041" spans="1:23" ht="27" customHeight="1" x14ac:dyDescent="0.25">
      <c r="A1041" s="31">
        <v>20011</v>
      </c>
      <c r="B1041" s="31">
        <v>926</v>
      </c>
      <c r="C1041" s="31" t="s">
        <v>51</v>
      </c>
      <c r="D1041" s="55">
        <v>42384.534722222219</v>
      </c>
      <c r="E1041" s="31" t="s">
        <v>39</v>
      </c>
      <c r="F1041" s="55">
        <v>42384.241666666669</v>
      </c>
      <c r="G1041" s="51">
        <f t="shared" si="99"/>
        <v>0.29305555555038154</v>
      </c>
      <c r="H1041" s="31" t="str">
        <f t="shared" si="102"/>
        <v>ACCEPTABLE</v>
      </c>
      <c r="I1041" s="18"/>
      <c r="J1041" s="33">
        <v>42384.537499999999</v>
      </c>
      <c r="K1041" s="33">
        <v>42384.543055555558</v>
      </c>
      <c r="L1041" s="27">
        <f t="shared" si="103"/>
        <v>5.5555555591126904E-3</v>
      </c>
      <c r="M1041" s="28" t="str">
        <f t="shared" si="104"/>
        <v>TRUE</v>
      </c>
      <c r="N1041" s="31" t="s">
        <v>39</v>
      </c>
      <c r="O1041" s="29" t="s">
        <v>672</v>
      </c>
      <c r="P1041"/>
      <c r="Q1041"/>
      <c r="R1041"/>
      <c r="S1041"/>
      <c r="T1041"/>
      <c r="U1041"/>
      <c r="V1041"/>
      <c r="W1041"/>
    </row>
    <row r="1042" spans="1:23" ht="27" customHeight="1" x14ac:dyDescent="0.25">
      <c r="A1042" s="31">
        <v>20011</v>
      </c>
      <c r="B1042" s="31">
        <v>927</v>
      </c>
      <c r="C1042" s="31" t="s">
        <v>51</v>
      </c>
      <c r="D1042" s="55">
        <v>42385.631944444445</v>
      </c>
      <c r="E1042" s="31" t="s">
        <v>41</v>
      </c>
      <c r="F1042" s="55">
        <v>42385.542361111111</v>
      </c>
      <c r="G1042" s="51">
        <f t="shared" si="99"/>
        <v>8.9583333334303461E-2</v>
      </c>
      <c r="H1042" s="31" t="str">
        <f t="shared" si="102"/>
        <v>ACCEPTABLE</v>
      </c>
      <c r="I1042" s="18"/>
      <c r="J1042" s="33">
        <v>42385.635416666664</v>
      </c>
      <c r="K1042" s="33">
        <v>42385.649305555555</v>
      </c>
      <c r="L1042" s="27">
        <f t="shared" si="103"/>
        <v>1.3888888890505768E-2</v>
      </c>
      <c r="M1042" s="28" t="str">
        <f t="shared" si="104"/>
        <v>TRUE</v>
      </c>
      <c r="N1042" s="31" t="s">
        <v>41</v>
      </c>
      <c r="O1042" s="29" t="s">
        <v>673</v>
      </c>
      <c r="P1042"/>
      <c r="Q1042"/>
      <c r="R1042"/>
      <c r="S1042"/>
      <c r="T1042"/>
      <c r="U1042"/>
      <c r="V1042"/>
      <c r="W1042"/>
    </row>
    <row r="1043" spans="1:23" ht="27" customHeight="1" x14ac:dyDescent="0.25">
      <c r="A1043" s="31">
        <v>20011</v>
      </c>
      <c r="B1043" s="31">
        <v>928</v>
      </c>
      <c r="C1043" s="31" t="s">
        <v>340</v>
      </c>
      <c r="D1043" s="55">
        <v>42385.65625</v>
      </c>
      <c r="E1043" s="31" t="s">
        <v>39</v>
      </c>
      <c r="F1043" s="55">
        <v>42385.542361111111</v>
      </c>
      <c r="G1043" s="51">
        <f t="shared" si="99"/>
        <v>0.11388888888905058</v>
      </c>
      <c r="H1043" s="31" t="str">
        <f t="shared" si="102"/>
        <v>ACCEPTABLE</v>
      </c>
      <c r="I1043" s="18"/>
      <c r="J1043" s="33">
        <v>42385.666666666664</v>
      </c>
      <c r="K1043" s="33">
        <v>42385.680555555555</v>
      </c>
      <c r="L1043" s="27">
        <f t="shared" si="103"/>
        <v>1.3888888890505768E-2</v>
      </c>
      <c r="M1043" s="28" t="str">
        <f t="shared" si="104"/>
        <v>TRUE</v>
      </c>
      <c r="N1043" s="31" t="s">
        <v>39</v>
      </c>
      <c r="O1043" s="29" t="s">
        <v>674</v>
      </c>
      <c r="P1043"/>
      <c r="Q1043"/>
      <c r="R1043"/>
      <c r="S1043"/>
      <c r="T1043"/>
      <c r="U1043"/>
      <c r="V1043"/>
      <c r="W1043"/>
    </row>
    <row r="1044" spans="1:23" ht="27" customHeight="1" x14ac:dyDescent="0.25">
      <c r="A1044" s="31">
        <v>20012</v>
      </c>
      <c r="B1044" s="31">
        <v>929</v>
      </c>
      <c r="C1044" s="31" t="s">
        <v>40</v>
      </c>
      <c r="D1044" s="55">
        <v>42385.708333333336</v>
      </c>
      <c r="E1044" s="31" t="s">
        <v>41</v>
      </c>
      <c r="F1044" s="55">
        <v>42385.631944444445</v>
      </c>
      <c r="G1044" s="51">
        <f t="shared" si="99"/>
        <v>7.6388888890505768E-2</v>
      </c>
      <c r="H1044" s="31" t="str">
        <f t="shared" si="102"/>
        <v>ACCEPTABLE</v>
      </c>
      <c r="I1044" s="18"/>
      <c r="J1044" s="33">
        <v>42385.713888888888</v>
      </c>
      <c r="K1044" s="33">
        <v>42385.722222222219</v>
      </c>
      <c r="L1044" s="27">
        <f t="shared" si="103"/>
        <v>8.333333331393078E-3</v>
      </c>
      <c r="M1044" s="28" t="str">
        <f t="shared" si="104"/>
        <v>TRUE</v>
      </c>
      <c r="N1044" s="31" t="s">
        <v>41</v>
      </c>
      <c r="O1044" s="29" t="s">
        <v>675</v>
      </c>
      <c r="P1044"/>
      <c r="Q1044"/>
      <c r="R1044"/>
      <c r="S1044"/>
      <c r="T1044"/>
      <c r="U1044"/>
      <c r="V1044"/>
      <c r="W1044"/>
    </row>
    <row r="1045" spans="1:23" ht="27" customHeight="1" x14ac:dyDescent="0.25">
      <c r="A1045" s="31">
        <v>20012</v>
      </c>
      <c r="B1045" s="31">
        <v>930</v>
      </c>
      <c r="C1045" s="31" t="s">
        <v>40</v>
      </c>
      <c r="D1045" s="55">
        <v>42385.736111111109</v>
      </c>
      <c r="E1045" s="31" t="s">
        <v>39</v>
      </c>
      <c r="F1045" s="55">
        <v>42385.631944444445</v>
      </c>
      <c r="G1045" s="51">
        <f t="shared" si="99"/>
        <v>0.10416666666424135</v>
      </c>
      <c r="H1045" s="31" t="str">
        <f t="shared" si="102"/>
        <v>ACCEPTABLE</v>
      </c>
      <c r="I1045" s="18"/>
      <c r="J1045" s="33">
        <v>42385.736111111109</v>
      </c>
      <c r="K1045" s="33">
        <v>42385.746527777781</v>
      </c>
      <c r="L1045" s="27">
        <f t="shared" si="103"/>
        <v>1.0416666671517305E-2</v>
      </c>
      <c r="M1045" s="28" t="str">
        <f t="shared" si="104"/>
        <v>TRUE</v>
      </c>
      <c r="N1045" s="31" t="s">
        <v>39</v>
      </c>
      <c r="O1045" s="29" t="s">
        <v>676</v>
      </c>
      <c r="P1045"/>
      <c r="Q1045"/>
      <c r="R1045"/>
      <c r="S1045"/>
      <c r="T1045"/>
      <c r="U1045"/>
      <c r="V1045"/>
      <c r="W1045"/>
    </row>
    <row r="1046" spans="1:23" ht="27" customHeight="1" x14ac:dyDescent="0.25">
      <c r="A1046" s="31">
        <v>20013</v>
      </c>
      <c r="B1046" s="31">
        <v>931</v>
      </c>
      <c r="C1046" s="31" t="s">
        <v>40</v>
      </c>
      <c r="D1046" s="55">
        <v>42386.319444444445</v>
      </c>
      <c r="E1046" s="31" t="s">
        <v>41</v>
      </c>
      <c r="F1046" s="55">
        <v>42386.216666666667</v>
      </c>
      <c r="G1046" s="51">
        <f t="shared" si="99"/>
        <v>0.10277777777810115</v>
      </c>
      <c r="H1046" s="31" t="str">
        <f t="shared" si="102"/>
        <v>ACCEPTABLE</v>
      </c>
      <c r="I1046" s="18"/>
      <c r="J1046" s="33">
        <v>42386.306944444441</v>
      </c>
      <c r="K1046" s="33">
        <v>42386.320138888892</v>
      </c>
      <c r="L1046" s="27">
        <f t="shared" si="103"/>
        <v>1.319444445107365E-2</v>
      </c>
      <c r="M1046" s="28" t="str">
        <f t="shared" si="104"/>
        <v>TRUE</v>
      </c>
      <c r="N1046" s="31" t="s">
        <v>41</v>
      </c>
      <c r="O1046" s="29" t="s">
        <v>416</v>
      </c>
      <c r="P1046"/>
      <c r="Q1046"/>
      <c r="R1046"/>
      <c r="S1046"/>
      <c r="T1046"/>
      <c r="U1046"/>
      <c r="V1046"/>
      <c r="W1046"/>
    </row>
    <row r="1047" spans="1:23" ht="27" customHeight="1" x14ac:dyDescent="0.25">
      <c r="A1047" s="31">
        <v>20013</v>
      </c>
      <c r="B1047" s="31">
        <v>932</v>
      </c>
      <c r="C1047" s="31" t="s">
        <v>43</v>
      </c>
      <c r="D1047" s="55">
        <v>42386.354166666664</v>
      </c>
      <c r="E1047" s="31" t="s">
        <v>39</v>
      </c>
      <c r="F1047" s="55">
        <v>42386.216666666667</v>
      </c>
      <c r="G1047" s="51">
        <f t="shared" si="99"/>
        <v>0.13749999999708962</v>
      </c>
      <c r="H1047" s="31" t="str">
        <f t="shared" si="102"/>
        <v>ACCEPTABLE</v>
      </c>
      <c r="I1047" s="18"/>
      <c r="J1047" s="33">
        <v>42386.351388888892</v>
      </c>
      <c r="K1047" s="33">
        <v>42386.356944444444</v>
      </c>
      <c r="L1047" s="27">
        <f t="shared" si="103"/>
        <v>5.5555555518367328E-3</v>
      </c>
      <c r="M1047" s="28" t="str">
        <f t="shared" si="104"/>
        <v>TRUE</v>
      </c>
      <c r="N1047" s="31" t="s">
        <v>39</v>
      </c>
      <c r="O1047" s="29" t="s">
        <v>54</v>
      </c>
      <c r="P1047"/>
      <c r="Q1047"/>
      <c r="R1047"/>
      <c r="S1047"/>
      <c r="T1047"/>
      <c r="U1047"/>
      <c r="V1047"/>
      <c r="W1047"/>
    </row>
    <row r="1048" spans="1:23" ht="27" customHeight="1" x14ac:dyDescent="0.25">
      <c r="A1048" s="31">
        <v>20014</v>
      </c>
      <c r="B1048" s="31">
        <v>933</v>
      </c>
      <c r="C1048" s="31" t="s">
        <v>40</v>
      </c>
      <c r="D1048" s="55">
        <v>42386.482638888891</v>
      </c>
      <c r="E1048" s="31" t="s">
        <v>41</v>
      </c>
      <c r="F1048" s="55">
        <v>42386.44027777778</v>
      </c>
      <c r="G1048" s="51">
        <f t="shared" ref="G1048:G1095" si="106">IF(D1048="","",D1048-F1048)</f>
        <v>4.2361111110949423E-2</v>
      </c>
      <c r="H1048" s="31" t="str">
        <f t="shared" si="102"/>
        <v>ACCEPTABLE</v>
      </c>
      <c r="I1048" s="18"/>
      <c r="J1048" s="33">
        <v>42386.477083333331</v>
      </c>
      <c r="K1048" s="33">
        <v>42386.488888888889</v>
      </c>
      <c r="L1048" s="27">
        <f t="shared" si="103"/>
        <v>1.1805555557657499E-2</v>
      </c>
      <c r="M1048" s="28" t="str">
        <f t="shared" si="104"/>
        <v>TRUE</v>
      </c>
      <c r="N1048" s="31" t="s">
        <v>41</v>
      </c>
      <c r="O1048" s="29" t="s">
        <v>677</v>
      </c>
      <c r="P1048"/>
      <c r="Q1048"/>
      <c r="R1048"/>
      <c r="S1048"/>
      <c r="T1048"/>
      <c r="U1048"/>
      <c r="V1048"/>
      <c r="W1048"/>
    </row>
    <row r="1049" spans="1:23" ht="27" customHeight="1" x14ac:dyDescent="0.25">
      <c r="A1049" s="31">
        <v>20014</v>
      </c>
      <c r="B1049" s="31">
        <v>934</v>
      </c>
      <c r="C1049" s="31" t="s">
        <v>43</v>
      </c>
      <c r="D1049" s="55">
        <v>42386.517361111109</v>
      </c>
      <c r="E1049" s="31" t="s">
        <v>39</v>
      </c>
      <c r="F1049" s="55">
        <v>42386.44027777778</v>
      </c>
      <c r="G1049" s="51">
        <f t="shared" si="106"/>
        <v>7.7083333329937886E-2</v>
      </c>
      <c r="H1049" s="31" t="str">
        <f t="shared" si="102"/>
        <v>ACCEPTABLE</v>
      </c>
      <c r="I1049" s="18"/>
      <c r="J1049" s="33">
        <v>42386.520138888889</v>
      </c>
      <c r="K1049" s="33">
        <v>42386.525000000001</v>
      </c>
      <c r="L1049" s="27">
        <f t="shared" si="103"/>
        <v>4.8611111124046147E-3</v>
      </c>
      <c r="M1049" s="28" t="str">
        <f t="shared" si="104"/>
        <v>TRUE</v>
      </c>
      <c r="N1049" s="31" t="s">
        <v>39</v>
      </c>
      <c r="O1049" s="29" t="s">
        <v>54</v>
      </c>
      <c r="P1049"/>
      <c r="Q1049"/>
      <c r="R1049"/>
      <c r="S1049"/>
      <c r="T1049"/>
      <c r="U1049"/>
      <c r="V1049"/>
      <c r="W1049"/>
    </row>
    <row r="1050" spans="1:23" ht="27" customHeight="1" x14ac:dyDescent="0.25">
      <c r="A1050" s="31">
        <v>20014</v>
      </c>
      <c r="B1050" s="31">
        <v>937</v>
      </c>
      <c r="C1050" s="31" t="s">
        <v>43</v>
      </c>
      <c r="D1050" s="55">
        <v>42386.923611111109</v>
      </c>
      <c r="E1050" s="31" t="s">
        <v>41</v>
      </c>
      <c r="F1050" s="55">
        <v>42386.907638888886</v>
      </c>
      <c r="G1050" s="51">
        <f t="shared" si="106"/>
        <v>1.5972222223354038E-2</v>
      </c>
      <c r="H1050" s="31" t="str">
        <f t="shared" si="102"/>
        <v>TOO LATE</v>
      </c>
      <c r="I1050" s="18"/>
      <c r="J1050" s="33">
        <v>42386.933333333334</v>
      </c>
      <c r="K1050" s="33">
        <v>42386.943055555559</v>
      </c>
      <c r="L1050" s="27">
        <f t="shared" si="103"/>
        <v>9.7222222248092294E-3</v>
      </c>
      <c r="M1050" s="28" t="str">
        <f t="shared" si="104"/>
        <v>TRUE</v>
      </c>
      <c r="N1050" s="31" t="s">
        <v>41</v>
      </c>
      <c r="O1050" s="29" t="s">
        <v>398</v>
      </c>
      <c r="P1050"/>
      <c r="Q1050"/>
      <c r="R1050"/>
      <c r="S1050"/>
      <c r="T1050"/>
      <c r="U1050"/>
      <c r="V1050"/>
      <c r="W1050"/>
    </row>
    <row r="1051" spans="1:23" ht="27" customHeight="1" x14ac:dyDescent="0.25">
      <c r="A1051" s="31">
        <v>20014</v>
      </c>
      <c r="B1051" s="31">
        <v>938</v>
      </c>
      <c r="C1051" s="31" t="s">
        <v>40</v>
      </c>
      <c r="D1051" s="55">
        <v>42386.951388888891</v>
      </c>
      <c r="E1051" s="31" t="s">
        <v>39</v>
      </c>
      <c r="F1051" s="55">
        <v>42386.907638888886</v>
      </c>
      <c r="G1051" s="51">
        <f t="shared" si="106"/>
        <v>4.3750000004365575E-2</v>
      </c>
      <c r="H1051" s="31" t="str">
        <f t="shared" si="102"/>
        <v>ACCEPTABLE</v>
      </c>
      <c r="I1051" s="18"/>
      <c r="J1051" s="33">
        <v>42386.954861111109</v>
      </c>
      <c r="K1051" s="33">
        <v>42386.964583333334</v>
      </c>
      <c r="L1051" s="27">
        <f t="shared" si="103"/>
        <v>9.7222222248092294E-3</v>
      </c>
      <c r="M1051" s="28" t="str">
        <f t="shared" si="104"/>
        <v>TRUE</v>
      </c>
      <c r="N1051" s="31" t="s">
        <v>39</v>
      </c>
      <c r="O1051" s="29" t="s">
        <v>678</v>
      </c>
      <c r="P1051"/>
      <c r="Q1051"/>
      <c r="R1051"/>
      <c r="S1051"/>
      <c r="T1051"/>
      <c r="U1051"/>
      <c r="V1051"/>
      <c r="W1051"/>
    </row>
    <row r="1052" spans="1:23" ht="27" customHeight="1" x14ac:dyDescent="0.25">
      <c r="A1052" s="31">
        <v>20013</v>
      </c>
      <c r="B1052" s="31">
        <v>935</v>
      </c>
      <c r="C1052" s="31" t="s">
        <v>43</v>
      </c>
      <c r="D1052" s="55">
        <v>42387.069444444445</v>
      </c>
      <c r="E1052" s="31" t="s">
        <v>41</v>
      </c>
      <c r="F1052" s="55">
        <v>42386.907638888886</v>
      </c>
      <c r="G1052" s="51">
        <f t="shared" si="106"/>
        <v>0.16180555555911269</v>
      </c>
      <c r="H1052" s="31" t="str">
        <f t="shared" si="102"/>
        <v>ACCEPTABLE</v>
      </c>
      <c r="I1052" s="18"/>
      <c r="J1052" s="33">
        <v>42387.0625</v>
      </c>
      <c r="K1052" s="33">
        <v>42387.068055555559</v>
      </c>
      <c r="L1052" s="27">
        <f t="shared" si="103"/>
        <v>5.5555555591126904E-3</v>
      </c>
      <c r="M1052" s="28" t="str">
        <f t="shared" si="104"/>
        <v>TRUE</v>
      </c>
      <c r="N1052" s="31" t="s">
        <v>41</v>
      </c>
      <c r="O1052" s="29" t="s">
        <v>54</v>
      </c>
      <c r="P1052"/>
      <c r="Q1052"/>
      <c r="R1052"/>
      <c r="S1052"/>
      <c r="T1052"/>
      <c r="U1052"/>
      <c r="V1052"/>
      <c r="W1052"/>
    </row>
    <row r="1053" spans="1:23" ht="27" customHeight="1" x14ac:dyDescent="0.25">
      <c r="A1053" s="31">
        <v>20013</v>
      </c>
      <c r="B1053" s="31">
        <v>936</v>
      </c>
      <c r="C1053" s="31" t="s">
        <v>40</v>
      </c>
      <c r="D1053" s="55">
        <v>42387.097222222219</v>
      </c>
      <c r="E1053" s="31" t="s">
        <v>39</v>
      </c>
      <c r="F1053" s="55">
        <v>42386.907638888886</v>
      </c>
      <c r="G1053" s="51">
        <f t="shared" si="106"/>
        <v>0.18958333333284827</v>
      </c>
      <c r="H1053" s="31" t="str">
        <f t="shared" si="102"/>
        <v>ACCEPTABLE</v>
      </c>
      <c r="I1053" s="18"/>
      <c r="J1053" s="33">
        <v>42387.09652777778</v>
      </c>
      <c r="K1053" s="33">
        <v>42387.107638888891</v>
      </c>
      <c r="L1053" s="27">
        <f t="shared" si="103"/>
        <v>1.1111111110949423E-2</v>
      </c>
      <c r="M1053" s="28" t="str">
        <f t="shared" si="104"/>
        <v>TRUE</v>
      </c>
      <c r="N1053" s="31" t="s">
        <v>39</v>
      </c>
      <c r="O1053" s="29" t="s">
        <v>416</v>
      </c>
      <c r="P1053"/>
      <c r="Q1053"/>
      <c r="R1053"/>
      <c r="S1053"/>
      <c r="T1053"/>
      <c r="U1053"/>
      <c r="V1053"/>
      <c r="W1053"/>
    </row>
    <row r="1054" spans="1:23" ht="27" customHeight="1" x14ac:dyDescent="0.25">
      <c r="A1054" s="31">
        <v>20016</v>
      </c>
      <c r="B1054" s="31">
        <v>939</v>
      </c>
      <c r="C1054" s="31" t="s">
        <v>340</v>
      </c>
      <c r="D1054" s="55">
        <v>42388.291666666664</v>
      </c>
      <c r="E1054" s="31" t="s">
        <v>41</v>
      </c>
      <c r="F1054" s="55">
        <v>42387.708333333336</v>
      </c>
      <c r="G1054" s="51">
        <f t="shared" si="106"/>
        <v>0.58333333332848269</v>
      </c>
      <c r="H1054" s="31" t="str">
        <f t="shared" si="102"/>
        <v>ACCEPTABLE</v>
      </c>
      <c r="I1054" s="18"/>
      <c r="J1054" s="33">
        <v>42388.304861111108</v>
      </c>
      <c r="K1054" s="33">
        <v>42388.318055555559</v>
      </c>
      <c r="L1054" s="27">
        <f t="shared" si="103"/>
        <v>1.319444445107365E-2</v>
      </c>
      <c r="M1054" s="28" t="str">
        <f t="shared" si="104"/>
        <v>TRUE</v>
      </c>
      <c r="N1054" s="31" t="s">
        <v>41</v>
      </c>
      <c r="O1054" s="29" t="s">
        <v>679</v>
      </c>
      <c r="P1054"/>
      <c r="Q1054"/>
      <c r="R1054"/>
      <c r="S1054"/>
      <c r="T1054"/>
      <c r="U1054"/>
      <c r="V1054"/>
      <c r="W1054"/>
    </row>
    <row r="1055" spans="1:23" ht="27" customHeight="1" x14ac:dyDescent="0.25">
      <c r="A1055" s="31">
        <v>20016</v>
      </c>
      <c r="B1055" s="31">
        <v>940</v>
      </c>
      <c r="C1055" s="31" t="s">
        <v>51</v>
      </c>
      <c r="D1055" s="55">
        <v>42388.326388888891</v>
      </c>
      <c r="E1055" s="31" t="s">
        <v>39</v>
      </c>
      <c r="F1055" s="55">
        <v>42388.272916666669</v>
      </c>
      <c r="G1055" s="51">
        <f t="shared" si="106"/>
        <v>5.3472222221898846E-2</v>
      </c>
      <c r="H1055" s="31" t="str">
        <f t="shared" si="102"/>
        <v>ACCEPTABLE</v>
      </c>
      <c r="I1055" s="18"/>
      <c r="J1055" s="33">
        <v>42388.333333333336</v>
      </c>
      <c r="K1055" s="33">
        <v>42388.34652777778</v>
      </c>
      <c r="L1055" s="27">
        <f t="shared" si="103"/>
        <v>1.3194444443797693E-2</v>
      </c>
      <c r="M1055" s="28" t="str">
        <f t="shared" si="104"/>
        <v>TRUE</v>
      </c>
      <c r="N1055" s="31" t="s">
        <v>39</v>
      </c>
      <c r="O1055" s="29" t="s">
        <v>680</v>
      </c>
      <c r="P1055"/>
      <c r="Q1055"/>
      <c r="R1055"/>
      <c r="S1055"/>
      <c r="T1055"/>
      <c r="U1055"/>
      <c r="V1055"/>
      <c r="W1055"/>
    </row>
    <row r="1056" spans="1:23" ht="27" customHeight="1" x14ac:dyDescent="0.25">
      <c r="A1056" s="31">
        <v>20017</v>
      </c>
      <c r="B1056" s="31">
        <v>941</v>
      </c>
      <c r="C1056" s="31" t="s">
        <v>40</v>
      </c>
      <c r="D1056" s="55">
        <v>42388.347222222219</v>
      </c>
      <c r="E1056" s="31" t="s">
        <v>41</v>
      </c>
      <c r="F1056" s="55">
        <v>42388.272916666669</v>
      </c>
      <c r="G1056" s="51">
        <f t="shared" si="106"/>
        <v>7.4305555550381541E-2</v>
      </c>
      <c r="H1056" s="31" t="str">
        <f t="shared" si="102"/>
        <v>ACCEPTABLE</v>
      </c>
      <c r="I1056" s="18"/>
      <c r="J1056" s="33">
        <v>42388.350694444445</v>
      </c>
      <c r="K1056" s="33">
        <v>42388.362500000003</v>
      </c>
      <c r="L1056" s="27">
        <f t="shared" si="103"/>
        <v>1.1805555557657499E-2</v>
      </c>
      <c r="M1056" s="28" t="str">
        <f t="shared" si="104"/>
        <v>TRUE</v>
      </c>
      <c r="N1056" s="31" t="s">
        <v>41</v>
      </c>
      <c r="O1056" s="29" t="s">
        <v>432</v>
      </c>
      <c r="P1056"/>
      <c r="Q1056"/>
      <c r="R1056"/>
      <c r="S1056"/>
      <c r="T1056"/>
      <c r="U1056"/>
      <c r="V1056"/>
      <c r="W1056"/>
    </row>
    <row r="1057" spans="1:23" ht="27" customHeight="1" x14ac:dyDescent="0.25">
      <c r="A1057" s="31">
        <v>20017</v>
      </c>
      <c r="B1057" s="31">
        <v>942</v>
      </c>
      <c r="C1057" s="31" t="s">
        <v>40</v>
      </c>
      <c r="D1057" s="55">
        <v>42388.368055555555</v>
      </c>
      <c r="E1057" s="31" t="s">
        <v>39</v>
      </c>
      <c r="F1057" s="55">
        <v>42388.272916666669</v>
      </c>
      <c r="G1057" s="51">
        <f t="shared" si="106"/>
        <v>9.5138888886140194E-2</v>
      </c>
      <c r="H1057" s="31" t="str">
        <f t="shared" si="102"/>
        <v>ACCEPTABLE</v>
      </c>
      <c r="I1057" s="18"/>
      <c r="J1057" s="33">
        <v>42388.379861111112</v>
      </c>
      <c r="K1057" s="33">
        <v>42388.394444444442</v>
      </c>
      <c r="L1057" s="27">
        <f t="shared" si="103"/>
        <v>1.4583333329937886E-2</v>
      </c>
      <c r="M1057" s="28" t="str">
        <f t="shared" si="104"/>
        <v>TRUE</v>
      </c>
      <c r="N1057" s="31" t="s">
        <v>39</v>
      </c>
      <c r="O1057" s="29" t="s">
        <v>432</v>
      </c>
      <c r="P1057"/>
      <c r="Q1057"/>
      <c r="R1057"/>
      <c r="S1057"/>
      <c r="T1057"/>
      <c r="U1057"/>
      <c r="V1057"/>
      <c r="W1057"/>
    </row>
    <row r="1058" spans="1:23" ht="27" customHeight="1" x14ac:dyDescent="0.25">
      <c r="A1058" s="31">
        <v>20015</v>
      </c>
      <c r="B1058" s="31">
        <v>943</v>
      </c>
      <c r="C1058" s="31" t="s">
        <v>43</v>
      </c>
      <c r="D1058" s="55">
        <v>42388.53125</v>
      </c>
      <c r="E1058" s="31" t="s">
        <v>41</v>
      </c>
      <c r="F1058" s="55">
        <v>42388.51666666667</v>
      </c>
      <c r="G1058" s="51">
        <f t="shared" si="106"/>
        <v>1.4583333329937886E-2</v>
      </c>
      <c r="H1058" s="31" t="str">
        <f t="shared" si="102"/>
        <v>TOO LATE</v>
      </c>
      <c r="I1058" s="18"/>
      <c r="J1058" s="33">
        <v>42388.519444444442</v>
      </c>
      <c r="K1058" s="33">
        <v>42388.53125</v>
      </c>
      <c r="L1058" s="27">
        <f t="shared" si="103"/>
        <v>1.1805555557657499E-2</v>
      </c>
      <c r="M1058" s="28" t="str">
        <f t="shared" si="104"/>
        <v>TRUE</v>
      </c>
      <c r="N1058" s="31" t="s">
        <v>41</v>
      </c>
      <c r="O1058" s="29" t="s">
        <v>118</v>
      </c>
      <c r="P1058"/>
      <c r="Q1058"/>
      <c r="R1058"/>
      <c r="S1058"/>
      <c r="T1058"/>
      <c r="U1058"/>
      <c r="V1058"/>
      <c r="W1058"/>
    </row>
    <row r="1059" spans="1:23" ht="27" customHeight="1" x14ac:dyDescent="0.25">
      <c r="A1059" s="31">
        <v>20015</v>
      </c>
      <c r="B1059" s="31">
        <v>944</v>
      </c>
      <c r="C1059" s="31" t="s">
        <v>40</v>
      </c>
      <c r="D1059" s="55">
        <v>42388.555555555555</v>
      </c>
      <c r="E1059" s="31" t="s">
        <v>39</v>
      </c>
      <c r="F1059" s="55">
        <v>42388.51666666667</v>
      </c>
      <c r="G1059" s="51">
        <f t="shared" si="106"/>
        <v>3.8888888884685002E-2</v>
      </c>
      <c r="H1059" s="31" t="str">
        <f t="shared" si="102"/>
        <v>TOO LATE</v>
      </c>
      <c r="I1059" s="18"/>
      <c r="J1059" s="33">
        <v>42388.549305555556</v>
      </c>
      <c r="K1059" s="33">
        <v>42388.5625</v>
      </c>
      <c r="L1059" s="27">
        <f t="shared" si="103"/>
        <v>1.3194444443797693E-2</v>
      </c>
      <c r="M1059" s="28" t="str">
        <f t="shared" si="104"/>
        <v>TRUE</v>
      </c>
      <c r="N1059" s="31" t="s">
        <v>39</v>
      </c>
      <c r="O1059" s="29" t="s">
        <v>681</v>
      </c>
      <c r="P1059"/>
      <c r="Q1059"/>
      <c r="R1059"/>
      <c r="S1059"/>
      <c r="T1059"/>
      <c r="U1059"/>
      <c r="V1059"/>
      <c r="W1059"/>
    </row>
    <row r="1060" spans="1:23" ht="27" customHeight="1" x14ac:dyDescent="0.25">
      <c r="A1060" s="31">
        <v>20016</v>
      </c>
      <c r="B1060" s="31">
        <v>945</v>
      </c>
      <c r="C1060" s="31" t="s">
        <v>53</v>
      </c>
      <c r="D1060" s="55">
        <v>42388.645833333336</v>
      </c>
      <c r="E1060" s="31" t="s">
        <v>41</v>
      </c>
      <c r="F1060" s="55">
        <v>42388.51666666667</v>
      </c>
      <c r="G1060" s="51">
        <f t="shared" si="106"/>
        <v>0.12916666666569654</v>
      </c>
      <c r="H1060" s="31" t="str">
        <f t="shared" si="102"/>
        <v>ACCEPTABLE</v>
      </c>
      <c r="I1060" s="18"/>
      <c r="J1060" s="33">
        <v>42388.648611111108</v>
      </c>
      <c r="K1060" s="33">
        <v>42388.65347222222</v>
      </c>
      <c r="L1060" s="27">
        <f t="shared" si="103"/>
        <v>4.8611111124046147E-3</v>
      </c>
      <c r="M1060" s="28" t="str">
        <f t="shared" si="104"/>
        <v>TRUE</v>
      </c>
      <c r="N1060" s="31" t="s">
        <v>41</v>
      </c>
      <c r="O1060" s="29" t="s">
        <v>531</v>
      </c>
      <c r="P1060"/>
      <c r="Q1060"/>
      <c r="R1060"/>
      <c r="S1060"/>
      <c r="T1060"/>
      <c r="U1060"/>
      <c r="V1060"/>
      <c r="W1060"/>
    </row>
    <row r="1061" spans="1:23" ht="27" customHeight="1" x14ac:dyDescent="0.25">
      <c r="A1061" s="31">
        <v>20016</v>
      </c>
      <c r="B1061" s="31">
        <v>946</v>
      </c>
      <c r="C1061" s="31" t="s">
        <v>53</v>
      </c>
      <c r="D1061" s="55">
        <v>42388.708333333336</v>
      </c>
      <c r="E1061" s="31" t="s">
        <v>39</v>
      </c>
      <c r="F1061" s="55">
        <v>42388.51666666667</v>
      </c>
      <c r="G1061" s="51">
        <f t="shared" si="106"/>
        <v>0.19166666666569654</v>
      </c>
      <c r="H1061" s="31" t="str">
        <f t="shared" si="102"/>
        <v>ACCEPTABLE</v>
      </c>
      <c r="I1061" s="18"/>
      <c r="J1061" s="33">
        <v>42388.690972222219</v>
      </c>
      <c r="K1061" s="33">
        <v>42388.698611111111</v>
      </c>
      <c r="L1061" s="27">
        <f t="shared" si="103"/>
        <v>7.6388888919609599E-3</v>
      </c>
      <c r="M1061" s="28" t="str">
        <f t="shared" si="104"/>
        <v>TRUE</v>
      </c>
      <c r="N1061" s="31" t="s">
        <v>39</v>
      </c>
      <c r="O1061" s="29" t="s">
        <v>531</v>
      </c>
      <c r="P1061"/>
      <c r="Q1061"/>
      <c r="R1061"/>
      <c r="S1061"/>
      <c r="T1061"/>
      <c r="U1061"/>
      <c r="V1061"/>
      <c r="W1061"/>
    </row>
    <row r="1062" spans="1:23" ht="27" customHeight="1" x14ac:dyDescent="0.25">
      <c r="A1062" s="31">
        <v>20018</v>
      </c>
      <c r="B1062" s="31">
        <v>947</v>
      </c>
      <c r="C1062" s="31" t="s">
        <v>40</v>
      </c>
      <c r="D1062" s="55">
        <v>42388.927083333336</v>
      </c>
      <c r="E1062" s="31" t="s">
        <v>41</v>
      </c>
      <c r="F1062" s="55">
        <v>42388.300694444442</v>
      </c>
      <c r="G1062" s="51">
        <f t="shared" si="106"/>
        <v>0.62638888889341615</v>
      </c>
      <c r="H1062" s="31" t="str">
        <f t="shared" si="102"/>
        <v>ACCEPTABLE</v>
      </c>
      <c r="I1062" s="18"/>
      <c r="J1062" s="33">
        <v>42388.923611111109</v>
      </c>
      <c r="K1062" s="33">
        <v>42388.934027777781</v>
      </c>
      <c r="L1062" s="27">
        <f t="shared" si="103"/>
        <v>1.0416666671517305E-2</v>
      </c>
      <c r="M1062" s="28" t="str">
        <f t="shared" si="104"/>
        <v>TRUE</v>
      </c>
      <c r="N1062" s="31" t="s">
        <v>41</v>
      </c>
      <c r="O1062" s="29" t="s">
        <v>459</v>
      </c>
      <c r="P1062"/>
      <c r="Q1062"/>
      <c r="R1062"/>
      <c r="S1062"/>
      <c r="T1062"/>
      <c r="U1062"/>
      <c r="V1062"/>
      <c r="W1062"/>
    </row>
    <row r="1063" spans="1:23" ht="27" customHeight="1" x14ac:dyDescent="0.25">
      <c r="A1063" s="31">
        <v>20018</v>
      </c>
      <c r="B1063" s="31">
        <v>948</v>
      </c>
      <c r="C1063" s="31" t="s">
        <v>43</v>
      </c>
      <c r="D1063" s="55">
        <v>42388.961805555555</v>
      </c>
      <c r="E1063" s="31" t="s">
        <v>39</v>
      </c>
      <c r="F1063" s="55">
        <v>42388.300694444442</v>
      </c>
      <c r="G1063" s="51">
        <f t="shared" si="106"/>
        <v>0.66111111111240461</v>
      </c>
      <c r="H1063" s="31" t="str">
        <f t="shared" si="102"/>
        <v>ACCEPTABLE</v>
      </c>
      <c r="I1063" s="18"/>
      <c r="J1063" s="33">
        <v>42388.958333333336</v>
      </c>
      <c r="K1063" s="33">
        <v>42388.968055555553</v>
      </c>
      <c r="L1063" s="27">
        <f t="shared" si="103"/>
        <v>9.7222222175332718E-3</v>
      </c>
      <c r="M1063" s="28" t="str">
        <f t="shared" si="104"/>
        <v>TRUE</v>
      </c>
      <c r="N1063" s="31" t="s">
        <v>39</v>
      </c>
      <c r="O1063" s="29" t="s">
        <v>54</v>
      </c>
      <c r="P1063"/>
      <c r="Q1063"/>
      <c r="R1063"/>
      <c r="S1063"/>
      <c r="T1063"/>
      <c r="U1063"/>
      <c r="V1063"/>
      <c r="W1063"/>
    </row>
    <row r="1064" spans="1:23" ht="27" customHeight="1" x14ac:dyDescent="0.25">
      <c r="A1064" s="31">
        <v>20018</v>
      </c>
      <c r="B1064" s="31">
        <v>949</v>
      </c>
      <c r="C1064" s="31" t="s">
        <v>43</v>
      </c>
      <c r="D1064" s="55">
        <v>42389.475694444445</v>
      </c>
      <c r="E1064" s="31" t="s">
        <v>41</v>
      </c>
      <c r="F1064" s="55">
        <v>42389.327777777777</v>
      </c>
      <c r="G1064" s="51">
        <f t="shared" si="106"/>
        <v>0.14791666666860692</v>
      </c>
      <c r="H1064" s="31" t="str">
        <f t="shared" si="102"/>
        <v>ACCEPTABLE</v>
      </c>
      <c r="I1064" s="18"/>
      <c r="J1064" s="33">
        <v>42389.472222222219</v>
      </c>
      <c r="K1064" s="33">
        <v>42389.480555555558</v>
      </c>
      <c r="L1064" s="27">
        <f t="shared" si="103"/>
        <v>8.3333333386690356E-3</v>
      </c>
      <c r="M1064" s="28" t="str">
        <f t="shared" si="104"/>
        <v>TRUE</v>
      </c>
      <c r="N1064" s="31" t="s">
        <v>41</v>
      </c>
      <c r="O1064" s="29" t="s">
        <v>118</v>
      </c>
      <c r="P1064"/>
      <c r="Q1064"/>
      <c r="R1064"/>
      <c r="S1064"/>
      <c r="T1064"/>
      <c r="U1064"/>
      <c r="V1064"/>
      <c r="W1064"/>
    </row>
    <row r="1065" spans="1:23" ht="27" customHeight="1" x14ac:dyDescent="0.25">
      <c r="A1065" s="31">
        <v>20018</v>
      </c>
      <c r="B1065" s="31">
        <v>950</v>
      </c>
      <c r="C1065" s="31" t="s">
        <v>40</v>
      </c>
      <c r="D1065" s="55">
        <v>42389.5</v>
      </c>
      <c r="E1065" s="31" t="s">
        <v>39</v>
      </c>
      <c r="F1065" s="55">
        <v>42389.327777777777</v>
      </c>
      <c r="G1065" s="51">
        <f t="shared" si="106"/>
        <v>0.17222222222335404</v>
      </c>
      <c r="H1065" s="31" t="str">
        <f t="shared" si="102"/>
        <v>ACCEPTABLE</v>
      </c>
      <c r="I1065" s="18"/>
      <c r="J1065" s="33">
        <v>42389.527777777781</v>
      </c>
      <c r="K1065" s="33">
        <v>42389.538888888892</v>
      </c>
      <c r="L1065" s="27">
        <f t="shared" si="103"/>
        <v>1.1111111110949423E-2</v>
      </c>
      <c r="M1065" s="28" t="str">
        <f t="shared" si="104"/>
        <v>TRUE</v>
      </c>
      <c r="N1065" s="31" t="s">
        <v>39</v>
      </c>
      <c r="O1065" s="29" t="s">
        <v>682</v>
      </c>
      <c r="P1065"/>
      <c r="Q1065"/>
      <c r="R1065"/>
      <c r="S1065"/>
      <c r="T1065"/>
      <c r="U1065"/>
      <c r="V1065"/>
      <c r="W1065"/>
    </row>
    <row r="1066" spans="1:23" ht="27" customHeight="1" x14ac:dyDescent="0.25">
      <c r="A1066" s="31">
        <v>20016</v>
      </c>
      <c r="B1066" s="31">
        <v>951</v>
      </c>
      <c r="C1066" s="31" t="s">
        <v>51</v>
      </c>
      <c r="D1066" s="55">
        <v>42389.545138888891</v>
      </c>
      <c r="E1066" s="31" t="s">
        <v>41</v>
      </c>
      <c r="F1066" s="55">
        <v>42389.404166666667</v>
      </c>
      <c r="G1066" s="51">
        <f t="shared" si="106"/>
        <v>0.14097222222335404</v>
      </c>
      <c r="H1066" s="31" t="str">
        <f t="shared" si="102"/>
        <v>ACCEPTABLE</v>
      </c>
      <c r="I1066" s="18"/>
      <c r="J1066" s="33">
        <v>42389.543749999997</v>
      </c>
      <c r="K1066" s="33">
        <v>42389.552083333336</v>
      </c>
      <c r="L1066" s="27">
        <f t="shared" si="103"/>
        <v>8.3333333386690356E-3</v>
      </c>
      <c r="M1066" s="28" t="str">
        <f t="shared" si="104"/>
        <v>TRUE</v>
      </c>
      <c r="N1066" s="31" t="s">
        <v>41</v>
      </c>
      <c r="O1066" s="29" t="s">
        <v>633</v>
      </c>
      <c r="P1066"/>
      <c r="Q1066"/>
      <c r="R1066"/>
      <c r="S1066"/>
      <c r="T1066"/>
      <c r="U1066"/>
      <c r="V1066"/>
      <c r="W1066"/>
    </row>
    <row r="1067" spans="1:23" ht="27" customHeight="1" x14ac:dyDescent="0.25">
      <c r="A1067" s="31">
        <v>20016</v>
      </c>
      <c r="B1067" s="31">
        <v>952</v>
      </c>
      <c r="C1067" s="31" t="s">
        <v>340</v>
      </c>
      <c r="D1067" s="55">
        <v>42389.572916666664</v>
      </c>
      <c r="E1067" s="31" t="s">
        <v>39</v>
      </c>
      <c r="F1067" s="55">
        <v>42389.404166666667</v>
      </c>
      <c r="G1067" s="51">
        <f t="shared" si="106"/>
        <v>0.16874999999708962</v>
      </c>
      <c r="H1067" s="31" t="str">
        <f t="shared" si="102"/>
        <v>ACCEPTABLE</v>
      </c>
      <c r="I1067" s="18"/>
      <c r="J1067" s="33">
        <v>42389.577777777777</v>
      </c>
      <c r="K1067" s="33">
        <v>42389.592361111114</v>
      </c>
      <c r="L1067" s="27">
        <f t="shared" si="103"/>
        <v>1.4583333337213844E-2</v>
      </c>
      <c r="M1067" s="28" t="str">
        <f t="shared" si="104"/>
        <v>TRUE</v>
      </c>
      <c r="N1067" s="31" t="s">
        <v>39</v>
      </c>
      <c r="O1067" s="29" t="s">
        <v>683</v>
      </c>
      <c r="P1067"/>
      <c r="Q1067"/>
      <c r="R1067"/>
      <c r="S1067"/>
      <c r="T1067"/>
      <c r="U1067"/>
      <c r="V1067"/>
      <c r="W1067"/>
    </row>
    <row r="1068" spans="1:23" ht="27" customHeight="1" x14ac:dyDescent="0.25">
      <c r="A1068" s="31">
        <v>20019</v>
      </c>
      <c r="B1068" s="31">
        <v>953</v>
      </c>
      <c r="C1068" s="31" t="s">
        <v>340</v>
      </c>
      <c r="D1068" s="55">
        <v>42390.291666666664</v>
      </c>
      <c r="E1068" s="31" t="s">
        <v>41</v>
      </c>
      <c r="F1068" s="55">
        <v>42389.668055555558</v>
      </c>
      <c r="G1068" s="51">
        <f t="shared" si="106"/>
        <v>0.62361111110658385</v>
      </c>
      <c r="H1068" s="31" t="str">
        <f t="shared" si="102"/>
        <v>ACCEPTABLE</v>
      </c>
      <c r="I1068" s="18"/>
      <c r="J1068" s="33">
        <v>42390.291666666664</v>
      </c>
      <c r="K1068" s="33">
        <v>42390.303472222222</v>
      </c>
      <c r="L1068" s="27">
        <f t="shared" si="103"/>
        <v>1.1805555557657499E-2</v>
      </c>
      <c r="M1068" s="28" t="str">
        <f t="shared" si="104"/>
        <v>TRUE</v>
      </c>
      <c r="N1068" s="31" t="s">
        <v>41</v>
      </c>
      <c r="O1068" s="29" t="s">
        <v>684</v>
      </c>
      <c r="P1068"/>
      <c r="Q1068"/>
      <c r="R1068"/>
      <c r="S1068"/>
      <c r="T1068"/>
      <c r="U1068"/>
      <c r="V1068"/>
      <c r="W1068"/>
    </row>
    <row r="1069" spans="1:23" ht="27" customHeight="1" x14ac:dyDescent="0.25">
      <c r="A1069" s="31">
        <v>20019</v>
      </c>
      <c r="B1069" s="31">
        <v>954</v>
      </c>
      <c r="C1069" s="31" t="s">
        <v>51</v>
      </c>
      <c r="D1069" s="55">
        <v>42390.326388888891</v>
      </c>
      <c r="E1069" s="31" t="s">
        <v>39</v>
      </c>
      <c r="F1069" s="55">
        <v>42389.668055555558</v>
      </c>
      <c r="G1069" s="51">
        <f t="shared" si="106"/>
        <v>0.65833333333284827</v>
      </c>
      <c r="H1069" s="31" t="str">
        <f t="shared" si="102"/>
        <v>ACCEPTABLE</v>
      </c>
      <c r="I1069" s="18"/>
      <c r="J1069" s="33">
        <v>42390.326388888891</v>
      </c>
      <c r="K1069" s="33">
        <v>42390.332638888889</v>
      </c>
      <c r="L1069" s="27">
        <f t="shared" si="103"/>
        <v>6.2499999985448085E-3</v>
      </c>
      <c r="M1069" s="28" t="str">
        <f t="shared" si="104"/>
        <v>TRUE</v>
      </c>
      <c r="N1069" s="31" t="s">
        <v>39</v>
      </c>
      <c r="O1069" s="29" t="s">
        <v>422</v>
      </c>
      <c r="P1069"/>
      <c r="Q1069"/>
      <c r="R1069"/>
      <c r="S1069"/>
      <c r="T1069"/>
      <c r="U1069"/>
      <c r="V1069"/>
      <c r="W1069"/>
    </row>
    <row r="1070" spans="1:23" ht="27" customHeight="1" x14ac:dyDescent="0.25">
      <c r="A1070" s="31">
        <v>20020</v>
      </c>
      <c r="B1070" s="31">
        <v>955</v>
      </c>
      <c r="C1070" s="31" t="s">
        <v>292</v>
      </c>
      <c r="D1070" s="55">
        <v>42390.520833333336</v>
      </c>
      <c r="E1070" s="31" t="s">
        <v>41</v>
      </c>
      <c r="F1070" s="55">
        <v>42390.390972222223</v>
      </c>
      <c r="G1070" s="51">
        <f t="shared" si="106"/>
        <v>0.12986111111240461</v>
      </c>
      <c r="H1070" s="31" t="str">
        <f t="shared" si="102"/>
        <v>ACCEPTABLE</v>
      </c>
      <c r="I1070" s="18"/>
      <c r="J1070" s="33">
        <v>42390.505555555559</v>
      </c>
      <c r="K1070" s="33">
        <v>42390.51666666667</v>
      </c>
      <c r="L1070" s="27">
        <f t="shared" si="103"/>
        <v>1.1111111110949423E-2</v>
      </c>
      <c r="M1070" s="28" t="str">
        <f t="shared" si="104"/>
        <v>TRUE</v>
      </c>
      <c r="N1070" s="31" t="s">
        <v>41</v>
      </c>
      <c r="O1070" s="29" t="s">
        <v>685</v>
      </c>
      <c r="P1070"/>
      <c r="Q1070"/>
      <c r="R1070"/>
      <c r="S1070"/>
      <c r="T1070"/>
      <c r="U1070"/>
      <c r="V1070"/>
      <c r="W1070"/>
    </row>
    <row r="1071" spans="1:23" ht="27" customHeight="1" x14ac:dyDescent="0.25">
      <c r="A1071" s="31">
        <v>20019</v>
      </c>
      <c r="B1071" s="31">
        <v>956</v>
      </c>
      <c r="C1071" s="31" t="s">
        <v>53</v>
      </c>
      <c r="D1071" s="55">
        <v>42391.152777777781</v>
      </c>
      <c r="E1071" s="31" t="s">
        <v>41</v>
      </c>
      <c r="F1071" s="55">
        <v>42391.05</v>
      </c>
      <c r="G1071" s="51">
        <f t="shared" si="106"/>
        <v>0.10277777777810115</v>
      </c>
      <c r="H1071" s="31" t="str">
        <f t="shared" ref="H1071:H1119" si="107">IF(D1071-F1071&lt;0,"TOO LATE",IF(G1071="","",IF(OR(DAY(D1071-F1071)&gt;1,AND(HOUR(D1071-F1071)&gt;HOUR("0:59"),(SIGN(D1071-F1071)=1))),"ACCEPTABLE","TOO LATE")))</f>
        <v>ACCEPTABLE</v>
      </c>
      <c r="I1071" s="18"/>
      <c r="J1071" s="33">
        <v>42391.152777777781</v>
      </c>
      <c r="K1071" s="33">
        <v>42391.163194444445</v>
      </c>
      <c r="L1071" s="27">
        <f t="shared" ref="L1071:L1120" si="108">IF(OR(K1071="",J1071=""), "Incomplete Data", K1071-J1071)</f>
        <v>1.0416666664241347E-2</v>
      </c>
      <c r="M1071" s="28" t="str">
        <f t="shared" ref="M1071:M1120" si="109">_xlfn.IFS(OR(J1071=0,K1071=0,L1071=""), "Incomplete Data", OR(L1071&gt;$M$5,L1071&lt;-$M$5),"FALSE",  OR(L1071&lt;=$M$5,L1071&gt;-$M$5), "TRUE")</f>
        <v>TRUE</v>
      </c>
      <c r="N1071" s="31" t="s">
        <v>41</v>
      </c>
      <c r="O1071" s="29" t="s">
        <v>96</v>
      </c>
      <c r="P1071"/>
      <c r="Q1071"/>
      <c r="R1071"/>
      <c r="S1071"/>
      <c r="T1071"/>
      <c r="U1071"/>
      <c r="V1071"/>
      <c r="W1071"/>
    </row>
    <row r="1072" spans="1:23" ht="27" customHeight="1" x14ac:dyDescent="0.25">
      <c r="A1072" s="31">
        <v>20019</v>
      </c>
      <c r="B1072" s="31">
        <v>957</v>
      </c>
      <c r="C1072" s="31" t="s">
        <v>53</v>
      </c>
      <c r="D1072" s="55">
        <v>42391.197916666664</v>
      </c>
      <c r="E1072" s="31" t="s">
        <v>39</v>
      </c>
      <c r="F1072" s="55">
        <v>42391.05</v>
      </c>
      <c r="G1072" s="51">
        <f t="shared" si="106"/>
        <v>0.14791666666133096</v>
      </c>
      <c r="H1072" s="31" t="str">
        <f t="shared" si="107"/>
        <v>ACCEPTABLE</v>
      </c>
      <c r="I1072" s="18"/>
      <c r="J1072" s="33">
        <v>42391.211805555555</v>
      </c>
      <c r="K1072" s="33">
        <v>42391.21875</v>
      </c>
      <c r="L1072" s="27">
        <f t="shared" si="108"/>
        <v>6.9444444452528842E-3</v>
      </c>
      <c r="M1072" s="28" t="str">
        <f t="shared" si="109"/>
        <v>TRUE</v>
      </c>
      <c r="N1072" s="31" t="s">
        <v>39</v>
      </c>
      <c r="O1072" s="29" t="s">
        <v>96</v>
      </c>
      <c r="P1072"/>
      <c r="Q1072"/>
      <c r="R1072"/>
      <c r="S1072"/>
      <c r="T1072"/>
      <c r="U1072"/>
      <c r="V1072"/>
      <c r="W1072"/>
    </row>
    <row r="1073" spans="1:23" ht="27" customHeight="1" x14ac:dyDescent="0.25">
      <c r="A1073" s="31">
        <v>20021</v>
      </c>
      <c r="B1073" s="31">
        <v>958</v>
      </c>
      <c r="C1073" s="31" t="s">
        <v>40</v>
      </c>
      <c r="D1073" s="55">
        <v>42391.305555555555</v>
      </c>
      <c r="E1073" s="31" t="s">
        <v>41</v>
      </c>
      <c r="F1073" s="55">
        <v>42391.05</v>
      </c>
      <c r="G1073" s="51">
        <f t="shared" si="106"/>
        <v>0.25555555555183673</v>
      </c>
      <c r="H1073" s="31" t="str">
        <f t="shared" si="107"/>
        <v>ACCEPTABLE</v>
      </c>
      <c r="I1073" s="18"/>
      <c r="J1073" s="33">
        <v>42391.236111111109</v>
      </c>
      <c r="K1073" s="33">
        <v>42391.25277777778</v>
      </c>
      <c r="L1073" s="27">
        <f t="shared" si="108"/>
        <v>1.6666666670062114E-2</v>
      </c>
      <c r="M1073" s="28" t="str">
        <f t="shared" si="109"/>
        <v>TRUE</v>
      </c>
      <c r="N1073" s="31" t="s">
        <v>41</v>
      </c>
      <c r="O1073" s="29" t="s">
        <v>686</v>
      </c>
      <c r="P1073"/>
      <c r="Q1073"/>
      <c r="R1073"/>
      <c r="S1073"/>
      <c r="T1073"/>
      <c r="U1073"/>
      <c r="V1073"/>
      <c r="W1073"/>
    </row>
    <row r="1074" spans="1:23" ht="27" customHeight="1" x14ac:dyDescent="0.25">
      <c r="A1074" s="31">
        <v>20021</v>
      </c>
      <c r="B1074" s="31">
        <v>959</v>
      </c>
      <c r="C1074" s="31" t="s">
        <v>40</v>
      </c>
      <c r="D1074" s="55">
        <v>42391.333333333336</v>
      </c>
      <c r="E1074" s="31" t="s">
        <v>39</v>
      </c>
      <c r="F1074" s="55">
        <v>42391.05</v>
      </c>
      <c r="G1074" s="51">
        <f t="shared" si="106"/>
        <v>0.28333333333284827</v>
      </c>
      <c r="H1074" s="31" t="str">
        <f t="shared" si="107"/>
        <v>ACCEPTABLE</v>
      </c>
      <c r="I1074" s="18"/>
      <c r="J1074" s="33">
        <v>42391.270138888889</v>
      </c>
      <c r="K1074" s="33">
        <v>42391.291666666664</v>
      </c>
      <c r="L1074" s="27">
        <f t="shared" si="108"/>
        <v>2.1527777775190771E-2</v>
      </c>
      <c r="M1074" s="28" t="str">
        <f t="shared" si="109"/>
        <v>TRUE</v>
      </c>
      <c r="N1074" s="31" t="s">
        <v>39</v>
      </c>
      <c r="O1074" s="29" t="s">
        <v>686</v>
      </c>
      <c r="P1074"/>
      <c r="Q1074"/>
      <c r="R1074"/>
      <c r="S1074"/>
      <c r="T1074"/>
      <c r="U1074"/>
      <c r="V1074"/>
      <c r="W1074"/>
    </row>
    <row r="1075" spans="1:23" ht="27" customHeight="1" x14ac:dyDescent="0.25">
      <c r="A1075" s="31">
        <v>20019</v>
      </c>
      <c r="B1075" s="31">
        <v>960</v>
      </c>
      <c r="C1075" s="31" t="s">
        <v>51</v>
      </c>
      <c r="D1075" s="55">
        <v>42392.34375</v>
      </c>
      <c r="E1075" s="31" t="s">
        <v>41</v>
      </c>
      <c r="F1075" s="55">
        <v>42392.232638888891</v>
      </c>
      <c r="G1075" s="51">
        <f t="shared" si="106"/>
        <v>0.11111111110949423</v>
      </c>
      <c r="H1075" s="31" t="str">
        <f t="shared" si="107"/>
        <v>ACCEPTABLE</v>
      </c>
      <c r="I1075" s="18"/>
      <c r="J1075" s="33">
        <v>42392.351388888892</v>
      </c>
      <c r="K1075" s="33">
        <v>42392.361111111109</v>
      </c>
      <c r="L1075" s="27">
        <f t="shared" si="108"/>
        <v>9.7222222175332718E-3</v>
      </c>
      <c r="M1075" s="28" t="str">
        <f t="shared" si="109"/>
        <v>TRUE</v>
      </c>
      <c r="N1075" s="31" t="s">
        <v>41</v>
      </c>
      <c r="O1075" s="29" t="s">
        <v>687</v>
      </c>
      <c r="P1075"/>
      <c r="Q1075"/>
      <c r="R1075"/>
      <c r="S1075"/>
      <c r="T1075"/>
      <c r="U1075"/>
      <c r="V1075"/>
      <c r="W1075"/>
    </row>
    <row r="1076" spans="1:23" ht="27" customHeight="1" x14ac:dyDescent="0.25">
      <c r="A1076" s="31">
        <v>20019</v>
      </c>
      <c r="B1076" s="31">
        <v>961</v>
      </c>
      <c r="C1076" s="31" t="s">
        <v>340</v>
      </c>
      <c r="D1076" s="55">
        <v>42392.368055555555</v>
      </c>
      <c r="E1076" s="31" t="s">
        <v>39</v>
      </c>
      <c r="F1076" s="55">
        <v>42392.232638888891</v>
      </c>
      <c r="G1076" s="51">
        <f t="shared" si="106"/>
        <v>0.13541666666424135</v>
      </c>
      <c r="H1076" s="31" t="str">
        <f t="shared" si="107"/>
        <v>ACCEPTABLE</v>
      </c>
      <c r="I1076" s="18"/>
      <c r="J1076" s="33">
        <v>42392.375</v>
      </c>
      <c r="K1076" s="33">
        <v>42392.386805555558</v>
      </c>
      <c r="L1076" s="27">
        <f t="shared" si="108"/>
        <v>1.1805555557657499E-2</v>
      </c>
      <c r="M1076" s="28" t="str">
        <f t="shared" si="109"/>
        <v>TRUE</v>
      </c>
      <c r="N1076" s="31" t="s">
        <v>39</v>
      </c>
      <c r="O1076" s="29" t="s">
        <v>688</v>
      </c>
      <c r="P1076"/>
      <c r="Q1076"/>
      <c r="R1076"/>
      <c r="S1076"/>
      <c r="T1076"/>
      <c r="U1076"/>
      <c r="V1076"/>
      <c r="W1076"/>
    </row>
    <row r="1077" spans="1:23" ht="27" customHeight="1" x14ac:dyDescent="0.25">
      <c r="A1077" s="31">
        <v>20023</v>
      </c>
      <c r="B1077" s="31">
        <v>963</v>
      </c>
      <c r="C1077" s="31" t="s">
        <v>40</v>
      </c>
      <c r="D1077" s="55">
        <v>42392.520833333336</v>
      </c>
      <c r="E1077" s="31" t="s">
        <v>41</v>
      </c>
      <c r="F1077" s="55">
        <v>42392.451388888891</v>
      </c>
      <c r="G1077" s="51">
        <f t="shared" si="106"/>
        <v>6.9444444445252884E-2</v>
      </c>
      <c r="H1077" s="31" t="str">
        <f t="shared" si="107"/>
        <v>ACCEPTABLE</v>
      </c>
      <c r="I1077" s="18"/>
      <c r="J1077" s="33">
        <v>42392.51666666667</v>
      </c>
      <c r="K1077" s="33">
        <v>42392.529166666667</v>
      </c>
      <c r="L1077" s="27">
        <f t="shared" si="108"/>
        <v>1.2499999997089617E-2</v>
      </c>
      <c r="M1077" s="28" t="str">
        <f t="shared" si="109"/>
        <v>TRUE</v>
      </c>
      <c r="N1077" s="31" t="s">
        <v>41</v>
      </c>
      <c r="O1077" s="29" t="s">
        <v>523</v>
      </c>
      <c r="P1077"/>
      <c r="Q1077"/>
      <c r="R1077"/>
      <c r="S1077"/>
      <c r="T1077"/>
      <c r="U1077"/>
      <c r="V1077"/>
      <c r="W1077"/>
    </row>
    <row r="1078" spans="1:23" ht="27" customHeight="1" x14ac:dyDescent="0.25">
      <c r="A1078" s="31">
        <v>20023</v>
      </c>
      <c r="B1078" s="31">
        <v>964</v>
      </c>
      <c r="C1078" s="31" t="s">
        <v>43</v>
      </c>
      <c r="D1078" s="55">
        <v>42392.555555555555</v>
      </c>
      <c r="E1078" s="31" t="s">
        <v>39</v>
      </c>
      <c r="F1078" s="55">
        <v>42392.451388888891</v>
      </c>
      <c r="G1078" s="51">
        <f t="shared" si="106"/>
        <v>0.10416666666424135</v>
      </c>
      <c r="H1078" s="31" t="str">
        <f t="shared" si="107"/>
        <v>ACCEPTABLE</v>
      </c>
      <c r="I1078" s="18"/>
      <c r="J1078" s="33">
        <v>42392.543749999997</v>
      </c>
      <c r="K1078" s="33">
        <v>42392.555555555555</v>
      </c>
      <c r="L1078" s="27">
        <f t="shared" si="108"/>
        <v>1.1805555557657499E-2</v>
      </c>
      <c r="M1078" s="28" t="str">
        <f t="shared" si="109"/>
        <v>TRUE</v>
      </c>
      <c r="N1078" s="31" t="s">
        <v>39</v>
      </c>
      <c r="O1078" s="29" t="s">
        <v>54</v>
      </c>
      <c r="P1078"/>
      <c r="Q1078"/>
      <c r="R1078"/>
      <c r="S1078"/>
      <c r="T1078"/>
      <c r="U1078"/>
      <c r="V1078"/>
      <c r="W1078"/>
    </row>
    <row r="1079" spans="1:23" ht="27" customHeight="1" x14ac:dyDescent="0.25">
      <c r="A1079" s="31">
        <v>20023</v>
      </c>
      <c r="B1079" s="31">
        <v>965</v>
      </c>
      <c r="C1079" s="31" t="s">
        <v>43</v>
      </c>
      <c r="D1079" s="55">
        <v>42392.986111111109</v>
      </c>
      <c r="E1079" s="31" t="s">
        <v>41</v>
      </c>
      <c r="F1079" s="55">
        <v>42392.70208333333</v>
      </c>
      <c r="G1079" s="51">
        <f t="shared" si="106"/>
        <v>0.28402777777955635</v>
      </c>
      <c r="H1079" s="31" t="str">
        <f t="shared" si="107"/>
        <v>ACCEPTABLE</v>
      </c>
      <c r="I1079" s="18"/>
      <c r="J1079" s="33">
        <v>42392.990277777775</v>
      </c>
      <c r="K1079" s="33">
        <v>42392.995138888888</v>
      </c>
      <c r="L1079" s="27">
        <f t="shared" si="108"/>
        <v>4.8611111124046147E-3</v>
      </c>
      <c r="M1079" s="28" t="str">
        <f t="shared" si="109"/>
        <v>TRUE</v>
      </c>
      <c r="N1079" s="31" t="s">
        <v>41</v>
      </c>
      <c r="O1079" s="29" t="s">
        <v>54</v>
      </c>
      <c r="P1079"/>
      <c r="Q1079"/>
      <c r="R1079"/>
      <c r="S1079"/>
      <c r="T1079"/>
      <c r="U1079"/>
      <c r="V1079"/>
      <c r="W1079"/>
    </row>
    <row r="1080" spans="1:23" ht="27" customHeight="1" x14ac:dyDescent="0.25">
      <c r="A1080" s="31">
        <v>20023</v>
      </c>
      <c r="B1080" s="31">
        <v>966</v>
      </c>
      <c r="C1080" s="31" t="s">
        <v>40</v>
      </c>
      <c r="D1080" s="55">
        <v>42393.013888888891</v>
      </c>
      <c r="E1080" s="31" t="s">
        <v>39</v>
      </c>
      <c r="F1080" s="55">
        <v>42392.70208333333</v>
      </c>
      <c r="G1080" s="51">
        <f t="shared" si="106"/>
        <v>0.31180555556056788</v>
      </c>
      <c r="H1080" s="31" t="str">
        <f t="shared" si="107"/>
        <v>ACCEPTABLE</v>
      </c>
      <c r="I1080" s="18"/>
      <c r="J1080" s="33">
        <v>42393.013194444444</v>
      </c>
      <c r="K1080" s="33">
        <v>42393.022916666669</v>
      </c>
      <c r="L1080" s="27">
        <f t="shared" si="108"/>
        <v>9.7222222248092294E-3</v>
      </c>
      <c r="M1080" s="28" t="str">
        <f t="shared" si="109"/>
        <v>TRUE</v>
      </c>
      <c r="N1080" s="31" t="s">
        <v>39</v>
      </c>
      <c r="O1080" s="29" t="s">
        <v>469</v>
      </c>
      <c r="P1080"/>
      <c r="Q1080"/>
      <c r="R1080"/>
      <c r="S1080"/>
      <c r="T1080"/>
      <c r="U1080"/>
      <c r="V1080"/>
      <c r="W1080"/>
    </row>
    <row r="1081" spans="1:23" ht="27" customHeight="1" x14ac:dyDescent="0.25">
      <c r="A1081" s="31">
        <v>20024</v>
      </c>
      <c r="B1081" s="31">
        <v>967</v>
      </c>
      <c r="C1081" s="31" t="s">
        <v>40</v>
      </c>
      <c r="D1081" s="55">
        <v>42393.520833333336</v>
      </c>
      <c r="E1081" s="31" t="s">
        <v>41</v>
      </c>
      <c r="F1081" s="55">
        <v>42393.4375</v>
      </c>
      <c r="G1081" s="51">
        <f t="shared" si="106"/>
        <v>8.3333333335758653E-2</v>
      </c>
      <c r="H1081" s="31" t="str">
        <f t="shared" si="107"/>
        <v>ACCEPTABLE</v>
      </c>
      <c r="I1081" s="18"/>
      <c r="J1081" s="33">
        <v>42393.520833333336</v>
      </c>
      <c r="K1081" s="33">
        <v>42393.534722222219</v>
      </c>
      <c r="L1081" s="27">
        <f t="shared" si="108"/>
        <v>1.3888888883229811E-2</v>
      </c>
      <c r="M1081" s="28" t="str">
        <f t="shared" si="109"/>
        <v>TRUE</v>
      </c>
      <c r="N1081" s="31" t="s">
        <v>41</v>
      </c>
      <c r="O1081" s="29" t="s">
        <v>689</v>
      </c>
      <c r="P1081"/>
      <c r="Q1081"/>
      <c r="R1081"/>
      <c r="S1081"/>
      <c r="T1081"/>
      <c r="U1081"/>
      <c r="V1081"/>
      <c r="W1081"/>
    </row>
    <row r="1082" spans="1:23" ht="27" customHeight="1" x14ac:dyDescent="0.25">
      <c r="A1082" s="31">
        <v>20024</v>
      </c>
      <c r="B1082" s="31">
        <v>968</v>
      </c>
      <c r="C1082" s="31" t="s">
        <v>43</v>
      </c>
      <c r="D1082" s="55">
        <v>42393.5625</v>
      </c>
      <c r="E1082" s="31" t="s">
        <v>39</v>
      </c>
      <c r="F1082" s="55">
        <v>42393.4375</v>
      </c>
      <c r="G1082" s="51">
        <f t="shared" si="106"/>
        <v>0.125</v>
      </c>
      <c r="H1082" s="31" t="str">
        <f t="shared" si="107"/>
        <v>ACCEPTABLE</v>
      </c>
      <c r="I1082" s="18"/>
      <c r="J1082" s="33">
        <v>42393.5625</v>
      </c>
      <c r="K1082" s="33">
        <v>42393.572916666664</v>
      </c>
      <c r="L1082" s="27">
        <f t="shared" si="108"/>
        <v>1.0416666664241347E-2</v>
      </c>
      <c r="M1082" s="28" t="str">
        <f t="shared" si="109"/>
        <v>TRUE</v>
      </c>
      <c r="N1082" s="31" t="s">
        <v>39</v>
      </c>
      <c r="O1082" s="29" t="s">
        <v>44</v>
      </c>
      <c r="P1082"/>
      <c r="Q1082"/>
      <c r="R1082"/>
      <c r="S1082"/>
      <c r="T1082"/>
      <c r="U1082"/>
      <c r="V1082"/>
      <c r="W1082"/>
    </row>
    <row r="1083" spans="1:23" ht="27" customHeight="1" x14ac:dyDescent="0.25">
      <c r="A1083" s="31">
        <v>20025</v>
      </c>
      <c r="B1083" s="31">
        <v>969</v>
      </c>
      <c r="C1083" s="31" t="s">
        <v>340</v>
      </c>
      <c r="D1083" s="55">
        <v>42394.388888888891</v>
      </c>
      <c r="E1083" s="31" t="s">
        <v>41</v>
      </c>
      <c r="F1083" s="55">
        <v>42394.231944444444</v>
      </c>
      <c r="G1083" s="51">
        <f t="shared" si="106"/>
        <v>0.15694444444670808</v>
      </c>
      <c r="H1083" s="31" t="str">
        <f t="shared" si="107"/>
        <v>ACCEPTABLE</v>
      </c>
      <c r="I1083" s="18"/>
      <c r="J1083" s="33">
        <v>42394.384027777778</v>
      </c>
      <c r="K1083" s="33">
        <v>42394.397916666669</v>
      </c>
      <c r="L1083" s="27">
        <f t="shared" si="108"/>
        <v>1.3888888890505768E-2</v>
      </c>
      <c r="M1083" s="28" t="str">
        <f t="shared" si="109"/>
        <v>TRUE</v>
      </c>
      <c r="N1083" s="31" t="s">
        <v>41</v>
      </c>
      <c r="O1083" s="29" t="s">
        <v>690</v>
      </c>
      <c r="P1083"/>
      <c r="Q1083"/>
      <c r="R1083"/>
      <c r="S1083"/>
      <c r="T1083"/>
      <c r="U1083"/>
      <c r="V1083"/>
      <c r="W1083"/>
    </row>
    <row r="1084" spans="1:23" ht="27" customHeight="1" x14ac:dyDescent="0.25">
      <c r="A1084" s="31">
        <v>20025</v>
      </c>
      <c r="B1084" s="31">
        <v>970</v>
      </c>
      <c r="C1084" s="31" t="s">
        <v>51</v>
      </c>
      <c r="D1084" s="55">
        <v>42394.430555555555</v>
      </c>
      <c r="E1084" s="31" t="s">
        <v>39</v>
      </c>
      <c r="F1084" s="55">
        <v>42394.231944444444</v>
      </c>
      <c r="G1084" s="51">
        <f t="shared" si="106"/>
        <v>0.19861111111094942</v>
      </c>
      <c r="H1084" s="31" t="str">
        <f t="shared" si="107"/>
        <v>ACCEPTABLE</v>
      </c>
      <c r="I1084" s="18"/>
      <c r="J1084" s="33">
        <v>42394.413194444445</v>
      </c>
      <c r="K1084" s="33">
        <v>42394.4375</v>
      </c>
      <c r="L1084" s="27">
        <f t="shared" si="108"/>
        <v>2.4305555554747116E-2</v>
      </c>
      <c r="M1084" s="28" t="str">
        <f t="shared" si="109"/>
        <v>TRUE</v>
      </c>
      <c r="N1084" s="31" t="s">
        <v>39</v>
      </c>
      <c r="O1084" s="29" t="s">
        <v>691</v>
      </c>
      <c r="P1084"/>
      <c r="Q1084"/>
      <c r="R1084"/>
      <c r="S1084"/>
      <c r="T1084"/>
      <c r="U1084"/>
      <c r="V1084"/>
      <c r="W1084"/>
    </row>
    <row r="1085" spans="1:23" ht="27" customHeight="1" x14ac:dyDescent="0.25">
      <c r="A1085" s="31">
        <v>20026</v>
      </c>
      <c r="B1085" s="31">
        <v>971</v>
      </c>
      <c r="C1085" s="31" t="s">
        <v>40</v>
      </c>
      <c r="D1085" s="55">
        <v>42394.555555555555</v>
      </c>
      <c r="E1085" s="31" t="s">
        <v>41</v>
      </c>
      <c r="F1085" s="55">
        <v>42394.498611111114</v>
      </c>
      <c r="G1085" s="51">
        <f t="shared" si="106"/>
        <v>5.694444444088731E-2</v>
      </c>
      <c r="H1085" s="31" t="str">
        <f t="shared" si="107"/>
        <v>ACCEPTABLE</v>
      </c>
      <c r="I1085" s="18"/>
      <c r="J1085" s="33">
        <v>42394.541666666664</v>
      </c>
      <c r="K1085" s="33">
        <v>42394.555555555555</v>
      </c>
      <c r="L1085" s="27">
        <f t="shared" si="108"/>
        <v>1.3888888890505768E-2</v>
      </c>
      <c r="M1085" s="28" t="str">
        <f t="shared" si="109"/>
        <v>TRUE</v>
      </c>
      <c r="N1085" s="31" t="s">
        <v>41</v>
      </c>
      <c r="O1085" s="29" t="s">
        <v>468</v>
      </c>
      <c r="P1085"/>
      <c r="Q1085"/>
      <c r="R1085"/>
      <c r="S1085"/>
      <c r="T1085"/>
      <c r="U1085"/>
      <c r="V1085"/>
      <c r="W1085"/>
    </row>
    <row r="1086" spans="1:23" ht="27" customHeight="1" x14ac:dyDescent="0.25">
      <c r="A1086" s="31">
        <v>20026</v>
      </c>
      <c r="B1086" s="31">
        <v>972</v>
      </c>
      <c r="C1086" s="31" t="s">
        <v>40</v>
      </c>
      <c r="D1086" s="55">
        <v>42394.583333333336</v>
      </c>
      <c r="E1086" s="31" t="s">
        <v>39</v>
      </c>
      <c r="F1086" s="55">
        <v>42394.498611111114</v>
      </c>
      <c r="G1086" s="51">
        <f t="shared" si="106"/>
        <v>8.4722222221898846E-2</v>
      </c>
      <c r="H1086" s="31" t="str">
        <f t="shared" si="107"/>
        <v>ACCEPTABLE</v>
      </c>
      <c r="I1086" s="18"/>
      <c r="J1086" s="33">
        <v>42394.570833333331</v>
      </c>
      <c r="K1086" s="33">
        <v>42394.581944444442</v>
      </c>
      <c r="L1086" s="27">
        <f t="shared" si="108"/>
        <v>1.1111111110949423E-2</v>
      </c>
      <c r="M1086" s="28" t="str">
        <f t="shared" si="109"/>
        <v>TRUE</v>
      </c>
      <c r="N1086" s="31" t="s">
        <v>39</v>
      </c>
      <c r="O1086" s="29" t="s">
        <v>692</v>
      </c>
      <c r="P1086"/>
      <c r="Q1086"/>
      <c r="R1086"/>
      <c r="S1086"/>
      <c r="T1086"/>
      <c r="U1086"/>
      <c r="V1086"/>
      <c r="W1086"/>
    </row>
    <row r="1087" spans="1:23" ht="27" customHeight="1" x14ac:dyDescent="0.25">
      <c r="A1087" s="31">
        <v>20024</v>
      </c>
      <c r="B1087" s="31">
        <v>973</v>
      </c>
      <c r="C1087" s="31" t="s">
        <v>40</v>
      </c>
      <c r="D1087" s="55">
        <v>42394.604166666664</v>
      </c>
      <c r="E1087" s="31" t="s">
        <v>39</v>
      </c>
      <c r="F1087" s="55">
        <v>42394.498611111114</v>
      </c>
      <c r="G1087" s="51">
        <f t="shared" si="106"/>
        <v>0.10555555555038154</v>
      </c>
      <c r="H1087" s="31" t="str">
        <f t="shared" si="107"/>
        <v>ACCEPTABLE</v>
      </c>
      <c r="I1087" s="18"/>
      <c r="J1087" s="33">
        <v>42394.616666666669</v>
      </c>
      <c r="K1087" s="33">
        <v>42394.625</v>
      </c>
      <c r="L1087" s="27">
        <f t="shared" si="108"/>
        <v>8.333333331393078E-3</v>
      </c>
      <c r="M1087" s="28" t="str">
        <f t="shared" si="109"/>
        <v>TRUE</v>
      </c>
      <c r="N1087" s="31" t="s">
        <v>39</v>
      </c>
      <c r="O1087" s="29" t="s">
        <v>693</v>
      </c>
      <c r="P1087"/>
      <c r="Q1087"/>
      <c r="R1087"/>
      <c r="S1087"/>
      <c r="T1087"/>
      <c r="U1087"/>
      <c r="V1087"/>
      <c r="W1087"/>
    </row>
    <row r="1088" spans="1:23" ht="27" customHeight="1" x14ac:dyDescent="0.25">
      <c r="A1088" s="31">
        <v>20025</v>
      </c>
      <c r="B1088" s="31">
        <v>974</v>
      </c>
      <c r="C1088" s="31" t="s">
        <v>51</v>
      </c>
      <c r="D1088" s="55">
        <v>42395.645833333336</v>
      </c>
      <c r="E1088" s="31" t="s">
        <v>41</v>
      </c>
      <c r="F1088" s="55">
        <v>42395.554861111108</v>
      </c>
      <c r="G1088" s="51">
        <f t="shared" si="106"/>
        <v>9.0972222227719612E-2</v>
      </c>
      <c r="H1088" s="31" t="str">
        <f t="shared" si="107"/>
        <v>ACCEPTABLE</v>
      </c>
      <c r="I1088" s="18"/>
      <c r="J1088" s="33">
        <v>42395.651388888888</v>
      </c>
      <c r="K1088" s="33">
        <v>42395.659722222219</v>
      </c>
      <c r="L1088" s="27">
        <f t="shared" si="108"/>
        <v>8.333333331393078E-3</v>
      </c>
      <c r="M1088" s="28" t="str">
        <f t="shared" si="109"/>
        <v>TRUE</v>
      </c>
      <c r="N1088" s="31" t="s">
        <v>41</v>
      </c>
      <c r="O1088" s="29" t="s">
        <v>694</v>
      </c>
      <c r="P1088"/>
      <c r="Q1088"/>
      <c r="R1088"/>
      <c r="S1088"/>
      <c r="T1088"/>
      <c r="U1088"/>
      <c r="V1088"/>
      <c r="W1088"/>
    </row>
    <row r="1089" spans="1:23" ht="27" customHeight="1" x14ac:dyDescent="0.25">
      <c r="A1089" s="31">
        <v>20025</v>
      </c>
      <c r="B1089" s="31">
        <v>975</v>
      </c>
      <c r="C1089" s="31" t="s">
        <v>340</v>
      </c>
      <c r="D1089" s="55">
        <v>42395.680555555555</v>
      </c>
      <c r="E1089" s="31" t="s">
        <v>39</v>
      </c>
      <c r="F1089" s="55">
        <v>42395.554861111108</v>
      </c>
      <c r="G1089" s="51">
        <f t="shared" si="106"/>
        <v>0.12569444444670808</v>
      </c>
      <c r="H1089" s="31" t="str">
        <f t="shared" si="107"/>
        <v>ACCEPTABLE</v>
      </c>
      <c r="I1089" s="18"/>
      <c r="J1089" s="33">
        <v>42395.704861111109</v>
      </c>
      <c r="K1089" s="33">
        <v>42395.715277777781</v>
      </c>
      <c r="L1089" s="27">
        <f t="shared" si="108"/>
        <v>1.0416666671517305E-2</v>
      </c>
      <c r="M1089" s="28" t="str">
        <f t="shared" si="109"/>
        <v>TRUE</v>
      </c>
      <c r="N1089" s="31" t="s">
        <v>39</v>
      </c>
      <c r="O1089" s="29" t="s">
        <v>695</v>
      </c>
      <c r="P1089"/>
      <c r="Q1089"/>
      <c r="R1089"/>
      <c r="S1089"/>
      <c r="T1089"/>
      <c r="U1089"/>
      <c r="V1089"/>
      <c r="W1089"/>
    </row>
    <row r="1090" spans="1:23" ht="27" customHeight="1" x14ac:dyDescent="0.25">
      <c r="A1090" s="31">
        <v>20027</v>
      </c>
      <c r="B1090" s="31">
        <v>976</v>
      </c>
      <c r="C1090" s="31" t="s">
        <v>40</v>
      </c>
      <c r="D1090" s="55">
        <v>42396.895833333336</v>
      </c>
      <c r="E1090" s="31" t="s">
        <v>41</v>
      </c>
      <c r="F1090" s="55">
        <v>42396.75277777778</v>
      </c>
      <c r="G1090" s="51">
        <f t="shared" si="106"/>
        <v>0.14305555555620231</v>
      </c>
      <c r="H1090" s="31" t="str">
        <f t="shared" si="107"/>
        <v>ACCEPTABLE</v>
      </c>
      <c r="I1090" s="18"/>
      <c r="J1090" s="33">
        <v>42396.916666666664</v>
      </c>
      <c r="K1090" s="33">
        <v>42396.930555555555</v>
      </c>
      <c r="L1090" s="27">
        <f t="shared" si="108"/>
        <v>1.3888888890505768E-2</v>
      </c>
      <c r="M1090" s="28" t="str">
        <f t="shared" si="109"/>
        <v>TRUE</v>
      </c>
      <c r="N1090" s="31" t="s">
        <v>41</v>
      </c>
      <c r="O1090" s="29" t="s">
        <v>696</v>
      </c>
      <c r="P1090"/>
      <c r="Q1090"/>
      <c r="R1090"/>
      <c r="S1090"/>
      <c r="T1090"/>
      <c r="U1090"/>
      <c r="V1090"/>
      <c r="W1090"/>
    </row>
    <row r="1091" spans="1:23" ht="27" customHeight="1" x14ac:dyDescent="0.25">
      <c r="A1091" s="31">
        <v>20027</v>
      </c>
      <c r="B1091" s="31">
        <v>977</v>
      </c>
      <c r="C1091" s="31" t="s">
        <v>40</v>
      </c>
      <c r="D1091" s="55">
        <v>42396.916666666664</v>
      </c>
      <c r="E1091" s="31" t="s">
        <v>39</v>
      </c>
      <c r="F1091" s="55">
        <v>42396.75277777778</v>
      </c>
      <c r="G1091" s="51">
        <f t="shared" si="106"/>
        <v>0.163888888884685</v>
      </c>
      <c r="H1091" s="31" t="str">
        <f t="shared" si="107"/>
        <v>ACCEPTABLE</v>
      </c>
      <c r="I1091" s="18"/>
      <c r="J1091" s="33">
        <v>42396.944444444445</v>
      </c>
      <c r="K1091" s="33">
        <v>42396.954861111109</v>
      </c>
      <c r="L1091" s="27">
        <f t="shared" si="108"/>
        <v>1.0416666664241347E-2</v>
      </c>
      <c r="M1091" s="28" t="str">
        <f t="shared" si="109"/>
        <v>TRUE</v>
      </c>
      <c r="N1091" s="31" t="s">
        <v>39</v>
      </c>
      <c r="O1091" s="29" t="s">
        <v>696</v>
      </c>
      <c r="P1091"/>
      <c r="Q1091"/>
      <c r="R1091"/>
      <c r="S1091"/>
      <c r="T1091"/>
      <c r="U1091"/>
      <c r="V1091"/>
      <c r="W1091"/>
    </row>
    <row r="1092" spans="1:23" ht="27" customHeight="1" x14ac:dyDescent="0.25">
      <c r="A1092" s="31">
        <v>20028</v>
      </c>
      <c r="B1092" s="31">
        <v>978</v>
      </c>
      <c r="C1092" s="31" t="s">
        <v>340</v>
      </c>
      <c r="D1092" s="55">
        <v>42397.5</v>
      </c>
      <c r="E1092" s="31" t="s">
        <v>41</v>
      </c>
      <c r="F1092" s="55">
        <v>42397.416666666664</v>
      </c>
      <c r="G1092" s="51">
        <f t="shared" si="106"/>
        <v>8.3333333335758653E-2</v>
      </c>
      <c r="H1092" s="31" t="str">
        <f t="shared" si="107"/>
        <v>ACCEPTABLE</v>
      </c>
      <c r="I1092" s="18"/>
      <c r="J1092" s="33">
        <v>42397.503472222219</v>
      </c>
      <c r="K1092" s="33">
        <v>42397.51666666667</v>
      </c>
      <c r="L1092" s="27">
        <f t="shared" si="108"/>
        <v>1.319444445107365E-2</v>
      </c>
      <c r="M1092" s="28" t="str">
        <f t="shared" si="109"/>
        <v>TRUE</v>
      </c>
      <c r="N1092" s="31" t="s">
        <v>41</v>
      </c>
      <c r="O1092" s="29" t="s">
        <v>697</v>
      </c>
      <c r="P1092"/>
      <c r="Q1092"/>
      <c r="R1092"/>
      <c r="S1092"/>
      <c r="T1092"/>
      <c r="U1092"/>
      <c r="V1092"/>
      <c r="W1092"/>
    </row>
    <row r="1093" spans="1:23" ht="27" customHeight="1" x14ac:dyDescent="0.25">
      <c r="A1093" s="31">
        <v>20027</v>
      </c>
      <c r="B1093" s="31">
        <v>980</v>
      </c>
      <c r="C1093" s="31" t="s">
        <v>40</v>
      </c>
      <c r="D1093" s="55">
        <v>42397.572916666664</v>
      </c>
      <c r="E1093" s="31" t="s">
        <v>41</v>
      </c>
      <c r="F1093" s="55">
        <v>42397.530555555553</v>
      </c>
      <c r="G1093" s="51">
        <f t="shared" si="106"/>
        <v>4.2361111110949423E-2</v>
      </c>
      <c r="H1093" s="31" t="str">
        <f t="shared" si="107"/>
        <v>ACCEPTABLE</v>
      </c>
      <c r="I1093" s="18"/>
      <c r="J1093" s="33">
        <v>42397.545138888891</v>
      </c>
      <c r="K1093" s="33">
        <v>42397.556944444441</v>
      </c>
      <c r="L1093" s="27">
        <f t="shared" si="108"/>
        <v>1.1805555550381541E-2</v>
      </c>
      <c r="M1093" s="28" t="str">
        <f t="shared" si="109"/>
        <v>TRUE</v>
      </c>
      <c r="N1093" s="31" t="s">
        <v>41</v>
      </c>
      <c r="O1093" s="29" t="s">
        <v>698</v>
      </c>
      <c r="P1093"/>
      <c r="Q1093"/>
      <c r="R1093"/>
      <c r="S1093"/>
      <c r="T1093"/>
      <c r="U1093"/>
      <c r="V1093"/>
      <c r="W1093"/>
    </row>
    <row r="1094" spans="1:23" ht="27" customHeight="1" x14ac:dyDescent="0.25">
      <c r="A1094" s="31">
        <v>20027</v>
      </c>
      <c r="B1094" s="31">
        <v>981</v>
      </c>
      <c r="C1094" s="31" t="s">
        <v>40</v>
      </c>
      <c r="D1094" s="55">
        <v>42397.586805555555</v>
      </c>
      <c r="E1094" s="31" t="s">
        <v>39</v>
      </c>
      <c r="F1094" s="55">
        <v>42397.530555555553</v>
      </c>
      <c r="G1094" s="51">
        <f t="shared" si="106"/>
        <v>5.6250000001455192E-2</v>
      </c>
      <c r="H1094" s="31" t="str">
        <f t="shared" si="107"/>
        <v>ACCEPTABLE</v>
      </c>
      <c r="I1094" s="18"/>
      <c r="J1094" s="33">
        <v>42397.572916666664</v>
      </c>
      <c r="K1094" s="33">
        <v>42397.587500000001</v>
      </c>
      <c r="L1094" s="27">
        <f t="shared" si="108"/>
        <v>1.4583333337213844E-2</v>
      </c>
      <c r="M1094" s="28" t="str">
        <f t="shared" si="109"/>
        <v>TRUE</v>
      </c>
      <c r="N1094" s="31" t="s">
        <v>39</v>
      </c>
      <c r="O1094" s="29" t="s">
        <v>699</v>
      </c>
      <c r="P1094"/>
      <c r="Q1094"/>
      <c r="R1094"/>
      <c r="S1094"/>
      <c r="T1094"/>
      <c r="U1094"/>
      <c r="V1094"/>
      <c r="W1094"/>
    </row>
    <row r="1095" spans="1:23" ht="27" customHeight="1" x14ac:dyDescent="0.25">
      <c r="A1095" s="31">
        <v>20028</v>
      </c>
      <c r="B1095" s="31">
        <v>982</v>
      </c>
      <c r="C1095" s="31" t="s">
        <v>51</v>
      </c>
      <c r="D1095" s="55">
        <v>42398.4375</v>
      </c>
      <c r="E1095" s="31" t="s">
        <v>41</v>
      </c>
      <c r="F1095" s="55">
        <v>42398.248611111114</v>
      </c>
      <c r="G1095" s="51">
        <f t="shared" si="106"/>
        <v>0.18888888888614019</v>
      </c>
      <c r="H1095" s="31" t="str">
        <f t="shared" si="107"/>
        <v>ACCEPTABLE</v>
      </c>
      <c r="I1095" s="18"/>
      <c r="J1095" s="33">
        <v>42398.440972222219</v>
      </c>
      <c r="K1095" s="33">
        <v>42398.451388888891</v>
      </c>
      <c r="L1095" s="27">
        <f t="shared" si="108"/>
        <v>1.0416666671517305E-2</v>
      </c>
      <c r="M1095" s="28" t="str">
        <f t="shared" si="109"/>
        <v>TRUE</v>
      </c>
      <c r="N1095" s="31" t="s">
        <v>41</v>
      </c>
      <c r="O1095" s="29" t="s">
        <v>700</v>
      </c>
      <c r="P1095"/>
      <c r="Q1095"/>
      <c r="R1095"/>
      <c r="S1095"/>
      <c r="T1095"/>
      <c r="U1095"/>
      <c r="V1095"/>
      <c r="W1095"/>
    </row>
    <row r="1096" spans="1:23" ht="27" customHeight="1" x14ac:dyDescent="0.25">
      <c r="A1096" s="31">
        <v>20028</v>
      </c>
      <c r="B1096" s="31">
        <v>983</v>
      </c>
      <c r="C1096" s="31" t="s">
        <v>340</v>
      </c>
      <c r="D1096" s="55">
        <v>42398.46875</v>
      </c>
      <c r="E1096" s="31" t="s">
        <v>39</v>
      </c>
      <c r="F1096" s="55">
        <v>42398.248611111114</v>
      </c>
      <c r="G1096" s="51">
        <f t="shared" ref="G1096:G1144" si="110">IF(D1096="","",D1096-F1096)</f>
        <v>0.22013888888614019</v>
      </c>
      <c r="H1096" s="31" t="str">
        <f t="shared" si="107"/>
        <v>ACCEPTABLE</v>
      </c>
      <c r="I1096" s="18"/>
      <c r="J1096" s="33">
        <v>42398.469444444447</v>
      </c>
      <c r="K1096" s="33">
        <v>42398.484722222223</v>
      </c>
      <c r="L1096" s="27">
        <f t="shared" si="108"/>
        <v>1.5277777776645962E-2</v>
      </c>
      <c r="M1096" s="28" t="str">
        <f t="shared" si="109"/>
        <v>TRUE</v>
      </c>
      <c r="N1096" s="31" t="s">
        <v>39</v>
      </c>
      <c r="O1096" s="29" t="s">
        <v>701</v>
      </c>
      <c r="P1096"/>
      <c r="Q1096"/>
      <c r="R1096"/>
      <c r="S1096"/>
      <c r="T1096"/>
      <c r="U1096"/>
      <c r="V1096"/>
      <c r="W1096"/>
    </row>
    <row r="1097" spans="1:23" ht="27" customHeight="1" x14ac:dyDescent="0.25">
      <c r="A1097" s="31">
        <v>20029</v>
      </c>
      <c r="B1097" s="31">
        <v>984</v>
      </c>
      <c r="C1097" s="31" t="s">
        <v>40</v>
      </c>
      <c r="D1097" s="55">
        <v>42398.552083333336</v>
      </c>
      <c r="E1097" s="31" t="s">
        <v>41</v>
      </c>
      <c r="F1097" s="55">
        <v>42398.473611111112</v>
      </c>
      <c r="G1097" s="51">
        <f t="shared" si="110"/>
        <v>7.8472222223354038E-2</v>
      </c>
      <c r="H1097" s="31" t="str">
        <f t="shared" si="107"/>
        <v>ACCEPTABLE</v>
      </c>
      <c r="I1097" s="18"/>
      <c r="J1097" s="33">
        <v>42398.555555555555</v>
      </c>
      <c r="K1097" s="33">
        <v>42398.566666666666</v>
      </c>
      <c r="L1097" s="27">
        <f t="shared" si="108"/>
        <v>1.1111111110949423E-2</v>
      </c>
      <c r="M1097" s="28" t="str">
        <f t="shared" si="109"/>
        <v>TRUE</v>
      </c>
      <c r="N1097" s="31" t="s">
        <v>41</v>
      </c>
      <c r="O1097" s="29" t="s">
        <v>702</v>
      </c>
      <c r="P1097"/>
      <c r="Q1097"/>
      <c r="R1097"/>
      <c r="S1097"/>
      <c r="T1097"/>
      <c r="U1097"/>
      <c r="V1097"/>
      <c r="W1097"/>
    </row>
    <row r="1098" spans="1:23" ht="27" customHeight="1" x14ac:dyDescent="0.25">
      <c r="A1098" s="31">
        <v>20029</v>
      </c>
      <c r="B1098" s="31">
        <v>985</v>
      </c>
      <c r="C1098" s="31" t="s">
        <v>43</v>
      </c>
      <c r="D1098" s="55">
        <v>42398.59375</v>
      </c>
      <c r="E1098" s="31" t="s">
        <v>39</v>
      </c>
      <c r="F1098" s="55">
        <v>42398.473611111112</v>
      </c>
      <c r="G1098" s="51">
        <f t="shared" si="110"/>
        <v>0.12013888888759539</v>
      </c>
      <c r="H1098" s="31" t="str">
        <f t="shared" si="107"/>
        <v>ACCEPTABLE</v>
      </c>
      <c r="I1098" s="18"/>
      <c r="J1098" s="33">
        <v>42398.602083333331</v>
      </c>
      <c r="K1098" s="33">
        <v>42398.607638888891</v>
      </c>
      <c r="L1098" s="27">
        <f t="shared" si="108"/>
        <v>5.5555555591126904E-3</v>
      </c>
      <c r="M1098" s="28" t="str">
        <f t="shared" si="109"/>
        <v>TRUE</v>
      </c>
      <c r="N1098" s="31" t="s">
        <v>39</v>
      </c>
      <c r="O1098" s="29" t="s">
        <v>426</v>
      </c>
      <c r="P1098"/>
      <c r="Q1098"/>
      <c r="R1098"/>
      <c r="S1098"/>
      <c r="T1098"/>
      <c r="U1098"/>
      <c r="V1098"/>
      <c r="W1098"/>
    </row>
    <row r="1099" spans="1:23" ht="27" customHeight="1" x14ac:dyDescent="0.25">
      <c r="A1099" s="31">
        <v>20030</v>
      </c>
      <c r="B1099" s="31">
        <v>986</v>
      </c>
      <c r="C1099" s="31" t="s">
        <v>407</v>
      </c>
      <c r="D1099" s="55">
        <v>42399.0625</v>
      </c>
      <c r="E1099" s="31" t="s">
        <v>41</v>
      </c>
      <c r="F1099" s="55">
        <v>42398.823611111111</v>
      </c>
      <c r="G1099" s="51">
        <f t="shared" si="110"/>
        <v>0.23888888888905058</v>
      </c>
      <c r="H1099" s="31" t="str">
        <f t="shared" si="107"/>
        <v>ACCEPTABLE</v>
      </c>
      <c r="I1099" s="18"/>
      <c r="J1099" s="33">
        <v>42399.057638888888</v>
      </c>
      <c r="K1099" s="33">
        <v>42399.070138888892</v>
      </c>
      <c r="L1099" s="27">
        <f t="shared" si="108"/>
        <v>1.2500000004365575E-2</v>
      </c>
      <c r="M1099" s="28" t="str">
        <f t="shared" si="109"/>
        <v>TRUE</v>
      </c>
      <c r="N1099" s="31" t="s">
        <v>41</v>
      </c>
      <c r="O1099" s="29" t="s">
        <v>703</v>
      </c>
      <c r="P1099"/>
      <c r="Q1099"/>
      <c r="R1099"/>
      <c r="S1099"/>
      <c r="T1099"/>
      <c r="U1099"/>
      <c r="V1099"/>
      <c r="W1099"/>
    </row>
    <row r="1100" spans="1:23" ht="27" customHeight="1" x14ac:dyDescent="0.25">
      <c r="A1100" s="31">
        <v>20029</v>
      </c>
      <c r="B1100" s="31">
        <v>987</v>
      </c>
      <c r="C1100" s="31" t="s">
        <v>407</v>
      </c>
      <c r="D1100" s="55">
        <v>42399.104166666664</v>
      </c>
      <c r="E1100" s="31" t="s">
        <v>39</v>
      </c>
      <c r="F1100" s="55">
        <v>42398.823611111111</v>
      </c>
      <c r="G1100" s="51">
        <f t="shared" si="110"/>
        <v>0.28055555555329192</v>
      </c>
      <c r="H1100" s="31" t="str">
        <f t="shared" si="107"/>
        <v>ACCEPTABLE</v>
      </c>
      <c r="I1100" s="18"/>
      <c r="J1100" s="33">
        <v>42399.076388888891</v>
      </c>
      <c r="K1100" s="33">
        <v>42399.086805555555</v>
      </c>
      <c r="L1100" s="27">
        <f t="shared" si="108"/>
        <v>1.0416666664241347E-2</v>
      </c>
      <c r="M1100" s="28" t="str">
        <f t="shared" si="109"/>
        <v>TRUE</v>
      </c>
      <c r="N1100" s="31" t="s">
        <v>39</v>
      </c>
      <c r="O1100" s="29" t="s">
        <v>704</v>
      </c>
      <c r="P1100"/>
      <c r="Q1100"/>
      <c r="R1100"/>
      <c r="S1100"/>
      <c r="T1100"/>
      <c r="U1100"/>
      <c r="V1100"/>
      <c r="W1100"/>
    </row>
    <row r="1101" spans="1:23" ht="27" customHeight="1" x14ac:dyDescent="0.25">
      <c r="A1101" s="31">
        <v>20031</v>
      </c>
      <c r="B1101" s="31">
        <v>988</v>
      </c>
      <c r="C1101" s="31" t="s">
        <v>340</v>
      </c>
      <c r="D1101" s="55">
        <v>42399.552083333336</v>
      </c>
      <c r="E1101" s="31" t="s">
        <v>41</v>
      </c>
      <c r="F1101" s="55">
        <v>42399.410416666666</v>
      </c>
      <c r="G1101" s="51">
        <f t="shared" si="110"/>
        <v>0.14166666667006211</v>
      </c>
      <c r="H1101" s="31" t="str">
        <f t="shared" si="107"/>
        <v>ACCEPTABLE</v>
      </c>
      <c r="I1101" s="18"/>
      <c r="J1101" s="33">
        <v>42399.559027777781</v>
      </c>
      <c r="K1101" s="33">
        <v>42399.568749999999</v>
      </c>
      <c r="L1101" s="27">
        <f t="shared" si="108"/>
        <v>9.7222222175332718E-3</v>
      </c>
      <c r="M1101" s="28" t="str">
        <f t="shared" si="109"/>
        <v>TRUE</v>
      </c>
      <c r="N1101" s="31" t="s">
        <v>41</v>
      </c>
      <c r="O1101" s="29" t="s">
        <v>705</v>
      </c>
      <c r="P1101"/>
      <c r="Q1101"/>
      <c r="R1101"/>
      <c r="S1101"/>
      <c r="T1101"/>
      <c r="U1101"/>
      <c r="V1101"/>
      <c r="W1101"/>
    </row>
    <row r="1102" spans="1:23" ht="27" customHeight="1" x14ac:dyDescent="0.25">
      <c r="A1102" s="31">
        <v>20031</v>
      </c>
      <c r="B1102" s="31">
        <v>989</v>
      </c>
      <c r="C1102" s="31" t="s">
        <v>51</v>
      </c>
      <c r="D1102" s="55">
        <v>42399.586805555555</v>
      </c>
      <c r="E1102" s="31" t="s">
        <v>39</v>
      </c>
      <c r="F1102" s="55">
        <v>42399.410416666666</v>
      </c>
      <c r="G1102" s="51">
        <f t="shared" si="110"/>
        <v>0.17638888888905058</v>
      </c>
      <c r="H1102" s="31" t="str">
        <f t="shared" si="107"/>
        <v>ACCEPTABLE</v>
      </c>
      <c r="I1102" s="18"/>
      <c r="J1102" s="33">
        <v>42399.593055555553</v>
      </c>
      <c r="K1102" s="33">
        <v>42399.600694444445</v>
      </c>
      <c r="L1102" s="27">
        <f t="shared" si="108"/>
        <v>7.6388888919609599E-3</v>
      </c>
      <c r="M1102" s="28" t="str">
        <f t="shared" si="109"/>
        <v>TRUE</v>
      </c>
      <c r="N1102" s="31" t="s">
        <v>39</v>
      </c>
      <c r="O1102" s="29" t="s">
        <v>181</v>
      </c>
      <c r="P1102"/>
      <c r="Q1102"/>
      <c r="R1102"/>
      <c r="S1102"/>
      <c r="T1102"/>
      <c r="U1102"/>
      <c r="V1102"/>
      <c r="W1102"/>
    </row>
    <row r="1103" spans="1:23" ht="27" customHeight="1" x14ac:dyDescent="0.25">
      <c r="A1103" s="31">
        <v>20031</v>
      </c>
      <c r="B1103" s="31">
        <v>990</v>
      </c>
      <c r="C1103" s="31" t="s">
        <v>51</v>
      </c>
      <c r="D1103" s="55">
        <v>42399.760416666664</v>
      </c>
      <c r="E1103" s="31" t="s">
        <v>41</v>
      </c>
      <c r="F1103" s="55">
        <v>42399.649305555555</v>
      </c>
      <c r="G1103" s="51">
        <f t="shared" si="110"/>
        <v>0.11111111110949423</v>
      </c>
      <c r="H1103" s="31" t="str">
        <f t="shared" si="107"/>
        <v>ACCEPTABLE</v>
      </c>
      <c r="I1103" s="18"/>
      <c r="J1103" s="33">
        <v>42399.75</v>
      </c>
      <c r="K1103" s="33">
        <v>42399.760416666664</v>
      </c>
      <c r="L1103" s="27">
        <f t="shared" si="108"/>
        <v>1.0416666664241347E-2</v>
      </c>
      <c r="M1103" s="28" t="str">
        <f t="shared" si="109"/>
        <v>TRUE</v>
      </c>
      <c r="N1103" s="31" t="s">
        <v>41</v>
      </c>
      <c r="O1103" s="29" t="s">
        <v>706</v>
      </c>
      <c r="P1103"/>
      <c r="Q1103"/>
      <c r="R1103"/>
      <c r="S1103"/>
      <c r="T1103"/>
      <c r="U1103"/>
      <c r="V1103"/>
      <c r="W1103"/>
    </row>
    <row r="1104" spans="1:23" ht="27" customHeight="1" x14ac:dyDescent="0.25">
      <c r="A1104" s="31">
        <v>20030</v>
      </c>
      <c r="B1104" s="31">
        <v>991</v>
      </c>
      <c r="C1104" s="31" t="s">
        <v>40</v>
      </c>
      <c r="D1104" s="55">
        <v>42399.78125</v>
      </c>
      <c r="E1104" s="31" t="s">
        <v>39</v>
      </c>
      <c r="F1104" s="55">
        <v>42399.649305555555</v>
      </c>
      <c r="G1104" s="51">
        <f t="shared" si="110"/>
        <v>0.13194444444525288</v>
      </c>
      <c r="H1104" s="31" t="str">
        <f t="shared" si="107"/>
        <v>ACCEPTABLE</v>
      </c>
      <c r="I1104" s="18"/>
      <c r="J1104" s="33">
        <v>42399.788194444445</v>
      </c>
      <c r="K1104" s="33">
        <v>42399.798611111109</v>
      </c>
      <c r="L1104" s="27">
        <f t="shared" si="108"/>
        <v>1.0416666664241347E-2</v>
      </c>
      <c r="M1104" s="28" t="str">
        <f t="shared" si="109"/>
        <v>TRUE</v>
      </c>
      <c r="N1104" s="31" t="s">
        <v>39</v>
      </c>
      <c r="O1104" s="29" t="s">
        <v>707</v>
      </c>
      <c r="P1104"/>
      <c r="Q1104"/>
      <c r="R1104"/>
      <c r="S1104"/>
      <c r="T1104"/>
      <c r="U1104"/>
      <c r="V1104"/>
      <c r="W1104"/>
    </row>
    <row r="1105" spans="1:23" ht="27" customHeight="1" x14ac:dyDescent="0.25">
      <c r="A1105" s="31">
        <v>20031</v>
      </c>
      <c r="B1105" s="31">
        <v>992</v>
      </c>
      <c r="C1105" s="31" t="s">
        <v>53</v>
      </c>
      <c r="D1105" s="55">
        <v>42399.840277777781</v>
      </c>
      <c r="E1105" s="31" t="s">
        <v>39</v>
      </c>
      <c r="F1105" s="55">
        <v>42399.649305555555</v>
      </c>
      <c r="G1105" s="51">
        <f t="shared" si="110"/>
        <v>0.19097222222626442</v>
      </c>
      <c r="H1105" s="31" t="str">
        <f t="shared" si="107"/>
        <v>ACCEPTABLE</v>
      </c>
      <c r="I1105" s="18"/>
      <c r="J1105" s="33">
        <v>42399.8125</v>
      </c>
      <c r="K1105" s="33">
        <v>42399.823611111111</v>
      </c>
      <c r="L1105" s="27">
        <f t="shared" si="108"/>
        <v>1.1111111110949423E-2</v>
      </c>
      <c r="M1105" s="28" t="str">
        <f t="shared" si="109"/>
        <v>TRUE</v>
      </c>
      <c r="N1105" s="31" t="s">
        <v>39</v>
      </c>
      <c r="O1105" s="29" t="s">
        <v>485</v>
      </c>
      <c r="P1105"/>
      <c r="Q1105"/>
      <c r="R1105"/>
      <c r="S1105"/>
      <c r="T1105"/>
      <c r="U1105"/>
      <c r="V1105"/>
      <c r="W1105"/>
    </row>
    <row r="1106" spans="1:23" ht="27" customHeight="1" x14ac:dyDescent="0.25">
      <c r="A1106" s="31">
        <v>20031</v>
      </c>
      <c r="B1106" s="31">
        <v>993</v>
      </c>
      <c r="C1106" s="31" t="s">
        <v>51</v>
      </c>
      <c r="D1106" s="55">
        <v>42401.25</v>
      </c>
      <c r="E1106" s="31" t="s">
        <v>41</v>
      </c>
      <c r="F1106" s="55">
        <v>42401.144444444442</v>
      </c>
      <c r="G1106" s="51">
        <f t="shared" si="110"/>
        <v>0.1055555555576575</v>
      </c>
      <c r="H1106" s="31" t="str">
        <f t="shared" si="107"/>
        <v>ACCEPTABLE</v>
      </c>
      <c r="I1106" s="18"/>
      <c r="J1106" s="33">
        <v>42401.252083333333</v>
      </c>
      <c r="K1106" s="33">
        <v>42401.262499999997</v>
      </c>
      <c r="L1106" s="27">
        <f t="shared" si="108"/>
        <v>1.0416666664241347E-2</v>
      </c>
      <c r="M1106" s="28" t="str">
        <f t="shared" si="109"/>
        <v>TRUE</v>
      </c>
      <c r="N1106" s="31" t="s">
        <v>41</v>
      </c>
      <c r="O1106" s="29" t="s">
        <v>708</v>
      </c>
      <c r="P1106"/>
      <c r="Q1106"/>
      <c r="R1106"/>
      <c r="S1106"/>
      <c r="T1106"/>
      <c r="U1106"/>
      <c r="V1106"/>
      <c r="W1106"/>
    </row>
    <row r="1107" spans="1:23" ht="27" customHeight="1" x14ac:dyDescent="0.25">
      <c r="A1107" s="31">
        <v>20031</v>
      </c>
      <c r="B1107" s="31">
        <v>994</v>
      </c>
      <c r="C1107" s="31" t="s">
        <v>340</v>
      </c>
      <c r="D1107" s="55">
        <v>42401.277777777781</v>
      </c>
      <c r="E1107" s="31" t="s">
        <v>39</v>
      </c>
      <c r="F1107" s="55">
        <v>42401.144444444442</v>
      </c>
      <c r="G1107" s="51">
        <f t="shared" si="110"/>
        <v>0.13333333333866904</v>
      </c>
      <c r="H1107" s="31" t="str">
        <f t="shared" si="107"/>
        <v>ACCEPTABLE</v>
      </c>
      <c r="I1107" s="18"/>
      <c r="J1107" s="33">
        <v>42401.288194444445</v>
      </c>
      <c r="K1107" s="33">
        <v>42401.302083333336</v>
      </c>
      <c r="L1107" s="27">
        <f t="shared" si="108"/>
        <v>1.3888888890505768E-2</v>
      </c>
      <c r="M1107" s="28" t="str">
        <f t="shared" si="109"/>
        <v>TRUE</v>
      </c>
      <c r="N1107" s="31" t="s">
        <v>39</v>
      </c>
      <c r="O1107" s="29" t="s">
        <v>709</v>
      </c>
      <c r="P1107"/>
      <c r="Q1107"/>
      <c r="R1107"/>
      <c r="S1107"/>
      <c r="T1107"/>
      <c r="U1107"/>
      <c r="V1107"/>
      <c r="W1107"/>
    </row>
    <row r="1108" spans="1:23" ht="27" customHeight="1" x14ac:dyDescent="0.25">
      <c r="A1108" s="31">
        <v>20032</v>
      </c>
      <c r="B1108" s="31">
        <v>996</v>
      </c>
      <c r="C1108" s="31" t="s">
        <v>40</v>
      </c>
      <c r="D1108" s="55">
        <v>42401.333333333336</v>
      </c>
      <c r="E1108" s="31" t="s">
        <v>39</v>
      </c>
      <c r="F1108" s="55">
        <v>42401.144444444442</v>
      </c>
      <c r="G1108" s="51">
        <f t="shared" si="110"/>
        <v>0.18888888889341615</v>
      </c>
      <c r="H1108" s="31" t="str">
        <f t="shared" si="107"/>
        <v>ACCEPTABLE</v>
      </c>
      <c r="I1108" s="18"/>
      <c r="J1108" s="33">
        <v>42401.341666666667</v>
      </c>
      <c r="K1108" s="33">
        <v>42401.365277777775</v>
      </c>
      <c r="L1108" s="27">
        <f t="shared" si="108"/>
        <v>2.361111110803904E-2</v>
      </c>
      <c r="M1108" s="28" t="str">
        <f t="shared" si="109"/>
        <v>TRUE</v>
      </c>
      <c r="N1108" s="31" t="s">
        <v>39</v>
      </c>
      <c r="O1108" s="29" t="s">
        <v>710</v>
      </c>
      <c r="P1108"/>
      <c r="Q1108"/>
      <c r="R1108"/>
      <c r="S1108"/>
      <c r="T1108"/>
      <c r="U1108"/>
      <c r="V1108"/>
      <c r="W1108"/>
    </row>
    <row r="1109" spans="1:23" ht="27" customHeight="1" x14ac:dyDescent="0.25">
      <c r="A1109" s="31">
        <v>20033</v>
      </c>
      <c r="B1109" s="31">
        <v>997</v>
      </c>
      <c r="C1109" s="31" t="s">
        <v>40</v>
      </c>
      <c r="D1109" s="55">
        <v>42402.222222222219</v>
      </c>
      <c r="E1109" s="31" t="s">
        <v>41</v>
      </c>
      <c r="F1109" s="55">
        <v>42402.204861111109</v>
      </c>
      <c r="G1109" s="51">
        <f t="shared" si="110"/>
        <v>1.7361111109494232E-2</v>
      </c>
      <c r="H1109" s="31" t="str">
        <f t="shared" si="107"/>
        <v>TOO LATE</v>
      </c>
      <c r="I1109" s="18"/>
      <c r="J1109" s="33">
        <v>42402.01666666667</v>
      </c>
      <c r="K1109" s="33">
        <v>42402.025000000001</v>
      </c>
      <c r="L1109" s="27">
        <f t="shared" si="108"/>
        <v>8.333333331393078E-3</v>
      </c>
      <c r="M1109" s="28" t="str">
        <f t="shared" si="109"/>
        <v>TRUE</v>
      </c>
      <c r="N1109" s="31" t="s">
        <v>41</v>
      </c>
      <c r="O1109" s="29" t="s">
        <v>54</v>
      </c>
      <c r="P1109"/>
      <c r="Q1109"/>
      <c r="R1109"/>
      <c r="S1109"/>
      <c r="T1109"/>
      <c r="U1109"/>
      <c r="V1109"/>
      <c r="W1109"/>
    </row>
    <row r="1110" spans="1:23" ht="27" customHeight="1" x14ac:dyDescent="0.25">
      <c r="A1110" s="31">
        <v>20034</v>
      </c>
      <c r="B1110" s="31">
        <v>999</v>
      </c>
      <c r="C1110" s="31" t="s">
        <v>43</v>
      </c>
      <c r="D1110" s="55">
        <v>42402.611111111109</v>
      </c>
      <c r="E1110" s="31" t="s">
        <v>41</v>
      </c>
      <c r="F1110" s="55">
        <v>42402.411805555559</v>
      </c>
      <c r="G1110" s="51">
        <f t="shared" si="110"/>
        <v>0.19930555555038154</v>
      </c>
      <c r="H1110" s="31" t="str">
        <f t="shared" si="107"/>
        <v>ACCEPTABLE</v>
      </c>
      <c r="I1110" s="18"/>
      <c r="J1110" s="33">
        <v>42402.611111111109</v>
      </c>
      <c r="K1110" s="33">
        <v>42402.615277777775</v>
      </c>
      <c r="L1110" s="27">
        <f t="shared" si="108"/>
        <v>4.166666665696539E-3</v>
      </c>
      <c r="M1110" s="28" t="str">
        <f t="shared" si="109"/>
        <v>TRUE</v>
      </c>
      <c r="N1110" s="31" t="s">
        <v>41</v>
      </c>
      <c r="O1110" s="29" t="s">
        <v>44</v>
      </c>
      <c r="P1110"/>
      <c r="Q1110"/>
      <c r="R1110"/>
      <c r="S1110"/>
      <c r="T1110"/>
      <c r="U1110"/>
      <c r="V1110"/>
      <c r="W1110"/>
    </row>
    <row r="1111" spans="1:23" ht="27" customHeight="1" x14ac:dyDescent="0.25">
      <c r="A1111" s="31">
        <v>20034</v>
      </c>
      <c r="B1111" s="31">
        <v>1000</v>
      </c>
      <c r="C1111" s="31" t="s">
        <v>40</v>
      </c>
      <c r="D1111" s="55">
        <v>42402.645833333336</v>
      </c>
      <c r="E1111" s="31" t="s">
        <v>39</v>
      </c>
      <c r="F1111" s="55">
        <v>42402.411805555559</v>
      </c>
      <c r="G1111" s="51">
        <f t="shared" si="110"/>
        <v>0.23402777777664596</v>
      </c>
      <c r="H1111" s="31" t="str">
        <f t="shared" si="107"/>
        <v>ACCEPTABLE</v>
      </c>
      <c r="I1111" s="18"/>
      <c r="J1111" s="33">
        <v>42402.635416666664</v>
      </c>
      <c r="K1111" s="33">
        <v>42402.645833333336</v>
      </c>
      <c r="L1111" s="27">
        <f t="shared" si="108"/>
        <v>1.0416666671517305E-2</v>
      </c>
      <c r="M1111" s="28" t="str">
        <f t="shared" si="109"/>
        <v>TRUE</v>
      </c>
      <c r="N1111" s="31" t="s">
        <v>39</v>
      </c>
      <c r="O1111" s="29" t="s">
        <v>471</v>
      </c>
      <c r="P1111"/>
      <c r="Q1111"/>
      <c r="R1111"/>
      <c r="S1111"/>
      <c r="T1111"/>
      <c r="U1111"/>
      <c r="V1111"/>
      <c r="W1111"/>
    </row>
    <row r="1112" spans="1:23" ht="27" customHeight="1" x14ac:dyDescent="0.25">
      <c r="A1112" s="31">
        <v>20035</v>
      </c>
      <c r="B1112" s="31">
        <v>1001</v>
      </c>
      <c r="C1112" s="31" t="s">
        <v>40</v>
      </c>
      <c r="D1112" s="55">
        <v>42402.770833333336</v>
      </c>
      <c r="E1112" s="31" t="s">
        <v>41</v>
      </c>
      <c r="F1112" s="55">
        <v>42402.696527777778</v>
      </c>
      <c r="G1112" s="51">
        <f t="shared" si="110"/>
        <v>7.4305555557657499E-2</v>
      </c>
      <c r="H1112" s="31" t="str">
        <f t="shared" si="107"/>
        <v>ACCEPTABLE</v>
      </c>
      <c r="I1112" s="18"/>
      <c r="J1112" s="33">
        <v>42402.791666666664</v>
      </c>
      <c r="K1112" s="33">
        <v>42402.805555555555</v>
      </c>
      <c r="L1112" s="27">
        <f t="shared" si="108"/>
        <v>1.3888888890505768E-2</v>
      </c>
      <c r="M1112" s="28" t="str">
        <f t="shared" si="109"/>
        <v>TRUE</v>
      </c>
      <c r="N1112" s="31" t="s">
        <v>41</v>
      </c>
      <c r="O1112" s="29" t="s">
        <v>711</v>
      </c>
      <c r="P1112"/>
      <c r="Q1112"/>
      <c r="R1112"/>
      <c r="S1112"/>
      <c r="T1112"/>
      <c r="U1112"/>
      <c r="V1112"/>
      <c r="W1112"/>
    </row>
    <row r="1113" spans="1:23" ht="27" customHeight="1" x14ac:dyDescent="0.25">
      <c r="A1113" s="31">
        <v>20035</v>
      </c>
      <c r="B1113" s="31">
        <v>1002</v>
      </c>
      <c r="C1113" s="31" t="s">
        <v>43</v>
      </c>
      <c r="D1113" s="55">
        <v>42402.805555555555</v>
      </c>
      <c r="E1113" s="31" t="s">
        <v>39</v>
      </c>
      <c r="F1113" s="55">
        <v>42402.696527777778</v>
      </c>
      <c r="G1113" s="51">
        <f t="shared" si="110"/>
        <v>0.10902777777664596</v>
      </c>
      <c r="H1113" s="31" t="str">
        <f t="shared" si="107"/>
        <v>ACCEPTABLE</v>
      </c>
      <c r="I1113" s="18"/>
      <c r="J1113" s="33">
        <v>42402.847222222219</v>
      </c>
      <c r="K1113" s="33">
        <v>42402.855555555558</v>
      </c>
      <c r="L1113" s="27">
        <f t="shared" si="108"/>
        <v>8.3333333386690356E-3</v>
      </c>
      <c r="M1113" s="28" t="str">
        <f t="shared" si="109"/>
        <v>TRUE</v>
      </c>
      <c r="N1113" s="31" t="s">
        <v>39</v>
      </c>
      <c r="O1113" s="29" t="s">
        <v>44</v>
      </c>
      <c r="P1113"/>
      <c r="Q1113"/>
      <c r="R1113"/>
      <c r="S1113"/>
      <c r="T1113"/>
      <c r="U1113"/>
      <c r="V1113"/>
      <c r="W1113"/>
    </row>
    <row r="1114" spans="1:23" ht="27" customHeight="1" x14ac:dyDescent="0.25">
      <c r="A1114" s="31">
        <v>20036</v>
      </c>
      <c r="B1114" s="31">
        <v>1003</v>
      </c>
      <c r="C1114" s="31" t="s">
        <v>40</v>
      </c>
      <c r="D1114" s="55">
        <v>42403.427083333336</v>
      </c>
      <c r="E1114" s="31" t="s">
        <v>41</v>
      </c>
      <c r="F1114" s="55">
        <v>42403.257638888892</v>
      </c>
      <c r="G1114" s="51">
        <f t="shared" si="110"/>
        <v>0.16944444444379769</v>
      </c>
      <c r="H1114" s="31" t="str">
        <f t="shared" si="107"/>
        <v>ACCEPTABLE</v>
      </c>
      <c r="I1114" s="18"/>
      <c r="J1114" s="33">
        <v>42403.434027777781</v>
      </c>
      <c r="K1114" s="33">
        <v>42403.445833333331</v>
      </c>
      <c r="L1114" s="27">
        <f t="shared" si="108"/>
        <v>1.1805555550381541E-2</v>
      </c>
      <c r="M1114" s="28" t="str">
        <f t="shared" si="109"/>
        <v>TRUE</v>
      </c>
      <c r="N1114" s="31" t="s">
        <v>41</v>
      </c>
      <c r="O1114" s="29" t="s">
        <v>712</v>
      </c>
      <c r="P1114"/>
      <c r="Q1114"/>
      <c r="R1114"/>
      <c r="S1114"/>
      <c r="T1114"/>
      <c r="U1114"/>
      <c r="V1114"/>
      <c r="W1114"/>
    </row>
    <row r="1115" spans="1:23" ht="27" customHeight="1" x14ac:dyDescent="0.25">
      <c r="A1115" s="31">
        <v>20036</v>
      </c>
      <c r="B1115" s="31">
        <v>1004</v>
      </c>
      <c r="C1115" s="31" t="s">
        <v>43</v>
      </c>
      <c r="D1115" s="55">
        <v>42403.465277777781</v>
      </c>
      <c r="E1115" s="31" t="s">
        <v>39</v>
      </c>
      <c r="F1115" s="55">
        <v>42403.257638888892</v>
      </c>
      <c r="G1115" s="51">
        <f t="shared" si="110"/>
        <v>0.20763888888905058</v>
      </c>
      <c r="H1115" s="31" t="str">
        <f t="shared" si="107"/>
        <v>ACCEPTABLE</v>
      </c>
      <c r="I1115" s="18"/>
      <c r="J1115" s="33">
        <v>42403.472222222219</v>
      </c>
      <c r="K1115" s="33">
        <v>42403.487500000003</v>
      </c>
      <c r="L1115" s="27">
        <f t="shared" si="108"/>
        <v>1.527777778392192E-2</v>
      </c>
      <c r="M1115" s="28" t="str">
        <f t="shared" si="109"/>
        <v>TRUE</v>
      </c>
      <c r="N1115" s="31" t="s">
        <v>39</v>
      </c>
      <c r="O1115" s="29" t="s">
        <v>54</v>
      </c>
      <c r="P1115"/>
      <c r="Q1115"/>
      <c r="R1115"/>
      <c r="S1115"/>
      <c r="T1115"/>
      <c r="U1115"/>
      <c r="V1115"/>
      <c r="W1115"/>
    </row>
    <row r="1116" spans="1:23" ht="27" customHeight="1" x14ac:dyDescent="0.25">
      <c r="A1116" s="31">
        <v>20035</v>
      </c>
      <c r="B1116" s="31">
        <v>1005</v>
      </c>
      <c r="C1116" s="31" t="s">
        <v>43</v>
      </c>
      <c r="D1116" s="55">
        <v>42403.548611111109</v>
      </c>
      <c r="E1116" s="31" t="s">
        <v>41</v>
      </c>
      <c r="F1116" s="55">
        <v>42403.40347222222</v>
      </c>
      <c r="G1116" s="51">
        <f t="shared" si="110"/>
        <v>0.14513888888905058</v>
      </c>
      <c r="H1116" s="31" t="str">
        <f t="shared" si="107"/>
        <v>ACCEPTABLE</v>
      </c>
      <c r="I1116" s="18"/>
      <c r="J1116" s="33">
        <v>42403.570138888892</v>
      </c>
      <c r="K1116" s="33">
        <v>42403.572916666664</v>
      </c>
      <c r="L1116" s="27">
        <f t="shared" si="108"/>
        <v>2.7777777722803876E-3</v>
      </c>
      <c r="M1116" s="28" t="str">
        <f t="shared" si="109"/>
        <v>TRUE</v>
      </c>
      <c r="N1116" s="31" t="s">
        <v>41</v>
      </c>
      <c r="O1116" s="29" t="s">
        <v>54</v>
      </c>
      <c r="P1116"/>
      <c r="Q1116"/>
      <c r="R1116"/>
      <c r="S1116"/>
      <c r="T1116"/>
      <c r="U1116"/>
      <c r="V1116"/>
      <c r="W1116"/>
    </row>
    <row r="1117" spans="1:23" ht="27" customHeight="1" x14ac:dyDescent="0.25">
      <c r="A1117" s="31">
        <v>20035</v>
      </c>
      <c r="B1117" s="31">
        <v>1006</v>
      </c>
      <c r="C1117" s="31" t="s">
        <v>40</v>
      </c>
      <c r="D1117" s="55">
        <v>42403.572916666664</v>
      </c>
      <c r="E1117" s="31" t="s">
        <v>39</v>
      </c>
      <c r="F1117" s="55">
        <v>42403.40347222222</v>
      </c>
      <c r="G1117" s="51">
        <f t="shared" si="110"/>
        <v>0.16944444444379769</v>
      </c>
      <c r="H1117" s="31" t="str">
        <f t="shared" si="107"/>
        <v>ACCEPTABLE</v>
      </c>
      <c r="I1117" s="18"/>
      <c r="J1117" s="33">
        <v>42403.583333333336</v>
      </c>
      <c r="K1117" s="33">
        <v>42403.59375</v>
      </c>
      <c r="L1117" s="27">
        <f t="shared" si="108"/>
        <v>1.0416666664241347E-2</v>
      </c>
      <c r="M1117" s="28" t="str">
        <f t="shared" si="109"/>
        <v>TRUE</v>
      </c>
      <c r="N1117" s="31" t="s">
        <v>39</v>
      </c>
      <c r="O1117" s="29" t="s">
        <v>713</v>
      </c>
      <c r="P1117"/>
      <c r="Q1117"/>
      <c r="R1117"/>
      <c r="S1117"/>
      <c r="T1117"/>
      <c r="U1117"/>
      <c r="V1117"/>
      <c r="W1117"/>
    </row>
    <row r="1118" spans="1:23" ht="27" customHeight="1" x14ac:dyDescent="0.25">
      <c r="A1118" s="31">
        <v>20037</v>
      </c>
      <c r="B1118" s="31">
        <v>1007</v>
      </c>
      <c r="C1118" s="31" t="s">
        <v>40</v>
      </c>
      <c r="D1118" s="55">
        <v>42403.760416666664</v>
      </c>
      <c r="E1118" s="31" t="s">
        <v>41</v>
      </c>
      <c r="F1118" s="55">
        <v>42403.40347222222</v>
      </c>
      <c r="G1118" s="51">
        <f t="shared" si="110"/>
        <v>0.35694444444379769</v>
      </c>
      <c r="H1118" s="31" t="str">
        <f t="shared" si="107"/>
        <v>ACCEPTABLE</v>
      </c>
      <c r="I1118" s="18"/>
      <c r="J1118" s="33">
        <v>42403.774305555555</v>
      </c>
      <c r="K1118" s="33">
        <v>42403.788194444445</v>
      </c>
      <c r="L1118" s="27">
        <f t="shared" si="108"/>
        <v>1.3888888890505768E-2</v>
      </c>
      <c r="M1118" s="28" t="str">
        <f t="shared" si="109"/>
        <v>TRUE</v>
      </c>
      <c r="N1118" s="31" t="s">
        <v>41</v>
      </c>
      <c r="O1118" s="29" t="s">
        <v>714</v>
      </c>
      <c r="P1118"/>
      <c r="Q1118"/>
      <c r="R1118"/>
      <c r="S1118"/>
      <c r="T1118"/>
      <c r="U1118"/>
      <c r="V1118"/>
      <c r="W1118"/>
    </row>
    <row r="1119" spans="1:23" ht="27" customHeight="1" x14ac:dyDescent="0.25">
      <c r="A1119" s="31">
        <v>20037</v>
      </c>
      <c r="B1119" s="31">
        <v>1008</v>
      </c>
      <c r="C1119" s="31" t="s">
        <v>43</v>
      </c>
      <c r="D1119" s="55">
        <v>42403.798611111109</v>
      </c>
      <c r="E1119" s="31" t="s">
        <v>39</v>
      </c>
      <c r="F1119" s="55">
        <v>42403.40347222222</v>
      </c>
      <c r="G1119" s="51">
        <f t="shared" si="110"/>
        <v>0.39513888888905058</v>
      </c>
      <c r="H1119" s="31" t="str">
        <f t="shared" si="107"/>
        <v>ACCEPTABLE</v>
      </c>
      <c r="I1119" s="18"/>
      <c r="J1119" s="33">
        <v>42403.8125</v>
      </c>
      <c r="K1119" s="33">
        <v>42403.822916666664</v>
      </c>
      <c r="L1119" s="27">
        <f t="shared" si="108"/>
        <v>1.0416666664241347E-2</v>
      </c>
      <c r="M1119" s="28" t="str">
        <f t="shared" si="109"/>
        <v>TRUE</v>
      </c>
      <c r="N1119" s="31" t="s">
        <v>39</v>
      </c>
      <c r="O1119" s="29" t="s">
        <v>44</v>
      </c>
      <c r="P1119"/>
      <c r="Q1119"/>
      <c r="R1119"/>
      <c r="S1119"/>
      <c r="T1119"/>
      <c r="U1119"/>
      <c r="V1119"/>
      <c r="W1119"/>
    </row>
    <row r="1120" spans="1:23" ht="27" customHeight="1" x14ac:dyDescent="0.25">
      <c r="A1120" s="31">
        <v>20036</v>
      </c>
      <c r="B1120" s="31">
        <v>1009</v>
      </c>
      <c r="C1120" s="31" t="s">
        <v>43</v>
      </c>
      <c r="D1120" s="55">
        <v>42404.170138888891</v>
      </c>
      <c r="E1120" s="31" t="s">
        <v>41</v>
      </c>
      <c r="F1120" s="55">
        <v>42404.128472222219</v>
      </c>
      <c r="G1120" s="51">
        <f t="shared" si="110"/>
        <v>4.1666666671517305E-2</v>
      </c>
      <c r="H1120" s="31" t="str">
        <f t="shared" ref="H1120:H1168" si="111">IF(D1120-F1120&lt;0,"TOO LATE",IF(G1120="","",IF(OR(DAY(D1120-F1120)&gt;1,AND(HOUR(D1120-F1120)&gt;HOUR("0:59"),(SIGN(D1120-F1120)=1))),"ACCEPTABLE","TOO LATE")))</f>
        <v>ACCEPTABLE</v>
      </c>
      <c r="I1120" s="18"/>
      <c r="J1120" s="33">
        <v>42404.15625</v>
      </c>
      <c r="K1120" s="33">
        <v>42404.159722222219</v>
      </c>
      <c r="L1120" s="27">
        <f t="shared" si="108"/>
        <v>3.4722222189884633E-3</v>
      </c>
      <c r="M1120" s="28" t="str">
        <f t="shared" si="109"/>
        <v>TRUE</v>
      </c>
      <c r="N1120" s="31" t="s">
        <v>41</v>
      </c>
      <c r="O1120" s="29" t="s">
        <v>44</v>
      </c>
      <c r="P1120"/>
      <c r="Q1120"/>
      <c r="R1120"/>
      <c r="S1120"/>
      <c r="T1120"/>
      <c r="U1120"/>
      <c r="V1120"/>
      <c r="W1120"/>
    </row>
    <row r="1121" spans="1:23" ht="27" customHeight="1" x14ac:dyDescent="0.25">
      <c r="A1121" s="31">
        <v>20038</v>
      </c>
      <c r="B1121" s="31">
        <v>1011</v>
      </c>
      <c r="C1121" s="31" t="s">
        <v>340</v>
      </c>
      <c r="D1121" s="55">
        <v>42404.291666666664</v>
      </c>
      <c r="E1121" s="31" t="s">
        <v>41</v>
      </c>
      <c r="F1121" s="55">
        <v>42404.140277777777</v>
      </c>
      <c r="G1121" s="51">
        <f t="shared" si="110"/>
        <v>0.15138888888759539</v>
      </c>
      <c r="H1121" s="31" t="str">
        <f t="shared" si="111"/>
        <v>ACCEPTABLE</v>
      </c>
      <c r="I1121" s="18"/>
      <c r="J1121" s="33">
        <v>42404.303472222222</v>
      </c>
      <c r="K1121" s="33">
        <v>42404.322916666664</v>
      </c>
      <c r="L1121" s="27">
        <f t="shared" ref="L1121:L1169" si="112">IF(OR(K1121="",J1121=""), "Incomplete Data", K1121-J1121)</f>
        <v>1.9444444442342501E-2</v>
      </c>
      <c r="M1121" s="28" t="str">
        <f t="shared" ref="M1121:M1169" si="113">_xlfn.IFS(OR(J1121=0,K1121=0,L1121=""), "Incomplete Data", OR(L1121&gt;$M$5,L1121&lt;-$M$5),"FALSE",  OR(L1121&lt;=$M$5,L1121&gt;-$M$5), "TRUE")</f>
        <v>TRUE</v>
      </c>
      <c r="N1121" s="31" t="s">
        <v>41</v>
      </c>
      <c r="O1121" s="29" t="s">
        <v>653</v>
      </c>
      <c r="P1121"/>
      <c r="Q1121"/>
      <c r="R1121"/>
      <c r="S1121"/>
      <c r="T1121"/>
      <c r="U1121"/>
      <c r="V1121"/>
      <c r="W1121"/>
    </row>
    <row r="1122" spans="1:23" ht="27" customHeight="1" x14ac:dyDescent="0.25">
      <c r="A1122" s="31">
        <v>20038</v>
      </c>
      <c r="B1122" s="31">
        <v>1012</v>
      </c>
      <c r="C1122" s="31" t="s">
        <v>51</v>
      </c>
      <c r="D1122" s="55">
        <v>42404.333333333336</v>
      </c>
      <c r="E1122" s="31" t="s">
        <v>39</v>
      </c>
      <c r="F1122" s="55">
        <v>42404.140277777777</v>
      </c>
      <c r="G1122" s="51">
        <f t="shared" si="110"/>
        <v>0.19305555555911269</v>
      </c>
      <c r="H1122" s="31" t="str">
        <f t="shared" si="111"/>
        <v>ACCEPTABLE</v>
      </c>
      <c r="I1122" s="18"/>
      <c r="J1122" s="33">
        <v>42404.340277777781</v>
      </c>
      <c r="K1122" s="33">
        <v>42404.347222222219</v>
      </c>
      <c r="L1122" s="27">
        <f t="shared" si="112"/>
        <v>6.9444444379769266E-3</v>
      </c>
      <c r="M1122" s="28" t="str">
        <f t="shared" si="113"/>
        <v>TRUE</v>
      </c>
      <c r="N1122" s="31" t="s">
        <v>39</v>
      </c>
      <c r="O1122" s="29" t="s">
        <v>542</v>
      </c>
      <c r="P1122"/>
      <c r="Q1122"/>
      <c r="R1122"/>
      <c r="S1122"/>
      <c r="T1122"/>
      <c r="U1122"/>
      <c r="V1122"/>
      <c r="W1122"/>
    </row>
    <row r="1123" spans="1:23" ht="27" customHeight="1" x14ac:dyDescent="0.25">
      <c r="A1123" s="31">
        <v>20039</v>
      </c>
      <c r="B1123" s="31">
        <v>1013</v>
      </c>
      <c r="C1123" s="31" t="s">
        <v>40</v>
      </c>
      <c r="D1123" s="55">
        <v>42404.354166666664</v>
      </c>
      <c r="E1123" s="31" t="s">
        <v>41</v>
      </c>
      <c r="F1123" s="55">
        <v>42404.140277777777</v>
      </c>
      <c r="G1123" s="51">
        <f t="shared" si="110"/>
        <v>0.21388888888759539</v>
      </c>
      <c r="H1123" s="31" t="str">
        <f t="shared" si="111"/>
        <v>ACCEPTABLE</v>
      </c>
      <c r="I1123" s="18"/>
      <c r="J1123" s="33">
        <v>42404.359722222223</v>
      </c>
      <c r="K1123" s="33">
        <v>42404.370138888888</v>
      </c>
      <c r="L1123" s="27">
        <f t="shared" si="112"/>
        <v>1.0416666664241347E-2</v>
      </c>
      <c r="M1123" s="28" t="str">
        <f t="shared" si="113"/>
        <v>TRUE</v>
      </c>
      <c r="N1123" s="31" t="s">
        <v>41</v>
      </c>
      <c r="O1123" s="29" t="s">
        <v>715</v>
      </c>
      <c r="P1123"/>
      <c r="Q1123"/>
      <c r="R1123"/>
      <c r="S1123"/>
      <c r="T1123"/>
      <c r="U1123"/>
      <c r="V1123"/>
      <c r="W1123"/>
    </row>
    <row r="1124" spans="1:23" ht="27" customHeight="1" x14ac:dyDescent="0.25">
      <c r="A1124" s="31">
        <v>20039</v>
      </c>
      <c r="B1124" s="31">
        <v>1014</v>
      </c>
      <c r="C1124" s="31" t="s">
        <v>40</v>
      </c>
      <c r="D1124" s="55">
        <v>42404.375</v>
      </c>
      <c r="E1124" s="31" t="s">
        <v>39</v>
      </c>
      <c r="F1124" s="55">
        <v>42404.140277777777</v>
      </c>
      <c r="G1124" s="51">
        <f t="shared" si="110"/>
        <v>0.23472222222335404</v>
      </c>
      <c r="H1124" s="31" t="str">
        <f t="shared" si="111"/>
        <v>ACCEPTABLE</v>
      </c>
      <c r="I1124" s="18"/>
      <c r="J1124" s="33">
        <v>42404.385416666664</v>
      </c>
      <c r="K1124" s="33">
        <v>42404.392361111109</v>
      </c>
      <c r="L1124" s="27">
        <f t="shared" si="112"/>
        <v>6.9444444452528842E-3</v>
      </c>
      <c r="M1124" s="28" t="str">
        <f t="shared" si="113"/>
        <v>TRUE</v>
      </c>
      <c r="N1124" s="31" t="s">
        <v>39</v>
      </c>
      <c r="O1124" s="29" t="s">
        <v>715</v>
      </c>
      <c r="P1124"/>
      <c r="Q1124"/>
      <c r="R1124"/>
      <c r="S1124"/>
      <c r="T1124"/>
      <c r="U1124"/>
      <c r="V1124"/>
      <c r="W1124"/>
    </row>
    <row r="1125" spans="1:23" ht="27" customHeight="1" x14ac:dyDescent="0.25">
      <c r="A1125" s="31">
        <v>20037</v>
      </c>
      <c r="B1125" s="31">
        <v>1015</v>
      </c>
      <c r="C1125" s="31" t="s">
        <v>43</v>
      </c>
      <c r="D1125" s="55">
        <v>42404.520833333336</v>
      </c>
      <c r="E1125" s="31" t="s">
        <v>41</v>
      </c>
      <c r="F1125" s="55">
        <v>42404.436111111114</v>
      </c>
      <c r="G1125" s="51">
        <f t="shared" si="110"/>
        <v>8.4722222221898846E-2</v>
      </c>
      <c r="H1125" s="31" t="str">
        <f t="shared" si="111"/>
        <v>ACCEPTABLE</v>
      </c>
      <c r="I1125" s="18"/>
      <c r="J1125" s="33">
        <v>42404.527777777781</v>
      </c>
      <c r="K1125" s="33">
        <v>42404.53125</v>
      </c>
      <c r="L1125" s="27">
        <f t="shared" si="112"/>
        <v>3.4722222189884633E-3</v>
      </c>
      <c r="M1125" s="28" t="str">
        <f t="shared" si="113"/>
        <v>TRUE</v>
      </c>
      <c r="N1125" s="31" t="s">
        <v>41</v>
      </c>
      <c r="O1125" s="29" t="s">
        <v>44</v>
      </c>
      <c r="P1125"/>
      <c r="Q1125"/>
      <c r="R1125"/>
      <c r="S1125"/>
      <c r="T1125"/>
      <c r="U1125"/>
      <c r="V1125"/>
      <c r="W1125"/>
    </row>
    <row r="1126" spans="1:23" ht="27" customHeight="1" x14ac:dyDescent="0.25">
      <c r="A1126" s="31">
        <v>20037</v>
      </c>
      <c r="B1126" s="31">
        <v>1016</v>
      </c>
      <c r="C1126" s="31" t="s">
        <v>40</v>
      </c>
      <c r="D1126" s="55">
        <v>42404.555555555555</v>
      </c>
      <c r="E1126" s="31" t="s">
        <v>39</v>
      </c>
      <c r="F1126" s="55">
        <v>42404.436111111114</v>
      </c>
      <c r="G1126" s="51">
        <f t="shared" si="110"/>
        <v>0.11944444444088731</v>
      </c>
      <c r="H1126" s="31" t="str">
        <f t="shared" si="111"/>
        <v>ACCEPTABLE</v>
      </c>
      <c r="I1126" s="18"/>
      <c r="J1126" s="33">
        <v>42404.545138888891</v>
      </c>
      <c r="K1126" s="33">
        <v>42404.555555555555</v>
      </c>
      <c r="L1126" s="27">
        <f t="shared" si="112"/>
        <v>1.0416666664241347E-2</v>
      </c>
      <c r="M1126" s="28" t="str">
        <f t="shared" si="113"/>
        <v>TRUE</v>
      </c>
      <c r="N1126" s="31" t="s">
        <v>39</v>
      </c>
      <c r="O1126" s="29" t="s">
        <v>716</v>
      </c>
      <c r="P1126"/>
      <c r="Q1126"/>
      <c r="R1126"/>
      <c r="S1126"/>
      <c r="T1126"/>
      <c r="U1126"/>
      <c r="V1126"/>
      <c r="W1126"/>
    </row>
    <row r="1127" spans="1:23" ht="27" customHeight="1" x14ac:dyDescent="0.25">
      <c r="A1127" s="31">
        <v>20038</v>
      </c>
      <c r="B1127" s="31">
        <v>1017</v>
      </c>
      <c r="C1127" s="31" t="s">
        <v>51</v>
      </c>
      <c r="D1127" s="55">
        <v>42405.659722222219</v>
      </c>
      <c r="E1127" s="31" t="s">
        <v>41</v>
      </c>
      <c r="F1127" s="55">
        <v>42405.431944444441</v>
      </c>
      <c r="G1127" s="51">
        <f t="shared" si="110"/>
        <v>0.22777777777810115</v>
      </c>
      <c r="H1127" s="31" t="str">
        <f t="shared" si="111"/>
        <v>ACCEPTABLE</v>
      </c>
      <c r="I1127" s="18"/>
      <c r="J1127" s="33">
        <v>42405.659722222219</v>
      </c>
      <c r="K1127" s="33">
        <v>42405.670138888891</v>
      </c>
      <c r="L1127" s="27">
        <f t="shared" si="112"/>
        <v>1.0416666671517305E-2</v>
      </c>
      <c r="M1127" s="28" t="str">
        <f t="shared" si="113"/>
        <v>TRUE</v>
      </c>
      <c r="N1127" s="31" t="s">
        <v>41</v>
      </c>
      <c r="O1127" s="29" t="s">
        <v>717</v>
      </c>
      <c r="P1127"/>
      <c r="Q1127"/>
      <c r="R1127"/>
      <c r="S1127"/>
      <c r="T1127"/>
      <c r="U1127"/>
      <c r="V1127"/>
      <c r="W1127"/>
    </row>
    <row r="1128" spans="1:23" ht="27" customHeight="1" x14ac:dyDescent="0.25">
      <c r="A1128" s="31">
        <v>20038</v>
      </c>
      <c r="B1128" s="31">
        <v>1018</v>
      </c>
      <c r="C1128" s="31" t="s">
        <v>340</v>
      </c>
      <c r="D1128" s="55">
        <v>42405.6875</v>
      </c>
      <c r="E1128" s="31" t="s">
        <v>39</v>
      </c>
      <c r="F1128" s="55">
        <v>42405.431944444441</v>
      </c>
      <c r="G1128" s="51">
        <f t="shared" si="110"/>
        <v>0.25555555555911269</v>
      </c>
      <c r="H1128" s="31" t="str">
        <f t="shared" si="111"/>
        <v>ACCEPTABLE</v>
      </c>
      <c r="I1128" s="18"/>
      <c r="J1128" s="33">
        <v>42405.694444444445</v>
      </c>
      <c r="K1128" s="33">
        <v>42405.706944444442</v>
      </c>
      <c r="L1128" s="27">
        <f t="shared" si="112"/>
        <v>1.2499999997089617E-2</v>
      </c>
      <c r="M1128" s="28" t="str">
        <f t="shared" si="113"/>
        <v>TRUE</v>
      </c>
      <c r="N1128" s="31" t="s">
        <v>39</v>
      </c>
      <c r="O1128" s="29" t="s">
        <v>718</v>
      </c>
      <c r="P1128"/>
      <c r="Q1128"/>
      <c r="R1128"/>
      <c r="S1128"/>
      <c r="T1128"/>
      <c r="U1128"/>
      <c r="V1128"/>
      <c r="W1128"/>
    </row>
    <row r="1129" spans="1:23" ht="27" customHeight="1" x14ac:dyDescent="0.25">
      <c r="A1129" s="31">
        <v>20039</v>
      </c>
      <c r="B1129" s="31">
        <v>1019</v>
      </c>
      <c r="C1129" s="31" t="s">
        <v>340</v>
      </c>
      <c r="D1129" s="55">
        <v>42406.309027777781</v>
      </c>
      <c r="E1129" s="31" t="s">
        <v>41</v>
      </c>
      <c r="F1129" s="55">
        <v>42405.678472222222</v>
      </c>
      <c r="G1129" s="51">
        <f t="shared" si="110"/>
        <v>0.63055555555911269</v>
      </c>
      <c r="H1129" s="31" t="str">
        <f t="shared" si="111"/>
        <v>ACCEPTABLE</v>
      </c>
      <c r="I1129" s="18"/>
      <c r="J1129" s="33">
        <v>42406.30972222222</v>
      </c>
      <c r="K1129" s="33">
        <v>42406.322222222225</v>
      </c>
      <c r="L1129" s="27">
        <f t="shared" si="112"/>
        <v>1.2500000004365575E-2</v>
      </c>
      <c r="M1129" s="28" t="str">
        <f t="shared" si="113"/>
        <v>TRUE</v>
      </c>
      <c r="N1129" s="31" t="s">
        <v>41</v>
      </c>
      <c r="O1129" s="29" t="s">
        <v>719</v>
      </c>
      <c r="P1129"/>
      <c r="Q1129"/>
      <c r="R1129"/>
      <c r="S1129"/>
      <c r="T1129"/>
      <c r="U1129"/>
      <c r="V1129"/>
      <c r="W1129"/>
    </row>
    <row r="1130" spans="1:23" ht="27" customHeight="1" x14ac:dyDescent="0.25">
      <c r="A1130" s="31">
        <v>20039</v>
      </c>
      <c r="B1130" s="31">
        <v>1020</v>
      </c>
      <c r="C1130" s="31" t="s">
        <v>51</v>
      </c>
      <c r="D1130" s="55">
        <v>42406.347222222219</v>
      </c>
      <c r="E1130" s="31" t="s">
        <v>39</v>
      </c>
      <c r="F1130" s="55">
        <v>42405.678472222222</v>
      </c>
      <c r="G1130" s="51">
        <f t="shared" si="110"/>
        <v>0.66874999999708962</v>
      </c>
      <c r="H1130" s="31" t="str">
        <f t="shared" si="111"/>
        <v>ACCEPTABLE</v>
      </c>
      <c r="I1130" s="18"/>
      <c r="J1130" s="33">
        <v>42406.350694444445</v>
      </c>
      <c r="K1130" s="33">
        <v>42406.359722222223</v>
      </c>
      <c r="L1130" s="27">
        <f t="shared" si="112"/>
        <v>9.0277777781011537E-3</v>
      </c>
      <c r="M1130" s="28" t="str">
        <f t="shared" si="113"/>
        <v>TRUE</v>
      </c>
      <c r="N1130" s="31" t="s">
        <v>39</v>
      </c>
      <c r="O1130" s="29" t="s">
        <v>197</v>
      </c>
      <c r="P1130"/>
      <c r="Q1130"/>
      <c r="R1130"/>
      <c r="S1130"/>
      <c r="T1130"/>
      <c r="U1130"/>
      <c r="V1130"/>
      <c r="W1130"/>
    </row>
    <row r="1131" spans="1:23" ht="27" customHeight="1" x14ac:dyDescent="0.25">
      <c r="A1131" s="31">
        <v>20040</v>
      </c>
      <c r="B1131" s="31">
        <v>1021</v>
      </c>
      <c r="C1131" s="31" t="s">
        <v>40</v>
      </c>
      <c r="D1131" s="55">
        <v>42406.447916666664</v>
      </c>
      <c r="E1131" s="31" t="s">
        <v>41</v>
      </c>
      <c r="F1131" s="55">
        <v>42406.438194444447</v>
      </c>
      <c r="G1131" s="51">
        <f t="shared" si="110"/>
        <v>9.7222222175332718E-3</v>
      </c>
      <c r="H1131" s="31" t="str">
        <f t="shared" si="111"/>
        <v>TOO LATE</v>
      </c>
      <c r="I1131" s="18"/>
      <c r="J1131" s="33">
        <v>42406.447916666664</v>
      </c>
      <c r="K1131" s="33">
        <v>42406.459722222222</v>
      </c>
      <c r="L1131" s="27">
        <f t="shared" si="112"/>
        <v>1.1805555557657499E-2</v>
      </c>
      <c r="M1131" s="28" t="str">
        <f t="shared" si="113"/>
        <v>TRUE</v>
      </c>
      <c r="N1131" s="31" t="s">
        <v>41</v>
      </c>
      <c r="O1131" s="29" t="s">
        <v>720</v>
      </c>
      <c r="P1131"/>
      <c r="Q1131"/>
      <c r="R1131"/>
      <c r="S1131"/>
      <c r="T1131"/>
      <c r="U1131"/>
      <c r="V1131"/>
      <c r="W1131"/>
    </row>
    <row r="1132" spans="1:23" ht="27" customHeight="1" x14ac:dyDescent="0.25">
      <c r="A1132" s="31">
        <v>20040</v>
      </c>
      <c r="B1132" s="31">
        <v>1022</v>
      </c>
      <c r="C1132" s="31" t="s">
        <v>40</v>
      </c>
      <c r="D1132" s="55">
        <v>42406.482638888891</v>
      </c>
      <c r="E1132" s="31" t="s">
        <v>39</v>
      </c>
      <c r="F1132" s="55">
        <v>42406.438194444447</v>
      </c>
      <c r="G1132" s="51">
        <f t="shared" si="110"/>
        <v>4.4444444443797693E-2</v>
      </c>
      <c r="H1132" s="31" t="str">
        <f t="shared" si="111"/>
        <v>ACCEPTABLE</v>
      </c>
      <c r="I1132" s="18"/>
      <c r="J1132" s="33">
        <v>42406.477083333331</v>
      </c>
      <c r="K1132" s="33">
        <v>42406.489583333336</v>
      </c>
      <c r="L1132" s="27">
        <f t="shared" si="112"/>
        <v>1.2500000004365575E-2</v>
      </c>
      <c r="M1132" s="28" t="str">
        <f t="shared" si="113"/>
        <v>TRUE</v>
      </c>
      <c r="N1132" s="31" t="s">
        <v>39</v>
      </c>
      <c r="O1132" s="29" t="s">
        <v>721</v>
      </c>
      <c r="P1132"/>
      <c r="Q1132"/>
      <c r="R1132"/>
      <c r="S1132"/>
      <c r="T1132"/>
      <c r="U1132"/>
      <c r="V1132"/>
      <c r="W1132"/>
    </row>
    <row r="1133" spans="1:23" ht="27" customHeight="1" x14ac:dyDescent="0.25">
      <c r="A1133" s="31">
        <v>20039</v>
      </c>
      <c r="B1133" s="31">
        <v>1023</v>
      </c>
      <c r="C1133" s="31" t="s">
        <v>51</v>
      </c>
      <c r="D1133" s="55">
        <v>42407.552083333336</v>
      </c>
      <c r="E1133" s="31" t="s">
        <v>41</v>
      </c>
      <c r="F1133" s="55">
        <v>42407.419444444444</v>
      </c>
      <c r="G1133" s="51">
        <f t="shared" si="110"/>
        <v>0.13263888889196096</v>
      </c>
      <c r="H1133" s="31" t="str">
        <f t="shared" si="111"/>
        <v>ACCEPTABLE</v>
      </c>
      <c r="I1133" s="18"/>
      <c r="J1133" s="33">
        <v>42407.527777777781</v>
      </c>
      <c r="K1133" s="33">
        <v>42407.534722222219</v>
      </c>
      <c r="L1133" s="27">
        <f t="shared" si="112"/>
        <v>6.9444444379769266E-3</v>
      </c>
      <c r="M1133" s="28" t="str">
        <f t="shared" si="113"/>
        <v>TRUE</v>
      </c>
      <c r="N1133" s="31" t="s">
        <v>41</v>
      </c>
      <c r="O1133" s="29" t="s">
        <v>476</v>
      </c>
      <c r="P1133"/>
      <c r="Q1133"/>
      <c r="R1133"/>
      <c r="S1133"/>
      <c r="T1133"/>
      <c r="U1133"/>
      <c r="V1133"/>
      <c r="W1133"/>
    </row>
    <row r="1134" spans="1:23" ht="27" customHeight="1" x14ac:dyDescent="0.25">
      <c r="A1134" s="31">
        <v>20039</v>
      </c>
      <c r="B1134" s="31">
        <v>1024</v>
      </c>
      <c r="C1134" s="31" t="s">
        <v>340</v>
      </c>
      <c r="D1134" s="55">
        <v>42407.576388888891</v>
      </c>
      <c r="E1134" s="31" t="s">
        <v>39</v>
      </c>
      <c r="F1134" s="55">
        <v>42407.419444444444</v>
      </c>
      <c r="G1134" s="51">
        <f t="shared" ref="G1134" si="114">IF(D1134="","",D1134-F1134)</f>
        <v>0.15694444444670808</v>
      </c>
      <c r="H1134" s="31" t="str">
        <f t="shared" si="111"/>
        <v>ACCEPTABLE</v>
      </c>
      <c r="I1134" s="18"/>
      <c r="J1134" s="33">
        <v>42407.569444444445</v>
      </c>
      <c r="K1134" s="33">
        <v>42407.579861111109</v>
      </c>
      <c r="L1134" s="27">
        <f t="shared" si="112"/>
        <v>1.0416666664241347E-2</v>
      </c>
      <c r="M1134" s="28" t="str">
        <f t="shared" si="113"/>
        <v>TRUE</v>
      </c>
      <c r="N1134" s="31" t="s">
        <v>39</v>
      </c>
      <c r="O1134" s="29" t="s">
        <v>722</v>
      </c>
      <c r="P1134"/>
      <c r="Q1134"/>
      <c r="R1134"/>
      <c r="S1134"/>
      <c r="T1134"/>
      <c r="U1134"/>
      <c r="V1134"/>
      <c r="W1134"/>
    </row>
    <row r="1135" spans="1:23" ht="27" customHeight="1" x14ac:dyDescent="0.25">
      <c r="A1135" s="31">
        <v>20041</v>
      </c>
      <c r="B1135" s="31">
        <v>1025</v>
      </c>
      <c r="C1135" s="31" t="s">
        <v>40</v>
      </c>
      <c r="D1135" s="55">
        <v>42407.822916666664</v>
      </c>
      <c r="E1135" s="31" t="s">
        <v>41</v>
      </c>
      <c r="F1135" s="55">
        <v>42407.419444444444</v>
      </c>
      <c r="G1135" s="51">
        <f t="shared" si="110"/>
        <v>0.40347222222044365</v>
      </c>
      <c r="H1135" s="31" t="str">
        <f t="shared" si="111"/>
        <v>ACCEPTABLE</v>
      </c>
      <c r="I1135" s="18"/>
      <c r="J1135" s="33">
        <v>42407.826388888891</v>
      </c>
      <c r="K1135" s="33">
        <v>42407.836805555555</v>
      </c>
      <c r="L1135" s="27">
        <f t="shared" si="112"/>
        <v>1.0416666664241347E-2</v>
      </c>
      <c r="M1135" s="28" t="str">
        <f t="shared" si="113"/>
        <v>TRUE</v>
      </c>
      <c r="N1135" s="31" t="s">
        <v>41</v>
      </c>
      <c r="O1135" s="29" t="s">
        <v>723</v>
      </c>
      <c r="P1135"/>
      <c r="Q1135"/>
      <c r="R1135"/>
      <c r="S1135"/>
      <c r="T1135"/>
      <c r="U1135"/>
      <c r="V1135"/>
      <c r="W1135"/>
    </row>
    <row r="1136" spans="1:23" ht="27" customHeight="1" x14ac:dyDescent="0.25">
      <c r="A1136" s="31">
        <v>20041</v>
      </c>
      <c r="B1136" s="31">
        <v>1026</v>
      </c>
      <c r="C1136" s="31" t="s">
        <v>43</v>
      </c>
      <c r="D1136" s="55">
        <v>42407.861111111109</v>
      </c>
      <c r="E1136" s="31" t="s">
        <v>39</v>
      </c>
      <c r="F1136" s="55">
        <v>42407.419444444444</v>
      </c>
      <c r="G1136" s="51">
        <f t="shared" si="110"/>
        <v>0.44166666666569654</v>
      </c>
      <c r="H1136" s="31" t="str">
        <f t="shared" si="111"/>
        <v>ACCEPTABLE</v>
      </c>
      <c r="I1136" s="18"/>
      <c r="J1136" s="33">
        <v>42407.861111111109</v>
      </c>
      <c r="K1136" s="33">
        <v>42407.868055555555</v>
      </c>
      <c r="L1136" s="27">
        <f t="shared" si="112"/>
        <v>6.9444444452528842E-3</v>
      </c>
      <c r="M1136" s="28" t="str">
        <f t="shared" si="113"/>
        <v>TRUE</v>
      </c>
      <c r="N1136" s="31" t="s">
        <v>39</v>
      </c>
      <c r="O1136" s="29" t="s">
        <v>54</v>
      </c>
      <c r="P1136"/>
      <c r="Q1136"/>
      <c r="R1136"/>
      <c r="S1136"/>
      <c r="T1136"/>
      <c r="U1136"/>
      <c r="V1136"/>
      <c r="W1136"/>
    </row>
    <row r="1137" spans="1:23" ht="27" customHeight="1" x14ac:dyDescent="0.25">
      <c r="A1137" s="31">
        <v>20041</v>
      </c>
      <c r="B1137" s="31">
        <v>1028</v>
      </c>
      <c r="C1137" s="31" t="s">
        <v>43</v>
      </c>
      <c r="D1137" s="55">
        <v>42408.548611111109</v>
      </c>
      <c r="E1137" s="31" t="s">
        <v>41</v>
      </c>
      <c r="F1137" s="55">
        <v>42408.449305555558</v>
      </c>
      <c r="G1137" s="51">
        <f t="shared" si="110"/>
        <v>9.9305555551836733E-2</v>
      </c>
      <c r="H1137" s="31" t="str">
        <f t="shared" si="111"/>
        <v>ACCEPTABLE</v>
      </c>
      <c r="I1137" s="18"/>
      <c r="J1137" s="33">
        <v>42408.534722222219</v>
      </c>
      <c r="K1137" s="33">
        <v>42408.540277777778</v>
      </c>
      <c r="L1137" s="27">
        <f t="shared" si="112"/>
        <v>5.5555555591126904E-3</v>
      </c>
      <c r="M1137" s="28" t="str">
        <f t="shared" si="113"/>
        <v>TRUE</v>
      </c>
      <c r="N1137" s="31" t="s">
        <v>41</v>
      </c>
      <c r="O1137" s="29" t="s">
        <v>44</v>
      </c>
      <c r="P1137"/>
      <c r="Q1137"/>
      <c r="R1137"/>
      <c r="S1137"/>
      <c r="T1137"/>
      <c r="U1137"/>
      <c r="V1137"/>
      <c r="W1137"/>
    </row>
    <row r="1138" spans="1:23" ht="27" customHeight="1" x14ac:dyDescent="0.25">
      <c r="A1138" s="31">
        <v>20041</v>
      </c>
      <c r="B1138" s="31">
        <v>1029</v>
      </c>
      <c r="C1138" s="31" t="s">
        <v>40</v>
      </c>
      <c r="D1138" s="55">
        <v>42408.576388888891</v>
      </c>
      <c r="E1138" s="31" t="s">
        <v>39</v>
      </c>
      <c r="F1138" s="55">
        <v>42408.449305555558</v>
      </c>
      <c r="G1138" s="51">
        <f t="shared" si="110"/>
        <v>0.12708333333284827</v>
      </c>
      <c r="H1138" s="31" t="str">
        <f t="shared" si="111"/>
        <v>ACCEPTABLE</v>
      </c>
      <c r="I1138" s="18"/>
      <c r="J1138" s="33">
        <v>42408.570833333331</v>
      </c>
      <c r="K1138" s="33">
        <v>42408.583333333336</v>
      </c>
      <c r="L1138" s="27">
        <f t="shared" si="112"/>
        <v>1.2500000004365575E-2</v>
      </c>
      <c r="M1138" s="28" t="str">
        <f t="shared" si="113"/>
        <v>TRUE</v>
      </c>
      <c r="N1138" s="31" t="s">
        <v>39</v>
      </c>
      <c r="O1138" s="29" t="s">
        <v>724</v>
      </c>
      <c r="P1138"/>
      <c r="Q1138"/>
      <c r="R1138"/>
      <c r="S1138"/>
      <c r="T1138"/>
      <c r="U1138"/>
      <c r="V1138"/>
      <c r="W1138"/>
    </row>
    <row r="1139" spans="1:23" ht="27" customHeight="1" x14ac:dyDescent="0.25">
      <c r="A1139" s="31">
        <v>20042</v>
      </c>
      <c r="B1139" s="31">
        <v>1030</v>
      </c>
      <c r="C1139" s="31" t="s">
        <v>40</v>
      </c>
      <c r="D1139" s="55">
        <v>42408.625</v>
      </c>
      <c r="E1139" s="31" t="s">
        <v>41</v>
      </c>
      <c r="F1139" s="55">
        <v>42408.449305555558</v>
      </c>
      <c r="G1139" s="51">
        <f t="shared" si="110"/>
        <v>0.1756944444423425</v>
      </c>
      <c r="H1139" s="31" t="str">
        <f t="shared" si="111"/>
        <v>ACCEPTABLE</v>
      </c>
      <c r="I1139" s="18"/>
      <c r="J1139" s="33">
        <v>42408.609722222223</v>
      </c>
      <c r="K1139" s="33">
        <v>42408.622916666667</v>
      </c>
      <c r="L1139" s="27">
        <f t="shared" si="112"/>
        <v>1.3194444443797693E-2</v>
      </c>
      <c r="M1139" s="28" t="str">
        <f t="shared" si="113"/>
        <v>TRUE</v>
      </c>
      <c r="N1139" s="31" t="s">
        <v>41</v>
      </c>
      <c r="O1139" s="29" t="s">
        <v>725</v>
      </c>
      <c r="P1139"/>
      <c r="Q1139"/>
      <c r="R1139"/>
      <c r="S1139"/>
      <c r="T1139"/>
      <c r="U1139"/>
      <c r="V1139"/>
      <c r="W1139"/>
    </row>
    <row r="1140" spans="1:23" ht="27" customHeight="1" x14ac:dyDescent="0.25">
      <c r="A1140" s="31">
        <v>20042</v>
      </c>
      <c r="B1140" s="31">
        <v>1031</v>
      </c>
      <c r="C1140" s="31" t="s">
        <v>43</v>
      </c>
      <c r="D1140" s="55">
        <v>42408.666666666664</v>
      </c>
      <c r="E1140" s="31" t="s">
        <v>39</v>
      </c>
      <c r="F1140" s="55">
        <v>42408.449305555558</v>
      </c>
      <c r="G1140" s="51">
        <f t="shared" si="110"/>
        <v>0.21736111110658385</v>
      </c>
      <c r="H1140" s="31" t="str">
        <f t="shared" si="111"/>
        <v>ACCEPTABLE</v>
      </c>
      <c r="I1140" s="18"/>
      <c r="J1140" s="33">
        <v>42408.650694444441</v>
      </c>
      <c r="K1140" s="33">
        <v>42408.661805555559</v>
      </c>
      <c r="L1140" s="27">
        <f t="shared" si="112"/>
        <v>1.1111111118225381E-2</v>
      </c>
      <c r="M1140" s="28" t="str">
        <f t="shared" si="113"/>
        <v>TRUE</v>
      </c>
      <c r="N1140" s="31" t="s">
        <v>39</v>
      </c>
      <c r="O1140" s="29" t="s">
        <v>44</v>
      </c>
      <c r="P1140"/>
      <c r="Q1140"/>
      <c r="R1140"/>
      <c r="S1140"/>
      <c r="T1140"/>
      <c r="U1140"/>
      <c r="V1140"/>
      <c r="W1140"/>
    </row>
    <row r="1141" spans="1:23" ht="27" customHeight="1" x14ac:dyDescent="0.25">
      <c r="A1141" s="31">
        <v>20043</v>
      </c>
      <c r="B1141" s="31">
        <v>1032</v>
      </c>
      <c r="C1141" s="31" t="s">
        <v>292</v>
      </c>
      <c r="D1141" s="55">
        <v>42409.302083333336</v>
      </c>
      <c r="E1141" s="31" t="s">
        <v>41</v>
      </c>
      <c r="F1141" s="55">
        <v>42409.226388888892</v>
      </c>
      <c r="G1141" s="51">
        <f t="shared" si="110"/>
        <v>7.5694444443797693E-2</v>
      </c>
      <c r="H1141" s="31" t="str">
        <f t="shared" si="111"/>
        <v>ACCEPTABLE</v>
      </c>
      <c r="I1141" s="18"/>
      <c r="J1141" s="33">
        <v>42409.3</v>
      </c>
      <c r="K1141" s="33">
        <v>42409.310416666667</v>
      </c>
      <c r="L1141" s="27">
        <f t="shared" si="112"/>
        <v>1.0416666664241347E-2</v>
      </c>
      <c r="M1141" s="28" t="str">
        <f t="shared" si="113"/>
        <v>TRUE</v>
      </c>
      <c r="N1141" s="31" t="s">
        <v>41</v>
      </c>
      <c r="O1141" s="29" t="s">
        <v>120</v>
      </c>
      <c r="P1141"/>
      <c r="Q1141"/>
      <c r="R1141"/>
      <c r="S1141"/>
      <c r="T1141"/>
      <c r="U1141"/>
      <c r="V1141"/>
      <c r="W1141"/>
    </row>
    <row r="1142" spans="1:23" ht="27" customHeight="1" x14ac:dyDescent="0.25">
      <c r="A1142" s="31">
        <v>20044</v>
      </c>
      <c r="B1142" s="31">
        <v>1033</v>
      </c>
      <c r="C1142" s="31" t="s">
        <v>40</v>
      </c>
      <c r="D1142" s="55">
        <v>42409.381944444445</v>
      </c>
      <c r="E1142" s="31" t="s">
        <v>41</v>
      </c>
      <c r="F1142" s="55">
        <v>42409.322222222225</v>
      </c>
      <c r="G1142" s="51">
        <f t="shared" si="110"/>
        <v>5.9722222220443655E-2</v>
      </c>
      <c r="H1142" s="31" t="str">
        <f t="shared" si="111"/>
        <v>ACCEPTABLE</v>
      </c>
      <c r="I1142" s="18"/>
      <c r="J1142" s="33">
        <v>42409.384722222225</v>
      </c>
      <c r="K1142" s="33">
        <v>42409.393750000003</v>
      </c>
      <c r="L1142" s="27">
        <f t="shared" si="112"/>
        <v>9.0277777781011537E-3</v>
      </c>
      <c r="M1142" s="28" t="str">
        <f t="shared" si="113"/>
        <v>TRUE</v>
      </c>
      <c r="N1142" s="31" t="s">
        <v>41</v>
      </c>
      <c r="O1142" s="29" t="s">
        <v>726</v>
      </c>
      <c r="P1142"/>
      <c r="Q1142"/>
      <c r="R1142"/>
      <c r="S1142"/>
      <c r="T1142"/>
      <c r="U1142"/>
      <c r="V1142"/>
      <c r="W1142"/>
    </row>
    <row r="1143" spans="1:23" ht="27" customHeight="1" x14ac:dyDescent="0.25">
      <c r="A1143" s="31">
        <v>20044</v>
      </c>
      <c r="B1143" s="31">
        <v>1034</v>
      </c>
      <c r="C1143" s="31" t="s">
        <v>40</v>
      </c>
      <c r="D1143" s="55">
        <v>42409.409722222219</v>
      </c>
      <c r="E1143" s="31" t="s">
        <v>39</v>
      </c>
      <c r="F1143" s="55">
        <v>42409.322222222225</v>
      </c>
      <c r="G1143" s="51">
        <f t="shared" si="110"/>
        <v>8.7499999994179234E-2</v>
      </c>
      <c r="H1143" s="31" t="str">
        <f t="shared" si="111"/>
        <v>ACCEPTABLE</v>
      </c>
      <c r="I1143" s="18"/>
      <c r="J1143" s="33">
        <v>42409.404166666667</v>
      </c>
      <c r="K1143" s="33">
        <v>42409.415277777778</v>
      </c>
      <c r="L1143" s="27">
        <f t="shared" si="112"/>
        <v>1.1111111110949423E-2</v>
      </c>
      <c r="M1143" s="28" t="str">
        <f t="shared" si="113"/>
        <v>TRUE</v>
      </c>
      <c r="N1143" s="31" t="s">
        <v>39</v>
      </c>
      <c r="O1143" s="29" t="s">
        <v>726</v>
      </c>
      <c r="P1143"/>
      <c r="Q1143"/>
      <c r="R1143"/>
      <c r="S1143"/>
      <c r="T1143"/>
      <c r="U1143"/>
      <c r="V1143"/>
      <c r="W1143"/>
    </row>
    <row r="1144" spans="1:23" ht="27" customHeight="1" x14ac:dyDescent="0.25">
      <c r="A1144" s="31">
        <v>20042</v>
      </c>
      <c r="B1144" s="31">
        <v>1035</v>
      </c>
      <c r="C1144" s="31" t="s">
        <v>43</v>
      </c>
      <c r="D1144" s="55">
        <v>42409.715277777781</v>
      </c>
      <c r="E1144" s="31" t="s">
        <v>41</v>
      </c>
      <c r="F1144" s="55">
        <v>42409.585416666669</v>
      </c>
      <c r="G1144" s="51">
        <f t="shared" si="110"/>
        <v>0.12986111111240461</v>
      </c>
      <c r="H1144" s="31" t="str">
        <f t="shared" si="111"/>
        <v>ACCEPTABLE</v>
      </c>
      <c r="I1144" s="18"/>
      <c r="J1144" s="33">
        <v>42409.711805555555</v>
      </c>
      <c r="K1144" s="33">
        <v>42409.71875</v>
      </c>
      <c r="L1144" s="27">
        <f t="shared" si="112"/>
        <v>6.9444444452528842E-3</v>
      </c>
      <c r="M1144" s="28" t="str">
        <f t="shared" si="113"/>
        <v>TRUE</v>
      </c>
      <c r="N1144" s="31" t="s">
        <v>41</v>
      </c>
      <c r="O1144" s="29" t="s">
        <v>54</v>
      </c>
      <c r="P1144"/>
      <c r="Q1144"/>
      <c r="R1144"/>
      <c r="S1144"/>
      <c r="T1144"/>
      <c r="U1144"/>
      <c r="V1144"/>
      <c r="W1144"/>
    </row>
    <row r="1145" spans="1:23" ht="27" customHeight="1" x14ac:dyDescent="0.25">
      <c r="A1145" s="31">
        <v>20042</v>
      </c>
      <c r="B1145" s="31">
        <v>1036</v>
      </c>
      <c r="C1145" s="31" t="s">
        <v>40</v>
      </c>
      <c r="D1145" s="55">
        <v>42409.743055555555</v>
      </c>
      <c r="E1145" s="31" t="s">
        <v>39</v>
      </c>
      <c r="F1145" s="55">
        <v>42409.585416666669</v>
      </c>
      <c r="G1145" s="51">
        <f t="shared" ref="G1145:G1191" si="115">IF(D1145="","",D1145-F1145)</f>
        <v>0.15763888888614019</v>
      </c>
      <c r="H1145" s="31" t="str">
        <f t="shared" si="111"/>
        <v>ACCEPTABLE</v>
      </c>
      <c r="I1145" s="18"/>
      <c r="J1145" s="33">
        <v>42409.75</v>
      </c>
      <c r="K1145" s="33">
        <v>42409.760416666664</v>
      </c>
      <c r="L1145" s="27">
        <f t="shared" si="112"/>
        <v>1.0416666664241347E-2</v>
      </c>
      <c r="M1145" s="28" t="str">
        <f t="shared" si="113"/>
        <v>TRUE</v>
      </c>
      <c r="N1145" s="31" t="s">
        <v>39</v>
      </c>
      <c r="O1145" s="29" t="s">
        <v>727</v>
      </c>
      <c r="P1145"/>
      <c r="Q1145"/>
      <c r="R1145"/>
      <c r="S1145"/>
      <c r="T1145"/>
      <c r="U1145"/>
      <c r="V1145"/>
      <c r="W1145"/>
    </row>
    <row r="1146" spans="1:23" ht="27" customHeight="1" x14ac:dyDescent="0.25">
      <c r="A1146" s="31">
        <v>20045</v>
      </c>
      <c r="B1146" s="31">
        <v>1037</v>
      </c>
      <c r="C1146" s="31" t="s">
        <v>292</v>
      </c>
      <c r="D1146" s="55">
        <v>42410.545138888891</v>
      </c>
      <c r="E1146" s="31" t="s">
        <v>39</v>
      </c>
      <c r="F1146" s="55">
        <v>42410.461805555555</v>
      </c>
      <c r="G1146" s="51">
        <f t="shared" si="115"/>
        <v>8.3333333335758653E-2</v>
      </c>
      <c r="H1146" s="31" t="str">
        <f t="shared" si="111"/>
        <v>ACCEPTABLE</v>
      </c>
      <c r="I1146" s="18"/>
      <c r="J1146" s="33">
        <v>42410.554166666669</v>
      </c>
      <c r="K1146" s="33">
        <v>42410.563888888886</v>
      </c>
      <c r="L1146" s="27">
        <f t="shared" si="112"/>
        <v>9.7222222175332718E-3</v>
      </c>
      <c r="M1146" s="28" t="str">
        <f t="shared" si="113"/>
        <v>TRUE</v>
      </c>
      <c r="N1146" s="31" t="s">
        <v>39</v>
      </c>
      <c r="O1146" s="29" t="s">
        <v>120</v>
      </c>
      <c r="P1146"/>
      <c r="Q1146"/>
      <c r="R1146"/>
      <c r="S1146"/>
      <c r="T1146"/>
      <c r="U1146"/>
      <c r="V1146"/>
      <c r="W1146"/>
    </row>
    <row r="1147" spans="1:23" ht="27" customHeight="1" x14ac:dyDescent="0.25">
      <c r="A1147" s="31">
        <v>20046</v>
      </c>
      <c r="B1147" s="31">
        <v>1038</v>
      </c>
      <c r="C1147" s="31" t="s">
        <v>40</v>
      </c>
      <c r="D1147" s="55">
        <v>42410.861111111109</v>
      </c>
      <c r="E1147" s="31" t="s">
        <v>41</v>
      </c>
      <c r="F1147" s="55">
        <v>42410.78402777778</v>
      </c>
      <c r="G1147" s="51">
        <f t="shared" si="115"/>
        <v>7.7083333329937886E-2</v>
      </c>
      <c r="H1147" s="31" t="str">
        <f t="shared" si="111"/>
        <v>ACCEPTABLE</v>
      </c>
      <c r="I1147" s="18"/>
      <c r="J1147" s="33">
        <v>42410.857638888891</v>
      </c>
      <c r="K1147" s="33">
        <v>42410.868055555555</v>
      </c>
      <c r="L1147" s="27">
        <f t="shared" si="112"/>
        <v>1.0416666664241347E-2</v>
      </c>
      <c r="M1147" s="28" t="str">
        <f t="shared" si="113"/>
        <v>TRUE</v>
      </c>
      <c r="N1147" s="31" t="s">
        <v>41</v>
      </c>
      <c r="O1147" s="29" t="s">
        <v>728</v>
      </c>
      <c r="P1147"/>
      <c r="Q1147"/>
      <c r="R1147"/>
      <c r="S1147"/>
      <c r="T1147"/>
      <c r="U1147"/>
      <c r="V1147"/>
      <c r="W1147"/>
    </row>
    <row r="1148" spans="1:23" ht="27" customHeight="1" x14ac:dyDescent="0.25">
      <c r="A1148" s="31">
        <v>20046</v>
      </c>
      <c r="B1148" s="31">
        <v>1039</v>
      </c>
      <c r="C1148" s="31" t="s">
        <v>43</v>
      </c>
      <c r="D1148" s="55">
        <v>42410.902777777781</v>
      </c>
      <c r="E1148" s="31" t="s">
        <v>39</v>
      </c>
      <c r="F1148" s="55">
        <v>42410.78402777778</v>
      </c>
      <c r="G1148" s="51">
        <f t="shared" si="115"/>
        <v>0.11875000000145519</v>
      </c>
      <c r="H1148" s="31" t="str">
        <f t="shared" si="111"/>
        <v>ACCEPTABLE</v>
      </c>
      <c r="I1148" s="18"/>
      <c r="J1148" s="33">
        <v>42410.902777777781</v>
      </c>
      <c r="K1148" s="33">
        <v>42410.913194444445</v>
      </c>
      <c r="L1148" s="27">
        <f t="shared" si="112"/>
        <v>1.0416666664241347E-2</v>
      </c>
      <c r="M1148" s="28" t="str">
        <f t="shared" si="113"/>
        <v>TRUE</v>
      </c>
      <c r="N1148" s="31" t="s">
        <v>39</v>
      </c>
      <c r="O1148" s="29" t="s">
        <v>729</v>
      </c>
      <c r="P1148"/>
      <c r="Q1148"/>
      <c r="R1148"/>
      <c r="S1148"/>
      <c r="T1148"/>
      <c r="U1148"/>
      <c r="V1148"/>
      <c r="W1148"/>
    </row>
    <row r="1149" spans="1:23" ht="27" customHeight="1" x14ac:dyDescent="0.25">
      <c r="A1149" s="31">
        <v>20046</v>
      </c>
      <c r="B1149" s="31">
        <v>1040</v>
      </c>
      <c r="C1149" s="31" t="s">
        <v>43</v>
      </c>
      <c r="D1149" s="55">
        <v>42411.861111111109</v>
      </c>
      <c r="E1149" s="31" t="s">
        <v>41</v>
      </c>
      <c r="F1149" s="55">
        <v>42411.633333333331</v>
      </c>
      <c r="G1149" s="51">
        <f t="shared" si="115"/>
        <v>0.22777777777810115</v>
      </c>
      <c r="H1149" s="31" t="str">
        <f t="shared" si="111"/>
        <v>ACCEPTABLE</v>
      </c>
      <c r="I1149" s="18"/>
      <c r="J1149" s="33">
        <v>42411.857638888891</v>
      </c>
      <c r="K1149" s="33">
        <v>42411.865277777775</v>
      </c>
      <c r="L1149" s="27">
        <f t="shared" si="112"/>
        <v>7.6388888846850023E-3</v>
      </c>
      <c r="M1149" s="28" t="str">
        <f t="shared" si="113"/>
        <v>TRUE</v>
      </c>
      <c r="N1149" s="31" t="s">
        <v>41</v>
      </c>
      <c r="O1149" s="29" t="s">
        <v>54</v>
      </c>
      <c r="P1149"/>
      <c r="Q1149"/>
      <c r="R1149"/>
      <c r="S1149"/>
      <c r="T1149"/>
      <c r="U1149"/>
      <c r="V1149"/>
      <c r="W1149"/>
    </row>
    <row r="1150" spans="1:23" ht="27" customHeight="1" x14ac:dyDescent="0.25">
      <c r="A1150" s="31">
        <v>20046</v>
      </c>
      <c r="B1150" s="31">
        <v>1041</v>
      </c>
      <c r="C1150" s="31" t="s">
        <v>40</v>
      </c>
      <c r="D1150" s="55">
        <v>42411.888888888891</v>
      </c>
      <c r="E1150" s="31" t="s">
        <v>39</v>
      </c>
      <c r="F1150" s="55">
        <v>42411.633333333331</v>
      </c>
      <c r="G1150" s="51">
        <f t="shared" si="115"/>
        <v>0.25555555555911269</v>
      </c>
      <c r="H1150" s="31" t="str">
        <f t="shared" si="111"/>
        <v>ACCEPTABLE</v>
      </c>
      <c r="I1150" s="18"/>
      <c r="J1150" s="33">
        <v>42411.893055555556</v>
      </c>
      <c r="K1150" s="33">
        <v>42411.904861111114</v>
      </c>
      <c r="L1150" s="27">
        <f t="shared" si="112"/>
        <v>1.1805555557657499E-2</v>
      </c>
      <c r="M1150" s="28" t="str">
        <f t="shared" si="113"/>
        <v>TRUE</v>
      </c>
      <c r="N1150" s="31" t="s">
        <v>39</v>
      </c>
      <c r="O1150" s="29" t="s">
        <v>730</v>
      </c>
      <c r="P1150"/>
      <c r="Q1150"/>
      <c r="R1150"/>
      <c r="S1150"/>
      <c r="T1150"/>
      <c r="U1150"/>
      <c r="V1150"/>
      <c r="W1150"/>
    </row>
    <row r="1151" spans="1:23" ht="27" customHeight="1" x14ac:dyDescent="0.25">
      <c r="A1151" s="31">
        <v>20047</v>
      </c>
      <c r="B1151" s="31">
        <v>1042</v>
      </c>
      <c r="C1151" s="31" t="s">
        <v>40</v>
      </c>
      <c r="D1151" s="55">
        <v>42412.013888888891</v>
      </c>
      <c r="E1151" s="31" t="s">
        <v>41</v>
      </c>
      <c r="F1151" s="55">
        <v>42411.420138888891</v>
      </c>
      <c r="G1151" s="51">
        <f t="shared" si="115"/>
        <v>0.59375</v>
      </c>
      <c r="H1151" s="31" t="str">
        <f t="shared" si="111"/>
        <v>ACCEPTABLE</v>
      </c>
      <c r="I1151" s="18"/>
      <c r="J1151" s="33">
        <v>42412.027777777781</v>
      </c>
      <c r="K1151" s="33">
        <v>42412.041666666664</v>
      </c>
      <c r="L1151" s="27">
        <f t="shared" si="112"/>
        <v>1.3888888883229811E-2</v>
      </c>
      <c r="M1151" s="28" t="str">
        <f t="shared" si="113"/>
        <v>TRUE</v>
      </c>
      <c r="N1151" s="31" t="s">
        <v>41</v>
      </c>
      <c r="O1151" s="29" t="s">
        <v>731</v>
      </c>
      <c r="P1151"/>
      <c r="Q1151"/>
      <c r="R1151"/>
      <c r="S1151"/>
      <c r="T1151"/>
      <c r="U1151"/>
      <c r="V1151"/>
      <c r="W1151"/>
    </row>
    <row r="1152" spans="1:23" ht="27" customHeight="1" x14ac:dyDescent="0.25">
      <c r="A1152" s="31">
        <v>20047</v>
      </c>
      <c r="B1152" s="31">
        <v>1043</v>
      </c>
      <c r="C1152" s="31" t="s">
        <v>43</v>
      </c>
      <c r="D1152" s="55">
        <v>42412.055555555555</v>
      </c>
      <c r="E1152" s="31" t="s">
        <v>39</v>
      </c>
      <c r="F1152" s="55">
        <v>42411.420138888891</v>
      </c>
      <c r="G1152" s="51">
        <f t="shared" si="115"/>
        <v>0.63541666666424135</v>
      </c>
      <c r="H1152" s="31" t="str">
        <f t="shared" si="111"/>
        <v>ACCEPTABLE</v>
      </c>
      <c r="I1152" s="18"/>
      <c r="J1152" s="33">
        <v>42412.069444444445</v>
      </c>
      <c r="K1152" s="33">
        <v>42412.079861111109</v>
      </c>
      <c r="L1152" s="27">
        <f t="shared" si="112"/>
        <v>1.0416666664241347E-2</v>
      </c>
      <c r="M1152" s="28" t="str">
        <f t="shared" si="113"/>
        <v>TRUE</v>
      </c>
      <c r="N1152" s="31" t="s">
        <v>39</v>
      </c>
      <c r="O1152" s="29" t="s">
        <v>54</v>
      </c>
      <c r="P1152"/>
      <c r="Q1152"/>
      <c r="R1152"/>
      <c r="S1152"/>
      <c r="T1152"/>
      <c r="U1152"/>
      <c r="V1152"/>
      <c r="W1152"/>
    </row>
    <row r="1153" spans="1:23" ht="27" customHeight="1" x14ac:dyDescent="0.25">
      <c r="A1153" s="31">
        <v>20047</v>
      </c>
      <c r="B1153" s="31">
        <v>1044</v>
      </c>
      <c r="C1153" s="31" t="s">
        <v>43</v>
      </c>
      <c r="D1153" s="55">
        <v>42412.381944444445</v>
      </c>
      <c r="E1153" s="31" t="s">
        <v>41</v>
      </c>
      <c r="F1153" s="55">
        <v>42412.239583333336</v>
      </c>
      <c r="G1153" s="51">
        <f t="shared" si="115"/>
        <v>0.14236111110949423</v>
      </c>
      <c r="H1153" s="31" t="str">
        <f t="shared" si="111"/>
        <v>ACCEPTABLE</v>
      </c>
      <c r="I1153" s="18"/>
      <c r="J1153" s="33">
        <v>42412.375</v>
      </c>
      <c r="K1153" s="33">
        <v>42412.385416666664</v>
      </c>
      <c r="L1153" s="27">
        <f t="shared" si="112"/>
        <v>1.0416666664241347E-2</v>
      </c>
      <c r="M1153" s="28" t="str">
        <f t="shared" si="113"/>
        <v>TRUE</v>
      </c>
      <c r="N1153" s="31" t="s">
        <v>41</v>
      </c>
      <c r="O1153" s="29" t="s">
        <v>44</v>
      </c>
      <c r="P1153"/>
      <c r="Q1153"/>
      <c r="R1153"/>
      <c r="S1153"/>
      <c r="T1153"/>
      <c r="U1153"/>
      <c r="V1153"/>
      <c r="W1153"/>
    </row>
    <row r="1154" spans="1:23" ht="27" customHeight="1" x14ac:dyDescent="0.25">
      <c r="A1154" s="31">
        <v>20047</v>
      </c>
      <c r="B1154" s="31">
        <v>1045</v>
      </c>
      <c r="C1154" s="31" t="s">
        <v>40</v>
      </c>
      <c r="D1154" s="55">
        <v>42412.409722222219</v>
      </c>
      <c r="E1154" s="31" t="s">
        <v>39</v>
      </c>
      <c r="F1154" s="55">
        <v>42412.239583333336</v>
      </c>
      <c r="G1154" s="51">
        <f t="shared" si="115"/>
        <v>0.17013888888322981</v>
      </c>
      <c r="H1154" s="31" t="str">
        <f t="shared" si="111"/>
        <v>ACCEPTABLE</v>
      </c>
      <c r="I1154" s="18"/>
      <c r="J1154" s="33">
        <v>42412.40625</v>
      </c>
      <c r="K1154" s="33">
        <v>42412.418749999997</v>
      </c>
      <c r="L1154" s="27">
        <f t="shared" si="112"/>
        <v>1.2499999997089617E-2</v>
      </c>
      <c r="M1154" s="28" t="str">
        <f t="shared" si="113"/>
        <v>TRUE</v>
      </c>
      <c r="N1154" s="31" t="s">
        <v>39</v>
      </c>
      <c r="O1154" s="29" t="s">
        <v>732</v>
      </c>
      <c r="P1154"/>
      <c r="Q1154"/>
      <c r="R1154"/>
      <c r="S1154"/>
      <c r="T1154"/>
      <c r="U1154"/>
      <c r="V1154"/>
      <c r="W1154"/>
    </row>
    <row r="1155" spans="1:23" ht="27" customHeight="1" x14ac:dyDescent="0.25">
      <c r="A1155" s="31">
        <v>20048</v>
      </c>
      <c r="B1155" s="31">
        <v>1046</v>
      </c>
      <c r="C1155" s="31" t="s">
        <v>733</v>
      </c>
      <c r="D1155" s="55">
        <v>42412.5</v>
      </c>
      <c r="E1155" s="31" t="s">
        <v>41</v>
      </c>
      <c r="F1155" s="55">
        <v>42412.453472222223</v>
      </c>
      <c r="G1155" s="51">
        <f t="shared" si="115"/>
        <v>4.6527777776645962E-2</v>
      </c>
      <c r="H1155" s="31" t="str">
        <f t="shared" si="111"/>
        <v>ACCEPTABLE</v>
      </c>
      <c r="I1155" s="18"/>
      <c r="J1155" s="33">
        <v>42412.5</v>
      </c>
      <c r="K1155" s="33">
        <v>42412.515972222223</v>
      </c>
      <c r="L1155" s="27">
        <f t="shared" si="112"/>
        <v>1.5972222223354038E-2</v>
      </c>
      <c r="M1155" s="28" t="str">
        <f t="shared" si="113"/>
        <v>TRUE</v>
      </c>
      <c r="N1155" s="31" t="s">
        <v>41</v>
      </c>
      <c r="O1155" s="29" t="s">
        <v>734</v>
      </c>
      <c r="P1155"/>
      <c r="Q1155"/>
      <c r="R1155"/>
      <c r="S1155"/>
      <c r="T1155"/>
      <c r="U1155"/>
      <c r="V1155"/>
      <c r="W1155"/>
    </row>
    <row r="1156" spans="1:23" ht="27" customHeight="1" x14ac:dyDescent="0.25">
      <c r="A1156" s="31">
        <v>20049</v>
      </c>
      <c r="B1156" s="31">
        <v>1047</v>
      </c>
      <c r="C1156" s="31" t="s">
        <v>40</v>
      </c>
      <c r="D1156" s="55">
        <v>42412.53125</v>
      </c>
      <c r="E1156" s="31" t="s">
        <v>39</v>
      </c>
      <c r="F1156" s="55">
        <v>42412.453472222223</v>
      </c>
      <c r="G1156" s="51">
        <f t="shared" si="115"/>
        <v>7.7777777776645962E-2</v>
      </c>
      <c r="H1156" s="31" t="str">
        <f t="shared" si="111"/>
        <v>ACCEPTABLE</v>
      </c>
      <c r="I1156" s="18"/>
      <c r="J1156" s="33">
        <v>42412.538194444445</v>
      </c>
      <c r="K1156" s="33">
        <v>42412.55</v>
      </c>
      <c r="L1156" s="27">
        <f t="shared" si="112"/>
        <v>1.1805555557657499E-2</v>
      </c>
      <c r="M1156" s="28" t="str">
        <f t="shared" si="113"/>
        <v>TRUE</v>
      </c>
      <c r="N1156" s="31" t="s">
        <v>39</v>
      </c>
      <c r="O1156" s="29" t="s">
        <v>735</v>
      </c>
      <c r="P1156"/>
      <c r="Q1156"/>
      <c r="R1156"/>
      <c r="S1156"/>
      <c r="T1156"/>
      <c r="U1156"/>
      <c r="V1156"/>
      <c r="W1156"/>
    </row>
    <row r="1157" spans="1:23" ht="27" customHeight="1" x14ac:dyDescent="0.25">
      <c r="A1157" s="31">
        <v>20048</v>
      </c>
      <c r="B1157" s="31">
        <v>1049</v>
      </c>
      <c r="C1157" s="31" t="s">
        <v>51</v>
      </c>
      <c r="D1157" s="55">
        <v>42413.673611111109</v>
      </c>
      <c r="E1157" s="31" t="s">
        <v>41</v>
      </c>
      <c r="F1157" s="55">
        <v>42413.513888888891</v>
      </c>
      <c r="G1157" s="51">
        <f t="shared" si="115"/>
        <v>0.15972222221898846</v>
      </c>
      <c r="H1157" s="31" t="str">
        <f t="shared" si="111"/>
        <v>ACCEPTABLE</v>
      </c>
      <c r="I1157" s="18"/>
      <c r="J1157" s="33">
        <v>42413.666666666664</v>
      </c>
      <c r="K1157" s="33">
        <v>42413.677083333336</v>
      </c>
      <c r="L1157" s="27">
        <f t="shared" si="112"/>
        <v>1.0416666671517305E-2</v>
      </c>
      <c r="M1157" s="28" t="str">
        <f t="shared" si="113"/>
        <v>TRUE</v>
      </c>
      <c r="N1157" s="31" t="s">
        <v>41</v>
      </c>
      <c r="O1157" s="29" t="s">
        <v>330</v>
      </c>
      <c r="P1157"/>
      <c r="Q1157"/>
      <c r="R1157"/>
      <c r="S1157"/>
      <c r="T1157"/>
      <c r="U1157"/>
      <c r="V1157"/>
      <c r="W1157"/>
    </row>
    <row r="1158" spans="1:23" ht="27" customHeight="1" x14ac:dyDescent="0.25">
      <c r="A1158" s="31">
        <v>20048</v>
      </c>
      <c r="B1158" s="31">
        <v>1050</v>
      </c>
      <c r="C1158" s="31" t="s">
        <v>68</v>
      </c>
      <c r="D1158" s="55">
        <v>42413.701388888891</v>
      </c>
      <c r="E1158" s="31" t="s">
        <v>39</v>
      </c>
      <c r="F1158" s="55">
        <v>42413.513888888891</v>
      </c>
      <c r="G1158" s="51">
        <f t="shared" si="115"/>
        <v>0.1875</v>
      </c>
      <c r="H1158" s="31" t="str">
        <f t="shared" si="111"/>
        <v>ACCEPTABLE</v>
      </c>
      <c r="I1158" s="18"/>
      <c r="J1158" s="33">
        <v>42413.706250000003</v>
      </c>
      <c r="K1158" s="33">
        <v>42413.718055555553</v>
      </c>
      <c r="L1158" s="27">
        <f t="shared" si="112"/>
        <v>1.1805555550381541E-2</v>
      </c>
      <c r="M1158" s="28" t="str">
        <f t="shared" si="113"/>
        <v>TRUE</v>
      </c>
      <c r="N1158" s="31" t="s">
        <v>39</v>
      </c>
      <c r="O1158" s="29" t="s">
        <v>736</v>
      </c>
      <c r="P1158"/>
      <c r="Q1158"/>
      <c r="R1158"/>
      <c r="S1158"/>
      <c r="T1158"/>
      <c r="U1158"/>
      <c r="V1158"/>
      <c r="W1158"/>
    </row>
    <row r="1159" spans="1:23" ht="27" customHeight="1" x14ac:dyDescent="0.25">
      <c r="A1159" s="31">
        <v>20050</v>
      </c>
      <c r="B1159" s="31">
        <v>1051</v>
      </c>
      <c r="C1159" s="31" t="s">
        <v>340</v>
      </c>
      <c r="D1159" s="55">
        <v>42414.489583333336</v>
      </c>
      <c r="E1159" s="31" t="s">
        <v>41</v>
      </c>
      <c r="F1159" s="55">
        <v>42414.3</v>
      </c>
      <c r="G1159" s="51">
        <f t="shared" si="115"/>
        <v>0.18958333333284827</v>
      </c>
      <c r="H1159" s="31" t="str">
        <f t="shared" si="111"/>
        <v>ACCEPTABLE</v>
      </c>
      <c r="I1159" s="18"/>
      <c r="J1159" s="33">
        <v>42414.479861111111</v>
      </c>
      <c r="K1159" s="33">
        <v>42414.493055555555</v>
      </c>
      <c r="L1159" s="27">
        <f t="shared" si="112"/>
        <v>1.3194444443797693E-2</v>
      </c>
      <c r="M1159" s="28" t="str">
        <f t="shared" si="113"/>
        <v>TRUE</v>
      </c>
      <c r="N1159" s="31" t="s">
        <v>41</v>
      </c>
      <c r="O1159" s="29" t="s">
        <v>737</v>
      </c>
      <c r="P1159"/>
      <c r="Q1159"/>
      <c r="R1159"/>
      <c r="S1159"/>
      <c r="T1159"/>
      <c r="U1159"/>
      <c r="V1159"/>
      <c r="W1159"/>
    </row>
    <row r="1160" spans="1:23" ht="27" customHeight="1" x14ac:dyDescent="0.25">
      <c r="A1160" s="31">
        <v>20050</v>
      </c>
      <c r="B1160" s="31">
        <v>1052</v>
      </c>
      <c r="C1160" s="31" t="s">
        <v>51</v>
      </c>
      <c r="D1160" s="55">
        <v>42414.524305555555</v>
      </c>
      <c r="E1160" s="31" t="s">
        <v>39</v>
      </c>
      <c r="F1160" s="55">
        <v>42414.3</v>
      </c>
      <c r="G1160" s="51">
        <f t="shared" si="115"/>
        <v>0.22430555555183673</v>
      </c>
      <c r="H1160" s="31" t="str">
        <f t="shared" si="111"/>
        <v>ACCEPTABLE</v>
      </c>
      <c r="I1160" s="18"/>
      <c r="J1160" s="33">
        <v>42414.520833333336</v>
      </c>
      <c r="K1160" s="33">
        <v>42414.526388888888</v>
      </c>
      <c r="L1160" s="27">
        <f t="shared" si="112"/>
        <v>5.5555555518367328E-3</v>
      </c>
      <c r="M1160" s="28" t="str">
        <f t="shared" si="113"/>
        <v>TRUE</v>
      </c>
      <c r="N1160" s="31" t="s">
        <v>39</v>
      </c>
      <c r="O1160" s="29" t="s">
        <v>476</v>
      </c>
      <c r="P1160"/>
      <c r="Q1160"/>
      <c r="R1160"/>
      <c r="S1160"/>
      <c r="T1160"/>
      <c r="U1160"/>
      <c r="V1160"/>
      <c r="W1160"/>
    </row>
    <row r="1161" spans="1:23" ht="27" customHeight="1" x14ac:dyDescent="0.25">
      <c r="A1161" s="31">
        <v>20051</v>
      </c>
      <c r="B1161" s="31">
        <v>1053</v>
      </c>
      <c r="C1161" s="31" t="s">
        <v>340</v>
      </c>
      <c r="D1161" s="55">
        <v>42414.572916666664</v>
      </c>
      <c r="E1161" s="31" t="s">
        <v>41</v>
      </c>
      <c r="F1161" s="55">
        <v>42414.3</v>
      </c>
      <c r="G1161" s="51">
        <f t="shared" si="115"/>
        <v>0.27291666666133096</v>
      </c>
      <c r="H1161" s="31" t="str">
        <f t="shared" si="111"/>
        <v>ACCEPTABLE</v>
      </c>
      <c r="I1161" s="18"/>
      <c r="J1161" s="33">
        <v>42414.565972222219</v>
      </c>
      <c r="K1161" s="33">
        <v>42414.576388888891</v>
      </c>
      <c r="L1161" s="27">
        <f t="shared" si="112"/>
        <v>1.0416666671517305E-2</v>
      </c>
      <c r="M1161" s="28" t="str">
        <f t="shared" si="113"/>
        <v>TRUE</v>
      </c>
      <c r="N1161" s="31" t="s">
        <v>41</v>
      </c>
      <c r="O1161" s="29" t="s">
        <v>738</v>
      </c>
      <c r="P1161"/>
      <c r="Q1161"/>
      <c r="R1161"/>
      <c r="S1161"/>
      <c r="T1161"/>
      <c r="U1161"/>
      <c r="V1161"/>
      <c r="W1161"/>
    </row>
    <row r="1162" spans="1:23" ht="27" customHeight="1" x14ac:dyDescent="0.25">
      <c r="A1162" s="31">
        <v>20051</v>
      </c>
      <c r="B1162" s="31">
        <v>1054</v>
      </c>
      <c r="C1162" s="31" t="s">
        <v>51</v>
      </c>
      <c r="D1162" s="55">
        <v>42414.607638888891</v>
      </c>
      <c r="E1162" s="31" t="s">
        <v>39</v>
      </c>
      <c r="F1162" s="55">
        <v>42414.3</v>
      </c>
      <c r="G1162" s="51">
        <f t="shared" si="115"/>
        <v>0.30763888888759539</v>
      </c>
      <c r="H1162" s="31" t="str">
        <f t="shared" si="111"/>
        <v>ACCEPTABLE</v>
      </c>
      <c r="I1162" s="18"/>
      <c r="J1162" s="33">
        <v>42414.600694444445</v>
      </c>
      <c r="K1162" s="33">
        <v>42414.607638888891</v>
      </c>
      <c r="L1162" s="27">
        <f t="shared" si="112"/>
        <v>6.9444444452528842E-3</v>
      </c>
      <c r="M1162" s="28" t="str">
        <f t="shared" si="113"/>
        <v>TRUE</v>
      </c>
      <c r="N1162" s="31" t="s">
        <v>39</v>
      </c>
      <c r="O1162" s="29" t="s">
        <v>44</v>
      </c>
      <c r="P1162"/>
      <c r="Q1162"/>
      <c r="R1162"/>
      <c r="S1162"/>
      <c r="T1162"/>
      <c r="U1162"/>
      <c r="V1162"/>
      <c r="W1162"/>
    </row>
    <row r="1163" spans="1:23" ht="27" customHeight="1" x14ac:dyDescent="0.25">
      <c r="A1163" s="31">
        <v>20053</v>
      </c>
      <c r="B1163" s="31">
        <v>1055</v>
      </c>
      <c r="C1163" s="31" t="s">
        <v>40</v>
      </c>
      <c r="D1163" s="55">
        <v>42414.694444444445</v>
      </c>
      <c r="E1163" s="31" t="s">
        <v>41</v>
      </c>
      <c r="F1163" s="55">
        <v>42414.563194444447</v>
      </c>
      <c r="G1163" s="51">
        <f t="shared" si="115"/>
        <v>0.13124999999854481</v>
      </c>
      <c r="H1163" s="31" t="str">
        <f t="shared" si="111"/>
        <v>ACCEPTABLE</v>
      </c>
      <c r="I1163" s="18"/>
      <c r="J1163" s="33">
        <v>42414.6875</v>
      </c>
      <c r="K1163" s="33">
        <v>42414.697916666664</v>
      </c>
      <c r="L1163" s="27">
        <f t="shared" si="112"/>
        <v>1.0416666664241347E-2</v>
      </c>
      <c r="M1163" s="28" t="str">
        <f t="shared" si="113"/>
        <v>TRUE</v>
      </c>
      <c r="N1163" s="31" t="s">
        <v>41</v>
      </c>
      <c r="O1163" s="29" t="s">
        <v>739</v>
      </c>
      <c r="P1163"/>
      <c r="Q1163"/>
      <c r="R1163"/>
      <c r="S1163"/>
      <c r="T1163"/>
      <c r="U1163"/>
      <c r="V1163"/>
      <c r="W1163"/>
    </row>
    <row r="1164" spans="1:23" ht="27" customHeight="1" x14ac:dyDescent="0.25">
      <c r="A1164" s="31">
        <v>20053</v>
      </c>
      <c r="B1164" s="31">
        <v>1056</v>
      </c>
      <c r="C1164" s="31" t="s">
        <v>40</v>
      </c>
      <c r="D1164" s="55">
        <v>42414.722222222219</v>
      </c>
      <c r="E1164" s="31" t="s">
        <v>39</v>
      </c>
      <c r="F1164" s="55">
        <v>42414.563194444447</v>
      </c>
      <c r="G1164" s="51">
        <f t="shared" si="115"/>
        <v>0.15902777777228039</v>
      </c>
      <c r="H1164" s="31" t="str">
        <f t="shared" si="111"/>
        <v>ACCEPTABLE</v>
      </c>
      <c r="I1164" s="18"/>
      <c r="J1164" s="33">
        <v>42414.715277777781</v>
      </c>
      <c r="K1164" s="33">
        <v>42414.725694444445</v>
      </c>
      <c r="L1164" s="27">
        <f t="shared" si="112"/>
        <v>1.0416666664241347E-2</v>
      </c>
      <c r="M1164" s="28" t="str">
        <f t="shared" si="113"/>
        <v>TRUE</v>
      </c>
      <c r="N1164" s="31" t="s">
        <v>39</v>
      </c>
      <c r="O1164" s="29" t="s">
        <v>740</v>
      </c>
      <c r="P1164"/>
      <c r="Q1164"/>
      <c r="R1164"/>
      <c r="S1164"/>
      <c r="T1164"/>
      <c r="U1164"/>
      <c r="V1164"/>
      <c r="W1164"/>
    </row>
    <row r="1165" spans="1:23" ht="27" customHeight="1" x14ac:dyDescent="0.25">
      <c r="A1165" s="31">
        <v>20050</v>
      </c>
      <c r="B1165" s="31">
        <v>1057</v>
      </c>
      <c r="C1165" s="31" t="s">
        <v>51</v>
      </c>
      <c r="D1165" s="55">
        <v>42416.256944444445</v>
      </c>
      <c r="E1165" s="31" t="s">
        <v>41</v>
      </c>
      <c r="F1165" s="55">
        <v>42415.292361111111</v>
      </c>
      <c r="G1165" s="51">
        <f t="shared" si="115"/>
        <v>0.96458333333430346</v>
      </c>
      <c r="H1165" s="31" t="str">
        <f t="shared" si="111"/>
        <v>ACCEPTABLE</v>
      </c>
      <c r="I1165" s="18"/>
      <c r="J1165" s="33">
        <v>42416.253472222219</v>
      </c>
      <c r="K1165" s="33">
        <v>42416.26458333333</v>
      </c>
      <c r="L1165" s="27">
        <f t="shared" si="112"/>
        <v>1.1111111110949423E-2</v>
      </c>
      <c r="M1165" s="28" t="str">
        <f t="shared" si="113"/>
        <v>TRUE</v>
      </c>
      <c r="N1165" s="31" t="s">
        <v>41</v>
      </c>
      <c r="O1165" s="29" t="s">
        <v>89</v>
      </c>
      <c r="P1165"/>
      <c r="Q1165"/>
      <c r="R1165"/>
      <c r="S1165"/>
      <c r="T1165"/>
      <c r="U1165"/>
      <c r="V1165"/>
      <c r="W1165"/>
    </row>
    <row r="1166" spans="1:23" ht="27" customHeight="1" x14ac:dyDescent="0.25">
      <c r="A1166" s="31">
        <v>20050</v>
      </c>
      <c r="B1166" s="31">
        <v>1058</v>
      </c>
      <c r="C1166" s="31" t="s">
        <v>340</v>
      </c>
      <c r="D1166" s="55">
        <v>42416.284722222219</v>
      </c>
      <c r="E1166" s="31" t="s">
        <v>39</v>
      </c>
      <c r="F1166" s="55">
        <v>42415.292361111111</v>
      </c>
      <c r="G1166" s="51">
        <f t="shared" si="115"/>
        <v>0.99236111110803904</v>
      </c>
      <c r="H1166" s="31" t="str">
        <f t="shared" si="111"/>
        <v>ACCEPTABLE</v>
      </c>
      <c r="I1166" s="18"/>
      <c r="J1166" s="33">
        <v>42416.291666666664</v>
      </c>
      <c r="K1166" s="33">
        <v>42416.302777777775</v>
      </c>
      <c r="L1166" s="27">
        <f t="shared" si="112"/>
        <v>1.1111111110949423E-2</v>
      </c>
      <c r="M1166" s="28" t="str">
        <f t="shared" si="113"/>
        <v>TRUE</v>
      </c>
      <c r="N1166" s="31" t="s">
        <v>39</v>
      </c>
      <c r="O1166" s="29" t="s">
        <v>742</v>
      </c>
      <c r="P1166"/>
      <c r="Q1166"/>
      <c r="R1166"/>
      <c r="S1166"/>
      <c r="T1166"/>
      <c r="U1166"/>
      <c r="V1166"/>
      <c r="W1166"/>
    </row>
    <row r="1167" spans="1:23" ht="27" customHeight="1" x14ac:dyDescent="0.25">
      <c r="A1167" s="31">
        <v>20051</v>
      </c>
      <c r="B1167" s="31">
        <v>1059</v>
      </c>
      <c r="C1167" s="31" t="s">
        <v>51</v>
      </c>
      <c r="D1167" s="55">
        <v>42416.3125</v>
      </c>
      <c r="E1167" s="31" t="s">
        <v>41</v>
      </c>
      <c r="F1167" s="55">
        <v>42416.261111111111</v>
      </c>
      <c r="G1167" s="51">
        <f t="shared" si="115"/>
        <v>5.1388888889050577E-2</v>
      </c>
      <c r="H1167" s="31" t="str">
        <f t="shared" si="111"/>
        <v>ACCEPTABLE</v>
      </c>
      <c r="I1167" s="18"/>
      <c r="J1167" s="33">
        <v>42416.318055555559</v>
      </c>
      <c r="K1167" s="33">
        <v>42416.322916666664</v>
      </c>
      <c r="L1167" s="27">
        <f t="shared" si="112"/>
        <v>4.8611111051286571E-3</v>
      </c>
      <c r="M1167" s="28" t="str">
        <f t="shared" si="113"/>
        <v>TRUE</v>
      </c>
      <c r="N1167" s="31" t="s">
        <v>41</v>
      </c>
      <c r="O1167" s="29" t="s">
        <v>324</v>
      </c>
      <c r="P1167"/>
      <c r="Q1167"/>
      <c r="R1167"/>
      <c r="S1167"/>
      <c r="T1167"/>
      <c r="U1167"/>
      <c r="V1167"/>
      <c r="W1167"/>
    </row>
    <row r="1168" spans="1:23" ht="27" customHeight="1" x14ac:dyDescent="0.25">
      <c r="A1168" s="31">
        <v>20051</v>
      </c>
      <c r="B1168" s="31">
        <v>1060</v>
      </c>
      <c r="C1168" s="31" t="s">
        <v>340</v>
      </c>
      <c r="D1168" s="55">
        <v>42416.333333333336</v>
      </c>
      <c r="E1168" s="31" t="s">
        <v>39</v>
      </c>
      <c r="F1168" s="55">
        <v>42416.261111111111</v>
      </c>
      <c r="G1168" s="51">
        <f t="shared" si="115"/>
        <v>7.2222222224809229E-2</v>
      </c>
      <c r="H1168" s="31" t="str">
        <f t="shared" si="111"/>
        <v>ACCEPTABLE</v>
      </c>
      <c r="I1168" s="18"/>
      <c r="J1168" s="33">
        <v>42416.342361111114</v>
      </c>
      <c r="K1168" s="33">
        <v>42416.355555555558</v>
      </c>
      <c r="L1168" s="27">
        <f t="shared" si="112"/>
        <v>1.3194444443797693E-2</v>
      </c>
      <c r="M1168" s="28" t="str">
        <f t="shared" si="113"/>
        <v>TRUE</v>
      </c>
      <c r="N1168" s="31" t="s">
        <v>39</v>
      </c>
      <c r="O1168" s="29" t="s">
        <v>738</v>
      </c>
      <c r="P1168"/>
      <c r="Q1168"/>
      <c r="R1168"/>
      <c r="S1168"/>
      <c r="T1168"/>
      <c r="U1168"/>
      <c r="V1168"/>
      <c r="W1168"/>
    </row>
    <row r="1169" spans="1:23" ht="27" customHeight="1" x14ac:dyDescent="0.25">
      <c r="A1169" s="31">
        <v>20054</v>
      </c>
      <c r="B1169" s="31">
        <v>1061</v>
      </c>
      <c r="C1169" s="31" t="s">
        <v>292</v>
      </c>
      <c r="D1169" s="55">
        <v>42416.541666666664</v>
      </c>
      <c r="E1169" s="31" t="s">
        <v>41</v>
      </c>
      <c r="F1169" s="55">
        <v>42416.480555555558</v>
      </c>
      <c r="G1169" s="51">
        <f t="shared" si="115"/>
        <v>6.1111111106583849E-2</v>
      </c>
      <c r="H1169" s="31" t="str">
        <f t="shared" ref="H1169:H1218" si="116">IF(D1169-F1169&lt;0,"TOO LATE",IF(G1169="","",IF(OR(DAY(D1169-F1169)&gt;1,AND(HOUR(D1169-F1169)&gt;HOUR("0:59"),(SIGN(D1169-F1169)=1))),"ACCEPTABLE","TOO LATE")))</f>
        <v>ACCEPTABLE</v>
      </c>
      <c r="I1169" s="18"/>
      <c r="J1169" s="33">
        <v>42416.527083333334</v>
      </c>
      <c r="K1169" s="33">
        <v>42416.552083333336</v>
      </c>
      <c r="L1169" s="27">
        <f t="shared" si="112"/>
        <v>2.5000000001455192E-2</v>
      </c>
      <c r="M1169" s="28" t="str">
        <f t="shared" si="113"/>
        <v>TRUE</v>
      </c>
      <c r="N1169" s="31" t="s">
        <v>41</v>
      </c>
      <c r="O1169" s="29" t="s">
        <v>120</v>
      </c>
      <c r="P1169"/>
      <c r="Q1169"/>
      <c r="R1169"/>
      <c r="S1169"/>
      <c r="T1169"/>
      <c r="U1169"/>
      <c r="V1169"/>
      <c r="W1169"/>
    </row>
    <row r="1170" spans="1:23" ht="27" customHeight="1" x14ac:dyDescent="0.25">
      <c r="A1170" s="31">
        <v>20052</v>
      </c>
      <c r="B1170" s="31">
        <v>1062</v>
      </c>
      <c r="C1170" s="31" t="s">
        <v>40</v>
      </c>
      <c r="D1170" s="55">
        <v>42416.972222222219</v>
      </c>
      <c r="E1170" s="31" t="s">
        <v>39</v>
      </c>
      <c r="F1170" s="55">
        <v>42416.261111111111</v>
      </c>
      <c r="G1170" s="51">
        <f t="shared" ref="G1170" si="117">IF(D1170="","",D1170-F1170)</f>
        <v>0.71111111110803904</v>
      </c>
      <c r="H1170" s="31" t="str">
        <f t="shared" si="116"/>
        <v>ACCEPTABLE</v>
      </c>
      <c r="I1170" s="18"/>
      <c r="J1170" s="33">
        <v>42416.855555555558</v>
      </c>
      <c r="K1170" s="33">
        <v>42416.871527777781</v>
      </c>
      <c r="L1170" s="27">
        <f t="shared" ref="L1170:L1219" si="118">IF(OR(K1170="",J1170=""), "Incomplete Data", K1170-J1170)</f>
        <v>1.5972222223354038E-2</v>
      </c>
      <c r="M1170" s="28" t="str">
        <f t="shared" ref="M1170:M1219" si="119">_xlfn.IFS(OR(J1170=0,K1170=0,L1170=""), "Incomplete Data", OR(L1170&gt;$M$5,L1170&lt;-$M$5),"FALSE",  OR(L1170&lt;=$M$5,L1170&gt;-$M$5), "TRUE")</f>
        <v>TRUE</v>
      </c>
      <c r="N1170" s="31" t="s">
        <v>39</v>
      </c>
      <c r="O1170" s="29" t="s">
        <v>268</v>
      </c>
      <c r="P1170"/>
      <c r="Q1170"/>
      <c r="R1170"/>
      <c r="S1170"/>
      <c r="T1170"/>
      <c r="U1170"/>
      <c r="V1170"/>
      <c r="W1170"/>
    </row>
    <row r="1171" spans="1:23" ht="27" customHeight="1" x14ac:dyDescent="0.25">
      <c r="A1171" s="31">
        <v>20055</v>
      </c>
      <c r="B1171" s="31">
        <v>1063</v>
      </c>
      <c r="C1171" s="31" t="s">
        <v>40</v>
      </c>
      <c r="D1171" s="55">
        <v>42418.267361111109</v>
      </c>
      <c r="E1171" s="31" t="s">
        <v>41</v>
      </c>
      <c r="F1171" s="55">
        <v>42418.267361111109</v>
      </c>
      <c r="G1171" s="51">
        <f t="shared" si="115"/>
        <v>0</v>
      </c>
      <c r="H1171" s="31" t="str">
        <f t="shared" si="116"/>
        <v>TOO LATE</v>
      </c>
      <c r="I1171" s="18"/>
      <c r="J1171" s="33">
        <v>42418.268055555556</v>
      </c>
      <c r="K1171" s="33">
        <v>42418.27847222222</v>
      </c>
      <c r="L1171" s="27">
        <f t="shared" si="118"/>
        <v>1.0416666664241347E-2</v>
      </c>
      <c r="M1171" s="28" t="str">
        <f t="shared" si="119"/>
        <v>TRUE</v>
      </c>
      <c r="N1171" s="31" t="s">
        <v>41</v>
      </c>
      <c r="O1171" s="29" t="s">
        <v>743</v>
      </c>
      <c r="P1171"/>
      <c r="Q1171"/>
      <c r="R1171"/>
      <c r="S1171"/>
      <c r="T1171"/>
      <c r="U1171"/>
      <c r="V1171"/>
      <c r="W1171"/>
    </row>
    <row r="1172" spans="1:23" ht="27" customHeight="1" x14ac:dyDescent="0.25">
      <c r="A1172" s="31">
        <v>20055</v>
      </c>
      <c r="B1172" s="31">
        <v>1064</v>
      </c>
      <c r="C1172" s="31" t="s">
        <v>40</v>
      </c>
      <c r="D1172" s="55">
        <v>42418.291666666664</v>
      </c>
      <c r="E1172" s="31" t="s">
        <v>39</v>
      </c>
      <c r="F1172" s="55">
        <v>42418.267361111109</v>
      </c>
      <c r="G1172" s="51">
        <f t="shared" si="115"/>
        <v>2.4305555554747116E-2</v>
      </c>
      <c r="H1172" s="31" t="str">
        <f t="shared" si="116"/>
        <v>TOO LATE</v>
      </c>
      <c r="I1172" s="18"/>
      <c r="J1172" s="33">
        <v>42418.291666666664</v>
      </c>
      <c r="K1172" s="33">
        <v>42418.304166666669</v>
      </c>
      <c r="L1172" s="27">
        <f t="shared" si="118"/>
        <v>1.2500000004365575E-2</v>
      </c>
      <c r="M1172" s="28" t="str">
        <f t="shared" si="119"/>
        <v>TRUE</v>
      </c>
      <c r="N1172" s="31" t="s">
        <v>39</v>
      </c>
      <c r="O1172" s="29" t="s">
        <v>743</v>
      </c>
      <c r="P1172"/>
      <c r="Q1172"/>
      <c r="R1172"/>
      <c r="S1172"/>
      <c r="T1172"/>
      <c r="U1172"/>
      <c r="V1172"/>
      <c r="W1172"/>
    </row>
    <row r="1173" spans="1:23" ht="27" customHeight="1" x14ac:dyDescent="0.25">
      <c r="A1173" s="31">
        <v>20056</v>
      </c>
      <c r="B1173" s="31">
        <v>1065</v>
      </c>
      <c r="C1173" s="31" t="s">
        <v>40</v>
      </c>
      <c r="D1173" s="55">
        <v>42419.84375</v>
      </c>
      <c r="E1173" s="31" t="s">
        <v>41</v>
      </c>
      <c r="F1173" s="55">
        <v>42419.606944444444</v>
      </c>
      <c r="G1173" s="51">
        <f t="shared" si="115"/>
        <v>0.23680555555620231</v>
      </c>
      <c r="H1173" s="31" t="str">
        <f t="shared" si="116"/>
        <v>ACCEPTABLE</v>
      </c>
      <c r="I1173" s="18"/>
      <c r="J1173" s="33">
        <v>42419.854166666664</v>
      </c>
      <c r="K1173" s="33">
        <v>42419.864583333336</v>
      </c>
      <c r="L1173" s="27">
        <f t="shared" si="118"/>
        <v>1.0416666671517305E-2</v>
      </c>
      <c r="M1173" s="28" t="str">
        <f t="shared" si="119"/>
        <v>TRUE</v>
      </c>
      <c r="N1173" s="31" t="s">
        <v>41</v>
      </c>
      <c r="O1173" s="29" t="s">
        <v>744</v>
      </c>
      <c r="P1173"/>
      <c r="Q1173"/>
      <c r="R1173"/>
      <c r="S1173"/>
      <c r="T1173"/>
      <c r="U1173"/>
      <c r="V1173"/>
      <c r="W1173"/>
    </row>
    <row r="1174" spans="1:23" ht="27" customHeight="1" x14ac:dyDescent="0.25">
      <c r="A1174" s="31">
        <v>20056</v>
      </c>
      <c r="B1174" s="31">
        <v>1066</v>
      </c>
      <c r="C1174" s="31" t="s">
        <v>43</v>
      </c>
      <c r="D1174" s="55">
        <v>42419.885416666664</v>
      </c>
      <c r="E1174" s="31" t="s">
        <v>39</v>
      </c>
      <c r="F1174" s="55">
        <v>42419.606944444444</v>
      </c>
      <c r="G1174" s="51">
        <f t="shared" si="115"/>
        <v>0.27847222222044365</v>
      </c>
      <c r="H1174" s="31" t="str">
        <f t="shared" si="116"/>
        <v>ACCEPTABLE</v>
      </c>
      <c r="I1174" s="18"/>
      <c r="J1174" s="33">
        <v>42419.899305555555</v>
      </c>
      <c r="K1174" s="33">
        <v>42419.909722222219</v>
      </c>
      <c r="L1174" s="27">
        <f t="shared" si="118"/>
        <v>1.0416666664241347E-2</v>
      </c>
      <c r="M1174" s="28" t="str">
        <f t="shared" si="119"/>
        <v>TRUE</v>
      </c>
      <c r="N1174" s="31" t="s">
        <v>39</v>
      </c>
      <c r="O1174" s="29" t="s">
        <v>44</v>
      </c>
      <c r="P1174"/>
      <c r="Q1174"/>
      <c r="R1174"/>
      <c r="S1174"/>
      <c r="T1174"/>
      <c r="U1174"/>
      <c r="V1174"/>
      <c r="W1174"/>
    </row>
    <row r="1175" spans="1:23" ht="27" customHeight="1" x14ac:dyDescent="0.25">
      <c r="A1175" s="31">
        <v>20056</v>
      </c>
      <c r="B1175" s="31">
        <v>1067</v>
      </c>
      <c r="C1175" s="31" t="s">
        <v>43</v>
      </c>
      <c r="D1175" s="55">
        <v>42420.506944444445</v>
      </c>
      <c r="E1175" s="31" t="s">
        <v>41</v>
      </c>
      <c r="F1175" s="55">
        <v>42420.425694444442</v>
      </c>
      <c r="G1175" s="51">
        <f t="shared" si="115"/>
        <v>8.1250000002910383E-2</v>
      </c>
      <c r="H1175" s="31" t="str">
        <f t="shared" si="116"/>
        <v>ACCEPTABLE</v>
      </c>
      <c r="I1175" s="18"/>
      <c r="J1175" s="33">
        <v>42420.503472222219</v>
      </c>
      <c r="K1175" s="33">
        <v>42420.515972222223</v>
      </c>
      <c r="L1175" s="27">
        <f t="shared" si="118"/>
        <v>1.2500000004365575E-2</v>
      </c>
      <c r="M1175" s="28" t="str">
        <f t="shared" si="119"/>
        <v>TRUE</v>
      </c>
      <c r="N1175" s="31" t="s">
        <v>41</v>
      </c>
      <c r="O1175" s="29" t="s">
        <v>745</v>
      </c>
      <c r="P1175"/>
      <c r="Q1175"/>
      <c r="R1175"/>
      <c r="S1175"/>
      <c r="T1175"/>
      <c r="U1175"/>
      <c r="V1175"/>
      <c r="W1175"/>
    </row>
    <row r="1176" spans="1:23" ht="27" customHeight="1" x14ac:dyDescent="0.25">
      <c r="A1176" s="31">
        <v>20056</v>
      </c>
      <c r="B1176" s="31">
        <v>1068</v>
      </c>
      <c r="C1176" s="31" t="s">
        <v>40</v>
      </c>
      <c r="D1176" s="55">
        <v>42420.534722222219</v>
      </c>
      <c r="E1176" s="31" t="s">
        <v>39</v>
      </c>
      <c r="F1176" s="55">
        <v>42420.425694444442</v>
      </c>
      <c r="G1176" s="51">
        <f t="shared" si="115"/>
        <v>0.10902777777664596</v>
      </c>
      <c r="H1176" s="31" t="str">
        <f t="shared" si="116"/>
        <v>ACCEPTABLE</v>
      </c>
      <c r="I1176" s="18"/>
      <c r="J1176" s="33">
        <v>42420.534722222219</v>
      </c>
      <c r="K1176" s="33">
        <v>42420.540277777778</v>
      </c>
      <c r="L1176" s="27">
        <f t="shared" si="118"/>
        <v>5.5555555591126904E-3</v>
      </c>
      <c r="M1176" s="28" t="str">
        <f t="shared" si="119"/>
        <v>TRUE</v>
      </c>
      <c r="N1176" s="31" t="s">
        <v>39</v>
      </c>
      <c r="O1176" s="29" t="s">
        <v>211</v>
      </c>
      <c r="P1176"/>
      <c r="Q1176"/>
      <c r="R1176"/>
      <c r="S1176"/>
      <c r="T1176"/>
      <c r="U1176"/>
      <c r="V1176"/>
      <c r="W1176"/>
    </row>
    <row r="1177" spans="1:23" ht="27" customHeight="1" x14ac:dyDescent="0.25">
      <c r="A1177" s="31">
        <v>20057</v>
      </c>
      <c r="B1177" s="31">
        <v>1069</v>
      </c>
      <c r="C1177" s="31" t="s">
        <v>40</v>
      </c>
      <c r="D1177" s="55">
        <v>42420.590277777781</v>
      </c>
      <c r="E1177" s="31" t="s">
        <v>41</v>
      </c>
      <c r="F1177" s="55">
        <v>42420.5</v>
      </c>
      <c r="G1177" s="51">
        <f t="shared" si="115"/>
        <v>9.0277777781011537E-2</v>
      </c>
      <c r="H1177" s="31" t="str">
        <f t="shared" si="116"/>
        <v>ACCEPTABLE</v>
      </c>
      <c r="I1177" s="18"/>
      <c r="J1177" s="33">
        <v>42420.588194444441</v>
      </c>
      <c r="K1177" s="33">
        <v>42420.601388888892</v>
      </c>
      <c r="L1177" s="27">
        <f t="shared" si="118"/>
        <v>1.319444445107365E-2</v>
      </c>
      <c r="M1177" s="28" t="str">
        <f t="shared" si="119"/>
        <v>TRUE</v>
      </c>
      <c r="N1177" s="31" t="s">
        <v>41</v>
      </c>
      <c r="O1177" s="29" t="s">
        <v>663</v>
      </c>
      <c r="P1177"/>
      <c r="Q1177"/>
      <c r="R1177"/>
      <c r="S1177"/>
      <c r="T1177"/>
      <c r="U1177"/>
      <c r="V1177"/>
      <c r="W1177"/>
    </row>
    <row r="1178" spans="1:23" ht="27" customHeight="1" x14ac:dyDescent="0.25">
      <c r="A1178" s="31">
        <v>20057</v>
      </c>
      <c r="B1178" s="31">
        <v>1070</v>
      </c>
      <c r="C1178" s="31" t="s">
        <v>43</v>
      </c>
      <c r="D1178" s="55">
        <v>42420.631944444445</v>
      </c>
      <c r="E1178" s="31" t="s">
        <v>39</v>
      </c>
      <c r="F1178" s="55">
        <v>42420.5</v>
      </c>
      <c r="G1178" s="51">
        <f t="shared" si="115"/>
        <v>0.13194444444525288</v>
      </c>
      <c r="H1178" s="31" t="str">
        <f t="shared" si="116"/>
        <v>ACCEPTABLE</v>
      </c>
      <c r="I1178" s="18"/>
      <c r="J1178" s="33">
        <v>42420.625</v>
      </c>
      <c r="K1178" s="33">
        <v>42420.631944444445</v>
      </c>
      <c r="L1178" s="27">
        <f t="shared" si="118"/>
        <v>6.9444444452528842E-3</v>
      </c>
      <c r="M1178" s="28" t="str">
        <f t="shared" si="119"/>
        <v>TRUE</v>
      </c>
      <c r="N1178" s="31" t="s">
        <v>39</v>
      </c>
      <c r="O1178" s="29" t="s">
        <v>44</v>
      </c>
      <c r="P1178"/>
      <c r="Q1178"/>
      <c r="R1178"/>
      <c r="S1178"/>
      <c r="T1178"/>
      <c r="U1178"/>
      <c r="V1178"/>
      <c r="W1178"/>
    </row>
    <row r="1179" spans="1:23" ht="27" customHeight="1" x14ac:dyDescent="0.25">
      <c r="A1179" s="31">
        <v>20057</v>
      </c>
      <c r="B1179" s="31">
        <v>1071</v>
      </c>
      <c r="C1179" s="31" t="s">
        <v>43</v>
      </c>
      <c r="D1179" s="55">
        <v>42420.944444444445</v>
      </c>
      <c r="E1179" s="31" t="s">
        <v>41</v>
      </c>
      <c r="F1179" s="55">
        <v>42420.822916666664</v>
      </c>
      <c r="G1179" s="51">
        <f t="shared" si="115"/>
        <v>0.12152777778101154</v>
      </c>
      <c r="H1179" s="31" t="str">
        <f t="shared" si="116"/>
        <v>ACCEPTABLE</v>
      </c>
      <c r="I1179" s="18"/>
      <c r="J1179" s="33">
        <v>42420.942361111112</v>
      </c>
      <c r="K1179" s="33">
        <v>42420.947916666664</v>
      </c>
      <c r="L1179" s="27">
        <f t="shared" si="118"/>
        <v>5.5555555518367328E-3</v>
      </c>
      <c r="M1179" s="28" t="str">
        <f t="shared" si="119"/>
        <v>TRUE</v>
      </c>
      <c r="N1179" s="31" t="s">
        <v>41</v>
      </c>
      <c r="O1179" s="29" t="s">
        <v>54</v>
      </c>
      <c r="P1179"/>
      <c r="Q1179"/>
      <c r="R1179"/>
      <c r="S1179"/>
      <c r="T1179"/>
      <c r="U1179"/>
      <c r="V1179"/>
      <c r="W1179"/>
    </row>
    <row r="1180" spans="1:23" ht="27" customHeight="1" x14ac:dyDescent="0.25">
      <c r="A1180" s="31">
        <v>20057</v>
      </c>
      <c r="B1180" s="31">
        <v>1072</v>
      </c>
      <c r="C1180" s="31" t="s">
        <v>40</v>
      </c>
      <c r="D1180" s="55">
        <v>42420.972222222219</v>
      </c>
      <c r="E1180" s="31" t="s">
        <v>39</v>
      </c>
      <c r="F1180" s="55">
        <v>42420.822916666664</v>
      </c>
      <c r="G1180" s="51">
        <f t="shared" si="115"/>
        <v>0.14930555555474712</v>
      </c>
      <c r="H1180" s="31" t="str">
        <f t="shared" si="116"/>
        <v>ACCEPTABLE</v>
      </c>
      <c r="I1180" s="18"/>
      <c r="J1180" s="33">
        <v>42420.970138888886</v>
      </c>
      <c r="K1180" s="33">
        <v>42420.98333333333</v>
      </c>
      <c r="L1180" s="27">
        <f t="shared" si="118"/>
        <v>1.3194444443797693E-2</v>
      </c>
      <c r="M1180" s="28" t="str">
        <f t="shared" si="119"/>
        <v>TRUE</v>
      </c>
      <c r="N1180" s="31" t="s">
        <v>39</v>
      </c>
      <c r="O1180" s="29" t="s">
        <v>348</v>
      </c>
      <c r="P1180"/>
      <c r="Q1180"/>
      <c r="R1180"/>
      <c r="S1180"/>
      <c r="T1180"/>
      <c r="U1180"/>
      <c r="V1180"/>
      <c r="W1180"/>
    </row>
    <row r="1181" spans="1:23" ht="27" customHeight="1" x14ac:dyDescent="0.25">
      <c r="A1181" s="31">
        <v>20059</v>
      </c>
      <c r="B1181" s="31">
        <v>1073</v>
      </c>
      <c r="C1181" s="31" t="s">
        <v>43</v>
      </c>
      <c r="D1181" s="55">
        <v>42421.236111111109</v>
      </c>
      <c r="E1181" s="31" t="s">
        <v>41</v>
      </c>
      <c r="F1181" s="55">
        <v>42420.822916666664</v>
      </c>
      <c r="G1181" s="51">
        <f t="shared" si="115"/>
        <v>0.41319444444525288</v>
      </c>
      <c r="H1181" s="31" t="str">
        <f t="shared" si="116"/>
        <v>ACCEPTABLE</v>
      </c>
      <c r="I1181" s="18"/>
      <c r="J1181" s="33">
        <v>42421.294444444444</v>
      </c>
      <c r="K1181" s="33">
        <v>42421.305555555555</v>
      </c>
      <c r="L1181" s="27">
        <f t="shared" si="118"/>
        <v>1.1111111110949423E-2</v>
      </c>
      <c r="M1181" s="28" t="str">
        <f t="shared" si="119"/>
        <v>TRUE</v>
      </c>
      <c r="N1181" s="31" t="s">
        <v>41</v>
      </c>
      <c r="O1181" s="29" t="s">
        <v>746</v>
      </c>
      <c r="P1181"/>
      <c r="Q1181"/>
      <c r="R1181"/>
      <c r="S1181"/>
      <c r="T1181"/>
      <c r="U1181"/>
      <c r="V1181"/>
      <c r="W1181"/>
    </row>
    <row r="1182" spans="1:23" ht="27" customHeight="1" x14ac:dyDescent="0.25">
      <c r="A1182" s="31">
        <v>20060</v>
      </c>
      <c r="B1182" s="31">
        <v>1076</v>
      </c>
      <c r="C1182" s="31" t="s">
        <v>40</v>
      </c>
      <c r="D1182" s="55">
        <v>42421.34375</v>
      </c>
      <c r="E1182" s="31" t="s">
        <v>41</v>
      </c>
      <c r="F1182" s="55">
        <v>42421.150694444441</v>
      </c>
      <c r="G1182" s="51">
        <f t="shared" si="115"/>
        <v>0.19305555555911269</v>
      </c>
      <c r="H1182" s="31" t="str">
        <f t="shared" si="116"/>
        <v>ACCEPTABLE</v>
      </c>
      <c r="I1182" s="18"/>
      <c r="J1182" s="33">
        <v>42421.323611111111</v>
      </c>
      <c r="K1182" s="33">
        <v>42421.335416666669</v>
      </c>
      <c r="L1182" s="27">
        <f t="shared" si="118"/>
        <v>1.1805555557657499E-2</v>
      </c>
      <c r="M1182" s="28" t="str">
        <f t="shared" si="119"/>
        <v>TRUE</v>
      </c>
      <c r="N1182" s="31" t="s">
        <v>41</v>
      </c>
      <c r="O1182" s="29" t="s">
        <v>266</v>
      </c>
      <c r="P1182"/>
      <c r="Q1182"/>
      <c r="R1182"/>
      <c r="S1182"/>
      <c r="T1182"/>
      <c r="U1182"/>
      <c r="V1182"/>
      <c r="W1182"/>
    </row>
    <row r="1183" spans="1:23" ht="27" customHeight="1" x14ac:dyDescent="0.25">
      <c r="A1183" s="31">
        <v>20060</v>
      </c>
      <c r="B1183" s="31">
        <v>1077</v>
      </c>
      <c r="C1183" s="31" t="s">
        <v>40</v>
      </c>
      <c r="D1183" s="55">
        <v>42421.371527777781</v>
      </c>
      <c r="E1183" s="31" t="s">
        <v>39</v>
      </c>
      <c r="F1183" s="55">
        <v>42421.150694444441</v>
      </c>
      <c r="G1183" s="51">
        <f t="shared" si="115"/>
        <v>0.22083333334012423</v>
      </c>
      <c r="H1183" s="31" t="str">
        <f t="shared" si="116"/>
        <v>ACCEPTABLE</v>
      </c>
      <c r="I1183" s="18"/>
      <c r="J1183" s="33">
        <v>42421.340277777781</v>
      </c>
      <c r="K1183" s="33">
        <v>42421.353472222225</v>
      </c>
      <c r="L1183" s="27">
        <f t="shared" si="118"/>
        <v>1.3194444443797693E-2</v>
      </c>
      <c r="M1183" s="28" t="str">
        <f t="shared" si="119"/>
        <v>TRUE</v>
      </c>
      <c r="N1183" s="31" t="s">
        <v>39</v>
      </c>
      <c r="O1183" s="29" t="s">
        <v>747</v>
      </c>
      <c r="P1183"/>
      <c r="Q1183"/>
      <c r="R1183"/>
      <c r="S1183"/>
      <c r="T1183"/>
      <c r="U1183"/>
      <c r="V1183"/>
      <c r="W1183"/>
    </row>
    <row r="1184" spans="1:23" ht="27" customHeight="1" x14ac:dyDescent="0.25">
      <c r="A1184" s="31">
        <v>20059</v>
      </c>
      <c r="B1184" s="31">
        <v>1078</v>
      </c>
      <c r="C1184" s="31" t="s">
        <v>43</v>
      </c>
      <c r="D1184" s="55">
        <v>42421.506944444445</v>
      </c>
      <c r="E1184" s="31" t="s">
        <v>41</v>
      </c>
      <c r="F1184" s="55">
        <v>42421.333333333336</v>
      </c>
      <c r="G1184" s="51">
        <f t="shared" si="115"/>
        <v>0.17361111110949423</v>
      </c>
      <c r="H1184" s="31" t="str">
        <f t="shared" si="116"/>
        <v>ACCEPTABLE</v>
      </c>
      <c r="I1184" s="18"/>
      <c r="J1184" s="33">
        <v>42421.503472222219</v>
      </c>
      <c r="K1184" s="33">
        <v>42421.511111111111</v>
      </c>
      <c r="L1184" s="27">
        <f t="shared" si="118"/>
        <v>7.6388888919609599E-3</v>
      </c>
      <c r="M1184" s="28" t="str">
        <f t="shared" si="119"/>
        <v>TRUE</v>
      </c>
      <c r="N1184" s="31" t="s">
        <v>41</v>
      </c>
      <c r="O1184" s="29" t="s">
        <v>398</v>
      </c>
      <c r="P1184"/>
      <c r="Q1184"/>
      <c r="R1184"/>
      <c r="S1184"/>
      <c r="T1184"/>
      <c r="U1184"/>
      <c r="V1184"/>
      <c r="W1184"/>
    </row>
    <row r="1185" spans="1:23" ht="27" customHeight="1" x14ac:dyDescent="0.25">
      <c r="A1185" s="31">
        <v>20059</v>
      </c>
      <c r="B1185" s="31">
        <v>1079</v>
      </c>
      <c r="C1185" s="31" t="s">
        <v>40</v>
      </c>
      <c r="D1185" s="55">
        <v>42421.534722222219</v>
      </c>
      <c r="E1185" s="31" t="s">
        <v>39</v>
      </c>
      <c r="F1185" s="55">
        <v>42421.333333333336</v>
      </c>
      <c r="G1185" s="51">
        <f t="shared" si="115"/>
        <v>0.20138888888322981</v>
      </c>
      <c r="H1185" s="31" t="str">
        <f t="shared" si="116"/>
        <v>ACCEPTABLE</v>
      </c>
      <c r="I1185" s="18"/>
      <c r="J1185" s="33">
        <v>42421.537499999999</v>
      </c>
      <c r="K1185" s="33">
        <v>42421.548611111109</v>
      </c>
      <c r="L1185" s="27">
        <f t="shared" si="118"/>
        <v>1.1111111110949423E-2</v>
      </c>
      <c r="M1185" s="28" t="str">
        <f t="shared" si="119"/>
        <v>TRUE</v>
      </c>
      <c r="N1185" s="31" t="s">
        <v>39</v>
      </c>
      <c r="O1185" s="29" t="s">
        <v>478</v>
      </c>
      <c r="P1185"/>
      <c r="Q1185"/>
      <c r="R1185"/>
      <c r="S1185"/>
      <c r="T1185"/>
      <c r="U1185"/>
      <c r="V1185"/>
      <c r="W1185"/>
    </row>
    <row r="1186" spans="1:23" ht="27" customHeight="1" x14ac:dyDescent="0.25">
      <c r="A1186" s="31">
        <v>20061</v>
      </c>
      <c r="B1186" s="31">
        <v>1080</v>
      </c>
      <c r="C1186" s="31" t="s">
        <v>40</v>
      </c>
      <c r="D1186" s="55">
        <v>42421.5625</v>
      </c>
      <c r="E1186" s="31" t="s">
        <v>41</v>
      </c>
      <c r="F1186" s="55">
        <v>42421.333333333336</v>
      </c>
      <c r="G1186" s="51">
        <f t="shared" si="115"/>
        <v>0.22916666666424135</v>
      </c>
      <c r="H1186" s="31" t="str">
        <f t="shared" si="116"/>
        <v>ACCEPTABLE</v>
      </c>
      <c r="I1186" s="18"/>
      <c r="J1186" s="33">
        <v>42421.571527777778</v>
      </c>
      <c r="K1186" s="33">
        <v>42421.583333333336</v>
      </c>
      <c r="L1186" s="27">
        <f t="shared" si="118"/>
        <v>1.1805555557657499E-2</v>
      </c>
      <c r="M1186" s="28" t="str">
        <f t="shared" si="119"/>
        <v>TRUE</v>
      </c>
      <c r="N1186" s="31" t="s">
        <v>41</v>
      </c>
      <c r="O1186" s="29" t="s">
        <v>748</v>
      </c>
      <c r="P1186"/>
      <c r="Q1186"/>
      <c r="R1186"/>
      <c r="S1186"/>
      <c r="T1186"/>
      <c r="U1186"/>
      <c r="V1186"/>
      <c r="W1186"/>
    </row>
    <row r="1187" spans="1:23" ht="27" customHeight="1" x14ac:dyDescent="0.25">
      <c r="A1187" s="31">
        <v>20061</v>
      </c>
      <c r="B1187" s="31">
        <v>1081</v>
      </c>
      <c r="C1187" s="31" t="s">
        <v>43</v>
      </c>
      <c r="D1187" s="55">
        <v>42421.597222222219</v>
      </c>
      <c r="E1187" s="31" t="s">
        <v>39</v>
      </c>
      <c r="F1187" s="55">
        <v>42421.333333333336</v>
      </c>
      <c r="G1187" s="51">
        <f t="shared" si="115"/>
        <v>0.26388888888322981</v>
      </c>
      <c r="H1187" s="31" t="str">
        <f t="shared" si="116"/>
        <v>ACCEPTABLE</v>
      </c>
      <c r="I1187" s="18"/>
      <c r="J1187" s="33">
        <v>42421.604166666664</v>
      </c>
      <c r="K1187" s="33">
        <v>42421.614583333336</v>
      </c>
      <c r="L1187" s="27">
        <f t="shared" si="118"/>
        <v>1.0416666671517305E-2</v>
      </c>
      <c r="M1187" s="28" t="str">
        <f t="shared" si="119"/>
        <v>TRUE</v>
      </c>
      <c r="N1187" s="31" t="s">
        <v>39</v>
      </c>
      <c r="O1187" s="29" t="s">
        <v>398</v>
      </c>
      <c r="P1187"/>
      <c r="Q1187"/>
      <c r="R1187"/>
      <c r="S1187"/>
      <c r="T1187"/>
      <c r="U1187"/>
      <c r="V1187"/>
      <c r="W1187"/>
    </row>
    <row r="1188" spans="1:23" ht="27" customHeight="1" x14ac:dyDescent="0.25">
      <c r="A1188" s="31">
        <v>20058</v>
      </c>
      <c r="B1188" s="31">
        <v>1082</v>
      </c>
      <c r="C1188" s="31" t="s">
        <v>51</v>
      </c>
      <c r="D1188" s="55">
        <v>42422.277777777781</v>
      </c>
      <c r="E1188" s="31" t="s">
        <v>41</v>
      </c>
      <c r="F1188" s="55">
        <v>42422.255555555559</v>
      </c>
      <c r="G1188" s="51">
        <f t="shared" si="115"/>
        <v>2.2222222221898846E-2</v>
      </c>
      <c r="H1188" s="31" t="str">
        <f t="shared" si="116"/>
        <v>TOO LATE</v>
      </c>
      <c r="I1188" s="18"/>
      <c r="J1188" s="33">
        <v>42422.270833333336</v>
      </c>
      <c r="K1188" s="33">
        <v>42422.279861111114</v>
      </c>
      <c r="L1188" s="27">
        <f t="shared" si="118"/>
        <v>9.0277777781011537E-3</v>
      </c>
      <c r="M1188" s="28" t="str">
        <f t="shared" si="119"/>
        <v>TRUE</v>
      </c>
      <c r="N1188" s="31" t="s">
        <v>41</v>
      </c>
      <c r="O1188" s="29" t="s">
        <v>453</v>
      </c>
      <c r="P1188"/>
      <c r="Q1188"/>
      <c r="R1188"/>
      <c r="S1188"/>
      <c r="T1188"/>
      <c r="U1188"/>
      <c r="V1188"/>
      <c r="W1188"/>
    </row>
    <row r="1189" spans="1:23" ht="27" customHeight="1" x14ac:dyDescent="0.25">
      <c r="A1189" s="31">
        <v>20058</v>
      </c>
      <c r="B1189" s="31">
        <v>1083</v>
      </c>
      <c r="C1189" s="31" t="s">
        <v>340</v>
      </c>
      <c r="D1189" s="55">
        <v>42422.305555555555</v>
      </c>
      <c r="E1189" s="31" t="s">
        <v>39</v>
      </c>
      <c r="F1189" s="55">
        <v>42422.255555555559</v>
      </c>
      <c r="G1189" s="51">
        <f t="shared" si="115"/>
        <v>4.9999999995634425E-2</v>
      </c>
      <c r="H1189" s="31" t="str">
        <f t="shared" si="116"/>
        <v>ACCEPTABLE</v>
      </c>
      <c r="I1189" s="18"/>
      <c r="J1189" s="33">
        <v>42422.299305555556</v>
      </c>
      <c r="K1189" s="33">
        <v>42422.30972222222</v>
      </c>
      <c r="L1189" s="27">
        <f t="shared" si="118"/>
        <v>1.0416666664241347E-2</v>
      </c>
      <c r="M1189" s="28" t="str">
        <f t="shared" si="119"/>
        <v>TRUE</v>
      </c>
      <c r="N1189" s="31" t="s">
        <v>39</v>
      </c>
      <c r="O1189" s="29" t="s">
        <v>749</v>
      </c>
      <c r="P1189"/>
      <c r="Q1189"/>
      <c r="R1189"/>
      <c r="S1189"/>
      <c r="T1189"/>
      <c r="U1189"/>
      <c r="V1189"/>
      <c r="W1189"/>
    </row>
    <row r="1190" spans="1:23" ht="27" customHeight="1" x14ac:dyDescent="0.25">
      <c r="A1190" s="31">
        <v>20060</v>
      </c>
      <c r="B1190" s="31">
        <v>1084</v>
      </c>
      <c r="C1190" s="31" t="s">
        <v>340</v>
      </c>
      <c r="D1190" s="55">
        <v>42422.364583333336</v>
      </c>
      <c r="E1190" s="31" t="s">
        <v>41</v>
      </c>
      <c r="F1190" s="55">
        <v>42422.255555555559</v>
      </c>
      <c r="G1190" s="51">
        <f t="shared" si="115"/>
        <v>0.10902777777664596</v>
      </c>
      <c r="H1190" s="31" t="str">
        <f t="shared" si="116"/>
        <v>ACCEPTABLE</v>
      </c>
      <c r="I1190" s="18"/>
      <c r="J1190" s="33">
        <v>42422.362500000003</v>
      </c>
      <c r="K1190" s="33">
        <v>42422.372916666667</v>
      </c>
      <c r="L1190" s="27">
        <f t="shared" si="118"/>
        <v>1.0416666664241347E-2</v>
      </c>
      <c r="M1190" s="28" t="str">
        <f t="shared" si="119"/>
        <v>TRUE</v>
      </c>
      <c r="N1190" s="31" t="s">
        <v>41</v>
      </c>
      <c r="O1190" s="29" t="s">
        <v>750</v>
      </c>
      <c r="P1190"/>
      <c r="Q1190"/>
      <c r="R1190"/>
      <c r="S1190"/>
      <c r="T1190"/>
      <c r="U1190"/>
      <c r="V1190"/>
      <c r="W1190"/>
    </row>
    <row r="1191" spans="1:23" ht="27" customHeight="1" x14ac:dyDescent="0.25">
      <c r="A1191" s="31">
        <v>20061</v>
      </c>
      <c r="B1191" s="31">
        <v>1085</v>
      </c>
      <c r="C1191" s="31" t="s">
        <v>182</v>
      </c>
      <c r="D1191" s="55">
        <v>42422.40625</v>
      </c>
      <c r="E1191" s="31" t="s">
        <v>39</v>
      </c>
      <c r="F1191" s="55">
        <v>42422.255555555559</v>
      </c>
      <c r="G1191" s="51">
        <f t="shared" si="115"/>
        <v>0.15069444444088731</v>
      </c>
      <c r="H1191" s="31" t="str">
        <f t="shared" si="116"/>
        <v>ACCEPTABLE</v>
      </c>
      <c r="I1191" s="18"/>
      <c r="J1191" s="33">
        <v>42422.400000000001</v>
      </c>
      <c r="K1191" s="33">
        <v>42422.411111111112</v>
      </c>
      <c r="L1191" s="27">
        <f t="shared" si="118"/>
        <v>1.1111111110949423E-2</v>
      </c>
      <c r="M1191" s="28" t="str">
        <f t="shared" si="119"/>
        <v>TRUE</v>
      </c>
      <c r="N1191" s="31" t="s">
        <v>39</v>
      </c>
      <c r="O1191" s="29" t="s">
        <v>751</v>
      </c>
      <c r="P1191"/>
      <c r="Q1191"/>
      <c r="R1191"/>
      <c r="S1191"/>
      <c r="T1191"/>
      <c r="U1191"/>
      <c r="V1191"/>
      <c r="W1191"/>
    </row>
    <row r="1192" spans="1:23" ht="27" customHeight="1" x14ac:dyDescent="0.25">
      <c r="A1192" s="31">
        <v>20060</v>
      </c>
      <c r="B1192" s="31">
        <v>1086</v>
      </c>
      <c r="C1192" s="31" t="s">
        <v>51</v>
      </c>
      <c r="D1192" s="55">
        <v>42423.631944444445</v>
      </c>
      <c r="E1192" s="31" t="s">
        <v>41</v>
      </c>
      <c r="F1192" s="55">
        <v>42423.564583333333</v>
      </c>
      <c r="G1192" s="51">
        <f t="shared" ref="G1192:G1218" si="120">IF(D1192="","",D1192-F1192)</f>
        <v>6.7361111112404615E-2</v>
      </c>
      <c r="H1192" s="31" t="str">
        <f t="shared" si="116"/>
        <v>ACCEPTABLE</v>
      </c>
      <c r="I1192" s="18"/>
      <c r="J1192" s="33">
        <v>42423.628472222219</v>
      </c>
      <c r="K1192" s="33">
        <v>42423.635416666664</v>
      </c>
      <c r="L1192" s="27">
        <f t="shared" si="118"/>
        <v>6.9444444452528842E-3</v>
      </c>
      <c r="M1192" s="28" t="str">
        <f t="shared" si="119"/>
        <v>TRUE</v>
      </c>
      <c r="N1192" s="31" t="s">
        <v>41</v>
      </c>
      <c r="O1192" s="29" t="s">
        <v>492</v>
      </c>
      <c r="P1192"/>
      <c r="Q1192"/>
      <c r="R1192"/>
      <c r="S1192"/>
      <c r="T1192"/>
      <c r="U1192"/>
      <c r="V1192"/>
      <c r="W1192"/>
    </row>
    <row r="1193" spans="1:23" ht="27" customHeight="1" x14ac:dyDescent="0.25">
      <c r="A1193" s="31">
        <v>20060</v>
      </c>
      <c r="B1193" s="31">
        <v>1087</v>
      </c>
      <c r="C1193" s="31" t="s">
        <v>340</v>
      </c>
      <c r="D1193" s="55">
        <v>42423.659722222219</v>
      </c>
      <c r="E1193" s="31" t="s">
        <v>39</v>
      </c>
      <c r="F1193" s="55">
        <v>42423.564583333333</v>
      </c>
      <c r="G1193" s="51">
        <f t="shared" si="120"/>
        <v>9.5138888886140194E-2</v>
      </c>
      <c r="H1193" s="31" t="str">
        <f t="shared" si="116"/>
        <v>ACCEPTABLE</v>
      </c>
      <c r="I1193" s="18"/>
      <c r="J1193" s="33">
        <v>42423.659722222219</v>
      </c>
      <c r="K1193" s="33">
        <v>42423.673611111109</v>
      </c>
      <c r="L1193" s="27">
        <f t="shared" si="118"/>
        <v>1.3888888890505768E-2</v>
      </c>
      <c r="M1193" s="28" t="str">
        <f t="shared" si="119"/>
        <v>TRUE</v>
      </c>
      <c r="N1193" s="31" t="s">
        <v>39</v>
      </c>
      <c r="O1193" s="29" t="s">
        <v>752</v>
      </c>
      <c r="P1193"/>
      <c r="Q1193"/>
      <c r="R1193"/>
      <c r="S1193"/>
      <c r="T1193"/>
      <c r="U1193"/>
      <c r="V1193"/>
      <c r="W1193"/>
    </row>
    <row r="1194" spans="1:23" ht="27" customHeight="1" x14ac:dyDescent="0.25">
      <c r="A1194" s="31">
        <v>20062</v>
      </c>
      <c r="B1194" s="31">
        <v>1088</v>
      </c>
      <c r="C1194" s="31" t="s">
        <v>40</v>
      </c>
      <c r="D1194" s="55">
        <v>42423.9375</v>
      </c>
      <c r="E1194" s="31" t="s">
        <v>41</v>
      </c>
      <c r="F1194" s="55">
        <v>42423.748611111114</v>
      </c>
      <c r="G1194" s="51">
        <f t="shared" si="120"/>
        <v>0.18888888888614019</v>
      </c>
      <c r="H1194" s="31" t="str">
        <f t="shared" si="116"/>
        <v>ACCEPTABLE</v>
      </c>
      <c r="I1194" s="18"/>
      <c r="J1194" s="33">
        <v>42423.934027777781</v>
      </c>
      <c r="K1194" s="33">
        <v>42423.947222222225</v>
      </c>
      <c r="L1194" s="27">
        <f t="shared" si="118"/>
        <v>1.3194444443797693E-2</v>
      </c>
      <c r="M1194" s="28" t="str">
        <f t="shared" si="119"/>
        <v>TRUE</v>
      </c>
      <c r="N1194" s="31" t="s">
        <v>41</v>
      </c>
      <c r="O1194" s="29" t="s">
        <v>753</v>
      </c>
      <c r="P1194"/>
      <c r="Q1194"/>
      <c r="R1194"/>
      <c r="S1194"/>
      <c r="T1194"/>
      <c r="U1194"/>
      <c r="V1194"/>
      <c r="W1194"/>
    </row>
    <row r="1195" spans="1:23" ht="27" customHeight="1" x14ac:dyDescent="0.25">
      <c r="A1195" s="31">
        <v>20062</v>
      </c>
      <c r="B1195" s="31">
        <v>1089</v>
      </c>
      <c r="C1195" s="31" t="s">
        <v>43</v>
      </c>
      <c r="D1195" s="55">
        <v>42423.972222222219</v>
      </c>
      <c r="E1195" s="31" t="s">
        <v>39</v>
      </c>
      <c r="F1195" s="55">
        <v>42423.748611111114</v>
      </c>
      <c r="G1195" s="51">
        <f t="shared" si="120"/>
        <v>0.22361111110512866</v>
      </c>
      <c r="H1195" s="31" t="str">
        <f t="shared" si="116"/>
        <v>ACCEPTABLE</v>
      </c>
      <c r="I1195" s="18"/>
      <c r="J1195" s="33">
        <v>42423.96875</v>
      </c>
      <c r="K1195" s="33">
        <v>42423.979166666664</v>
      </c>
      <c r="L1195" s="27">
        <f t="shared" si="118"/>
        <v>1.0416666664241347E-2</v>
      </c>
      <c r="M1195" s="28" t="str">
        <f t="shared" si="119"/>
        <v>TRUE</v>
      </c>
      <c r="N1195" s="31" t="s">
        <v>39</v>
      </c>
      <c r="O1195" s="29" t="s">
        <v>54</v>
      </c>
      <c r="P1195"/>
      <c r="Q1195"/>
      <c r="R1195"/>
      <c r="S1195"/>
      <c r="T1195"/>
      <c r="U1195"/>
      <c r="V1195"/>
      <c r="W1195"/>
    </row>
    <row r="1196" spans="1:23" ht="27" customHeight="1" x14ac:dyDescent="0.25">
      <c r="A1196" s="31">
        <v>20063</v>
      </c>
      <c r="B1196" s="31">
        <v>1090</v>
      </c>
      <c r="C1196" s="31" t="s">
        <v>340</v>
      </c>
      <c r="D1196" s="55">
        <v>42424.34375</v>
      </c>
      <c r="E1196" s="31" t="s">
        <v>41</v>
      </c>
      <c r="F1196" s="55">
        <v>42424.252083333333</v>
      </c>
      <c r="G1196" s="51">
        <f t="shared" si="120"/>
        <v>9.1666666667151731E-2</v>
      </c>
      <c r="H1196" s="31" t="str">
        <f t="shared" si="116"/>
        <v>ACCEPTABLE</v>
      </c>
      <c r="I1196" s="18"/>
      <c r="J1196" s="33">
        <v>42424.333333333336</v>
      </c>
      <c r="K1196" s="33">
        <v>42424.347222222219</v>
      </c>
      <c r="L1196" s="27">
        <f t="shared" si="118"/>
        <v>1.3888888883229811E-2</v>
      </c>
      <c r="M1196" s="28" t="str">
        <f t="shared" si="119"/>
        <v>TRUE</v>
      </c>
      <c r="N1196" s="31" t="s">
        <v>41</v>
      </c>
      <c r="O1196" s="29" t="s">
        <v>754</v>
      </c>
      <c r="P1196"/>
      <c r="Q1196"/>
      <c r="R1196"/>
      <c r="S1196"/>
      <c r="T1196"/>
      <c r="U1196"/>
      <c r="V1196"/>
      <c r="W1196"/>
    </row>
    <row r="1197" spans="1:23" ht="27" customHeight="1" x14ac:dyDescent="0.25">
      <c r="A1197" s="31">
        <v>20063</v>
      </c>
      <c r="B1197" s="31">
        <v>1091</v>
      </c>
      <c r="C1197" s="31" t="s">
        <v>51</v>
      </c>
      <c r="D1197" s="55">
        <v>42424.375</v>
      </c>
      <c r="E1197" s="31" t="s">
        <v>39</v>
      </c>
      <c r="F1197" s="55">
        <v>42424.252083333333</v>
      </c>
      <c r="G1197" s="51">
        <f t="shared" si="120"/>
        <v>0.12291666666715173</v>
      </c>
      <c r="H1197" s="31" t="str">
        <f t="shared" si="116"/>
        <v>ACCEPTABLE</v>
      </c>
      <c r="I1197" s="18"/>
      <c r="J1197" s="33">
        <v>42424.371527777781</v>
      </c>
      <c r="K1197" s="33">
        <v>42424.379861111112</v>
      </c>
      <c r="L1197" s="27">
        <f t="shared" si="118"/>
        <v>8.333333331393078E-3</v>
      </c>
      <c r="M1197" s="28" t="str">
        <f t="shared" si="119"/>
        <v>TRUE</v>
      </c>
      <c r="N1197" s="31" t="s">
        <v>39</v>
      </c>
      <c r="O1197" s="29" t="s">
        <v>519</v>
      </c>
      <c r="P1197"/>
      <c r="Q1197"/>
      <c r="R1197"/>
      <c r="S1197"/>
      <c r="T1197"/>
      <c r="U1197"/>
      <c r="V1197"/>
      <c r="W1197"/>
    </row>
    <row r="1198" spans="1:23" ht="27" customHeight="1" x14ac:dyDescent="0.25">
      <c r="A1198" s="31">
        <v>20062</v>
      </c>
      <c r="B1198" s="31">
        <v>1092</v>
      </c>
      <c r="C1198" s="31" t="s">
        <v>43</v>
      </c>
      <c r="D1198" s="55">
        <v>42424.6875</v>
      </c>
      <c r="E1198" s="31" t="s">
        <v>41</v>
      </c>
      <c r="F1198" s="55">
        <v>42424.430555555555</v>
      </c>
      <c r="G1198" s="51">
        <f t="shared" si="120"/>
        <v>0.25694444444525288</v>
      </c>
      <c r="H1198" s="31" t="str">
        <f t="shared" si="116"/>
        <v>ACCEPTABLE</v>
      </c>
      <c r="I1198" s="18"/>
      <c r="J1198" s="33">
        <v>42424.684027777781</v>
      </c>
      <c r="K1198" s="33">
        <v>42424.694444444445</v>
      </c>
      <c r="L1198" s="27">
        <f t="shared" si="118"/>
        <v>1.0416666664241347E-2</v>
      </c>
      <c r="M1198" s="28" t="str">
        <f t="shared" si="119"/>
        <v>TRUE</v>
      </c>
      <c r="N1198" s="31" t="s">
        <v>41</v>
      </c>
      <c r="O1198" s="29" t="s">
        <v>492</v>
      </c>
      <c r="P1198"/>
      <c r="Q1198"/>
      <c r="R1198"/>
      <c r="S1198"/>
      <c r="T1198"/>
      <c r="U1198"/>
      <c r="V1198"/>
      <c r="W1198"/>
    </row>
    <row r="1199" spans="1:23" ht="27" customHeight="1" x14ac:dyDescent="0.25">
      <c r="A1199" s="31">
        <v>20062</v>
      </c>
      <c r="B1199" s="31">
        <v>1093</v>
      </c>
      <c r="C1199" s="31" t="s">
        <v>40</v>
      </c>
      <c r="D1199" s="55">
        <v>42424.694444444445</v>
      </c>
      <c r="E1199" s="31" t="s">
        <v>39</v>
      </c>
      <c r="F1199" s="55">
        <v>42424.430555555555</v>
      </c>
      <c r="G1199" s="51">
        <f t="shared" si="120"/>
        <v>0.26388888889050577</v>
      </c>
      <c r="H1199" s="31" t="str">
        <f t="shared" si="116"/>
        <v>ACCEPTABLE</v>
      </c>
      <c r="I1199" s="18"/>
      <c r="J1199" s="33">
        <v>42424.720833333333</v>
      </c>
      <c r="K1199" s="33">
        <v>42424.732638888891</v>
      </c>
      <c r="L1199" s="27">
        <f t="shared" si="118"/>
        <v>1.1805555557657499E-2</v>
      </c>
      <c r="M1199" s="28" t="str">
        <f t="shared" si="119"/>
        <v>TRUE</v>
      </c>
      <c r="N1199" s="31" t="s">
        <v>39</v>
      </c>
      <c r="O1199" s="29" t="s">
        <v>755</v>
      </c>
      <c r="P1199"/>
      <c r="Q1199"/>
      <c r="R1199"/>
      <c r="S1199"/>
      <c r="T1199"/>
      <c r="U1199"/>
      <c r="V1199"/>
      <c r="W1199"/>
    </row>
    <row r="1200" spans="1:23" ht="27" customHeight="1" x14ac:dyDescent="0.25">
      <c r="A1200" s="31">
        <v>20063</v>
      </c>
      <c r="B1200" s="31">
        <v>1095</v>
      </c>
      <c r="C1200" s="31" t="s">
        <v>53</v>
      </c>
      <c r="D1200" s="55">
        <v>42424.75</v>
      </c>
      <c r="E1200" s="31" t="s">
        <v>39</v>
      </c>
      <c r="F1200" s="55">
        <v>42424.430555555555</v>
      </c>
      <c r="G1200" s="51">
        <f t="shared" si="120"/>
        <v>0.31944444444525288</v>
      </c>
      <c r="H1200" s="31" t="str">
        <f t="shared" si="116"/>
        <v>ACCEPTABLE</v>
      </c>
      <c r="I1200" s="18"/>
      <c r="J1200" s="33">
        <v>42424.760416666664</v>
      </c>
      <c r="K1200" s="33">
        <v>42424.770833333336</v>
      </c>
      <c r="L1200" s="27">
        <f t="shared" si="118"/>
        <v>1.0416666671517305E-2</v>
      </c>
      <c r="M1200" s="28" t="str">
        <f t="shared" si="119"/>
        <v>TRUE</v>
      </c>
      <c r="N1200" s="31" t="s">
        <v>39</v>
      </c>
      <c r="O1200" s="29" t="s">
        <v>756</v>
      </c>
      <c r="P1200"/>
      <c r="Q1200"/>
      <c r="R1200"/>
      <c r="S1200"/>
      <c r="T1200"/>
      <c r="U1200"/>
      <c r="V1200"/>
      <c r="W1200"/>
    </row>
    <row r="1201" spans="1:23" ht="27" customHeight="1" x14ac:dyDescent="0.25">
      <c r="A1201" s="31">
        <v>20064</v>
      </c>
      <c r="B1201" s="31">
        <v>1096</v>
      </c>
      <c r="C1201" s="31" t="s">
        <v>40</v>
      </c>
      <c r="D1201" s="55">
        <v>42424.986111111109</v>
      </c>
      <c r="E1201" s="31" t="s">
        <v>41</v>
      </c>
      <c r="F1201" s="55">
        <v>42424.865277777775</v>
      </c>
      <c r="G1201" s="51">
        <f t="shared" si="120"/>
        <v>0.12083333333430346</v>
      </c>
      <c r="H1201" s="31" t="str">
        <f t="shared" si="116"/>
        <v>ACCEPTABLE</v>
      </c>
      <c r="I1201" s="18"/>
      <c r="J1201" s="33">
        <v>42424.961805555555</v>
      </c>
      <c r="K1201" s="33">
        <v>42424.975694444445</v>
      </c>
      <c r="L1201" s="27">
        <f t="shared" si="118"/>
        <v>1.3888888890505768E-2</v>
      </c>
      <c r="M1201" s="28" t="str">
        <f t="shared" si="119"/>
        <v>TRUE</v>
      </c>
      <c r="N1201" s="31" t="s">
        <v>41</v>
      </c>
      <c r="O1201" s="29" t="s">
        <v>757</v>
      </c>
      <c r="P1201"/>
      <c r="Q1201"/>
      <c r="R1201"/>
      <c r="S1201"/>
      <c r="T1201"/>
      <c r="U1201"/>
      <c r="V1201"/>
      <c r="W1201"/>
    </row>
    <row r="1202" spans="1:23" ht="27" customHeight="1" x14ac:dyDescent="0.25">
      <c r="A1202" s="31">
        <v>20064</v>
      </c>
      <c r="B1202" s="31">
        <v>1097</v>
      </c>
      <c r="C1202" s="31" t="s">
        <v>43</v>
      </c>
      <c r="D1202" s="55">
        <v>42425.027777777781</v>
      </c>
      <c r="E1202" s="31" t="s">
        <v>39</v>
      </c>
      <c r="F1202" s="55">
        <v>42424.865277777775</v>
      </c>
      <c r="G1202" s="51">
        <f t="shared" si="120"/>
        <v>0.16250000000582077</v>
      </c>
      <c r="H1202" s="31" t="str">
        <f t="shared" si="116"/>
        <v>ACCEPTABLE</v>
      </c>
      <c r="I1202" s="18"/>
      <c r="J1202" s="33">
        <v>42425.003472222219</v>
      </c>
      <c r="K1202" s="33">
        <v>42425.013888888891</v>
      </c>
      <c r="L1202" s="27">
        <f t="shared" si="118"/>
        <v>1.0416666671517305E-2</v>
      </c>
      <c r="M1202" s="28" t="str">
        <f t="shared" si="119"/>
        <v>TRUE</v>
      </c>
      <c r="N1202" s="31" t="s">
        <v>39</v>
      </c>
      <c r="O1202" s="29" t="s">
        <v>54</v>
      </c>
      <c r="P1202"/>
      <c r="Q1202"/>
      <c r="R1202"/>
      <c r="S1202"/>
      <c r="T1202"/>
      <c r="U1202"/>
      <c r="V1202"/>
      <c r="W1202"/>
    </row>
    <row r="1203" spans="1:23" ht="27" customHeight="1" x14ac:dyDescent="0.25">
      <c r="A1203" s="31">
        <v>20063</v>
      </c>
      <c r="B1203" s="31">
        <v>1098</v>
      </c>
      <c r="C1203" s="31" t="s">
        <v>51</v>
      </c>
      <c r="D1203" s="55">
        <v>42425.527777777781</v>
      </c>
      <c r="E1203" s="31" t="s">
        <v>41</v>
      </c>
      <c r="F1203" s="55">
        <v>42425.345833333333</v>
      </c>
      <c r="G1203" s="51">
        <f t="shared" si="120"/>
        <v>0.18194444444816327</v>
      </c>
      <c r="H1203" s="31" t="str">
        <f t="shared" si="116"/>
        <v>ACCEPTABLE</v>
      </c>
      <c r="I1203" s="18"/>
      <c r="J1203" s="33">
        <v>42425.524305555555</v>
      </c>
      <c r="K1203" s="33">
        <v>42425.53402777778</v>
      </c>
      <c r="L1203" s="27">
        <f t="shared" si="118"/>
        <v>9.7222222248092294E-3</v>
      </c>
      <c r="M1203" s="28" t="str">
        <f t="shared" si="119"/>
        <v>TRUE</v>
      </c>
      <c r="N1203" s="31" t="s">
        <v>41</v>
      </c>
      <c r="O1203" s="29" t="s">
        <v>758</v>
      </c>
      <c r="P1203"/>
      <c r="Q1203"/>
      <c r="R1203"/>
      <c r="S1203"/>
      <c r="T1203"/>
      <c r="U1203"/>
      <c r="V1203"/>
      <c r="W1203"/>
    </row>
    <row r="1204" spans="1:23" ht="27" customHeight="1" x14ac:dyDescent="0.25">
      <c r="A1204" s="31">
        <v>20063</v>
      </c>
      <c r="B1204" s="31">
        <v>1099</v>
      </c>
      <c r="C1204" s="31" t="s">
        <v>182</v>
      </c>
      <c r="D1204" s="55">
        <v>42425.555555555555</v>
      </c>
      <c r="E1204" s="31" t="s">
        <v>39</v>
      </c>
      <c r="F1204" s="55">
        <v>42425.345833333333</v>
      </c>
      <c r="G1204" s="51">
        <f t="shared" si="120"/>
        <v>0.20972222222189885</v>
      </c>
      <c r="H1204" s="31" t="str">
        <f t="shared" si="116"/>
        <v>ACCEPTABLE</v>
      </c>
      <c r="I1204" s="18"/>
      <c r="J1204" s="33">
        <v>42425.552083333336</v>
      </c>
      <c r="K1204" s="33">
        <v>42425.5625</v>
      </c>
      <c r="L1204" s="27">
        <f t="shared" si="118"/>
        <v>1.0416666664241347E-2</v>
      </c>
      <c r="M1204" s="28" t="str">
        <f t="shared" si="119"/>
        <v>TRUE</v>
      </c>
      <c r="N1204" s="31" t="s">
        <v>39</v>
      </c>
      <c r="O1204" s="29" t="s">
        <v>759</v>
      </c>
      <c r="P1204"/>
      <c r="Q1204"/>
      <c r="R1204"/>
      <c r="S1204"/>
      <c r="T1204"/>
      <c r="U1204"/>
      <c r="V1204"/>
      <c r="W1204"/>
    </row>
    <row r="1205" spans="1:23" ht="27" customHeight="1" x14ac:dyDescent="0.25">
      <c r="A1205" s="31">
        <v>20064</v>
      </c>
      <c r="B1205" s="31">
        <v>1100</v>
      </c>
      <c r="C1205" s="31" t="s">
        <v>43</v>
      </c>
      <c r="D1205" s="55">
        <v>42425.673611111109</v>
      </c>
      <c r="E1205" s="31" t="s">
        <v>41</v>
      </c>
      <c r="F1205" s="55">
        <v>42425.627083333333</v>
      </c>
      <c r="G1205" s="51">
        <f t="shared" si="120"/>
        <v>4.6527777776645962E-2</v>
      </c>
      <c r="H1205" s="31" t="str">
        <f t="shared" si="116"/>
        <v>ACCEPTABLE</v>
      </c>
      <c r="I1205" s="18"/>
      <c r="J1205" s="33">
        <v>42425.628472222219</v>
      </c>
      <c r="K1205" s="33">
        <v>42425.638888888891</v>
      </c>
      <c r="L1205" s="27">
        <f t="shared" si="118"/>
        <v>1.0416666671517305E-2</v>
      </c>
      <c r="M1205" s="28" t="str">
        <f t="shared" si="119"/>
        <v>TRUE</v>
      </c>
      <c r="N1205" s="31" t="s">
        <v>41</v>
      </c>
      <c r="O1205" s="29" t="s">
        <v>44</v>
      </c>
      <c r="P1205"/>
      <c r="Q1205"/>
      <c r="R1205"/>
      <c r="S1205"/>
      <c r="T1205"/>
      <c r="U1205"/>
      <c r="V1205"/>
      <c r="W1205"/>
    </row>
    <row r="1206" spans="1:23" ht="27" customHeight="1" x14ac:dyDescent="0.25">
      <c r="A1206" s="31">
        <v>20064</v>
      </c>
      <c r="B1206" s="31">
        <v>1101</v>
      </c>
      <c r="C1206" s="31" t="s">
        <v>40</v>
      </c>
      <c r="D1206" s="55">
        <v>42425.701388888891</v>
      </c>
      <c r="E1206" s="31" t="s">
        <v>39</v>
      </c>
      <c r="F1206" s="55">
        <v>42425.627083333333</v>
      </c>
      <c r="G1206" s="51">
        <f t="shared" si="120"/>
        <v>7.4305555557657499E-2</v>
      </c>
      <c r="H1206" s="31" t="str">
        <f t="shared" si="116"/>
        <v>ACCEPTABLE</v>
      </c>
      <c r="I1206" s="18"/>
      <c r="J1206" s="33">
        <v>42425.690972222219</v>
      </c>
      <c r="K1206" s="33">
        <v>42425.701388888891</v>
      </c>
      <c r="L1206" s="27">
        <f t="shared" si="118"/>
        <v>1.0416666671517305E-2</v>
      </c>
      <c r="M1206" s="28" t="str">
        <f t="shared" si="119"/>
        <v>TRUE</v>
      </c>
      <c r="N1206" s="31" t="s">
        <v>39</v>
      </c>
      <c r="O1206" s="29" t="s">
        <v>44</v>
      </c>
      <c r="P1206"/>
      <c r="Q1206"/>
      <c r="R1206"/>
      <c r="S1206"/>
      <c r="T1206"/>
      <c r="U1206"/>
      <c r="V1206"/>
      <c r="W1206"/>
    </row>
    <row r="1207" spans="1:23" ht="27" customHeight="1" x14ac:dyDescent="0.25">
      <c r="A1207" s="31">
        <v>20065</v>
      </c>
      <c r="B1207" s="31">
        <v>1102</v>
      </c>
      <c r="C1207" s="31" t="s">
        <v>292</v>
      </c>
      <c r="D1207" s="55">
        <v>42426.28125</v>
      </c>
      <c r="E1207" s="31" t="s">
        <v>41</v>
      </c>
      <c r="F1207" s="55">
        <v>42425.868055555555</v>
      </c>
      <c r="G1207" s="51">
        <f t="shared" si="120"/>
        <v>0.41319444444525288</v>
      </c>
      <c r="H1207" s="31" t="str">
        <f t="shared" si="116"/>
        <v>ACCEPTABLE</v>
      </c>
      <c r="I1207" s="18"/>
      <c r="J1207" s="33">
        <v>42426.288194444445</v>
      </c>
      <c r="K1207" s="33">
        <v>42426.298611111109</v>
      </c>
      <c r="L1207" s="27">
        <f t="shared" si="118"/>
        <v>1.0416666664241347E-2</v>
      </c>
      <c r="M1207" s="28" t="str">
        <f t="shared" si="119"/>
        <v>TRUE</v>
      </c>
      <c r="N1207" s="31" t="s">
        <v>41</v>
      </c>
      <c r="O1207" s="29" t="s">
        <v>120</v>
      </c>
      <c r="P1207"/>
      <c r="Q1207"/>
      <c r="R1207"/>
      <c r="S1207"/>
      <c r="T1207"/>
      <c r="U1207"/>
      <c r="V1207"/>
      <c r="W1207"/>
    </row>
    <row r="1208" spans="1:23" ht="27" customHeight="1" x14ac:dyDescent="0.25">
      <c r="A1208" s="31">
        <v>20064</v>
      </c>
      <c r="B1208" s="31">
        <v>1103</v>
      </c>
      <c r="C1208" s="31" t="s">
        <v>43</v>
      </c>
      <c r="D1208" s="55">
        <v>42427.736111111109</v>
      </c>
      <c r="E1208" s="31" t="s">
        <v>41</v>
      </c>
      <c r="F1208" s="55">
        <v>42427.643750000003</v>
      </c>
      <c r="G1208" s="51">
        <f t="shared" si="120"/>
        <v>9.2361111106583849E-2</v>
      </c>
      <c r="H1208" s="31" t="str">
        <f t="shared" si="116"/>
        <v>ACCEPTABLE</v>
      </c>
      <c r="I1208" s="18"/>
      <c r="J1208" s="33">
        <v>42427.71875</v>
      </c>
      <c r="K1208" s="33">
        <v>42427.729166666664</v>
      </c>
      <c r="L1208" s="27">
        <f t="shared" si="118"/>
        <v>1.0416666664241347E-2</v>
      </c>
      <c r="M1208" s="28" t="str">
        <f t="shared" si="119"/>
        <v>TRUE</v>
      </c>
      <c r="N1208" s="31" t="s">
        <v>41</v>
      </c>
      <c r="O1208" s="29" t="s">
        <v>54</v>
      </c>
      <c r="P1208"/>
      <c r="Q1208"/>
      <c r="R1208"/>
      <c r="S1208"/>
      <c r="T1208"/>
      <c r="U1208"/>
      <c r="V1208"/>
      <c r="W1208"/>
    </row>
    <row r="1209" spans="1:23" ht="27" customHeight="1" x14ac:dyDescent="0.25">
      <c r="A1209" s="31">
        <v>20064</v>
      </c>
      <c r="B1209" s="31">
        <v>1104</v>
      </c>
      <c r="C1209" s="31" t="s">
        <v>40</v>
      </c>
      <c r="D1209" s="55">
        <v>42427.760416666664</v>
      </c>
      <c r="E1209" s="31" t="s">
        <v>39</v>
      </c>
      <c r="F1209" s="55">
        <v>42427.643750000003</v>
      </c>
      <c r="G1209" s="51">
        <f t="shared" si="120"/>
        <v>0.11666666666133096</v>
      </c>
      <c r="H1209" s="31" t="str">
        <f t="shared" si="116"/>
        <v>ACCEPTABLE</v>
      </c>
      <c r="I1209" s="18"/>
      <c r="J1209" s="33">
        <v>42427.741666666669</v>
      </c>
      <c r="K1209" s="33">
        <v>42427.756944444445</v>
      </c>
      <c r="L1209" s="27">
        <f t="shared" si="118"/>
        <v>1.5277777776645962E-2</v>
      </c>
      <c r="M1209" s="28" t="str">
        <f t="shared" si="119"/>
        <v>TRUE</v>
      </c>
      <c r="N1209" s="31" t="s">
        <v>39</v>
      </c>
      <c r="O1209" s="29" t="s">
        <v>757</v>
      </c>
      <c r="P1209"/>
      <c r="Q1209"/>
      <c r="R1209"/>
      <c r="S1209"/>
      <c r="T1209"/>
      <c r="U1209"/>
      <c r="V1209"/>
      <c r="W1209"/>
    </row>
    <row r="1210" spans="1:23" ht="27" customHeight="1" x14ac:dyDescent="0.25">
      <c r="A1210" s="31">
        <v>20065</v>
      </c>
      <c r="B1210" s="31">
        <v>1105</v>
      </c>
      <c r="C1210" s="31" t="s">
        <v>292</v>
      </c>
      <c r="D1210" s="55">
        <v>42428.5</v>
      </c>
      <c r="E1210" s="31" t="s">
        <v>39</v>
      </c>
      <c r="F1210" s="55">
        <v>42428.429861111108</v>
      </c>
      <c r="G1210" s="51">
        <f t="shared" si="120"/>
        <v>7.013888889196096E-2</v>
      </c>
      <c r="H1210" s="31" t="str">
        <f t="shared" si="116"/>
        <v>ACCEPTABLE</v>
      </c>
      <c r="I1210" s="18"/>
      <c r="J1210" s="33">
        <v>42428.476388888892</v>
      </c>
      <c r="K1210" s="33">
        <v>42428.487500000003</v>
      </c>
      <c r="L1210" s="27">
        <f t="shared" si="118"/>
        <v>1.1111111110949423E-2</v>
      </c>
      <c r="M1210" s="28" t="str">
        <f t="shared" si="119"/>
        <v>TRUE</v>
      </c>
      <c r="N1210" s="31" t="s">
        <v>39</v>
      </c>
      <c r="O1210" s="29" t="s">
        <v>120</v>
      </c>
      <c r="P1210"/>
      <c r="Q1210"/>
      <c r="R1210"/>
      <c r="S1210"/>
      <c r="T1210"/>
      <c r="U1210"/>
      <c r="V1210"/>
      <c r="W1210"/>
    </row>
    <row r="1211" spans="1:23" ht="27" customHeight="1" x14ac:dyDescent="0.25">
      <c r="A1211" s="31">
        <v>20066</v>
      </c>
      <c r="B1211" s="31">
        <v>1106</v>
      </c>
      <c r="C1211" s="31" t="s">
        <v>340</v>
      </c>
      <c r="D1211" s="55">
        <v>42429.569444444445</v>
      </c>
      <c r="E1211" s="31" t="s">
        <v>41</v>
      </c>
      <c r="F1211" s="55">
        <v>42429.286805555559</v>
      </c>
      <c r="G1211" s="51">
        <f t="shared" si="120"/>
        <v>0.28263888888614019</v>
      </c>
      <c r="H1211" s="31" t="str">
        <f t="shared" si="116"/>
        <v>ACCEPTABLE</v>
      </c>
      <c r="I1211" s="18"/>
      <c r="J1211" s="33">
        <v>42429.553472222222</v>
      </c>
      <c r="K1211" s="33">
        <v>42429.564583333333</v>
      </c>
      <c r="L1211" s="27">
        <f t="shared" si="118"/>
        <v>1.1111111110949423E-2</v>
      </c>
      <c r="M1211" s="28" t="str">
        <f t="shared" si="119"/>
        <v>TRUE</v>
      </c>
      <c r="N1211" s="31" t="s">
        <v>41</v>
      </c>
      <c r="O1211" s="29" t="s">
        <v>760</v>
      </c>
      <c r="P1211"/>
      <c r="Q1211"/>
      <c r="R1211"/>
      <c r="S1211"/>
      <c r="T1211"/>
      <c r="U1211"/>
      <c r="V1211"/>
      <c r="W1211"/>
    </row>
    <row r="1212" spans="1:23" ht="27" customHeight="1" x14ac:dyDescent="0.25">
      <c r="A1212" s="31">
        <v>20066</v>
      </c>
      <c r="B1212" s="31">
        <v>1107</v>
      </c>
      <c r="C1212" s="31" t="s">
        <v>51</v>
      </c>
      <c r="D1212" s="55">
        <v>42429.590277777781</v>
      </c>
      <c r="E1212" s="31" t="s">
        <v>39</v>
      </c>
      <c r="F1212" s="55">
        <v>42429.286805555559</v>
      </c>
      <c r="G1212" s="51">
        <f t="shared" si="120"/>
        <v>0.30347222222189885</v>
      </c>
      <c r="H1212" s="31" t="str">
        <f t="shared" si="116"/>
        <v>ACCEPTABLE</v>
      </c>
      <c r="I1212" s="18"/>
      <c r="J1212" s="33">
        <v>42429.586805555555</v>
      </c>
      <c r="K1212" s="33">
        <v>42429.597222222219</v>
      </c>
      <c r="L1212" s="27">
        <f t="shared" si="118"/>
        <v>1.0416666664241347E-2</v>
      </c>
      <c r="M1212" s="28" t="str">
        <f t="shared" si="119"/>
        <v>TRUE</v>
      </c>
      <c r="N1212" s="31" t="s">
        <v>39</v>
      </c>
      <c r="O1212" s="29" t="s">
        <v>761</v>
      </c>
      <c r="P1212"/>
      <c r="Q1212"/>
      <c r="R1212"/>
      <c r="S1212"/>
      <c r="T1212"/>
      <c r="U1212"/>
      <c r="V1212"/>
      <c r="W1212"/>
    </row>
    <row r="1213" spans="1:23" ht="27" customHeight="1" x14ac:dyDescent="0.25">
      <c r="A1213" s="31">
        <v>20067</v>
      </c>
      <c r="B1213" s="31">
        <v>1108</v>
      </c>
      <c r="C1213" s="31" t="s">
        <v>40</v>
      </c>
      <c r="D1213" s="55">
        <v>42430.243055555555</v>
      </c>
      <c r="E1213" s="31" t="s">
        <v>41</v>
      </c>
      <c r="F1213" s="33">
        <v>42430.053472222222</v>
      </c>
      <c r="G1213" s="51">
        <f t="shared" si="120"/>
        <v>0.18958333333284827</v>
      </c>
      <c r="H1213" s="31" t="str">
        <f t="shared" si="116"/>
        <v>ACCEPTABLE</v>
      </c>
      <c r="I1213" s="18"/>
      <c r="J1213" s="33">
        <v>42430.229166666664</v>
      </c>
      <c r="K1213" s="33">
        <v>42430.241666666669</v>
      </c>
      <c r="L1213" s="27">
        <f t="shared" si="118"/>
        <v>1.2500000004365575E-2</v>
      </c>
      <c r="M1213" s="28" t="str">
        <f t="shared" si="119"/>
        <v>TRUE</v>
      </c>
      <c r="N1213" s="31" t="s">
        <v>41</v>
      </c>
      <c r="O1213" s="29" t="s">
        <v>762</v>
      </c>
      <c r="P1213"/>
      <c r="Q1213"/>
      <c r="R1213"/>
      <c r="S1213"/>
      <c r="T1213"/>
      <c r="U1213"/>
      <c r="V1213"/>
      <c r="W1213"/>
    </row>
    <row r="1214" spans="1:23" ht="27" customHeight="1" x14ac:dyDescent="0.25">
      <c r="A1214" s="31">
        <v>20067</v>
      </c>
      <c r="B1214" s="31">
        <v>1109</v>
      </c>
      <c r="C1214" s="31" t="s">
        <v>40</v>
      </c>
      <c r="D1214" s="55">
        <v>42430.270833333336</v>
      </c>
      <c r="E1214" s="31" t="s">
        <v>39</v>
      </c>
      <c r="F1214" s="33">
        <v>42430.053472222222</v>
      </c>
      <c r="G1214" s="51">
        <f t="shared" si="120"/>
        <v>0.21736111111385981</v>
      </c>
      <c r="H1214" s="31" t="str">
        <f t="shared" si="116"/>
        <v>ACCEPTABLE</v>
      </c>
      <c r="I1214" s="18"/>
      <c r="J1214" s="33">
        <v>42430.25</v>
      </c>
      <c r="K1214" s="33">
        <v>42430.263194444444</v>
      </c>
      <c r="L1214" s="27">
        <f t="shared" si="118"/>
        <v>1.3194444443797693E-2</v>
      </c>
      <c r="M1214" s="28" t="str">
        <f t="shared" si="119"/>
        <v>TRUE</v>
      </c>
      <c r="N1214" s="31" t="s">
        <v>39</v>
      </c>
      <c r="O1214" s="29" t="s">
        <v>762</v>
      </c>
      <c r="P1214"/>
      <c r="Q1214"/>
      <c r="R1214"/>
      <c r="S1214"/>
      <c r="T1214"/>
      <c r="U1214"/>
      <c r="V1214"/>
      <c r="W1214"/>
    </row>
    <row r="1215" spans="1:23" ht="27" customHeight="1" thickBot="1" x14ac:dyDescent="0.3">
      <c r="A1215" s="69">
        <v>20066</v>
      </c>
      <c r="B1215" s="70">
        <v>1112</v>
      </c>
      <c r="C1215" s="71" t="s">
        <v>51</v>
      </c>
      <c r="D1215" s="72">
        <v>42431.395833333336</v>
      </c>
      <c r="E1215" s="70" t="s">
        <v>41</v>
      </c>
      <c r="F1215" s="33">
        <v>42431.159722222219</v>
      </c>
      <c r="G1215" s="51">
        <f t="shared" si="120"/>
        <v>0.23611111111677019</v>
      </c>
      <c r="H1215" s="31" t="str">
        <f t="shared" si="116"/>
        <v>ACCEPTABLE</v>
      </c>
      <c r="I1215" s="18"/>
      <c r="J1215" s="33">
        <v>42431.375</v>
      </c>
      <c r="K1215" s="33">
        <v>42431.384722222225</v>
      </c>
      <c r="L1215" s="27">
        <f t="shared" si="118"/>
        <v>9.7222222248092294E-3</v>
      </c>
      <c r="M1215" s="28" t="str">
        <f t="shared" si="119"/>
        <v>TRUE</v>
      </c>
      <c r="N1215" s="31" t="s">
        <v>41</v>
      </c>
      <c r="O1215" s="29" t="s">
        <v>763</v>
      </c>
      <c r="P1215"/>
      <c r="Q1215"/>
      <c r="R1215"/>
      <c r="S1215"/>
      <c r="T1215"/>
      <c r="U1215"/>
      <c r="V1215"/>
      <c r="W1215"/>
    </row>
    <row r="1216" spans="1:23" ht="27" customHeight="1" thickBot="1" x14ac:dyDescent="0.3">
      <c r="A1216" s="69">
        <v>20066</v>
      </c>
      <c r="B1216" s="70">
        <v>1113</v>
      </c>
      <c r="C1216" s="71" t="s">
        <v>340</v>
      </c>
      <c r="D1216" s="72">
        <v>42431.416666666664</v>
      </c>
      <c r="E1216" s="70" t="s">
        <v>39</v>
      </c>
      <c r="F1216" s="33">
        <v>42431.159722222219</v>
      </c>
      <c r="G1216" s="51">
        <f t="shared" si="120"/>
        <v>0.25694444444525288</v>
      </c>
      <c r="H1216" s="31" t="str">
        <f t="shared" si="116"/>
        <v>ACCEPTABLE</v>
      </c>
      <c r="I1216" s="18"/>
      <c r="J1216" s="33">
        <v>42431.416666666664</v>
      </c>
      <c r="K1216" s="33">
        <v>42431.43472222222</v>
      </c>
      <c r="L1216" s="27">
        <f t="shared" si="118"/>
        <v>1.8055555556202307E-2</v>
      </c>
      <c r="M1216" s="28" t="str">
        <f t="shared" si="119"/>
        <v>TRUE</v>
      </c>
      <c r="N1216" s="31" t="s">
        <v>39</v>
      </c>
      <c r="O1216" s="29" t="s">
        <v>764</v>
      </c>
      <c r="P1216"/>
      <c r="Q1216"/>
      <c r="R1216"/>
      <c r="S1216"/>
      <c r="T1216"/>
      <c r="U1216"/>
      <c r="V1216"/>
      <c r="W1216"/>
    </row>
    <row r="1217" spans="1:23" ht="27" customHeight="1" x14ac:dyDescent="0.25">
      <c r="A1217" s="45">
        <v>20069</v>
      </c>
      <c r="B1217" s="45">
        <v>1114</v>
      </c>
      <c r="C1217" s="29" t="s">
        <v>40</v>
      </c>
      <c r="D1217" s="33">
        <v>42431.791666666664</v>
      </c>
      <c r="E1217" s="29" t="s">
        <v>41</v>
      </c>
      <c r="F1217" s="33">
        <v>42431.697916666664</v>
      </c>
      <c r="G1217" s="51">
        <f t="shared" si="120"/>
        <v>9.375E-2</v>
      </c>
      <c r="H1217" s="31" t="str">
        <f t="shared" si="116"/>
        <v>ACCEPTABLE</v>
      </c>
      <c r="I1217" s="18"/>
      <c r="J1217" s="33">
        <v>42431.791666666664</v>
      </c>
      <c r="K1217" s="33">
        <v>42431.805555555555</v>
      </c>
      <c r="L1217" s="27">
        <f t="shared" si="118"/>
        <v>1.3888888890505768E-2</v>
      </c>
      <c r="M1217" s="28" t="str">
        <f t="shared" si="119"/>
        <v>TRUE</v>
      </c>
      <c r="N1217" s="31" t="s">
        <v>41</v>
      </c>
      <c r="O1217" s="29" t="s">
        <v>765</v>
      </c>
      <c r="P1217"/>
      <c r="Q1217"/>
      <c r="R1217"/>
      <c r="S1217"/>
      <c r="T1217"/>
      <c r="U1217"/>
      <c r="V1217"/>
      <c r="W1217"/>
    </row>
    <row r="1218" spans="1:23" ht="27" customHeight="1" x14ac:dyDescent="0.25">
      <c r="A1218" s="45">
        <v>20069</v>
      </c>
      <c r="B1218" s="45">
        <v>1115</v>
      </c>
      <c r="C1218" s="29" t="s">
        <v>43</v>
      </c>
      <c r="D1218" s="33">
        <v>42431.833333333336</v>
      </c>
      <c r="E1218" s="29" t="s">
        <v>39</v>
      </c>
      <c r="F1218" s="33">
        <v>42431.697916666664</v>
      </c>
      <c r="G1218" s="51">
        <f t="shared" si="120"/>
        <v>0.13541666667151731</v>
      </c>
      <c r="H1218" s="31" t="str">
        <f t="shared" si="116"/>
        <v>ACCEPTABLE</v>
      </c>
      <c r="I1218" s="18"/>
      <c r="J1218" s="33">
        <v>42431.826388888891</v>
      </c>
      <c r="K1218" s="33">
        <v>42431.836805555555</v>
      </c>
      <c r="L1218" s="27">
        <f t="shared" si="118"/>
        <v>1.0416666664241347E-2</v>
      </c>
      <c r="M1218" s="28" t="str">
        <f t="shared" si="119"/>
        <v>TRUE</v>
      </c>
      <c r="N1218" s="31" t="s">
        <v>39</v>
      </c>
      <c r="O1218" s="29" t="s">
        <v>118</v>
      </c>
      <c r="P1218"/>
      <c r="Q1218"/>
      <c r="R1218"/>
      <c r="S1218"/>
      <c r="T1218"/>
      <c r="U1218"/>
      <c r="V1218"/>
      <c r="W1218"/>
    </row>
    <row r="1219" spans="1:23" ht="27" customHeight="1" thickBot="1" x14ac:dyDescent="0.3">
      <c r="A1219" s="69">
        <v>20069</v>
      </c>
      <c r="B1219" s="70">
        <v>1116</v>
      </c>
      <c r="C1219" s="71" t="s">
        <v>43</v>
      </c>
      <c r="D1219" s="72">
        <v>42432.59375</v>
      </c>
      <c r="E1219" s="70" t="s">
        <v>41</v>
      </c>
      <c r="F1219" s="33">
        <v>42432.472222222219</v>
      </c>
      <c r="G1219" s="51">
        <f t="shared" ref="G1219" si="121">IF(D1219="","",D1219-F1219)</f>
        <v>0.12152777778101154</v>
      </c>
      <c r="H1219" s="31" t="str">
        <f t="shared" ref="H1219:H1265" si="122">IF(D1219-F1219&lt;0,"TOO LATE",IF(G1219="","",IF(OR(DAY(D1219-F1219)&gt;1,AND(HOUR(D1219-F1219)&gt;HOUR("0:59"),(SIGN(D1219-F1219)=1))),"ACCEPTABLE","TOO LATE")))</f>
        <v>ACCEPTABLE</v>
      </c>
      <c r="I1219" s="18"/>
      <c r="J1219" s="33">
        <v>42432.587500000001</v>
      </c>
      <c r="K1219" s="33">
        <v>42432.59375</v>
      </c>
      <c r="L1219" s="27">
        <f t="shared" si="118"/>
        <v>6.2499999985448085E-3</v>
      </c>
      <c r="M1219" s="28" t="str">
        <f t="shared" si="119"/>
        <v>TRUE</v>
      </c>
      <c r="N1219" s="31" t="s">
        <v>41</v>
      </c>
      <c r="O1219" s="29" t="s">
        <v>426</v>
      </c>
      <c r="P1219"/>
      <c r="Q1219"/>
      <c r="R1219"/>
      <c r="S1219"/>
      <c r="T1219"/>
      <c r="U1219"/>
      <c r="V1219"/>
      <c r="W1219"/>
    </row>
    <row r="1220" spans="1:23" ht="27" customHeight="1" thickBot="1" x14ac:dyDescent="0.3">
      <c r="A1220" s="69">
        <v>20070</v>
      </c>
      <c r="B1220" s="70">
        <v>1117</v>
      </c>
      <c r="C1220" s="71" t="s">
        <v>766</v>
      </c>
      <c r="D1220" s="72">
        <v>42432.666666666664</v>
      </c>
      <c r="E1220" s="70" t="s">
        <v>41</v>
      </c>
      <c r="F1220" s="33">
        <v>42432.472222222219</v>
      </c>
      <c r="G1220" s="51">
        <f t="shared" ref="G1220" si="123">IF(D1220="","",D1220-F1220)</f>
        <v>0.19444444444525288</v>
      </c>
      <c r="H1220" s="31" t="str">
        <f t="shared" si="122"/>
        <v>ACCEPTABLE</v>
      </c>
      <c r="I1220" s="18"/>
      <c r="J1220" s="33">
        <v>42432.659722222219</v>
      </c>
      <c r="K1220" s="33">
        <v>42432.673611111109</v>
      </c>
      <c r="L1220" s="27">
        <f t="shared" ref="L1220:L1266" si="124">IF(OR(K1220="",J1220=""), "Incomplete Data", K1220-J1220)</f>
        <v>1.3888888890505768E-2</v>
      </c>
      <c r="M1220" s="28" t="str">
        <f t="shared" ref="M1220:M1266" si="125">_xlfn.IFS(OR(J1220=0,K1220=0,L1220=""), "Incomplete Data", OR(L1220&gt;$M$5,L1220&lt;-$M$5),"FALSE",  OR(L1220&lt;=$M$5,L1220&gt;-$M$5), "TRUE")</f>
        <v>TRUE</v>
      </c>
      <c r="N1220" s="31" t="s">
        <v>41</v>
      </c>
      <c r="O1220" s="29" t="s">
        <v>767</v>
      </c>
      <c r="P1220"/>
      <c r="Q1220"/>
      <c r="R1220"/>
      <c r="S1220"/>
      <c r="T1220"/>
      <c r="U1220"/>
      <c r="V1220"/>
      <c r="W1220"/>
    </row>
    <row r="1221" spans="1:23" ht="27" customHeight="1" thickBot="1" x14ac:dyDescent="0.3">
      <c r="A1221" s="69">
        <v>20070</v>
      </c>
      <c r="B1221" s="70">
        <v>1118</v>
      </c>
      <c r="C1221" s="71" t="s">
        <v>51</v>
      </c>
      <c r="D1221" s="72">
        <v>42432.708333333336</v>
      </c>
      <c r="E1221" s="70" t="s">
        <v>39</v>
      </c>
      <c r="F1221" s="33">
        <v>42432.472222222219</v>
      </c>
      <c r="G1221" s="51">
        <f t="shared" ref="G1221" si="126">IF(D1221="","",D1221-F1221)</f>
        <v>0.23611111111677019</v>
      </c>
      <c r="H1221" s="31" t="str">
        <f t="shared" si="122"/>
        <v>ACCEPTABLE</v>
      </c>
      <c r="I1221" s="18"/>
      <c r="J1221" s="33">
        <v>42432.701388888891</v>
      </c>
      <c r="K1221" s="33">
        <v>42432.708333333336</v>
      </c>
      <c r="L1221" s="27">
        <f t="shared" si="124"/>
        <v>6.9444444452528842E-3</v>
      </c>
      <c r="M1221" s="28" t="str">
        <f t="shared" si="125"/>
        <v>TRUE</v>
      </c>
      <c r="N1221" s="31" t="s">
        <v>39</v>
      </c>
      <c r="O1221" s="29" t="s">
        <v>768</v>
      </c>
      <c r="P1221"/>
      <c r="Q1221"/>
      <c r="R1221"/>
      <c r="S1221"/>
      <c r="T1221"/>
      <c r="U1221"/>
      <c r="V1221"/>
      <c r="W1221"/>
    </row>
    <row r="1222" spans="1:23" ht="27" customHeight="1" thickBot="1" x14ac:dyDescent="0.3">
      <c r="A1222" s="69">
        <v>20071</v>
      </c>
      <c r="B1222" s="70">
        <v>1119</v>
      </c>
      <c r="C1222" s="71" t="s">
        <v>40</v>
      </c>
      <c r="D1222" s="72">
        <v>42432.75</v>
      </c>
      <c r="E1222" s="70" t="s">
        <v>41</v>
      </c>
      <c r="F1222" s="33">
        <v>42432.472222222219</v>
      </c>
      <c r="G1222" s="51">
        <f t="shared" ref="G1222" si="127">IF(D1222="","",D1222-F1222)</f>
        <v>0.27777777778101154</v>
      </c>
      <c r="H1222" s="31" t="str">
        <f t="shared" si="122"/>
        <v>ACCEPTABLE</v>
      </c>
      <c r="I1222" s="18"/>
      <c r="J1222" s="33">
        <v>42432.736111111109</v>
      </c>
      <c r="K1222" s="33">
        <v>42432.746527777781</v>
      </c>
      <c r="L1222" s="27">
        <f t="shared" si="124"/>
        <v>1.0416666671517305E-2</v>
      </c>
      <c r="M1222" s="28" t="str">
        <f t="shared" si="125"/>
        <v>TRUE</v>
      </c>
      <c r="N1222" s="31" t="s">
        <v>41</v>
      </c>
      <c r="O1222" s="29" t="s">
        <v>769</v>
      </c>
      <c r="P1222"/>
      <c r="Q1222"/>
      <c r="R1222"/>
      <c r="S1222"/>
      <c r="T1222"/>
      <c r="U1222"/>
      <c r="V1222"/>
      <c r="W1222"/>
    </row>
    <row r="1223" spans="1:23" ht="27" customHeight="1" thickBot="1" x14ac:dyDescent="0.3">
      <c r="A1223" s="69">
        <v>20071</v>
      </c>
      <c r="B1223" s="70">
        <v>1120</v>
      </c>
      <c r="C1223" s="71" t="s">
        <v>40</v>
      </c>
      <c r="D1223" s="72">
        <v>42432.770833333336</v>
      </c>
      <c r="E1223" s="70" t="s">
        <v>39</v>
      </c>
      <c r="F1223" s="33">
        <v>42432.472222222219</v>
      </c>
      <c r="G1223" s="51">
        <f t="shared" ref="G1223" si="128">IF(D1223="","",D1223-F1223)</f>
        <v>0.29861111111677019</v>
      </c>
      <c r="H1223" s="31" t="str">
        <f t="shared" si="122"/>
        <v>ACCEPTABLE</v>
      </c>
      <c r="I1223" s="18"/>
      <c r="J1223" s="33">
        <v>42432.756944444445</v>
      </c>
      <c r="K1223" s="33">
        <v>42432.767361111109</v>
      </c>
      <c r="L1223" s="27">
        <f t="shared" si="124"/>
        <v>1.0416666664241347E-2</v>
      </c>
      <c r="M1223" s="28" t="str">
        <f t="shared" si="125"/>
        <v>TRUE</v>
      </c>
      <c r="N1223" s="31" t="s">
        <v>39</v>
      </c>
      <c r="O1223" s="29" t="s">
        <v>770</v>
      </c>
      <c r="P1223"/>
      <c r="Q1223"/>
      <c r="R1223"/>
      <c r="S1223"/>
      <c r="T1223"/>
      <c r="U1223"/>
      <c r="V1223"/>
      <c r="W1223"/>
    </row>
    <row r="1224" spans="1:23" ht="27" customHeight="1" thickBot="1" x14ac:dyDescent="0.3">
      <c r="A1224" s="69">
        <v>20069</v>
      </c>
      <c r="B1224" s="70">
        <v>1121</v>
      </c>
      <c r="C1224" s="71" t="s">
        <v>43</v>
      </c>
      <c r="D1224" s="72">
        <v>42433.107638888891</v>
      </c>
      <c r="E1224" s="70" t="s">
        <v>41</v>
      </c>
      <c r="F1224" s="33">
        <v>42432.873611111114</v>
      </c>
      <c r="G1224" s="51">
        <f t="shared" ref="G1224" si="129">IF(D1224="","",D1224-F1224)</f>
        <v>0.23402777777664596</v>
      </c>
      <c r="H1224" s="31" t="str">
        <f t="shared" si="122"/>
        <v>ACCEPTABLE</v>
      </c>
      <c r="I1224" s="18"/>
      <c r="J1224" s="33">
        <v>42433.114583333336</v>
      </c>
      <c r="K1224" s="33">
        <v>42433.125</v>
      </c>
      <c r="L1224" s="27">
        <f t="shared" si="124"/>
        <v>1.0416666664241347E-2</v>
      </c>
      <c r="M1224" s="28" t="str">
        <f t="shared" si="125"/>
        <v>TRUE</v>
      </c>
      <c r="N1224" s="31" t="s">
        <v>41</v>
      </c>
      <c r="O1224" s="29" t="s">
        <v>54</v>
      </c>
      <c r="P1224"/>
      <c r="Q1224"/>
      <c r="R1224"/>
      <c r="S1224"/>
      <c r="T1224"/>
      <c r="U1224"/>
      <c r="V1224"/>
      <c r="W1224"/>
    </row>
    <row r="1225" spans="1:23" ht="27" customHeight="1" thickBot="1" x14ac:dyDescent="0.3">
      <c r="A1225" s="69">
        <v>20069</v>
      </c>
      <c r="B1225" s="70">
        <v>1122</v>
      </c>
      <c r="C1225" s="71" t="s">
        <v>40</v>
      </c>
      <c r="D1225" s="72">
        <v>42433.138888888891</v>
      </c>
      <c r="E1225" s="70" t="s">
        <v>39</v>
      </c>
      <c r="F1225" s="33">
        <v>42432.873611111114</v>
      </c>
      <c r="G1225" s="51">
        <f t="shared" ref="G1225" si="130">IF(D1225="","",D1225-F1225)</f>
        <v>0.26527777777664596</v>
      </c>
      <c r="H1225" s="31" t="str">
        <f t="shared" si="122"/>
        <v>ACCEPTABLE</v>
      </c>
      <c r="I1225" s="18"/>
      <c r="J1225" s="33">
        <v>42433.145833333336</v>
      </c>
      <c r="K1225" s="33">
        <v>42433.15625</v>
      </c>
      <c r="L1225" s="27">
        <f t="shared" si="124"/>
        <v>1.0416666664241347E-2</v>
      </c>
      <c r="M1225" s="28" t="str">
        <f t="shared" si="125"/>
        <v>TRUE</v>
      </c>
      <c r="N1225" s="31" t="s">
        <v>39</v>
      </c>
      <c r="O1225" s="29" t="s">
        <v>771</v>
      </c>
      <c r="P1225"/>
      <c r="Q1225"/>
      <c r="R1225"/>
      <c r="S1225"/>
      <c r="T1225"/>
      <c r="U1225"/>
      <c r="V1225"/>
      <c r="W1225"/>
    </row>
    <row r="1226" spans="1:23" ht="27" customHeight="1" thickBot="1" x14ac:dyDescent="0.3">
      <c r="A1226" s="69">
        <v>20070</v>
      </c>
      <c r="B1226" s="70">
        <v>1123</v>
      </c>
      <c r="C1226" s="71" t="s">
        <v>51</v>
      </c>
      <c r="D1226" s="72">
        <v>42434.277777777781</v>
      </c>
      <c r="E1226" s="70" t="s">
        <v>41</v>
      </c>
      <c r="F1226" s="33">
        <v>42434.252083333333</v>
      </c>
      <c r="G1226" s="51">
        <f t="shared" ref="G1226" si="131">IF(D1226="","",D1226-F1226)</f>
        <v>2.5694444448163267E-2</v>
      </c>
      <c r="H1226" s="31" t="str">
        <f t="shared" si="122"/>
        <v>TOO LATE</v>
      </c>
      <c r="I1226" s="18"/>
      <c r="J1226" s="33">
        <v>42434.286111111112</v>
      </c>
      <c r="K1226" s="33">
        <v>42434.293749999997</v>
      </c>
      <c r="L1226" s="27">
        <f t="shared" si="124"/>
        <v>7.6388888846850023E-3</v>
      </c>
      <c r="M1226" s="28" t="str">
        <f t="shared" si="125"/>
        <v>TRUE</v>
      </c>
      <c r="N1226" s="31" t="s">
        <v>41</v>
      </c>
      <c r="O1226" s="29" t="s">
        <v>772</v>
      </c>
      <c r="P1226"/>
      <c r="Q1226"/>
      <c r="R1226"/>
      <c r="S1226"/>
      <c r="T1226"/>
      <c r="U1226"/>
      <c r="V1226"/>
      <c r="W1226"/>
    </row>
    <row r="1227" spans="1:23" ht="27" customHeight="1" thickBot="1" x14ac:dyDescent="0.3">
      <c r="A1227" s="65">
        <v>20070</v>
      </c>
      <c r="B1227" s="66">
        <v>1124</v>
      </c>
      <c r="C1227" s="67" t="s">
        <v>340</v>
      </c>
      <c r="D1227" s="68">
        <v>42434.305555555555</v>
      </c>
      <c r="E1227" s="66" t="s">
        <v>39</v>
      </c>
      <c r="F1227" s="33">
        <v>42434.252083333333</v>
      </c>
      <c r="G1227" s="51">
        <f t="shared" ref="G1227" si="132">IF(D1227="","",D1227-F1227)</f>
        <v>5.3472222221898846E-2</v>
      </c>
      <c r="H1227" s="31" t="str">
        <f t="shared" si="122"/>
        <v>ACCEPTABLE</v>
      </c>
      <c r="I1227" s="18"/>
      <c r="J1227" s="33">
        <v>42434.318055555559</v>
      </c>
      <c r="K1227" s="33">
        <v>42434.325694444444</v>
      </c>
      <c r="L1227" s="27">
        <f t="shared" si="124"/>
        <v>7.6388888846850023E-3</v>
      </c>
      <c r="M1227" s="28" t="str">
        <f t="shared" si="125"/>
        <v>TRUE</v>
      </c>
      <c r="N1227" s="31" t="s">
        <v>39</v>
      </c>
      <c r="O1227" s="29" t="s">
        <v>773</v>
      </c>
      <c r="P1227"/>
      <c r="Q1227"/>
      <c r="R1227"/>
      <c r="S1227"/>
      <c r="T1227"/>
      <c r="U1227"/>
      <c r="V1227"/>
      <c r="W1227"/>
    </row>
    <row r="1228" spans="1:23" ht="27" customHeight="1" thickBot="1" x14ac:dyDescent="0.3">
      <c r="A1228" s="69">
        <v>20072</v>
      </c>
      <c r="B1228" s="70">
        <v>1125</v>
      </c>
      <c r="C1228" s="71" t="s">
        <v>43</v>
      </c>
      <c r="D1228" s="72">
        <v>42435.489583333336</v>
      </c>
      <c r="E1228" s="70" t="s">
        <v>41</v>
      </c>
      <c r="F1228" s="33">
        <v>42435.445138888892</v>
      </c>
      <c r="G1228" s="51">
        <f t="shared" ref="G1228" si="133">IF(D1228="","",D1228-F1228)</f>
        <v>4.4444444443797693E-2</v>
      </c>
      <c r="H1228" s="31" t="str">
        <f t="shared" si="122"/>
        <v>ACCEPTABLE</v>
      </c>
      <c r="I1228" s="18"/>
      <c r="J1228" s="33">
        <v>42435.472916666666</v>
      </c>
      <c r="K1228" s="33">
        <v>42435.478472222225</v>
      </c>
      <c r="L1228" s="27">
        <f t="shared" si="124"/>
        <v>5.5555555591126904E-3</v>
      </c>
      <c r="M1228" s="28" t="str">
        <f t="shared" si="125"/>
        <v>TRUE</v>
      </c>
      <c r="N1228" s="31" t="s">
        <v>41</v>
      </c>
      <c r="O1228" s="29" t="s">
        <v>54</v>
      </c>
      <c r="P1228"/>
      <c r="Q1228"/>
      <c r="R1228"/>
      <c r="S1228"/>
      <c r="T1228"/>
      <c r="U1228"/>
      <c r="V1228"/>
      <c r="W1228"/>
    </row>
    <row r="1229" spans="1:23" ht="27" customHeight="1" thickBot="1" x14ac:dyDescent="0.3">
      <c r="A1229" s="69">
        <v>20072</v>
      </c>
      <c r="B1229" s="70">
        <v>1126</v>
      </c>
      <c r="C1229" s="71" t="s">
        <v>40</v>
      </c>
      <c r="D1229" s="72">
        <v>42435.513888888891</v>
      </c>
      <c r="E1229" s="70" t="s">
        <v>39</v>
      </c>
      <c r="F1229" s="33">
        <v>42435.445138888892</v>
      </c>
      <c r="G1229" s="51">
        <f t="shared" ref="G1229" si="134">IF(D1229="","",D1229-F1229)</f>
        <v>6.8749999998544808E-2</v>
      </c>
      <c r="H1229" s="31" t="str">
        <f t="shared" si="122"/>
        <v>ACCEPTABLE</v>
      </c>
      <c r="I1229" s="18"/>
      <c r="J1229" s="33">
        <v>42435.507638888892</v>
      </c>
      <c r="K1229" s="33">
        <v>42435.517361111109</v>
      </c>
      <c r="L1229" s="27">
        <f t="shared" si="124"/>
        <v>9.7222222175332718E-3</v>
      </c>
      <c r="M1229" s="28" t="str">
        <f t="shared" si="125"/>
        <v>TRUE</v>
      </c>
      <c r="N1229" s="31" t="s">
        <v>39</v>
      </c>
      <c r="O1229" s="29" t="s">
        <v>753</v>
      </c>
      <c r="P1229"/>
      <c r="Q1229"/>
      <c r="R1229"/>
      <c r="S1229"/>
      <c r="T1229"/>
      <c r="U1229"/>
      <c r="V1229"/>
      <c r="W1229"/>
    </row>
    <row r="1230" spans="1:23" ht="27" customHeight="1" thickBot="1" x14ac:dyDescent="0.3">
      <c r="A1230" s="65">
        <v>20073</v>
      </c>
      <c r="B1230" s="66">
        <v>1127</v>
      </c>
      <c r="C1230" s="67" t="s">
        <v>340</v>
      </c>
      <c r="D1230" s="68">
        <v>42436.368055555555</v>
      </c>
      <c r="E1230" s="66" t="s">
        <v>41</v>
      </c>
      <c r="F1230" s="33">
        <v>42436.262499999997</v>
      </c>
      <c r="G1230" s="51">
        <f t="shared" ref="G1230" si="135">IF(D1230="","",D1230-F1230)</f>
        <v>0.1055555555576575</v>
      </c>
      <c r="H1230" s="31" t="str">
        <f t="shared" si="122"/>
        <v>ACCEPTABLE</v>
      </c>
      <c r="I1230" s="18"/>
      <c r="J1230" s="33">
        <v>42436.378472222219</v>
      </c>
      <c r="K1230" s="33">
        <v>42436.38958333333</v>
      </c>
      <c r="L1230" s="27">
        <f t="shared" si="124"/>
        <v>1.1111111110949423E-2</v>
      </c>
      <c r="M1230" s="28" t="str">
        <f t="shared" si="125"/>
        <v>TRUE</v>
      </c>
      <c r="N1230" s="31" t="s">
        <v>41</v>
      </c>
      <c r="O1230" s="29" t="s">
        <v>774</v>
      </c>
      <c r="P1230"/>
      <c r="Q1230"/>
      <c r="R1230"/>
      <c r="S1230"/>
      <c r="T1230"/>
      <c r="U1230"/>
      <c r="V1230"/>
      <c r="W1230"/>
    </row>
    <row r="1231" spans="1:23" ht="27" customHeight="1" thickBot="1" x14ac:dyDescent="0.3">
      <c r="A1231" s="69">
        <v>20073</v>
      </c>
      <c r="B1231" s="70">
        <v>1128</v>
      </c>
      <c r="C1231" s="71" t="s">
        <v>51</v>
      </c>
      <c r="D1231" s="72">
        <v>42436.409722222219</v>
      </c>
      <c r="E1231" s="70" t="s">
        <v>39</v>
      </c>
      <c r="F1231" s="33">
        <v>42436.262499999997</v>
      </c>
      <c r="G1231" s="51">
        <f t="shared" ref="G1231" si="136">IF(D1231="","",D1231-F1231)</f>
        <v>0.14722222222189885</v>
      </c>
      <c r="H1231" s="31" t="str">
        <f t="shared" si="122"/>
        <v>ACCEPTABLE</v>
      </c>
      <c r="I1231" s="18"/>
      <c r="J1231" s="33">
        <v>42436.40902777778</v>
      </c>
      <c r="K1231" s="33">
        <v>42436.419444444444</v>
      </c>
      <c r="L1231" s="27">
        <f t="shared" si="124"/>
        <v>1.0416666664241347E-2</v>
      </c>
      <c r="M1231" s="28" t="str">
        <f t="shared" si="125"/>
        <v>TRUE</v>
      </c>
      <c r="N1231" s="31" t="s">
        <v>39</v>
      </c>
      <c r="O1231" s="29" t="s">
        <v>485</v>
      </c>
      <c r="P1231"/>
      <c r="Q1231"/>
      <c r="R1231"/>
      <c r="S1231"/>
      <c r="T1231"/>
      <c r="U1231"/>
      <c r="V1231"/>
      <c r="W1231"/>
    </row>
    <row r="1232" spans="1:23" ht="27" customHeight="1" thickBot="1" x14ac:dyDescent="0.3">
      <c r="A1232" s="69">
        <v>20074</v>
      </c>
      <c r="B1232" s="70">
        <v>1130</v>
      </c>
      <c r="C1232" s="71" t="s">
        <v>43</v>
      </c>
      <c r="D1232" s="72">
        <v>42436.947916666664</v>
      </c>
      <c r="E1232" s="70" t="s">
        <v>39</v>
      </c>
      <c r="F1232" s="33">
        <v>42436.856944444444</v>
      </c>
      <c r="G1232" s="51">
        <f t="shared" ref="G1232" si="137">IF(D1232="","",D1232-F1232)</f>
        <v>9.0972222220443655E-2</v>
      </c>
      <c r="H1232" s="31" t="str">
        <f t="shared" si="122"/>
        <v>ACCEPTABLE</v>
      </c>
      <c r="I1232" s="18"/>
      <c r="J1232" s="33">
        <v>42436.927083333336</v>
      </c>
      <c r="K1232" s="33">
        <v>42436.936805555553</v>
      </c>
      <c r="L1232" s="27">
        <f t="shared" si="124"/>
        <v>9.7222222175332718E-3</v>
      </c>
      <c r="M1232" s="28" t="str">
        <f t="shared" si="125"/>
        <v>TRUE</v>
      </c>
      <c r="N1232" s="31" t="s">
        <v>39</v>
      </c>
      <c r="O1232" s="29" t="s">
        <v>118</v>
      </c>
      <c r="P1232"/>
      <c r="Q1232"/>
      <c r="R1232"/>
      <c r="S1232"/>
      <c r="T1232"/>
      <c r="U1232"/>
      <c r="V1232"/>
      <c r="W1232"/>
    </row>
    <row r="1233" spans="1:23" ht="27" customHeight="1" thickBot="1" x14ac:dyDescent="0.3">
      <c r="A1233" s="69">
        <v>20073</v>
      </c>
      <c r="B1233" s="70">
        <v>1131</v>
      </c>
      <c r="C1233" s="71" t="s">
        <v>51</v>
      </c>
      <c r="D1233" s="72">
        <v>42437.25</v>
      </c>
      <c r="E1233" s="70" t="s">
        <v>41</v>
      </c>
      <c r="F1233" s="33">
        <v>42436.978472222225</v>
      </c>
      <c r="G1233" s="51">
        <f t="shared" ref="G1233" si="138">IF(D1233="","",D1233-F1233)</f>
        <v>0.27152777777519077</v>
      </c>
      <c r="H1233" s="31" t="str">
        <f t="shared" si="122"/>
        <v>ACCEPTABLE</v>
      </c>
      <c r="I1233" s="18"/>
      <c r="J1233" s="33">
        <v>42437.262499999997</v>
      </c>
      <c r="K1233" s="33">
        <v>42437.268750000003</v>
      </c>
      <c r="L1233" s="27">
        <f t="shared" si="124"/>
        <v>6.2500000058207661E-3</v>
      </c>
      <c r="M1233" s="28" t="str">
        <f t="shared" si="125"/>
        <v>TRUE</v>
      </c>
      <c r="N1233" s="31" t="s">
        <v>41</v>
      </c>
      <c r="O1233" s="29" t="s">
        <v>763</v>
      </c>
      <c r="P1233"/>
      <c r="Q1233"/>
      <c r="R1233"/>
      <c r="S1233"/>
      <c r="T1233"/>
      <c r="U1233"/>
      <c r="V1233"/>
      <c r="W1233"/>
    </row>
    <row r="1234" spans="1:23" ht="27" customHeight="1" thickBot="1" x14ac:dyDescent="0.3">
      <c r="A1234" s="65">
        <v>20073</v>
      </c>
      <c r="B1234" s="66">
        <v>1132</v>
      </c>
      <c r="C1234" s="67" t="s">
        <v>340</v>
      </c>
      <c r="D1234" s="68">
        <v>42437.288194444445</v>
      </c>
      <c r="E1234" s="66" t="s">
        <v>39</v>
      </c>
      <c r="F1234" s="33">
        <v>42436.978472222225</v>
      </c>
      <c r="G1234" s="51">
        <f t="shared" ref="G1234" si="139">IF(D1234="","",D1234-F1234)</f>
        <v>0.30972222222044365</v>
      </c>
      <c r="H1234" s="31" t="str">
        <f t="shared" si="122"/>
        <v>ACCEPTABLE</v>
      </c>
      <c r="I1234" s="18"/>
      <c r="J1234" s="33">
        <v>42437.290277777778</v>
      </c>
      <c r="K1234" s="33">
        <v>42437.305555555555</v>
      </c>
      <c r="L1234" s="27">
        <f t="shared" si="124"/>
        <v>1.5277777776645962E-2</v>
      </c>
      <c r="M1234" s="28" t="str">
        <f t="shared" si="125"/>
        <v>TRUE</v>
      </c>
      <c r="N1234" s="31" t="s">
        <v>39</v>
      </c>
      <c r="O1234" s="29" t="s">
        <v>764</v>
      </c>
      <c r="P1234"/>
      <c r="Q1234"/>
      <c r="R1234"/>
      <c r="S1234"/>
      <c r="T1234"/>
      <c r="U1234"/>
      <c r="V1234"/>
      <c r="W1234"/>
    </row>
    <row r="1235" spans="1:23" ht="27" customHeight="1" thickBot="1" x14ac:dyDescent="0.3">
      <c r="A1235" s="65">
        <v>20075</v>
      </c>
      <c r="B1235" s="66">
        <v>1133</v>
      </c>
      <c r="C1235" s="67" t="s">
        <v>40</v>
      </c>
      <c r="D1235" s="68">
        <v>42437.347222222219</v>
      </c>
      <c r="E1235" s="66" t="s">
        <v>41</v>
      </c>
      <c r="F1235" s="33">
        <v>42436.978472222225</v>
      </c>
      <c r="G1235" s="51">
        <f t="shared" ref="G1235" si="140">IF(D1235="","",D1235-F1235)</f>
        <v>0.36874999999417923</v>
      </c>
      <c r="H1235" s="31" t="str">
        <f t="shared" si="122"/>
        <v>ACCEPTABLE</v>
      </c>
      <c r="I1235" s="18"/>
      <c r="J1235" s="33">
        <v>42437.331944444442</v>
      </c>
      <c r="K1235" s="33">
        <v>42437.345138888886</v>
      </c>
      <c r="L1235" s="27">
        <f t="shared" si="124"/>
        <v>1.3194444443797693E-2</v>
      </c>
      <c r="M1235" s="28" t="str">
        <f t="shared" si="125"/>
        <v>TRUE</v>
      </c>
      <c r="N1235" s="31" t="s">
        <v>41</v>
      </c>
      <c r="O1235" s="29" t="s">
        <v>682</v>
      </c>
      <c r="P1235"/>
      <c r="Q1235"/>
      <c r="R1235"/>
      <c r="S1235"/>
      <c r="T1235"/>
      <c r="U1235"/>
      <c r="V1235"/>
      <c r="W1235"/>
    </row>
    <row r="1236" spans="1:23" ht="27" customHeight="1" thickBot="1" x14ac:dyDescent="0.3">
      <c r="A1236" s="69">
        <v>20074</v>
      </c>
      <c r="B1236" s="70">
        <v>1135</v>
      </c>
      <c r="C1236" s="71" t="s">
        <v>43</v>
      </c>
      <c r="D1236" s="72">
        <v>42437.9375</v>
      </c>
      <c r="E1236" s="70" t="s">
        <v>41</v>
      </c>
      <c r="F1236" s="33">
        <v>42437.791666666664</v>
      </c>
      <c r="G1236" s="51">
        <f t="shared" ref="G1236" si="141">IF(D1236="","",D1236-F1236)</f>
        <v>0.14583333333575865</v>
      </c>
      <c r="H1236" s="31" t="str">
        <f t="shared" si="122"/>
        <v>ACCEPTABLE</v>
      </c>
      <c r="I1236" s="18"/>
      <c r="J1236" s="33">
        <v>42437.892361111109</v>
      </c>
      <c r="K1236" s="33">
        <v>42437.902777777781</v>
      </c>
      <c r="L1236" s="27">
        <f t="shared" si="124"/>
        <v>1.0416666671517305E-2</v>
      </c>
      <c r="M1236" s="28" t="str">
        <f t="shared" si="125"/>
        <v>TRUE</v>
      </c>
      <c r="N1236" s="31" t="s">
        <v>41</v>
      </c>
      <c r="O1236" s="29" t="s">
        <v>54</v>
      </c>
      <c r="P1236"/>
      <c r="Q1236"/>
      <c r="R1236"/>
      <c r="S1236"/>
      <c r="T1236"/>
      <c r="U1236"/>
      <c r="V1236"/>
      <c r="W1236"/>
    </row>
    <row r="1237" spans="1:23" ht="27" customHeight="1" thickBot="1" x14ac:dyDescent="0.3">
      <c r="A1237" s="69">
        <v>20074</v>
      </c>
      <c r="B1237" s="70">
        <v>1136</v>
      </c>
      <c r="C1237" s="71" t="s">
        <v>40</v>
      </c>
      <c r="D1237" s="72">
        <v>42437.972222222219</v>
      </c>
      <c r="E1237" s="70" t="s">
        <v>39</v>
      </c>
      <c r="F1237" s="33">
        <v>42437.791666666664</v>
      </c>
      <c r="G1237" s="51">
        <f t="shared" ref="G1237" si="142">IF(D1237="","",D1237-F1237)</f>
        <v>0.18055555555474712</v>
      </c>
      <c r="H1237" s="31" t="str">
        <f t="shared" si="122"/>
        <v>ACCEPTABLE</v>
      </c>
      <c r="I1237" s="18"/>
      <c r="J1237" s="33">
        <v>42437.920138888891</v>
      </c>
      <c r="K1237" s="33">
        <v>42437.931250000001</v>
      </c>
      <c r="L1237" s="27">
        <f t="shared" si="124"/>
        <v>1.1111111110949423E-2</v>
      </c>
      <c r="M1237" s="28" t="str">
        <f t="shared" si="125"/>
        <v>TRUE</v>
      </c>
      <c r="N1237" s="31" t="s">
        <v>39</v>
      </c>
      <c r="O1237" s="29" t="s">
        <v>125</v>
      </c>
      <c r="P1237"/>
      <c r="Q1237"/>
      <c r="R1237"/>
      <c r="S1237"/>
      <c r="T1237"/>
      <c r="U1237"/>
      <c r="V1237"/>
      <c r="W1237"/>
    </row>
    <row r="1238" spans="1:23" ht="27" customHeight="1" thickBot="1" x14ac:dyDescent="0.3">
      <c r="A1238" s="69">
        <v>20075</v>
      </c>
      <c r="B1238" s="70">
        <v>1137</v>
      </c>
      <c r="C1238" s="71" t="s">
        <v>43</v>
      </c>
      <c r="D1238" s="72">
        <v>42438.152777777781</v>
      </c>
      <c r="E1238" s="70" t="s">
        <v>41</v>
      </c>
      <c r="F1238" s="33">
        <v>42437.791666666664</v>
      </c>
      <c r="G1238" s="51">
        <f t="shared" ref="G1238" si="143">IF(D1238="","",D1238-F1238)</f>
        <v>0.36111111111677019</v>
      </c>
      <c r="H1238" s="31" t="str">
        <f t="shared" si="122"/>
        <v>ACCEPTABLE</v>
      </c>
      <c r="I1238" s="18"/>
      <c r="J1238" s="33">
        <v>42438.128472222219</v>
      </c>
      <c r="K1238" s="33">
        <v>42438.14166666667</v>
      </c>
      <c r="L1238" s="27">
        <f t="shared" si="124"/>
        <v>1.319444445107365E-2</v>
      </c>
      <c r="M1238" s="28" t="str">
        <f t="shared" si="125"/>
        <v>TRUE</v>
      </c>
      <c r="N1238" s="31" t="s">
        <v>41</v>
      </c>
      <c r="O1238" s="29" t="s">
        <v>44</v>
      </c>
      <c r="P1238"/>
      <c r="Q1238"/>
      <c r="R1238"/>
      <c r="S1238"/>
      <c r="T1238"/>
      <c r="U1238"/>
      <c r="V1238"/>
      <c r="W1238"/>
    </row>
    <row r="1239" spans="1:23" ht="27" customHeight="1" thickBot="1" x14ac:dyDescent="0.3">
      <c r="A1239" s="69">
        <v>20075</v>
      </c>
      <c r="B1239" s="70">
        <v>1138</v>
      </c>
      <c r="C1239" s="71" t="s">
        <v>40</v>
      </c>
      <c r="D1239" s="72">
        <v>42438.180555555555</v>
      </c>
      <c r="E1239" s="70" t="s">
        <v>39</v>
      </c>
      <c r="F1239" s="33">
        <v>42437.791666666664</v>
      </c>
      <c r="G1239" s="51">
        <f t="shared" ref="G1239" si="144">IF(D1239="","",D1239-F1239)</f>
        <v>0.38888888889050577</v>
      </c>
      <c r="H1239" s="31" t="str">
        <f t="shared" si="122"/>
        <v>ACCEPTABLE</v>
      </c>
      <c r="I1239" s="18"/>
      <c r="J1239" s="33">
        <v>42438.158333333333</v>
      </c>
      <c r="K1239" s="33">
        <v>42438.172222222223</v>
      </c>
      <c r="L1239" s="27">
        <f t="shared" si="124"/>
        <v>1.3888888890505768E-2</v>
      </c>
      <c r="M1239" s="28" t="str">
        <f t="shared" si="125"/>
        <v>TRUE</v>
      </c>
      <c r="N1239" s="31" t="s">
        <v>39</v>
      </c>
      <c r="O1239" s="29" t="s">
        <v>775</v>
      </c>
      <c r="P1239"/>
      <c r="Q1239"/>
      <c r="R1239"/>
      <c r="S1239"/>
      <c r="T1239"/>
      <c r="U1239"/>
      <c r="V1239"/>
      <c r="W1239"/>
    </row>
    <row r="1240" spans="1:23" ht="27" customHeight="1" thickBot="1" x14ac:dyDescent="0.3">
      <c r="A1240" s="69">
        <v>20076</v>
      </c>
      <c r="B1240" s="70">
        <v>1139</v>
      </c>
      <c r="C1240" s="71" t="s">
        <v>340</v>
      </c>
      <c r="D1240" s="72">
        <v>42438.447916666664</v>
      </c>
      <c r="E1240" s="70" t="s">
        <v>41</v>
      </c>
      <c r="F1240" s="33">
        <v>42437.791666666664</v>
      </c>
      <c r="G1240" s="51">
        <f t="shared" ref="G1240" si="145">IF(D1240="","",D1240-F1240)</f>
        <v>0.65625</v>
      </c>
      <c r="H1240" s="31" t="str">
        <f t="shared" si="122"/>
        <v>ACCEPTABLE</v>
      </c>
      <c r="I1240" s="18"/>
      <c r="J1240" s="33">
        <v>42438.45</v>
      </c>
      <c r="K1240" s="33">
        <v>42438.463888888888</v>
      </c>
      <c r="L1240" s="27">
        <f t="shared" si="124"/>
        <v>1.3888888890505768E-2</v>
      </c>
      <c r="M1240" s="28" t="str">
        <f t="shared" si="125"/>
        <v>TRUE</v>
      </c>
      <c r="N1240" s="31" t="s">
        <v>41</v>
      </c>
      <c r="O1240" s="29" t="s">
        <v>776</v>
      </c>
      <c r="P1240"/>
      <c r="Q1240"/>
      <c r="R1240"/>
      <c r="S1240"/>
      <c r="T1240"/>
      <c r="U1240"/>
      <c r="V1240"/>
      <c r="W1240"/>
    </row>
    <row r="1241" spans="1:23" ht="27" customHeight="1" thickBot="1" x14ac:dyDescent="0.3">
      <c r="A1241" s="69">
        <v>20076</v>
      </c>
      <c r="B1241" s="70">
        <v>1141</v>
      </c>
      <c r="C1241" s="71" t="s">
        <v>51</v>
      </c>
      <c r="D1241" s="72">
        <v>42439.444444444445</v>
      </c>
      <c r="E1241" s="70" t="s">
        <v>41</v>
      </c>
      <c r="F1241" s="33">
        <v>42439.250694444447</v>
      </c>
      <c r="G1241" s="51">
        <f t="shared" ref="G1241" si="146">IF(D1241="","",D1241-F1241)</f>
        <v>0.19374999999854481</v>
      </c>
      <c r="H1241" s="31" t="str">
        <f t="shared" si="122"/>
        <v>ACCEPTABLE</v>
      </c>
      <c r="I1241" s="18"/>
      <c r="J1241" s="33">
        <v>42439.442361111112</v>
      </c>
      <c r="K1241" s="33">
        <v>42439.45</v>
      </c>
      <c r="L1241" s="27">
        <f t="shared" si="124"/>
        <v>7.6388888846850023E-3</v>
      </c>
      <c r="M1241" s="28" t="str">
        <f t="shared" si="125"/>
        <v>TRUE</v>
      </c>
      <c r="N1241" s="31" t="s">
        <v>41</v>
      </c>
      <c r="O1241" s="29" t="s">
        <v>89</v>
      </c>
      <c r="P1241"/>
      <c r="Q1241"/>
      <c r="R1241"/>
      <c r="S1241"/>
      <c r="T1241"/>
      <c r="U1241"/>
      <c r="V1241"/>
      <c r="W1241"/>
    </row>
    <row r="1242" spans="1:23" ht="27" customHeight="1" thickBot="1" x14ac:dyDescent="0.3">
      <c r="A1242" s="69">
        <v>20076</v>
      </c>
      <c r="B1242" s="70">
        <v>1142</v>
      </c>
      <c r="C1242" s="71" t="s">
        <v>340</v>
      </c>
      <c r="D1242" s="72">
        <v>42439.472222222219</v>
      </c>
      <c r="E1242" s="70" t="s">
        <v>39</v>
      </c>
      <c r="F1242" s="33">
        <v>42439.250694444447</v>
      </c>
      <c r="G1242" s="51">
        <f t="shared" ref="G1242" si="147">IF(D1242="","",D1242-F1242)</f>
        <v>0.22152777777228039</v>
      </c>
      <c r="H1242" s="31" t="str">
        <f t="shared" si="122"/>
        <v>ACCEPTABLE</v>
      </c>
      <c r="I1242" s="18"/>
      <c r="J1242" s="33">
        <v>42439.469444444447</v>
      </c>
      <c r="K1242" s="33">
        <v>42439.48333333333</v>
      </c>
      <c r="L1242" s="27">
        <f t="shared" si="124"/>
        <v>1.3888888883229811E-2</v>
      </c>
      <c r="M1242" s="28" t="str">
        <f t="shared" si="125"/>
        <v>TRUE</v>
      </c>
      <c r="N1242" s="31" t="s">
        <v>39</v>
      </c>
      <c r="O1242" s="29" t="s">
        <v>742</v>
      </c>
      <c r="P1242"/>
      <c r="Q1242"/>
      <c r="R1242"/>
      <c r="S1242"/>
      <c r="T1242"/>
      <c r="U1242"/>
      <c r="V1242"/>
      <c r="W1242"/>
    </row>
    <row r="1243" spans="1:23" ht="27" customHeight="1" thickBot="1" x14ac:dyDescent="0.3">
      <c r="A1243" s="69">
        <v>20077</v>
      </c>
      <c r="B1243" s="70">
        <v>1143</v>
      </c>
      <c r="C1243" s="71" t="s">
        <v>40</v>
      </c>
      <c r="D1243" s="72">
        <v>42439.520833333336</v>
      </c>
      <c r="E1243" s="70" t="s">
        <v>41</v>
      </c>
      <c r="F1243" s="33">
        <v>42439.542361111111</v>
      </c>
      <c r="G1243" s="51">
        <f t="shared" ref="G1243" si="148">IF(D1243="","",D1243-F1243)</f>
        <v>-2.1527777775190771E-2</v>
      </c>
      <c r="H1243" s="31" t="str">
        <f t="shared" si="122"/>
        <v>TOO LATE</v>
      </c>
      <c r="I1243" s="18"/>
      <c r="J1243" s="33">
        <v>42439.521527777775</v>
      </c>
      <c r="K1243" s="33">
        <v>42439.533333333333</v>
      </c>
      <c r="L1243" s="27">
        <f t="shared" si="124"/>
        <v>1.1805555557657499E-2</v>
      </c>
      <c r="M1243" s="28" t="str">
        <f t="shared" si="125"/>
        <v>TRUE</v>
      </c>
      <c r="N1243" s="31" t="s">
        <v>41</v>
      </c>
      <c r="O1243" s="29" t="s">
        <v>777</v>
      </c>
      <c r="P1243"/>
      <c r="Q1243"/>
      <c r="R1243"/>
      <c r="S1243"/>
      <c r="T1243"/>
      <c r="U1243"/>
      <c r="V1243"/>
      <c r="W1243"/>
    </row>
    <row r="1244" spans="1:23" ht="27" customHeight="1" thickBot="1" x14ac:dyDescent="0.3">
      <c r="A1244" s="69">
        <v>20077</v>
      </c>
      <c r="B1244" s="70">
        <v>1144</v>
      </c>
      <c r="C1244" s="71" t="s">
        <v>43</v>
      </c>
      <c r="D1244" s="72">
        <v>42439.555555555555</v>
      </c>
      <c r="E1244" s="70" t="s">
        <v>39</v>
      </c>
      <c r="F1244" s="33">
        <v>42439.542361111111</v>
      </c>
      <c r="G1244" s="51">
        <f t="shared" ref="G1244" si="149">IF(D1244="","",D1244-F1244)</f>
        <v>1.3194444443797693E-2</v>
      </c>
      <c r="H1244" s="31" t="str">
        <f t="shared" si="122"/>
        <v>TOO LATE</v>
      </c>
      <c r="I1244" s="18"/>
      <c r="J1244" s="33">
        <v>42439.554166666669</v>
      </c>
      <c r="K1244" s="33">
        <v>42439.561111111114</v>
      </c>
      <c r="L1244" s="27">
        <f t="shared" si="124"/>
        <v>6.9444444452528842E-3</v>
      </c>
      <c r="M1244" s="28" t="str">
        <f t="shared" si="125"/>
        <v>TRUE</v>
      </c>
      <c r="N1244" s="31" t="s">
        <v>39</v>
      </c>
      <c r="O1244" s="29" t="s">
        <v>44</v>
      </c>
      <c r="P1244"/>
      <c r="Q1244"/>
      <c r="R1244"/>
      <c r="S1244"/>
      <c r="T1244"/>
      <c r="U1244"/>
      <c r="V1244"/>
      <c r="W1244"/>
    </row>
    <row r="1245" spans="1:23" ht="27" customHeight="1" thickBot="1" x14ac:dyDescent="0.3">
      <c r="A1245" s="65">
        <v>20078</v>
      </c>
      <c r="B1245" s="66">
        <v>1145</v>
      </c>
      <c r="C1245" s="67" t="s">
        <v>40</v>
      </c>
      <c r="D1245" s="68">
        <v>42439.701388888891</v>
      </c>
      <c r="E1245" s="66" t="s">
        <v>41</v>
      </c>
      <c r="F1245" s="33">
        <v>42439.542361111111</v>
      </c>
      <c r="G1245" s="51">
        <f t="shared" ref="G1245" si="150">IF(D1245="","",D1245-F1245)</f>
        <v>0.15902777777955635</v>
      </c>
      <c r="H1245" s="31" t="str">
        <f t="shared" si="122"/>
        <v>ACCEPTABLE</v>
      </c>
      <c r="I1245" s="18"/>
      <c r="J1245" s="33">
        <v>42439.694444444445</v>
      </c>
      <c r="K1245" s="33">
        <v>42439.707638888889</v>
      </c>
      <c r="L1245" s="27">
        <f t="shared" si="124"/>
        <v>1.3194444443797693E-2</v>
      </c>
      <c r="M1245" s="28" t="str">
        <f t="shared" si="125"/>
        <v>TRUE</v>
      </c>
      <c r="N1245" s="31" t="s">
        <v>41</v>
      </c>
      <c r="O1245" s="29" t="s">
        <v>778</v>
      </c>
      <c r="P1245"/>
      <c r="Q1245"/>
      <c r="R1245"/>
      <c r="S1245"/>
      <c r="T1245"/>
      <c r="U1245"/>
      <c r="V1245"/>
      <c r="W1245"/>
    </row>
    <row r="1246" spans="1:23" ht="27" customHeight="1" thickBot="1" x14ac:dyDescent="0.3">
      <c r="A1246" s="65">
        <v>20078</v>
      </c>
      <c r="B1246" s="66">
        <v>1146</v>
      </c>
      <c r="C1246" s="67" t="s">
        <v>40</v>
      </c>
      <c r="D1246" s="68">
        <v>42439.722222222219</v>
      </c>
      <c r="E1246" s="66" t="s">
        <v>39</v>
      </c>
      <c r="F1246" s="33">
        <v>42439.542361111111</v>
      </c>
      <c r="G1246" s="51">
        <f t="shared" ref="G1246:G1250" si="151">IF(D1246="","",D1246-F1246)</f>
        <v>0.17986111110803904</v>
      </c>
      <c r="H1246" s="31" t="str">
        <f t="shared" si="122"/>
        <v>ACCEPTABLE</v>
      </c>
      <c r="I1246" s="18"/>
      <c r="J1246" s="33">
        <v>42439.725694444445</v>
      </c>
      <c r="K1246" s="33">
        <v>42439.736111111109</v>
      </c>
      <c r="L1246" s="27">
        <f t="shared" si="124"/>
        <v>1.0416666664241347E-2</v>
      </c>
      <c r="M1246" s="28" t="str">
        <f t="shared" si="125"/>
        <v>TRUE</v>
      </c>
      <c r="N1246" s="31" t="s">
        <v>39</v>
      </c>
      <c r="O1246" s="29" t="s">
        <v>778</v>
      </c>
      <c r="P1246"/>
      <c r="Q1246"/>
      <c r="R1246"/>
      <c r="S1246"/>
      <c r="T1246"/>
      <c r="U1246"/>
      <c r="V1246"/>
      <c r="W1246"/>
    </row>
    <row r="1247" spans="1:23" ht="27" customHeight="1" thickBot="1" x14ac:dyDescent="0.3">
      <c r="A1247" s="69">
        <v>20077</v>
      </c>
      <c r="B1247" s="70">
        <v>1147</v>
      </c>
      <c r="C1247" s="71" t="s">
        <v>43</v>
      </c>
      <c r="D1247" s="72">
        <v>42439.965277777781</v>
      </c>
      <c r="E1247" s="70" t="s">
        <v>41</v>
      </c>
      <c r="F1247" s="33">
        <v>42439.634722222225</v>
      </c>
      <c r="G1247" s="51">
        <f t="shared" si="151"/>
        <v>0.33055555555620231</v>
      </c>
      <c r="H1247" s="31" t="str">
        <f t="shared" si="122"/>
        <v>ACCEPTABLE</v>
      </c>
      <c r="I1247" s="18"/>
      <c r="J1247" s="33">
        <v>42439.961805555555</v>
      </c>
      <c r="K1247" s="33">
        <v>42439.96875</v>
      </c>
      <c r="L1247" s="27">
        <f t="shared" si="124"/>
        <v>6.9444444452528842E-3</v>
      </c>
      <c r="M1247" s="28" t="str">
        <f t="shared" si="125"/>
        <v>TRUE</v>
      </c>
      <c r="N1247" s="31" t="s">
        <v>41</v>
      </c>
      <c r="O1247" s="29" t="s">
        <v>54</v>
      </c>
      <c r="P1247"/>
      <c r="Q1247"/>
      <c r="R1247"/>
      <c r="S1247"/>
      <c r="T1247"/>
      <c r="U1247"/>
      <c r="V1247"/>
      <c r="W1247"/>
    </row>
    <row r="1248" spans="1:23" ht="27" customHeight="1" thickBot="1" x14ac:dyDescent="0.3">
      <c r="A1248" s="69">
        <v>20077</v>
      </c>
      <c r="B1248" s="70">
        <v>1148</v>
      </c>
      <c r="C1248" s="71" t="s">
        <v>40</v>
      </c>
      <c r="D1248" s="72">
        <v>42439.993055555555</v>
      </c>
      <c r="E1248" s="70" t="s">
        <v>39</v>
      </c>
      <c r="F1248" s="33">
        <v>42439.634722222225</v>
      </c>
      <c r="G1248" s="51">
        <f t="shared" si="151"/>
        <v>0.35833333332993789</v>
      </c>
      <c r="H1248" s="31" t="str">
        <f t="shared" si="122"/>
        <v>ACCEPTABLE</v>
      </c>
      <c r="I1248" s="18"/>
      <c r="J1248" s="33">
        <v>42439.996527777781</v>
      </c>
      <c r="K1248" s="33">
        <v>42440.010416666664</v>
      </c>
      <c r="L1248" s="27">
        <f t="shared" si="124"/>
        <v>1.3888888883229811E-2</v>
      </c>
      <c r="M1248" s="28" t="str">
        <f t="shared" si="125"/>
        <v>TRUE</v>
      </c>
      <c r="N1248" s="31" t="s">
        <v>39</v>
      </c>
      <c r="O1248" s="29" t="s">
        <v>470</v>
      </c>
      <c r="P1248"/>
      <c r="Q1248"/>
      <c r="R1248"/>
      <c r="S1248"/>
      <c r="T1248"/>
      <c r="U1248"/>
      <c r="V1248"/>
      <c r="W1248"/>
    </row>
    <row r="1249" spans="1:23" ht="27" customHeight="1" thickBot="1" x14ac:dyDescent="0.3">
      <c r="A1249" s="65">
        <v>20079</v>
      </c>
      <c r="B1249" s="66">
        <v>1149</v>
      </c>
      <c r="C1249" s="67" t="s">
        <v>340</v>
      </c>
      <c r="D1249" s="68">
        <v>42440.708333333336</v>
      </c>
      <c r="E1249" s="66" t="s">
        <v>41</v>
      </c>
      <c r="F1249" s="33">
        <v>42440.421527777777</v>
      </c>
      <c r="G1249" s="51">
        <f t="shared" si="151"/>
        <v>0.28680555555911269</v>
      </c>
      <c r="H1249" s="31" t="str">
        <f t="shared" si="122"/>
        <v>ACCEPTABLE</v>
      </c>
      <c r="I1249" s="18"/>
      <c r="J1249" s="33">
        <v>42440.697916666664</v>
      </c>
      <c r="K1249" s="33">
        <v>42440.711805555555</v>
      </c>
      <c r="L1249" s="27">
        <f t="shared" si="124"/>
        <v>1.3888888890505768E-2</v>
      </c>
      <c r="M1249" s="28" t="str">
        <f t="shared" si="125"/>
        <v>TRUE</v>
      </c>
      <c r="N1249" s="31" t="s">
        <v>41</v>
      </c>
      <c r="O1249" s="29" t="s">
        <v>779</v>
      </c>
      <c r="P1249"/>
      <c r="Q1249"/>
      <c r="R1249"/>
      <c r="S1249"/>
      <c r="T1249"/>
      <c r="U1249"/>
      <c r="V1249"/>
      <c r="W1249"/>
    </row>
    <row r="1250" spans="1:23" ht="27" customHeight="1" thickBot="1" x14ac:dyDescent="0.3">
      <c r="A1250" s="65">
        <v>20079</v>
      </c>
      <c r="B1250" s="66">
        <v>1150</v>
      </c>
      <c r="C1250" s="67" t="s">
        <v>51</v>
      </c>
      <c r="D1250" s="68">
        <v>42440.743055555555</v>
      </c>
      <c r="E1250" s="66" t="s">
        <v>39</v>
      </c>
      <c r="F1250" s="33">
        <v>42440.421527777777</v>
      </c>
      <c r="G1250" s="51">
        <f t="shared" si="151"/>
        <v>0.32152777777810115</v>
      </c>
      <c r="H1250" s="31" t="str">
        <f t="shared" si="122"/>
        <v>ACCEPTABLE</v>
      </c>
      <c r="I1250" s="18"/>
      <c r="J1250" s="33">
        <v>42440.736111111109</v>
      </c>
      <c r="K1250" s="33">
        <v>42440.743055555555</v>
      </c>
      <c r="L1250" s="27">
        <f t="shared" si="124"/>
        <v>6.9444444452528842E-3</v>
      </c>
      <c r="M1250" s="28" t="str">
        <f t="shared" si="125"/>
        <v>TRUE</v>
      </c>
      <c r="N1250" s="31" t="s">
        <v>39</v>
      </c>
      <c r="O1250" s="29" t="s">
        <v>780</v>
      </c>
      <c r="P1250"/>
      <c r="Q1250"/>
      <c r="R1250"/>
      <c r="S1250"/>
      <c r="T1250"/>
      <c r="U1250"/>
      <c r="V1250"/>
      <c r="W1250"/>
    </row>
    <row r="1251" spans="1:23" ht="27" customHeight="1" thickBot="1" x14ac:dyDescent="0.3">
      <c r="A1251" s="69">
        <v>20080</v>
      </c>
      <c r="B1251" s="70">
        <v>1151</v>
      </c>
      <c r="C1251" s="71" t="s">
        <v>340</v>
      </c>
      <c r="D1251" s="72">
        <v>42441.604166666664</v>
      </c>
      <c r="E1251" s="70" t="s">
        <v>41</v>
      </c>
      <c r="F1251" s="33">
        <v>42440.421527777777</v>
      </c>
      <c r="G1251" s="51">
        <f t="shared" ref="G1251" si="152">IF(D1251="","",D1251-F1251)</f>
        <v>1.1826388888875954</v>
      </c>
      <c r="H1251" s="31" t="str">
        <f t="shared" si="122"/>
        <v>ACCEPTABLE</v>
      </c>
      <c r="I1251" s="18"/>
      <c r="J1251" s="33">
        <v>42441.597222222219</v>
      </c>
      <c r="K1251" s="33">
        <v>42441.607638888891</v>
      </c>
      <c r="L1251" s="27">
        <f t="shared" si="124"/>
        <v>1.0416666671517305E-2</v>
      </c>
      <c r="M1251" s="28" t="str">
        <f t="shared" si="125"/>
        <v>TRUE</v>
      </c>
      <c r="N1251" s="31" t="s">
        <v>41</v>
      </c>
      <c r="O1251" s="29" t="s">
        <v>781</v>
      </c>
      <c r="P1251"/>
      <c r="Q1251"/>
      <c r="R1251"/>
      <c r="S1251"/>
      <c r="T1251"/>
      <c r="U1251"/>
      <c r="V1251"/>
      <c r="W1251"/>
    </row>
    <row r="1252" spans="1:23" ht="27" customHeight="1" thickBot="1" x14ac:dyDescent="0.3">
      <c r="A1252" s="69">
        <v>20080</v>
      </c>
      <c r="B1252" s="70">
        <v>1152</v>
      </c>
      <c r="C1252" s="71" t="s">
        <v>51</v>
      </c>
      <c r="D1252" s="72">
        <v>42441.638888888891</v>
      </c>
      <c r="E1252" s="70" t="s">
        <v>39</v>
      </c>
      <c r="F1252" s="33">
        <v>42440.421527777777</v>
      </c>
      <c r="G1252" s="51">
        <f t="shared" ref="G1252" si="153">IF(D1252="","",D1252-F1252)</f>
        <v>1.2173611111138598</v>
      </c>
      <c r="H1252" s="31" t="str">
        <f t="shared" si="122"/>
        <v>ACCEPTABLE</v>
      </c>
      <c r="I1252" s="18"/>
      <c r="J1252" s="33">
        <v>42441.684027777781</v>
      </c>
      <c r="K1252" s="33">
        <v>42441.696527777778</v>
      </c>
      <c r="L1252" s="27">
        <f t="shared" si="124"/>
        <v>1.2499999997089617E-2</v>
      </c>
      <c r="M1252" s="28" t="str">
        <f t="shared" si="125"/>
        <v>TRUE</v>
      </c>
      <c r="N1252" s="31" t="s">
        <v>39</v>
      </c>
      <c r="O1252" s="29" t="s">
        <v>782</v>
      </c>
      <c r="P1252"/>
      <c r="Q1252"/>
      <c r="R1252"/>
      <c r="S1252"/>
      <c r="T1252"/>
      <c r="U1252"/>
      <c r="V1252"/>
      <c r="W1252"/>
    </row>
    <row r="1253" spans="1:23" ht="27" customHeight="1" thickBot="1" x14ac:dyDescent="0.3">
      <c r="A1253" s="65">
        <v>20080</v>
      </c>
      <c r="B1253" s="66">
        <v>1155</v>
      </c>
      <c r="C1253" s="67" t="s">
        <v>53</v>
      </c>
      <c r="D1253" s="68">
        <v>42441.697916666664</v>
      </c>
      <c r="E1253" s="66" t="s">
        <v>41</v>
      </c>
      <c r="F1253" s="33">
        <v>42441.554861111108</v>
      </c>
      <c r="G1253" s="51">
        <f t="shared" ref="G1253" si="154">IF(D1253="","",D1253-F1253)</f>
        <v>0.14305555555620231</v>
      </c>
      <c r="H1253" s="31" t="str">
        <f t="shared" si="122"/>
        <v>ACCEPTABLE</v>
      </c>
      <c r="I1253" s="18"/>
      <c r="J1253" s="33">
        <v>42441.708333333336</v>
      </c>
      <c r="K1253" s="33">
        <v>42441.71875</v>
      </c>
      <c r="L1253" s="27">
        <f t="shared" si="124"/>
        <v>1.0416666664241347E-2</v>
      </c>
      <c r="M1253" s="28" t="str">
        <f t="shared" si="125"/>
        <v>TRUE</v>
      </c>
      <c r="N1253" s="31" t="s">
        <v>41</v>
      </c>
      <c r="O1253" s="29" t="s">
        <v>96</v>
      </c>
      <c r="P1253"/>
      <c r="Q1253"/>
      <c r="R1253"/>
      <c r="S1253"/>
      <c r="T1253"/>
      <c r="U1253"/>
      <c r="V1253"/>
      <c r="W1253"/>
    </row>
    <row r="1254" spans="1:23" ht="27" customHeight="1" thickBot="1" x14ac:dyDescent="0.3">
      <c r="A1254" s="65">
        <v>20080</v>
      </c>
      <c r="B1254" s="66">
        <v>1156</v>
      </c>
      <c r="C1254" s="67" t="s">
        <v>53</v>
      </c>
      <c r="D1254" s="68">
        <v>42441.739583333336</v>
      </c>
      <c r="E1254" s="66" t="s">
        <v>39</v>
      </c>
      <c r="F1254" s="33">
        <v>42441.554861111108</v>
      </c>
      <c r="G1254" s="51">
        <f t="shared" ref="G1254" si="155">IF(D1254="","",D1254-F1254)</f>
        <v>0.18472222222771961</v>
      </c>
      <c r="H1254" s="31" t="str">
        <f t="shared" si="122"/>
        <v>ACCEPTABLE</v>
      </c>
      <c r="I1254" s="18"/>
      <c r="J1254" s="33">
        <v>42441.739583333336</v>
      </c>
      <c r="K1254" s="33">
        <v>42441.75</v>
      </c>
      <c r="L1254" s="27">
        <f t="shared" si="124"/>
        <v>1.0416666664241347E-2</v>
      </c>
      <c r="M1254" s="28" t="str">
        <f t="shared" si="125"/>
        <v>TRUE</v>
      </c>
      <c r="N1254" s="31" t="s">
        <v>39</v>
      </c>
      <c r="O1254" s="29" t="s">
        <v>181</v>
      </c>
      <c r="P1254"/>
      <c r="Q1254"/>
      <c r="R1254"/>
      <c r="S1254"/>
      <c r="T1254"/>
      <c r="U1254"/>
      <c r="V1254"/>
      <c r="W1254"/>
    </row>
    <row r="1255" spans="1:23" ht="27" customHeight="1" thickBot="1" x14ac:dyDescent="0.3">
      <c r="A1255" s="65">
        <v>20080</v>
      </c>
      <c r="B1255" s="66">
        <v>1157</v>
      </c>
      <c r="C1255" s="67" t="s">
        <v>51</v>
      </c>
      <c r="D1255" s="68">
        <v>42442.652777777781</v>
      </c>
      <c r="E1255" s="66" t="s">
        <v>41</v>
      </c>
      <c r="F1255" s="33">
        <v>42442.422222222223</v>
      </c>
      <c r="G1255" s="51">
        <f t="shared" ref="G1255" si="156">IF(D1255="","",D1255-F1255)</f>
        <v>0.2305555555576575</v>
      </c>
      <c r="H1255" s="31" t="str">
        <f t="shared" si="122"/>
        <v>ACCEPTABLE</v>
      </c>
      <c r="I1255" s="18"/>
      <c r="J1255" s="33">
        <v>42442.652777777781</v>
      </c>
      <c r="K1255" s="33">
        <v>42442.665277777778</v>
      </c>
      <c r="L1255" s="27">
        <f t="shared" si="124"/>
        <v>1.2499999997089617E-2</v>
      </c>
      <c r="M1255" s="28" t="str">
        <f t="shared" si="125"/>
        <v>TRUE</v>
      </c>
      <c r="N1255" s="31" t="s">
        <v>41</v>
      </c>
      <c r="O1255" s="29" t="s">
        <v>783</v>
      </c>
      <c r="P1255"/>
      <c r="Q1255"/>
      <c r="R1255"/>
      <c r="S1255"/>
      <c r="T1255"/>
      <c r="U1255"/>
      <c r="V1255"/>
      <c r="W1255"/>
    </row>
    <row r="1256" spans="1:23" ht="27" customHeight="1" thickBot="1" x14ac:dyDescent="0.3">
      <c r="A1256" s="65">
        <v>20080</v>
      </c>
      <c r="B1256" s="66">
        <v>1158</v>
      </c>
      <c r="C1256" s="67" t="s">
        <v>340</v>
      </c>
      <c r="D1256" s="68">
        <v>42442.680555555555</v>
      </c>
      <c r="E1256" s="66" t="s">
        <v>39</v>
      </c>
      <c r="F1256" s="33">
        <v>42442.422222222223</v>
      </c>
      <c r="G1256" s="51">
        <f t="shared" ref="G1256" si="157">IF(D1256="","",D1256-F1256)</f>
        <v>0.25833333333139308</v>
      </c>
      <c r="H1256" s="31" t="str">
        <f t="shared" si="122"/>
        <v>ACCEPTABLE</v>
      </c>
      <c r="I1256" s="18"/>
      <c r="J1256" s="33">
        <v>42442.6875</v>
      </c>
      <c r="K1256" s="33">
        <v>42442.701388888891</v>
      </c>
      <c r="L1256" s="27">
        <f t="shared" si="124"/>
        <v>1.3888888890505768E-2</v>
      </c>
      <c r="M1256" s="28" t="str">
        <f t="shared" si="125"/>
        <v>TRUE</v>
      </c>
      <c r="N1256" s="31" t="s">
        <v>39</v>
      </c>
      <c r="O1256" s="29" t="s">
        <v>784</v>
      </c>
      <c r="P1256"/>
      <c r="Q1256"/>
      <c r="R1256"/>
      <c r="S1256"/>
      <c r="T1256"/>
      <c r="U1256"/>
      <c r="V1256"/>
      <c r="W1256"/>
    </row>
    <row r="1257" spans="1:23" ht="27" customHeight="1" thickBot="1" x14ac:dyDescent="0.3">
      <c r="A1257" s="65">
        <v>20081</v>
      </c>
      <c r="B1257" s="66">
        <v>1159</v>
      </c>
      <c r="C1257" s="67" t="s">
        <v>40</v>
      </c>
      <c r="D1257" s="68">
        <v>42442.71875</v>
      </c>
      <c r="E1257" s="66" t="s">
        <v>41</v>
      </c>
      <c r="F1257" s="33">
        <v>42442.422222222223</v>
      </c>
      <c r="G1257" s="51">
        <f t="shared" ref="G1257" si="158">IF(D1257="","",D1257-F1257)</f>
        <v>0.29652777777664596</v>
      </c>
      <c r="H1257" s="31" t="str">
        <f t="shared" si="122"/>
        <v>ACCEPTABLE</v>
      </c>
      <c r="I1257" s="18"/>
      <c r="J1257" s="33">
        <v>42442.71875</v>
      </c>
      <c r="K1257" s="33">
        <v>42442.732638888891</v>
      </c>
      <c r="L1257" s="27">
        <f t="shared" si="124"/>
        <v>1.3888888890505768E-2</v>
      </c>
      <c r="M1257" s="28" t="str">
        <f t="shared" si="125"/>
        <v>TRUE</v>
      </c>
      <c r="N1257" s="31" t="s">
        <v>41</v>
      </c>
      <c r="O1257" s="29" t="s">
        <v>785</v>
      </c>
      <c r="P1257"/>
      <c r="Q1257"/>
      <c r="R1257"/>
      <c r="S1257"/>
      <c r="T1257"/>
      <c r="U1257"/>
      <c r="V1257"/>
      <c r="W1257"/>
    </row>
    <row r="1258" spans="1:23" ht="27" customHeight="1" thickBot="1" x14ac:dyDescent="0.3">
      <c r="A1258" s="65">
        <v>20081</v>
      </c>
      <c r="B1258" s="66">
        <v>1160</v>
      </c>
      <c r="C1258" s="67" t="s">
        <v>40</v>
      </c>
      <c r="D1258" s="68">
        <v>42442.746527777781</v>
      </c>
      <c r="E1258" s="66" t="s">
        <v>39</v>
      </c>
      <c r="F1258" s="33">
        <v>42442.422222222223</v>
      </c>
      <c r="G1258" s="51">
        <f t="shared" ref="G1258" si="159">IF(D1258="","",D1258-F1258)</f>
        <v>0.3243055555576575</v>
      </c>
      <c r="H1258" s="31" t="str">
        <f t="shared" si="122"/>
        <v>ACCEPTABLE</v>
      </c>
      <c r="I1258" s="18"/>
      <c r="J1258" s="33">
        <v>42442.743055555555</v>
      </c>
      <c r="K1258" s="33">
        <v>42442.756944444445</v>
      </c>
      <c r="L1258" s="27">
        <f t="shared" si="124"/>
        <v>1.3888888890505768E-2</v>
      </c>
      <c r="M1258" s="28" t="str">
        <f t="shared" si="125"/>
        <v>TRUE</v>
      </c>
      <c r="N1258" s="31" t="s">
        <v>39</v>
      </c>
      <c r="O1258" s="29" t="s">
        <v>785</v>
      </c>
      <c r="P1258"/>
      <c r="Q1258"/>
      <c r="R1258"/>
      <c r="S1258"/>
      <c r="T1258"/>
      <c r="U1258"/>
      <c r="V1258"/>
      <c r="W1258"/>
    </row>
    <row r="1259" spans="1:23" ht="27" customHeight="1" thickBot="1" x14ac:dyDescent="0.3">
      <c r="A1259" s="69">
        <v>20082</v>
      </c>
      <c r="B1259" s="70">
        <v>1161</v>
      </c>
      <c r="C1259" s="71" t="s">
        <v>40</v>
      </c>
      <c r="D1259" s="72">
        <v>42443.229166666664</v>
      </c>
      <c r="E1259" s="70" t="s">
        <v>41</v>
      </c>
      <c r="F1259" s="33">
        <v>42442.422222222223</v>
      </c>
      <c r="G1259" s="51">
        <f t="shared" ref="G1259" si="160">IF(D1259="","",D1259-F1259)</f>
        <v>0.80694444444088731</v>
      </c>
      <c r="H1259" s="31" t="str">
        <f t="shared" si="122"/>
        <v>ACCEPTABLE</v>
      </c>
      <c r="I1259" s="18"/>
      <c r="J1259" s="33">
        <v>42443.239583333336</v>
      </c>
      <c r="K1259" s="33">
        <v>42443.253472222219</v>
      </c>
      <c r="L1259" s="27">
        <f t="shared" si="124"/>
        <v>1.3888888883229811E-2</v>
      </c>
      <c r="M1259" s="28" t="str">
        <f t="shared" si="125"/>
        <v>TRUE</v>
      </c>
      <c r="N1259" s="31" t="s">
        <v>41</v>
      </c>
      <c r="O1259" s="29" t="s">
        <v>125</v>
      </c>
      <c r="P1259"/>
      <c r="Q1259"/>
      <c r="R1259"/>
      <c r="S1259"/>
      <c r="T1259"/>
      <c r="U1259"/>
      <c r="V1259"/>
      <c r="W1259"/>
    </row>
    <row r="1260" spans="1:23" ht="27" customHeight="1" thickBot="1" x14ac:dyDescent="0.3">
      <c r="A1260" s="69">
        <v>20082</v>
      </c>
      <c r="B1260" s="70">
        <v>1162</v>
      </c>
      <c r="C1260" s="71" t="s">
        <v>43</v>
      </c>
      <c r="D1260" s="72">
        <v>42443.263888888891</v>
      </c>
      <c r="E1260" s="70" t="s">
        <v>39</v>
      </c>
      <c r="F1260" s="33">
        <v>42442.422222222223</v>
      </c>
      <c r="G1260" s="51">
        <f t="shared" ref="G1260" si="161">IF(D1260="","",D1260-F1260)</f>
        <v>0.84166666666715173</v>
      </c>
      <c r="H1260" s="31" t="str">
        <f t="shared" si="122"/>
        <v>ACCEPTABLE</v>
      </c>
      <c r="I1260" s="18"/>
      <c r="J1260" s="33">
        <v>42443.286805555559</v>
      </c>
      <c r="K1260" s="33">
        <v>42443.297222222223</v>
      </c>
      <c r="L1260" s="27">
        <f t="shared" si="124"/>
        <v>1.0416666664241347E-2</v>
      </c>
      <c r="M1260" s="28" t="str">
        <f t="shared" si="125"/>
        <v>TRUE</v>
      </c>
      <c r="N1260" s="31" t="s">
        <v>39</v>
      </c>
      <c r="O1260" s="29" t="s">
        <v>54</v>
      </c>
      <c r="P1260"/>
      <c r="Q1260"/>
      <c r="R1260"/>
      <c r="S1260"/>
      <c r="T1260"/>
      <c r="U1260"/>
      <c r="V1260"/>
      <c r="W1260"/>
    </row>
    <row r="1261" spans="1:23" ht="27" customHeight="1" thickBot="1" x14ac:dyDescent="0.3">
      <c r="A1261" s="65">
        <v>20083</v>
      </c>
      <c r="B1261" s="66">
        <v>1163</v>
      </c>
      <c r="C1261" s="67" t="s">
        <v>292</v>
      </c>
      <c r="D1261" s="68">
        <v>42443.302083333336</v>
      </c>
      <c r="E1261" s="66" t="s">
        <v>41</v>
      </c>
      <c r="F1261" s="33">
        <v>42442.964583333334</v>
      </c>
      <c r="G1261" s="51">
        <f t="shared" ref="G1261" si="162">IF(D1261="","",D1261-F1261)</f>
        <v>0.33750000000145519</v>
      </c>
      <c r="H1261" s="31" t="str">
        <f t="shared" si="122"/>
        <v>ACCEPTABLE</v>
      </c>
      <c r="I1261" s="18"/>
      <c r="J1261" s="33">
        <v>42443.302083333336</v>
      </c>
      <c r="K1261" s="33">
        <v>42443.3125</v>
      </c>
      <c r="L1261" s="27">
        <f t="shared" si="124"/>
        <v>1.0416666664241347E-2</v>
      </c>
      <c r="M1261" s="28" t="str">
        <f t="shared" si="125"/>
        <v>TRUE</v>
      </c>
      <c r="N1261" s="31" t="s">
        <v>41</v>
      </c>
      <c r="O1261" s="29" t="s">
        <v>120</v>
      </c>
      <c r="P1261"/>
      <c r="Q1261"/>
      <c r="R1261"/>
      <c r="S1261"/>
      <c r="T1261"/>
      <c r="U1261"/>
      <c r="V1261"/>
      <c r="W1261"/>
    </row>
    <row r="1262" spans="1:23" ht="27" customHeight="1" thickBot="1" x14ac:dyDescent="0.3">
      <c r="A1262" s="69">
        <v>20082</v>
      </c>
      <c r="B1262" s="70">
        <v>1164</v>
      </c>
      <c r="C1262" s="71" t="s">
        <v>43</v>
      </c>
      <c r="D1262" s="72">
        <v>42444.465277777781</v>
      </c>
      <c r="F1262" s="33">
        <v>42444.217361111114</v>
      </c>
      <c r="G1262" s="51">
        <f t="shared" ref="G1262" si="163">IF(D1262="","",D1262-F1262)</f>
        <v>0.24791666666715173</v>
      </c>
      <c r="H1262" s="31" t="str">
        <f t="shared" si="122"/>
        <v>ACCEPTABLE</v>
      </c>
      <c r="I1262" s="18"/>
      <c r="J1262" s="33">
        <v>42444.465277777781</v>
      </c>
      <c r="K1262" s="33">
        <v>42444.473611111112</v>
      </c>
      <c r="L1262" s="27">
        <f t="shared" si="124"/>
        <v>8.333333331393078E-3</v>
      </c>
      <c r="M1262" s="28" t="str">
        <f t="shared" si="125"/>
        <v>TRUE</v>
      </c>
      <c r="N1262" s="31" t="s">
        <v>41</v>
      </c>
      <c r="O1262" s="29" t="s">
        <v>44</v>
      </c>
      <c r="P1262"/>
      <c r="Q1262"/>
      <c r="R1262"/>
      <c r="S1262"/>
      <c r="T1262"/>
      <c r="U1262"/>
      <c r="V1262"/>
      <c r="W1262"/>
    </row>
    <row r="1263" spans="1:23" ht="27" customHeight="1" thickBot="1" x14ac:dyDescent="0.3">
      <c r="A1263" s="69">
        <v>20082</v>
      </c>
      <c r="B1263" s="70">
        <v>1165</v>
      </c>
      <c r="C1263" s="71" t="s">
        <v>40</v>
      </c>
      <c r="D1263" s="72">
        <v>42444.493055555555</v>
      </c>
      <c r="F1263" s="33">
        <v>42444.217361111114</v>
      </c>
      <c r="G1263" s="51">
        <f t="shared" ref="G1263" si="164">IF(D1263="","",D1263-F1263)</f>
        <v>0.27569444444088731</v>
      </c>
      <c r="H1263" s="31" t="str">
        <f t="shared" si="122"/>
        <v>ACCEPTABLE</v>
      </c>
      <c r="I1263" s="18"/>
      <c r="J1263" s="33">
        <v>42444.497916666667</v>
      </c>
      <c r="K1263" s="33">
        <v>42444.507638888892</v>
      </c>
      <c r="L1263" s="27">
        <f t="shared" si="124"/>
        <v>9.7222222248092294E-3</v>
      </c>
      <c r="M1263" s="28" t="str">
        <f t="shared" si="125"/>
        <v>TRUE</v>
      </c>
      <c r="N1263" s="31" t="s">
        <v>39</v>
      </c>
      <c r="O1263" s="29" t="s">
        <v>42</v>
      </c>
      <c r="P1263"/>
      <c r="Q1263"/>
      <c r="R1263"/>
      <c r="S1263"/>
      <c r="T1263"/>
      <c r="U1263"/>
      <c r="V1263"/>
      <c r="W1263"/>
    </row>
    <row r="1264" spans="1:23" ht="27" customHeight="1" thickBot="1" x14ac:dyDescent="0.3">
      <c r="A1264" s="65">
        <v>20083</v>
      </c>
      <c r="B1264" s="66">
        <v>1166</v>
      </c>
      <c r="C1264" s="67" t="s">
        <v>292</v>
      </c>
      <c r="D1264" s="68">
        <v>42445.388888888891</v>
      </c>
      <c r="F1264" s="33">
        <v>42445.345138888886</v>
      </c>
      <c r="G1264" s="51">
        <f t="shared" ref="G1264" si="165">IF(D1264="","",D1264-F1264)</f>
        <v>4.3750000004365575E-2</v>
      </c>
      <c r="H1264" s="31" t="str">
        <f t="shared" si="122"/>
        <v>ACCEPTABLE</v>
      </c>
      <c r="I1264" s="18"/>
      <c r="J1264" s="33">
        <v>42445.388888888891</v>
      </c>
      <c r="K1264" s="33">
        <v>42445.399305555555</v>
      </c>
      <c r="L1264" s="27">
        <f t="shared" si="124"/>
        <v>1.0416666664241347E-2</v>
      </c>
      <c r="M1264" s="28" t="str">
        <f t="shared" si="125"/>
        <v>TRUE</v>
      </c>
      <c r="N1264" s="31" t="s">
        <v>39</v>
      </c>
      <c r="O1264" s="29" t="s">
        <v>120</v>
      </c>
      <c r="P1264"/>
      <c r="Q1264"/>
      <c r="R1264"/>
      <c r="S1264"/>
      <c r="T1264"/>
      <c r="U1264"/>
      <c r="V1264"/>
      <c r="W1264"/>
    </row>
    <row r="1265" spans="1:23" ht="27" customHeight="1" thickBot="1" x14ac:dyDescent="0.3">
      <c r="A1265" s="69">
        <v>20084</v>
      </c>
      <c r="B1265" s="70">
        <v>1167</v>
      </c>
      <c r="C1265" s="71" t="s">
        <v>40</v>
      </c>
      <c r="D1265" s="72">
        <v>42445.447916666664</v>
      </c>
      <c r="F1265" s="33">
        <v>42445.345138888886</v>
      </c>
      <c r="G1265" s="51">
        <f t="shared" ref="G1265" si="166">IF(D1265="","",D1265-F1265)</f>
        <v>0.10277777777810115</v>
      </c>
      <c r="H1265" s="31" t="str">
        <f t="shared" si="122"/>
        <v>ACCEPTABLE</v>
      </c>
      <c r="I1265" s="18"/>
      <c r="J1265" s="33">
        <v>42445.454861111109</v>
      </c>
      <c r="K1265" s="33">
        <v>42445.466666666667</v>
      </c>
      <c r="L1265" s="27">
        <f t="shared" si="124"/>
        <v>1.1805555557657499E-2</v>
      </c>
      <c r="M1265" s="28" t="str">
        <f t="shared" si="125"/>
        <v>TRUE</v>
      </c>
      <c r="N1265" s="31" t="s">
        <v>41</v>
      </c>
      <c r="O1265" s="29" t="s">
        <v>486</v>
      </c>
      <c r="P1265"/>
      <c r="Q1265"/>
      <c r="R1265"/>
      <c r="S1265"/>
      <c r="T1265"/>
      <c r="U1265"/>
      <c r="V1265"/>
      <c r="W1265"/>
    </row>
    <row r="1266" spans="1:23" ht="27" customHeight="1" thickBot="1" x14ac:dyDescent="0.3">
      <c r="A1266" s="69">
        <v>20084</v>
      </c>
      <c r="B1266" s="70">
        <v>1168</v>
      </c>
      <c r="C1266" s="71" t="s">
        <v>43</v>
      </c>
      <c r="D1266" s="72">
        <v>42445.489583333336</v>
      </c>
      <c r="F1266" s="33">
        <v>42445.345138888886</v>
      </c>
      <c r="G1266" s="51">
        <f t="shared" ref="G1266" si="167">IF(D1266="","",D1266-F1266)</f>
        <v>0.14444444444961846</v>
      </c>
      <c r="H1266" s="31" t="str">
        <f t="shared" ref="H1266:H1311" si="168">IF(D1266-F1266&lt;0,"TOO LATE",IF(G1266="","",IF(OR(DAY(D1266-F1266)&gt;1,AND(HOUR(D1266-F1266)&gt;HOUR("0:59"),(SIGN(D1266-F1266)=1))),"ACCEPTABLE","TOO LATE")))</f>
        <v>ACCEPTABLE</v>
      </c>
      <c r="I1266" s="18"/>
      <c r="J1266" s="33">
        <v>42445.480555555558</v>
      </c>
      <c r="K1266" s="33">
        <v>42445.492361111108</v>
      </c>
      <c r="L1266" s="27">
        <f t="shared" si="124"/>
        <v>1.1805555550381541E-2</v>
      </c>
      <c r="M1266" s="28" t="str">
        <f t="shared" si="125"/>
        <v>TRUE</v>
      </c>
      <c r="N1266" s="31" t="s">
        <v>39</v>
      </c>
      <c r="O1266" s="29" t="s">
        <v>44</v>
      </c>
      <c r="P1266"/>
      <c r="Q1266"/>
      <c r="R1266"/>
      <c r="S1266"/>
      <c r="T1266"/>
      <c r="U1266"/>
      <c r="V1266"/>
      <c r="W1266"/>
    </row>
    <row r="1267" spans="1:23" ht="27" customHeight="1" thickBot="1" x14ac:dyDescent="0.3">
      <c r="A1267" s="69">
        <v>20085</v>
      </c>
      <c r="B1267" s="70">
        <v>1169</v>
      </c>
      <c r="C1267" s="71" t="s">
        <v>40</v>
      </c>
      <c r="D1267" s="72">
        <v>42446.03125</v>
      </c>
      <c r="E1267" s="70" t="s">
        <v>41</v>
      </c>
      <c r="F1267" s="33">
        <v>42445.921527777777</v>
      </c>
      <c r="G1267" s="51">
        <f t="shared" ref="G1267" si="169">IF(D1267="","",D1267-F1267)</f>
        <v>0.10972222222335404</v>
      </c>
      <c r="H1267" s="31" t="str">
        <f t="shared" si="168"/>
        <v>ACCEPTABLE</v>
      </c>
      <c r="I1267" s="18"/>
      <c r="J1267" s="33">
        <v>42446.072916666664</v>
      </c>
      <c r="K1267" s="33">
        <v>42446.086805555555</v>
      </c>
      <c r="L1267" s="27">
        <f t="shared" ref="L1267:L1312" si="170">IF(OR(K1267="",J1267=""), "Incomplete Data", K1267-J1267)</f>
        <v>1.3888888890505768E-2</v>
      </c>
      <c r="M1267" s="28" t="str">
        <f t="shared" ref="M1267:M1312" si="171">_xlfn.IFS(OR(J1267=0,K1267=0,L1267=""), "Incomplete Data", OR(L1267&gt;$M$5,L1267&lt;-$M$5),"FALSE",  OR(L1267&lt;=$M$5,L1267&gt;-$M$5), "TRUE")</f>
        <v>TRUE</v>
      </c>
      <c r="N1267" s="31" t="s">
        <v>41</v>
      </c>
      <c r="O1267" s="29" t="s">
        <v>786</v>
      </c>
      <c r="P1267"/>
      <c r="Q1267"/>
      <c r="R1267"/>
      <c r="S1267"/>
      <c r="T1267"/>
      <c r="U1267"/>
      <c r="V1267"/>
      <c r="W1267"/>
    </row>
    <row r="1268" spans="1:23" ht="27" customHeight="1" thickBot="1" x14ac:dyDescent="0.3">
      <c r="A1268" s="69">
        <v>20085</v>
      </c>
      <c r="B1268" s="70">
        <v>1170</v>
      </c>
      <c r="C1268" s="71" t="s">
        <v>43</v>
      </c>
      <c r="D1268" s="72">
        <v>42446.065972222219</v>
      </c>
      <c r="E1268" s="70" t="s">
        <v>39</v>
      </c>
      <c r="F1268" s="33">
        <v>42445.921527777777</v>
      </c>
      <c r="G1268" s="51">
        <f t="shared" ref="G1268" si="172">IF(D1268="","",D1268-F1268)</f>
        <v>0.1444444444423425</v>
      </c>
      <c r="H1268" s="31" t="str">
        <f t="shared" si="168"/>
        <v>ACCEPTABLE</v>
      </c>
      <c r="I1268" s="18"/>
      <c r="J1268" s="33">
        <v>42446.111111111109</v>
      </c>
      <c r="K1268" s="33">
        <v>42446.121527777781</v>
      </c>
      <c r="L1268" s="27">
        <f t="shared" si="170"/>
        <v>1.0416666671517305E-2</v>
      </c>
      <c r="M1268" s="28" t="str">
        <f t="shared" si="171"/>
        <v>TRUE</v>
      </c>
      <c r="N1268" s="31" t="s">
        <v>39</v>
      </c>
      <c r="O1268" s="29" t="s">
        <v>398</v>
      </c>
      <c r="P1268"/>
      <c r="Q1268"/>
      <c r="R1268"/>
      <c r="S1268"/>
      <c r="T1268"/>
      <c r="U1268"/>
      <c r="V1268"/>
      <c r="W1268"/>
    </row>
    <row r="1269" spans="1:23" ht="27" customHeight="1" thickBot="1" x14ac:dyDescent="0.3">
      <c r="A1269" s="69">
        <v>20086</v>
      </c>
      <c r="B1269" s="70">
        <v>1175</v>
      </c>
      <c r="C1269" s="71" t="s">
        <v>340</v>
      </c>
      <c r="D1269" s="72">
        <v>42447.260416666664</v>
      </c>
      <c r="E1269" s="70" t="s">
        <v>41</v>
      </c>
      <c r="F1269" s="33">
        <v>42446.947916666664</v>
      </c>
      <c r="G1269" s="51">
        <f t="shared" ref="G1269" si="173">IF(D1269="","",D1269-F1269)</f>
        <v>0.3125</v>
      </c>
      <c r="H1269" s="31" t="str">
        <f t="shared" si="168"/>
        <v>ACCEPTABLE</v>
      </c>
      <c r="I1269" s="18"/>
      <c r="J1269" s="33">
        <v>42447.263888888891</v>
      </c>
      <c r="K1269" s="33">
        <v>42447.277777777781</v>
      </c>
      <c r="L1269" s="27">
        <f t="shared" si="170"/>
        <v>1.3888888890505768E-2</v>
      </c>
      <c r="M1269" s="28" t="str">
        <f t="shared" si="171"/>
        <v>TRUE</v>
      </c>
      <c r="N1269" s="31" t="s">
        <v>41</v>
      </c>
      <c r="O1269" s="29" t="s">
        <v>787</v>
      </c>
      <c r="P1269"/>
      <c r="Q1269"/>
      <c r="R1269"/>
      <c r="S1269"/>
      <c r="T1269"/>
      <c r="U1269"/>
      <c r="V1269"/>
      <c r="W1269"/>
    </row>
    <row r="1270" spans="1:23" ht="27" customHeight="1" thickBot="1" x14ac:dyDescent="0.3">
      <c r="A1270" s="65">
        <v>20086</v>
      </c>
      <c r="B1270" s="66">
        <v>1176</v>
      </c>
      <c r="C1270" s="67" t="s">
        <v>51</v>
      </c>
      <c r="D1270" s="68">
        <v>42447.295138888891</v>
      </c>
      <c r="E1270" s="66" t="s">
        <v>39</v>
      </c>
      <c r="F1270" s="33">
        <v>42446.947916666664</v>
      </c>
      <c r="G1270" s="51">
        <f t="shared" ref="G1270" si="174">IF(D1270="","",D1270-F1270)</f>
        <v>0.34722222222626442</v>
      </c>
      <c r="H1270" s="31" t="str">
        <f t="shared" si="168"/>
        <v>ACCEPTABLE</v>
      </c>
      <c r="I1270" s="18"/>
      <c r="J1270" s="33">
        <v>42447.302083333336</v>
      </c>
      <c r="K1270" s="33">
        <v>42447.309027777781</v>
      </c>
      <c r="L1270" s="27">
        <f t="shared" si="170"/>
        <v>6.9444444452528842E-3</v>
      </c>
      <c r="M1270" s="28" t="str">
        <f t="shared" si="171"/>
        <v>TRUE</v>
      </c>
      <c r="N1270" s="31" t="s">
        <v>39</v>
      </c>
      <c r="O1270" s="29" t="s">
        <v>788</v>
      </c>
      <c r="P1270"/>
      <c r="Q1270"/>
      <c r="R1270"/>
      <c r="S1270"/>
      <c r="T1270"/>
      <c r="U1270"/>
      <c r="V1270"/>
      <c r="W1270"/>
    </row>
    <row r="1271" spans="1:23" ht="27" customHeight="1" thickBot="1" x14ac:dyDescent="0.3">
      <c r="A1271" s="69">
        <v>20087</v>
      </c>
      <c r="B1271" s="70">
        <v>1180</v>
      </c>
      <c r="C1271" s="71" t="s">
        <v>43</v>
      </c>
      <c r="D1271" s="72">
        <v>42447.545138888891</v>
      </c>
      <c r="E1271" s="70" t="s">
        <v>39</v>
      </c>
      <c r="F1271" s="33">
        <v>42447.304861111108</v>
      </c>
      <c r="G1271" s="51">
        <f t="shared" ref="G1271" si="175">IF(D1271="","",D1271-F1271)</f>
        <v>0.24027777778246673</v>
      </c>
      <c r="H1271" s="31" t="str">
        <f t="shared" si="168"/>
        <v>ACCEPTABLE</v>
      </c>
      <c r="I1271" s="18"/>
      <c r="J1271" s="33">
        <v>42447.538194444445</v>
      </c>
      <c r="K1271" s="33">
        <v>42447.548611111109</v>
      </c>
      <c r="L1271" s="27">
        <f t="shared" si="170"/>
        <v>1.0416666664241347E-2</v>
      </c>
      <c r="M1271" s="28" t="str">
        <f t="shared" si="171"/>
        <v>TRUE</v>
      </c>
      <c r="N1271" s="31" t="s">
        <v>39</v>
      </c>
      <c r="O1271" s="29" t="s">
        <v>398</v>
      </c>
      <c r="P1271"/>
      <c r="Q1271"/>
      <c r="R1271"/>
      <c r="S1271"/>
      <c r="T1271"/>
      <c r="U1271"/>
      <c r="V1271"/>
      <c r="W1271"/>
    </row>
    <row r="1272" spans="1:23" ht="27" customHeight="1" thickBot="1" x14ac:dyDescent="0.3">
      <c r="A1272" s="69">
        <v>20087</v>
      </c>
      <c r="B1272" s="70">
        <v>1181</v>
      </c>
      <c r="C1272" s="71" t="s">
        <v>43</v>
      </c>
      <c r="D1272" s="72">
        <v>42447.944444444445</v>
      </c>
      <c r="E1272" s="70" t="s">
        <v>41</v>
      </c>
      <c r="F1272" s="33">
        <v>42447.897222222222</v>
      </c>
      <c r="G1272" s="51">
        <f t="shared" ref="G1272" si="176">IF(D1272="","",D1272-F1272)</f>
        <v>4.7222222223354038E-2</v>
      </c>
      <c r="H1272" s="31" t="str">
        <f t="shared" si="168"/>
        <v>ACCEPTABLE</v>
      </c>
      <c r="I1272" s="18"/>
      <c r="J1272" s="33">
        <v>42447.947916666664</v>
      </c>
      <c r="K1272" s="33">
        <v>42447.958333333336</v>
      </c>
      <c r="L1272" s="27">
        <f t="shared" si="170"/>
        <v>1.0416666671517305E-2</v>
      </c>
      <c r="M1272" s="28" t="str">
        <f t="shared" si="171"/>
        <v>TRUE</v>
      </c>
      <c r="N1272" s="31" t="s">
        <v>41</v>
      </c>
      <c r="O1272" s="29" t="s">
        <v>54</v>
      </c>
      <c r="P1272"/>
      <c r="Q1272"/>
      <c r="R1272"/>
      <c r="S1272"/>
      <c r="T1272"/>
      <c r="U1272"/>
      <c r="V1272"/>
      <c r="W1272"/>
    </row>
    <row r="1273" spans="1:23" ht="27" customHeight="1" thickBot="1" x14ac:dyDescent="0.3">
      <c r="A1273" s="69">
        <v>20087</v>
      </c>
      <c r="B1273" s="70">
        <v>1182</v>
      </c>
      <c r="C1273" s="71" t="s">
        <v>40</v>
      </c>
      <c r="D1273" s="72">
        <v>42447.972222222219</v>
      </c>
      <c r="E1273" s="70" t="s">
        <v>39</v>
      </c>
      <c r="F1273" s="33">
        <v>42447.897222222222</v>
      </c>
      <c r="G1273" s="51">
        <f t="shared" ref="G1273" si="177">IF(D1273="","",D1273-F1273)</f>
        <v>7.4999999997089617E-2</v>
      </c>
      <c r="H1273" s="31" t="str">
        <f t="shared" si="168"/>
        <v>ACCEPTABLE</v>
      </c>
      <c r="I1273" s="18"/>
      <c r="J1273" s="33">
        <v>42448.019444444442</v>
      </c>
      <c r="K1273" s="33">
        <v>42448.03125</v>
      </c>
      <c r="L1273" s="27">
        <f t="shared" si="170"/>
        <v>1.1805555557657499E-2</v>
      </c>
      <c r="M1273" s="28" t="str">
        <f t="shared" si="171"/>
        <v>TRUE</v>
      </c>
      <c r="N1273" s="31" t="s">
        <v>39</v>
      </c>
      <c r="O1273" s="29" t="s">
        <v>712</v>
      </c>
      <c r="P1273"/>
      <c r="Q1273"/>
      <c r="R1273"/>
      <c r="S1273"/>
      <c r="T1273"/>
      <c r="U1273"/>
      <c r="V1273"/>
      <c r="W1273"/>
    </row>
    <row r="1274" spans="1:23" ht="27" customHeight="1" thickBot="1" x14ac:dyDescent="0.3">
      <c r="A1274" s="65">
        <v>20088</v>
      </c>
      <c r="B1274" s="66">
        <v>1183</v>
      </c>
      <c r="C1274" s="67" t="s">
        <v>40</v>
      </c>
      <c r="D1274" s="68">
        <v>42448.291666666664</v>
      </c>
      <c r="E1274" s="66" t="s">
        <v>41</v>
      </c>
      <c r="F1274" s="33">
        <v>42447.897222222222</v>
      </c>
      <c r="G1274" s="51">
        <f t="shared" ref="G1274" si="178">IF(D1274="","",D1274-F1274)</f>
        <v>0.3944444444423425</v>
      </c>
      <c r="H1274" s="31" t="str">
        <f t="shared" si="168"/>
        <v>ACCEPTABLE</v>
      </c>
      <c r="I1274" s="18"/>
      <c r="J1274" s="33">
        <v>42448.34375</v>
      </c>
      <c r="K1274" s="33">
        <v>42448.357638888891</v>
      </c>
      <c r="L1274" s="27">
        <f t="shared" si="170"/>
        <v>1.3888888890505768E-2</v>
      </c>
      <c r="M1274" s="28" t="str">
        <f t="shared" si="171"/>
        <v>TRUE</v>
      </c>
      <c r="N1274" s="31" t="s">
        <v>41</v>
      </c>
      <c r="O1274" s="29" t="s">
        <v>405</v>
      </c>
      <c r="P1274"/>
      <c r="Q1274"/>
      <c r="R1274"/>
      <c r="S1274"/>
      <c r="T1274"/>
      <c r="U1274"/>
      <c r="V1274"/>
      <c r="W1274"/>
    </row>
    <row r="1275" spans="1:23" ht="27" customHeight="1" thickBot="1" x14ac:dyDescent="0.3">
      <c r="A1275" s="65">
        <v>20088</v>
      </c>
      <c r="B1275" s="66">
        <v>1184</v>
      </c>
      <c r="C1275" s="67" t="s">
        <v>40</v>
      </c>
      <c r="D1275" s="68">
        <v>42448.319444444445</v>
      </c>
      <c r="E1275" s="66" t="s">
        <v>39</v>
      </c>
      <c r="F1275" s="33">
        <v>42447.897222222222</v>
      </c>
      <c r="G1275" s="51">
        <f t="shared" ref="G1275" si="179">IF(D1275="","",D1275-F1275)</f>
        <v>0.42222222222335404</v>
      </c>
      <c r="H1275" s="31" t="str">
        <f t="shared" si="168"/>
        <v>ACCEPTABLE</v>
      </c>
      <c r="I1275" s="18"/>
      <c r="J1275" s="33">
        <v>42448.37222222222</v>
      </c>
      <c r="K1275" s="33">
        <v>42448.384722222225</v>
      </c>
      <c r="L1275" s="27">
        <f t="shared" si="170"/>
        <v>1.2500000004365575E-2</v>
      </c>
      <c r="M1275" s="28" t="str">
        <f t="shared" si="171"/>
        <v>TRUE</v>
      </c>
      <c r="N1275" s="31" t="s">
        <v>39</v>
      </c>
      <c r="O1275" s="29" t="s">
        <v>790</v>
      </c>
      <c r="P1275"/>
      <c r="Q1275"/>
      <c r="R1275"/>
      <c r="S1275"/>
      <c r="T1275"/>
      <c r="U1275"/>
      <c r="V1275"/>
      <c r="W1275"/>
    </row>
    <row r="1276" spans="1:23" ht="27" customHeight="1" thickBot="1" x14ac:dyDescent="0.3">
      <c r="A1276" s="65">
        <v>20086</v>
      </c>
      <c r="B1276" s="66">
        <v>1185</v>
      </c>
      <c r="C1276" s="67" t="s">
        <v>51</v>
      </c>
      <c r="D1276" s="68">
        <v>42448.340277777781</v>
      </c>
      <c r="E1276" s="66" t="s">
        <v>41</v>
      </c>
      <c r="F1276" s="33">
        <v>42447.897222222222</v>
      </c>
      <c r="G1276" s="51">
        <f t="shared" ref="G1276" si="180">IF(D1276="","",D1276-F1276)</f>
        <v>0.44305555555911269</v>
      </c>
      <c r="H1276" s="31" t="str">
        <f t="shared" si="168"/>
        <v>ACCEPTABLE</v>
      </c>
      <c r="I1276" s="18"/>
      <c r="J1276" s="33">
        <v>42448.430555555555</v>
      </c>
      <c r="K1276" s="33">
        <v>42448.441666666666</v>
      </c>
      <c r="L1276" s="27">
        <f t="shared" si="170"/>
        <v>1.1111111110949423E-2</v>
      </c>
      <c r="M1276" s="28" t="str">
        <f t="shared" si="171"/>
        <v>TRUE</v>
      </c>
      <c r="N1276" s="31" t="s">
        <v>41</v>
      </c>
      <c r="O1276" s="29" t="s">
        <v>791</v>
      </c>
      <c r="P1276"/>
      <c r="Q1276"/>
      <c r="R1276"/>
      <c r="S1276"/>
      <c r="T1276"/>
      <c r="U1276"/>
      <c r="V1276"/>
      <c r="W1276"/>
    </row>
    <row r="1277" spans="1:23" ht="27" customHeight="1" thickBot="1" x14ac:dyDescent="0.3">
      <c r="A1277" s="65">
        <v>20086</v>
      </c>
      <c r="B1277" s="66">
        <v>1186</v>
      </c>
      <c r="C1277" s="67" t="s">
        <v>340</v>
      </c>
      <c r="D1277" s="68">
        <v>42448.368055555555</v>
      </c>
      <c r="E1277" s="66" t="s">
        <v>39</v>
      </c>
      <c r="F1277" s="33">
        <v>42447.897222222222</v>
      </c>
      <c r="G1277" s="51">
        <f t="shared" ref="G1277" si="181">IF(D1277="","",D1277-F1277)</f>
        <v>0.47083333333284827</v>
      </c>
      <c r="H1277" s="31" t="str">
        <f t="shared" si="168"/>
        <v>ACCEPTABLE</v>
      </c>
      <c r="I1277" s="18"/>
      <c r="J1277" s="33">
        <v>42448.461805555555</v>
      </c>
      <c r="K1277" s="33">
        <v>42448.463888888888</v>
      </c>
      <c r="L1277" s="27">
        <f t="shared" si="170"/>
        <v>2.0833333328482695E-3</v>
      </c>
      <c r="M1277" s="28" t="str">
        <f t="shared" si="171"/>
        <v>TRUE</v>
      </c>
      <c r="N1277" s="31" t="s">
        <v>39</v>
      </c>
      <c r="O1277" s="29" t="s">
        <v>44</v>
      </c>
      <c r="P1277"/>
      <c r="Q1277"/>
      <c r="R1277"/>
      <c r="S1277"/>
      <c r="T1277"/>
      <c r="U1277"/>
      <c r="V1277"/>
      <c r="W1277"/>
    </row>
    <row r="1278" spans="1:23" ht="27" customHeight="1" thickBot="1" x14ac:dyDescent="0.3">
      <c r="A1278" s="69">
        <v>20089</v>
      </c>
      <c r="B1278" s="70">
        <v>1189</v>
      </c>
      <c r="C1278" s="71" t="s">
        <v>43</v>
      </c>
      <c r="D1278" s="72">
        <v>42448.902777777781</v>
      </c>
      <c r="E1278" s="70" t="s">
        <v>41</v>
      </c>
      <c r="F1278" s="33">
        <v>42448.674305555556</v>
      </c>
      <c r="G1278" s="51">
        <f t="shared" ref="G1278" si="182">IF(D1278="","",D1278-F1278)</f>
        <v>0.22847222222480923</v>
      </c>
      <c r="H1278" s="31" t="str">
        <f t="shared" si="168"/>
        <v>ACCEPTABLE</v>
      </c>
      <c r="I1278" s="18"/>
      <c r="J1278" s="33">
        <v>42448.904166666667</v>
      </c>
      <c r="K1278" s="33">
        <v>42448.913888888892</v>
      </c>
      <c r="L1278" s="27">
        <f t="shared" si="170"/>
        <v>9.7222222248092294E-3</v>
      </c>
      <c r="M1278" s="28" t="str">
        <f t="shared" si="171"/>
        <v>TRUE</v>
      </c>
      <c r="N1278" s="31" t="s">
        <v>41</v>
      </c>
      <c r="O1278" s="29" t="s">
        <v>398</v>
      </c>
      <c r="P1278"/>
      <c r="Q1278"/>
      <c r="R1278"/>
      <c r="S1278"/>
      <c r="T1278"/>
      <c r="U1278"/>
      <c r="V1278"/>
      <c r="W1278"/>
    </row>
    <row r="1279" spans="1:23" ht="27" customHeight="1" thickBot="1" x14ac:dyDescent="0.3">
      <c r="A1279" s="69">
        <v>20089</v>
      </c>
      <c r="B1279" s="70">
        <v>1190</v>
      </c>
      <c r="C1279" s="71" t="s">
        <v>40</v>
      </c>
      <c r="D1279" s="72">
        <v>42448.930555555555</v>
      </c>
      <c r="E1279" s="70" t="s">
        <v>39</v>
      </c>
      <c r="F1279" s="33">
        <v>42448.674305555556</v>
      </c>
      <c r="G1279" s="51">
        <f t="shared" ref="G1279" si="183">IF(D1279="","",D1279-F1279)</f>
        <v>0.25624999999854481</v>
      </c>
      <c r="H1279" s="31" t="str">
        <f t="shared" si="168"/>
        <v>ACCEPTABLE</v>
      </c>
      <c r="I1279" s="18"/>
      <c r="J1279" s="33">
        <v>42448.930555555555</v>
      </c>
      <c r="K1279" s="33">
        <v>42448.942361111112</v>
      </c>
      <c r="L1279" s="27">
        <f t="shared" si="170"/>
        <v>1.1805555557657499E-2</v>
      </c>
      <c r="M1279" s="28" t="str">
        <f t="shared" si="171"/>
        <v>TRUE</v>
      </c>
      <c r="N1279" s="31" t="s">
        <v>39</v>
      </c>
      <c r="O1279" s="29" t="s">
        <v>792</v>
      </c>
      <c r="P1279"/>
      <c r="Q1279"/>
      <c r="R1279"/>
      <c r="S1279"/>
      <c r="T1279"/>
      <c r="U1279"/>
      <c r="V1279"/>
      <c r="W1279"/>
    </row>
    <row r="1280" spans="1:23" ht="27" customHeight="1" thickBot="1" x14ac:dyDescent="0.3">
      <c r="A1280" s="69">
        <v>20091</v>
      </c>
      <c r="B1280" s="70">
        <v>1191</v>
      </c>
      <c r="C1280" s="71" t="s">
        <v>40</v>
      </c>
      <c r="D1280" s="72">
        <v>42449.114583333336</v>
      </c>
      <c r="E1280" s="70" t="s">
        <v>41</v>
      </c>
      <c r="F1280" s="33">
        <v>42448.674305555556</v>
      </c>
      <c r="G1280" s="51">
        <f t="shared" ref="G1280" si="184">IF(D1280="","",D1280-F1280)</f>
        <v>0.44027777777955635</v>
      </c>
      <c r="H1280" s="31" t="str">
        <f t="shared" si="168"/>
        <v>ACCEPTABLE</v>
      </c>
      <c r="I1280" s="18"/>
      <c r="J1280" s="33">
        <v>42449.122916666667</v>
      </c>
      <c r="K1280" s="33">
        <v>42449.134027777778</v>
      </c>
      <c r="L1280" s="27">
        <f t="shared" si="170"/>
        <v>1.1111111110949423E-2</v>
      </c>
      <c r="M1280" s="28" t="str">
        <f t="shared" si="171"/>
        <v>TRUE</v>
      </c>
      <c r="N1280" s="31" t="s">
        <v>41</v>
      </c>
      <c r="O1280" s="29" t="s">
        <v>793</v>
      </c>
      <c r="P1280"/>
      <c r="Q1280"/>
      <c r="R1280"/>
      <c r="S1280"/>
      <c r="T1280"/>
      <c r="U1280"/>
      <c r="V1280"/>
      <c r="W1280"/>
    </row>
    <row r="1281" spans="1:23" ht="27" customHeight="1" thickBot="1" x14ac:dyDescent="0.3">
      <c r="A1281" s="69">
        <v>20091</v>
      </c>
      <c r="B1281" s="70">
        <v>1192</v>
      </c>
      <c r="C1281" s="71" t="s">
        <v>43</v>
      </c>
      <c r="D1281" s="72">
        <v>42449.149305555555</v>
      </c>
      <c r="E1281" s="70" t="s">
        <v>39</v>
      </c>
      <c r="F1281" s="33">
        <v>42448.674305555556</v>
      </c>
      <c r="G1281" s="51">
        <f t="shared" ref="G1281" si="185">IF(D1281="","",D1281-F1281)</f>
        <v>0.47499999999854481</v>
      </c>
      <c r="H1281" s="31" t="str">
        <f t="shared" si="168"/>
        <v>ACCEPTABLE</v>
      </c>
      <c r="I1281" s="18"/>
      <c r="J1281" s="33">
        <v>42449.176388888889</v>
      </c>
      <c r="K1281" s="33">
        <v>42449.182638888888</v>
      </c>
      <c r="L1281" s="27">
        <f t="shared" si="170"/>
        <v>6.2499999985448085E-3</v>
      </c>
      <c r="M1281" s="28" t="str">
        <f t="shared" si="171"/>
        <v>TRUE</v>
      </c>
      <c r="N1281" s="31" t="s">
        <v>39</v>
      </c>
      <c r="O1281" s="29" t="s">
        <v>398</v>
      </c>
      <c r="P1281"/>
      <c r="Q1281"/>
      <c r="R1281"/>
      <c r="S1281"/>
      <c r="T1281"/>
      <c r="U1281"/>
      <c r="V1281"/>
      <c r="W1281"/>
    </row>
    <row r="1282" spans="1:23" ht="27" customHeight="1" thickBot="1" x14ac:dyDescent="0.3">
      <c r="A1282" s="65">
        <v>20090</v>
      </c>
      <c r="B1282" s="66">
        <v>1193</v>
      </c>
      <c r="C1282" s="67" t="s">
        <v>340</v>
      </c>
      <c r="D1282" s="68">
        <v>42449.302083333336</v>
      </c>
      <c r="E1282" s="66" t="s">
        <v>41</v>
      </c>
      <c r="F1282" s="33">
        <v>42448.96875</v>
      </c>
      <c r="G1282" s="51">
        <f t="shared" ref="G1282" si="186">IF(D1282="","",D1282-F1282)</f>
        <v>0.33333333333575865</v>
      </c>
      <c r="H1282" s="31" t="str">
        <f t="shared" si="168"/>
        <v>ACCEPTABLE</v>
      </c>
      <c r="I1282" s="18"/>
      <c r="J1282" s="33">
        <v>42449.301388888889</v>
      </c>
      <c r="K1282" s="33">
        <v>42449.3125</v>
      </c>
      <c r="L1282" s="27">
        <f t="shared" si="170"/>
        <v>1.1111111110949423E-2</v>
      </c>
      <c r="M1282" s="28" t="str">
        <f t="shared" si="171"/>
        <v>TRUE</v>
      </c>
      <c r="N1282" s="31" t="s">
        <v>41</v>
      </c>
      <c r="O1282" s="29" t="s">
        <v>794</v>
      </c>
      <c r="P1282"/>
      <c r="Q1282"/>
      <c r="R1282"/>
      <c r="S1282"/>
      <c r="T1282"/>
      <c r="U1282"/>
      <c r="V1282"/>
      <c r="W1282"/>
    </row>
    <row r="1283" spans="1:23" ht="27" customHeight="1" thickBot="1" x14ac:dyDescent="0.3">
      <c r="A1283" s="65">
        <v>20090</v>
      </c>
      <c r="B1283" s="66">
        <v>1194</v>
      </c>
      <c r="C1283" s="67" t="s">
        <v>51</v>
      </c>
      <c r="D1283" s="68">
        <v>42449.336805555555</v>
      </c>
      <c r="E1283" s="66" t="s">
        <v>39</v>
      </c>
      <c r="F1283" s="33">
        <v>42448.96875</v>
      </c>
      <c r="G1283" s="51">
        <f t="shared" ref="G1283" si="187">IF(D1283="","",D1283-F1283)</f>
        <v>0.36805555555474712</v>
      </c>
      <c r="H1283" s="31" t="str">
        <f t="shared" si="168"/>
        <v>ACCEPTABLE</v>
      </c>
      <c r="I1283" s="18"/>
      <c r="J1283" s="33">
        <v>42449.334722222222</v>
      </c>
      <c r="K1283" s="33">
        <v>42449.342361111114</v>
      </c>
      <c r="L1283" s="27">
        <f t="shared" si="170"/>
        <v>7.6388888919609599E-3</v>
      </c>
      <c r="M1283" s="28" t="str">
        <f t="shared" si="171"/>
        <v>TRUE</v>
      </c>
      <c r="N1283" s="31" t="s">
        <v>39</v>
      </c>
      <c r="O1283" s="29" t="s">
        <v>405</v>
      </c>
      <c r="P1283"/>
      <c r="Q1283"/>
      <c r="R1283"/>
      <c r="S1283"/>
      <c r="T1283"/>
      <c r="U1283"/>
      <c r="V1283"/>
      <c r="W1283"/>
    </row>
    <row r="1284" spans="1:23" ht="27" customHeight="1" thickBot="1" x14ac:dyDescent="0.3">
      <c r="A1284" s="65">
        <v>20091</v>
      </c>
      <c r="B1284" s="66">
        <v>1195</v>
      </c>
      <c r="C1284" s="67" t="s">
        <v>40</v>
      </c>
      <c r="D1284" s="68">
        <v>42449.381944444445</v>
      </c>
      <c r="E1284" s="66" t="s">
        <v>41</v>
      </c>
      <c r="F1284" s="33">
        <v>42449.275694444441</v>
      </c>
      <c r="G1284" s="51">
        <f t="shared" ref="G1284" si="188">IF(D1284="","",D1284-F1284)</f>
        <v>0.10625000000436557</v>
      </c>
      <c r="H1284" s="31" t="str">
        <f t="shared" si="168"/>
        <v>ACCEPTABLE</v>
      </c>
      <c r="I1284" s="18"/>
      <c r="J1284" s="33">
        <v>42449.388194444444</v>
      </c>
      <c r="K1284" s="33">
        <v>42449.400694444441</v>
      </c>
      <c r="L1284" s="27">
        <f t="shared" si="170"/>
        <v>1.2499999997089617E-2</v>
      </c>
      <c r="M1284" s="28" t="str">
        <f t="shared" si="171"/>
        <v>TRUE</v>
      </c>
      <c r="N1284" s="31" t="s">
        <v>41</v>
      </c>
      <c r="O1284" s="29" t="s">
        <v>604</v>
      </c>
      <c r="P1284"/>
      <c r="Q1284"/>
      <c r="R1284"/>
      <c r="S1284"/>
      <c r="T1284"/>
      <c r="U1284"/>
      <c r="V1284"/>
      <c r="W1284"/>
    </row>
    <row r="1285" spans="1:23" ht="27" customHeight="1" thickBot="1" x14ac:dyDescent="0.3">
      <c r="A1285" s="69">
        <v>20091</v>
      </c>
      <c r="B1285" s="70">
        <v>1196</v>
      </c>
      <c r="C1285" s="71" t="s">
        <v>40</v>
      </c>
      <c r="D1285" s="72">
        <v>42449.409722222219</v>
      </c>
      <c r="E1285" s="70" t="s">
        <v>39</v>
      </c>
      <c r="F1285" s="33">
        <v>42449.275694444441</v>
      </c>
      <c r="G1285" s="51">
        <f t="shared" ref="G1285" si="189">IF(D1285="","",D1285-F1285)</f>
        <v>0.13402777777810115</v>
      </c>
      <c r="H1285" s="31" t="str">
        <f t="shared" si="168"/>
        <v>ACCEPTABLE</v>
      </c>
      <c r="I1285" s="18"/>
      <c r="J1285" s="33">
        <v>42449.417361111111</v>
      </c>
      <c r="K1285" s="33">
        <v>42449.430555555555</v>
      </c>
      <c r="L1285" s="27">
        <f t="shared" si="170"/>
        <v>1.3194444443797693E-2</v>
      </c>
      <c r="M1285" s="28" t="str">
        <f t="shared" si="171"/>
        <v>TRUE</v>
      </c>
      <c r="N1285" s="31" t="s">
        <v>39</v>
      </c>
      <c r="O1285" s="29" t="s">
        <v>604</v>
      </c>
      <c r="P1285"/>
      <c r="Q1285"/>
      <c r="R1285"/>
      <c r="S1285"/>
      <c r="T1285"/>
      <c r="U1285"/>
      <c r="V1285"/>
      <c r="W1285"/>
    </row>
    <row r="1286" spans="1:23" ht="27" customHeight="1" thickBot="1" x14ac:dyDescent="0.3">
      <c r="A1286" s="69">
        <v>20092</v>
      </c>
      <c r="B1286" s="70">
        <v>1197</v>
      </c>
      <c r="C1286" s="71" t="s">
        <v>43</v>
      </c>
      <c r="D1286" s="72">
        <v>42449.840277777781</v>
      </c>
      <c r="E1286" s="70" t="s">
        <v>41</v>
      </c>
      <c r="F1286" s="33">
        <v>42449.729861111111</v>
      </c>
      <c r="G1286" s="51">
        <f t="shared" ref="G1286" si="190">IF(D1286="","",D1286-F1286)</f>
        <v>0.11041666667006211</v>
      </c>
      <c r="H1286" s="31" t="str">
        <f t="shared" si="168"/>
        <v>ACCEPTABLE</v>
      </c>
      <c r="I1286" s="18"/>
      <c r="J1286" s="33">
        <v>42449.84375</v>
      </c>
      <c r="K1286" s="33">
        <v>42449.854166666664</v>
      </c>
      <c r="L1286" s="27">
        <f t="shared" si="170"/>
        <v>1.0416666664241347E-2</v>
      </c>
      <c r="M1286" s="28" t="str">
        <f t="shared" si="171"/>
        <v>TRUE</v>
      </c>
      <c r="N1286" s="31" t="s">
        <v>41</v>
      </c>
      <c r="O1286" s="29" t="s">
        <v>398</v>
      </c>
      <c r="P1286"/>
      <c r="Q1286"/>
      <c r="R1286"/>
      <c r="S1286"/>
      <c r="T1286"/>
      <c r="U1286"/>
      <c r="V1286"/>
      <c r="W1286"/>
    </row>
    <row r="1287" spans="1:23" ht="27" customHeight="1" thickBot="1" x14ac:dyDescent="0.3">
      <c r="A1287" s="69">
        <v>20092</v>
      </c>
      <c r="B1287" s="70">
        <v>1198</v>
      </c>
      <c r="C1287" s="71" t="s">
        <v>40</v>
      </c>
      <c r="D1287" s="72">
        <v>42449.868055555555</v>
      </c>
      <c r="E1287" s="70" t="s">
        <v>39</v>
      </c>
      <c r="F1287" s="33">
        <v>42449.729861111111</v>
      </c>
      <c r="G1287" s="51">
        <f t="shared" ref="G1287" si="191">IF(D1287="","",D1287-F1287)</f>
        <v>0.13819444444379769</v>
      </c>
      <c r="H1287" s="31" t="str">
        <f t="shared" si="168"/>
        <v>ACCEPTABLE</v>
      </c>
      <c r="I1287" s="18"/>
      <c r="J1287" s="33">
        <v>42449.861111111109</v>
      </c>
      <c r="K1287" s="33">
        <v>42449.871527777781</v>
      </c>
      <c r="L1287" s="27">
        <f t="shared" si="170"/>
        <v>1.0416666671517305E-2</v>
      </c>
      <c r="M1287" s="28" t="str">
        <f t="shared" si="171"/>
        <v>TRUE</v>
      </c>
      <c r="N1287" s="31" t="s">
        <v>39</v>
      </c>
      <c r="O1287" s="29" t="s">
        <v>795</v>
      </c>
      <c r="P1287"/>
      <c r="Q1287"/>
      <c r="R1287"/>
      <c r="S1287"/>
      <c r="T1287"/>
      <c r="U1287"/>
      <c r="V1287"/>
      <c r="W1287"/>
    </row>
    <row r="1288" spans="1:23" ht="27" customHeight="1" thickBot="1" x14ac:dyDescent="0.3">
      <c r="A1288" s="69">
        <v>20090</v>
      </c>
      <c r="B1288" s="70">
        <v>1199</v>
      </c>
      <c r="C1288" s="71" t="s">
        <v>53</v>
      </c>
      <c r="D1288" s="72">
        <v>42449.927083333336</v>
      </c>
      <c r="E1288" s="70" t="s">
        <v>41</v>
      </c>
      <c r="F1288" s="33">
        <v>42449.729861111111</v>
      </c>
      <c r="G1288" s="51">
        <f t="shared" ref="G1288" si="192">IF(D1288="","",D1288-F1288)</f>
        <v>0.19722222222480923</v>
      </c>
      <c r="H1288" s="31" t="str">
        <f t="shared" si="168"/>
        <v>ACCEPTABLE</v>
      </c>
      <c r="I1288" s="18"/>
      <c r="J1288" s="33">
        <v>42449.927083333336</v>
      </c>
      <c r="K1288" s="33">
        <v>42449.934027777781</v>
      </c>
      <c r="L1288" s="27">
        <f t="shared" si="170"/>
        <v>6.9444444452528842E-3</v>
      </c>
      <c r="M1288" s="28" t="str">
        <f t="shared" si="171"/>
        <v>TRUE</v>
      </c>
      <c r="N1288" s="31" t="s">
        <v>41</v>
      </c>
      <c r="O1288" s="29" t="s">
        <v>542</v>
      </c>
      <c r="P1288"/>
      <c r="Q1288"/>
      <c r="R1288"/>
      <c r="S1288"/>
      <c r="T1288"/>
      <c r="U1288"/>
      <c r="V1288"/>
      <c r="W1288"/>
    </row>
    <row r="1289" spans="1:23" ht="27" customHeight="1" thickBot="1" x14ac:dyDescent="0.3">
      <c r="A1289" s="69">
        <v>20090</v>
      </c>
      <c r="B1289" s="70">
        <v>1200</v>
      </c>
      <c r="C1289" s="71" t="s">
        <v>53</v>
      </c>
      <c r="D1289" s="72">
        <v>42449.979166666664</v>
      </c>
      <c r="E1289" s="70" t="s">
        <v>39</v>
      </c>
      <c r="F1289" s="33">
        <v>42449.729861111111</v>
      </c>
      <c r="G1289" s="51">
        <f t="shared" ref="G1289" si="193">IF(D1289="","",D1289-F1289)</f>
        <v>0.24930555555329192</v>
      </c>
      <c r="H1289" s="31" t="str">
        <f t="shared" si="168"/>
        <v>ACCEPTABLE</v>
      </c>
      <c r="I1289" s="18"/>
      <c r="J1289" s="33">
        <v>42449.975694444445</v>
      </c>
      <c r="K1289" s="33">
        <v>42449.986111111109</v>
      </c>
      <c r="L1289" s="27">
        <f t="shared" si="170"/>
        <v>1.0416666664241347E-2</v>
      </c>
      <c r="M1289" s="28" t="str">
        <f t="shared" si="171"/>
        <v>TRUE</v>
      </c>
      <c r="N1289" s="31" t="s">
        <v>39</v>
      </c>
      <c r="O1289" s="29" t="s">
        <v>542</v>
      </c>
      <c r="P1289"/>
      <c r="Q1289"/>
      <c r="R1289"/>
      <c r="S1289"/>
      <c r="T1289"/>
      <c r="U1289"/>
      <c r="V1289"/>
      <c r="W1289"/>
    </row>
    <row r="1290" spans="1:23" ht="27" customHeight="1" thickBot="1" x14ac:dyDescent="0.3">
      <c r="A1290" s="69">
        <v>20093</v>
      </c>
      <c r="B1290" s="70">
        <v>1201</v>
      </c>
      <c r="C1290" s="71" t="s">
        <v>51</v>
      </c>
      <c r="D1290" s="72">
        <v>42450.472222222219</v>
      </c>
      <c r="E1290" s="70" t="s">
        <v>41</v>
      </c>
      <c r="F1290" s="33">
        <v>42449.729861111111</v>
      </c>
      <c r="G1290" s="51">
        <f t="shared" ref="G1290:G1295" si="194">IF(D1290="","",D1290-F1290)</f>
        <v>0.74236111110803904</v>
      </c>
      <c r="H1290" s="31" t="str">
        <f t="shared" si="168"/>
        <v>ACCEPTABLE</v>
      </c>
      <c r="I1290" s="18"/>
      <c r="J1290" s="33">
        <v>42450.461805555555</v>
      </c>
      <c r="K1290" s="33">
        <v>42450.474305555559</v>
      </c>
      <c r="L1290" s="27">
        <f t="shared" si="170"/>
        <v>1.2500000004365575E-2</v>
      </c>
      <c r="M1290" s="28" t="str">
        <f t="shared" si="171"/>
        <v>TRUE</v>
      </c>
      <c r="N1290" s="31" t="s">
        <v>41</v>
      </c>
      <c r="O1290" s="29" t="s">
        <v>576</v>
      </c>
      <c r="P1290"/>
      <c r="Q1290"/>
      <c r="R1290"/>
      <c r="S1290"/>
      <c r="T1290"/>
      <c r="U1290"/>
      <c r="V1290"/>
      <c r="W1290"/>
    </row>
    <row r="1291" spans="1:23" ht="27" customHeight="1" thickBot="1" x14ac:dyDescent="0.3">
      <c r="A1291" s="69">
        <v>20093</v>
      </c>
      <c r="B1291" s="70">
        <v>1202</v>
      </c>
      <c r="C1291" s="71" t="s">
        <v>340</v>
      </c>
      <c r="D1291" s="72">
        <v>42450.493055555555</v>
      </c>
      <c r="E1291" s="70" t="s">
        <v>39</v>
      </c>
      <c r="F1291" s="33">
        <v>42449.729861111111</v>
      </c>
      <c r="G1291" s="51">
        <f t="shared" si="194"/>
        <v>0.76319444444379769</v>
      </c>
      <c r="H1291" s="31" t="str">
        <f t="shared" si="168"/>
        <v>ACCEPTABLE</v>
      </c>
      <c r="I1291" s="18"/>
      <c r="J1291" s="33">
        <v>42450.513888888891</v>
      </c>
      <c r="K1291" s="33">
        <v>42450.527083333334</v>
      </c>
      <c r="L1291" s="27">
        <f t="shared" si="170"/>
        <v>1.3194444443797693E-2</v>
      </c>
      <c r="M1291" s="28" t="str">
        <f t="shared" si="171"/>
        <v>TRUE</v>
      </c>
      <c r="N1291" s="31" t="s">
        <v>39</v>
      </c>
      <c r="O1291" s="29" t="s">
        <v>796</v>
      </c>
      <c r="P1291"/>
      <c r="Q1291"/>
      <c r="R1291"/>
      <c r="S1291"/>
      <c r="T1291"/>
      <c r="U1291"/>
      <c r="V1291"/>
      <c r="W1291"/>
    </row>
    <row r="1292" spans="1:23" ht="27" customHeight="1" thickBot="1" x14ac:dyDescent="0.3">
      <c r="A1292" s="69">
        <v>20090</v>
      </c>
      <c r="B1292" s="70">
        <v>1203</v>
      </c>
      <c r="C1292" s="71" t="s">
        <v>340</v>
      </c>
      <c r="D1292" s="72">
        <v>42450.541666666664</v>
      </c>
      <c r="E1292" s="70" t="s">
        <v>41</v>
      </c>
      <c r="F1292" s="33">
        <v>42449.936805555553</v>
      </c>
      <c r="G1292" s="51">
        <f t="shared" si="194"/>
        <v>0.60486111111094942</v>
      </c>
      <c r="H1292" s="31" t="str">
        <f t="shared" si="168"/>
        <v>ACCEPTABLE</v>
      </c>
      <c r="I1292" s="18"/>
      <c r="J1292" s="33">
        <v>42450.559027777781</v>
      </c>
      <c r="K1292" s="33">
        <v>42450.572916666664</v>
      </c>
      <c r="L1292" s="27">
        <f t="shared" si="170"/>
        <v>1.3888888883229811E-2</v>
      </c>
      <c r="M1292" s="28" t="str">
        <f t="shared" si="171"/>
        <v>TRUE</v>
      </c>
      <c r="N1292" s="31" t="s">
        <v>41</v>
      </c>
      <c r="O1292" s="29" t="s">
        <v>797</v>
      </c>
      <c r="P1292"/>
      <c r="Q1292"/>
      <c r="R1292"/>
      <c r="S1292"/>
      <c r="T1292"/>
      <c r="U1292"/>
      <c r="V1292"/>
      <c r="W1292"/>
    </row>
    <row r="1293" spans="1:23" ht="27" customHeight="1" thickBot="1" x14ac:dyDescent="0.3">
      <c r="A1293" s="69">
        <v>20090</v>
      </c>
      <c r="B1293" s="70">
        <v>1204</v>
      </c>
      <c r="C1293" s="71" t="s">
        <v>51</v>
      </c>
      <c r="D1293" s="72">
        <v>42450.576388888891</v>
      </c>
      <c r="E1293" s="70" t="s">
        <v>39</v>
      </c>
      <c r="F1293" s="33">
        <v>42449.936805555553</v>
      </c>
      <c r="G1293" s="51">
        <f t="shared" si="194"/>
        <v>0.63958333333721384</v>
      </c>
      <c r="H1293" s="31" t="str">
        <f t="shared" si="168"/>
        <v>ACCEPTABLE</v>
      </c>
      <c r="I1293" s="18"/>
      <c r="J1293" s="33">
        <v>42450.600694444445</v>
      </c>
      <c r="K1293" s="33">
        <v>42450.611111111109</v>
      </c>
      <c r="L1293" s="27">
        <f t="shared" si="170"/>
        <v>1.0416666664241347E-2</v>
      </c>
      <c r="M1293" s="28" t="str">
        <f t="shared" si="171"/>
        <v>TRUE</v>
      </c>
      <c r="N1293" s="31" t="s">
        <v>39</v>
      </c>
      <c r="O1293" s="29" t="s">
        <v>798</v>
      </c>
      <c r="P1293"/>
      <c r="Q1293"/>
      <c r="R1293"/>
      <c r="S1293"/>
      <c r="T1293"/>
      <c r="U1293"/>
      <c r="V1293"/>
      <c r="W1293"/>
    </row>
    <row r="1294" spans="1:23" ht="27" customHeight="1" thickBot="1" x14ac:dyDescent="0.3">
      <c r="A1294" s="65">
        <v>20090</v>
      </c>
      <c r="B1294" s="66">
        <v>1205</v>
      </c>
      <c r="C1294" s="67" t="s">
        <v>51</v>
      </c>
      <c r="D1294" s="68">
        <v>42451.277777777781</v>
      </c>
      <c r="E1294" s="66" t="s">
        <v>41</v>
      </c>
      <c r="F1294" s="33">
        <v>42450.866666666669</v>
      </c>
      <c r="G1294" s="51">
        <f t="shared" si="194"/>
        <v>0.41111111111240461</v>
      </c>
      <c r="H1294" s="31" t="str">
        <f t="shared" si="168"/>
        <v>ACCEPTABLE</v>
      </c>
      <c r="I1294" s="18"/>
      <c r="J1294" s="33">
        <v>42451.288194444445</v>
      </c>
      <c r="K1294" s="33">
        <v>42451.298611111109</v>
      </c>
      <c r="L1294" s="27">
        <f t="shared" si="170"/>
        <v>1.0416666664241347E-2</v>
      </c>
      <c r="M1294" s="28" t="str">
        <f t="shared" si="171"/>
        <v>TRUE</v>
      </c>
      <c r="N1294" s="31" t="s">
        <v>41</v>
      </c>
      <c r="O1294" s="29" t="s">
        <v>648</v>
      </c>
      <c r="P1294"/>
      <c r="Q1294"/>
      <c r="R1294"/>
      <c r="S1294"/>
      <c r="T1294"/>
      <c r="U1294"/>
      <c r="V1294"/>
      <c r="W1294"/>
    </row>
    <row r="1295" spans="1:23" ht="27" customHeight="1" thickBot="1" x14ac:dyDescent="0.3">
      <c r="A1295" s="65">
        <v>20090</v>
      </c>
      <c r="B1295" s="66">
        <v>1206</v>
      </c>
      <c r="C1295" s="67" t="s">
        <v>340</v>
      </c>
      <c r="D1295" s="68">
        <v>42451.305555555555</v>
      </c>
      <c r="E1295" s="66" t="s">
        <v>39</v>
      </c>
      <c r="F1295" s="33">
        <v>42450.866666666669</v>
      </c>
      <c r="G1295" s="51">
        <f t="shared" si="194"/>
        <v>0.43888888888614019</v>
      </c>
      <c r="H1295" s="31" t="str">
        <f t="shared" si="168"/>
        <v>ACCEPTABLE</v>
      </c>
      <c r="I1295" s="18"/>
      <c r="J1295" s="33">
        <v>42451.315972222219</v>
      </c>
      <c r="K1295" s="33">
        <v>42451.329861111109</v>
      </c>
      <c r="L1295" s="27">
        <f t="shared" si="170"/>
        <v>1.3888888890505768E-2</v>
      </c>
      <c r="M1295" s="28" t="str">
        <f t="shared" si="171"/>
        <v>TRUE</v>
      </c>
      <c r="N1295" s="31" t="s">
        <v>39</v>
      </c>
      <c r="O1295" s="29" t="s">
        <v>465</v>
      </c>
      <c r="P1295"/>
      <c r="Q1295"/>
      <c r="R1295"/>
      <c r="S1295"/>
      <c r="T1295"/>
      <c r="U1295"/>
      <c r="V1295"/>
      <c r="W1295"/>
    </row>
    <row r="1296" spans="1:23" ht="27" customHeight="1" thickBot="1" x14ac:dyDescent="0.3">
      <c r="A1296" s="69">
        <v>20094</v>
      </c>
      <c r="B1296" s="70">
        <v>1207</v>
      </c>
      <c r="C1296" s="71" t="s">
        <v>407</v>
      </c>
      <c r="D1296" s="72">
        <v>42453.614583333336</v>
      </c>
      <c r="E1296" s="70" t="s">
        <v>41</v>
      </c>
      <c r="F1296" s="33">
        <v>42453.55</v>
      </c>
      <c r="G1296" s="51">
        <f t="shared" ref="G1296" si="195">IF(D1296="","",D1296-F1296)</f>
        <v>6.4583333332848269E-2</v>
      </c>
      <c r="H1296" s="31" t="str">
        <f t="shared" si="168"/>
        <v>ACCEPTABLE</v>
      </c>
      <c r="I1296" s="18"/>
      <c r="J1296" s="33">
        <v>42453.635416666664</v>
      </c>
      <c r="K1296" s="33">
        <v>42453.652777777781</v>
      </c>
      <c r="L1296" s="27">
        <f t="shared" si="170"/>
        <v>1.7361111116770189E-2</v>
      </c>
      <c r="M1296" s="28" t="str">
        <f t="shared" si="171"/>
        <v>TRUE</v>
      </c>
      <c r="N1296" s="31" t="s">
        <v>41</v>
      </c>
      <c r="O1296" s="29" t="s">
        <v>799</v>
      </c>
      <c r="P1296"/>
      <c r="Q1296"/>
      <c r="R1296"/>
      <c r="S1296"/>
      <c r="T1296"/>
      <c r="U1296"/>
      <c r="V1296"/>
      <c r="W1296"/>
    </row>
    <row r="1297" spans="1:23" ht="27" customHeight="1" thickBot="1" x14ac:dyDescent="0.3">
      <c r="A1297" s="69">
        <v>20094</v>
      </c>
      <c r="B1297" s="70">
        <v>1208</v>
      </c>
      <c r="C1297" s="71" t="s">
        <v>40</v>
      </c>
      <c r="D1297" s="72">
        <v>42453.635416666664</v>
      </c>
      <c r="E1297" s="70" t="s">
        <v>39</v>
      </c>
      <c r="F1297" s="33">
        <v>42453.55</v>
      </c>
      <c r="G1297" s="51">
        <f t="shared" ref="G1297" si="196">IF(D1297="","",D1297-F1297)</f>
        <v>8.5416666661330964E-2</v>
      </c>
      <c r="H1297" s="31" t="str">
        <f t="shared" si="168"/>
        <v>ACCEPTABLE</v>
      </c>
      <c r="I1297" s="18"/>
      <c r="J1297" s="33">
        <v>42453.669444444444</v>
      </c>
      <c r="K1297" s="33">
        <v>42453.679861111108</v>
      </c>
      <c r="L1297" s="27">
        <f t="shared" si="170"/>
        <v>1.0416666664241347E-2</v>
      </c>
      <c r="M1297" s="28" t="str">
        <f t="shared" si="171"/>
        <v>TRUE</v>
      </c>
      <c r="N1297" s="31" t="s">
        <v>39</v>
      </c>
      <c r="O1297" s="29" t="s">
        <v>800</v>
      </c>
      <c r="P1297"/>
      <c r="Q1297"/>
      <c r="R1297"/>
      <c r="S1297"/>
      <c r="T1297"/>
      <c r="U1297"/>
      <c r="V1297"/>
      <c r="W1297"/>
    </row>
    <row r="1298" spans="1:23" ht="27" customHeight="1" thickBot="1" x14ac:dyDescent="0.3">
      <c r="A1298" s="69">
        <v>20095</v>
      </c>
      <c r="B1298" s="70">
        <v>1210</v>
      </c>
      <c r="C1298" s="71" t="s">
        <v>40</v>
      </c>
      <c r="D1298" s="72">
        <v>42454.409722222219</v>
      </c>
      <c r="E1298" s="70" t="s">
        <v>39</v>
      </c>
      <c r="F1298" s="33">
        <v>42453.897222222222</v>
      </c>
      <c r="G1298" s="51">
        <f t="shared" ref="G1298" si="197">IF(D1298="","",D1298-F1298)</f>
        <v>0.51249999999708962</v>
      </c>
      <c r="H1298" s="31" t="str">
        <f t="shared" si="168"/>
        <v>ACCEPTABLE</v>
      </c>
      <c r="I1298" s="18"/>
      <c r="J1298" s="33">
        <v>42454.40625</v>
      </c>
      <c r="K1298" s="33">
        <v>42454.420138888891</v>
      </c>
      <c r="L1298" s="27">
        <f t="shared" si="170"/>
        <v>1.3888888890505768E-2</v>
      </c>
      <c r="M1298" s="28" t="str">
        <f t="shared" si="171"/>
        <v>TRUE</v>
      </c>
      <c r="N1298" s="31" t="s">
        <v>39</v>
      </c>
      <c r="O1298" s="29" t="s">
        <v>57</v>
      </c>
      <c r="P1298"/>
      <c r="Q1298"/>
      <c r="R1298"/>
      <c r="S1298"/>
      <c r="T1298"/>
      <c r="U1298"/>
      <c r="V1298"/>
      <c r="W1298"/>
    </row>
    <row r="1299" spans="1:23" ht="27" customHeight="1" thickBot="1" x14ac:dyDescent="0.3">
      <c r="A1299" s="69">
        <v>20095</v>
      </c>
      <c r="B1299" s="70">
        <v>1211</v>
      </c>
      <c r="C1299" s="71" t="s">
        <v>40</v>
      </c>
      <c r="D1299" s="72">
        <v>42454.444444444445</v>
      </c>
      <c r="E1299" s="70" t="s">
        <v>41</v>
      </c>
      <c r="F1299" s="33">
        <v>42453.897222222222</v>
      </c>
      <c r="G1299" s="51">
        <f t="shared" ref="G1299:G1300" si="198">IF(D1299="","",D1299-F1299)</f>
        <v>0.54722222222335404</v>
      </c>
      <c r="H1299" s="31" t="str">
        <f t="shared" si="168"/>
        <v>ACCEPTABLE</v>
      </c>
      <c r="I1299" s="18"/>
      <c r="J1299" s="33">
        <v>42454.440972222219</v>
      </c>
      <c r="K1299" s="33">
        <v>42454.452777777777</v>
      </c>
      <c r="L1299" s="27">
        <f t="shared" si="170"/>
        <v>1.1805555557657499E-2</v>
      </c>
      <c r="M1299" s="28" t="str">
        <f t="shared" si="171"/>
        <v>TRUE</v>
      </c>
      <c r="N1299" s="31" t="s">
        <v>41</v>
      </c>
      <c r="O1299" s="29" t="s">
        <v>125</v>
      </c>
      <c r="P1299"/>
      <c r="Q1299"/>
      <c r="R1299"/>
      <c r="S1299"/>
      <c r="T1299"/>
      <c r="U1299"/>
      <c r="V1299"/>
      <c r="W1299"/>
    </row>
    <row r="1300" spans="1:23" ht="27" customHeight="1" thickBot="1" x14ac:dyDescent="0.3">
      <c r="A1300" s="69">
        <v>20095</v>
      </c>
      <c r="B1300" s="70">
        <v>1212</v>
      </c>
      <c r="C1300" s="71" t="s">
        <v>53</v>
      </c>
      <c r="D1300" s="72">
        <v>42454.486111111109</v>
      </c>
      <c r="E1300" s="70" t="s">
        <v>39</v>
      </c>
      <c r="F1300" s="33">
        <v>42453.897222222222</v>
      </c>
      <c r="G1300" s="51">
        <f t="shared" si="198"/>
        <v>0.58888888888759539</v>
      </c>
      <c r="H1300" s="31" t="str">
        <f t="shared" si="168"/>
        <v>ACCEPTABLE</v>
      </c>
      <c r="I1300" s="18"/>
      <c r="J1300" s="33">
        <v>42454.479166666664</v>
      </c>
      <c r="K1300" s="33">
        <v>42454.490277777775</v>
      </c>
      <c r="L1300" s="27">
        <f t="shared" si="170"/>
        <v>1.1111111110949423E-2</v>
      </c>
      <c r="M1300" s="28" t="str">
        <f t="shared" si="171"/>
        <v>TRUE</v>
      </c>
      <c r="N1300" s="31" t="s">
        <v>39</v>
      </c>
      <c r="O1300" s="29" t="s">
        <v>801</v>
      </c>
      <c r="P1300"/>
      <c r="Q1300"/>
      <c r="R1300"/>
      <c r="S1300"/>
      <c r="T1300"/>
      <c r="U1300"/>
      <c r="V1300"/>
      <c r="W1300"/>
    </row>
    <row r="1301" spans="1:23" ht="27" customHeight="1" thickBot="1" x14ac:dyDescent="0.3">
      <c r="A1301" s="65">
        <v>20096</v>
      </c>
      <c r="B1301" s="66">
        <v>1214</v>
      </c>
      <c r="C1301" s="67" t="s">
        <v>43</v>
      </c>
      <c r="D1301" s="68">
        <v>42454.743055555555</v>
      </c>
      <c r="E1301" s="66" t="s">
        <v>39</v>
      </c>
      <c r="F1301" s="33">
        <v>42454.45208333333</v>
      </c>
      <c r="G1301" s="51">
        <f t="shared" ref="G1301" si="199">IF(D1301="","",D1301-F1301)</f>
        <v>0.29097222222480923</v>
      </c>
      <c r="H1301" s="31" t="str">
        <f t="shared" si="168"/>
        <v>ACCEPTABLE</v>
      </c>
      <c r="I1301" s="18"/>
      <c r="J1301" s="33">
        <v>42454.78125</v>
      </c>
      <c r="K1301" s="33">
        <v>42454.791666666664</v>
      </c>
      <c r="L1301" s="27">
        <f t="shared" si="170"/>
        <v>1.0416666664241347E-2</v>
      </c>
      <c r="M1301" s="28" t="str">
        <f t="shared" si="171"/>
        <v>TRUE</v>
      </c>
      <c r="N1301" s="31" t="s">
        <v>39</v>
      </c>
      <c r="O1301" s="29" t="s">
        <v>44</v>
      </c>
      <c r="P1301"/>
      <c r="Q1301"/>
      <c r="R1301"/>
      <c r="S1301"/>
      <c r="T1301"/>
      <c r="U1301"/>
      <c r="V1301"/>
      <c r="W1301"/>
    </row>
    <row r="1302" spans="1:23" ht="27" customHeight="1" thickBot="1" x14ac:dyDescent="0.3">
      <c r="A1302" s="69">
        <v>20097</v>
      </c>
      <c r="B1302" s="70">
        <v>1215</v>
      </c>
      <c r="C1302" s="71" t="s">
        <v>340</v>
      </c>
      <c r="D1302" s="72">
        <v>42455.458333333336</v>
      </c>
      <c r="E1302" s="70" t="s">
        <v>41</v>
      </c>
      <c r="F1302" s="33">
        <v>42455.413888888892</v>
      </c>
      <c r="G1302" s="51">
        <f t="shared" ref="G1302" si="200">IF(D1302="","",D1302-F1302)</f>
        <v>4.4444444443797693E-2</v>
      </c>
      <c r="H1302" s="31" t="str">
        <f t="shared" si="168"/>
        <v>ACCEPTABLE</v>
      </c>
      <c r="I1302" s="18"/>
      <c r="J1302" s="33">
        <v>42455.458333333336</v>
      </c>
      <c r="K1302" s="33">
        <v>42455.470833333333</v>
      </c>
      <c r="L1302" s="27">
        <f t="shared" si="170"/>
        <v>1.2499999997089617E-2</v>
      </c>
      <c r="M1302" s="28" t="str">
        <f t="shared" si="171"/>
        <v>TRUE</v>
      </c>
      <c r="N1302" s="31" t="s">
        <v>41</v>
      </c>
      <c r="O1302" s="29" t="s">
        <v>802</v>
      </c>
      <c r="P1302"/>
      <c r="Q1302"/>
      <c r="R1302"/>
      <c r="S1302"/>
      <c r="T1302"/>
      <c r="U1302"/>
      <c r="V1302"/>
      <c r="W1302"/>
    </row>
    <row r="1303" spans="1:23" ht="27" customHeight="1" thickBot="1" x14ac:dyDescent="0.3">
      <c r="A1303" s="69">
        <v>20097</v>
      </c>
      <c r="B1303" s="70">
        <v>1216</v>
      </c>
      <c r="C1303" s="71" t="s">
        <v>51</v>
      </c>
      <c r="D1303" s="72">
        <v>42455.493055555555</v>
      </c>
      <c r="E1303" s="70" t="s">
        <v>39</v>
      </c>
      <c r="F1303" s="33">
        <v>42455.413888888892</v>
      </c>
      <c r="G1303" s="51">
        <f t="shared" ref="G1303" si="201">IF(D1303="","",D1303-F1303)</f>
        <v>7.9166666662786156E-2</v>
      </c>
      <c r="H1303" s="31" t="str">
        <f t="shared" si="168"/>
        <v>ACCEPTABLE</v>
      </c>
      <c r="I1303" s="18"/>
      <c r="J1303" s="33">
        <v>42455.502083333333</v>
      </c>
      <c r="K1303" s="33">
        <v>42455.51458333333</v>
      </c>
      <c r="L1303" s="27">
        <f t="shared" si="170"/>
        <v>1.2499999997089617E-2</v>
      </c>
      <c r="M1303" s="28" t="str">
        <f t="shared" si="171"/>
        <v>TRUE</v>
      </c>
      <c r="N1303" s="31" t="s">
        <v>39</v>
      </c>
      <c r="O1303" s="29" t="s">
        <v>803</v>
      </c>
      <c r="P1303"/>
      <c r="Q1303"/>
      <c r="R1303"/>
      <c r="S1303"/>
      <c r="T1303"/>
      <c r="U1303"/>
      <c r="V1303"/>
      <c r="W1303"/>
    </row>
    <row r="1304" spans="1:23" ht="27" customHeight="1" thickBot="1" x14ac:dyDescent="0.3">
      <c r="A1304" s="69">
        <v>20096</v>
      </c>
      <c r="B1304" s="70">
        <v>1217</v>
      </c>
      <c r="C1304" s="71" t="s">
        <v>53</v>
      </c>
      <c r="D1304" s="72">
        <v>42455.611111111109</v>
      </c>
      <c r="E1304" s="70" t="s">
        <v>41</v>
      </c>
      <c r="F1304" s="33">
        <v>42455.413888888892</v>
      </c>
      <c r="G1304" s="51">
        <f t="shared" ref="G1304:G1305" si="202">IF(D1304="","",D1304-F1304)</f>
        <v>0.19722222221753327</v>
      </c>
      <c r="H1304" s="31" t="str">
        <f t="shared" si="168"/>
        <v>ACCEPTABLE</v>
      </c>
      <c r="I1304" s="18"/>
      <c r="J1304" s="33">
        <v>42455.618055555555</v>
      </c>
      <c r="K1304" s="33">
        <v>42455.625</v>
      </c>
      <c r="L1304" s="27">
        <f t="shared" si="170"/>
        <v>6.9444444452528842E-3</v>
      </c>
      <c r="M1304" s="28" t="str">
        <f t="shared" si="171"/>
        <v>TRUE</v>
      </c>
      <c r="N1304" s="31" t="s">
        <v>41</v>
      </c>
      <c r="O1304" s="29" t="s">
        <v>118</v>
      </c>
      <c r="P1304"/>
      <c r="Q1304"/>
      <c r="R1304"/>
      <c r="S1304"/>
      <c r="T1304"/>
      <c r="U1304"/>
      <c r="V1304"/>
      <c r="W1304"/>
    </row>
    <row r="1305" spans="1:23" ht="27" customHeight="1" thickBot="1" x14ac:dyDescent="0.3">
      <c r="A1305" s="65">
        <v>20097</v>
      </c>
      <c r="B1305" s="66">
        <v>1219</v>
      </c>
      <c r="C1305" s="67" t="s">
        <v>53</v>
      </c>
      <c r="D1305" s="68">
        <v>42455.701388888891</v>
      </c>
      <c r="E1305" s="66" t="s">
        <v>39</v>
      </c>
      <c r="F1305" s="33">
        <v>42455.413888888892</v>
      </c>
      <c r="G1305" s="51">
        <f t="shared" si="202"/>
        <v>0.28749999999854481</v>
      </c>
      <c r="H1305" s="31" t="str">
        <f t="shared" si="168"/>
        <v>ACCEPTABLE</v>
      </c>
      <c r="I1305" s="18"/>
      <c r="J1305" s="33">
        <v>42455.711805555555</v>
      </c>
      <c r="K1305" s="33">
        <v>42455.719444444447</v>
      </c>
      <c r="L1305" s="27">
        <f t="shared" si="170"/>
        <v>7.6388888919609599E-3</v>
      </c>
      <c r="M1305" s="28" t="str">
        <f t="shared" si="171"/>
        <v>TRUE</v>
      </c>
      <c r="N1305" s="31" t="s">
        <v>39</v>
      </c>
      <c r="O1305" s="29" t="s">
        <v>804</v>
      </c>
      <c r="P1305"/>
      <c r="Q1305"/>
      <c r="R1305"/>
      <c r="S1305"/>
      <c r="T1305"/>
      <c r="U1305"/>
      <c r="V1305"/>
      <c r="W1305"/>
    </row>
    <row r="1306" spans="1:23" ht="27" customHeight="1" thickBot="1" x14ac:dyDescent="0.3">
      <c r="A1306" s="69">
        <v>20096</v>
      </c>
      <c r="B1306" s="70">
        <v>1220</v>
      </c>
      <c r="C1306" s="71" t="s">
        <v>43</v>
      </c>
      <c r="D1306" s="72">
        <v>42456.125</v>
      </c>
      <c r="E1306" s="70" t="s">
        <v>41</v>
      </c>
      <c r="F1306" s="33">
        <v>42455.895138888889</v>
      </c>
      <c r="G1306" s="51">
        <f t="shared" ref="G1306" si="203">IF(D1306="","",D1306-F1306)</f>
        <v>0.22986111111094942</v>
      </c>
      <c r="H1306" s="31" t="str">
        <f t="shared" si="168"/>
        <v>ACCEPTABLE</v>
      </c>
      <c r="I1306" s="18"/>
      <c r="J1306" s="33">
        <v>42456.138194444444</v>
      </c>
      <c r="K1306" s="33">
        <v>42456.145138888889</v>
      </c>
      <c r="L1306" s="27">
        <f t="shared" si="170"/>
        <v>6.9444444452528842E-3</v>
      </c>
      <c r="M1306" s="28" t="str">
        <f t="shared" si="171"/>
        <v>TRUE</v>
      </c>
      <c r="N1306" s="31" t="s">
        <v>41</v>
      </c>
      <c r="O1306" s="29" t="s">
        <v>398</v>
      </c>
      <c r="P1306"/>
      <c r="Q1306"/>
      <c r="R1306"/>
      <c r="S1306"/>
      <c r="T1306"/>
      <c r="U1306"/>
      <c r="V1306"/>
      <c r="W1306"/>
    </row>
    <row r="1307" spans="1:23" ht="27" customHeight="1" thickBot="1" x14ac:dyDescent="0.3">
      <c r="A1307" s="69">
        <v>20096</v>
      </c>
      <c r="B1307" s="70">
        <v>1221</v>
      </c>
      <c r="C1307" s="71" t="s">
        <v>40</v>
      </c>
      <c r="D1307" s="72">
        <v>42456.152777777781</v>
      </c>
      <c r="E1307" s="70" t="s">
        <v>39</v>
      </c>
      <c r="F1307" s="33">
        <v>42455.895138888889</v>
      </c>
      <c r="G1307" s="51">
        <f t="shared" ref="G1307" si="204">IF(D1307="","",D1307-F1307)</f>
        <v>0.25763888889196096</v>
      </c>
      <c r="H1307" s="31" t="str">
        <f t="shared" si="168"/>
        <v>ACCEPTABLE</v>
      </c>
      <c r="I1307" s="18"/>
      <c r="J1307" s="33">
        <v>42456.166666666664</v>
      </c>
      <c r="K1307" s="33">
        <v>42456.179166666669</v>
      </c>
      <c r="L1307" s="27">
        <f t="shared" si="170"/>
        <v>1.2500000004365575E-2</v>
      </c>
      <c r="M1307" s="28" t="str">
        <f t="shared" si="171"/>
        <v>TRUE</v>
      </c>
      <c r="N1307" s="31" t="s">
        <v>39</v>
      </c>
      <c r="O1307" s="29" t="s">
        <v>806</v>
      </c>
      <c r="P1307"/>
      <c r="Q1307"/>
      <c r="R1307"/>
      <c r="S1307"/>
      <c r="T1307"/>
      <c r="U1307"/>
      <c r="V1307"/>
      <c r="W1307"/>
    </row>
    <row r="1308" spans="1:23" ht="27" customHeight="1" thickBot="1" x14ac:dyDescent="0.3">
      <c r="A1308" s="65">
        <v>20097</v>
      </c>
      <c r="B1308" s="66">
        <v>1222</v>
      </c>
      <c r="C1308" s="67" t="s">
        <v>51</v>
      </c>
      <c r="D1308" s="68">
        <v>42456.277777777781</v>
      </c>
      <c r="E1308" s="66" t="s">
        <v>41</v>
      </c>
      <c r="F1308" s="33">
        <v>42455.907638888886</v>
      </c>
      <c r="G1308" s="51">
        <f t="shared" ref="G1308" si="205">IF(D1308="","",D1308-F1308)</f>
        <v>0.37013888889487134</v>
      </c>
      <c r="H1308" s="31" t="str">
        <f t="shared" si="168"/>
        <v>ACCEPTABLE</v>
      </c>
      <c r="I1308" s="18"/>
      <c r="J1308" s="33">
        <v>42456.279861111114</v>
      </c>
      <c r="K1308" s="33">
        <v>42456.286805555559</v>
      </c>
      <c r="L1308" s="27">
        <f t="shared" si="170"/>
        <v>6.9444444452528842E-3</v>
      </c>
      <c r="M1308" s="28" t="str">
        <f t="shared" si="171"/>
        <v>TRUE</v>
      </c>
      <c r="N1308" s="31" t="s">
        <v>41</v>
      </c>
      <c r="O1308" s="29" t="s">
        <v>422</v>
      </c>
      <c r="P1308"/>
      <c r="Q1308"/>
      <c r="R1308"/>
      <c r="S1308"/>
      <c r="T1308"/>
      <c r="U1308"/>
      <c r="V1308"/>
      <c r="W1308"/>
    </row>
    <row r="1309" spans="1:23" ht="27" customHeight="1" thickBot="1" x14ac:dyDescent="0.3">
      <c r="A1309" s="65">
        <v>20097</v>
      </c>
      <c r="B1309" s="66">
        <v>1223</v>
      </c>
      <c r="C1309" s="67" t="s">
        <v>340</v>
      </c>
      <c r="D1309" s="68">
        <v>42456.305555555555</v>
      </c>
      <c r="E1309" s="66" t="s">
        <v>39</v>
      </c>
      <c r="F1309" s="33">
        <v>42455.907638888886</v>
      </c>
      <c r="G1309" s="51">
        <f t="shared" ref="G1309" si="206">IF(D1309="","",D1309-F1309)</f>
        <v>0.39791666666860692</v>
      </c>
      <c r="H1309" s="31" t="str">
        <f t="shared" si="168"/>
        <v>ACCEPTABLE</v>
      </c>
      <c r="I1309" s="18"/>
      <c r="J1309" s="33">
        <v>42456.295138888891</v>
      </c>
      <c r="K1309" s="33">
        <v>42456.311111111114</v>
      </c>
      <c r="L1309" s="27">
        <f t="shared" si="170"/>
        <v>1.5972222223354038E-2</v>
      </c>
      <c r="M1309" s="28" t="str">
        <f t="shared" si="171"/>
        <v>TRUE</v>
      </c>
      <c r="N1309" s="31" t="s">
        <v>39</v>
      </c>
      <c r="O1309" s="29" t="s">
        <v>807</v>
      </c>
      <c r="P1309"/>
      <c r="Q1309"/>
      <c r="R1309"/>
      <c r="S1309"/>
      <c r="T1309"/>
      <c r="U1309"/>
      <c r="V1309"/>
      <c r="W1309"/>
    </row>
    <row r="1310" spans="1:23" ht="27" customHeight="1" thickBot="1" x14ac:dyDescent="0.3">
      <c r="A1310" s="65">
        <v>20098</v>
      </c>
      <c r="B1310" s="66">
        <v>1224</v>
      </c>
      <c r="C1310" s="67" t="s">
        <v>40</v>
      </c>
      <c r="D1310" s="68">
        <v>42456.340277777781</v>
      </c>
      <c r="E1310" s="66" t="s">
        <v>41</v>
      </c>
      <c r="F1310" s="33">
        <v>42455.907638888886</v>
      </c>
      <c r="G1310" s="51">
        <f t="shared" ref="G1310" si="207">IF(D1310="","",D1310-F1310)</f>
        <v>0.43263888889487134</v>
      </c>
      <c r="H1310" s="31" t="str">
        <f t="shared" si="168"/>
        <v>ACCEPTABLE</v>
      </c>
      <c r="I1310" s="18"/>
      <c r="J1310" s="33">
        <v>42456.337500000001</v>
      </c>
      <c r="K1310" s="33">
        <v>42456.347916666666</v>
      </c>
      <c r="L1310" s="27">
        <f t="shared" si="170"/>
        <v>1.0416666664241347E-2</v>
      </c>
      <c r="M1310" s="28" t="str">
        <f t="shared" si="171"/>
        <v>TRUE</v>
      </c>
      <c r="N1310" s="31" t="s">
        <v>41</v>
      </c>
      <c r="O1310" s="29" t="s">
        <v>808</v>
      </c>
      <c r="P1310"/>
      <c r="Q1310"/>
      <c r="R1310"/>
      <c r="S1310"/>
      <c r="T1310"/>
      <c r="U1310"/>
      <c r="V1310"/>
      <c r="W1310"/>
    </row>
    <row r="1311" spans="1:23" ht="27" customHeight="1" thickBot="1" x14ac:dyDescent="0.3">
      <c r="A1311" s="65">
        <v>20098</v>
      </c>
      <c r="B1311" s="66">
        <v>1225</v>
      </c>
      <c r="C1311" s="67" t="s">
        <v>43</v>
      </c>
      <c r="D1311" s="68">
        <v>42456.375</v>
      </c>
      <c r="E1311" s="66" t="s">
        <v>39</v>
      </c>
      <c r="F1311" s="33">
        <v>42455.907638888886</v>
      </c>
      <c r="G1311" s="51">
        <f t="shared" ref="G1311" si="208">IF(D1311="","",D1311-F1311)</f>
        <v>0.46736111111385981</v>
      </c>
      <c r="H1311" s="31" t="str">
        <f t="shared" si="168"/>
        <v>ACCEPTABLE</v>
      </c>
      <c r="I1311" s="18"/>
      <c r="J1311" s="33">
        <v>42456.371527777781</v>
      </c>
      <c r="K1311" s="33">
        <v>42456.378472222219</v>
      </c>
      <c r="L1311" s="27">
        <f t="shared" si="170"/>
        <v>6.9444444379769266E-3</v>
      </c>
      <c r="M1311" s="28" t="str">
        <f t="shared" si="171"/>
        <v>TRUE</v>
      </c>
      <c r="N1311" s="31" t="s">
        <v>39</v>
      </c>
      <c r="O1311" s="29" t="s">
        <v>54</v>
      </c>
      <c r="P1311"/>
      <c r="Q1311"/>
      <c r="R1311"/>
      <c r="S1311"/>
      <c r="T1311"/>
      <c r="U1311"/>
      <c r="V1311"/>
      <c r="W1311"/>
    </row>
    <row r="1312" spans="1:23" ht="27" customHeight="1" thickBot="1" x14ac:dyDescent="0.3">
      <c r="A1312" s="69">
        <v>20098</v>
      </c>
      <c r="B1312" s="70">
        <v>1226</v>
      </c>
      <c r="C1312" s="71" t="s">
        <v>43</v>
      </c>
      <c r="D1312" s="72">
        <v>42457.236111111109</v>
      </c>
      <c r="E1312" s="70" t="s">
        <v>41</v>
      </c>
      <c r="F1312" s="33">
        <v>42457.02847222222</v>
      </c>
      <c r="G1312" s="51">
        <f t="shared" ref="G1312" si="209">IF(D1312="","",D1312-F1312)</f>
        <v>0.20763888888905058</v>
      </c>
      <c r="H1312" s="31" t="str">
        <f t="shared" ref="H1312:H1364" si="210">IF(D1312-F1312&lt;0,"TOO LATE",IF(G1312="","",IF(OR(DAY(D1312-F1312)&gt;1,AND(HOUR(D1312-F1312)&gt;HOUR("0:59"),(SIGN(D1312-F1312)=1))),"ACCEPTABLE","TOO LATE")))</f>
        <v>ACCEPTABLE</v>
      </c>
      <c r="I1312" s="18"/>
      <c r="J1312" s="33">
        <v>42457.238194444442</v>
      </c>
      <c r="K1312" s="33">
        <v>42457.248611111114</v>
      </c>
      <c r="L1312" s="27">
        <f t="shared" si="170"/>
        <v>1.0416666671517305E-2</v>
      </c>
      <c r="M1312" s="28" t="str">
        <f t="shared" si="171"/>
        <v>TRUE</v>
      </c>
      <c r="N1312" s="31" t="s">
        <v>41</v>
      </c>
      <c r="O1312" s="29" t="s">
        <v>398</v>
      </c>
      <c r="P1312"/>
      <c r="Q1312"/>
      <c r="R1312"/>
      <c r="S1312"/>
      <c r="T1312"/>
      <c r="U1312"/>
      <c r="V1312"/>
      <c r="W1312"/>
    </row>
    <row r="1313" spans="1:23" ht="27" customHeight="1" thickBot="1" x14ac:dyDescent="0.3">
      <c r="A1313" s="69">
        <v>20098</v>
      </c>
      <c r="B1313" s="70">
        <v>1227</v>
      </c>
      <c r="C1313" s="71" t="s">
        <v>40</v>
      </c>
      <c r="D1313" s="72">
        <v>42457.263888888891</v>
      </c>
      <c r="E1313" s="70" t="s">
        <v>39</v>
      </c>
      <c r="F1313" s="33">
        <v>42457.02847222222</v>
      </c>
      <c r="G1313" s="51">
        <f t="shared" ref="G1313" si="211">IF(D1313="","",D1313-F1313)</f>
        <v>0.23541666667006211</v>
      </c>
      <c r="H1313" s="31" t="str">
        <f t="shared" si="210"/>
        <v>ACCEPTABLE</v>
      </c>
      <c r="I1313" s="18"/>
      <c r="J1313" s="33">
        <v>42457.254861111112</v>
      </c>
      <c r="K1313" s="33">
        <v>42457.267361111109</v>
      </c>
      <c r="L1313" s="27">
        <f t="shared" ref="L1313:L1365" si="212">IF(OR(K1313="",J1313=""), "Incomplete Data", K1313-J1313)</f>
        <v>1.2499999997089617E-2</v>
      </c>
      <c r="M1313" s="28" t="str">
        <f t="shared" ref="M1313:M1365" si="213">_xlfn.IFS(OR(J1313=0,K1313=0,L1313=""), "Incomplete Data", OR(L1313&gt;$M$5,L1313&lt;-$M$5),"FALSE",  OR(L1313&lt;=$M$5,L1313&gt;-$M$5), "TRUE")</f>
        <v>TRUE</v>
      </c>
      <c r="N1313" s="31" t="s">
        <v>39</v>
      </c>
      <c r="O1313" s="29" t="s">
        <v>809</v>
      </c>
      <c r="P1313"/>
      <c r="Q1313"/>
      <c r="R1313"/>
      <c r="S1313"/>
      <c r="T1313"/>
      <c r="U1313"/>
      <c r="V1313"/>
      <c r="W1313"/>
    </row>
    <row r="1314" spans="1:23" ht="27" customHeight="1" thickBot="1" x14ac:dyDescent="0.3">
      <c r="A1314" s="69">
        <v>20099</v>
      </c>
      <c r="B1314" s="70">
        <v>1228</v>
      </c>
      <c r="C1314" s="71" t="s">
        <v>340</v>
      </c>
      <c r="D1314" s="72">
        <v>42457.534722222219</v>
      </c>
      <c r="E1314" s="70" t="s">
        <v>41</v>
      </c>
      <c r="F1314" s="33">
        <v>42457.479166666664</v>
      </c>
      <c r="G1314" s="51">
        <f t="shared" ref="G1314" si="214">IF(D1314="","",D1314-F1314)</f>
        <v>5.5555555554747116E-2</v>
      </c>
      <c r="H1314" s="31" t="str">
        <f t="shared" si="210"/>
        <v>ACCEPTABLE</v>
      </c>
      <c r="I1314" s="18"/>
      <c r="J1314" s="33">
        <v>42457.529166666667</v>
      </c>
      <c r="K1314" s="33">
        <v>42457.544444444444</v>
      </c>
      <c r="L1314" s="27">
        <f t="shared" si="212"/>
        <v>1.5277777776645962E-2</v>
      </c>
      <c r="M1314" s="28" t="str">
        <f t="shared" si="213"/>
        <v>TRUE</v>
      </c>
      <c r="N1314" s="31" t="s">
        <v>41</v>
      </c>
      <c r="O1314" s="29" t="s">
        <v>810</v>
      </c>
      <c r="P1314"/>
      <c r="Q1314"/>
      <c r="R1314"/>
      <c r="S1314"/>
      <c r="T1314"/>
      <c r="U1314"/>
      <c r="V1314"/>
      <c r="W1314"/>
    </row>
    <row r="1315" spans="1:23" ht="27" customHeight="1" thickBot="1" x14ac:dyDescent="0.3">
      <c r="A1315" s="69">
        <v>20100</v>
      </c>
      <c r="B1315" s="70">
        <v>1229</v>
      </c>
      <c r="C1315" s="71" t="s">
        <v>40</v>
      </c>
      <c r="D1315" s="72">
        <v>42457.5625</v>
      </c>
      <c r="E1315" s="70" t="s">
        <v>39</v>
      </c>
      <c r="F1315" s="33">
        <v>42457.479166666664</v>
      </c>
      <c r="G1315" s="51">
        <f t="shared" ref="G1315" si="215">IF(D1315="","",D1315-F1315)</f>
        <v>8.3333333335758653E-2</v>
      </c>
      <c r="H1315" s="31" t="str">
        <f t="shared" si="210"/>
        <v>ACCEPTABLE</v>
      </c>
      <c r="I1315" s="18"/>
      <c r="J1315" s="33">
        <v>42457.5625</v>
      </c>
      <c r="K1315" s="33">
        <v>42457.576388888891</v>
      </c>
      <c r="L1315" s="27">
        <f t="shared" si="212"/>
        <v>1.3888888890505768E-2</v>
      </c>
      <c r="M1315" s="28" t="str">
        <f t="shared" si="213"/>
        <v>TRUE</v>
      </c>
      <c r="N1315" s="31" t="s">
        <v>39</v>
      </c>
      <c r="O1315" s="29" t="s">
        <v>811</v>
      </c>
      <c r="P1315"/>
      <c r="Q1315"/>
      <c r="R1315"/>
      <c r="S1315"/>
      <c r="T1315"/>
      <c r="U1315"/>
      <c r="V1315"/>
      <c r="W1315"/>
    </row>
    <row r="1316" spans="1:23" ht="27" customHeight="1" thickBot="1" x14ac:dyDescent="0.3">
      <c r="A1316" s="69">
        <v>20099</v>
      </c>
      <c r="B1316" s="70">
        <v>1231</v>
      </c>
      <c r="C1316" s="71" t="s">
        <v>53</v>
      </c>
      <c r="D1316" s="72">
        <v>42458.548611111109</v>
      </c>
      <c r="E1316" s="70" t="s">
        <v>41</v>
      </c>
      <c r="F1316" s="33">
        <v>42458.438888888886</v>
      </c>
      <c r="G1316" s="51">
        <f t="shared" ref="G1316" si="216">IF(D1316="","",D1316-F1316)</f>
        <v>0.10972222222335404</v>
      </c>
      <c r="H1316" s="31" t="str">
        <f t="shared" si="210"/>
        <v>ACCEPTABLE</v>
      </c>
      <c r="I1316" s="18"/>
      <c r="J1316" s="33">
        <v>42458.55</v>
      </c>
      <c r="K1316" s="33">
        <v>42458.560416666667</v>
      </c>
      <c r="L1316" s="27">
        <f t="shared" si="212"/>
        <v>1.0416666664241347E-2</v>
      </c>
      <c r="M1316" s="28" t="str">
        <f t="shared" si="213"/>
        <v>TRUE</v>
      </c>
      <c r="N1316" s="31" t="s">
        <v>41</v>
      </c>
      <c r="O1316" s="29" t="s">
        <v>633</v>
      </c>
      <c r="P1316"/>
      <c r="Q1316"/>
      <c r="R1316"/>
      <c r="S1316"/>
      <c r="T1316"/>
      <c r="U1316"/>
      <c r="V1316"/>
      <c r="W1316"/>
    </row>
    <row r="1317" spans="1:23" ht="27" customHeight="1" thickBot="1" x14ac:dyDescent="0.3">
      <c r="A1317" s="69">
        <v>20099</v>
      </c>
      <c r="B1317" s="70">
        <v>1232</v>
      </c>
      <c r="C1317" s="71" t="s">
        <v>53</v>
      </c>
      <c r="D1317" s="72">
        <v>42458.597222222219</v>
      </c>
      <c r="E1317" s="70" t="s">
        <v>39</v>
      </c>
      <c r="F1317" s="33">
        <v>42458.438888888886</v>
      </c>
      <c r="G1317" s="51">
        <f t="shared" ref="G1317" si="217">IF(D1317="","",D1317-F1317)</f>
        <v>0.15833333333284827</v>
      </c>
      <c r="H1317" s="31" t="str">
        <f t="shared" si="210"/>
        <v>ACCEPTABLE</v>
      </c>
      <c r="I1317" s="18"/>
      <c r="J1317" s="33">
        <v>42458.597222222219</v>
      </c>
      <c r="K1317" s="33">
        <v>42458.604166666664</v>
      </c>
      <c r="L1317" s="27">
        <f t="shared" si="212"/>
        <v>6.9444444452528842E-3</v>
      </c>
      <c r="M1317" s="28" t="str">
        <f t="shared" si="213"/>
        <v>TRUE</v>
      </c>
      <c r="N1317" s="31" t="s">
        <v>39</v>
      </c>
      <c r="O1317" s="29" t="s">
        <v>812</v>
      </c>
      <c r="P1317"/>
      <c r="Q1317"/>
      <c r="R1317"/>
      <c r="S1317"/>
      <c r="T1317"/>
      <c r="U1317"/>
      <c r="V1317"/>
      <c r="W1317"/>
    </row>
    <row r="1318" spans="1:23" ht="27" customHeight="1" thickBot="1" x14ac:dyDescent="0.3">
      <c r="A1318" s="69">
        <v>20099</v>
      </c>
      <c r="B1318" s="70">
        <v>1233</v>
      </c>
      <c r="C1318" s="71" t="s">
        <v>51</v>
      </c>
      <c r="D1318" s="72">
        <v>42459.256944444445</v>
      </c>
      <c r="E1318" s="70" t="s">
        <v>41</v>
      </c>
      <c r="F1318" s="33">
        <v>42459.170138888891</v>
      </c>
      <c r="G1318" s="51">
        <f t="shared" ref="G1318" si="218">IF(D1318="","",D1318-F1318)</f>
        <v>8.6805555554747116E-2</v>
      </c>
      <c r="H1318" s="31" t="str">
        <f t="shared" si="210"/>
        <v>ACCEPTABLE</v>
      </c>
      <c r="I1318" s="18"/>
      <c r="J1318" s="33">
        <v>42459.263888888891</v>
      </c>
      <c r="K1318" s="33">
        <v>42459.274305555555</v>
      </c>
      <c r="L1318" s="27">
        <f t="shared" si="212"/>
        <v>1.0416666664241347E-2</v>
      </c>
      <c r="M1318" s="28" t="str">
        <f t="shared" si="213"/>
        <v>TRUE</v>
      </c>
      <c r="N1318" s="31" t="s">
        <v>41</v>
      </c>
      <c r="O1318" s="29" t="s">
        <v>648</v>
      </c>
      <c r="P1318"/>
      <c r="Q1318"/>
      <c r="R1318"/>
      <c r="S1318"/>
      <c r="T1318"/>
      <c r="U1318"/>
      <c r="V1318"/>
      <c r="W1318"/>
    </row>
    <row r="1319" spans="1:23" ht="27" customHeight="1" thickBot="1" x14ac:dyDescent="0.3">
      <c r="A1319" s="65">
        <v>20099</v>
      </c>
      <c r="B1319" s="66">
        <v>1234</v>
      </c>
      <c r="C1319" s="67" t="s">
        <v>340</v>
      </c>
      <c r="D1319" s="68">
        <v>42459.284722222219</v>
      </c>
      <c r="E1319" s="66" t="s">
        <v>39</v>
      </c>
      <c r="F1319" s="33">
        <v>42459.170138888891</v>
      </c>
      <c r="G1319" s="51">
        <f t="shared" ref="G1319" si="219">IF(D1319="","",D1319-F1319)</f>
        <v>0.11458333332848269</v>
      </c>
      <c r="H1319" s="31" t="str">
        <f t="shared" si="210"/>
        <v>ACCEPTABLE</v>
      </c>
      <c r="I1319" s="18"/>
      <c r="J1319" s="33">
        <v>42459.288888888892</v>
      </c>
      <c r="K1319" s="33">
        <v>42459.300694444442</v>
      </c>
      <c r="L1319" s="27">
        <f t="shared" si="212"/>
        <v>1.1805555550381541E-2</v>
      </c>
      <c r="M1319" s="28" t="str">
        <f t="shared" si="213"/>
        <v>TRUE</v>
      </c>
      <c r="N1319" s="31" t="s">
        <v>39</v>
      </c>
      <c r="O1319" s="29" t="s">
        <v>813</v>
      </c>
      <c r="P1319"/>
      <c r="Q1319"/>
      <c r="R1319"/>
      <c r="S1319"/>
      <c r="T1319"/>
      <c r="U1319"/>
      <c r="V1319"/>
      <c r="W1319"/>
    </row>
    <row r="1320" spans="1:23" ht="27" customHeight="1" thickBot="1" x14ac:dyDescent="0.3">
      <c r="A1320" s="69">
        <v>20100</v>
      </c>
      <c r="B1320" s="70">
        <v>1235</v>
      </c>
      <c r="C1320" s="71" t="s">
        <v>40</v>
      </c>
      <c r="D1320" s="72">
        <v>42461.013888888891</v>
      </c>
      <c r="E1320" s="70" t="s">
        <v>41</v>
      </c>
      <c r="F1320" s="33">
        <v>42460.770833333336</v>
      </c>
      <c r="G1320" s="51">
        <f t="shared" ref="G1320" si="220">IF(D1320="","",D1320-F1320)</f>
        <v>0.24305555555474712</v>
      </c>
      <c r="H1320" s="31" t="str">
        <f t="shared" si="210"/>
        <v>ACCEPTABLE</v>
      </c>
      <c r="I1320" s="18"/>
      <c r="J1320" s="33">
        <v>42461.024305555555</v>
      </c>
      <c r="K1320" s="33">
        <v>42461.033333333333</v>
      </c>
      <c r="L1320" s="27">
        <f t="shared" si="212"/>
        <v>9.0277777781011537E-3</v>
      </c>
      <c r="M1320" s="28" t="str">
        <f t="shared" si="213"/>
        <v>TRUE</v>
      </c>
      <c r="N1320" s="31" t="s">
        <v>41</v>
      </c>
      <c r="O1320" s="29" t="s">
        <v>814</v>
      </c>
      <c r="P1320"/>
      <c r="Q1320"/>
      <c r="R1320"/>
      <c r="S1320"/>
      <c r="T1320"/>
      <c r="U1320"/>
      <c r="V1320"/>
      <c r="W1320"/>
    </row>
    <row r="1321" spans="1:23" ht="27" customHeight="1" thickBot="1" x14ac:dyDescent="0.3">
      <c r="A1321" s="69">
        <v>20100</v>
      </c>
      <c r="B1321" s="70">
        <v>1236</v>
      </c>
      <c r="C1321" s="71" t="s">
        <v>43</v>
      </c>
      <c r="D1321" s="72">
        <v>42461.055555555555</v>
      </c>
      <c r="E1321" s="70" t="s">
        <v>39</v>
      </c>
      <c r="F1321" s="33">
        <v>42460.770833333336</v>
      </c>
      <c r="G1321" s="51">
        <f t="shared" ref="G1321" si="221">IF(D1321="","",D1321-F1321)</f>
        <v>0.28472222221898846</v>
      </c>
      <c r="H1321" s="31" t="str">
        <f t="shared" si="210"/>
        <v>ACCEPTABLE</v>
      </c>
      <c r="I1321" s="18"/>
      <c r="J1321" s="33">
        <v>42461.065972222219</v>
      </c>
      <c r="K1321" s="33">
        <v>42461.074999999997</v>
      </c>
      <c r="L1321" s="27">
        <f t="shared" si="212"/>
        <v>9.0277777781011537E-3</v>
      </c>
      <c r="M1321" s="28" t="str">
        <f t="shared" si="213"/>
        <v>TRUE</v>
      </c>
      <c r="N1321" s="31" t="s">
        <v>39</v>
      </c>
      <c r="O1321" s="29" t="s">
        <v>398</v>
      </c>
      <c r="P1321"/>
      <c r="Q1321"/>
      <c r="R1321"/>
      <c r="S1321"/>
      <c r="T1321"/>
      <c r="U1321"/>
      <c r="V1321"/>
      <c r="W1321"/>
    </row>
    <row r="1322" spans="1:23" ht="27" customHeight="1" thickBot="1" x14ac:dyDescent="0.3">
      <c r="A1322" s="69">
        <v>20100</v>
      </c>
      <c r="B1322" s="70">
        <v>1237</v>
      </c>
      <c r="C1322" s="71" t="s">
        <v>43</v>
      </c>
      <c r="D1322" s="72">
        <v>42463.607638888891</v>
      </c>
      <c r="E1322" s="70" t="s">
        <v>41</v>
      </c>
      <c r="F1322" s="33"/>
      <c r="G1322" s="51"/>
      <c r="H1322" s="31" t="str">
        <f t="shared" si="210"/>
        <v/>
      </c>
      <c r="I1322" s="18"/>
      <c r="J1322" s="33">
        <v>42463.680555555555</v>
      </c>
      <c r="K1322" s="33">
        <v>42463.690972222219</v>
      </c>
      <c r="L1322" s="27">
        <f t="shared" si="212"/>
        <v>1.0416666664241347E-2</v>
      </c>
      <c r="M1322" s="28" t="str">
        <f t="shared" si="213"/>
        <v>TRUE</v>
      </c>
      <c r="N1322" s="31" t="s">
        <v>41</v>
      </c>
      <c r="O1322" s="29" t="s">
        <v>398</v>
      </c>
      <c r="P1322"/>
      <c r="Q1322"/>
      <c r="R1322"/>
      <c r="S1322"/>
      <c r="T1322"/>
      <c r="U1322"/>
      <c r="V1322"/>
      <c r="W1322"/>
    </row>
    <row r="1323" spans="1:23" ht="27" customHeight="1" thickBot="1" x14ac:dyDescent="0.3">
      <c r="A1323" s="69">
        <v>20100</v>
      </c>
      <c r="B1323" s="70">
        <v>1238</v>
      </c>
      <c r="C1323" s="71" t="s">
        <v>40</v>
      </c>
      <c r="D1323" s="72">
        <v>42463.635416666664</v>
      </c>
      <c r="E1323" s="70" t="s">
        <v>39</v>
      </c>
      <c r="F1323" s="33">
        <v>42463.461111111108</v>
      </c>
      <c r="G1323" s="51">
        <f t="shared" ref="G1323" si="222">IF(D1323="","",D1323-F1323)</f>
        <v>0.17430555555620231</v>
      </c>
      <c r="H1323" s="31" t="str">
        <f t="shared" si="210"/>
        <v>ACCEPTABLE</v>
      </c>
      <c r="I1323" s="18"/>
      <c r="J1323" s="33">
        <v>42463.663194444445</v>
      </c>
      <c r="K1323" s="33">
        <v>42463.673611111109</v>
      </c>
      <c r="L1323" s="27">
        <f t="shared" si="212"/>
        <v>1.0416666664241347E-2</v>
      </c>
      <c r="M1323" s="28" t="str">
        <f t="shared" si="213"/>
        <v>TRUE</v>
      </c>
      <c r="N1323" s="31" t="s">
        <v>39</v>
      </c>
      <c r="O1323" s="29" t="s">
        <v>814</v>
      </c>
      <c r="P1323"/>
      <c r="Q1323"/>
      <c r="R1323"/>
      <c r="S1323"/>
      <c r="T1323"/>
      <c r="U1323"/>
      <c r="V1323"/>
      <c r="W1323"/>
    </row>
    <row r="1324" spans="1:23" ht="27" customHeight="1" thickBot="1" x14ac:dyDescent="0.3">
      <c r="A1324" s="65">
        <v>20101</v>
      </c>
      <c r="B1324" s="66">
        <v>1239</v>
      </c>
      <c r="C1324" s="67" t="s">
        <v>340</v>
      </c>
      <c r="D1324" s="68">
        <v>42463.770833333336</v>
      </c>
      <c r="E1324" s="66" t="s">
        <v>41</v>
      </c>
      <c r="F1324" s="33">
        <v>42463.461111111108</v>
      </c>
      <c r="G1324" s="51">
        <f t="shared" ref="G1324" si="223">IF(D1324="","",D1324-F1324)</f>
        <v>0.30972222222771961</v>
      </c>
      <c r="H1324" s="31" t="str">
        <f t="shared" si="210"/>
        <v>ACCEPTABLE</v>
      </c>
      <c r="I1324" s="18"/>
      <c r="J1324" s="33">
        <v>42463.71875</v>
      </c>
      <c r="K1324" s="33">
        <v>42463.736111111109</v>
      </c>
      <c r="L1324" s="27">
        <f t="shared" si="212"/>
        <v>1.7361111109494232E-2</v>
      </c>
      <c r="M1324" s="28" t="str">
        <f t="shared" si="213"/>
        <v>TRUE</v>
      </c>
      <c r="N1324" s="31" t="s">
        <v>41</v>
      </c>
      <c r="O1324" s="29" t="s">
        <v>815</v>
      </c>
      <c r="P1324"/>
      <c r="Q1324"/>
      <c r="R1324"/>
      <c r="S1324"/>
      <c r="T1324"/>
      <c r="U1324"/>
      <c r="V1324"/>
      <c r="W1324"/>
    </row>
    <row r="1325" spans="1:23" ht="27" customHeight="1" thickBot="1" x14ac:dyDescent="0.3">
      <c r="A1325" s="69">
        <v>20101</v>
      </c>
      <c r="B1325" s="70">
        <v>1240</v>
      </c>
      <c r="C1325" s="71" t="s">
        <v>51</v>
      </c>
      <c r="D1325" s="72">
        <v>42463.805555555555</v>
      </c>
      <c r="E1325" s="70" t="s">
        <v>39</v>
      </c>
      <c r="F1325" s="33">
        <v>42463.461111111108</v>
      </c>
      <c r="G1325" s="51">
        <f t="shared" ref="G1325" si="224">IF(D1325="","",D1325-F1325)</f>
        <v>0.34444444444670808</v>
      </c>
      <c r="H1325" s="31" t="str">
        <f t="shared" si="210"/>
        <v>ACCEPTABLE</v>
      </c>
      <c r="I1325" s="18"/>
      <c r="J1325" s="33">
        <v>42463.798611111109</v>
      </c>
      <c r="K1325" s="33">
        <v>42463.8125</v>
      </c>
      <c r="L1325" s="27">
        <f t="shared" si="212"/>
        <v>1.3888888890505768E-2</v>
      </c>
      <c r="M1325" s="28" t="str">
        <f t="shared" si="213"/>
        <v>TRUE</v>
      </c>
      <c r="N1325" s="31" t="s">
        <v>39</v>
      </c>
      <c r="O1325" s="29" t="s">
        <v>485</v>
      </c>
      <c r="P1325"/>
      <c r="Q1325"/>
      <c r="R1325"/>
      <c r="S1325"/>
      <c r="T1325"/>
      <c r="U1325"/>
      <c r="V1325"/>
      <c r="W1325"/>
    </row>
    <row r="1326" spans="1:23" ht="27" customHeight="1" thickBot="1" x14ac:dyDescent="0.3">
      <c r="A1326" s="65">
        <v>20102</v>
      </c>
      <c r="B1326" s="66">
        <v>1241</v>
      </c>
      <c r="C1326" s="67" t="s">
        <v>340</v>
      </c>
      <c r="D1326" s="68">
        <v>42465.354166666664</v>
      </c>
      <c r="E1326" s="66" t="s">
        <v>41</v>
      </c>
      <c r="F1326" s="33">
        <v>42465.291666666664</v>
      </c>
      <c r="G1326" s="51">
        <f t="shared" ref="G1326" si="225">IF(D1326="","",D1326-F1326)</f>
        <v>6.25E-2</v>
      </c>
      <c r="H1326" s="31" t="str">
        <f t="shared" si="210"/>
        <v>ACCEPTABLE</v>
      </c>
      <c r="I1326" s="18"/>
      <c r="J1326" s="33">
        <v>42465.364583333336</v>
      </c>
      <c r="K1326" s="33">
        <v>42465.37777777778</v>
      </c>
      <c r="L1326" s="27">
        <f t="shared" si="212"/>
        <v>1.3194444443797693E-2</v>
      </c>
      <c r="M1326" s="28" t="str">
        <f t="shared" si="213"/>
        <v>TRUE</v>
      </c>
      <c r="N1326" s="31" t="s">
        <v>41</v>
      </c>
      <c r="O1326" s="29" t="s">
        <v>816</v>
      </c>
      <c r="P1326"/>
      <c r="Q1326"/>
      <c r="R1326"/>
      <c r="S1326"/>
      <c r="T1326"/>
      <c r="U1326"/>
      <c r="V1326"/>
      <c r="W1326"/>
    </row>
    <row r="1327" spans="1:23" ht="27" customHeight="1" thickBot="1" x14ac:dyDescent="0.3">
      <c r="A1327" s="65">
        <v>20102</v>
      </c>
      <c r="B1327" s="66">
        <v>1242</v>
      </c>
      <c r="C1327" s="67" t="s">
        <v>51</v>
      </c>
      <c r="D1327" s="68">
        <v>42465.388888888891</v>
      </c>
      <c r="E1327" s="66" t="s">
        <v>39</v>
      </c>
      <c r="F1327" s="33">
        <v>42465.291666666664</v>
      </c>
      <c r="G1327" s="51">
        <f t="shared" ref="G1327" si="226">IF(D1327="","",D1327-F1327)</f>
        <v>9.7222222226264421E-2</v>
      </c>
      <c r="H1327" s="31" t="str">
        <f t="shared" si="210"/>
        <v>ACCEPTABLE</v>
      </c>
      <c r="I1327" s="18"/>
      <c r="J1327" s="33">
        <v>42465.399305555555</v>
      </c>
      <c r="K1327" s="33">
        <v>42465.410416666666</v>
      </c>
      <c r="L1327" s="27">
        <f t="shared" si="212"/>
        <v>1.1111111110949423E-2</v>
      </c>
      <c r="M1327" s="28" t="str">
        <f t="shared" si="213"/>
        <v>TRUE</v>
      </c>
      <c r="N1327" s="31" t="s">
        <v>39</v>
      </c>
      <c r="O1327" s="29" t="s">
        <v>780</v>
      </c>
      <c r="P1327"/>
      <c r="Q1327"/>
      <c r="R1327"/>
      <c r="S1327"/>
      <c r="T1327"/>
      <c r="U1327"/>
      <c r="V1327"/>
      <c r="W1327"/>
    </row>
    <row r="1328" spans="1:23" ht="27" customHeight="1" thickBot="1" x14ac:dyDescent="0.3">
      <c r="A1328" s="69">
        <v>20101</v>
      </c>
      <c r="B1328" s="70">
        <v>1243</v>
      </c>
      <c r="C1328" s="71" t="s">
        <v>51</v>
      </c>
      <c r="D1328" s="72">
        <v>42465.548611111109</v>
      </c>
      <c r="E1328" s="70" t="s">
        <v>41</v>
      </c>
      <c r="F1328" s="33">
        <v>42465.291666666664</v>
      </c>
      <c r="G1328" s="51">
        <f t="shared" ref="G1328" si="227">IF(D1328="","",D1328-F1328)</f>
        <v>0.25694444444525288</v>
      </c>
      <c r="H1328" s="31" t="str">
        <f t="shared" si="210"/>
        <v>ACCEPTABLE</v>
      </c>
      <c r="I1328" s="18"/>
      <c r="J1328" s="33">
        <v>42465.536805555559</v>
      </c>
      <c r="K1328" s="33">
        <v>42465.541666666664</v>
      </c>
      <c r="L1328" s="27">
        <f t="shared" si="212"/>
        <v>4.8611111051286571E-3</v>
      </c>
      <c r="M1328" s="28" t="str">
        <f t="shared" si="213"/>
        <v>TRUE</v>
      </c>
      <c r="N1328" s="31" t="s">
        <v>41</v>
      </c>
      <c r="O1328" s="29" t="s">
        <v>179</v>
      </c>
      <c r="P1328"/>
      <c r="Q1328"/>
      <c r="R1328"/>
      <c r="S1328"/>
      <c r="T1328"/>
      <c r="U1328"/>
      <c r="V1328"/>
      <c r="W1328"/>
    </row>
    <row r="1329" spans="1:23" ht="27" customHeight="1" thickBot="1" x14ac:dyDescent="0.3">
      <c r="A1329" s="69">
        <v>20101</v>
      </c>
      <c r="B1329" s="70">
        <v>1244</v>
      </c>
      <c r="C1329" s="71" t="s">
        <v>340</v>
      </c>
      <c r="D1329" s="72">
        <v>42465.576388888891</v>
      </c>
      <c r="E1329" s="70" t="s">
        <v>39</v>
      </c>
      <c r="F1329" s="33">
        <v>42465.291666666664</v>
      </c>
      <c r="G1329" s="51">
        <f t="shared" ref="G1329" si="228">IF(D1329="","",D1329-F1329)</f>
        <v>0.28472222222626442</v>
      </c>
      <c r="H1329" s="31" t="str">
        <f t="shared" si="210"/>
        <v>ACCEPTABLE</v>
      </c>
      <c r="I1329" s="18"/>
      <c r="J1329" s="33">
        <v>42465.594444444447</v>
      </c>
      <c r="K1329" s="33">
        <v>42465.607638888891</v>
      </c>
      <c r="L1329" s="27">
        <f t="shared" si="212"/>
        <v>1.3194444443797693E-2</v>
      </c>
      <c r="M1329" s="28" t="str">
        <f t="shared" si="213"/>
        <v>TRUE</v>
      </c>
      <c r="N1329" s="31" t="s">
        <v>39</v>
      </c>
      <c r="O1329" s="29" t="s">
        <v>817</v>
      </c>
      <c r="P1329"/>
      <c r="Q1329"/>
      <c r="R1329"/>
      <c r="S1329"/>
      <c r="T1329"/>
      <c r="U1329"/>
      <c r="V1329"/>
      <c r="W1329"/>
    </row>
    <row r="1330" spans="1:23" ht="27" customHeight="1" thickBot="1" x14ac:dyDescent="0.3">
      <c r="A1330" s="69">
        <v>20102</v>
      </c>
      <c r="B1330" s="70">
        <v>1247</v>
      </c>
      <c r="C1330" s="71" t="s">
        <v>53</v>
      </c>
      <c r="D1330" s="72">
        <v>42465.902777777781</v>
      </c>
      <c r="E1330" s="70" t="s">
        <v>41</v>
      </c>
      <c r="F1330" s="33">
        <v>42465.291666666664</v>
      </c>
      <c r="G1330" s="51">
        <f t="shared" ref="G1330" si="229">IF(D1330="","",D1330-F1330)</f>
        <v>0.61111111111677019</v>
      </c>
      <c r="H1330" s="31" t="str">
        <f t="shared" si="210"/>
        <v>ACCEPTABLE</v>
      </c>
      <c r="I1330" s="18"/>
      <c r="J1330" s="33">
        <v>42466.020833333336</v>
      </c>
      <c r="K1330" s="33">
        <v>42466.033333333333</v>
      </c>
      <c r="L1330" s="27">
        <f t="shared" si="212"/>
        <v>1.2499999997089617E-2</v>
      </c>
      <c r="M1330" s="28" t="str">
        <f t="shared" si="213"/>
        <v>TRUE</v>
      </c>
      <c r="N1330" s="31" t="s">
        <v>41</v>
      </c>
      <c r="O1330" s="29" t="s">
        <v>818</v>
      </c>
      <c r="P1330"/>
      <c r="Q1330"/>
      <c r="R1330"/>
      <c r="S1330"/>
      <c r="T1330"/>
      <c r="U1330"/>
      <c r="V1330"/>
      <c r="W1330"/>
    </row>
    <row r="1331" spans="1:23" ht="27" customHeight="1" thickBot="1" x14ac:dyDescent="0.3">
      <c r="A1331" s="69">
        <v>20102</v>
      </c>
      <c r="B1331" s="70">
        <v>1248</v>
      </c>
      <c r="C1331" s="71" t="s">
        <v>53</v>
      </c>
      <c r="D1331" s="72">
        <v>42465.944444444445</v>
      </c>
      <c r="E1331" s="70" t="s">
        <v>39</v>
      </c>
      <c r="F1331" s="33">
        <v>42465.291666666664</v>
      </c>
      <c r="G1331" s="51">
        <f t="shared" ref="G1331" si="230">IF(D1331="","",D1331-F1331)</f>
        <v>0.65277777778101154</v>
      </c>
      <c r="H1331" s="31" t="str">
        <f t="shared" si="210"/>
        <v>ACCEPTABLE</v>
      </c>
      <c r="I1331" s="18"/>
      <c r="J1331" s="33">
        <v>42466.069444444445</v>
      </c>
      <c r="K1331" s="33">
        <v>42466.079861111109</v>
      </c>
      <c r="L1331" s="27">
        <f t="shared" si="212"/>
        <v>1.0416666664241347E-2</v>
      </c>
      <c r="M1331" s="28" t="str">
        <f t="shared" si="213"/>
        <v>TRUE</v>
      </c>
      <c r="N1331" s="31" t="s">
        <v>39</v>
      </c>
      <c r="O1331" s="29" t="s">
        <v>398</v>
      </c>
      <c r="P1331"/>
      <c r="Q1331"/>
      <c r="R1331"/>
      <c r="S1331"/>
      <c r="T1331"/>
      <c r="U1331"/>
      <c r="V1331"/>
      <c r="W1331"/>
    </row>
    <row r="1332" spans="1:23" ht="27" customHeight="1" thickBot="1" x14ac:dyDescent="0.3">
      <c r="A1332" s="69">
        <v>20104</v>
      </c>
      <c r="B1332" s="70">
        <v>1250</v>
      </c>
      <c r="C1332" s="71" t="s">
        <v>40</v>
      </c>
      <c r="D1332" s="72">
        <v>42466.638888888891</v>
      </c>
      <c r="E1332" s="70" t="s">
        <v>39</v>
      </c>
      <c r="F1332" s="33">
        <v>42465.291666666664</v>
      </c>
      <c r="G1332" s="51">
        <f t="shared" ref="G1332" si="231">IF(D1332="","",D1332-F1332)</f>
        <v>1.3472222222262644</v>
      </c>
      <c r="H1332" s="31" t="str">
        <f t="shared" si="210"/>
        <v>ACCEPTABLE</v>
      </c>
      <c r="I1332" s="18"/>
      <c r="J1332" s="33">
        <v>42466.631944444445</v>
      </c>
      <c r="K1332" s="33">
        <v>42466.645833333336</v>
      </c>
      <c r="L1332" s="27">
        <f t="shared" si="212"/>
        <v>1.3888888890505768E-2</v>
      </c>
      <c r="M1332" s="28" t="str">
        <f t="shared" si="213"/>
        <v>TRUE</v>
      </c>
      <c r="N1332" s="31" t="s">
        <v>39</v>
      </c>
      <c r="O1332" s="29" t="s">
        <v>819</v>
      </c>
      <c r="P1332"/>
      <c r="Q1332"/>
      <c r="R1332"/>
      <c r="S1332"/>
      <c r="T1332"/>
      <c r="U1332"/>
      <c r="V1332"/>
      <c r="W1332"/>
    </row>
    <row r="1333" spans="1:23" ht="27" customHeight="1" thickBot="1" x14ac:dyDescent="0.3">
      <c r="A1333" s="69">
        <v>20103</v>
      </c>
      <c r="B1333" s="70">
        <v>1251</v>
      </c>
      <c r="C1333" s="71" t="s">
        <v>40</v>
      </c>
      <c r="D1333" s="72">
        <v>42466.916666666664</v>
      </c>
      <c r="E1333" s="70" t="s">
        <v>41</v>
      </c>
      <c r="F1333" s="33">
        <v>42465.6875</v>
      </c>
      <c r="G1333" s="51">
        <f t="shared" ref="G1333" si="232">IF(D1333="","",D1333-F1333)</f>
        <v>1.2291666666642413</v>
      </c>
      <c r="H1333" s="31" t="str">
        <f t="shared" si="210"/>
        <v>ACCEPTABLE</v>
      </c>
      <c r="I1333" s="18"/>
      <c r="J1333" s="33">
        <v>42466.909722222219</v>
      </c>
      <c r="K1333" s="33">
        <v>42466.930555555555</v>
      </c>
      <c r="L1333" s="27">
        <f t="shared" si="212"/>
        <v>2.0833333335758653E-2</v>
      </c>
      <c r="M1333" s="28" t="str">
        <f t="shared" si="213"/>
        <v>TRUE</v>
      </c>
      <c r="N1333" s="31" t="s">
        <v>41</v>
      </c>
      <c r="O1333" s="29" t="s">
        <v>820</v>
      </c>
      <c r="P1333"/>
      <c r="Q1333"/>
      <c r="R1333"/>
      <c r="S1333"/>
      <c r="T1333"/>
      <c r="U1333"/>
      <c r="V1333"/>
      <c r="W1333"/>
    </row>
    <row r="1334" spans="1:23" ht="27" customHeight="1" thickBot="1" x14ac:dyDescent="0.3">
      <c r="A1334" s="69">
        <v>20103</v>
      </c>
      <c r="B1334" s="70">
        <v>1252</v>
      </c>
      <c r="C1334" s="71" t="s">
        <v>40</v>
      </c>
      <c r="D1334" s="72">
        <v>42466.944444444445</v>
      </c>
      <c r="E1334" s="70" t="s">
        <v>39</v>
      </c>
      <c r="F1334" s="33">
        <v>42465.6875</v>
      </c>
      <c r="G1334" s="51">
        <f t="shared" ref="G1334" si="233">IF(D1334="","",D1334-F1334)</f>
        <v>1.2569444444452529</v>
      </c>
      <c r="H1334" s="31" t="str">
        <f t="shared" si="210"/>
        <v>ACCEPTABLE</v>
      </c>
      <c r="I1334" s="18"/>
      <c r="J1334" s="33">
        <v>42466.930555555555</v>
      </c>
      <c r="K1334" s="33">
        <v>42466.945833333331</v>
      </c>
      <c r="L1334" s="27">
        <f t="shared" si="212"/>
        <v>1.5277777776645962E-2</v>
      </c>
      <c r="M1334" s="28" t="str">
        <f t="shared" si="213"/>
        <v>TRUE</v>
      </c>
      <c r="N1334" s="31" t="s">
        <v>39</v>
      </c>
      <c r="O1334" s="29" t="s">
        <v>820</v>
      </c>
      <c r="P1334"/>
      <c r="Q1334"/>
      <c r="R1334"/>
      <c r="S1334"/>
      <c r="T1334"/>
      <c r="U1334"/>
      <c r="V1334"/>
      <c r="W1334"/>
    </row>
    <row r="1335" spans="1:23" ht="27" customHeight="1" thickBot="1" x14ac:dyDescent="0.3">
      <c r="A1335" s="69">
        <v>20102</v>
      </c>
      <c r="B1335" s="70">
        <v>1253</v>
      </c>
      <c r="C1335" s="71" t="s">
        <v>51</v>
      </c>
      <c r="D1335" s="72">
        <v>42467.222222222219</v>
      </c>
      <c r="E1335" s="70" t="s">
        <v>41</v>
      </c>
      <c r="F1335" s="33">
        <v>42465.6875</v>
      </c>
      <c r="G1335" s="51">
        <f t="shared" ref="G1335" si="234">IF(D1335="","",D1335-F1335)</f>
        <v>1.5347222222189885</v>
      </c>
      <c r="H1335" s="31" t="str">
        <f t="shared" si="210"/>
        <v>ACCEPTABLE</v>
      </c>
      <c r="I1335" s="18"/>
      <c r="J1335" s="33">
        <v>42467.229166666664</v>
      </c>
      <c r="K1335" s="33">
        <v>42467.240277777775</v>
      </c>
      <c r="L1335" s="27">
        <f t="shared" si="212"/>
        <v>1.1111111110949423E-2</v>
      </c>
      <c r="M1335" s="28" t="str">
        <f t="shared" si="213"/>
        <v>TRUE</v>
      </c>
      <c r="N1335" s="31" t="s">
        <v>41</v>
      </c>
      <c r="O1335" s="29" t="s">
        <v>821</v>
      </c>
      <c r="P1335"/>
      <c r="Q1335"/>
      <c r="R1335"/>
      <c r="S1335"/>
      <c r="T1335"/>
      <c r="U1335"/>
      <c r="V1335"/>
      <c r="W1335"/>
    </row>
    <row r="1336" spans="1:23" ht="27" customHeight="1" thickBot="1" x14ac:dyDescent="0.3">
      <c r="A1336" s="69">
        <v>20102</v>
      </c>
      <c r="B1336" s="70">
        <v>1254</v>
      </c>
      <c r="C1336" s="71" t="s">
        <v>340</v>
      </c>
      <c r="D1336" s="72">
        <v>42467.253472222219</v>
      </c>
      <c r="E1336" s="70" t="s">
        <v>39</v>
      </c>
      <c r="F1336" s="33">
        <v>42465.6875</v>
      </c>
      <c r="G1336" s="51">
        <f t="shared" ref="G1336" si="235">IF(D1336="","",D1336-F1336)</f>
        <v>1.5659722222189885</v>
      </c>
      <c r="H1336" s="31" t="str">
        <f t="shared" si="210"/>
        <v>ACCEPTABLE</v>
      </c>
      <c r="I1336" s="18"/>
      <c r="J1336" s="33">
        <v>42467.260416666664</v>
      </c>
      <c r="K1336" s="33">
        <v>42467.271527777775</v>
      </c>
      <c r="L1336" s="27">
        <f t="shared" si="212"/>
        <v>1.1111111110949423E-2</v>
      </c>
      <c r="M1336" s="28" t="str">
        <f t="shared" si="213"/>
        <v>TRUE</v>
      </c>
      <c r="N1336" s="31" t="s">
        <v>39</v>
      </c>
      <c r="O1336" s="29" t="s">
        <v>822</v>
      </c>
      <c r="P1336"/>
      <c r="Q1336"/>
      <c r="R1336"/>
      <c r="S1336"/>
      <c r="T1336"/>
      <c r="U1336"/>
      <c r="V1336"/>
      <c r="W1336"/>
    </row>
    <row r="1337" spans="1:23" ht="27" customHeight="1" thickBot="1" x14ac:dyDescent="0.3">
      <c r="A1337" s="65">
        <v>20105</v>
      </c>
      <c r="B1337" s="66">
        <v>1255</v>
      </c>
      <c r="C1337" s="67" t="s">
        <v>40</v>
      </c>
      <c r="D1337" s="68">
        <v>42467.291666666664</v>
      </c>
      <c r="E1337" s="66" t="s">
        <v>41</v>
      </c>
      <c r="F1337" s="33">
        <v>42465.6875</v>
      </c>
      <c r="G1337" s="51">
        <f t="shared" ref="G1337" si="236">IF(D1337="","",D1337-F1337)</f>
        <v>1.6041666666642413</v>
      </c>
      <c r="H1337" s="31" t="str">
        <f t="shared" si="210"/>
        <v>ACCEPTABLE</v>
      </c>
      <c r="I1337" s="18"/>
      <c r="J1337" s="33">
        <v>42467.305555555555</v>
      </c>
      <c r="K1337" s="33">
        <v>42467.315972222219</v>
      </c>
      <c r="L1337" s="27">
        <f t="shared" si="212"/>
        <v>1.0416666664241347E-2</v>
      </c>
      <c r="M1337" s="28" t="str">
        <f t="shared" si="213"/>
        <v>TRUE</v>
      </c>
      <c r="N1337" s="31" t="s">
        <v>41</v>
      </c>
      <c r="O1337" s="29" t="s">
        <v>486</v>
      </c>
      <c r="P1337"/>
      <c r="Q1337"/>
      <c r="R1337"/>
      <c r="S1337"/>
      <c r="T1337"/>
      <c r="U1337"/>
      <c r="V1337"/>
      <c r="W1337"/>
    </row>
    <row r="1338" spans="1:23" ht="27" customHeight="1" thickBot="1" x14ac:dyDescent="0.3">
      <c r="A1338" s="65">
        <v>20105</v>
      </c>
      <c r="B1338" s="66">
        <v>1256</v>
      </c>
      <c r="C1338" s="67" t="s">
        <v>43</v>
      </c>
      <c r="D1338" s="68">
        <v>42467.326388888891</v>
      </c>
      <c r="E1338" s="66" t="s">
        <v>39</v>
      </c>
      <c r="F1338" s="33">
        <v>42465.6875</v>
      </c>
      <c r="G1338" s="51">
        <f t="shared" ref="G1338" si="237">IF(D1338="","",D1338-F1338)</f>
        <v>1.6388888888905058</v>
      </c>
      <c r="H1338" s="31" t="str">
        <f t="shared" si="210"/>
        <v>ACCEPTABLE</v>
      </c>
      <c r="I1338" s="18"/>
      <c r="J1338" s="33">
        <v>42467.34375</v>
      </c>
      <c r="K1338" s="33">
        <v>42467.350694444445</v>
      </c>
      <c r="L1338" s="27">
        <f t="shared" si="212"/>
        <v>6.9444444452528842E-3</v>
      </c>
      <c r="M1338" s="28" t="str">
        <f t="shared" si="213"/>
        <v>TRUE</v>
      </c>
      <c r="N1338" s="31" t="s">
        <v>39</v>
      </c>
      <c r="O1338" s="29" t="s">
        <v>44</v>
      </c>
      <c r="P1338"/>
      <c r="Q1338"/>
      <c r="R1338"/>
      <c r="S1338"/>
      <c r="T1338"/>
      <c r="U1338"/>
      <c r="V1338"/>
      <c r="W1338"/>
    </row>
    <row r="1339" spans="1:23" ht="27" customHeight="1" thickBot="1" x14ac:dyDescent="0.3">
      <c r="A1339" s="65">
        <v>20106</v>
      </c>
      <c r="B1339" s="66">
        <v>1257</v>
      </c>
      <c r="C1339" s="67" t="s">
        <v>40</v>
      </c>
      <c r="D1339" s="68">
        <v>42467.340277777781</v>
      </c>
      <c r="E1339" s="66" t="s">
        <v>41</v>
      </c>
      <c r="F1339" s="33">
        <v>42466.824999999997</v>
      </c>
      <c r="G1339" s="51">
        <f t="shared" ref="G1339" si="238">IF(D1339="","",D1339-F1339)</f>
        <v>0.51527777778392192</v>
      </c>
      <c r="H1339" s="31" t="str">
        <f t="shared" si="210"/>
        <v>ACCEPTABLE</v>
      </c>
      <c r="I1339" s="18"/>
      <c r="J1339" s="33">
        <v>42467.364583333336</v>
      </c>
      <c r="K1339" s="33">
        <v>42467.378472222219</v>
      </c>
      <c r="L1339" s="27">
        <f t="shared" si="212"/>
        <v>1.3888888883229811E-2</v>
      </c>
      <c r="M1339" s="28" t="str">
        <f t="shared" si="213"/>
        <v>TRUE</v>
      </c>
      <c r="N1339" s="31" t="s">
        <v>41</v>
      </c>
      <c r="O1339" s="29" t="s">
        <v>823</v>
      </c>
      <c r="P1339"/>
      <c r="Q1339"/>
      <c r="R1339"/>
      <c r="S1339"/>
      <c r="T1339"/>
      <c r="U1339"/>
      <c r="V1339"/>
      <c r="W1339"/>
    </row>
    <row r="1340" spans="1:23" ht="27" customHeight="1" thickBot="1" x14ac:dyDescent="0.3">
      <c r="A1340" s="65">
        <v>20106</v>
      </c>
      <c r="B1340" s="66">
        <v>1258</v>
      </c>
      <c r="C1340" s="67" t="s">
        <v>43</v>
      </c>
      <c r="D1340" s="68">
        <v>42467.375</v>
      </c>
      <c r="E1340" s="66" t="s">
        <v>39</v>
      </c>
      <c r="F1340" s="33">
        <v>42466.824999999997</v>
      </c>
      <c r="G1340" s="51">
        <f t="shared" ref="G1340" si="239">IF(D1340="","",D1340-F1340)</f>
        <v>0.55000000000291038</v>
      </c>
      <c r="H1340" s="31" t="str">
        <f t="shared" si="210"/>
        <v>ACCEPTABLE</v>
      </c>
      <c r="I1340" s="18"/>
      <c r="J1340" s="33">
        <v>42467.409722222219</v>
      </c>
      <c r="K1340" s="33">
        <v>42467.418055555558</v>
      </c>
      <c r="L1340" s="27">
        <f t="shared" si="212"/>
        <v>8.3333333386690356E-3</v>
      </c>
      <c r="M1340" s="28" t="str">
        <f t="shared" si="213"/>
        <v>TRUE</v>
      </c>
      <c r="N1340" s="31" t="s">
        <v>39</v>
      </c>
      <c r="O1340" s="29" t="s">
        <v>426</v>
      </c>
      <c r="P1340"/>
      <c r="Q1340"/>
      <c r="R1340"/>
      <c r="S1340"/>
      <c r="T1340"/>
      <c r="U1340"/>
      <c r="V1340"/>
      <c r="W1340"/>
    </row>
    <row r="1341" spans="1:23" ht="27" customHeight="1" thickBot="1" x14ac:dyDescent="0.3">
      <c r="A1341" s="69">
        <v>20106</v>
      </c>
      <c r="B1341" s="70">
        <v>1259</v>
      </c>
      <c r="C1341" s="71" t="s">
        <v>43</v>
      </c>
      <c r="D1341" s="72">
        <v>42467.643750000003</v>
      </c>
      <c r="E1341" s="70" t="s">
        <v>41</v>
      </c>
      <c r="F1341" s="33">
        <v>42467.601388888892</v>
      </c>
      <c r="G1341" s="51">
        <f t="shared" ref="G1341" si="240">IF(D1341="","",D1341-F1341)</f>
        <v>4.2361111110949423E-2</v>
      </c>
      <c r="H1341" s="31" t="str">
        <f t="shared" si="210"/>
        <v>ACCEPTABLE</v>
      </c>
      <c r="I1341" s="18"/>
      <c r="J1341" s="33">
        <v>42467.638888888891</v>
      </c>
      <c r="K1341" s="33">
        <v>42467.649305555555</v>
      </c>
      <c r="L1341" s="27">
        <f t="shared" si="212"/>
        <v>1.0416666664241347E-2</v>
      </c>
      <c r="M1341" s="28" t="str">
        <f t="shared" si="213"/>
        <v>TRUE</v>
      </c>
      <c r="N1341" s="31" t="s">
        <v>41</v>
      </c>
      <c r="O1341" s="29" t="s">
        <v>44</v>
      </c>
      <c r="P1341"/>
      <c r="Q1341"/>
      <c r="R1341"/>
      <c r="S1341"/>
      <c r="T1341"/>
      <c r="U1341"/>
      <c r="V1341"/>
      <c r="W1341"/>
    </row>
    <row r="1342" spans="1:23" ht="27" customHeight="1" thickBot="1" x14ac:dyDescent="0.3">
      <c r="A1342" s="69">
        <v>20106</v>
      </c>
      <c r="B1342" s="70">
        <v>1260</v>
      </c>
      <c r="C1342" s="71" t="s">
        <v>40</v>
      </c>
      <c r="D1342" s="72">
        <v>42467.659722222219</v>
      </c>
      <c r="E1342" s="70" t="s">
        <v>39</v>
      </c>
      <c r="F1342" s="33">
        <v>42467.601388888892</v>
      </c>
      <c r="G1342" s="51">
        <f t="shared" ref="G1342" si="241">IF(D1342="","",D1342-F1342)</f>
        <v>5.8333333327027503E-2</v>
      </c>
      <c r="H1342" s="31" t="str">
        <f t="shared" si="210"/>
        <v>ACCEPTABLE</v>
      </c>
      <c r="I1342" s="18"/>
      <c r="J1342" s="33">
        <v>42467.656944444447</v>
      </c>
      <c r="K1342" s="33">
        <v>42467.667361111111</v>
      </c>
      <c r="L1342" s="27">
        <f t="shared" si="212"/>
        <v>1.0416666664241347E-2</v>
      </c>
      <c r="M1342" s="28" t="str">
        <f t="shared" si="213"/>
        <v>TRUE</v>
      </c>
      <c r="N1342" s="31" t="s">
        <v>39</v>
      </c>
      <c r="O1342" s="29" t="s">
        <v>824</v>
      </c>
      <c r="P1342"/>
      <c r="Q1342"/>
      <c r="R1342"/>
      <c r="S1342"/>
      <c r="T1342"/>
      <c r="U1342"/>
      <c r="V1342"/>
      <c r="W1342"/>
    </row>
    <row r="1343" spans="1:23" ht="27" customHeight="1" thickBot="1" x14ac:dyDescent="0.3">
      <c r="A1343" s="69">
        <v>20105</v>
      </c>
      <c r="B1343" s="70">
        <v>1261</v>
      </c>
      <c r="C1343" s="71" t="s">
        <v>43</v>
      </c>
      <c r="D1343" s="72">
        <v>42467.820833333331</v>
      </c>
      <c r="E1343" s="70" t="s">
        <v>41</v>
      </c>
      <c r="F1343" s="33">
        <v>42467.77847222222</v>
      </c>
      <c r="G1343" s="51">
        <f t="shared" ref="G1343" si="242">IF(D1343="","",D1343-F1343)</f>
        <v>4.2361111110949423E-2</v>
      </c>
      <c r="H1343" s="31" t="str">
        <f t="shared" si="210"/>
        <v>ACCEPTABLE</v>
      </c>
      <c r="I1343" s="18"/>
      <c r="J1343" s="33">
        <v>42467.826388888891</v>
      </c>
      <c r="K1343" s="33">
        <v>42467.835416666669</v>
      </c>
      <c r="L1343" s="27">
        <f t="shared" si="212"/>
        <v>9.0277777781011537E-3</v>
      </c>
      <c r="M1343" s="28" t="str">
        <f t="shared" si="213"/>
        <v>TRUE</v>
      </c>
      <c r="N1343" s="31" t="s">
        <v>41</v>
      </c>
      <c r="O1343" s="29" t="s">
        <v>44</v>
      </c>
      <c r="P1343"/>
      <c r="Q1343"/>
      <c r="R1343"/>
      <c r="S1343"/>
      <c r="T1343"/>
      <c r="U1343"/>
      <c r="V1343"/>
      <c r="W1343"/>
    </row>
    <row r="1344" spans="1:23" ht="27" customHeight="1" thickBot="1" x14ac:dyDescent="0.3">
      <c r="A1344" s="69">
        <v>20105</v>
      </c>
      <c r="B1344" s="70">
        <v>1262</v>
      </c>
      <c r="C1344" s="71" t="s">
        <v>40</v>
      </c>
      <c r="D1344" s="72">
        <v>42467.854166666664</v>
      </c>
      <c r="E1344" s="70" t="s">
        <v>39</v>
      </c>
      <c r="F1344" s="33">
        <v>42467.77847222222</v>
      </c>
      <c r="G1344" s="51">
        <f t="shared" ref="G1344" si="243">IF(D1344="","",D1344-F1344)</f>
        <v>7.5694444443797693E-2</v>
      </c>
      <c r="H1344" s="31" t="str">
        <f t="shared" si="210"/>
        <v>ACCEPTABLE</v>
      </c>
      <c r="I1344" s="18"/>
      <c r="J1344" s="33">
        <v>42467.850694444445</v>
      </c>
      <c r="K1344" s="33">
        <v>42467.864583333336</v>
      </c>
      <c r="L1344" s="27">
        <f t="shared" si="212"/>
        <v>1.3888888890505768E-2</v>
      </c>
      <c r="M1344" s="28" t="str">
        <f t="shared" si="213"/>
        <v>TRUE</v>
      </c>
      <c r="N1344" s="31" t="s">
        <v>39</v>
      </c>
      <c r="O1344" s="29" t="s">
        <v>825</v>
      </c>
      <c r="P1344"/>
      <c r="Q1344"/>
      <c r="R1344"/>
      <c r="S1344"/>
      <c r="T1344"/>
      <c r="U1344"/>
      <c r="V1344"/>
      <c r="W1344"/>
    </row>
    <row r="1345" spans="1:23" ht="27" customHeight="1" thickBot="1" x14ac:dyDescent="0.3">
      <c r="A1345" s="69">
        <v>20107</v>
      </c>
      <c r="B1345" s="70">
        <v>1263</v>
      </c>
      <c r="C1345" s="71" t="s">
        <v>40</v>
      </c>
      <c r="D1345" s="72">
        <v>42468.635416666664</v>
      </c>
      <c r="E1345" s="70" t="s">
        <v>41</v>
      </c>
      <c r="F1345" s="33">
        <v>42468.456944444442</v>
      </c>
      <c r="G1345" s="51">
        <f t="shared" ref="G1345" si="244">IF(D1345="","",D1345-F1345)</f>
        <v>0.17847222222189885</v>
      </c>
      <c r="H1345" s="31" t="str">
        <f t="shared" si="210"/>
        <v>ACCEPTABLE</v>
      </c>
      <c r="I1345" s="18"/>
      <c r="J1345" s="33">
        <v>42468.635416666664</v>
      </c>
      <c r="K1345" s="33">
        <v>42468.649305555555</v>
      </c>
      <c r="L1345" s="27">
        <f t="shared" si="212"/>
        <v>1.3888888890505768E-2</v>
      </c>
      <c r="M1345" s="28" t="str">
        <f t="shared" si="213"/>
        <v>TRUE</v>
      </c>
      <c r="N1345" s="31" t="s">
        <v>41</v>
      </c>
      <c r="O1345" s="29" t="s">
        <v>826</v>
      </c>
      <c r="P1345"/>
      <c r="Q1345"/>
      <c r="R1345"/>
      <c r="S1345"/>
      <c r="T1345"/>
      <c r="U1345"/>
      <c r="V1345"/>
      <c r="W1345"/>
    </row>
    <row r="1346" spans="1:23" ht="27" customHeight="1" thickBot="1" x14ac:dyDescent="0.3">
      <c r="A1346" s="65">
        <v>20107</v>
      </c>
      <c r="B1346" s="66">
        <v>1264</v>
      </c>
      <c r="C1346" s="67" t="s">
        <v>43</v>
      </c>
      <c r="D1346" s="68">
        <v>42468.670138888891</v>
      </c>
      <c r="E1346" s="66" t="s">
        <v>39</v>
      </c>
      <c r="F1346" s="33">
        <v>42468.456944444442</v>
      </c>
      <c r="G1346" s="51">
        <f t="shared" ref="G1346" si="245">IF(D1346="","",D1346-F1346)</f>
        <v>0.21319444444816327</v>
      </c>
      <c r="H1346" s="31" t="str">
        <f t="shared" si="210"/>
        <v>ACCEPTABLE</v>
      </c>
      <c r="I1346" s="18"/>
      <c r="J1346" s="33">
        <v>42468.673611111109</v>
      </c>
      <c r="K1346" s="33">
        <v>42468.681944444441</v>
      </c>
      <c r="L1346" s="27">
        <f t="shared" si="212"/>
        <v>8.333333331393078E-3</v>
      </c>
      <c r="M1346" s="28" t="str">
        <f t="shared" si="213"/>
        <v>TRUE</v>
      </c>
      <c r="N1346" s="31" t="s">
        <v>39</v>
      </c>
      <c r="O1346" s="29" t="s">
        <v>398</v>
      </c>
      <c r="P1346"/>
      <c r="Q1346"/>
      <c r="R1346"/>
      <c r="S1346"/>
      <c r="T1346"/>
      <c r="U1346"/>
      <c r="V1346"/>
      <c r="W1346"/>
    </row>
    <row r="1347" spans="1:23" ht="27" customHeight="1" thickBot="1" x14ac:dyDescent="0.3">
      <c r="A1347" s="69">
        <v>20107</v>
      </c>
      <c r="B1347" s="70">
        <v>1265</v>
      </c>
      <c r="C1347" s="71" t="s">
        <v>43</v>
      </c>
      <c r="D1347" s="72">
        <v>42469.923611111109</v>
      </c>
      <c r="E1347" s="70" t="s">
        <v>41</v>
      </c>
      <c r="F1347" s="33">
        <v>42469.855555555558</v>
      </c>
      <c r="G1347" s="51">
        <f t="shared" ref="G1347" si="246">IF(D1347="","",D1347-F1347)</f>
        <v>6.8055555551836733E-2</v>
      </c>
      <c r="H1347" s="31" t="str">
        <f t="shared" si="210"/>
        <v>ACCEPTABLE</v>
      </c>
      <c r="I1347" s="18"/>
      <c r="J1347" s="33">
        <v>42469.90347222222</v>
      </c>
      <c r="K1347" s="33">
        <v>42469.910416666666</v>
      </c>
      <c r="L1347" s="27">
        <f t="shared" si="212"/>
        <v>6.9444444452528842E-3</v>
      </c>
      <c r="M1347" s="28" t="str">
        <f t="shared" si="213"/>
        <v>TRUE</v>
      </c>
      <c r="N1347" s="31" t="s">
        <v>41</v>
      </c>
      <c r="O1347" s="29" t="s">
        <v>398</v>
      </c>
      <c r="P1347"/>
      <c r="Q1347"/>
      <c r="R1347"/>
      <c r="S1347"/>
      <c r="T1347"/>
      <c r="U1347"/>
      <c r="V1347"/>
      <c r="W1347"/>
    </row>
    <row r="1348" spans="1:23" ht="27" customHeight="1" thickBot="1" x14ac:dyDescent="0.3">
      <c r="A1348" s="69">
        <v>20107</v>
      </c>
      <c r="B1348" s="70">
        <v>1266</v>
      </c>
      <c r="C1348" s="71" t="s">
        <v>40</v>
      </c>
      <c r="D1348" s="72">
        <v>42469.951388888891</v>
      </c>
      <c r="E1348" s="70" t="s">
        <v>39</v>
      </c>
      <c r="F1348" s="33">
        <v>42469.855555555558</v>
      </c>
      <c r="G1348" s="51">
        <f t="shared" ref="G1348" si="247">IF(D1348="","",D1348-F1348)</f>
        <v>9.5833333332848269E-2</v>
      </c>
      <c r="H1348" s="31" t="str">
        <f t="shared" si="210"/>
        <v>ACCEPTABLE</v>
      </c>
      <c r="I1348" s="18"/>
      <c r="J1348" s="33">
        <v>42469.924305555556</v>
      </c>
      <c r="K1348" s="33">
        <v>42469.934027777781</v>
      </c>
      <c r="L1348" s="27">
        <f t="shared" si="212"/>
        <v>9.7222222248092294E-3</v>
      </c>
      <c r="M1348" s="28" t="str">
        <f t="shared" si="213"/>
        <v>TRUE</v>
      </c>
      <c r="N1348" s="31" t="s">
        <v>39</v>
      </c>
      <c r="O1348" s="29" t="s">
        <v>827</v>
      </c>
      <c r="P1348"/>
      <c r="Q1348"/>
      <c r="R1348"/>
      <c r="S1348"/>
      <c r="T1348"/>
      <c r="U1348"/>
      <c r="V1348"/>
      <c r="W1348"/>
    </row>
    <row r="1349" spans="1:23" ht="27" customHeight="1" thickBot="1" x14ac:dyDescent="0.3">
      <c r="A1349" s="69">
        <v>20108</v>
      </c>
      <c r="B1349" s="70">
        <v>1267</v>
      </c>
      <c r="C1349" s="71" t="s">
        <v>43</v>
      </c>
      <c r="D1349" s="72">
        <v>42470.875</v>
      </c>
      <c r="E1349" s="70" t="s">
        <v>41</v>
      </c>
      <c r="F1349" s="33">
        <v>42470.752083333333</v>
      </c>
      <c r="G1349" s="51">
        <f t="shared" ref="G1349" si="248">IF(D1349="","",D1349-F1349)</f>
        <v>0.12291666666715173</v>
      </c>
      <c r="H1349" s="31" t="str">
        <f t="shared" si="210"/>
        <v>ACCEPTABLE</v>
      </c>
      <c r="I1349" s="18"/>
      <c r="J1349" s="33">
        <v>42470.875</v>
      </c>
      <c r="K1349" s="33">
        <v>42470.885416666664</v>
      </c>
      <c r="L1349" s="27">
        <f t="shared" si="212"/>
        <v>1.0416666664241347E-2</v>
      </c>
      <c r="M1349" s="28" t="str">
        <f t="shared" si="213"/>
        <v>TRUE</v>
      </c>
      <c r="N1349" s="31" t="s">
        <v>41</v>
      </c>
      <c r="O1349" s="29" t="s">
        <v>398</v>
      </c>
      <c r="P1349"/>
      <c r="Q1349"/>
      <c r="R1349"/>
      <c r="S1349"/>
      <c r="T1349"/>
      <c r="U1349"/>
      <c r="V1349"/>
      <c r="W1349"/>
    </row>
    <row r="1350" spans="1:23" ht="27" customHeight="1" thickBot="1" x14ac:dyDescent="0.3">
      <c r="A1350" s="69">
        <v>20108</v>
      </c>
      <c r="B1350" s="70">
        <v>1268</v>
      </c>
      <c r="C1350" s="71" t="s">
        <v>40</v>
      </c>
      <c r="D1350" s="72">
        <v>42470.902777777781</v>
      </c>
      <c r="E1350" s="70" t="s">
        <v>39</v>
      </c>
      <c r="F1350" s="33">
        <v>42470.752083333333</v>
      </c>
      <c r="G1350" s="51">
        <f t="shared" ref="G1350" si="249">IF(D1350="","",D1350-F1350)</f>
        <v>0.15069444444816327</v>
      </c>
      <c r="H1350" s="31" t="str">
        <f t="shared" si="210"/>
        <v>ACCEPTABLE</v>
      </c>
      <c r="I1350" s="18"/>
      <c r="J1350" s="33">
        <v>42470.899305555555</v>
      </c>
      <c r="K1350" s="33">
        <v>42470.913194444445</v>
      </c>
      <c r="L1350" s="27">
        <f t="shared" si="212"/>
        <v>1.3888888890505768E-2</v>
      </c>
      <c r="M1350" s="28" t="str">
        <f t="shared" si="213"/>
        <v>TRUE</v>
      </c>
      <c r="N1350" s="31" t="s">
        <v>39</v>
      </c>
      <c r="O1350" s="29" t="s">
        <v>828</v>
      </c>
      <c r="P1350"/>
      <c r="Q1350"/>
      <c r="R1350"/>
      <c r="S1350"/>
      <c r="T1350"/>
      <c r="U1350"/>
      <c r="V1350"/>
      <c r="W1350"/>
    </row>
    <row r="1351" spans="1:23" ht="27" customHeight="1" thickBot="1" x14ac:dyDescent="0.3">
      <c r="A1351" s="65">
        <v>20109</v>
      </c>
      <c r="B1351" s="66">
        <v>1269</v>
      </c>
      <c r="C1351" s="67" t="s">
        <v>340</v>
      </c>
      <c r="D1351" s="68">
        <v>42472.291666666664</v>
      </c>
      <c r="E1351" s="66" t="s">
        <v>41</v>
      </c>
      <c r="F1351" s="33">
        <v>42471.36041666667</v>
      </c>
      <c r="G1351" s="51">
        <f t="shared" ref="G1351" si="250">IF(D1351="","",D1351-F1351)</f>
        <v>0.93124999999417923</v>
      </c>
      <c r="H1351" s="31" t="str">
        <f t="shared" si="210"/>
        <v>ACCEPTABLE</v>
      </c>
      <c r="I1351" s="18"/>
      <c r="J1351" s="33">
        <v>42472.295138888891</v>
      </c>
      <c r="K1351" s="33">
        <v>42472.309027777781</v>
      </c>
      <c r="L1351" s="27">
        <f t="shared" si="212"/>
        <v>1.3888888890505768E-2</v>
      </c>
      <c r="M1351" s="28" t="str">
        <f t="shared" si="213"/>
        <v>TRUE</v>
      </c>
      <c r="N1351" s="31" t="s">
        <v>41</v>
      </c>
      <c r="O1351" s="29" t="s">
        <v>829</v>
      </c>
      <c r="P1351"/>
      <c r="Q1351"/>
      <c r="R1351"/>
      <c r="S1351"/>
      <c r="T1351"/>
      <c r="U1351"/>
      <c r="V1351"/>
      <c r="W1351"/>
    </row>
    <row r="1352" spans="1:23" ht="27" customHeight="1" thickBot="1" x14ac:dyDescent="0.3">
      <c r="A1352" s="65">
        <v>20109</v>
      </c>
      <c r="B1352" s="66">
        <v>1270</v>
      </c>
      <c r="C1352" s="67" t="s">
        <v>51</v>
      </c>
      <c r="D1352" s="68">
        <v>42472.326388888891</v>
      </c>
      <c r="E1352" s="66" t="s">
        <v>39</v>
      </c>
      <c r="F1352" s="33">
        <v>42471.36041666667</v>
      </c>
      <c r="G1352" s="51">
        <f t="shared" ref="G1352" si="251">IF(D1352="","",D1352-F1352)</f>
        <v>0.96597222222044365</v>
      </c>
      <c r="H1352" s="31" t="str">
        <f t="shared" si="210"/>
        <v>ACCEPTABLE</v>
      </c>
      <c r="I1352" s="18"/>
      <c r="J1352" s="33">
        <v>42472.329861111109</v>
      </c>
      <c r="K1352" s="33">
        <v>42472.338888888888</v>
      </c>
      <c r="L1352" s="27">
        <f t="shared" si="212"/>
        <v>9.0277777781011537E-3</v>
      </c>
      <c r="M1352" s="28" t="str">
        <f t="shared" si="213"/>
        <v>TRUE</v>
      </c>
      <c r="N1352" s="31" t="s">
        <v>39</v>
      </c>
      <c r="O1352" s="29" t="s">
        <v>446</v>
      </c>
      <c r="P1352"/>
      <c r="Q1352"/>
      <c r="R1352"/>
      <c r="S1352"/>
      <c r="T1352"/>
      <c r="U1352"/>
      <c r="V1352"/>
      <c r="W1352"/>
    </row>
    <row r="1353" spans="1:23" ht="27" customHeight="1" thickBot="1" x14ac:dyDescent="0.3">
      <c r="A1353" s="69">
        <v>20109</v>
      </c>
      <c r="B1353" s="70">
        <v>1271</v>
      </c>
      <c r="C1353" s="71" t="s">
        <v>51</v>
      </c>
      <c r="D1353" s="72">
        <v>42473.215277777781</v>
      </c>
      <c r="E1353" s="70" t="s">
        <v>41</v>
      </c>
      <c r="F1353" s="33">
        <v>42472.744444444441</v>
      </c>
      <c r="G1353" s="51">
        <f t="shared" ref="G1353" si="252">IF(D1353="","",D1353-F1353)</f>
        <v>0.47083333334012423</v>
      </c>
      <c r="H1353" s="31" t="str">
        <f t="shared" si="210"/>
        <v>ACCEPTABLE</v>
      </c>
      <c r="I1353" s="18"/>
      <c r="J1353" s="33">
        <v>42473.213888888888</v>
      </c>
      <c r="K1353" s="33">
        <v>42473.22152777778</v>
      </c>
      <c r="L1353" s="27">
        <f t="shared" si="212"/>
        <v>7.6388888919609599E-3</v>
      </c>
      <c r="M1353" s="28" t="str">
        <f t="shared" si="213"/>
        <v>TRUE</v>
      </c>
      <c r="N1353" s="31" t="s">
        <v>41</v>
      </c>
      <c r="O1353" s="29" t="s">
        <v>648</v>
      </c>
      <c r="P1353"/>
      <c r="Q1353"/>
      <c r="R1353"/>
      <c r="S1353"/>
      <c r="T1353"/>
      <c r="U1353"/>
      <c r="V1353"/>
      <c r="W1353"/>
    </row>
    <row r="1354" spans="1:23" ht="27" customHeight="1" thickBot="1" x14ac:dyDescent="0.3">
      <c r="A1354" s="69">
        <v>20109</v>
      </c>
      <c r="B1354" s="70">
        <v>1272</v>
      </c>
      <c r="C1354" s="71" t="s">
        <v>340</v>
      </c>
      <c r="D1354" s="72">
        <v>42473.243055555555</v>
      </c>
      <c r="E1354" s="70" t="s">
        <v>39</v>
      </c>
      <c r="F1354" s="33">
        <v>42472.744444444441</v>
      </c>
      <c r="G1354" s="51">
        <f t="shared" ref="G1354" si="253">IF(D1354="","",D1354-F1354)</f>
        <v>0.49861111111385981</v>
      </c>
      <c r="H1354" s="31" t="str">
        <f t="shared" si="210"/>
        <v>ACCEPTABLE</v>
      </c>
      <c r="I1354" s="18"/>
      <c r="J1354" s="33">
        <v>42473.246527777781</v>
      </c>
      <c r="K1354" s="33">
        <v>42473.259722222225</v>
      </c>
      <c r="L1354" s="27">
        <f t="shared" si="212"/>
        <v>1.3194444443797693E-2</v>
      </c>
      <c r="M1354" s="28" t="str">
        <f t="shared" si="213"/>
        <v>TRUE</v>
      </c>
      <c r="N1354" s="31" t="s">
        <v>39</v>
      </c>
      <c r="O1354" s="29" t="s">
        <v>830</v>
      </c>
      <c r="P1354"/>
      <c r="Q1354"/>
      <c r="R1354"/>
      <c r="S1354"/>
      <c r="T1354"/>
      <c r="U1354"/>
      <c r="V1354"/>
      <c r="W1354"/>
    </row>
    <row r="1355" spans="1:23" ht="27" customHeight="1" thickBot="1" x14ac:dyDescent="0.3">
      <c r="A1355" s="69">
        <v>20110</v>
      </c>
      <c r="B1355" s="70">
        <v>1273</v>
      </c>
      <c r="C1355" s="71" t="s">
        <v>340</v>
      </c>
      <c r="D1355" s="72">
        <v>42474.239583333336</v>
      </c>
      <c r="E1355" s="70" t="s">
        <v>41</v>
      </c>
      <c r="F1355" s="33">
        <v>42473.837500000001</v>
      </c>
      <c r="G1355" s="51">
        <f t="shared" ref="G1355" si="254">IF(D1355="","",D1355-F1355)</f>
        <v>0.40208333333430346</v>
      </c>
      <c r="H1355" s="31" t="str">
        <f t="shared" si="210"/>
        <v>ACCEPTABLE</v>
      </c>
      <c r="I1355" s="18"/>
      <c r="J1355" s="33">
        <v>42474.236111111109</v>
      </c>
      <c r="K1355" s="33">
        <v>42474.246527777781</v>
      </c>
      <c r="L1355" s="27">
        <f t="shared" si="212"/>
        <v>1.0416666671517305E-2</v>
      </c>
      <c r="M1355" s="28" t="str">
        <f t="shared" si="213"/>
        <v>TRUE</v>
      </c>
      <c r="N1355" s="31" t="s">
        <v>41</v>
      </c>
      <c r="O1355" s="29" t="s">
        <v>831</v>
      </c>
      <c r="P1355"/>
      <c r="Q1355"/>
      <c r="R1355"/>
      <c r="S1355"/>
      <c r="T1355"/>
      <c r="U1355"/>
      <c r="V1355"/>
      <c r="W1355"/>
    </row>
    <row r="1356" spans="1:23" ht="27" customHeight="1" thickBot="1" x14ac:dyDescent="0.3">
      <c r="A1356" s="65">
        <v>20110</v>
      </c>
      <c r="B1356" s="66">
        <v>1274</v>
      </c>
      <c r="C1356" s="67" t="s">
        <v>53</v>
      </c>
      <c r="D1356" s="68">
        <v>42474.270833333336</v>
      </c>
      <c r="E1356" s="66" t="s">
        <v>39</v>
      </c>
      <c r="F1356" s="33">
        <v>42473.837500000001</v>
      </c>
      <c r="G1356" s="51">
        <f t="shared" ref="G1356:G1387" si="255">IF(D1356="","",D1356-F1356)</f>
        <v>0.43333333333430346</v>
      </c>
      <c r="H1356" s="31" t="str">
        <f t="shared" si="210"/>
        <v>ACCEPTABLE</v>
      </c>
      <c r="I1356" s="18"/>
      <c r="J1356" s="33">
        <v>42474.277777777781</v>
      </c>
      <c r="K1356" s="33">
        <v>42474.284722222219</v>
      </c>
      <c r="L1356" s="27">
        <f t="shared" si="212"/>
        <v>6.9444444379769266E-3</v>
      </c>
      <c r="M1356" s="28" t="str">
        <f t="shared" si="213"/>
        <v>TRUE</v>
      </c>
      <c r="N1356" s="31" t="s">
        <v>39</v>
      </c>
      <c r="O1356" s="29" t="s">
        <v>181</v>
      </c>
      <c r="P1356"/>
      <c r="Q1356"/>
      <c r="R1356"/>
      <c r="S1356"/>
      <c r="T1356"/>
      <c r="U1356"/>
      <c r="V1356"/>
      <c r="W1356"/>
    </row>
    <row r="1357" spans="1:23" ht="27" customHeight="1" thickBot="1" x14ac:dyDescent="0.3">
      <c r="A1357" s="65">
        <v>20111</v>
      </c>
      <c r="B1357" s="66">
        <v>1275</v>
      </c>
      <c r="C1357" s="67" t="s">
        <v>43</v>
      </c>
      <c r="D1357" s="68">
        <v>42474.305555555555</v>
      </c>
      <c r="E1357" s="66" t="s">
        <v>39</v>
      </c>
      <c r="F1357" s="33">
        <v>42473.837500000001</v>
      </c>
      <c r="G1357" s="51">
        <f t="shared" si="255"/>
        <v>0.46805555555329192</v>
      </c>
      <c r="H1357" s="31" t="str">
        <f t="shared" si="210"/>
        <v>ACCEPTABLE</v>
      </c>
      <c r="I1357" s="18"/>
      <c r="J1357" s="33">
        <v>42474.302083333336</v>
      </c>
      <c r="K1357" s="33">
        <v>42474.309027777781</v>
      </c>
      <c r="L1357" s="27">
        <f t="shared" si="212"/>
        <v>6.9444444452528842E-3</v>
      </c>
      <c r="M1357" s="28" t="str">
        <f t="shared" si="213"/>
        <v>TRUE</v>
      </c>
      <c r="N1357" s="31" t="s">
        <v>39</v>
      </c>
      <c r="O1357" s="29" t="s">
        <v>398</v>
      </c>
      <c r="P1357"/>
      <c r="Q1357"/>
      <c r="R1357"/>
      <c r="S1357"/>
      <c r="T1357"/>
      <c r="U1357"/>
      <c r="V1357"/>
      <c r="W1357"/>
    </row>
    <row r="1358" spans="1:23" ht="27" customHeight="1" thickBot="1" x14ac:dyDescent="0.3">
      <c r="A1358" s="69">
        <v>20111</v>
      </c>
      <c r="B1358" s="70">
        <v>1276</v>
      </c>
      <c r="C1358" s="71" t="s">
        <v>43</v>
      </c>
      <c r="D1358" s="72">
        <v>42474.777777777781</v>
      </c>
      <c r="E1358" s="70" t="s">
        <v>41</v>
      </c>
      <c r="F1358" s="33">
        <v>42474.650694444441</v>
      </c>
      <c r="G1358" s="51">
        <f t="shared" si="255"/>
        <v>0.12708333334012423</v>
      </c>
      <c r="H1358" s="31" t="str">
        <f t="shared" si="210"/>
        <v>ACCEPTABLE</v>
      </c>
      <c r="I1358" s="18"/>
      <c r="J1358" s="33">
        <v>42474.791666666664</v>
      </c>
      <c r="K1358" s="33">
        <v>42474.802083333336</v>
      </c>
      <c r="L1358" s="27">
        <f t="shared" si="212"/>
        <v>1.0416666671517305E-2</v>
      </c>
      <c r="M1358" s="28" t="str">
        <f t="shared" si="213"/>
        <v>TRUE</v>
      </c>
      <c r="N1358" s="31" t="s">
        <v>41</v>
      </c>
      <c r="O1358" s="29" t="s">
        <v>426</v>
      </c>
      <c r="P1358"/>
      <c r="Q1358"/>
      <c r="R1358"/>
      <c r="S1358"/>
      <c r="T1358"/>
      <c r="U1358"/>
      <c r="V1358"/>
      <c r="W1358"/>
    </row>
    <row r="1359" spans="1:23" ht="27" customHeight="1" thickBot="1" x14ac:dyDescent="0.3">
      <c r="A1359" s="69">
        <v>20111</v>
      </c>
      <c r="B1359" s="70">
        <v>1277</v>
      </c>
      <c r="C1359" s="71" t="s">
        <v>40</v>
      </c>
      <c r="D1359" s="72">
        <v>42474.805555555555</v>
      </c>
      <c r="E1359" s="70" t="s">
        <v>39</v>
      </c>
      <c r="F1359" s="33">
        <v>42474.650694444441</v>
      </c>
      <c r="G1359" s="51">
        <f t="shared" si="255"/>
        <v>0.15486111111385981</v>
      </c>
      <c r="H1359" s="31" t="str">
        <f t="shared" si="210"/>
        <v>ACCEPTABLE</v>
      </c>
      <c r="I1359" s="18"/>
      <c r="J1359" s="33">
        <v>42474.809027777781</v>
      </c>
      <c r="K1359" s="33">
        <v>42474.819444444445</v>
      </c>
      <c r="L1359" s="27">
        <f t="shared" si="212"/>
        <v>1.0416666664241347E-2</v>
      </c>
      <c r="M1359" s="28" t="str">
        <f t="shared" si="213"/>
        <v>TRUE</v>
      </c>
      <c r="N1359" s="31" t="s">
        <v>39</v>
      </c>
      <c r="O1359" s="29" t="s">
        <v>833</v>
      </c>
      <c r="P1359"/>
      <c r="Q1359"/>
      <c r="R1359"/>
      <c r="S1359"/>
      <c r="T1359"/>
      <c r="U1359"/>
      <c r="V1359"/>
      <c r="W1359"/>
    </row>
    <row r="1360" spans="1:23" ht="27" customHeight="1" thickBot="1" x14ac:dyDescent="0.3">
      <c r="A1360" s="69">
        <v>20110</v>
      </c>
      <c r="B1360" s="70">
        <v>1278</v>
      </c>
      <c r="C1360" s="71" t="s">
        <v>51</v>
      </c>
      <c r="D1360" s="72">
        <v>42475.215277777781</v>
      </c>
      <c r="E1360" s="70" t="s">
        <v>41</v>
      </c>
      <c r="F1360" s="33">
        <v>42474.650694444441</v>
      </c>
      <c r="G1360" s="51">
        <f t="shared" si="255"/>
        <v>0.56458333334012423</v>
      </c>
      <c r="H1360" s="31" t="str">
        <f t="shared" si="210"/>
        <v>ACCEPTABLE</v>
      </c>
      <c r="I1360" s="18"/>
      <c r="J1360" s="33">
        <v>42475.222222222219</v>
      </c>
      <c r="K1360" s="33">
        <v>42475.234722222223</v>
      </c>
      <c r="L1360" s="27">
        <f t="shared" si="212"/>
        <v>1.2500000004365575E-2</v>
      </c>
      <c r="M1360" s="28" t="str">
        <f t="shared" si="213"/>
        <v>TRUE</v>
      </c>
      <c r="N1360" s="31" t="s">
        <v>41</v>
      </c>
      <c r="O1360" s="29" t="s">
        <v>834</v>
      </c>
      <c r="P1360"/>
      <c r="Q1360"/>
      <c r="R1360"/>
      <c r="S1360"/>
      <c r="T1360"/>
      <c r="U1360"/>
      <c r="V1360"/>
      <c r="W1360"/>
    </row>
    <row r="1361" spans="1:23" ht="27" customHeight="1" thickBot="1" x14ac:dyDescent="0.3">
      <c r="A1361" s="69">
        <v>20110</v>
      </c>
      <c r="B1361" s="70">
        <v>1279</v>
      </c>
      <c r="C1361" s="71" t="s">
        <v>340</v>
      </c>
      <c r="D1361" s="72">
        <v>42475.243055555555</v>
      </c>
      <c r="E1361" s="70" t="s">
        <v>39</v>
      </c>
      <c r="F1361" s="33">
        <v>42474.650694444441</v>
      </c>
      <c r="G1361" s="51">
        <f t="shared" si="255"/>
        <v>0.59236111111385981</v>
      </c>
      <c r="H1361" s="31" t="str">
        <f t="shared" si="210"/>
        <v>ACCEPTABLE</v>
      </c>
      <c r="I1361" s="18"/>
      <c r="J1361" s="33">
        <v>42475.246527777781</v>
      </c>
      <c r="K1361" s="33">
        <v>42475.262499999997</v>
      </c>
      <c r="L1361" s="27">
        <f t="shared" si="212"/>
        <v>1.597222221607808E-2</v>
      </c>
      <c r="M1361" s="28" t="str">
        <f t="shared" si="213"/>
        <v>TRUE</v>
      </c>
      <c r="N1361" s="31" t="s">
        <v>39</v>
      </c>
      <c r="O1361" s="29" t="s">
        <v>835</v>
      </c>
      <c r="P1361"/>
      <c r="Q1361"/>
      <c r="R1361"/>
      <c r="S1361"/>
      <c r="T1361"/>
      <c r="U1361"/>
      <c r="V1361"/>
      <c r="W1361"/>
    </row>
    <row r="1362" spans="1:23" ht="27" customHeight="1" thickBot="1" x14ac:dyDescent="0.3">
      <c r="A1362" s="65">
        <v>20112</v>
      </c>
      <c r="B1362" s="66">
        <v>1280</v>
      </c>
      <c r="C1362" s="67" t="s">
        <v>40</v>
      </c>
      <c r="D1362" s="68">
        <v>42476.65625</v>
      </c>
      <c r="E1362" s="66" t="s">
        <v>41</v>
      </c>
      <c r="F1362" s="33">
        <v>42476.462500000001</v>
      </c>
      <c r="G1362" s="51">
        <f t="shared" si="255"/>
        <v>0.19374999999854481</v>
      </c>
      <c r="H1362" s="31" t="str">
        <f t="shared" si="210"/>
        <v>ACCEPTABLE</v>
      </c>
      <c r="I1362" s="18"/>
      <c r="J1362" s="33">
        <v>42476.649305555555</v>
      </c>
      <c r="K1362" s="33">
        <v>42476.659722222219</v>
      </c>
      <c r="L1362" s="27">
        <f t="shared" si="212"/>
        <v>1.0416666664241347E-2</v>
      </c>
      <c r="M1362" s="28" t="str">
        <f t="shared" si="213"/>
        <v>TRUE</v>
      </c>
      <c r="N1362" s="31" t="s">
        <v>41</v>
      </c>
      <c r="O1362" s="29" t="s">
        <v>836</v>
      </c>
      <c r="P1362"/>
      <c r="Q1362"/>
      <c r="R1362"/>
      <c r="S1362"/>
      <c r="T1362"/>
      <c r="U1362"/>
      <c r="V1362"/>
      <c r="W1362"/>
    </row>
    <row r="1363" spans="1:23" ht="27" customHeight="1" thickBot="1" x14ac:dyDescent="0.3">
      <c r="A1363" s="69">
        <v>20112</v>
      </c>
      <c r="B1363" s="70">
        <v>1282</v>
      </c>
      <c r="C1363" s="71" t="s">
        <v>43</v>
      </c>
      <c r="D1363" s="72">
        <v>42477.048611111109</v>
      </c>
      <c r="E1363" s="70" t="s">
        <v>41</v>
      </c>
      <c r="F1363" s="33">
        <v>42476.462500000001</v>
      </c>
      <c r="G1363" s="51">
        <f t="shared" si="255"/>
        <v>0.58611111110803904</v>
      </c>
      <c r="H1363" s="31" t="str">
        <f t="shared" si="210"/>
        <v>ACCEPTABLE</v>
      </c>
      <c r="I1363" s="18"/>
      <c r="J1363" s="33">
        <v>42477.211111111108</v>
      </c>
      <c r="K1363" s="33">
        <v>42477.217361111114</v>
      </c>
      <c r="L1363" s="27">
        <f t="shared" si="212"/>
        <v>6.2500000058207661E-3</v>
      </c>
      <c r="M1363" s="28" t="str">
        <f t="shared" si="213"/>
        <v>TRUE</v>
      </c>
      <c r="N1363" s="31" t="s">
        <v>41</v>
      </c>
      <c r="O1363" s="29" t="s">
        <v>398</v>
      </c>
      <c r="P1363"/>
      <c r="Q1363"/>
      <c r="R1363"/>
      <c r="S1363"/>
      <c r="T1363"/>
      <c r="U1363"/>
      <c r="V1363"/>
      <c r="W1363"/>
    </row>
    <row r="1364" spans="1:23" ht="27" customHeight="1" thickBot="1" x14ac:dyDescent="0.3">
      <c r="A1364" s="69">
        <v>20112</v>
      </c>
      <c r="B1364" s="70">
        <v>1283</v>
      </c>
      <c r="C1364" s="71" t="s">
        <v>40</v>
      </c>
      <c r="D1364" s="72">
        <v>42477.076388888891</v>
      </c>
      <c r="E1364" s="70" t="s">
        <v>39</v>
      </c>
      <c r="F1364" s="33">
        <v>42476.462500000001</v>
      </c>
      <c r="G1364" s="51">
        <f t="shared" si="255"/>
        <v>0.61388888888905058</v>
      </c>
      <c r="H1364" s="31" t="str">
        <f t="shared" si="210"/>
        <v>ACCEPTABLE</v>
      </c>
      <c r="I1364" s="18"/>
      <c r="J1364" s="33">
        <v>42477.25277777778</v>
      </c>
      <c r="K1364" s="33">
        <v>42477.263888888891</v>
      </c>
      <c r="L1364" s="27">
        <f t="shared" si="212"/>
        <v>1.1111111110949423E-2</v>
      </c>
      <c r="M1364" s="28" t="str">
        <f t="shared" si="213"/>
        <v>TRUE</v>
      </c>
      <c r="N1364" s="31" t="s">
        <v>39</v>
      </c>
      <c r="O1364" s="29" t="s">
        <v>836</v>
      </c>
      <c r="P1364"/>
      <c r="Q1364"/>
      <c r="R1364"/>
      <c r="S1364"/>
      <c r="T1364"/>
      <c r="U1364"/>
      <c r="V1364"/>
      <c r="W1364"/>
    </row>
    <row r="1365" spans="1:23" ht="27" customHeight="1" thickBot="1" x14ac:dyDescent="0.3">
      <c r="A1365" s="65">
        <v>20113</v>
      </c>
      <c r="B1365" s="66">
        <v>1284</v>
      </c>
      <c r="C1365" s="67" t="s">
        <v>340</v>
      </c>
      <c r="D1365" s="68">
        <v>42477.354166666664</v>
      </c>
      <c r="E1365" s="66" t="s">
        <v>41</v>
      </c>
      <c r="F1365" s="33">
        <v>42477.227083333331</v>
      </c>
      <c r="G1365" s="51">
        <f t="shared" si="255"/>
        <v>0.12708333333284827</v>
      </c>
      <c r="H1365" s="31" t="str">
        <f t="shared" ref="H1365:H1418" si="256">IF(D1365-F1365&lt;0,"TOO LATE",IF(G1365="","",IF(OR(DAY(D1365-F1365)&gt;1,AND(HOUR(D1365-F1365)&gt;HOUR("0:59"),(SIGN(D1365-F1365)=1))),"ACCEPTABLE","TOO LATE")))</f>
        <v>ACCEPTABLE</v>
      </c>
      <c r="I1365" s="18"/>
      <c r="J1365" s="33">
        <v>42477.337500000001</v>
      </c>
      <c r="K1365" s="33">
        <v>42477.347916666666</v>
      </c>
      <c r="L1365" s="27">
        <f t="shared" si="212"/>
        <v>1.0416666664241347E-2</v>
      </c>
      <c r="M1365" s="28" t="str">
        <f t="shared" si="213"/>
        <v>TRUE</v>
      </c>
      <c r="N1365" s="31" t="s">
        <v>128</v>
      </c>
      <c r="O1365" s="29" t="s">
        <v>837</v>
      </c>
      <c r="P1365"/>
      <c r="Q1365"/>
      <c r="R1365"/>
      <c r="S1365"/>
      <c r="T1365"/>
      <c r="U1365"/>
      <c r="V1365"/>
      <c r="W1365"/>
    </row>
    <row r="1366" spans="1:23" ht="27" customHeight="1" thickBot="1" x14ac:dyDescent="0.3">
      <c r="A1366" s="65">
        <v>20113</v>
      </c>
      <c r="B1366" s="66">
        <v>1285</v>
      </c>
      <c r="C1366" s="67" t="s">
        <v>51</v>
      </c>
      <c r="D1366" s="68">
        <v>42477.388888888891</v>
      </c>
      <c r="E1366" s="66" t="s">
        <v>39</v>
      </c>
      <c r="F1366" s="33">
        <v>42477.227083333331</v>
      </c>
      <c r="G1366" s="51">
        <f t="shared" si="255"/>
        <v>0.16180555555911269</v>
      </c>
      <c r="H1366" s="31" t="str">
        <f t="shared" si="256"/>
        <v>ACCEPTABLE</v>
      </c>
      <c r="I1366" s="18"/>
      <c r="J1366" s="33">
        <v>42477.372916666667</v>
      </c>
      <c r="K1366" s="33">
        <v>42477.379166666666</v>
      </c>
      <c r="L1366" s="27">
        <f t="shared" ref="L1366:L1419" si="257">IF(OR(K1366="",J1366=""), "Incomplete Data", K1366-J1366)</f>
        <v>6.2499999985448085E-3</v>
      </c>
      <c r="M1366" s="28" t="str">
        <f t="shared" ref="M1366:M1419" si="258">_xlfn.IFS(OR(J1366=0,K1366=0,L1366=""), "Incomplete Data", OR(L1366&gt;$M$5,L1366&lt;-$M$5),"FALSE",  OR(L1366&lt;=$M$5,L1366&gt;-$M$5), "TRUE")</f>
        <v>TRUE</v>
      </c>
      <c r="N1366" s="31" t="s">
        <v>39</v>
      </c>
      <c r="O1366" s="29" t="s">
        <v>812</v>
      </c>
      <c r="P1366"/>
      <c r="Q1366"/>
      <c r="R1366"/>
      <c r="S1366"/>
      <c r="T1366"/>
      <c r="U1366"/>
      <c r="V1366"/>
      <c r="W1366"/>
    </row>
    <row r="1367" spans="1:23" ht="27" customHeight="1" thickBot="1" x14ac:dyDescent="0.3">
      <c r="A1367" s="69">
        <v>20113</v>
      </c>
      <c r="B1367" s="70">
        <v>1286</v>
      </c>
      <c r="C1367" s="71" t="s">
        <v>51</v>
      </c>
      <c r="D1367" s="72">
        <v>42478.631944444445</v>
      </c>
      <c r="E1367" s="70" t="s">
        <v>41</v>
      </c>
      <c r="F1367" s="33">
        <v>42478.455555555556</v>
      </c>
      <c r="G1367" s="51">
        <f t="shared" si="255"/>
        <v>0.17638888888905058</v>
      </c>
      <c r="H1367" s="31" t="str">
        <f t="shared" si="256"/>
        <v>ACCEPTABLE</v>
      </c>
      <c r="I1367" s="18"/>
      <c r="J1367" s="33">
        <v>42478.626388888886</v>
      </c>
      <c r="K1367" s="33">
        <v>42478.636805555558</v>
      </c>
      <c r="L1367" s="27">
        <f t="shared" si="257"/>
        <v>1.0416666671517305E-2</v>
      </c>
      <c r="M1367" s="28" t="str">
        <f t="shared" si="258"/>
        <v>TRUE</v>
      </c>
      <c r="N1367" s="31" t="s">
        <v>41</v>
      </c>
      <c r="O1367" s="29" t="s">
        <v>453</v>
      </c>
      <c r="P1367"/>
      <c r="Q1367"/>
      <c r="R1367"/>
      <c r="S1367"/>
      <c r="T1367"/>
      <c r="U1367"/>
      <c r="V1367"/>
      <c r="W1367"/>
    </row>
    <row r="1368" spans="1:23" ht="27" customHeight="1" thickBot="1" x14ac:dyDescent="0.3">
      <c r="A1368" s="65">
        <v>20113</v>
      </c>
      <c r="B1368" s="66">
        <v>1287</v>
      </c>
      <c r="C1368" s="67" t="s">
        <v>340</v>
      </c>
      <c r="D1368" s="68">
        <v>42478.659722222219</v>
      </c>
      <c r="E1368" s="66" t="s">
        <v>39</v>
      </c>
      <c r="F1368" s="33">
        <v>42478.455555555556</v>
      </c>
      <c r="G1368" s="51">
        <f t="shared" si="255"/>
        <v>0.20416666666278616</v>
      </c>
      <c r="H1368" s="31" t="str">
        <f t="shared" si="256"/>
        <v>ACCEPTABLE</v>
      </c>
      <c r="I1368" s="18"/>
      <c r="J1368" s="33">
        <v>42478.658333333333</v>
      </c>
      <c r="K1368" s="33">
        <v>42478.667361111111</v>
      </c>
      <c r="L1368" s="27">
        <f t="shared" si="257"/>
        <v>9.0277777781011537E-3</v>
      </c>
      <c r="M1368" s="28" t="str">
        <f t="shared" si="258"/>
        <v>TRUE</v>
      </c>
      <c r="N1368" s="31" t="s">
        <v>39</v>
      </c>
      <c r="O1368" s="29" t="s">
        <v>838</v>
      </c>
      <c r="P1368"/>
      <c r="Q1368"/>
      <c r="R1368"/>
      <c r="S1368"/>
      <c r="T1368"/>
      <c r="U1368"/>
      <c r="V1368"/>
      <c r="W1368"/>
    </row>
    <row r="1369" spans="1:23" ht="27" customHeight="1" thickBot="1" x14ac:dyDescent="0.3">
      <c r="A1369" s="69">
        <v>20114</v>
      </c>
      <c r="B1369" s="70">
        <v>1288</v>
      </c>
      <c r="C1369" s="71" t="s">
        <v>40</v>
      </c>
      <c r="D1369" s="72">
        <v>42482.239583333336</v>
      </c>
      <c r="E1369" s="70" t="s">
        <v>41</v>
      </c>
      <c r="F1369" s="33">
        <v>42482.220833333333</v>
      </c>
      <c r="G1369" s="51">
        <f t="shared" si="255"/>
        <v>1.8750000002910383E-2</v>
      </c>
      <c r="H1369" s="31" t="str">
        <f t="shared" si="256"/>
        <v>TOO LATE</v>
      </c>
      <c r="I1369" s="18"/>
      <c r="J1369" s="33">
        <v>42482.243055555555</v>
      </c>
      <c r="K1369" s="33">
        <v>42482.253472222219</v>
      </c>
      <c r="L1369" s="27">
        <f t="shared" si="257"/>
        <v>1.0416666664241347E-2</v>
      </c>
      <c r="M1369" s="28" t="str">
        <f t="shared" si="258"/>
        <v>TRUE</v>
      </c>
      <c r="N1369" s="31" t="s">
        <v>41</v>
      </c>
      <c r="O1369" s="29" t="s">
        <v>543</v>
      </c>
      <c r="P1369"/>
      <c r="Q1369"/>
      <c r="R1369"/>
      <c r="S1369"/>
      <c r="T1369"/>
      <c r="U1369"/>
      <c r="V1369"/>
      <c r="W1369"/>
    </row>
    <row r="1370" spans="1:23" ht="27" customHeight="1" thickBot="1" x14ac:dyDescent="0.3">
      <c r="A1370" s="65">
        <v>20114</v>
      </c>
      <c r="B1370" s="66">
        <v>1289</v>
      </c>
      <c r="C1370" s="67" t="s">
        <v>43</v>
      </c>
      <c r="D1370" s="68">
        <v>42482.274305555555</v>
      </c>
      <c r="E1370" s="66" t="s">
        <v>39</v>
      </c>
      <c r="F1370" s="33">
        <v>42482.220833333333</v>
      </c>
      <c r="G1370" s="51">
        <f t="shared" si="255"/>
        <v>5.3472222221898846E-2</v>
      </c>
      <c r="H1370" s="31" t="str">
        <f t="shared" si="256"/>
        <v>ACCEPTABLE</v>
      </c>
      <c r="I1370" s="18"/>
      <c r="J1370" s="33">
        <v>42482.290972222225</v>
      </c>
      <c r="K1370" s="33">
        <v>42482.291666666664</v>
      </c>
      <c r="L1370" s="27">
        <f t="shared" si="257"/>
        <v>6.9444443943211809E-4</v>
      </c>
      <c r="M1370" s="28" t="str">
        <f t="shared" si="258"/>
        <v>TRUE</v>
      </c>
      <c r="N1370" s="31" t="s">
        <v>39</v>
      </c>
      <c r="O1370" s="29" t="s">
        <v>398</v>
      </c>
      <c r="P1370"/>
      <c r="Q1370"/>
      <c r="R1370"/>
      <c r="S1370"/>
      <c r="T1370"/>
      <c r="U1370"/>
      <c r="V1370"/>
      <c r="W1370"/>
    </row>
    <row r="1371" spans="1:23" ht="27" customHeight="1" thickBot="1" x14ac:dyDescent="0.3">
      <c r="A1371" s="69">
        <v>20114</v>
      </c>
      <c r="B1371" s="70">
        <v>1290</v>
      </c>
      <c r="C1371" s="71" t="s">
        <v>43</v>
      </c>
      <c r="D1371" s="72">
        <v>42482.902777777781</v>
      </c>
      <c r="E1371" s="70" t="s">
        <v>41</v>
      </c>
      <c r="F1371" s="33">
        <v>42482.770833333336</v>
      </c>
      <c r="G1371" s="51">
        <f t="shared" ref="G1371:G1372" si="259">IF(D1371="","",D1371-F1371)</f>
        <v>0.13194444444525288</v>
      </c>
      <c r="H1371" s="31" t="str">
        <f t="shared" si="256"/>
        <v>ACCEPTABLE</v>
      </c>
      <c r="I1371" s="18"/>
      <c r="J1371" s="33">
        <v>42482.977777777778</v>
      </c>
      <c r="K1371" s="33">
        <v>42482.990277777775</v>
      </c>
      <c r="L1371" s="27">
        <f t="shared" si="257"/>
        <v>1.2499999997089617E-2</v>
      </c>
      <c r="M1371" s="28" t="str">
        <f t="shared" si="258"/>
        <v>TRUE</v>
      </c>
      <c r="N1371" s="31" t="s">
        <v>41</v>
      </c>
      <c r="O1371" s="29" t="s">
        <v>398</v>
      </c>
      <c r="P1371"/>
      <c r="Q1371"/>
      <c r="R1371"/>
      <c r="S1371"/>
      <c r="T1371"/>
      <c r="U1371"/>
      <c r="V1371"/>
      <c r="W1371"/>
    </row>
    <row r="1372" spans="1:23" ht="27" customHeight="1" thickBot="1" x14ac:dyDescent="0.3">
      <c r="A1372" s="69">
        <v>20114</v>
      </c>
      <c r="B1372" s="70">
        <v>1291</v>
      </c>
      <c r="C1372" s="71" t="s">
        <v>40</v>
      </c>
      <c r="D1372" s="72">
        <v>42482.930555555555</v>
      </c>
      <c r="E1372" s="70" t="s">
        <v>39</v>
      </c>
      <c r="F1372" s="33">
        <v>42482.770833333336</v>
      </c>
      <c r="G1372" s="51">
        <f t="shared" si="259"/>
        <v>0.15972222221898846</v>
      </c>
      <c r="H1372" s="31" t="str">
        <f t="shared" si="256"/>
        <v>ACCEPTABLE</v>
      </c>
      <c r="I1372" s="18"/>
      <c r="J1372" s="33">
        <v>42483.010416666664</v>
      </c>
      <c r="K1372" s="33">
        <v>42483.022222222222</v>
      </c>
      <c r="L1372" s="27">
        <f t="shared" si="257"/>
        <v>1.1805555557657499E-2</v>
      </c>
      <c r="M1372" s="28" t="str">
        <f t="shared" si="258"/>
        <v>TRUE</v>
      </c>
      <c r="N1372" s="31" t="s">
        <v>39</v>
      </c>
      <c r="O1372" s="29" t="s">
        <v>411</v>
      </c>
      <c r="P1372"/>
      <c r="Q1372"/>
      <c r="R1372"/>
      <c r="S1372"/>
      <c r="T1372"/>
      <c r="U1372"/>
      <c r="V1372"/>
      <c r="W1372"/>
    </row>
    <row r="1373" spans="1:23" ht="27" customHeight="1" thickBot="1" x14ac:dyDescent="0.3">
      <c r="A1373" s="69">
        <v>20115</v>
      </c>
      <c r="B1373" s="70">
        <v>1292</v>
      </c>
      <c r="C1373" s="71" t="s">
        <v>340</v>
      </c>
      <c r="D1373" s="72">
        <v>42484.46875</v>
      </c>
      <c r="E1373" s="70" t="s">
        <v>41</v>
      </c>
      <c r="F1373" s="33">
        <v>42483.745833333334</v>
      </c>
      <c r="G1373" s="51">
        <f t="shared" si="255"/>
        <v>0.72291666666569654</v>
      </c>
      <c r="H1373" s="31" t="str">
        <f t="shared" si="256"/>
        <v>ACCEPTABLE</v>
      </c>
      <c r="I1373" s="18"/>
      <c r="J1373" s="33">
        <v>42484.46875</v>
      </c>
      <c r="K1373" s="33">
        <v>42484.480555555558</v>
      </c>
      <c r="L1373" s="27">
        <f t="shared" si="257"/>
        <v>1.1805555557657499E-2</v>
      </c>
      <c r="M1373" s="28" t="str">
        <f t="shared" si="258"/>
        <v>TRUE</v>
      </c>
      <c r="N1373" s="31" t="s">
        <v>41</v>
      </c>
      <c r="O1373" s="29" t="s">
        <v>839</v>
      </c>
      <c r="P1373"/>
      <c r="Q1373"/>
      <c r="R1373"/>
      <c r="S1373"/>
      <c r="T1373"/>
      <c r="U1373"/>
      <c r="V1373"/>
      <c r="W1373"/>
    </row>
    <row r="1374" spans="1:23" ht="27" customHeight="1" thickBot="1" x14ac:dyDescent="0.3">
      <c r="A1374" s="69">
        <v>20115</v>
      </c>
      <c r="B1374" s="70">
        <v>1293</v>
      </c>
      <c r="C1374" s="71" t="s">
        <v>51</v>
      </c>
      <c r="D1374" s="72">
        <v>42484.503472222219</v>
      </c>
      <c r="E1374" s="70" t="s">
        <v>39</v>
      </c>
      <c r="F1374" s="33">
        <v>42483.745833333334</v>
      </c>
      <c r="G1374" s="51">
        <f t="shared" si="255"/>
        <v>0.757638888884685</v>
      </c>
      <c r="H1374" s="31" t="str">
        <f t="shared" si="256"/>
        <v>ACCEPTABLE</v>
      </c>
      <c r="I1374" s="18"/>
      <c r="J1374" s="33">
        <v>42484.503472222219</v>
      </c>
      <c r="K1374" s="33">
        <v>42484.510416666664</v>
      </c>
      <c r="L1374" s="27">
        <f t="shared" si="257"/>
        <v>6.9444444452528842E-3</v>
      </c>
      <c r="M1374" s="28" t="str">
        <f t="shared" si="258"/>
        <v>TRUE</v>
      </c>
      <c r="N1374" s="31" t="s">
        <v>39</v>
      </c>
      <c r="O1374" s="29" t="s">
        <v>542</v>
      </c>
      <c r="P1374"/>
      <c r="Q1374"/>
      <c r="R1374"/>
      <c r="S1374"/>
      <c r="T1374"/>
      <c r="U1374"/>
      <c r="V1374"/>
      <c r="W1374"/>
    </row>
    <row r="1375" spans="1:23" ht="27" customHeight="1" thickBot="1" x14ac:dyDescent="0.3">
      <c r="A1375" s="73">
        <v>20115</v>
      </c>
      <c r="B1375" s="74">
        <v>1294</v>
      </c>
      <c r="C1375" s="75" t="s">
        <v>51</v>
      </c>
      <c r="D1375" s="76">
        <v>42487.215277777781</v>
      </c>
      <c r="E1375" s="74" t="s">
        <v>41</v>
      </c>
      <c r="F1375" s="33">
        <v>42486.614583333336</v>
      </c>
      <c r="G1375" s="51">
        <f t="shared" si="255"/>
        <v>0.60069444444525288</v>
      </c>
      <c r="H1375" s="31" t="str">
        <f t="shared" si="256"/>
        <v>ACCEPTABLE</v>
      </c>
      <c r="I1375" s="18"/>
      <c r="J1375" s="33">
        <v>42487.222222222219</v>
      </c>
      <c r="K1375" s="33">
        <v>42487.230555555558</v>
      </c>
      <c r="L1375" s="27">
        <f t="shared" si="257"/>
        <v>8.3333333386690356E-3</v>
      </c>
      <c r="M1375" s="28" t="str">
        <f t="shared" si="258"/>
        <v>TRUE</v>
      </c>
      <c r="N1375" s="31" t="s">
        <v>41</v>
      </c>
      <c r="O1375" s="29" t="s">
        <v>840</v>
      </c>
      <c r="P1375"/>
      <c r="Q1375"/>
      <c r="R1375"/>
      <c r="S1375"/>
      <c r="T1375"/>
      <c r="U1375"/>
      <c r="V1375"/>
      <c r="W1375"/>
    </row>
    <row r="1376" spans="1:23" ht="27" customHeight="1" thickBot="1" x14ac:dyDescent="0.3">
      <c r="A1376" s="73">
        <v>20115</v>
      </c>
      <c r="B1376" s="74">
        <v>1295</v>
      </c>
      <c r="C1376" s="75" t="s">
        <v>340</v>
      </c>
      <c r="D1376" s="76">
        <v>42487.243055555555</v>
      </c>
      <c r="E1376" s="74" t="s">
        <v>39</v>
      </c>
      <c r="F1376" s="33">
        <v>42486.614583333336</v>
      </c>
      <c r="G1376" s="51">
        <f t="shared" si="255"/>
        <v>0.62847222221898846</v>
      </c>
      <c r="H1376" s="31" t="str">
        <f t="shared" si="256"/>
        <v>ACCEPTABLE</v>
      </c>
      <c r="I1376" s="18"/>
      <c r="J1376" s="33">
        <v>42487.253472222219</v>
      </c>
      <c r="K1376" s="33">
        <v>42487.265277777777</v>
      </c>
      <c r="L1376" s="27">
        <f t="shared" si="257"/>
        <v>1.1805555557657499E-2</v>
      </c>
      <c r="M1376" s="28" t="str">
        <f t="shared" si="258"/>
        <v>TRUE</v>
      </c>
      <c r="N1376" s="31" t="s">
        <v>39</v>
      </c>
      <c r="O1376" s="29" t="s">
        <v>841</v>
      </c>
      <c r="P1376"/>
      <c r="Q1376"/>
      <c r="R1376"/>
      <c r="S1376"/>
      <c r="T1376"/>
      <c r="U1376"/>
      <c r="V1376"/>
      <c r="W1376"/>
    </row>
    <row r="1377" spans="1:23" ht="27" customHeight="1" thickBot="1" x14ac:dyDescent="0.3">
      <c r="A1377" s="73">
        <v>20116</v>
      </c>
      <c r="B1377" s="74">
        <v>1296</v>
      </c>
      <c r="C1377" s="75" t="s">
        <v>40</v>
      </c>
      <c r="D1377" s="76">
        <v>42488.159722222219</v>
      </c>
      <c r="E1377" s="74" t="s">
        <v>41</v>
      </c>
      <c r="F1377" s="33">
        <v>42487.881944444445</v>
      </c>
      <c r="G1377" s="51">
        <f t="shared" si="255"/>
        <v>0.27777777777373558</v>
      </c>
      <c r="H1377" s="31" t="str">
        <f t="shared" si="256"/>
        <v>ACCEPTABLE</v>
      </c>
      <c r="I1377" s="18"/>
      <c r="J1377" s="33">
        <v>42488.149305555555</v>
      </c>
      <c r="K1377" s="33">
        <v>42488.159722222219</v>
      </c>
      <c r="L1377" s="27">
        <f t="shared" si="257"/>
        <v>1.0416666664241347E-2</v>
      </c>
      <c r="M1377" s="28" t="str">
        <f t="shared" si="258"/>
        <v>TRUE</v>
      </c>
      <c r="N1377" s="31" t="s">
        <v>41</v>
      </c>
      <c r="O1377" s="29" t="s">
        <v>842</v>
      </c>
      <c r="P1377"/>
      <c r="Q1377"/>
      <c r="R1377"/>
      <c r="S1377"/>
      <c r="T1377"/>
      <c r="U1377"/>
      <c r="V1377"/>
      <c r="W1377"/>
    </row>
    <row r="1378" spans="1:23" ht="27" customHeight="1" thickBot="1" x14ac:dyDescent="0.3">
      <c r="A1378" s="73">
        <v>20116</v>
      </c>
      <c r="B1378" s="74">
        <v>1297</v>
      </c>
      <c r="C1378" s="75" t="s">
        <v>43</v>
      </c>
      <c r="D1378" s="76">
        <v>42488.194444444445</v>
      </c>
      <c r="E1378" s="74" t="s">
        <v>39</v>
      </c>
      <c r="F1378" s="33">
        <v>42487.881944444445</v>
      </c>
      <c r="G1378" s="51">
        <f t="shared" si="255"/>
        <v>0.3125</v>
      </c>
      <c r="H1378" s="31" t="str">
        <f t="shared" si="256"/>
        <v>ACCEPTABLE</v>
      </c>
      <c r="I1378" s="18"/>
      <c r="J1378" s="33">
        <v>42488.177083333336</v>
      </c>
      <c r="K1378" s="33">
        <v>42488.1875</v>
      </c>
      <c r="L1378" s="27">
        <f t="shared" si="257"/>
        <v>1.0416666664241347E-2</v>
      </c>
      <c r="M1378" s="28" t="str">
        <f t="shared" si="258"/>
        <v>TRUE</v>
      </c>
      <c r="N1378" s="31" t="s">
        <v>39</v>
      </c>
      <c r="O1378" s="29" t="s">
        <v>54</v>
      </c>
      <c r="P1378"/>
      <c r="Q1378"/>
      <c r="R1378"/>
      <c r="S1378"/>
      <c r="T1378"/>
      <c r="U1378"/>
      <c r="V1378"/>
      <c r="W1378"/>
    </row>
    <row r="1379" spans="1:23" ht="27" customHeight="1" thickBot="1" x14ac:dyDescent="0.3">
      <c r="A1379" s="73">
        <v>20117</v>
      </c>
      <c r="B1379" s="74">
        <v>1298</v>
      </c>
      <c r="C1379" s="75" t="s">
        <v>40</v>
      </c>
      <c r="D1379" s="76">
        <v>42488.21875</v>
      </c>
      <c r="E1379" s="74" t="s">
        <v>41</v>
      </c>
      <c r="F1379" s="33">
        <v>42487.881944444445</v>
      </c>
      <c r="G1379" s="51">
        <f t="shared" si="255"/>
        <v>0.33680555555474712</v>
      </c>
      <c r="H1379" s="31" t="str">
        <f t="shared" si="256"/>
        <v>ACCEPTABLE</v>
      </c>
      <c r="I1379" s="18"/>
      <c r="J1379" s="33">
        <v>42488.195833333331</v>
      </c>
      <c r="K1379" s="33">
        <v>42488.206944444442</v>
      </c>
      <c r="L1379" s="27">
        <f t="shared" si="257"/>
        <v>1.1111111110949423E-2</v>
      </c>
      <c r="M1379" s="28" t="str">
        <f t="shared" si="258"/>
        <v>TRUE</v>
      </c>
      <c r="N1379" s="31" t="s">
        <v>41</v>
      </c>
      <c r="O1379" s="29" t="s">
        <v>843</v>
      </c>
      <c r="P1379"/>
      <c r="Q1379"/>
      <c r="R1379"/>
      <c r="S1379"/>
      <c r="T1379"/>
      <c r="U1379"/>
      <c r="V1379"/>
      <c r="W1379"/>
    </row>
    <row r="1380" spans="1:23" ht="27" customHeight="1" thickBot="1" x14ac:dyDescent="0.3">
      <c r="A1380" s="73">
        <v>20117</v>
      </c>
      <c r="B1380" s="74">
        <v>1299</v>
      </c>
      <c r="C1380" s="75" t="s">
        <v>43</v>
      </c>
      <c r="D1380" s="76">
        <v>42488.253472222219</v>
      </c>
      <c r="E1380" s="74" t="s">
        <v>39</v>
      </c>
      <c r="F1380" s="33">
        <v>42487.881944444445</v>
      </c>
      <c r="G1380" s="51">
        <f t="shared" si="255"/>
        <v>0.37152777777373558</v>
      </c>
      <c r="H1380" s="31" t="str">
        <f t="shared" si="256"/>
        <v>ACCEPTABLE</v>
      </c>
      <c r="I1380" s="18"/>
      <c r="J1380" s="33">
        <v>42488.236111111109</v>
      </c>
      <c r="K1380" s="33">
        <v>42488.243055555555</v>
      </c>
      <c r="L1380" s="27">
        <f t="shared" si="257"/>
        <v>6.9444444452528842E-3</v>
      </c>
      <c r="M1380" s="28" t="str">
        <f t="shared" si="258"/>
        <v>TRUE</v>
      </c>
      <c r="N1380" s="16" t="s">
        <v>39</v>
      </c>
      <c r="O1380" s="17" t="s">
        <v>54</v>
      </c>
      <c r="P1380"/>
      <c r="Q1380"/>
      <c r="R1380"/>
      <c r="S1380"/>
      <c r="T1380"/>
      <c r="U1380"/>
      <c r="V1380"/>
      <c r="W1380"/>
    </row>
    <row r="1381" spans="1:23" ht="27" customHeight="1" thickBot="1" x14ac:dyDescent="0.3">
      <c r="A1381" s="73">
        <v>20116</v>
      </c>
      <c r="B1381" s="74">
        <v>1301</v>
      </c>
      <c r="C1381" s="75" t="s">
        <v>40</v>
      </c>
      <c r="D1381" s="76">
        <v>42488.618055555555</v>
      </c>
      <c r="E1381" s="74" t="s">
        <v>39</v>
      </c>
      <c r="F1381" s="33">
        <v>42488.513194444444</v>
      </c>
      <c r="G1381" s="51">
        <f t="shared" si="255"/>
        <v>0.10486111111094942</v>
      </c>
      <c r="H1381" s="31" t="str">
        <f t="shared" si="256"/>
        <v>ACCEPTABLE</v>
      </c>
      <c r="I1381" s="18"/>
      <c r="J1381" s="33">
        <v>42488.600694444445</v>
      </c>
      <c r="K1381" s="33">
        <v>42488.614583333336</v>
      </c>
      <c r="L1381" s="27">
        <f t="shared" si="257"/>
        <v>1.3888888890505768E-2</v>
      </c>
      <c r="M1381" s="28" t="str">
        <f t="shared" si="258"/>
        <v>TRUE</v>
      </c>
      <c r="N1381" s="31" t="s">
        <v>39</v>
      </c>
      <c r="O1381" s="29" t="s">
        <v>844</v>
      </c>
      <c r="P1381"/>
      <c r="Q1381"/>
      <c r="R1381"/>
      <c r="S1381"/>
      <c r="T1381"/>
      <c r="U1381"/>
      <c r="V1381"/>
      <c r="W1381"/>
    </row>
    <row r="1382" spans="1:23" ht="27" customHeight="1" thickBot="1" x14ac:dyDescent="0.3">
      <c r="A1382" s="77">
        <v>20118</v>
      </c>
      <c r="B1382" s="78">
        <v>1302</v>
      </c>
      <c r="C1382" s="79" t="s">
        <v>340</v>
      </c>
      <c r="D1382" s="80">
        <v>42488.677083333336</v>
      </c>
      <c r="E1382" s="78" t="s">
        <v>41</v>
      </c>
      <c r="F1382" s="33">
        <v>42488.513194444444</v>
      </c>
      <c r="G1382" s="51">
        <f t="shared" si="255"/>
        <v>0.16388888889196096</v>
      </c>
      <c r="H1382" s="31" t="str">
        <f t="shared" si="256"/>
        <v>ACCEPTABLE</v>
      </c>
      <c r="I1382" s="18"/>
      <c r="J1382" s="33">
        <v>42488.677083333336</v>
      </c>
      <c r="K1382" s="33">
        <v>42488.690972222219</v>
      </c>
      <c r="L1382" s="27">
        <f t="shared" si="257"/>
        <v>1.3888888883229811E-2</v>
      </c>
      <c r="M1382" s="28" t="str">
        <f t="shared" si="258"/>
        <v>TRUE</v>
      </c>
      <c r="N1382" s="31" t="s">
        <v>41</v>
      </c>
      <c r="O1382" s="29" t="s">
        <v>845</v>
      </c>
      <c r="P1382"/>
      <c r="Q1382"/>
      <c r="R1382"/>
      <c r="S1382"/>
      <c r="T1382"/>
      <c r="U1382"/>
      <c r="V1382"/>
      <c r="W1382"/>
    </row>
    <row r="1383" spans="1:23" ht="27" customHeight="1" thickBot="1" x14ac:dyDescent="0.3">
      <c r="A1383" s="73">
        <v>20117</v>
      </c>
      <c r="B1383" s="74">
        <v>1304</v>
      </c>
      <c r="C1383" s="75" t="s">
        <v>43</v>
      </c>
      <c r="D1383" s="76">
        <v>42488.892361111109</v>
      </c>
      <c r="E1383" s="74" t="s">
        <v>41</v>
      </c>
      <c r="F1383" s="33">
        <v>42488.848611111112</v>
      </c>
      <c r="G1383" s="51">
        <f t="shared" si="255"/>
        <v>4.3749999997089617E-2</v>
      </c>
      <c r="H1383" s="31" t="str">
        <f t="shared" si="256"/>
        <v>ACCEPTABLE</v>
      </c>
      <c r="I1383" s="18"/>
      <c r="J1383" s="33">
        <v>42488.892361111109</v>
      </c>
      <c r="K1383" s="33">
        <v>42488.901388888888</v>
      </c>
      <c r="L1383" s="27">
        <f t="shared" si="257"/>
        <v>9.0277777781011537E-3</v>
      </c>
      <c r="M1383" s="28" t="str">
        <f t="shared" si="258"/>
        <v>TRUE</v>
      </c>
      <c r="N1383" s="31" t="s">
        <v>41</v>
      </c>
      <c r="O1383" s="29" t="s">
        <v>398</v>
      </c>
      <c r="P1383"/>
      <c r="Q1383"/>
      <c r="R1383"/>
      <c r="S1383"/>
      <c r="T1383"/>
      <c r="U1383"/>
      <c r="V1383"/>
      <c r="W1383"/>
    </row>
    <row r="1384" spans="1:23" ht="27" customHeight="1" thickBot="1" x14ac:dyDescent="0.3">
      <c r="A1384" s="73">
        <v>20117</v>
      </c>
      <c r="B1384" s="74">
        <v>1305</v>
      </c>
      <c r="C1384" s="75" t="s">
        <v>40</v>
      </c>
      <c r="D1384" s="76">
        <v>42488.920138888891</v>
      </c>
      <c r="E1384" s="74" t="s">
        <v>39</v>
      </c>
      <c r="F1384" s="33">
        <v>42488.848611111112</v>
      </c>
      <c r="G1384" s="51">
        <f t="shared" si="255"/>
        <v>7.1527777778101154E-2</v>
      </c>
      <c r="H1384" s="31" t="str">
        <f t="shared" si="256"/>
        <v>ACCEPTABLE</v>
      </c>
      <c r="I1384" s="18"/>
      <c r="J1384" s="33">
        <v>42488.923611111109</v>
      </c>
      <c r="K1384" s="33">
        <v>42488.934027777781</v>
      </c>
      <c r="L1384" s="27">
        <f t="shared" si="257"/>
        <v>1.0416666671517305E-2</v>
      </c>
      <c r="M1384" s="28" t="str">
        <f t="shared" si="258"/>
        <v>TRUE</v>
      </c>
      <c r="N1384" s="31" t="s">
        <v>39</v>
      </c>
      <c r="O1384" s="29" t="s">
        <v>846</v>
      </c>
      <c r="P1384"/>
      <c r="Q1384"/>
      <c r="R1384"/>
      <c r="S1384"/>
      <c r="T1384"/>
      <c r="U1384"/>
      <c r="V1384"/>
      <c r="W1384"/>
    </row>
    <row r="1385" spans="1:23" ht="27" customHeight="1" thickBot="1" x14ac:dyDescent="0.3">
      <c r="A1385" s="73">
        <v>20119</v>
      </c>
      <c r="B1385" s="74">
        <v>1306</v>
      </c>
      <c r="C1385" s="75" t="s">
        <v>40</v>
      </c>
      <c r="D1385" s="76">
        <v>42488.947916666664</v>
      </c>
      <c r="E1385" s="74" t="s">
        <v>41</v>
      </c>
      <c r="F1385" s="33">
        <v>42488.848611111112</v>
      </c>
      <c r="G1385" s="51">
        <f t="shared" si="255"/>
        <v>9.9305555551836733E-2</v>
      </c>
      <c r="H1385" s="31" t="str">
        <f t="shared" si="256"/>
        <v>ACCEPTABLE</v>
      </c>
      <c r="I1385" s="18"/>
      <c r="J1385" s="33">
        <v>42488.975694444445</v>
      </c>
      <c r="K1385" s="33">
        <v>42488.987500000003</v>
      </c>
      <c r="L1385" s="27">
        <f t="shared" si="257"/>
        <v>1.1805555557657499E-2</v>
      </c>
      <c r="M1385" s="28" t="str">
        <f t="shared" si="258"/>
        <v>TRUE</v>
      </c>
      <c r="N1385" s="31" t="s">
        <v>41</v>
      </c>
      <c r="O1385" s="29" t="s">
        <v>847</v>
      </c>
      <c r="P1385"/>
      <c r="Q1385"/>
      <c r="R1385"/>
      <c r="S1385"/>
      <c r="T1385"/>
      <c r="U1385"/>
      <c r="V1385"/>
      <c r="W1385"/>
    </row>
    <row r="1386" spans="1:23" ht="27" customHeight="1" thickBot="1" x14ac:dyDescent="0.3">
      <c r="A1386" s="73">
        <v>20119</v>
      </c>
      <c r="B1386" s="74">
        <v>1307</v>
      </c>
      <c r="C1386" s="75" t="s">
        <v>43</v>
      </c>
      <c r="D1386" s="76">
        <v>42488.982638888891</v>
      </c>
      <c r="E1386" s="74" t="s">
        <v>39</v>
      </c>
      <c r="F1386" s="33">
        <v>42488.848611111112</v>
      </c>
      <c r="G1386" s="51">
        <f t="shared" si="255"/>
        <v>0.13402777777810115</v>
      </c>
      <c r="H1386" s="31" t="str">
        <f t="shared" si="256"/>
        <v>ACCEPTABLE</v>
      </c>
      <c r="I1386" s="18"/>
      <c r="J1386" s="33">
        <v>42489.003472222219</v>
      </c>
      <c r="K1386" s="33">
        <v>42489.013888888891</v>
      </c>
      <c r="L1386" s="27">
        <f t="shared" si="257"/>
        <v>1.0416666671517305E-2</v>
      </c>
      <c r="M1386" s="28" t="str">
        <f t="shared" si="258"/>
        <v>TRUE</v>
      </c>
      <c r="N1386" s="31" t="s">
        <v>39</v>
      </c>
      <c r="O1386" s="29" t="s">
        <v>398</v>
      </c>
      <c r="P1386"/>
      <c r="Q1386"/>
      <c r="R1386"/>
      <c r="S1386"/>
      <c r="T1386"/>
      <c r="U1386"/>
      <c r="V1386"/>
      <c r="W1386"/>
    </row>
    <row r="1387" spans="1:23" ht="27" customHeight="1" thickBot="1" x14ac:dyDescent="0.3">
      <c r="A1387" s="73">
        <v>20118</v>
      </c>
      <c r="B1387" s="74">
        <v>1308</v>
      </c>
      <c r="C1387" s="75" t="s">
        <v>51</v>
      </c>
      <c r="D1387" s="76">
        <v>42489.402777777781</v>
      </c>
      <c r="E1387" s="74" t="s">
        <v>41</v>
      </c>
      <c r="F1387" s="33">
        <v>42489.275694444441</v>
      </c>
      <c r="G1387" s="51">
        <f t="shared" si="255"/>
        <v>0.12708333334012423</v>
      </c>
      <c r="H1387" s="31" t="str">
        <f t="shared" si="256"/>
        <v>ACCEPTABLE</v>
      </c>
      <c r="I1387" s="18"/>
      <c r="J1387" s="33">
        <v>42489.409722222219</v>
      </c>
      <c r="K1387" s="33">
        <v>42489.420138888891</v>
      </c>
      <c r="L1387" s="27">
        <f t="shared" si="257"/>
        <v>1.0416666671517305E-2</v>
      </c>
      <c r="M1387" s="28" t="str">
        <f t="shared" si="258"/>
        <v>TRUE</v>
      </c>
      <c r="N1387" s="31" t="s">
        <v>41</v>
      </c>
      <c r="O1387" s="29" t="s">
        <v>181</v>
      </c>
      <c r="P1387"/>
      <c r="Q1387"/>
      <c r="R1387"/>
      <c r="S1387"/>
      <c r="T1387"/>
      <c r="U1387"/>
      <c r="V1387"/>
      <c r="W1387"/>
    </row>
    <row r="1388" spans="1:23" ht="27" customHeight="1" thickBot="1" x14ac:dyDescent="0.3">
      <c r="A1388" s="73">
        <v>20118</v>
      </c>
      <c r="B1388" s="74">
        <v>1309</v>
      </c>
      <c r="C1388" s="75" t="s">
        <v>848</v>
      </c>
      <c r="D1388" s="76">
        <v>42489.430555555555</v>
      </c>
      <c r="E1388" s="74" t="s">
        <v>39</v>
      </c>
      <c r="F1388" s="33">
        <v>42489.275694444441</v>
      </c>
      <c r="G1388" s="51">
        <f t="shared" ref="G1388" si="260">IF(D1388="","",D1388-F1388)</f>
        <v>0.15486111111385981</v>
      </c>
      <c r="H1388" s="31" t="str">
        <f t="shared" si="256"/>
        <v>ACCEPTABLE</v>
      </c>
      <c r="I1388" s="18"/>
      <c r="J1388" s="33">
        <v>42489.440972222219</v>
      </c>
      <c r="K1388" s="33">
        <v>42489.454861111109</v>
      </c>
      <c r="L1388" s="27">
        <f t="shared" si="257"/>
        <v>1.3888888890505768E-2</v>
      </c>
      <c r="M1388" s="28" t="str">
        <f t="shared" si="258"/>
        <v>TRUE</v>
      </c>
      <c r="N1388" s="31" t="s">
        <v>39</v>
      </c>
      <c r="O1388" s="29" t="s">
        <v>447</v>
      </c>
      <c r="P1388"/>
      <c r="Q1388"/>
      <c r="R1388"/>
      <c r="S1388"/>
      <c r="T1388"/>
      <c r="U1388"/>
      <c r="V1388"/>
      <c r="W1388"/>
    </row>
    <row r="1389" spans="1:23" ht="27" customHeight="1" thickBot="1" x14ac:dyDescent="0.3">
      <c r="A1389" s="73">
        <v>20121</v>
      </c>
      <c r="B1389" s="74">
        <v>1310</v>
      </c>
      <c r="C1389" s="75" t="s">
        <v>40</v>
      </c>
      <c r="D1389" s="76">
        <v>42489.548611111109</v>
      </c>
      <c r="E1389" s="74" t="s">
        <v>41</v>
      </c>
      <c r="F1389" s="33">
        <v>42489.439583333333</v>
      </c>
      <c r="G1389" s="51">
        <f t="shared" ref="G1389:G1404" si="261">IF(D1389="","",D1389-F1389)</f>
        <v>0.10902777777664596</v>
      </c>
      <c r="H1389" s="31" t="str">
        <f t="shared" si="256"/>
        <v>ACCEPTABLE</v>
      </c>
      <c r="I1389" s="18"/>
      <c r="J1389" s="33">
        <v>42489.482638888891</v>
      </c>
      <c r="K1389" s="33">
        <v>42489.496527777781</v>
      </c>
      <c r="L1389" s="27">
        <f t="shared" si="257"/>
        <v>1.3888888890505768E-2</v>
      </c>
      <c r="M1389" s="28" t="str">
        <f t="shared" si="258"/>
        <v>TRUE</v>
      </c>
      <c r="N1389" s="31" t="s">
        <v>41</v>
      </c>
      <c r="O1389" s="29" t="s">
        <v>432</v>
      </c>
      <c r="P1389"/>
      <c r="Q1389"/>
      <c r="R1389"/>
      <c r="S1389"/>
      <c r="T1389"/>
      <c r="U1389"/>
      <c r="V1389"/>
      <c r="W1389"/>
    </row>
    <row r="1390" spans="1:23" ht="27" customHeight="1" thickBot="1" x14ac:dyDescent="0.3">
      <c r="A1390" s="73">
        <v>20121</v>
      </c>
      <c r="B1390" s="74">
        <v>1311</v>
      </c>
      <c r="C1390" s="75" t="s">
        <v>43</v>
      </c>
      <c r="D1390" s="76">
        <v>42489.586805555555</v>
      </c>
      <c r="E1390" s="74" t="s">
        <v>39</v>
      </c>
      <c r="F1390" s="33">
        <v>42489.439583333333</v>
      </c>
      <c r="G1390" s="51">
        <f t="shared" si="261"/>
        <v>0.14722222222189885</v>
      </c>
      <c r="H1390" s="31" t="str">
        <f t="shared" si="256"/>
        <v>ACCEPTABLE</v>
      </c>
      <c r="I1390" s="18"/>
      <c r="J1390" s="33">
        <v>42489.534722222219</v>
      </c>
      <c r="K1390" s="33">
        <v>42489.545138888891</v>
      </c>
      <c r="L1390" s="27">
        <f t="shared" si="257"/>
        <v>1.0416666671517305E-2</v>
      </c>
      <c r="M1390" s="28" t="str">
        <f t="shared" si="258"/>
        <v>TRUE</v>
      </c>
      <c r="N1390" s="31" t="s">
        <v>39</v>
      </c>
      <c r="O1390" s="29" t="s">
        <v>54</v>
      </c>
      <c r="P1390"/>
      <c r="Q1390"/>
      <c r="R1390"/>
      <c r="S1390"/>
      <c r="T1390"/>
      <c r="U1390"/>
      <c r="V1390"/>
      <c r="W1390"/>
    </row>
    <row r="1391" spans="1:23" ht="27" customHeight="1" thickBot="1" x14ac:dyDescent="0.3">
      <c r="A1391" s="77">
        <v>20119</v>
      </c>
      <c r="B1391" s="78">
        <v>1312</v>
      </c>
      <c r="C1391" s="79" t="s">
        <v>43</v>
      </c>
      <c r="D1391" s="80">
        <v>42489.729166666664</v>
      </c>
      <c r="E1391" s="78" t="s">
        <v>41</v>
      </c>
      <c r="F1391" s="33">
        <v>42489.439583333333</v>
      </c>
      <c r="G1391" s="51">
        <f t="shared" si="261"/>
        <v>0.28958333333139308</v>
      </c>
      <c r="H1391" s="31" t="str">
        <f t="shared" si="256"/>
        <v>ACCEPTABLE</v>
      </c>
      <c r="I1391" s="18"/>
      <c r="J1391" s="33">
        <v>42489.838194444441</v>
      </c>
      <c r="K1391" s="33">
        <v>42489.848611111112</v>
      </c>
      <c r="L1391" s="27">
        <f t="shared" si="257"/>
        <v>1.0416666671517305E-2</v>
      </c>
      <c r="M1391" s="28" t="str">
        <f t="shared" si="258"/>
        <v>TRUE</v>
      </c>
      <c r="N1391" s="31" t="s">
        <v>41</v>
      </c>
      <c r="O1391" s="29" t="s">
        <v>398</v>
      </c>
      <c r="P1391"/>
      <c r="Q1391"/>
      <c r="R1391"/>
      <c r="S1391"/>
      <c r="T1391"/>
      <c r="U1391"/>
      <c r="V1391"/>
      <c r="W1391"/>
    </row>
    <row r="1392" spans="1:23" ht="27" customHeight="1" thickBot="1" x14ac:dyDescent="0.3">
      <c r="A1392" s="77">
        <v>20119</v>
      </c>
      <c r="B1392" s="78">
        <v>1313</v>
      </c>
      <c r="C1392" s="79" t="s">
        <v>40</v>
      </c>
      <c r="D1392" s="80">
        <v>42489.756944444445</v>
      </c>
      <c r="E1392" s="78" t="s">
        <v>39</v>
      </c>
      <c r="F1392" s="33">
        <v>42489.439583333333</v>
      </c>
      <c r="G1392" s="51">
        <f t="shared" si="261"/>
        <v>0.31736111111240461</v>
      </c>
      <c r="H1392" s="31" t="str">
        <f t="shared" si="256"/>
        <v>ACCEPTABLE</v>
      </c>
      <c r="I1392" s="18"/>
      <c r="J1392" s="33">
        <v>42489.868055555555</v>
      </c>
      <c r="K1392" s="33">
        <v>42489.878472222219</v>
      </c>
      <c r="L1392" s="27">
        <f t="shared" si="257"/>
        <v>1.0416666664241347E-2</v>
      </c>
      <c r="M1392" s="28" t="str">
        <f t="shared" si="258"/>
        <v>TRUE</v>
      </c>
      <c r="N1392" s="31" t="s">
        <v>39</v>
      </c>
      <c r="O1392" s="29" t="s">
        <v>849</v>
      </c>
      <c r="P1392"/>
      <c r="Q1392"/>
      <c r="R1392"/>
      <c r="S1392"/>
      <c r="T1392"/>
      <c r="U1392"/>
      <c r="V1392"/>
      <c r="W1392"/>
    </row>
    <row r="1393" spans="1:23" ht="27" customHeight="1" thickBot="1" x14ac:dyDescent="0.3">
      <c r="A1393" s="73">
        <v>20120</v>
      </c>
      <c r="B1393" s="74">
        <v>1314</v>
      </c>
      <c r="C1393" s="75" t="s">
        <v>340</v>
      </c>
      <c r="D1393" s="76">
        <v>42489.78125</v>
      </c>
      <c r="E1393" s="74" t="s">
        <v>41</v>
      </c>
      <c r="F1393" s="33">
        <v>42489.439583333333</v>
      </c>
      <c r="G1393" s="51">
        <f t="shared" si="261"/>
        <v>0.34166666666715173</v>
      </c>
      <c r="H1393" s="31" t="str">
        <f t="shared" si="256"/>
        <v>ACCEPTABLE</v>
      </c>
      <c r="I1393" s="18"/>
      <c r="J1393" s="33">
        <v>42490.109027777777</v>
      </c>
      <c r="K1393" s="33">
        <v>42490.118750000001</v>
      </c>
      <c r="L1393" s="27">
        <f t="shared" si="257"/>
        <v>9.7222222248092294E-3</v>
      </c>
      <c r="M1393" s="28" t="str">
        <f t="shared" si="258"/>
        <v>TRUE</v>
      </c>
      <c r="N1393" s="31" t="s">
        <v>41</v>
      </c>
      <c r="O1393" s="29" t="s">
        <v>789</v>
      </c>
      <c r="P1393"/>
      <c r="Q1393"/>
      <c r="R1393"/>
      <c r="S1393"/>
      <c r="T1393"/>
      <c r="U1393"/>
      <c r="V1393"/>
      <c r="W1393"/>
    </row>
    <row r="1394" spans="1:23" ht="27" customHeight="1" thickBot="1" x14ac:dyDescent="0.3">
      <c r="A1394" s="73">
        <v>20120</v>
      </c>
      <c r="B1394" s="74">
        <v>1315</v>
      </c>
      <c r="C1394" s="75" t="s">
        <v>51</v>
      </c>
      <c r="D1394" s="76">
        <v>42489.819444444445</v>
      </c>
      <c r="E1394" s="74" t="s">
        <v>39</v>
      </c>
      <c r="F1394" s="33">
        <v>42489.439583333333</v>
      </c>
      <c r="G1394" s="51">
        <f t="shared" si="261"/>
        <v>0.37986111111240461</v>
      </c>
      <c r="H1394" s="31" t="str">
        <f t="shared" si="256"/>
        <v>ACCEPTABLE</v>
      </c>
      <c r="I1394" s="18"/>
      <c r="J1394" s="33">
        <v>42490.143750000003</v>
      </c>
      <c r="K1394" s="33">
        <v>42490.154861111114</v>
      </c>
      <c r="L1394" s="27">
        <f t="shared" si="257"/>
        <v>1.1111111110949423E-2</v>
      </c>
      <c r="M1394" s="28" t="str">
        <f t="shared" si="258"/>
        <v>TRUE</v>
      </c>
      <c r="N1394" s="31" t="s">
        <v>39</v>
      </c>
      <c r="O1394" s="29" t="s">
        <v>398</v>
      </c>
      <c r="P1394"/>
      <c r="Q1394"/>
      <c r="R1394"/>
      <c r="S1394"/>
      <c r="T1394"/>
      <c r="U1394"/>
      <c r="V1394"/>
      <c r="W1394"/>
    </row>
    <row r="1395" spans="1:23" ht="27" customHeight="1" thickBot="1" x14ac:dyDescent="0.3">
      <c r="A1395" s="73">
        <v>20120</v>
      </c>
      <c r="B1395" s="74">
        <v>1316</v>
      </c>
      <c r="C1395" s="75" t="s">
        <v>850</v>
      </c>
      <c r="D1395" s="76">
        <v>42490.229166666664</v>
      </c>
      <c r="E1395" s="74" t="s">
        <v>41</v>
      </c>
      <c r="F1395" s="33">
        <v>42489.647916666669</v>
      </c>
      <c r="G1395" s="51">
        <f t="shared" si="261"/>
        <v>0.58124999999563443</v>
      </c>
      <c r="H1395" s="31" t="str">
        <f t="shared" si="256"/>
        <v>ACCEPTABLE</v>
      </c>
      <c r="I1395" s="18"/>
      <c r="J1395" s="33">
        <v>42490.229166666664</v>
      </c>
      <c r="K1395" s="33">
        <v>42490.23541666667</v>
      </c>
      <c r="L1395" s="27">
        <f t="shared" si="257"/>
        <v>6.2500000058207661E-3</v>
      </c>
      <c r="M1395" s="28" t="str">
        <f t="shared" si="258"/>
        <v>TRUE</v>
      </c>
      <c r="N1395" s="31" t="s">
        <v>41</v>
      </c>
      <c r="O1395" s="29" t="s">
        <v>851</v>
      </c>
      <c r="P1395"/>
      <c r="Q1395"/>
      <c r="R1395"/>
      <c r="S1395"/>
      <c r="T1395"/>
      <c r="U1395"/>
      <c r="V1395"/>
      <c r="W1395"/>
    </row>
    <row r="1396" spans="1:23" ht="27" customHeight="1" thickBot="1" x14ac:dyDescent="0.3">
      <c r="A1396" s="73">
        <v>20120</v>
      </c>
      <c r="B1396" s="74">
        <v>1317</v>
      </c>
      <c r="C1396" s="75" t="s">
        <v>51</v>
      </c>
      <c r="D1396" s="76">
        <v>42490.263888888891</v>
      </c>
      <c r="E1396" s="74" t="s">
        <v>39</v>
      </c>
      <c r="F1396" s="33">
        <v>42489.647916666669</v>
      </c>
      <c r="G1396" s="51">
        <f t="shared" si="261"/>
        <v>0.61597222222189885</v>
      </c>
      <c r="H1396" s="31" t="str">
        <f t="shared" si="256"/>
        <v>ACCEPTABLE</v>
      </c>
      <c r="I1396" s="18"/>
      <c r="J1396" s="33">
        <v>42490.260416666664</v>
      </c>
      <c r="K1396" s="33">
        <v>42490.270833333336</v>
      </c>
      <c r="L1396" s="27">
        <f t="shared" si="257"/>
        <v>1.0416666671517305E-2</v>
      </c>
      <c r="M1396" s="28" t="str">
        <f t="shared" si="258"/>
        <v>TRUE</v>
      </c>
      <c r="N1396" s="31" t="s">
        <v>39</v>
      </c>
      <c r="O1396" s="29" t="s">
        <v>852</v>
      </c>
      <c r="P1396"/>
      <c r="Q1396"/>
      <c r="R1396"/>
      <c r="S1396"/>
      <c r="T1396"/>
      <c r="U1396"/>
      <c r="V1396"/>
      <c r="W1396"/>
    </row>
    <row r="1397" spans="1:23" ht="27" customHeight="1" thickBot="1" x14ac:dyDescent="0.3">
      <c r="A1397" s="73">
        <v>20121</v>
      </c>
      <c r="B1397" s="74">
        <v>1318</v>
      </c>
      <c r="C1397" s="75" t="s">
        <v>43</v>
      </c>
      <c r="D1397" s="76">
        <v>42490.694444444445</v>
      </c>
      <c r="E1397" s="74" t="s">
        <v>41</v>
      </c>
      <c r="F1397" s="33">
        <v>42490.254861111112</v>
      </c>
      <c r="G1397" s="51">
        <f t="shared" si="261"/>
        <v>0.43958333333284827</v>
      </c>
      <c r="H1397" s="31" t="str">
        <f t="shared" si="256"/>
        <v>ACCEPTABLE</v>
      </c>
      <c r="I1397" s="18"/>
      <c r="J1397" s="33">
        <v>42490.694444444445</v>
      </c>
      <c r="K1397" s="33">
        <v>42490.706944444442</v>
      </c>
      <c r="L1397" s="27">
        <f t="shared" si="257"/>
        <v>1.2499999997089617E-2</v>
      </c>
      <c r="M1397" s="28" t="str">
        <f t="shared" si="258"/>
        <v>TRUE</v>
      </c>
      <c r="N1397" s="31" t="s">
        <v>41</v>
      </c>
      <c r="O1397" s="29" t="s">
        <v>398</v>
      </c>
      <c r="P1397"/>
      <c r="Q1397"/>
      <c r="R1397"/>
      <c r="S1397"/>
      <c r="T1397"/>
      <c r="U1397"/>
      <c r="V1397"/>
      <c r="W1397"/>
    </row>
    <row r="1398" spans="1:23" ht="27" customHeight="1" thickBot="1" x14ac:dyDescent="0.3">
      <c r="A1398" s="73">
        <v>20121</v>
      </c>
      <c r="B1398" s="74">
        <v>1319</v>
      </c>
      <c r="C1398" s="75" t="s">
        <v>40</v>
      </c>
      <c r="D1398" s="76">
        <v>42490.722222222219</v>
      </c>
      <c r="E1398" s="74" t="s">
        <v>39</v>
      </c>
      <c r="F1398" s="33">
        <v>42490.254861111112</v>
      </c>
      <c r="G1398" s="51">
        <f t="shared" ref="G1398:G1399" si="262">IF(D1398="","",D1398-F1398)</f>
        <v>0.46736111110658385</v>
      </c>
      <c r="H1398" s="31" t="str">
        <f t="shared" si="256"/>
        <v>ACCEPTABLE</v>
      </c>
      <c r="I1398" s="18"/>
      <c r="J1398" s="33">
        <v>42490.75</v>
      </c>
      <c r="K1398" s="33">
        <v>42490.763888888891</v>
      </c>
      <c r="L1398" s="27">
        <f t="shared" si="257"/>
        <v>1.3888888890505768E-2</v>
      </c>
      <c r="M1398" s="28" t="str">
        <f t="shared" si="258"/>
        <v>TRUE</v>
      </c>
      <c r="N1398" s="31" t="s">
        <v>39</v>
      </c>
      <c r="O1398" s="29" t="s">
        <v>853</v>
      </c>
      <c r="P1398"/>
      <c r="Q1398"/>
      <c r="R1398"/>
      <c r="S1398"/>
      <c r="T1398"/>
      <c r="U1398"/>
      <c r="V1398"/>
      <c r="W1398"/>
    </row>
    <row r="1399" spans="1:23" ht="27" customHeight="1" thickBot="1" x14ac:dyDescent="0.3">
      <c r="A1399" s="73">
        <v>20121</v>
      </c>
      <c r="B1399" s="74">
        <v>1320</v>
      </c>
      <c r="C1399" s="75" t="s">
        <v>43</v>
      </c>
      <c r="D1399" s="76">
        <v>42490.736111111109</v>
      </c>
      <c r="E1399" s="74" t="s">
        <v>41</v>
      </c>
      <c r="F1399" s="33">
        <v>42490.595833333333</v>
      </c>
      <c r="G1399" s="51">
        <f t="shared" si="262"/>
        <v>0.14027777777664596</v>
      </c>
      <c r="H1399" s="31" t="str">
        <f t="shared" si="256"/>
        <v>ACCEPTABLE</v>
      </c>
      <c r="I1399" s="18"/>
      <c r="J1399" s="33">
        <v>42490.763888888891</v>
      </c>
      <c r="K1399" s="33">
        <v>42490.777777777781</v>
      </c>
      <c r="L1399" s="27">
        <f t="shared" si="257"/>
        <v>1.3888888890505768E-2</v>
      </c>
      <c r="M1399" s="28" t="str">
        <f t="shared" si="258"/>
        <v>TRUE</v>
      </c>
      <c r="N1399" s="31" t="s">
        <v>41</v>
      </c>
      <c r="O1399" s="29" t="s">
        <v>398</v>
      </c>
      <c r="P1399"/>
      <c r="Q1399"/>
      <c r="R1399"/>
      <c r="S1399"/>
      <c r="T1399"/>
      <c r="U1399"/>
      <c r="V1399"/>
      <c r="W1399"/>
    </row>
    <row r="1400" spans="1:23" ht="27" customHeight="1" thickBot="1" x14ac:dyDescent="0.3">
      <c r="A1400" s="73">
        <v>20120</v>
      </c>
      <c r="B1400" s="74">
        <v>1321</v>
      </c>
      <c r="C1400" s="75" t="s">
        <v>51</v>
      </c>
      <c r="D1400" s="76">
        <v>42491.340277777781</v>
      </c>
      <c r="E1400" s="74" t="s">
        <v>41</v>
      </c>
      <c r="F1400" s="33">
        <v>42491.26666666667</v>
      </c>
      <c r="G1400" s="51">
        <f t="shared" si="261"/>
        <v>7.3611111110949423E-2</v>
      </c>
      <c r="H1400" s="31" t="str">
        <f t="shared" si="256"/>
        <v>ACCEPTABLE</v>
      </c>
      <c r="I1400" s="18"/>
      <c r="J1400" s="33">
        <v>42491.337500000001</v>
      </c>
      <c r="K1400" s="33">
        <v>42491.345138888886</v>
      </c>
      <c r="L1400" s="27">
        <f t="shared" si="257"/>
        <v>7.6388888846850023E-3</v>
      </c>
      <c r="M1400" s="28" t="str">
        <f t="shared" si="258"/>
        <v>TRUE</v>
      </c>
      <c r="N1400" s="31" t="s">
        <v>41</v>
      </c>
      <c r="O1400" s="29" t="s">
        <v>405</v>
      </c>
      <c r="P1400"/>
      <c r="Q1400"/>
      <c r="R1400"/>
      <c r="S1400"/>
      <c r="T1400"/>
      <c r="U1400"/>
      <c r="V1400"/>
      <c r="W1400"/>
    </row>
    <row r="1401" spans="1:23" ht="27" customHeight="1" thickBot="1" x14ac:dyDescent="0.3">
      <c r="A1401" s="73">
        <v>20120</v>
      </c>
      <c r="B1401" s="74">
        <v>1322</v>
      </c>
      <c r="C1401" s="75" t="s">
        <v>340</v>
      </c>
      <c r="D1401" s="76">
        <v>42491.368055555555</v>
      </c>
      <c r="E1401" s="74" t="s">
        <v>39</v>
      </c>
      <c r="F1401" s="33">
        <v>42491.26666666667</v>
      </c>
      <c r="G1401" s="51">
        <f t="shared" si="261"/>
        <v>0.101388888884685</v>
      </c>
      <c r="H1401" s="31" t="str">
        <f t="shared" si="256"/>
        <v>ACCEPTABLE</v>
      </c>
      <c r="I1401" s="18"/>
      <c r="J1401" s="33">
        <v>42491.361111111109</v>
      </c>
      <c r="K1401" s="33">
        <v>42491.374305555553</v>
      </c>
      <c r="L1401" s="27">
        <f t="shared" si="257"/>
        <v>1.3194444443797693E-2</v>
      </c>
      <c r="M1401" s="28" t="str">
        <f t="shared" si="258"/>
        <v>TRUE</v>
      </c>
      <c r="N1401" s="31" t="s">
        <v>39</v>
      </c>
      <c r="O1401" s="29" t="s">
        <v>854</v>
      </c>
      <c r="P1401"/>
      <c r="Q1401"/>
      <c r="R1401"/>
      <c r="S1401"/>
      <c r="T1401"/>
      <c r="U1401"/>
      <c r="V1401"/>
      <c r="W1401"/>
    </row>
    <row r="1402" spans="1:23" ht="27" customHeight="1" thickBot="1" x14ac:dyDescent="0.3">
      <c r="A1402" s="73">
        <v>20123</v>
      </c>
      <c r="B1402" s="74">
        <v>1323</v>
      </c>
      <c r="C1402" s="75" t="s">
        <v>40</v>
      </c>
      <c r="D1402" s="76">
        <v>42491.395833333336</v>
      </c>
      <c r="E1402" s="74" t="s">
        <v>41</v>
      </c>
      <c r="F1402" s="33">
        <v>42491.26666666667</v>
      </c>
      <c r="G1402" s="51">
        <f t="shared" si="261"/>
        <v>0.12916666666569654</v>
      </c>
      <c r="H1402" s="31" t="str">
        <f t="shared" si="256"/>
        <v>ACCEPTABLE</v>
      </c>
      <c r="I1402" s="18"/>
      <c r="J1402" s="33">
        <v>42491.401388888888</v>
      </c>
      <c r="K1402" s="33">
        <v>42491.411805555559</v>
      </c>
      <c r="L1402" s="27">
        <f t="shared" si="257"/>
        <v>1.0416666671517305E-2</v>
      </c>
      <c r="M1402" s="28" t="str">
        <f t="shared" si="258"/>
        <v>TRUE</v>
      </c>
      <c r="N1402" s="31" t="s">
        <v>41</v>
      </c>
      <c r="O1402" s="29" t="s">
        <v>855</v>
      </c>
      <c r="P1402"/>
      <c r="Q1402"/>
      <c r="R1402"/>
      <c r="S1402"/>
      <c r="T1402"/>
      <c r="U1402"/>
      <c r="V1402"/>
      <c r="W1402"/>
    </row>
    <row r="1403" spans="1:23" ht="27" customHeight="1" thickBot="1" x14ac:dyDescent="0.3">
      <c r="A1403" s="73">
        <v>20123</v>
      </c>
      <c r="B1403" s="74">
        <v>1324</v>
      </c>
      <c r="C1403" s="75" t="s">
        <v>40</v>
      </c>
      <c r="D1403" s="76">
        <v>42491.423611111109</v>
      </c>
      <c r="E1403" s="74" t="s">
        <v>39</v>
      </c>
      <c r="F1403" s="33">
        <v>42491.26666666667</v>
      </c>
      <c r="G1403" s="51">
        <f t="shared" si="261"/>
        <v>0.15694444443943212</v>
      </c>
      <c r="H1403" s="31" t="str">
        <f t="shared" si="256"/>
        <v>ACCEPTABLE</v>
      </c>
      <c r="I1403" s="18"/>
      <c r="J1403" s="33">
        <v>42491.420138888891</v>
      </c>
      <c r="K1403" s="33">
        <v>42491.433333333334</v>
      </c>
      <c r="L1403" s="27">
        <f t="shared" si="257"/>
        <v>1.3194444443797693E-2</v>
      </c>
      <c r="M1403" s="28" t="str">
        <f t="shared" si="258"/>
        <v>TRUE</v>
      </c>
      <c r="N1403" s="31" t="s">
        <v>39</v>
      </c>
      <c r="O1403" s="29" t="s">
        <v>855</v>
      </c>
      <c r="P1403"/>
      <c r="Q1403"/>
      <c r="R1403"/>
      <c r="S1403"/>
      <c r="T1403"/>
      <c r="U1403"/>
      <c r="V1403"/>
      <c r="W1403"/>
    </row>
    <row r="1404" spans="1:23" ht="27" customHeight="1" thickBot="1" x14ac:dyDescent="0.3">
      <c r="A1404" s="73">
        <v>20124</v>
      </c>
      <c r="B1404" s="74">
        <v>1325</v>
      </c>
      <c r="C1404" s="75" t="s">
        <v>40</v>
      </c>
      <c r="D1404" s="76">
        <v>42492.4375</v>
      </c>
      <c r="E1404" s="74" t="s">
        <v>41</v>
      </c>
      <c r="F1404" s="33">
        <v>42492.279166666667</v>
      </c>
      <c r="G1404" s="51">
        <f t="shared" si="261"/>
        <v>0.15833333333284827</v>
      </c>
      <c r="H1404" s="31" t="str">
        <f t="shared" si="256"/>
        <v>ACCEPTABLE</v>
      </c>
      <c r="I1404" s="18"/>
      <c r="J1404" s="33">
        <v>42492.479166666664</v>
      </c>
      <c r="K1404" s="33">
        <v>42492.489583333336</v>
      </c>
      <c r="L1404" s="27">
        <f t="shared" si="257"/>
        <v>1.0416666671517305E-2</v>
      </c>
      <c r="M1404" s="28" t="str">
        <f t="shared" si="258"/>
        <v>TRUE</v>
      </c>
      <c r="N1404" s="31" t="s">
        <v>41</v>
      </c>
      <c r="O1404" s="29" t="s">
        <v>856</v>
      </c>
      <c r="P1404"/>
      <c r="Q1404"/>
      <c r="R1404"/>
      <c r="S1404"/>
      <c r="T1404"/>
      <c r="U1404"/>
      <c r="V1404"/>
      <c r="W1404"/>
    </row>
    <row r="1405" spans="1:23" ht="27" customHeight="1" thickBot="1" x14ac:dyDescent="0.3">
      <c r="A1405" s="73">
        <v>20124</v>
      </c>
      <c r="B1405" s="74">
        <v>1326</v>
      </c>
      <c r="C1405" s="75" t="s">
        <v>43</v>
      </c>
      <c r="D1405" s="76">
        <v>42492.472222222219</v>
      </c>
      <c r="E1405" s="74" t="s">
        <v>39</v>
      </c>
      <c r="F1405" s="33">
        <v>42492.279166666667</v>
      </c>
      <c r="G1405" s="51">
        <f t="shared" ref="G1405:G1462" si="263">IF(D1405="","",D1405-F1405)</f>
        <v>0.19305555555183673</v>
      </c>
      <c r="H1405" s="31" t="str">
        <f t="shared" si="256"/>
        <v>ACCEPTABLE</v>
      </c>
      <c r="I1405" s="18"/>
      <c r="J1405" s="33">
        <v>42492.513888888891</v>
      </c>
      <c r="K1405" s="33">
        <v>42492.529861111114</v>
      </c>
      <c r="L1405" s="27">
        <f t="shared" si="257"/>
        <v>1.5972222223354038E-2</v>
      </c>
      <c r="M1405" s="28" t="str">
        <f t="shared" si="258"/>
        <v>TRUE</v>
      </c>
      <c r="N1405" s="31" t="s">
        <v>39</v>
      </c>
      <c r="O1405" s="29" t="s">
        <v>398</v>
      </c>
      <c r="P1405"/>
      <c r="Q1405"/>
      <c r="R1405"/>
      <c r="S1405"/>
      <c r="T1405"/>
      <c r="U1405"/>
      <c r="V1405"/>
      <c r="W1405"/>
    </row>
    <row r="1406" spans="1:23" ht="27" customHeight="1" thickBot="1" x14ac:dyDescent="0.3">
      <c r="A1406" s="73">
        <v>20125</v>
      </c>
      <c r="B1406" s="74">
        <v>1329</v>
      </c>
      <c r="C1406" s="75" t="s">
        <v>40</v>
      </c>
      <c r="D1406" s="76">
        <v>42494.576388888891</v>
      </c>
      <c r="E1406" s="74" t="s">
        <v>41</v>
      </c>
      <c r="F1406" s="33">
        <v>42494.522916666669</v>
      </c>
      <c r="G1406" s="51">
        <f t="shared" si="263"/>
        <v>5.3472222221898846E-2</v>
      </c>
      <c r="H1406" s="31" t="str">
        <f t="shared" si="256"/>
        <v>ACCEPTABLE</v>
      </c>
      <c r="I1406" s="18"/>
      <c r="J1406" s="33">
        <v>42494.597222222219</v>
      </c>
      <c r="K1406" s="33">
        <v>42494.612500000003</v>
      </c>
      <c r="L1406" s="27">
        <f t="shared" si="257"/>
        <v>1.527777778392192E-2</v>
      </c>
      <c r="M1406" s="28" t="str">
        <f t="shared" si="258"/>
        <v>TRUE</v>
      </c>
      <c r="N1406" s="31" t="s">
        <v>41</v>
      </c>
      <c r="O1406" s="29" t="s">
        <v>857</v>
      </c>
      <c r="P1406"/>
      <c r="Q1406"/>
      <c r="R1406"/>
      <c r="S1406"/>
      <c r="T1406"/>
      <c r="U1406"/>
      <c r="V1406"/>
      <c r="W1406"/>
    </row>
    <row r="1407" spans="1:23" ht="27" customHeight="1" thickBot="1" x14ac:dyDescent="0.3">
      <c r="A1407" s="73">
        <v>20125</v>
      </c>
      <c r="B1407" s="74">
        <v>1330</v>
      </c>
      <c r="C1407" s="75" t="s">
        <v>43</v>
      </c>
      <c r="D1407" s="76">
        <v>42494.611111111109</v>
      </c>
      <c r="E1407" s="74" t="s">
        <v>39</v>
      </c>
      <c r="F1407" s="33">
        <v>42494.522916666669</v>
      </c>
      <c r="G1407" s="51">
        <f t="shared" si="263"/>
        <v>8.819444444088731E-2</v>
      </c>
      <c r="H1407" s="31" t="str">
        <f t="shared" si="256"/>
        <v>ACCEPTABLE</v>
      </c>
      <c r="I1407" s="18"/>
      <c r="J1407" s="33">
        <v>42494.635416666664</v>
      </c>
      <c r="K1407" s="33">
        <v>42494.645833333336</v>
      </c>
      <c r="L1407" s="27">
        <f t="shared" si="257"/>
        <v>1.0416666671517305E-2</v>
      </c>
      <c r="M1407" s="28" t="str">
        <f t="shared" si="258"/>
        <v>TRUE</v>
      </c>
      <c r="N1407" s="31" t="s">
        <v>39</v>
      </c>
      <c r="O1407" s="29" t="s">
        <v>44</v>
      </c>
      <c r="P1407"/>
      <c r="Q1407"/>
      <c r="R1407"/>
      <c r="S1407"/>
      <c r="T1407"/>
      <c r="U1407"/>
      <c r="V1407"/>
      <c r="W1407"/>
    </row>
    <row r="1408" spans="1:23" ht="27" customHeight="1" thickBot="1" x14ac:dyDescent="0.3">
      <c r="A1408" s="73">
        <v>20126</v>
      </c>
      <c r="B1408" s="74">
        <v>1331</v>
      </c>
      <c r="C1408" s="75" t="s">
        <v>40</v>
      </c>
      <c r="D1408" s="76">
        <v>42495.21875</v>
      </c>
      <c r="E1408" s="74" t="s">
        <v>41</v>
      </c>
      <c r="F1408" s="33">
        <v>42494.75277777778</v>
      </c>
      <c r="G1408" s="51">
        <f t="shared" si="263"/>
        <v>0.46597222222044365</v>
      </c>
      <c r="H1408" s="31" t="str">
        <f t="shared" si="256"/>
        <v>ACCEPTABLE</v>
      </c>
      <c r="I1408" s="18"/>
      <c r="J1408" s="33">
        <v>42495.25</v>
      </c>
      <c r="K1408" s="33">
        <v>42495.260416666664</v>
      </c>
      <c r="L1408" s="27">
        <f t="shared" si="257"/>
        <v>1.0416666664241347E-2</v>
      </c>
      <c r="M1408" s="28" t="str">
        <f t="shared" si="258"/>
        <v>TRUE</v>
      </c>
      <c r="N1408" s="31" t="s">
        <v>41</v>
      </c>
      <c r="O1408" s="29" t="s">
        <v>92</v>
      </c>
      <c r="P1408"/>
      <c r="Q1408"/>
      <c r="R1408"/>
      <c r="S1408"/>
      <c r="T1408"/>
      <c r="U1408"/>
      <c r="V1408"/>
      <c r="W1408"/>
    </row>
    <row r="1409" spans="1:23" ht="27" customHeight="1" thickBot="1" x14ac:dyDescent="0.3">
      <c r="A1409" s="73">
        <v>20126</v>
      </c>
      <c r="B1409" s="74">
        <v>1332</v>
      </c>
      <c r="C1409" s="75" t="s">
        <v>40</v>
      </c>
      <c r="D1409" s="76">
        <v>42495.246527777781</v>
      </c>
      <c r="E1409" s="74" t="s">
        <v>39</v>
      </c>
      <c r="F1409" s="33">
        <v>42494.75277777778</v>
      </c>
      <c r="G1409" s="51">
        <f t="shared" si="263"/>
        <v>0.49375000000145519</v>
      </c>
      <c r="H1409" s="31" t="str">
        <f t="shared" si="256"/>
        <v>ACCEPTABLE</v>
      </c>
      <c r="I1409" s="18"/>
      <c r="J1409" s="33">
        <v>42495.270833333336</v>
      </c>
      <c r="K1409" s="33">
        <v>42495.280555555553</v>
      </c>
      <c r="L1409" s="27">
        <f t="shared" si="257"/>
        <v>9.7222222175332718E-3</v>
      </c>
      <c r="M1409" s="28" t="str">
        <f t="shared" si="258"/>
        <v>TRUE</v>
      </c>
      <c r="N1409" s="31" t="s">
        <v>39</v>
      </c>
      <c r="O1409" s="29" t="s">
        <v>92</v>
      </c>
      <c r="P1409"/>
      <c r="Q1409"/>
      <c r="R1409"/>
      <c r="S1409"/>
      <c r="T1409"/>
      <c r="U1409"/>
      <c r="V1409"/>
      <c r="W1409"/>
    </row>
    <row r="1410" spans="1:23" ht="27" customHeight="1" thickBot="1" x14ac:dyDescent="0.3">
      <c r="A1410" s="73">
        <v>20125</v>
      </c>
      <c r="B1410" s="74">
        <v>1333</v>
      </c>
      <c r="C1410" s="75" t="s">
        <v>43</v>
      </c>
      <c r="D1410" s="76">
        <v>42495.444444444445</v>
      </c>
      <c r="E1410" s="74" t="s">
        <v>41</v>
      </c>
      <c r="F1410" s="33">
        <v>42495.293055555558</v>
      </c>
      <c r="G1410" s="51">
        <f t="shared" si="263"/>
        <v>0.15138888888759539</v>
      </c>
      <c r="H1410" s="31" t="str">
        <f t="shared" si="256"/>
        <v>ACCEPTABLE</v>
      </c>
      <c r="I1410" s="18"/>
      <c r="J1410" s="33">
        <v>42495.4375</v>
      </c>
      <c r="K1410" s="33">
        <v>42495.444444444445</v>
      </c>
      <c r="L1410" s="27">
        <f t="shared" si="257"/>
        <v>6.9444444452528842E-3</v>
      </c>
      <c r="M1410" s="28" t="str">
        <f t="shared" si="258"/>
        <v>TRUE</v>
      </c>
      <c r="N1410" s="31" t="s">
        <v>41</v>
      </c>
      <c r="O1410" s="29" t="s">
        <v>179</v>
      </c>
      <c r="P1410"/>
      <c r="Q1410"/>
      <c r="R1410"/>
      <c r="S1410"/>
      <c r="T1410"/>
      <c r="U1410"/>
      <c r="V1410"/>
      <c r="W1410"/>
    </row>
    <row r="1411" spans="1:23" ht="27" customHeight="1" thickBot="1" x14ac:dyDescent="0.3">
      <c r="A1411" s="73">
        <v>20125</v>
      </c>
      <c r="B1411" s="74">
        <v>1334</v>
      </c>
      <c r="C1411" s="75" t="s">
        <v>40</v>
      </c>
      <c r="D1411" s="76">
        <v>42495.472222222219</v>
      </c>
      <c r="E1411" s="74" t="s">
        <v>39</v>
      </c>
      <c r="F1411" s="33">
        <v>42495.293055555558</v>
      </c>
      <c r="G1411" s="51">
        <f t="shared" si="263"/>
        <v>0.17916666666133096</v>
      </c>
      <c r="H1411" s="31" t="str">
        <f t="shared" si="256"/>
        <v>ACCEPTABLE</v>
      </c>
      <c r="I1411" s="18"/>
      <c r="J1411" s="33">
        <v>42495.472222222219</v>
      </c>
      <c r="K1411" s="33">
        <v>42495.484722222223</v>
      </c>
      <c r="L1411" s="27">
        <f t="shared" si="257"/>
        <v>1.2500000004365575E-2</v>
      </c>
      <c r="M1411" s="28" t="str">
        <f t="shared" si="258"/>
        <v>TRUE</v>
      </c>
      <c r="N1411" s="31" t="s">
        <v>39</v>
      </c>
      <c r="O1411" s="29" t="s">
        <v>858</v>
      </c>
      <c r="P1411"/>
      <c r="Q1411"/>
      <c r="R1411"/>
      <c r="S1411"/>
      <c r="T1411"/>
      <c r="U1411"/>
      <c r="V1411"/>
      <c r="W1411"/>
    </row>
    <row r="1412" spans="1:23" ht="27" customHeight="1" thickBot="1" x14ac:dyDescent="0.3">
      <c r="A1412" s="73">
        <v>20126</v>
      </c>
      <c r="B1412" s="74">
        <v>1335</v>
      </c>
      <c r="C1412" s="75" t="s">
        <v>40</v>
      </c>
      <c r="D1412" s="76">
        <v>42496.114583333336</v>
      </c>
      <c r="E1412" s="74" t="s">
        <v>41</v>
      </c>
      <c r="F1412" s="33">
        <v>42495.847222222219</v>
      </c>
      <c r="G1412" s="51">
        <f t="shared" si="263"/>
        <v>0.26736111111677019</v>
      </c>
      <c r="H1412" s="31" t="str">
        <f t="shared" si="256"/>
        <v>ACCEPTABLE</v>
      </c>
      <c r="I1412" s="18"/>
      <c r="J1412" s="33">
        <v>42496.084722222222</v>
      </c>
      <c r="K1412" s="33">
        <v>42496.093055555553</v>
      </c>
      <c r="L1412" s="27">
        <f t="shared" si="257"/>
        <v>8.333333331393078E-3</v>
      </c>
      <c r="M1412" s="28" t="str">
        <f t="shared" si="258"/>
        <v>TRUE</v>
      </c>
      <c r="N1412" s="31" t="s">
        <v>41</v>
      </c>
      <c r="O1412" s="29" t="s">
        <v>859</v>
      </c>
      <c r="P1412"/>
      <c r="Q1412"/>
      <c r="R1412"/>
      <c r="S1412"/>
      <c r="T1412"/>
      <c r="U1412"/>
      <c r="V1412"/>
      <c r="W1412"/>
    </row>
    <row r="1413" spans="1:23" ht="27" customHeight="1" thickBot="1" x14ac:dyDescent="0.3">
      <c r="A1413" s="73">
        <v>20126</v>
      </c>
      <c r="B1413" s="74">
        <v>1336</v>
      </c>
      <c r="C1413" s="75" t="s">
        <v>43</v>
      </c>
      <c r="D1413" s="76">
        <v>42496.15625</v>
      </c>
      <c r="E1413" s="74" t="s">
        <v>39</v>
      </c>
      <c r="F1413" s="33">
        <v>42495.847222222219</v>
      </c>
      <c r="G1413" s="51">
        <f t="shared" si="263"/>
        <v>0.30902777778101154</v>
      </c>
      <c r="H1413" s="31" t="str">
        <f t="shared" si="256"/>
        <v>ACCEPTABLE</v>
      </c>
      <c r="I1413" s="18"/>
      <c r="J1413" s="33">
        <v>42496.118055555555</v>
      </c>
      <c r="K1413" s="33">
        <v>42496.127083333333</v>
      </c>
      <c r="L1413" s="27">
        <f t="shared" si="257"/>
        <v>9.0277777781011537E-3</v>
      </c>
      <c r="M1413" s="28" t="str">
        <f t="shared" si="258"/>
        <v>TRUE</v>
      </c>
      <c r="N1413" s="31" t="s">
        <v>39</v>
      </c>
      <c r="O1413" s="29" t="s">
        <v>398</v>
      </c>
      <c r="P1413"/>
      <c r="Q1413"/>
      <c r="R1413"/>
      <c r="S1413"/>
      <c r="T1413"/>
      <c r="U1413"/>
      <c r="V1413"/>
      <c r="W1413"/>
    </row>
    <row r="1414" spans="1:23" ht="27" customHeight="1" thickBot="1" x14ac:dyDescent="0.3">
      <c r="A1414" s="73">
        <v>20126</v>
      </c>
      <c r="B1414" s="74">
        <v>1337</v>
      </c>
      <c r="C1414" s="75" t="s">
        <v>43</v>
      </c>
      <c r="D1414" s="76">
        <v>42496.527777777781</v>
      </c>
      <c r="E1414" s="74" t="s">
        <v>41</v>
      </c>
      <c r="F1414" s="33">
        <v>42496.352083333331</v>
      </c>
      <c r="G1414" s="51">
        <f t="shared" si="263"/>
        <v>0.17569444444961846</v>
      </c>
      <c r="H1414" s="31" t="str">
        <f t="shared" si="256"/>
        <v>ACCEPTABLE</v>
      </c>
      <c r="I1414" s="18"/>
      <c r="J1414" s="33">
        <v>42496.536111111112</v>
      </c>
      <c r="K1414" s="33">
        <v>42496.541666666664</v>
      </c>
      <c r="L1414" s="27">
        <f t="shared" si="257"/>
        <v>5.5555555518367328E-3</v>
      </c>
      <c r="M1414" s="28" t="str">
        <f t="shared" si="258"/>
        <v>TRUE</v>
      </c>
      <c r="N1414" s="31" t="s">
        <v>41</v>
      </c>
      <c r="O1414" s="29" t="s">
        <v>44</v>
      </c>
      <c r="P1414"/>
      <c r="Q1414"/>
      <c r="R1414"/>
      <c r="S1414"/>
      <c r="T1414"/>
      <c r="U1414"/>
      <c r="V1414"/>
      <c r="W1414"/>
    </row>
    <row r="1415" spans="1:23" ht="27" customHeight="1" thickBot="1" x14ac:dyDescent="0.3">
      <c r="A1415" s="73">
        <v>20126</v>
      </c>
      <c r="B1415" s="74">
        <v>1338</v>
      </c>
      <c r="C1415" s="75" t="s">
        <v>40</v>
      </c>
      <c r="D1415" s="76">
        <v>42496.555555555555</v>
      </c>
      <c r="E1415" s="74" t="s">
        <v>39</v>
      </c>
      <c r="F1415" s="33">
        <v>42496.352083333331</v>
      </c>
      <c r="G1415" s="51">
        <f t="shared" si="263"/>
        <v>0.20347222222335404</v>
      </c>
      <c r="H1415" s="31" t="str">
        <f t="shared" si="256"/>
        <v>ACCEPTABLE</v>
      </c>
      <c r="I1415" s="18"/>
      <c r="J1415" s="33">
        <v>42496.548611111109</v>
      </c>
      <c r="K1415" s="33">
        <v>42496.559027777781</v>
      </c>
      <c r="L1415" s="27">
        <f t="shared" si="257"/>
        <v>1.0416666671517305E-2</v>
      </c>
      <c r="M1415" s="28" t="str">
        <f t="shared" si="258"/>
        <v>TRUE</v>
      </c>
      <c r="N1415" s="31" t="s">
        <v>39</v>
      </c>
      <c r="O1415" s="29" t="s">
        <v>860</v>
      </c>
      <c r="P1415"/>
      <c r="Q1415"/>
      <c r="R1415"/>
      <c r="S1415"/>
      <c r="T1415"/>
      <c r="U1415"/>
      <c r="V1415"/>
      <c r="W1415"/>
    </row>
    <row r="1416" spans="1:23" ht="27" customHeight="1" thickBot="1" x14ac:dyDescent="0.3">
      <c r="A1416" s="73">
        <v>20127</v>
      </c>
      <c r="B1416" s="74">
        <v>1339</v>
      </c>
      <c r="C1416" s="75" t="s">
        <v>40</v>
      </c>
      <c r="D1416" s="76">
        <v>42496.597222222219</v>
      </c>
      <c r="E1416" s="74" t="s">
        <v>41</v>
      </c>
      <c r="F1416" s="33">
        <v>42496.352083333331</v>
      </c>
      <c r="G1416" s="51">
        <f t="shared" si="263"/>
        <v>0.24513888888759539</v>
      </c>
      <c r="H1416" s="31" t="str">
        <f t="shared" si="256"/>
        <v>ACCEPTABLE</v>
      </c>
      <c r="I1416" s="18"/>
      <c r="J1416" s="33">
        <v>42496.59375</v>
      </c>
      <c r="K1416" s="33">
        <v>42496.611111111109</v>
      </c>
      <c r="L1416" s="27">
        <f t="shared" si="257"/>
        <v>1.7361111109494232E-2</v>
      </c>
      <c r="M1416" s="28" t="str">
        <f t="shared" si="258"/>
        <v>TRUE</v>
      </c>
      <c r="N1416" s="31" t="s">
        <v>41</v>
      </c>
      <c r="O1416" s="29" t="s">
        <v>861</v>
      </c>
      <c r="P1416"/>
      <c r="Q1416"/>
      <c r="R1416"/>
      <c r="S1416"/>
      <c r="T1416"/>
      <c r="U1416"/>
      <c r="V1416"/>
      <c r="W1416"/>
    </row>
    <row r="1417" spans="1:23" ht="27" customHeight="1" thickBot="1" x14ac:dyDescent="0.3">
      <c r="A1417" s="73">
        <v>20127</v>
      </c>
      <c r="B1417" s="74">
        <v>1340</v>
      </c>
      <c r="C1417" s="75" t="s">
        <v>43</v>
      </c>
      <c r="D1417" s="76">
        <v>42496.631944444445</v>
      </c>
      <c r="E1417" s="74" t="s">
        <v>39</v>
      </c>
      <c r="F1417" s="33">
        <v>42496.352083333331</v>
      </c>
      <c r="G1417" s="51">
        <f t="shared" si="263"/>
        <v>0.27986111111385981</v>
      </c>
      <c r="H1417" s="31" t="str">
        <f t="shared" si="256"/>
        <v>ACCEPTABLE</v>
      </c>
      <c r="I1417" s="18"/>
      <c r="J1417" s="33">
        <v>42496.635416666664</v>
      </c>
      <c r="K1417" s="33">
        <v>42496.644444444442</v>
      </c>
      <c r="L1417" s="27">
        <f t="shared" si="257"/>
        <v>9.0277777781011537E-3</v>
      </c>
      <c r="M1417" s="28" t="str">
        <f t="shared" si="258"/>
        <v>TRUE</v>
      </c>
      <c r="N1417" s="31" t="s">
        <v>39</v>
      </c>
      <c r="O1417" s="29" t="s">
        <v>44</v>
      </c>
      <c r="P1417"/>
      <c r="Q1417"/>
      <c r="R1417"/>
      <c r="S1417"/>
      <c r="T1417"/>
      <c r="U1417"/>
      <c r="V1417"/>
      <c r="W1417"/>
    </row>
    <row r="1418" spans="1:23" ht="27" customHeight="1" thickBot="1" x14ac:dyDescent="0.3">
      <c r="A1418" s="77">
        <v>20127</v>
      </c>
      <c r="B1418" s="78">
        <v>1341</v>
      </c>
      <c r="C1418" s="79" t="s">
        <v>43</v>
      </c>
      <c r="D1418" s="80">
        <v>42496.729166666664</v>
      </c>
      <c r="E1418" s="78" t="s">
        <v>39</v>
      </c>
      <c r="F1418" s="33">
        <v>42496.678472222222</v>
      </c>
      <c r="G1418" s="51">
        <f t="shared" si="263"/>
        <v>5.0694444442342501E-2</v>
      </c>
      <c r="H1418" s="31" t="str">
        <f t="shared" si="256"/>
        <v>ACCEPTABLE</v>
      </c>
      <c r="I1418" s="18"/>
      <c r="J1418" s="33">
        <v>42496.732638888891</v>
      </c>
      <c r="K1418" s="33">
        <v>42496.741666666669</v>
      </c>
      <c r="L1418" s="27">
        <f t="shared" si="257"/>
        <v>9.0277777781011537E-3</v>
      </c>
      <c r="M1418" s="28" t="str">
        <f t="shared" si="258"/>
        <v>TRUE</v>
      </c>
      <c r="N1418" s="31" t="s">
        <v>39</v>
      </c>
      <c r="O1418" s="29" t="s">
        <v>216</v>
      </c>
      <c r="P1418"/>
      <c r="Q1418"/>
      <c r="R1418"/>
      <c r="S1418"/>
      <c r="T1418"/>
      <c r="U1418"/>
      <c r="V1418"/>
      <c r="W1418"/>
    </row>
    <row r="1419" spans="1:23" ht="27" customHeight="1" thickBot="1" x14ac:dyDescent="0.3">
      <c r="A1419" s="73">
        <v>20127</v>
      </c>
      <c r="B1419" s="74">
        <v>1342</v>
      </c>
      <c r="C1419" s="75" t="s">
        <v>43</v>
      </c>
      <c r="D1419" s="76">
        <v>42496.875</v>
      </c>
      <c r="E1419" s="74" t="s">
        <v>41</v>
      </c>
      <c r="F1419" s="33">
        <v>42496.678472222222</v>
      </c>
      <c r="G1419" s="51">
        <f t="shared" si="263"/>
        <v>0.19652777777810115</v>
      </c>
      <c r="H1419" s="31" t="str">
        <f t="shared" ref="H1419:H1470" si="264">IF(D1419-F1419&lt;0,"TOO LATE",IF(G1419="","",IF(OR(DAY(D1419-F1419)&gt;1,AND(HOUR(D1419-F1419)&gt;HOUR("0:59"),(SIGN(D1419-F1419)=1))),"ACCEPTABLE","TOO LATE")))</f>
        <v>ACCEPTABLE</v>
      </c>
      <c r="I1419" s="18"/>
      <c r="J1419" s="33">
        <v>42496.871527777781</v>
      </c>
      <c r="K1419" s="33">
        <v>42496.881944444445</v>
      </c>
      <c r="L1419" s="27">
        <f t="shared" si="257"/>
        <v>1.0416666664241347E-2</v>
      </c>
      <c r="M1419" s="28" t="str">
        <f t="shared" si="258"/>
        <v>TRUE</v>
      </c>
      <c r="N1419" s="31" t="s">
        <v>41</v>
      </c>
      <c r="O1419" s="29" t="s">
        <v>216</v>
      </c>
      <c r="P1419"/>
      <c r="Q1419"/>
      <c r="R1419"/>
      <c r="S1419"/>
      <c r="T1419"/>
      <c r="U1419"/>
      <c r="V1419"/>
      <c r="W1419"/>
    </row>
    <row r="1420" spans="1:23" ht="27" customHeight="1" thickBot="1" x14ac:dyDescent="0.3">
      <c r="A1420" s="77">
        <v>20127</v>
      </c>
      <c r="B1420" s="78">
        <v>1343</v>
      </c>
      <c r="C1420" s="79" t="s">
        <v>43</v>
      </c>
      <c r="D1420" s="80">
        <v>42497.277777777781</v>
      </c>
      <c r="E1420" s="78" t="s">
        <v>41</v>
      </c>
      <c r="F1420" s="33">
        <v>42496.917361111111</v>
      </c>
      <c r="G1420" s="51">
        <f t="shared" si="263"/>
        <v>0.36041666667006211</v>
      </c>
      <c r="H1420" s="31" t="str">
        <f t="shared" si="264"/>
        <v>ACCEPTABLE</v>
      </c>
      <c r="I1420" s="18"/>
      <c r="J1420" s="33">
        <v>42497.270833333336</v>
      </c>
      <c r="K1420" s="33">
        <v>42497.279861111114</v>
      </c>
      <c r="L1420" s="27">
        <f t="shared" ref="L1420:L1471" si="265">IF(OR(K1420="",J1420=""), "Incomplete Data", K1420-J1420)</f>
        <v>9.0277777781011537E-3</v>
      </c>
      <c r="M1420" s="28" t="str">
        <f t="shared" ref="M1420:M1471" si="266">_xlfn.IFS(OR(J1420=0,K1420=0,L1420=""), "Incomplete Data", OR(L1420&gt;$M$5,L1420&lt;-$M$5),"FALSE",  OR(L1420&lt;=$M$5,L1420&gt;-$M$5), "TRUE")</f>
        <v>TRUE</v>
      </c>
      <c r="N1420" s="31" t="s">
        <v>41</v>
      </c>
      <c r="O1420" s="29" t="s">
        <v>54</v>
      </c>
      <c r="P1420"/>
      <c r="Q1420"/>
      <c r="R1420"/>
      <c r="S1420"/>
      <c r="T1420"/>
      <c r="U1420"/>
      <c r="V1420"/>
      <c r="W1420"/>
    </row>
    <row r="1421" spans="1:23" ht="27" customHeight="1" thickBot="1" x14ac:dyDescent="0.3">
      <c r="A1421" s="77">
        <v>20127</v>
      </c>
      <c r="B1421" s="78">
        <v>1344</v>
      </c>
      <c r="C1421" s="79" t="s">
        <v>40</v>
      </c>
      <c r="D1421" s="80">
        <v>42497.305555555555</v>
      </c>
      <c r="E1421" s="78" t="s">
        <v>39</v>
      </c>
      <c r="F1421" s="33">
        <v>42496.917361111111</v>
      </c>
      <c r="G1421" s="51">
        <f t="shared" si="263"/>
        <v>0.38819444444379769</v>
      </c>
      <c r="H1421" s="31" t="str">
        <f t="shared" si="264"/>
        <v>ACCEPTABLE</v>
      </c>
      <c r="I1421" s="18"/>
      <c r="J1421" s="33">
        <v>42497.3125</v>
      </c>
      <c r="K1421" s="33">
        <v>42497.322222222225</v>
      </c>
      <c r="L1421" s="27">
        <f t="shared" si="265"/>
        <v>9.7222222248092294E-3</v>
      </c>
      <c r="M1421" s="28" t="str">
        <f t="shared" si="266"/>
        <v>TRUE</v>
      </c>
      <c r="N1421" s="31" t="s">
        <v>39</v>
      </c>
      <c r="O1421" s="29" t="s">
        <v>305</v>
      </c>
      <c r="P1421"/>
      <c r="Q1421"/>
      <c r="R1421"/>
      <c r="S1421"/>
      <c r="T1421"/>
      <c r="U1421"/>
      <c r="V1421"/>
      <c r="W1421"/>
    </row>
    <row r="1422" spans="1:23" ht="27" customHeight="1" thickBot="1" x14ac:dyDescent="0.3">
      <c r="A1422" s="73">
        <v>20128</v>
      </c>
      <c r="B1422" s="74">
        <v>1345</v>
      </c>
      <c r="C1422" s="75" t="s">
        <v>340</v>
      </c>
      <c r="D1422" s="76">
        <v>42497.40625</v>
      </c>
      <c r="E1422" s="74" t="s">
        <v>41</v>
      </c>
      <c r="F1422" s="33">
        <v>42497.287499999999</v>
      </c>
      <c r="G1422" s="51">
        <f t="shared" si="263"/>
        <v>0.11875000000145519</v>
      </c>
      <c r="H1422" s="31" t="str">
        <f t="shared" si="264"/>
        <v>ACCEPTABLE</v>
      </c>
      <c r="I1422" s="18"/>
      <c r="J1422" s="33">
        <v>42497.392361111109</v>
      </c>
      <c r="K1422" s="33">
        <v>42497.402777777781</v>
      </c>
      <c r="L1422" s="27">
        <f t="shared" si="265"/>
        <v>1.0416666671517305E-2</v>
      </c>
      <c r="M1422" s="28" t="str">
        <f t="shared" si="266"/>
        <v>TRUE</v>
      </c>
      <c r="N1422" s="31" t="s">
        <v>41</v>
      </c>
      <c r="O1422" s="29" t="s">
        <v>862</v>
      </c>
      <c r="P1422"/>
      <c r="Q1422"/>
      <c r="R1422"/>
      <c r="S1422"/>
      <c r="T1422"/>
      <c r="U1422"/>
      <c r="V1422"/>
      <c r="W1422"/>
    </row>
    <row r="1423" spans="1:23" ht="27" customHeight="1" thickBot="1" x14ac:dyDescent="0.3">
      <c r="A1423" s="73">
        <v>20128</v>
      </c>
      <c r="B1423" s="74">
        <v>1346</v>
      </c>
      <c r="C1423" s="75" t="s">
        <v>51</v>
      </c>
      <c r="D1423" s="76">
        <v>42497.440972222219</v>
      </c>
      <c r="E1423" s="74" t="s">
        <v>39</v>
      </c>
      <c r="F1423" s="33">
        <v>42497.287499999999</v>
      </c>
      <c r="G1423" s="51">
        <f t="shared" ref="G1423" si="267">IF(D1423="","",D1423-F1423)</f>
        <v>0.15347222222044365</v>
      </c>
      <c r="H1423" s="31" t="str">
        <f t="shared" si="264"/>
        <v>ACCEPTABLE</v>
      </c>
      <c r="I1423" s="18"/>
      <c r="J1423" s="33">
        <v>42497.433333333334</v>
      </c>
      <c r="K1423" s="33">
        <v>42497.449305555558</v>
      </c>
      <c r="L1423" s="27">
        <f t="shared" si="265"/>
        <v>1.5972222223354038E-2</v>
      </c>
      <c r="M1423" s="28" t="str">
        <f t="shared" si="266"/>
        <v>TRUE</v>
      </c>
      <c r="N1423" s="31" t="s">
        <v>39</v>
      </c>
      <c r="O1423" s="29" t="s">
        <v>864</v>
      </c>
      <c r="P1423"/>
      <c r="Q1423"/>
      <c r="R1423"/>
      <c r="S1423"/>
      <c r="T1423"/>
      <c r="U1423"/>
      <c r="V1423"/>
      <c r="W1423"/>
    </row>
    <row r="1424" spans="1:23" ht="27" customHeight="1" thickBot="1" x14ac:dyDescent="0.3">
      <c r="A1424" s="73">
        <v>20128</v>
      </c>
      <c r="B1424" s="74">
        <v>1347</v>
      </c>
      <c r="C1424" s="75" t="s">
        <v>51</v>
      </c>
      <c r="D1424" s="76">
        <v>42498.215277777781</v>
      </c>
      <c r="E1424" s="74" t="s">
        <v>41</v>
      </c>
      <c r="F1424" s="33">
        <v>42497.788888888892</v>
      </c>
      <c r="G1424" s="51">
        <f t="shared" si="263"/>
        <v>0.42638888888905058</v>
      </c>
      <c r="H1424" s="31" t="str">
        <f t="shared" si="264"/>
        <v>ACCEPTABLE</v>
      </c>
      <c r="I1424" s="18"/>
      <c r="J1424" s="33">
        <v>42498.204861111109</v>
      </c>
      <c r="K1424" s="33">
        <v>42498.211805555555</v>
      </c>
      <c r="L1424" s="27">
        <f t="shared" si="265"/>
        <v>6.9444444452528842E-3</v>
      </c>
      <c r="M1424" s="28" t="str">
        <f t="shared" si="266"/>
        <v>TRUE</v>
      </c>
      <c r="N1424" s="31" t="s">
        <v>41</v>
      </c>
      <c r="O1424" s="29" t="s">
        <v>197</v>
      </c>
      <c r="P1424"/>
      <c r="Q1424"/>
      <c r="R1424"/>
      <c r="S1424"/>
      <c r="T1424"/>
      <c r="U1424"/>
      <c r="V1424"/>
      <c r="W1424"/>
    </row>
    <row r="1425" spans="1:23" ht="27" customHeight="1" thickBot="1" x14ac:dyDescent="0.3">
      <c r="A1425" s="73">
        <v>20128</v>
      </c>
      <c r="B1425" s="74">
        <v>1348</v>
      </c>
      <c r="C1425" s="75" t="s">
        <v>340</v>
      </c>
      <c r="D1425" s="76">
        <v>42498.243055555555</v>
      </c>
      <c r="E1425" s="74" t="s">
        <v>39</v>
      </c>
      <c r="F1425" s="33">
        <v>42497.788888888892</v>
      </c>
      <c r="G1425" s="51">
        <f t="shared" si="263"/>
        <v>0.45416666666278616</v>
      </c>
      <c r="H1425" s="31" t="str">
        <f t="shared" si="264"/>
        <v>ACCEPTABLE</v>
      </c>
      <c r="I1425" s="18"/>
      <c r="J1425" s="33">
        <v>42498.241666666669</v>
      </c>
      <c r="K1425" s="33">
        <v>42498.252083333333</v>
      </c>
      <c r="L1425" s="27">
        <f t="shared" si="265"/>
        <v>1.0416666664241347E-2</v>
      </c>
      <c r="M1425" s="28" t="str">
        <f t="shared" si="266"/>
        <v>TRUE</v>
      </c>
      <c r="N1425" s="31" t="s">
        <v>39</v>
      </c>
      <c r="O1425" s="29" t="s">
        <v>865</v>
      </c>
      <c r="P1425"/>
      <c r="Q1425"/>
      <c r="R1425"/>
      <c r="S1425"/>
      <c r="T1425"/>
      <c r="U1425"/>
      <c r="V1425"/>
      <c r="W1425"/>
    </row>
    <row r="1426" spans="1:23" ht="27" customHeight="1" thickBot="1" x14ac:dyDescent="0.3">
      <c r="A1426" s="73">
        <v>20129</v>
      </c>
      <c r="B1426" s="74">
        <v>1349</v>
      </c>
      <c r="C1426" s="75" t="s">
        <v>40</v>
      </c>
      <c r="D1426" s="76">
        <v>42500.069444444445</v>
      </c>
      <c r="E1426" s="74" t="s">
        <v>41</v>
      </c>
      <c r="F1426" s="33">
        <v>42499.883333333331</v>
      </c>
      <c r="G1426" s="51">
        <f t="shared" si="263"/>
        <v>0.18611111111385981</v>
      </c>
      <c r="H1426" s="31" t="str">
        <f t="shared" si="264"/>
        <v>ACCEPTABLE</v>
      </c>
      <c r="I1426" s="18"/>
      <c r="J1426" s="33">
        <v>42500.072916666664</v>
      </c>
      <c r="K1426" s="33">
        <v>42500.086805555555</v>
      </c>
      <c r="L1426" s="27">
        <f t="shared" si="265"/>
        <v>1.3888888890505768E-2</v>
      </c>
      <c r="M1426" s="28" t="str">
        <f t="shared" si="266"/>
        <v>TRUE</v>
      </c>
      <c r="N1426" s="31" t="s">
        <v>41</v>
      </c>
      <c r="O1426" s="29" t="s">
        <v>419</v>
      </c>
      <c r="P1426"/>
      <c r="Q1426"/>
      <c r="R1426"/>
      <c r="S1426"/>
      <c r="T1426"/>
      <c r="U1426"/>
      <c r="V1426"/>
      <c r="W1426"/>
    </row>
    <row r="1427" spans="1:23" ht="27" customHeight="1" thickBot="1" x14ac:dyDescent="0.3">
      <c r="A1427" s="73">
        <v>20129</v>
      </c>
      <c r="B1427" s="74">
        <v>1350</v>
      </c>
      <c r="C1427" s="75" t="s">
        <v>43</v>
      </c>
      <c r="D1427" s="76">
        <v>42500.111111111109</v>
      </c>
      <c r="E1427" s="74" t="s">
        <v>39</v>
      </c>
      <c r="F1427" s="33">
        <v>42499.883333333331</v>
      </c>
      <c r="G1427" s="51">
        <f t="shared" si="263"/>
        <v>0.22777777777810115</v>
      </c>
      <c r="H1427" s="31" t="str">
        <f t="shared" si="264"/>
        <v>ACCEPTABLE</v>
      </c>
      <c r="I1427" s="18"/>
      <c r="J1427" s="33">
        <v>42500.107638888891</v>
      </c>
      <c r="K1427" s="33">
        <v>42500.118055555555</v>
      </c>
      <c r="L1427" s="27">
        <f t="shared" si="265"/>
        <v>1.0416666664241347E-2</v>
      </c>
      <c r="M1427" s="28" t="str">
        <f t="shared" si="266"/>
        <v>TRUE</v>
      </c>
      <c r="N1427" s="31" t="s">
        <v>39</v>
      </c>
      <c r="O1427" s="29" t="s">
        <v>398</v>
      </c>
      <c r="P1427"/>
      <c r="Q1427"/>
      <c r="R1427"/>
      <c r="S1427"/>
      <c r="T1427"/>
      <c r="U1427"/>
      <c r="V1427"/>
      <c r="W1427"/>
    </row>
    <row r="1428" spans="1:23" ht="27" customHeight="1" thickBot="1" x14ac:dyDescent="0.3">
      <c r="A1428" s="77">
        <v>20129</v>
      </c>
      <c r="B1428" s="78">
        <v>1351</v>
      </c>
      <c r="C1428" s="79" t="s">
        <v>43</v>
      </c>
      <c r="D1428" s="80">
        <v>42500.736111111109</v>
      </c>
      <c r="E1428" s="78" t="s">
        <v>41</v>
      </c>
      <c r="F1428" s="33">
        <v>42500.489583333336</v>
      </c>
      <c r="G1428" s="51">
        <f t="shared" si="263"/>
        <v>0.24652777777373558</v>
      </c>
      <c r="H1428" s="31" t="str">
        <f t="shared" si="264"/>
        <v>ACCEPTABLE</v>
      </c>
      <c r="I1428" s="18"/>
      <c r="J1428" s="33">
        <v>42500.732638888891</v>
      </c>
      <c r="K1428" s="33">
        <v>42500.743055555555</v>
      </c>
      <c r="L1428" s="27">
        <f t="shared" si="265"/>
        <v>1.0416666664241347E-2</v>
      </c>
      <c r="M1428" s="28" t="str">
        <f t="shared" si="266"/>
        <v>TRUE</v>
      </c>
      <c r="N1428" s="31" t="s">
        <v>41</v>
      </c>
      <c r="O1428" s="29" t="s">
        <v>44</v>
      </c>
      <c r="P1428"/>
      <c r="Q1428"/>
      <c r="R1428"/>
      <c r="S1428"/>
      <c r="T1428"/>
      <c r="U1428"/>
      <c r="V1428"/>
      <c r="W1428"/>
    </row>
    <row r="1429" spans="1:23" ht="27" customHeight="1" thickBot="1" x14ac:dyDescent="0.3">
      <c r="A1429" s="77">
        <v>20129</v>
      </c>
      <c r="B1429" s="78">
        <v>1352</v>
      </c>
      <c r="C1429" s="79" t="s">
        <v>40</v>
      </c>
      <c r="D1429" s="80">
        <v>42500.763888888891</v>
      </c>
      <c r="E1429" s="78" t="s">
        <v>39</v>
      </c>
      <c r="F1429" s="33">
        <v>42500.489583333336</v>
      </c>
      <c r="G1429" s="51">
        <f t="shared" si="263"/>
        <v>0.27430555555474712</v>
      </c>
      <c r="H1429" s="31" t="str">
        <f t="shared" si="264"/>
        <v>ACCEPTABLE</v>
      </c>
      <c r="I1429" s="18"/>
      <c r="J1429" s="33">
        <v>42500.770833333336</v>
      </c>
      <c r="K1429" s="33">
        <v>42500.777777777781</v>
      </c>
      <c r="L1429" s="27">
        <f t="shared" si="265"/>
        <v>6.9444444452528842E-3</v>
      </c>
      <c r="M1429" s="28" t="str">
        <f t="shared" si="266"/>
        <v>TRUE</v>
      </c>
      <c r="N1429" s="31" t="s">
        <v>39</v>
      </c>
      <c r="O1429" s="29" t="s">
        <v>92</v>
      </c>
      <c r="P1429"/>
      <c r="Q1429"/>
      <c r="R1429"/>
      <c r="S1429"/>
      <c r="T1429"/>
      <c r="U1429"/>
      <c r="V1429"/>
      <c r="W1429"/>
    </row>
    <row r="1430" spans="1:23" ht="27" customHeight="1" thickBot="1" x14ac:dyDescent="0.3">
      <c r="A1430" s="73">
        <v>20130</v>
      </c>
      <c r="B1430" s="74">
        <v>1353</v>
      </c>
      <c r="C1430" s="75" t="s">
        <v>40</v>
      </c>
      <c r="D1430" s="76">
        <v>42501.072916666664</v>
      </c>
      <c r="E1430" s="74" t="s">
        <v>41</v>
      </c>
      <c r="F1430" s="33">
        <v>42500.8125</v>
      </c>
      <c r="G1430" s="51">
        <f t="shared" si="263"/>
        <v>0.26041666666424135</v>
      </c>
      <c r="H1430" s="31" t="str">
        <f t="shared" si="264"/>
        <v>ACCEPTABLE</v>
      </c>
      <c r="I1430" s="18"/>
      <c r="J1430" s="33">
        <v>42501.0625</v>
      </c>
      <c r="K1430" s="33">
        <v>42501.072916666664</v>
      </c>
      <c r="L1430" s="27">
        <f t="shared" si="265"/>
        <v>1.0416666664241347E-2</v>
      </c>
      <c r="M1430" s="28" t="str">
        <f t="shared" si="266"/>
        <v>TRUE</v>
      </c>
      <c r="N1430" s="31" t="s">
        <v>41</v>
      </c>
      <c r="O1430" s="29" t="s">
        <v>411</v>
      </c>
      <c r="P1430"/>
      <c r="Q1430"/>
      <c r="R1430"/>
      <c r="S1430"/>
      <c r="T1430"/>
      <c r="U1430"/>
      <c r="V1430"/>
      <c r="W1430"/>
    </row>
    <row r="1431" spans="1:23" ht="27" customHeight="1" thickBot="1" x14ac:dyDescent="0.3">
      <c r="A1431" s="73">
        <v>20130</v>
      </c>
      <c r="B1431" s="74">
        <v>1354</v>
      </c>
      <c r="C1431" s="75" t="s">
        <v>43</v>
      </c>
      <c r="D1431" s="76">
        <v>42501.111111111109</v>
      </c>
      <c r="E1431" s="74" t="s">
        <v>39</v>
      </c>
      <c r="F1431" s="33">
        <v>42500.8125</v>
      </c>
      <c r="G1431" s="51">
        <f t="shared" si="263"/>
        <v>0.29861111110949423</v>
      </c>
      <c r="H1431" s="31" t="str">
        <f t="shared" si="264"/>
        <v>ACCEPTABLE</v>
      </c>
      <c r="I1431" s="18"/>
      <c r="J1431" s="33">
        <v>42501.097222222219</v>
      </c>
      <c r="K1431" s="33">
        <v>42501.107638888891</v>
      </c>
      <c r="L1431" s="27">
        <f t="shared" si="265"/>
        <v>1.0416666671517305E-2</v>
      </c>
      <c r="M1431" s="28" t="str">
        <f t="shared" si="266"/>
        <v>TRUE</v>
      </c>
      <c r="N1431" s="31" t="s">
        <v>39</v>
      </c>
      <c r="O1431" s="29" t="s">
        <v>398</v>
      </c>
      <c r="P1431"/>
      <c r="Q1431"/>
      <c r="R1431"/>
      <c r="S1431"/>
      <c r="T1431"/>
      <c r="U1431"/>
      <c r="V1431"/>
      <c r="W1431"/>
    </row>
    <row r="1432" spans="1:23" ht="27" customHeight="1" thickBot="1" x14ac:dyDescent="0.3">
      <c r="A1432" s="73">
        <v>20130</v>
      </c>
      <c r="B1432" s="74">
        <v>1355</v>
      </c>
      <c r="C1432" s="75" t="s">
        <v>43</v>
      </c>
      <c r="D1432" s="76">
        <v>42502.048611111109</v>
      </c>
      <c r="E1432" s="74" t="s">
        <v>41</v>
      </c>
      <c r="F1432" s="33">
        <v>42501.811805555553</v>
      </c>
      <c r="G1432" s="51">
        <f t="shared" si="263"/>
        <v>0.23680555555620231</v>
      </c>
      <c r="H1432" s="31" t="str">
        <f t="shared" si="264"/>
        <v>ACCEPTABLE</v>
      </c>
      <c r="I1432" s="18"/>
      <c r="J1432" s="33">
        <v>42502.069444444445</v>
      </c>
      <c r="K1432" s="33">
        <v>42502.076388888891</v>
      </c>
      <c r="L1432" s="27">
        <f t="shared" si="265"/>
        <v>6.9444444452528842E-3</v>
      </c>
      <c r="M1432" s="28" t="str">
        <f t="shared" si="266"/>
        <v>TRUE</v>
      </c>
      <c r="N1432" s="31" t="s">
        <v>41</v>
      </c>
      <c r="O1432" s="29" t="s">
        <v>398</v>
      </c>
      <c r="P1432"/>
      <c r="Q1432"/>
      <c r="R1432"/>
      <c r="S1432"/>
      <c r="T1432"/>
      <c r="U1432"/>
      <c r="V1432"/>
      <c r="W1432"/>
    </row>
    <row r="1433" spans="1:23" ht="27" customHeight="1" thickBot="1" x14ac:dyDescent="0.3">
      <c r="A1433" s="73">
        <v>20130</v>
      </c>
      <c r="B1433" s="74">
        <v>1356</v>
      </c>
      <c r="C1433" s="75" t="s">
        <v>40</v>
      </c>
      <c r="D1433" s="76">
        <v>42502.076388888891</v>
      </c>
      <c r="E1433" s="74" t="s">
        <v>39</v>
      </c>
      <c r="F1433" s="33">
        <v>42501.811805555553</v>
      </c>
      <c r="G1433" s="51">
        <f t="shared" si="263"/>
        <v>0.26458333333721384</v>
      </c>
      <c r="H1433" s="31" t="str">
        <f t="shared" si="264"/>
        <v>ACCEPTABLE</v>
      </c>
      <c r="I1433" s="18"/>
      <c r="J1433" s="33">
        <v>42502.097222222219</v>
      </c>
      <c r="K1433" s="33">
        <v>42502.107638888891</v>
      </c>
      <c r="L1433" s="27">
        <f t="shared" si="265"/>
        <v>1.0416666671517305E-2</v>
      </c>
      <c r="M1433" s="28" t="str">
        <f t="shared" si="266"/>
        <v>TRUE</v>
      </c>
      <c r="N1433" s="31" t="s">
        <v>39</v>
      </c>
      <c r="O1433" s="29" t="s">
        <v>411</v>
      </c>
      <c r="P1433"/>
      <c r="Q1433"/>
      <c r="R1433"/>
      <c r="S1433"/>
      <c r="T1433"/>
      <c r="U1433"/>
      <c r="V1433"/>
      <c r="W1433"/>
    </row>
    <row r="1434" spans="1:23" ht="27" customHeight="1" thickBot="1" x14ac:dyDescent="0.3">
      <c r="A1434" s="77">
        <v>20131</v>
      </c>
      <c r="B1434" s="78">
        <v>1357</v>
      </c>
      <c r="C1434" s="79" t="s">
        <v>40</v>
      </c>
      <c r="D1434" s="80">
        <v>42502.322916666664</v>
      </c>
      <c r="E1434" s="78" t="s">
        <v>41</v>
      </c>
      <c r="F1434" s="33">
        <v>42502.190972222219</v>
      </c>
      <c r="G1434" s="51">
        <f t="shared" si="263"/>
        <v>0.13194444444525288</v>
      </c>
      <c r="H1434" s="31" t="str">
        <f t="shared" si="264"/>
        <v>ACCEPTABLE</v>
      </c>
      <c r="I1434" s="18"/>
      <c r="J1434" s="33">
        <v>42502.315972222219</v>
      </c>
      <c r="K1434" s="33">
        <v>42502.328472222223</v>
      </c>
      <c r="L1434" s="27">
        <f t="shared" si="265"/>
        <v>1.2500000004365575E-2</v>
      </c>
      <c r="M1434" s="28" t="str">
        <f t="shared" si="266"/>
        <v>TRUE</v>
      </c>
      <c r="N1434" s="31" t="s">
        <v>41</v>
      </c>
      <c r="O1434" s="29" t="s">
        <v>866</v>
      </c>
      <c r="P1434"/>
      <c r="Q1434"/>
      <c r="R1434"/>
      <c r="S1434"/>
      <c r="T1434"/>
      <c r="U1434"/>
      <c r="V1434"/>
      <c r="W1434"/>
    </row>
    <row r="1435" spans="1:23" ht="27" customHeight="1" thickBot="1" x14ac:dyDescent="0.3">
      <c r="A1435" s="77">
        <v>20131</v>
      </c>
      <c r="B1435" s="78">
        <v>1358</v>
      </c>
      <c r="C1435" s="79" t="s">
        <v>43</v>
      </c>
      <c r="D1435" s="80">
        <v>42502.364583333336</v>
      </c>
      <c r="E1435" s="78" t="s">
        <v>39</v>
      </c>
      <c r="F1435" s="33">
        <v>42502.190972222219</v>
      </c>
      <c r="G1435" s="51">
        <f t="shared" si="263"/>
        <v>0.17361111111677019</v>
      </c>
      <c r="H1435" s="31" t="str">
        <f t="shared" si="264"/>
        <v>ACCEPTABLE</v>
      </c>
      <c r="I1435" s="18"/>
      <c r="J1435" s="33">
        <v>42502.364583333336</v>
      </c>
      <c r="K1435" s="33">
        <v>42502.372916666667</v>
      </c>
      <c r="L1435" s="27">
        <f t="shared" si="265"/>
        <v>8.333333331393078E-3</v>
      </c>
      <c r="M1435" s="28" t="str">
        <f t="shared" si="266"/>
        <v>TRUE</v>
      </c>
      <c r="N1435" s="31" t="s">
        <v>39</v>
      </c>
      <c r="O1435" s="29" t="s">
        <v>398</v>
      </c>
      <c r="P1435"/>
      <c r="Q1435"/>
      <c r="R1435"/>
      <c r="S1435"/>
      <c r="T1435"/>
      <c r="U1435"/>
      <c r="V1435"/>
      <c r="W1435"/>
    </row>
    <row r="1436" spans="1:23" ht="27" customHeight="1" thickBot="1" x14ac:dyDescent="0.3">
      <c r="A1436" s="73">
        <v>20131</v>
      </c>
      <c r="B1436" s="74">
        <v>1359</v>
      </c>
      <c r="C1436" s="75" t="s">
        <v>43</v>
      </c>
      <c r="D1436" s="76">
        <v>42502.861111111109</v>
      </c>
      <c r="E1436" s="74" t="s">
        <v>41</v>
      </c>
      <c r="F1436" s="33">
        <v>42501.806944444441</v>
      </c>
      <c r="G1436" s="51">
        <f t="shared" si="263"/>
        <v>1.0541666666686069</v>
      </c>
      <c r="H1436" s="31" t="str">
        <f t="shared" si="264"/>
        <v>ACCEPTABLE</v>
      </c>
      <c r="I1436" s="18"/>
      <c r="J1436" s="33">
        <v>42502.84375</v>
      </c>
      <c r="K1436" s="33">
        <v>42502.854166666664</v>
      </c>
      <c r="L1436" s="27">
        <f t="shared" si="265"/>
        <v>1.0416666664241347E-2</v>
      </c>
      <c r="M1436" s="28" t="str">
        <f t="shared" si="266"/>
        <v>TRUE</v>
      </c>
      <c r="N1436" s="31" t="s">
        <v>41</v>
      </c>
      <c r="O1436" s="29" t="s">
        <v>398</v>
      </c>
      <c r="P1436"/>
      <c r="Q1436"/>
      <c r="R1436"/>
      <c r="S1436"/>
      <c r="T1436"/>
      <c r="U1436"/>
      <c r="V1436"/>
      <c r="W1436"/>
    </row>
    <row r="1437" spans="1:23" ht="27" customHeight="1" thickBot="1" x14ac:dyDescent="0.3">
      <c r="A1437" s="73">
        <v>20131</v>
      </c>
      <c r="B1437" s="74">
        <v>1360</v>
      </c>
      <c r="C1437" s="75" t="s">
        <v>43</v>
      </c>
      <c r="D1437" s="76">
        <v>42502.902777777781</v>
      </c>
      <c r="E1437" s="74" t="s">
        <v>39</v>
      </c>
      <c r="F1437" s="33">
        <v>42501.806944444441</v>
      </c>
      <c r="G1437" s="51">
        <f t="shared" si="263"/>
        <v>1.0958333333401242</v>
      </c>
      <c r="H1437" s="31" t="str">
        <f t="shared" si="264"/>
        <v>ACCEPTABLE</v>
      </c>
      <c r="I1437" s="18"/>
      <c r="J1437" s="33">
        <v>42502.913194444445</v>
      </c>
      <c r="K1437" s="33">
        <v>42502.923611111109</v>
      </c>
      <c r="L1437" s="27">
        <f t="shared" si="265"/>
        <v>1.0416666664241347E-2</v>
      </c>
      <c r="M1437" s="28" t="str">
        <f t="shared" si="266"/>
        <v>TRUE</v>
      </c>
      <c r="N1437" s="31" t="s">
        <v>39</v>
      </c>
      <c r="O1437" s="29" t="s">
        <v>398</v>
      </c>
      <c r="P1437"/>
      <c r="Q1437"/>
      <c r="R1437"/>
      <c r="S1437"/>
      <c r="T1437"/>
      <c r="U1437"/>
      <c r="V1437"/>
      <c r="W1437"/>
    </row>
    <row r="1438" spans="1:23" ht="27" customHeight="1" thickBot="1" x14ac:dyDescent="0.3">
      <c r="A1438" s="73">
        <v>20132</v>
      </c>
      <c r="B1438" s="74">
        <v>1361</v>
      </c>
      <c r="C1438" s="75" t="s">
        <v>340</v>
      </c>
      <c r="D1438" s="76">
        <v>42503.229166666664</v>
      </c>
      <c r="E1438" s="74" t="s">
        <v>41</v>
      </c>
      <c r="F1438" s="33">
        <v>42501.806944444441</v>
      </c>
      <c r="G1438" s="51">
        <f t="shared" si="263"/>
        <v>1.422222222223354</v>
      </c>
      <c r="H1438" s="31" t="str">
        <f t="shared" si="264"/>
        <v>ACCEPTABLE</v>
      </c>
      <c r="I1438" s="18"/>
      <c r="J1438" s="33">
        <v>42503.229166666664</v>
      </c>
      <c r="K1438" s="33">
        <v>42503.243055555555</v>
      </c>
      <c r="L1438" s="27">
        <f t="shared" si="265"/>
        <v>1.3888888890505768E-2</v>
      </c>
      <c r="M1438" s="28" t="str">
        <f t="shared" si="266"/>
        <v>TRUE</v>
      </c>
      <c r="N1438" s="31" t="s">
        <v>41</v>
      </c>
      <c r="O1438" s="29" t="s">
        <v>447</v>
      </c>
      <c r="P1438"/>
      <c r="Q1438"/>
      <c r="R1438"/>
      <c r="S1438"/>
      <c r="T1438"/>
      <c r="U1438"/>
      <c r="V1438"/>
      <c r="W1438"/>
    </row>
    <row r="1439" spans="1:23" ht="27" customHeight="1" thickBot="1" x14ac:dyDescent="0.3">
      <c r="A1439" s="73">
        <v>20132</v>
      </c>
      <c r="B1439" s="74">
        <v>1362</v>
      </c>
      <c r="C1439" s="75" t="s">
        <v>51</v>
      </c>
      <c r="D1439" s="76">
        <v>42503.263888888891</v>
      </c>
      <c r="E1439" s="74" t="s">
        <v>39</v>
      </c>
      <c r="F1439" s="33">
        <v>42501.806944444441</v>
      </c>
      <c r="G1439" s="51">
        <f t="shared" si="263"/>
        <v>1.4569444444496185</v>
      </c>
      <c r="H1439" s="31" t="str">
        <f t="shared" si="264"/>
        <v>ACCEPTABLE</v>
      </c>
      <c r="I1439" s="18"/>
      <c r="J1439" s="33">
        <v>42503.263888888891</v>
      </c>
      <c r="K1439" s="33">
        <v>42503.277777777781</v>
      </c>
      <c r="L1439" s="27">
        <f t="shared" si="265"/>
        <v>1.3888888890505768E-2</v>
      </c>
      <c r="M1439" s="28" t="str">
        <f t="shared" si="266"/>
        <v>TRUE</v>
      </c>
      <c r="N1439" s="31" t="s">
        <v>39</v>
      </c>
      <c r="O1439" s="29" t="s">
        <v>867</v>
      </c>
      <c r="P1439"/>
      <c r="Q1439"/>
      <c r="R1439"/>
      <c r="S1439"/>
      <c r="T1439"/>
      <c r="U1439"/>
      <c r="V1439"/>
      <c r="W1439"/>
    </row>
    <row r="1440" spans="1:23" ht="27" customHeight="1" thickBot="1" x14ac:dyDescent="0.3">
      <c r="A1440" s="73">
        <v>20132</v>
      </c>
      <c r="B1440" s="74">
        <v>1365</v>
      </c>
      <c r="C1440" s="75" t="s">
        <v>51</v>
      </c>
      <c r="D1440" s="76">
        <v>42504.267361111109</v>
      </c>
      <c r="E1440" s="74" t="s">
        <v>41</v>
      </c>
      <c r="F1440" s="33">
        <v>42503.6875</v>
      </c>
      <c r="G1440" s="51">
        <f t="shared" si="263"/>
        <v>0.57986111110949423</v>
      </c>
      <c r="H1440" s="31" t="str">
        <f t="shared" si="264"/>
        <v>ACCEPTABLE</v>
      </c>
      <c r="I1440" s="18"/>
      <c r="J1440" s="33">
        <v>42504.270833333336</v>
      </c>
      <c r="K1440" s="33">
        <v>42504.281944444447</v>
      </c>
      <c r="L1440" s="27">
        <f t="shared" si="265"/>
        <v>1.1111111110949423E-2</v>
      </c>
      <c r="M1440" s="28" t="str">
        <f t="shared" si="266"/>
        <v>TRUE</v>
      </c>
      <c r="N1440" s="31" t="s">
        <v>41</v>
      </c>
      <c r="O1440" s="29" t="s">
        <v>453</v>
      </c>
      <c r="P1440"/>
      <c r="Q1440"/>
      <c r="R1440"/>
      <c r="S1440"/>
      <c r="T1440"/>
      <c r="U1440"/>
      <c r="V1440"/>
      <c r="W1440"/>
    </row>
    <row r="1441" spans="1:23" ht="27" customHeight="1" thickBot="1" x14ac:dyDescent="0.3">
      <c r="A1441" s="77">
        <v>20132</v>
      </c>
      <c r="B1441" s="78">
        <v>1366</v>
      </c>
      <c r="C1441" s="79" t="s">
        <v>340</v>
      </c>
      <c r="D1441" s="80">
        <v>42504.295138888891</v>
      </c>
      <c r="E1441" s="78" t="s">
        <v>39</v>
      </c>
      <c r="F1441" s="33">
        <v>42503.6875</v>
      </c>
      <c r="G1441" s="51">
        <f t="shared" si="263"/>
        <v>0.60763888889050577</v>
      </c>
      <c r="H1441" s="31" t="str">
        <f t="shared" si="264"/>
        <v>ACCEPTABLE</v>
      </c>
      <c r="I1441" s="18"/>
      <c r="J1441" s="33">
        <v>42504.302083333336</v>
      </c>
      <c r="K1441" s="33">
        <v>42504.3125</v>
      </c>
      <c r="L1441" s="27">
        <f t="shared" si="265"/>
        <v>1.0416666664241347E-2</v>
      </c>
      <c r="M1441" s="28" t="str">
        <f t="shared" si="266"/>
        <v>TRUE</v>
      </c>
      <c r="N1441" s="31" t="s">
        <v>39</v>
      </c>
      <c r="O1441" s="29" t="s">
        <v>868</v>
      </c>
      <c r="P1441"/>
      <c r="Q1441"/>
      <c r="R1441"/>
      <c r="S1441"/>
      <c r="T1441"/>
      <c r="U1441"/>
      <c r="V1441"/>
      <c r="W1441"/>
    </row>
    <row r="1442" spans="1:23" ht="27" customHeight="1" thickBot="1" x14ac:dyDescent="0.3">
      <c r="A1442" s="77">
        <v>20133</v>
      </c>
      <c r="B1442" s="78">
        <v>1367</v>
      </c>
      <c r="C1442" s="79" t="s">
        <v>340</v>
      </c>
      <c r="D1442" s="80">
        <v>42506.75</v>
      </c>
      <c r="E1442" s="78" t="s">
        <v>41</v>
      </c>
      <c r="F1442" s="33">
        <v>42506.466666666667</v>
      </c>
      <c r="G1442" s="51">
        <f t="shared" si="263"/>
        <v>0.28333333333284827</v>
      </c>
      <c r="H1442" s="31" t="str">
        <f t="shared" si="264"/>
        <v>ACCEPTABLE</v>
      </c>
      <c r="I1442" s="18"/>
      <c r="J1442" s="33">
        <v>42506.75</v>
      </c>
      <c r="K1442" s="33">
        <v>42506.761111111111</v>
      </c>
      <c r="L1442" s="27">
        <f t="shared" si="265"/>
        <v>1.1111111110949423E-2</v>
      </c>
      <c r="M1442" s="28" t="str">
        <f t="shared" si="266"/>
        <v>TRUE</v>
      </c>
      <c r="N1442" s="31" t="s">
        <v>41</v>
      </c>
      <c r="O1442" s="29" t="s">
        <v>869</v>
      </c>
      <c r="P1442"/>
      <c r="Q1442"/>
      <c r="R1442"/>
      <c r="S1442"/>
      <c r="T1442"/>
      <c r="U1442"/>
      <c r="V1442"/>
      <c r="W1442"/>
    </row>
    <row r="1443" spans="1:23" ht="27" customHeight="1" thickBot="1" x14ac:dyDescent="0.3">
      <c r="A1443" s="73">
        <v>20133</v>
      </c>
      <c r="B1443" s="74">
        <v>1368</v>
      </c>
      <c r="C1443" s="75" t="s">
        <v>51</v>
      </c>
      <c r="D1443" s="76">
        <v>42506.78125</v>
      </c>
      <c r="E1443" s="74" t="s">
        <v>39</v>
      </c>
      <c r="F1443" s="33">
        <v>42506.466666666667</v>
      </c>
      <c r="G1443" s="51">
        <f t="shared" si="263"/>
        <v>0.31458333333284827</v>
      </c>
      <c r="H1443" s="31" t="str">
        <f t="shared" si="264"/>
        <v>ACCEPTABLE</v>
      </c>
      <c r="I1443" s="18"/>
      <c r="J1443" s="33">
        <v>42506.777777777781</v>
      </c>
      <c r="K1443" s="33">
        <v>42506.788194444445</v>
      </c>
      <c r="L1443" s="27">
        <f t="shared" si="265"/>
        <v>1.0416666664241347E-2</v>
      </c>
      <c r="M1443" s="28" t="str">
        <f t="shared" si="266"/>
        <v>TRUE</v>
      </c>
      <c r="N1443" s="31" t="s">
        <v>39</v>
      </c>
      <c r="O1443" s="29" t="s">
        <v>422</v>
      </c>
      <c r="P1443"/>
      <c r="Q1443"/>
      <c r="R1443"/>
      <c r="S1443"/>
      <c r="T1443"/>
      <c r="U1443"/>
      <c r="V1443"/>
      <c r="W1443"/>
    </row>
    <row r="1444" spans="1:23" ht="27" customHeight="1" thickBot="1" x14ac:dyDescent="0.3">
      <c r="A1444" s="73">
        <v>20134</v>
      </c>
      <c r="B1444" s="74">
        <v>1369</v>
      </c>
      <c r="C1444" s="75" t="s">
        <v>40</v>
      </c>
      <c r="D1444" s="76">
        <v>42506.833333333336</v>
      </c>
      <c r="E1444" s="74" t="s">
        <v>41</v>
      </c>
      <c r="F1444" s="33">
        <v>42506.466666666667</v>
      </c>
      <c r="G1444" s="51">
        <f t="shared" si="263"/>
        <v>0.36666666666860692</v>
      </c>
      <c r="H1444" s="31" t="str">
        <f t="shared" si="264"/>
        <v>ACCEPTABLE</v>
      </c>
      <c r="I1444" s="18"/>
      <c r="J1444" s="33">
        <v>42506.81527777778</v>
      </c>
      <c r="K1444" s="33">
        <v>42506.824305555558</v>
      </c>
      <c r="L1444" s="27">
        <f t="shared" si="265"/>
        <v>9.0277777781011537E-3</v>
      </c>
      <c r="M1444" s="28" t="str">
        <f t="shared" si="266"/>
        <v>TRUE</v>
      </c>
      <c r="N1444" s="31" t="s">
        <v>41</v>
      </c>
      <c r="O1444" s="29" t="s">
        <v>870</v>
      </c>
      <c r="P1444"/>
      <c r="Q1444"/>
      <c r="R1444"/>
      <c r="S1444"/>
      <c r="T1444"/>
      <c r="U1444"/>
      <c r="V1444"/>
      <c r="W1444"/>
    </row>
    <row r="1445" spans="1:23" ht="27" customHeight="1" thickBot="1" x14ac:dyDescent="0.3">
      <c r="A1445" s="73">
        <v>20134</v>
      </c>
      <c r="B1445" s="74">
        <v>1370</v>
      </c>
      <c r="C1445" s="75" t="s">
        <v>43</v>
      </c>
      <c r="D1445" s="76">
        <v>42506.868055555555</v>
      </c>
      <c r="E1445" s="74" t="s">
        <v>39</v>
      </c>
      <c r="F1445" s="33">
        <v>42506.466666666667</v>
      </c>
      <c r="G1445" s="51">
        <f t="shared" si="263"/>
        <v>0.40138888888759539</v>
      </c>
      <c r="H1445" s="31" t="str">
        <f t="shared" si="264"/>
        <v>ACCEPTABLE</v>
      </c>
      <c r="I1445" s="18"/>
      <c r="J1445" s="33">
        <v>42506.84375</v>
      </c>
      <c r="K1445" s="33">
        <v>42506.856249999997</v>
      </c>
      <c r="L1445" s="27">
        <f t="shared" si="265"/>
        <v>1.2499999997089617E-2</v>
      </c>
      <c r="M1445" s="28" t="str">
        <f t="shared" si="266"/>
        <v>TRUE</v>
      </c>
      <c r="N1445" s="31" t="s">
        <v>39</v>
      </c>
      <c r="O1445" s="29" t="s">
        <v>398</v>
      </c>
      <c r="P1445"/>
      <c r="Q1445"/>
      <c r="R1445"/>
      <c r="S1445"/>
      <c r="T1445"/>
      <c r="U1445"/>
      <c r="V1445"/>
      <c r="W1445"/>
    </row>
    <row r="1446" spans="1:23" ht="27" customHeight="1" thickBot="1" x14ac:dyDescent="0.3">
      <c r="A1446" s="73">
        <v>20134</v>
      </c>
      <c r="B1446" s="74">
        <v>1373</v>
      </c>
      <c r="C1446" s="75" t="s">
        <v>43</v>
      </c>
      <c r="D1446" s="76">
        <v>42507.642361111109</v>
      </c>
      <c r="E1446" s="74" t="s">
        <v>41</v>
      </c>
      <c r="F1446" s="33">
        <v>42507.427777777775</v>
      </c>
      <c r="G1446" s="51">
        <f t="shared" si="263"/>
        <v>0.21458333333430346</v>
      </c>
      <c r="H1446" s="31" t="str">
        <f t="shared" si="264"/>
        <v>ACCEPTABLE</v>
      </c>
      <c r="I1446" s="18"/>
      <c r="J1446" s="33">
        <v>42507.647916666669</v>
      </c>
      <c r="K1446" s="33">
        <v>42507.65347222222</v>
      </c>
      <c r="L1446" s="27">
        <f t="shared" si="265"/>
        <v>5.5555555518367328E-3</v>
      </c>
      <c r="M1446" s="28" t="str">
        <f t="shared" si="266"/>
        <v>TRUE</v>
      </c>
      <c r="N1446" s="31" t="s">
        <v>41</v>
      </c>
      <c r="O1446" s="29" t="s">
        <v>398</v>
      </c>
      <c r="P1446"/>
      <c r="Q1446"/>
      <c r="R1446"/>
      <c r="S1446"/>
      <c r="T1446"/>
      <c r="U1446"/>
      <c r="V1446"/>
      <c r="W1446"/>
    </row>
    <row r="1447" spans="1:23" ht="27" customHeight="1" thickBot="1" x14ac:dyDescent="0.3">
      <c r="A1447" s="77">
        <v>20134</v>
      </c>
      <c r="B1447" s="78">
        <v>1374</v>
      </c>
      <c r="C1447" s="79" t="s">
        <v>40</v>
      </c>
      <c r="D1447" s="80">
        <v>42507.670138888891</v>
      </c>
      <c r="E1447" s="78" t="s">
        <v>39</v>
      </c>
      <c r="F1447" s="33">
        <v>42507.427777777775</v>
      </c>
      <c r="G1447" s="51">
        <f t="shared" si="263"/>
        <v>0.242361111115315</v>
      </c>
      <c r="H1447" s="31" t="str">
        <f t="shared" si="264"/>
        <v>ACCEPTABLE</v>
      </c>
      <c r="I1447" s="18"/>
      <c r="J1447" s="33">
        <v>42507.701388888891</v>
      </c>
      <c r="K1447" s="33">
        <v>42507.715277777781</v>
      </c>
      <c r="L1447" s="27">
        <f t="shared" si="265"/>
        <v>1.3888888890505768E-2</v>
      </c>
      <c r="M1447" s="28" t="str">
        <f t="shared" si="266"/>
        <v>TRUE</v>
      </c>
      <c r="N1447" s="31" t="s">
        <v>39</v>
      </c>
      <c r="O1447" s="29" t="s">
        <v>828</v>
      </c>
      <c r="P1447"/>
      <c r="Q1447"/>
      <c r="R1447"/>
      <c r="S1447"/>
      <c r="T1447"/>
      <c r="U1447"/>
      <c r="V1447"/>
      <c r="W1447"/>
    </row>
    <row r="1448" spans="1:23" ht="27" customHeight="1" thickBot="1" x14ac:dyDescent="0.3">
      <c r="A1448" s="77">
        <v>20133</v>
      </c>
      <c r="B1448" s="78">
        <v>1375</v>
      </c>
      <c r="C1448" s="79" t="s">
        <v>53</v>
      </c>
      <c r="D1448" s="80">
        <v>42507.6875</v>
      </c>
      <c r="E1448" s="78" t="s">
        <v>41</v>
      </c>
      <c r="F1448" s="33">
        <v>42507.427777777775</v>
      </c>
      <c r="G1448" s="51">
        <f t="shared" si="263"/>
        <v>0.25972222222480923</v>
      </c>
      <c r="H1448" s="31" t="str">
        <f t="shared" si="264"/>
        <v>ACCEPTABLE</v>
      </c>
      <c r="I1448" s="18"/>
      <c r="J1448" s="33">
        <v>42507.729166666664</v>
      </c>
      <c r="K1448" s="33">
        <v>42507.736111111109</v>
      </c>
      <c r="L1448" s="27">
        <f t="shared" si="265"/>
        <v>6.9444444452528842E-3</v>
      </c>
      <c r="M1448" s="28" t="str">
        <f t="shared" si="266"/>
        <v>TRUE</v>
      </c>
      <c r="N1448" s="31" t="s">
        <v>41</v>
      </c>
      <c r="O1448" s="29" t="s">
        <v>398</v>
      </c>
      <c r="P1448"/>
      <c r="Q1448"/>
      <c r="R1448"/>
      <c r="S1448"/>
      <c r="T1448"/>
      <c r="U1448"/>
      <c r="V1448"/>
      <c r="W1448"/>
    </row>
    <row r="1449" spans="1:23" ht="27" customHeight="1" thickBot="1" x14ac:dyDescent="0.3">
      <c r="A1449" s="77">
        <v>20133</v>
      </c>
      <c r="B1449" s="78">
        <v>1376</v>
      </c>
      <c r="C1449" s="79" t="s">
        <v>53</v>
      </c>
      <c r="D1449" s="80">
        <v>42507.739583333336</v>
      </c>
      <c r="E1449" s="78" t="s">
        <v>39</v>
      </c>
      <c r="F1449" s="33">
        <v>42507.427777777775</v>
      </c>
      <c r="G1449" s="51">
        <f t="shared" si="263"/>
        <v>0.31180555556056788</v>
      </c>
      <c r="H1449" s="31" t="str">
        <f t="shared" si="264"/>
        <v>ACCEPTABLE</v>
      </c>
      <c r="I1449" s="18"/>
      <c r="J1449" s="33">
        <v>42507.75277777778</v>
      </c>
      <c r="K1449" s="33">
        <v>42507.759722222225</v>
      </c>
      <c r="L1449" s="27">
        <f t="shared" si="265"/>
        <v>6.9444444452528842E-3</v>
      </c>
      <c r="M1449" s="28" t="str">
        <f t="shared" si="266"/>
        <v>TRUE</v>
      </c>
      <c r="N1449" s="31" t="s">
        <v>39</v>
      </c>
      <c r="O1449" s="29" t="s">
        <v>633</v>
      </c>
      <c r="P1449"/>
      <c r="Q1449"/>
      <c r="R1449"/>
      <c r="S1449"/>
      <c r="T1449"/>
      <c r="U1449"/>
      <c r="V1449"/>
      <c r="W1449"/>
    </row>
    <row r="1450" spans="1:23" ht="27" customHeight="1" thickBot="1" x14ac:dyDescent="0.3">
      <c r="A1450" s="73">
        <v>20133</v>
      </c>
      <c r="B1450" s="74">
        <v>1377</v>
      </c>
      <c r="C1450" s="75" t="s">
        <v>51</v>
      </c>
      <c r="D1450" s="76">
        <v>42508.590277777781</v>
      </c>
      <c r="E1450" s="74" t="s">
        <v>41</v>
      </c>
      <c r="F1450" s="33">
        <v>42508.294444444444</v>
      </c>
      <c r="G1450" s="51">
        <f t="shared" si="263"/>
        <v>0.29583333333721384</v>
      </c>
      <c r="H1450" s="31" t="str">
        <f t="shared" si="264"/>
        <v>ACCEPTABLE</v>
      </c>
      <c r="I1450" s="18"/>
      <c r="J1450" s="33">
        <v>42508.493055555555</v>
      </c>
      <c r="K1450" s="33">
        <v>42508.508333333331</v>
      </c>
      <c r="L1450" s="27">
        <f t="shared" si="265"/>
        <v>1.5277777776645962E-2</v>
      </c>
      <c r="M1450" s="28" t="str">
        <f t="shared" si="266"/>
        <v>TRUE</v>
      </c>
      <c r="N1450" s="31" t="s">
        <v>41</v>
      </c>
      <c r="O1450" s="29" t="s">
        <v>463</v>
      </c>
      <c r="P1450"/>
      <c r="Q1450"/>
      <c r="R1450"/>
      <c r="S1450"/>
      <c r="T1450"/>
      <c r="U1450"/>
      <c r="V1450"/>
      <c r="W1450"/>
    </row>
    <row r="1451" spans="1:23" ht="27" customHeight="1" thickBot="1" x14ac:dyDescent="0.3">
      <c r="A1451" s="73">
        <v>20133</v>
      </c>
      <c r="B1451" s="74">
        <v>1378</v>
      </c>
      <c r="C1451" s="75" t="s">
        <v>340</v>
      </c>
      <c r="D1451" s="76">
        <v>42508.618055555555</v>
      </c>
      <c r="E1451" s="74" t="s">
        <v>39</v>
      </c>
      <c r="F1451" s="33">
        <v>42508.294444444444</v>
      </c>
      <c r="G1451" s="51">
        <f t="shared" si="263"/>
        <v>0.32361111111094942</v>
      </c>
      <c r="H1451" s="31" t="str">
        <f t="shared" si="264"/>
        <v>ACCEPTABLE</v>
      </c>
      <c r="I1451" s="18"/>
      <c r="J1451" s="33">
        <v>42508.526388888888</v>
      </c>
      <c r="K1451" s="33">
        <v>42508.536111111112</v>
      </c>
      <c r="L1451" s="27">
        <f t="shared" si="265"/>
        <v>9.7222222248092294E-3</v>
      </c>
      <c r="M1451" s="28" t="str">
        <f t="shared" si="266"/>
        <v>TRUE</v>
      </c>
      <c r="N1451" s="31" t="s">
        <v>39</v>
      </c>
      <c r="O1451" s="29" t="s">
        <v>871</v>
      </c>
      <c r="P1451"/>
      <c r="Q1451"/>
      <c r="R1451"/>
      <c r="S1451"/>
      <c r="T1451"/>
      <c r="U1451"/>
      <c r="V1451"/>
      <c r="W1451"/>
    </row>
    <row r="1452" spans="1:23" ht="27" customHeight="1" thickBot="1" x14ac:dyDescent="0.3">
      <c r="A1452" s="77">
        <v>20136</v>
      </c>
      <c r="B1452" s="78">
        <v>1379</v>
      </c>
      <c r="C1452" s="79" t="s">
        <v>340</v>
      </c>
      <c r="D1452" s="80">
        <v>42510.364583333336</v>
      </c>
      <c r="E1452" s="78" t="s">
        <v>41</v>
      </c>
      <c r="F1452" s="33">
        <v>42510.27847222222</v>
      </c>
      <c r="G1452" s="51">
        <f t="shared" si="263"/>
        <v>8.6111111115314998E-2</v>
      </c>
      <c r="H1452" s="31" t="str">
        <f t="shared" si="264"/>
        <v>ACCEPTABLE</v>
      </c>
      <c r="I1452" s="18"/>
      <c r="J1452" s="33">
        <v>42510.375</v>
      </c>
      <c r="K1452" s="33">
        <v>42510.385416666664</v>
      </c>
      <c r="L1452" s="27">
        <f t="shared" si="265"/>
        <v>1.0416666664241347E-2</v>
      </c>
      <c r="M1452" s="28" t="str">
        <f t="shared" si="266"/>
        <v>TRUE</v>
      </c>
      <c r="N1452" s="31" t="s">
        <v>41</v>
      </c>
      <c r="O1452" s="29" t="s">
        <v>872</v>
      </c>
      <c r="P1452"/>
      <c r="Q1452"/>
      <c r="R1452"/>
      <c r="S1452"/>
      <c r="T1452"/>
      <c r="U1452"/>
      <c r="V1452"/>
      <c r="W1452"/>
    </row>
    <row r="1453" spans="1:23" ht="27" customHeight="1" thickBot="1" x14ac:dyDescent="0.3">
      <c r="A1453" s="73">
        <v>20136</v>
      </c>
      <c r="B1453" s="74">
        <v>1380</v>
      </c>
      <c r="C1453" s="75" t="s">
        <v>51</v>
      </c>
      <c r="D1453" s="76">
        <v>42510.399305555555</v>
      </c>
      <c r="E1453" s="74" t="s">
        <v>39</v>
      </c>
      <c r="F1453" s="33">
        <v>42510.27847222222</v>
      </c>
      <c r="G1453" s="51">
        <f t="shared" si="263"/>
        <v>0.12083333333430346</v>
      </c>
      <c r="H1453" s="31" t="str">
        <f t="shared" si="264"/>
        <v>ACCEPTABLE</v>
      </c>
      <c r="I1453" s="18"/>
      <c r="J1453" s="33">
        <v>42510.402777777781</v>
      </c>
      <c r="K1453" s="33">
        <v>42510.413888888892</v>
      </c>
      <c r="L1453" s="27">
        <f t="shared" si="265"/>
        <v>1.1111111110949423E-2</v>
      </c>
      <c r="M1453" s="28" t="str">
        <f t="shared" si="266"/>
        <v>TRUE</v>
      </c>
      <c r="N1453" s="31" t="s">
        <v>39</v>
      </c>
      <c r="O1453" s="29" t="s">
        <v>648</v>
      </c>
      <c r="P1453"/>
      <c r="Q1453"/>
      <c r="R1453"/>
      <c r="S1453"/>
      <c r="T1453"/>
      <c r="U1453"/>
      <c r="V1453"/>
      <c r="W1453"/>
    </row>
    <row r="1454" spans="1:23" ht="27" customHeight="1" thickBot="1" x14ac:dyDescent="0.3">
      <c r="A1454" s="73">
        <v>20136</v>
      </c>
      <c r="B1454" s="74">
        <v>1381</v>
      </c>
      <c r="C1454" s="75" t="s">
        <v>53</v>
      </c>
      <c r="D1454" s="76">
        <v>42510.927083333336</v>
      </c>
      <c r="E1454" s="74" t="s">
        <v>41</v>
      </c>
      <c r="F1454" s="33">
        <v>42510.855555555558</v>
      </c>
      <c r="G1454" s="51">
        <f t="shared" si="263"/>
        <v>7.1527777778101154E-2</v>
      </c>
      <c r="H1454" s="31" t="str">
        <f t="shared" si="264"/>
        <v>ACCEPTABLE</v>
      </c>
      <c r="I1454" s="18"/>
      <c r="J1454" s="33">
        <v>42510.930555555555</v>
      </c>
      <c r="K1454" s="33">
        <v>42510.940972222219</v>
      </c>
      <c r="L1454" s="27">
        <f t="shared" si="265"/>
        <v>1.0416666664241347E-2</v>
      </c>
      <c r="M1454" s="28" t="str">
        <f t="shared" si="266"/>
        <v>TRUE</v>
      </c>
      <c r="N1454" s="31" t="s">
        <v>41</v>
      </c>
      <c r="O1454" s="29" t="s">
        <v>633</v>
      </c>
      <c r="P1454"/>
      <c r="Q1454"/>
      <c r="R1454"/>
      <c r="S1454"/>
      <c r="T1454"/>
      <c r="U1454"/>
      <c r="V1454"/>
      <c r="W1454"/>
    </row>
    <row r="1455" spans="1:23" ht="27" customHeight="1" thickBot="1" x14ac:dyDescent="0.3">
      <c r="A1455" s="73">
        <v>20136</v>
      </c>
      <c r="B1455" s="74">
        <v>1382</v>
      </c>
      <c r="C1455" s="75" t="s">
        <v>53</v>
      </c>
      <c r="D1455" s="76">
        <v>42510.979166666664</v>
      </c>
      <c r="E1455" s="74" t="s">
        <v>39</v>
      </c>
      <c r="F1455" s="33">
        <v>42510.855555555558</v>
      </c>
      <c r="G1455" s="51">
        <f t="shared" si="263"/>
        <v>0.12361111110658385</v>
      </c>
      <c r="H1455" s="31" t="str">
        <f t="shared" si="264"/>
        <v>ACCEPTABLE</v>
      </c>
      <c r="I1455" s="18"/>
      <c r="J1455" s="33">
        <v>42510.984027777777</v>
      </c>
      <c r="K1455" s="33">
        <v>42510.994444444441</v>
      </c>
      <c r="L1455" s="27">
        <f t="shared" si="265"/>
        <v>1.0416666664241347E-2</v>
      </c>
      <c r="M1455" s="28" t="str">
        <f t="shared" si="266"/>
        <v>TRUE</v>
      </c>
      <c r="N1455" s="31" t="s">
        <v>39</v>
      </c>
      <c r="O1455" s="29" t="s">
        <v>633</v>
      </c>
      <c r="P1455"/>
      <c r="Q1455"/>
      <c r="R1455"/>
      <c r="S1455"/>
      <c r="T1455"/>
      <c r="U1455"/>
      <c r="V1455"/>
      <c r="W1455"/>
    </row>
    <row r="1456" spans="1:23" ht="27" customHeight="1" thickBot="1" x14ac:dyDescent="0.3">
      <c r="A1456" s="73">
        <v>20137</v>
      </c>
      <c r="B1456" s="74">
        <v>1383</v>
      </c>
      <c r="C1456" s="75" t="s">
        <v>40</v>
      </c>
      <c r="D1456" s="76">
        <v>42511.114583333336</v>
      </c>
      <c r="E1456" s="74" t="s">
        <v>41</v>
      </c>
      <c r="F1456" s="33">
        <v>42510.855555555558</v>
      </c>
      <c r="G1456" s="51">
        <f t="shared" si="263"/>
        <v>0.25902777777810115</v>
      </c>
      <c r="H1456" s="31" t="str">
        <f t="shared" si="264"/>
        <v>ACCEPTABLE</v>
      </c>
      <c r="I1456" s="18"/>
      <c r="J1456" s="33">
        <v>42511.118055555555</v>
      </c>
      <c r="K1456" s="33">
        <v>42511.131944444445</v>
      </c>
      <c r="L1456" s="27">
        <f t="shared" si="265"/>
        <v>1.3888888890505768E-2</v>
      </c>
      <c r="M1456" s="28" t="str">
        <f t="shared" si="266"/>
        <v>TRUE</v>
      </c>
      <c r="N1456" s="31" t="s">
        <v>41</v>
      </c>
      <c r="O1456" s="29" t="s">
        <v>873</v>
      </c>
      <c r="P1456"/>
      <c r="Q1456"/>
      <c r="R1456"/>
      <c r="S1456"/>
      <c r="T1456"/>
      <c r="U1456"/>
      <c r="V1456"/>
      <c r="W1456"/>
    </row>
    <row r="1457" spans="1:23" ht="27" customHeight="1" thickBot="1" x14ac:dyDescent="0.3">
      <c r="A1457" s="73">
        <v>20137</v>
      </c>
      <c r="B1457" s="74">
        <v>1384</v>
      </c>
      <c r="C1457" s="75" t="s">
        <v>43</v>
      </c>
      <c r="D1457" s="76">
        <v>42511.15625</v>
      </c>
      <c r="E1457" s="74" t="s">
        <v>39</v>
      </c>
      <c r="F1457" s="33">
        <v>42510.855555555558</v>
      </c>
      <c r="G1457" s="51">
        <f t="shared" si="263"/>
        <v>0.3006944444423425</v>
      </c>
      <c r="H1457" s="31" t="str">
        <f t="shared" si="264"/>
        <v>ACCEPTABLE</v>
      </c>
      <c r="I1457" s="18"/>
      <c r="J1457" s="33">
        <v>42511.166666666664</v>
      </c>
      <c r="K1457" s="33">
        <v>42511.17291666667</v>
      </c>
      <c r="L1457" s="27">
        <f t="shared" si="265"/>
        <v>6.2500000058207661E-3</v>
      </c>
      <c r="M1457" s="28" t="str">
        <f t="shared" si="266"/>
        <v>TRUE</v>
      </c>
      <c r="N1457" s="31" t="s">
        <v>39</v>
      </c>
      <c r="O1457" s="29" t="s">
        <v>44</v>
      </c>
      <c r="P1457"/>
      <c r="Q1457"/>
      <c r="R1457"/>
      <c r="S1457"/>
      <c r="T1457"/>
      <c r="U1457"/>
      <c r="V1457"/>
      <c r="W1457"/>
    </row>
    <row r="1458" spans="1:23" ht="27" customHeight="1" thickBot="1" x14ac:dyDescent="0.3">
      <c r="A1458" s="73">
        <v>20136</v>
      </c>
      <c r="B1458" s="74">
        <v>1385</v>
      </c>
      <c r="C1458" s="75" t="s">
        <v>51</v>
      </c>
      <c r="D1458" s="76">
        <v>42511.486111111109</v>
      </c>
      <c r="E1458" s="74" t="s">
        <v>41</v>
      </c>
      <c r="F1458" s="33">
        <v>42511.188888888886</v>
      </c>
      <c r="G1458" s="51">
        <f t="shared" si="263"/>
        <v>0.29722222222335404</v>
      </c>
      <c r="H1458" s="31" t="str">
        <f t="shared" si="264"/>
        <v>ACCEPTABLE</v>
      </c>
      <c r="I1458" s="18"/>
      <c r="J1458" s="33">
        <v>42511.48333333333</v>
      </c>
      <c r="K1458" s="33">
        <v>42511.490972222222</v>
      </c>
      <c r="L1458" s="27">
        <f t="shared" si="265"/>
        <v>7.6388888919609599E-3</v>
      </c>
      <c r="M1458" s="28" t="str">
        <f t="shared" si="266"/>
        <v>TRUE</v>
      </c>
      <c r="N1458" s="31" t="s">
        <v>41</v>
      </c>
      <c r="O1458" s="29" t="s">
        <v>405</v>
      </c>
      <c r="P1458"/>
      <c r="Q1458"/>
      <c r="R1458"/>
      <c r="S1458"/>
      <c r="T1458"/>
      <c r="U1458"/>
      <c r="V1458"/>
      <c r="W1458"/>
    </row>
    <row r="1459" spans="1:23" ht="27" customHeight="1" thickBot="1" x14ac:dyDescent="0.3">
      <c r="A1459" s="73">
        <v>20136</v>
      </c>
      <c r="B1459" s="74">
        <v>1386</v>
      </c>
      <c r="C1459" s="75" t="s">
        <v>340</v>
      </c>
      <c r="D1459" s="76">
        <v>42511.513888888891</v>
      </c>
      <c r="E1459" s="74" t="s">
        <v>39</v>
      </c>
      <c r="F1459" s="33">
        <v>42511.188888888886</v>
      </c>
      <c r="G1459" s="51">
        <f t="shared" si="263"/>
        <v>0.32500000000436557</v>
      </c>
      <c r="H1459" s="31" t="str">
        <f t="shared" si="264"/>
        <v>ACCEPTABLE</v>
      </c>
      <c r="I1459" s="18"/>
      <c r="J1459" s="33">
        <v>42511.50277777778</v>
      </c>
      <c r="K1459" s="33">
        <v>42511.518055555556</v>
      </c>
      <c r="L1459" s="27">
        <f t="shared" si="265"/>
        <v>1.5277777776645962E-2</v>
      </c>
      <c r="M1459" s="28" t="str">
        <f t="shared" si="266"/>
        <v>TRUE</v>
      </c>
      <c r="N1459" s="31" t="s">
        <v>39</v>
      </c>
      <c r="O1459" s="29" t="s">
        <v>874</v>
      </c>
      <c r="P1459"/>
      <c r="Q1459"/>
      <c r="R1459"/>
      <c r="S1459"/>
      <c r="T1459"/>
      <c r="U1459"/>
      <c r="V1459"/>
      <c r="W1459"/>
    </row>
    <row r="1460" spans="1:23" ht="27" customHeight="1" thickBot="1" x14ac:dyDescent="0.3">
      <c r="A1460" s="73">
        <v>20137</v>
      </c>
      <c r="B1460" s="74">
        <v>1387</v>
      </c>
      <c r="C1460" s="75" t="s">
        <v>43</v>
      </c>
      <c r="D1460" s="76">
        <v>42511.798611111109</v>
      </c>
      <c r="E1460" s="74" t="s">
        <v>41</v>
      </c>
      <c r="F1460" s="33">
        <v>42511.745833333334</v>
      </c>
      <c r="G1460" s="51">
        <f t="shared" si="263"/>
        <v>5.2777777775190771E-2</v>
      </c>
      <c r="H1460" s="31" t="str">
        <f t="shared" si="264"/>
        <v>ACCEPTABLE</v>
      </c>
      <c r="I1460" s="18"/>
      <c r="J1460" s="33">
        <v>42511.854166666664</v>
      </c>
      <c r="K1460" s="33">
        <v>42511.864583333336</v>
      </c>
      <c r="L1460" s="27">
        <f t="shared" si="265"/>
        <v>1.0416666671517305E-2</v>
      </c>
      <c r="M1460" s="28" t="str">
        <f t="shared" si="266"/>
        <v>TRUE</v>
      </c>
      <c r="N1460" s="31" t="s">
        <v>41</v>
      </c>
      <c r="O1460" s="29" t="s">
        <v>398</v>
      </c>
      <c r="P1460"/>
      <c r="Q1460"/>
      <c r="R1460"/>
      <c r="S1460"/>
      <c r="T1460"/>
      <c r="U1460"/>
      <c r="V1460"/>
      <c r="W1460"/>
    </row>
    <row r="1461" spans="1:23" ht="27" customHeight="1" thickBot="1" x14ac:dyDescent="0.3">
      <c r="A1461" s="73">
        <v>20137</v>
      </c>
      <c r="B1461" s="74">
        <v>1388</v>
      </c>
      <c r="C1461" s="75" t="s">
        <v>40</v>
      </c>
      <c r="D1461" s="76">
        <v>42511.826388888891</v>
      </c>
      <c r="E1461" s="74" t="s">
        <v>39</v>
      </c>
      <c r="F1461" s="33">
        <v>42511.745833333334</v>
      </c>
      <c r="G1461" s="51">
        <f t="shared" si="263"/>
        <v>8.0555555556202307E-2</v>
      </c>
      <c r="H1461" s="31" t="str">
        <f t="shared" si="264"/>
        <v>ACCEPTABLE</v>
      </c>
      <c r="I1461" s="18"/>
      <c r="J1461" s="33">
        <v>42511.929166666669</v>
      </c>
      <c r="K1461" s="33">
        <v>42511.94027777778</v>
      </c>
      <c r="L1461" s="27">
        <f t="shared" si="265"/>
        <v>1.1111111110949423E-2</v>
      </c>
      <c r="M1461" s="28" t="str">
        <f t="shared" si="266"/>
        <v>TRUE</v>
      </c>
      <c r="N1461" s="31" t="s">
        <v>39</v>
      </c>
      <c r="O1461" s="29" t="s">
        <v>472</v>
      </c>
      <c r="P1461"/>
      <c r="Q1461"/>
      <c r="R1461"/>
      <c r="S1461"/>
      <c r="T1461"/>
      <c r="U1461"/>
      <c r="V1461"/>
      <c r="W1461"/>
    </row>
    <row r="1462" spans="1:23" ht="27" customHeight="1" thickBot="1" x14ac:dyDescent="0.3">
      <c r="A1462" s="73">
        <v>20138</v>
      </c>
      <c r="B1462" s="74">
        <v>1389</v>
      </c>
      <c r="C1462" s="75" t="s">
        <v>40</v>
      </c>
      <c r="D1462" s="76">
        <v>42512.03125</v>
      </c>
      <c r="E1462" s="74" t="s">
        <v>41</v>
      </c>
      <c r="F1462" s="33">
        <v>42511.745833333334</v>
      </c>
      <c r="G1462" s="51">
        <f t="shared" si="263"/>
        <v>0.28541666666569654</v>
      </c>
      <c r="H1462" s="31" t="str">
        <f t="shared" si="264"/>
        <v>ACCEPTABLE</v>
      </c>
      <c r="I1462" s="18"/>
      <c r="J1462" s="33">
        <v>42512.013194444444</v>
      </c>
      <c r="K1462" s="33">
        <v>42512.023611111108</v>
      </c>
      <c r="L1462" s="27">
        <f t="shared" si="265"/>
        <v>1.0416666664241347E-2</v>
      </c>
      <c r="M1462" s="28" t="str">
        <f t="shared" si="266"/>
        <v>TRUE</v>
      </c>
      <c r="N1462" s="31" t="s">
        <v>41</v>
      </c>
      <c r="O1462" s="29" t="s">
        <v>792</v>
      </c>
      <c r="P1462"/>
      <c r="Q1462"/>
      <c r="R1462"/>
      <c r="S1462"/>
      <c r="T1462"/>
      <c r="U1462"/>
      <c r="V1462"/>
      <c r="W1462"/>
    </row>
    <row r="1463" spans="1:23" ht="27" customHeight="1" thickBot="1" x14ac:dyDescent="0.3">
      <c r="A1463" s="73">
        <v>20138</v>
      </c>
      <c r="B1463" s="74">
        <v>1390</v>
      </c>
      <c r="C1463" s="75" t="s">
        <v>43</v>
      </c>
      <c r="D1463" s="76">
        <v>42512.072916666664</v>
      </c>
      <c r="E1463" s="74" t="s">
        <v>39</v>
      </c>
      <c r="F1463" s="33">
        <v>42511.745833333334</v>
      </c>
      <c r="G1463" s="51">
        <f t="shared" ref="G1463:G1506" si="268">IF(D1463="","",D1463-F1463)</f>
        <v>0.32708333332993789</v>
      </c>
      <c r="H1463" s="31" t="str">
        <f t="shared" si="264"/>
        <v>ACCEPTABLE</v>
      </c>
      <c r="I1463" s="18"/>
      <c r="J1463" s="33">
        <v>42512.052083333336</v>
      </c>
      <c r="K1463" s="33">
        <v>42512.05972222222</v>
      </c>
      <c r="L1463" s="27">
        <f t="shared" si="265"/>
        <v>7.6388888846850023E-3</v>
      </c>
      <c r="M1463" s="28" t="str">
        <f t="shared" si="266"/>
        <v>TRUE</v>
      </c>
      <c r="N1463" s="31" t="s">
        <v>39</v>
      </c>
      <c r="O1463" s="29" t="s">
        <v>398</v>
      </c>
      <c r="P1463"/>
      <c r="Q1463"/>
      <c r="R1463"/>
      <c r="S1463"/>
      <c r="T1463"/>
      <c r="U1463"/>
      <c r="V1463"/>
      <c r="W1463"/>
    </row>
    <row r="1464" spans="1:23" ht="27" customHeight="1" thickBot="1" x14ac:dyDescent="0.3">
      <c r="A1464" s="73">
        <v>20139</v>
      </c>
      <c r="B1464" s="74">
        <v>1391</v>
      </c>
      <c r="C1464" s="75" t="s">
        <v>340</v>
      </c>
      <c r="D1464" s="76">
        <v>42512.416666666664</v>
      </c>
      <c r="E1464" s="74" t="s">
        <v>41</v>
      </c>
      <c r="F1464" s="33">
        <v>42512.299305555556</v>
      </c>
      <c r="G1464" s="51">
        <f t="shared" si="268"/>
        <v>0.11736111110803904</v>
      </c>
      <c r="H1464" s="31" t="str">
        <f t="shared" si="264"/>
        <v>ACCEPTABLE</v>
      </c>
      <c r="I1464" s="18"/>
      <c r="J1464" s="33">
        <v>42512.428472222222</v>
      </c>
      <c r="K1464" s="33">
        <v>42512.4375</v>
      </c>
      <c r="L1464" s="27">
        <f t="shared" si="265"/>
        <v>9.0277777781011537E-3</v>
      </c>
      <c r="M1464" s="28" t="str">
        <f t="shared" si="266"/>
        <v>TRUE</v>
      </c>
      <c r="N1464" s="31" t="s">
        <v>41</v>
      </c>
      <c r="O1464" s="29" t="s">
        <v>875</v>
      </c>
      <c r="P1464"/>
      <c r="Q1464"/>
      <c r="R1464"/>
      <c r="S1464"/>
      <c r="T1464"/>
      <c r="U1464"/>
      <c r="V1464"/>
      <c r="W1464"/>
    </row>
    <row r="1465" spans="1:23" ht="27" customHeight="1" thickBot="1" x14ac:dyDescent="0.3">
      <c r="A1465" s="73">
        <v>20139</v>
      </c>
      <c r="B1465" s="74">
        <v>1392</v>
      </c>
      <c r="C1465" s="75" t="s">
        <v>51</v>
      </c>
      <c r="D1465" s="76">
        <v>42512.451388888891</v>
      </c>
      <c r="E1465" s="74" t="s">
        <v>39</v>
      </c>
      <c r="F1465" s="33">
        <v>42512.299305555556</v>
      </c>
      <c r="G1465" s="51">
        <f t="shared" si="268"/>
        <v>0.15208333333430346</v>
      </c>
      <c r="H1465" s="31" t="str">
        <f t="shared" si="264"/>
        <v>ACCEPTABLE</v>
      </c>
      <c r="I1465" s="18"/>
      <c r="J1465" s="33">
        <v>42512.463194444441</v>
      </c>
      <c r="K1465" s="33">
        <v>42512.470138888886</v>
      </c>
      <c r="L1465" s="27">
        <f t="shared" si="265"/>
        <v>6.9444444452528842E-3</v>
      </c>
      <c r="M1465" s="28" t="str">
        <f t="shared" si="266"/>
        <v>TRUE</v>
      </c>
      <c r="N1465" s="31" t="s">
        <v>39</v>
      </c>
      <c r="O1465" s="29" t="s">
        <v>763</v>
      </c>
      <c r="P1465"/>
      <c r="Q1465"/>
      <c r="R1465"/>
      <c r="S1465"/>
      <c r="T1465"/>
      <c r="U1465"/>
      <c r="V1465"/>
      <c r="W1465"/>
    </row>
    <row r="1466" spans="1:23" ht="27" customHeight="1" thickBot="1" x14ac:dyDescent="0.3">
      <c r="A1466" s="73">
        <v>20138</v>
      </c>
      <c r="B1466" s="74">
        <v>1393</v>
      </c>
      <c r="C1466" s="75" t="s">
        <v>43</v>
      </c>
      <c r="D1466" s="76">
        <v>42512.548611111109</v>
      </c>
      <c r="E1466" s="74" t="s">
        <v>41</v>
      </c>
      <c r="F1466" s="33">
        <v>42512.486111111109</v>
      </c>
      <c r="G1466" s="51">
        <f t="shared" si="268"/>
        <v>6.25E-2</v>
      </c>
      <c r="H1466" s="31" t="str">
        <f t="shared" si="264"/>
        <v>ACCEPTABLE</v>
      </c>
      <c r="I1466" s="18"/>
      <c r="J1466" s="33">
        <v>42512.555555555555</v>
      </c>
      <c r="K1466" s="33">
        <v>42512.5625</v>
      </c>
      <c r="L1466" s="27">
        <f t="shared" si="265"/>
        <v>6.9444444452528842E-3</v>
      </c>
      <c r="M1466" s="28" t="str">
        <f t="shared" si="266"/>
        <v>TRUE</v>
      </c>
      <c r="N1466" s="31" t="s">
        <v>41</v>
      </c>
      <c r="O1466" s="29" t="s">
        <v>398</v>
      </c>
      <c r="P1466"/>
      <c r="Q1466"/>
      <c r="R1466"/>
      <c r="S1466"/>
      <c r="T1466"/>
      <c r="U1466"/>
      <c r="V1466"/>
      <c r="W1466"/>
    </row>
    <row r="1467" spans="1:23" ht="27" customHeight="1" thickBot="1" x14ac:dyDescent="0.3">
      <c r="A1467" s="73">
        <v>20138</v>
      </c>
      <c r="B1467" s="74">
        <v>1394</v>
      </c>
      <c r="C1467" s="75" t="s">
        <v>40</v>
      </c>
      <c r="D1467" s="76">
        <v>42512.576388888891</v>
      </c>
      <c r="E1467" s="74" t="s">
        <v>39</v>
      </c>
      <c r="F1467" s="33">
        <v>42512.486111111109</v>
      </c>
      <c r="G1467" s="51">
        <f t="shared" si="268"/>
        <v>9.0277777781011537E-2</v>
      </c>
      <c r="H1467" s="31" t="str">
        <f t="shared" si="264"/>
        <v>ACCEPTABLE</v>
      </c>
      <c r="I1467" s="18"/>
      <c r="J1467" s="33">
        <v>42512.579861111109</v>
      </c>
      <c r="K1467" s="33">
        <v>42512.590277777781</v>
      </c>
      <c r="L1467" s="27">
        <f t="shared" si="265"/>
        <v>1.0416666671517305E-2</v>
      </c>
      <c r="M1467" s="28" t="str">
        <f t="shared" si="266"/>
        <v>TRUE</v>
      </c>
      <c r="N1467" s="31" t="s">
        <v>39</v>
      </c>
      <c r="O1467" s="29" t="s">
        <v>792</v>
      </c>
      <c r="P1467"/>
      <c r="Q1467"/>
      <c r="R1467"/>
      <c r="S1467"/>
      <c r="T1467"/>
      <c r="U1467"/>
      <c r="V1467"/>
      <c r="W1467"/>
    </row>
    <row r="1468" spans="1:23" ht="27" customHeight="1" thickBot="1" x14ac:dyDescent="0.3">
      <c r="A1468" s="73">
        <v>20140</v>
      </c>
      <c r="B1468" s="74">
        <v>1395</v>
      </c>
      <c r="C1468" s="75" t="s">
        <v>40</v>
      </c>
      <c r="D1468" s="76">
        <v>42513.03125</v>
      </c>
      <c r="E1468" s="74" t="s">
        <v>41</v>
      </c>
      <c r="F1468" s="33">
        <v>42512.722916666666</v>
      </c>
      <c r="G1468" s="51">
        <f t="shared" si="268"/>
        <v>0.30833333333430346</v>
      </c>
      <c r="H1468" s="31" t="str">
        <f t="shared" si="264"/>
        <v>ACCEPTABLE</v>
      </c>
      <c r="I1468" s="18"/>
      <c r="J1468" s="33">
        <v>42512.996527777781</v>
      </c>
      <c r="K1468" s="33">
        <v>42513.007638888892</v>
      </c>
      <c r="L1468" s="27">
        <f t="shared" si="265"/>
        <v>1.1111111110949423E-2</v>
      </c>
      <c r="M1468" s="28" t="str">
        <f t="shared" si="266"/>
        <v>TRUE</v>
      </c>
      <c r="N1468" s="31" t="s">
        <v>41</v>
      </c>
      <c r="O1468" s="29" t="s">
        <v>876</v>
      </c>
      <c r="P1468"/>
      <c r="Q1468"/>
      <c r="R1468"/>
      <c r="S1468"/>
      <c r="T1468"/>
      <c r="U1468"/>
      <c r="V1468"/>
      <c r="W1468"/>
    </row>
    <row r="1469" spans="1:23" ht="27" customHeight="1" thickBot="1" x14ac:dyDescent="0.3">
      <c r="A1469" s="73">
        <v>20140</v>
      </c>
      <c r="B1469" s="74">
        <v>1396</v>
      </c>
      <c r="C1469" s="75" t="s">
        <v>53</v>
      </c>
      <c r="D1469" s="76">
        <v>42513.072916666664</v>
      </c>
      <c r="E1469" s="74" t="s">
        <v>39</v>
      </c>
      <c r="F1469" s="33">
        <v>42512.722916666666</v>
      </c>
      <c r="G1469" s="51">
        <f t="shared" si="268"/>
        <v>0.34999999999854481</v>
      </c>
      <c r="H1469" s="31" t="str">
        <f t="shared" si="264"/>
        <v>ACCEPTABLE</v>
      </c>
      <c r="I1469" s="18"/>
      <c r="J1469" s="33">
        <v>42513.031944444447</v>
      </c>
      <c r="K1469" s="33">
        <v>42513.041666666664</v>
      </c>
      <c r="L1469" s="27">
        <f t="shared" si="265"/>
        <v>9.7222222175332718E-3</v>
      </c>
      <c r="M1469" s="28" t="str">
        <f t="shared" si="266"/>
        <v>TRUE</v>
      </c>
      <c r="N1469" s="31" t="s">
        <v>39</v>
      </c>
      <c r="O1469" s="29" t="s">
        <v>877</v>
      </c>
      <c r="P1469"/>
      <c r="Q1469"/>
      <c r="R1469"/>
      <c r="S1469"/>
      <c r="T1469"/>
      <c r="U1469"/>
      <c r="V1469"/>
      <c r="W1469"/>
    </row>
    <row r="1470" spans="1:23" ht="27" customHeight="1" thickBot="1" x14ac:dyDescent="0.3">
      <c r="A1470" s="73">
        <v>20140</v>
      </c>
      <c r="B1470" s="74">
        <v>1397</v>
      </c>
      <c r="C1470" s="75" t="s">
        <v>43</v>
      </c>
      <c r="D1470" s="76">
        <v>42513.21875</v>
      </c>
      <c r="E1470" s="74" t="s">
        <v>41</v>
      </c>
      <c r="F1470" s="33">
        <v>42512.722916666666</v>
      </c>
      <c r="G1470" s="51">
        <f t="shared" si="268"/>
        <v>0.49583333333430346</v>
      </c>
      <c r="H1470" s="31" t="str">
        <f t="shared" si="264"/>
        <v>ACCEPTABLE</v>
      </c>
      <c r="I1470" s="18"/>
      <c r="J1470" s="33">
        <v>42513.213888888888</v>
      </c>
      <c r="K1470" s="33">
        <v>42513.222916666666</v>
      </c>
      <c r="L1470" s="27">
        <f t="shared" si="265"/>
        <v>9.0277777781011537E-3</v>
      </c>
      <c r="M1470" s="28" t="str">
        <f t="shared" si="266"/>
        <v>TRUE</v>
      </c>
      <c r="N1470" s="31" t="s">
        <v>41</v>
      </c>
      <c r="O1470" s="29" t="s">
        <v>878</v>
      </c>
      <c r="P1470"/>
      <c r="Q1470"/>
      <c r="R1470"/>
      <c r="S1470"/>
      <c r="T1470"/>
      <c r="U1470"/>
      <c r="V1470"/>
      <c r="W1470"/>
    </row>
    <row r="1471" spans="1:23" ht="27" customHeight="1" thickBot="1" x14ac:dyDescent="0.3">
      <c r="A1471" s="73">
        <v>20139</v>
      </c>
      <c r="B1471" s="74">
        <v>1398</v>
      </c>
      <c r="C1471" s="75" t="s">
        <v>53</v>
      </c>
      <c r="D1471" s="76">
        <v>42513.298611111109</v>
      </c>
      <c r="E1471" s="74" t="s">
        <v>41</v>
      </c>
      <c r="F1471" s="33">
        <v>42512.722916666666</v>
      </c>
      <c r="G1471" s="51">
        <f t="shared" si="268"/>
        <v>0.57569444444379769</v>
      </c>
      <c r="H1471" s="31" t="str">
        <f t="shared" ref="H1471:H1524" si="269">IF(D1471-F1471&lt;0,"TOO LATE",IF(G1471="","",IF(OR(DAY(D1471-F1471)&gt;1,AND(HOUR(D1471-F1471)&gt;HOUR("0:59"),(SIGN(D1471-F1471)=1))),"ACCEPTABLE","TOO LATE")))</f>
        <v>ACCEPTABLE</v>
      </c>
      <c r="I1471" s="18"/>
      <c r="J1471" s="33">
        <v>42513.305555555555</v>
      </c>
      <c r="K1471" s="33">
        <v>42513.314583333333</v>
      </c>
      <c r="L1471" s="27">
        <f t="shared" si="265"/>
        <v>9.0277777781011537E-3</v>
      </c>
      <c r="M1471" s="28" t="str">
        <f t="shared" si="266"/>
        <v>TRUE</v>
      </c>
      <c r="N1471" s="31" t="s">
        <v>41</v>
      </c>
      <c r="O1471" s="29" t="s">
        <v>542</v>
      </c>
      <c r="P1471"/>
      <c r="Q1471"/>
      <c r="R1471"/>
      <c r="S1471"/>
      <c r="T1471"/>
      <c r="U1471"/>
      <c r="V1471"/>
      <c r="W1471"/>
    </row>
    <row r="1472" spans="1:23" ht="27" customHeight="1" thickBot="1" x14ac:dyDescent="0.3">
      <c r="A1472" s="73">
        <v>20139</v>
      </c>
      <c r="B1472" s="74">
        <v>1399</v>
      </c>
      <c r="C1472" s="75" t="s">
        <v>43</v>
      </c>
      <c r="D1472" s="76">
        <v>42513.354166666664</v>
      </c>
      <c r="E1472" s="74" t="s">
        <v>39</v>
      </c>
      <c r="F1472" s="33">
        <v>42513.271527777775</v>
      </c>
      <c r="G1472" s="51">
        <f t="shared" si="268"/>
        <v>8.2638888889050577E-2</v>
      </c>
      <c r="H1472" s="31" t="str">
        <f t="shared" si="269"/>
        <v>ACCEPTABLE</v>
      </c>
      <c r="I1472" s="18"/>
      <c r="J1472" s="33">
        <v>42513.348611111112</v>
      </c>
      <c r="K1472" s="33">
        <v>42513.357638888891</v>
      </c>
      <c r="L1472" s="27">
        <f t="shared" ref="L1472:L1525" si="270">IF(OR(K1472="",J1472=""), "Incomplete Data", K1472-J1472)</f>
        <v>9.0277777781011537E-3</v>
      </c>
      <c r="M1472" s="28" t="str">
        <f t="shared" ref="M1472:M1525" si="271">_xlfn.IFS(OR(J1472=0,K1472=0,L1472=""), "Incomplete Data", OR(L1472&gt;$M$5,L1472&lt;-$M$5),"FALSE",  OR(L1472&lt;=$M$5,L1472&gt;-$M$5), "TRUE")</f>
        <v>TRUE</v>
      </c>
      <c r="N1472" s="31" t="s">
        <v>39</v>
      </c>
      <c r="O1472" s="29" t="s">
        <v>542</v>
      </c>
      <c r="P1472"/>
      <c r="Q1472"/>
      <c r="R1472"/>
      <c r="S1472"/>
      <c r="T1472"/>
      <c r="U1472"/>
      <c r="V1472"/>
      <c r="W1472"/>
    </row>
    <row r="1473" spans="1:23" ht="27" customHeight="1" thickBot="1" x14ac:dyDescent="0.3">
      <c r="A1473" s="73">
        <v>20140</v>
      </c>
      <c r="B1473" s="74">
        <v>1400</v>
      </c>
      <c r="C1473" s="75" t="s">
        <v>40</v>
      </c>
      <c r="D1473" s="76">
        <v>42513.388888888891</v>
      </c>
      <c r="E1473" s="74" t="s">
        <v>39</v>
      </c>
      <c r="F1473" s="33">
        <v>42513.271527777775</v>
      </c>
      <c r="G1473" s="51">
        <f t="shared" ref="G1473" si="272">IF(D1473="","",D1473-F1473)</f>
        <v>0.117361111115315</v>
      </c>
      <c r="H1473" s="31" t="str">
        <f t="shared" si="269"/>
        <v>ACCEPTABLE</v>
      </c>
      <c r="I1473" s="18"/>
      <c r="J1473" s="33">
        <v>42513.40625</v>
      </c>
      <c r="K1473" s="33">
        <v>42513.418749999997</v>
      </c>
      <c r="L1473" s="27">
        <f t="shared" si="270"/>
        <v>1.2499999997089617E-2</v>
      </c>
      <c r="M1473" s="28" t="str">
        <f t="shared" si="271"/>
        <v>TRUE</v>
      </c>
      <c r="N1473" s="31" t="s">
        <v>39</v>
      </c>
      <c r="O1473" s="29" t="s">
        <v>879</v>
      </c>
      <c r="P1473"/>
      <c r="Q1473"/>
      <c r="R1473"/>
      <c r="S1473"/>
      <c r="T1473"/>
      <c r="U1473"/>
      <c r="V1473"/>
      <c r="W1473"/>
    </row>
    <row r="1474" spans="1:23" ht="27" customHeight="1" thickBot="1" x14ac:dyDescent="0.3">
      <c r="A1474" s="73">
        <v>20139</v>
      </c>
      <c r="B1474" s="74">
        <v>1401</v>
      </c>
      <c r="C1474" s="75" t="s">
        <v>51</v>
      </c>
      <c r="D1474" s="76">
        <v>42514.194444444445</v>
      </c>
      <c r="E1474" s="74" t="s">
        <v>41</v>
      </c>
      <c r="F1474" s="33">
        <v>42513.868750000001</v>
      </c>
      <c r="G1474" s="51">
        <f t="shared" si="268"/>
        <v>0.32569444444379769</v>
      </c>
      <c r="H1474" s="31" t="str">
        <f t="shared" si="269"/>
        <v>ACCEPTABLE</v>
      </c>
      <c r="I1474" s="18"/>
      <c r="J1474" s="33">
        <v>42514.232638888891</v>
      </c>
      <c r="K1474" s="33">
        <v>42514.239583333336</v>
      </c>
      <c r="L1474" s="27">
        <f t="shared" si="270"/>
        <v>6.9444444452528842E-3</v>
      </c>
      <c r="M1474" s="28" t="str">
        <f t="shared" si="271"/>
        <v>TRUE</v>
      </c>
      <c r="N1474" s="31" t="s">
        <v>41</v>
      </c>
      <c r="O1474" s="29" t="s">
        <v>405</v>
      </c>
      <c r="P1474"/>
      <c r="Q1474"/>
      <c r="R1474"/>
      <c r="S1474"/>
      <c r="T1474"/>
      <c r="U1474"/>
      <c r="V1474"/>
      <c r="W1474"/>
    </row>
    <row r="1475" spans="1:23" ht="27" customHeight="1" thickBot="1" x14ac:dyDescent="0.3">
      <c r="A1475" s="73">
        <v>20139</v>
      </c>
      <c r="B1475" s="74">
        <v>1402</v>
      </c>
      <c r="C1475" s="75" t="s">
        <v>340</v>
      </c>
      <c r="D1475" s="76">
        <v>42514.222222222219</v>
      </c>
      <c r="E1475" s="74" t="s">
        <v>39</v>
      </c>
      <c r="F1475" s="33">
        <v>42513.868750000001</v>
      </c>
      <c r="G1475" s="51">
        <f t="shared" si="268"/>
        <v>0.35347222221753327</v>
      </c>
      <c r="H1475" s="31" t="str">
        <f t="shared" si="269"/>
        <v>ACCEPTABLE</v>
      </c>
      <c r="I1475" s="18"/>
      <c r="J1475" s="33">
        <v>42514.255555555559</v>
      </c>
      <c r="K1475" s="33">
        <v>42514.263888888891</v>
      </c>
      <c r="L1475" s="27">
        <f t="shared" si="270"/>
        <v>8.333333331393078E-3</v>
      </c>
      <c r="M1475" s="28" t="str">
        <f t="shared" si="271"/>
        <v>TRUE</v>
      </c>
      <c r="N1475" s="31" t="s">
        <v>39</v>
      </c>
      <c r="O1475" s="29" t="s">
        <v>880</v>
      </c>
      <c r="P1475"/>
      <c r="Q1475"/>
      <c r="R1475"/>
      <c r="S1475"/>
      <c r="T1475"/>
      <c r="U1475"/>
      <c r="V1475"/>
      <c r="W1475"/>
    </row>
    <row r="1476" spans="1:23" ht="27" customHeight="1" thickBot="1" x14ac:dyDescent="0.3">
      <c r="A1476" s="77">
        <v>20141</v>
      </c>
      <c r="B1476" s="78">
        <v>1403</v>
      </c>
      <c r="C1476" s="79" t="s">
        <v>340</v>
      </c>
      <c r="D1476" s="80">
        <v>42514.395833333336</v>
      </c>
      <c r="E1476" s="78" t="s">
        <v>41</v>
      </c>
      <c r="F1476" s="33">
        <v>42513.868750000001</v>
      </c>
      <c r="G1476" s="51">
        <f t="shared" si="268"/>
        <v>0.52708333333430346</v>
      </c>
      <c r="H1476" s="31" t="str">
        <f t="shared" si="269"/>
        <v>ACCEPTABLE</v>
      </c>
      <c r="I1476" s="18"/>
      <c r="J1476" s="33">
        <v>42514.395833333336</v>
      </c>
      <c r="K1476" s="33">
        <v>42514.40625</v>
      </c>
      <c r="L1476" s="27">
        <f t="shared" si="270"/>
        <v>1.0416666664241347E-2</v>
      </c>
      <c r="M1476" s="28" t="str">
        <f t="shared" si="271"/>
        <v>TRUE</v>
      </c>
      <c r="N1476" s="31" t="s">
        <v>41</v>
      </c>
      <c r="O1476" s="29" t="s">
        <v>881</v>
      </c>
      <c r="P1476"/>
      <c r="Q1476"/>
      <c r="R1476"/>
      <c r="S1476"/>
      <c r="T1476"/>
      <c r="U1476"/>
      <c r="V1476"/>
      <c r="W1476"/>
    </row>
    <row r="1477" spans="1:23" ht="27" customHeight="1" thickBot="1" x14ac:dyDescent="0.3">
      <c r="A1477" s="73">
        <v>20141</v>
      </c>
      <c r="B1477" s="74">
        <v>1404</v>
      </c>
      <c r="C1477" s="75" t="s">
        <v>51</v>
      </c>
      <c r="D1477" s="76">
        <v>42514.430555555555</v>
      </c>
      <c r="E1477" s="74" t="s">
        <v>39</v>
      </c>
      <c r="F1477" s="33">
        <v>42513.868750000001</v>
      </c>
      <c r="G1477" s="51">
        <f t="shared" si="268"/>
        <v>0.56180555555329192</v>
      </c>
      <c r="H1477" s="31" t="str">
        <f t="shared" si="269"/>
        <v>ACCEPTABLE</v>
      </c>
      <c r="I1477" s="18"/>
      <c r="J1477" s="33">
        <v>42514.430555555555</v>
      </c>
      <c r="K1477" s="33">
        <v>42514.435416666667</v>
      </c>
      <c r="L1477" s="27">
        <f t="shared" si="270"/>
        <v>4.8611111124046147E-3</v>
      </c>
      <c r="M1477" s="28" t="str">
        <f t="shared" si="271"/>
        <v>TRUE</v>
      </c>
      <c r="N1477" s="31" t="s">
        <v>39</v>
      </c>
      <c r="O1477" s="29" t="s">
        <v>446</v>
      </c>
      <c r="P1477"/>
      <c r="Q1477"/>
      <c r="R1477"/>
      <c r="S1477"/>
      <c r="T1477"/>
      <c r="U1477"/>
      <c r="V1477"/>
      <c r="W1477"/>
    </row>
    <row r="1478" spans="1:23" ht="27" customHeight="1" thickBot="1" x14ac:dyDescent="0.3">
      <c r="A1478" s="73">
        <v>20141</v>
      </c>
      <c r="B1478" s="74">
        <v>1405</v>
      </c>
      <c r="C1478" s="75" t="s">
        <v>51</v>
      </c>
      <c r="D1478" s="76">
        <v>42515.194444444445</v>
      </c>
      <c r="E1478" s="74" t="s">
        <v>41</v>
      </c>
      <c r="F1478" s="33">
        <v>42514.603472222225</v>
      </c>
      <c r="G1478" s="51">
        <f t="shared" si="268"/>
        <v>0.59097222222044365</v>
      </c>
      <c r="H1478" s="31" t="str">
        <f t="shared" si="269"/>
        <v>ACCEPTABLE</v>
      </c>
      <c r="I1478" s="18"/>
      <c r="J1478" s="33">
        <v>42515.201388888891</v>
      </c>
      <c r="K1478" s="33">
        <v>42515.208333333336</v>
      </c>
      <c r="L1478" s="27">
        <f t="shared" si="270"/>
        <v>6.9444444452528842E-3</v>
      </c>
      <c r="M1478" s="28" t="str">
        <f t="shared" si="271"/>
        <v>TRUE</v>
      </c>
      <c r="N1478" s="31" t="s">
        <v>41</v>
      </c>
      <c r="O1478" s="29" t="s">
        <v>882</v>
      </c>
      <c r="P1478"/>
      <c r="Q1478"/>
      <c r="R1478"/>
      <c r="S1478"/>
      <c r="T1478"/>
      <c r="U1478"/>
      <c r="V1478"/>
      <c r="W1478"/>
    </row>
    <row r="1479" spans="1:23" ht="27" customHeight="1" thickBot="1" x14ac:dyDescent="0.3">
      <c r="A1479" s="73">
        <v>20141</v>
      </c>
      <c r="B1479" s="74">
        <v>1406</v>
      </c>
      <c r="C1479" s="75" t="s">
        <v>340</v>
      </c>
      <c r="D1479" s="76">
        <v>42515.222222222219</v>
      </c>
      <c r="E1479" s="74" t="s">
        <v>39</v>
      </c>
      <c r="F1479" s="33">
        <v>42514.603472222225</v>
      </c>
      <c r="G1479" s="51">
        <f t="shared" si="268"/>
        <v>0.61874999999417923</v>
      </c>
      <c r="H1479" s="31" t="str">
        <f t="shared" si="269"/>
        <v>ACCEPTABLE</v>
      </c>
      <c r="I1479" s="18"/>
      <c r="J1479" s="33">
        <v>42515.23541666667</v>
      </c>
      <c r="K1479" s="33">
        <v>42515.245833333334</v>
      </c>
      <c r="L1479" s="27">
        <f t="shared" si="270"/>
        <v>1.0416666664241347E-2</v>
      </c>
      <c r="M1479" s="28" t="str">
        <f t="shared" si="271"/>
        <v>TRUE</v>
      </c>
      <c r="N1479" s="31" t="s">
        <v>39</v>
      </c>
      <c r="O1479" s="29" t="s">
        <v>883</v>
      </c>
      <c r="P1479"/>
      <c r="Q1479"/>
      <c r="R1479"/>
      <c r="S1479"/>
      <c r="T1479"/>
      <c r="U1479"/>
      <c r="V1479"/>
      <c r="W1479"/>
    </row>
    <row r="1480" spans="1:23" ht="27" customHeight="1" thickBot="1" x14ac:dyDescent="0.3">
      <c r="A1480" s="77">
        <v>20142</v>
      </c>
      <c r="B1480" s="78">
        <v>1407</v>
      </c>
      <c r="C1480" s="79" t="s">
        <v>40</v>
      </c>
      <c r="D1480" s="80">
        <v>42519.322916666664</v>
      </c>
      <c r="E1480" s="78" t="s">
        <v>41</v>
      </c>
      <c r="F1480" s="33">
        <v>42518.912499999999</v>
      </c>
      <c r="G1480" s="51">
        <f t="shared" si="268"/>
        <v>0.41041666666569654</v>
      </c>
      <c r="H1480" s="31" t="str">
        <f t="shared" si="269"/>
        <v>ACCEPTABLE</v>
      </c>
      <c r="I1480" s="18"/>
      <c r="J1480" s="33">
        <v>42519.318055555559</v>
      </c>
      <c r="K1480" s="33">
        <v>42519.329861111109</v>
      </c>
      <c r="L1480" s="27">
        <f t="shared" si="270"/>
        <v>1.1805555550381541E-2</v>
      </c>
      <c r="M1480" s="28" t="str">
        <f t="shared" si="271"/>
        <v>TRUE</v>
      </c>
      <c r="N1480" s="31" t="s">
        <v>41</v>
      </c>
      <c r="O1480" s="29" t="s">
        <v>828</v>
      </c>
      <c r="P1480"/>
      <c r="Q1480"/>
      <c r="R1480"/>
      <c r="S1480"/>
      <c r="T1480"/>
      <c r="U1480"/>
      <c r="V1480"/>
      <c r="W1480"/>
    </row>
    <row r="1481" spans="1:23" ht="27" customHeight="1" thickBot="1" x14ac:dyDescent="0.3">
      <c r="A1481" s="77">
        <v>20142</v>
      </c>
      <c r="B1481" s="78">
        <v>1408</v>
      </c>
      <c r="C1481" s="79" t="s">
        <v>43</v>
      </c>
      <c r="D1481" s="80">
        <v>42519.357638888891</v>
      </c>
      <c r="E1481" s="78" t="s">
        <v>39</v>
      </c>
      <c r="F1481" s="33">
        <v>42518.912499999999</v>
      </c>
      <c r="G1481" s="51">
        <f t="shared" si="268"/>
        <v>0.44513888889196096</v>
      </c>
      <c r="H1481" s="31" t="str">
        <f t="shared" si="269"/>
        <v>ACCEPTABLE</v>
      </c>
      <c r="I1481" s="18"/>
      <c r="J1481" s="33">
        <v>42519.352083333331</v>
      </c>
      <c r="K1481" s="33">
        <v>42519.361805555556</v>
      </c>
      <c r="L1481" s="27">
        <f t="shared" si="270"/>
        <v>9.7222222248092294E-3</v>
      </c>
      <c r="M1481" s="28" t="str">
        <f t="shared" si="271"/>
        <v>TRUE</v>
      </c>
      <c r="N1481" s="31" t="s">
        <v>39</v>
      </c>
      <c r="O1481" s="29" t="s">
        <v>398</v>
      </c>
      <c r="P1481"/>
      <c r="Q1481"/>
      <c r="R1481"/>
      <c r="S1481"/>
      <c r="T1481"/>
      <c r="U1481"/>
      <c r="V1481"/>
      <c r="W1481"/>
    </row>
    <row r="1482" spans="1:23" ht="27" customHeight="1" thickBot="1" x14ac:dyDescent="0.3">
      <c r="A1482" s="73">
        <v>20142</v>
      </c>
      <c r="B1482" s="74">
        <v>1411</v>
      </c>
      <c r="C1482" s="75" t="s">
        <v>43</v>
      </c>
      <c r="D1482" s="76">
        <v>42519.944444444445</v>
      </c>
      <c r="E1482" s="74" t="s">
        <v>41</v>
      </c>
      <c r="F1482" s="33">
        <v>42519.698611111111</v>
      </c>
      <c r="G1482" s="51">
        <f t="shared" si="268"/>
        <v>0.24583333333430346</v>
      </c>
      <c r="H1482" s="31" t="str">
        <f t="shared" si="269"/>
        <v>ACCEPTABLE</v>
      </c>
      <c r="I1482" s="18"/>
      <c r="J1482" s="33">
        <v>42519.947222222225</v>
      </c>
      <c r="K1482" s="33">
        <v>42519.956250000003</v>
      </c>
      <c r="L1482" s="27">
        <f t="shared" si="270"/>
        <v>9.0277777781011537E-3</v>
      </c>
      <c r="M1482" s="28" t="str">
        <f t="shared" si="271"/>
        <v>TRUE</v>
      </c>
      <c r="N1482" s="31" t="s">
        <v>41</v>
      </c>
      <c r="O1482" s="29" t="s">
        <v>398</v>
      </c>
      <c r="P1482"/>
      <c r="Q1482"/>
      <c r="R1482"/>
      <c r="S1482"/>
      <c r="T1482"/>
      <c r="U1482"/>
      <c r="V1482"/>
      <c r="W1482"/>
    </row>
    <row r="1483" spans="1:23" ht="27" customHeight="1" thickBot="1" x14ac:dyDescent="0.3">
      <c r="A1483" s="73">
        <v>20142</v>
      </c>
      <c r="B1483" s="74">
        <v>1412</v>
      </c>
      <c r="C1483" s="75" t="s">
        <v>40</v>
      </c>
      <c r="D1483" s="76">
        <v>42519.972222222219</v>
      </c>
      <c r="E1483" s="74" t="s">
        <v>39</v>
      </c>
      <c r="F1483" s="33">
        <v>42519.698611111111</v>
      </c>
      <c r="G1483" s="51">
        <f t="shared" si="268"/>
        <v>0.27361111110803904</v>
      </c>
      <c r="H1483" s="31" t="str">
        <f t="shared" si="269"/>
        <v>ACCEPTABLE</v>
      </c>
      <c r="I1483" s="18"/>
      <c r="J1483" s="33">
        <v>42519.982638888891</v>
      </c>
      <c r="K1483" s="33">
        <v>42519.991666666669</v>
      </c>
      <c r="L1483" s="27">
        <f t="shared" si="270"/>
        <v>9.0277777781011537E-3</v>
      </c>
      <c r="M1483" s="28" t="str">
        <f t="shared" si="271"/>
        <v>TRUE</v>
      </c>
      <c r="N1483" s="31" t="s">
        <v>39</v>
      </c>
      <c r="O1483" s="29" t="s">
        <v>828</v>
      </c>
      <c r="P1483"/>
      <c r="Q1483"/>
      <c r="R1483"/>
      <c r="S1483"/>
      <c r="T1483"/>
      <c r="U1483"/>
      <c r="V1483"/>
      <c r="W1483"/>
    </row>
    <row r="1484" spans="1:23" ht="27" customHeight="1" thickBot="1" x14ac:dyDescent="0.3">
      <c r="A1484" s="73">
        <v>20143</v>
      </c>
      <c r="B1484" s="74">
        <v>1413</v>
      </c>
      <c r="C1484" s="75" t="s">
        <v>40</v>
      </c>
      <c r="D1484" s="76">
        <v>42520.197916666664</v>
      </c>
      <c r="E1484" s="74" t="s">
        <v>41</v>
      </c>
      <c r="F1484" s="33">
        <v>42520.004166666666</v>
      </c>
      <c r="G1484" s="51">
        <f t="shared" si="268"/>
        <v>0.19374999999854481</v>
      </c>
      <c r="H1484" s="31" t="str">
        <f t="shared" si="269"/>
        <v>ACCEPTABLE</v>
      </c>
      <c r="I1484" s="18"/>
      <c r="J1484" s="33">
        <v>42520.204861111109</v>
      </c>
      <c r="K1484" s="33">
        <v>42520.213194444441</v>
      </c>
      <c r="L1484" s="27">
        <f t="shared" si="270"/>
        <v>8.333333331393078E-3</v>
      </c>
      <c r="M1484" s="28" t="str">
        <f t="shared" si="271"/>
        <v>TRUE</v>
      </c>
      <c r="N1484" s="31" t="s">
        <v>41</v>
      </c>
      <c r="O1484" s="29" t="s">
        <v>884</v>
      </c>
      <c r="P1484"/>
      <c r="Q1484"/>
      <c r="R1484"/>
      <c r="S1484"/>
      <c r="T1484"/>
      <c r="U1484"/>
      <c r="V1484"/>
      <c r="W1484"/>
    </row>
    <row r="1485" spans="1:23" ht="27" customHeight="1" thickBot="1" x14ac:dyDescent="0.3">
      <c r="A1485" s="73">
        <v>20143</v>
      </c>
      <c r="B1485" s="74">
        <v>1414</v>
      </c>
      <c r="C1485" s="75" t="s">
        <v>43</v>
      </c>
      <c r="D1485" s="76">
        <v>42520.229166666664</v>
      </c>
      <c r="E1485" s="74" t="s">
        <v>39</v>
      </c>
      <c r="F1485" s="33">
        <v>42520.004166666666</v>
      </c>
      <c r="G1485" s="51">
        <f t="shared" si="268"/>
        <v>0.22499999999854481</v>
      </c>
      <c r="H1485" s="31" t="str">
        <f t="shared" si="269"/>
        <v>ACCEPTABLE</v>
      </c>
      <c r="I1485" s="18"/>
      <c r="J1485" s="33">
        <v>42520.234027777777</v>
      </c>
      <c r="K1485" s="33">
        <v>42520.238888888889</v>
      </c>
      <c r="L1485" s="27">
        <f t="shared" si="270"/>
        <v>4.8611111124046147E-3</v>
      </c>
      <c r="M1485" s="28" t="str">
        <f t="shared" si="271"/>
        <v>TRUE</v>
      </c>
      <c r="N1485" s="31" t="s">
        <v>39</v>
      </c>
      <c r="O1485" s="29" t="s">
        <v>398</v>
      </c>
      <c r="P1485"/>
      <c r="Q1485"/>
      <c r="R1485"/>
      <c r="S1485"/>
      <c r="T1485"/>
      <c r="U1485"/>
      <c r="V1485"/>
      <c r="W1485"/>
    </row>
    <row r="1486" spans="1:23" ht="27" customHeight="1" thickBot="1" x14ac:dyDescent="0.3">
      <c r="A1486" s="73">
        <v>20143</v>
      </c>
      <c r="B1486" s="74">
        <v>1415</v>
      </c>
      <c r="C1486" s="75" t="s">
        <v>43</v>
      </c>
      <c r="D1486" s="76">
        <v>42520.631944444445</v>
      </c>
      <c r="E1486" s="74" t="s">
        <v>41</v>
      </c>
      <c r="F1486" s="33">
        <v>42520.527777777781</v>
      </c>
      <c r="G1486" s="51">
        <f t="shared" si="268"/>
        <v>0.10416666666424135</v>
      </c>
      <c r="H1486" s="31" t="str">
        <f t="shared" si="269"/>
        <v>ACCEPTABLE</v>
      </c>
      <c r="I1486" s="18"/>
      <c r="J1486" s="33">
        <v>42520.631944444445</v>
      </c>
      <c r="K1486" s="33">
        <v>42520.642361111109</v>
      </c>
      <c r="L1486" s="27">
        <f t="shared" si="270"/>
        <v>1.0416666664241347E-2</v>
      </c>
      <c r="M1486" s="28" t="str">
        <f t="shared" si="271"/>
        <v>TRUE</v>
      </c>
      <c r="N1486" s="31" t="s">
        <v>41</v>
      </c>
      <c r="O1486" s="29" t="s">
        <v>398</v>
      </c>
      <c r="P1486"/>
      <c r="Q1486"/>
      <c r="R1486"/>
      <c r="S1486"/>
      <c r="T1486"/>
      <c r="U1486"/>
      <c r="V1486"/>
      <c r="W1486"/>
    </row>
    <row r="1487" spans="1:23" ht="27" customHeight="1" thickBot="1" x14ac:dyDescent="0.3">
      <c r="A1487" s="77">
        <v>20143</v>
      </c>
      <c r="B1487" s="78">
        <v>1416</v>
      </c>
      <c r="C1487" s="79" t="s">
        <v>40</v>
      </c>
      <c r="D1487" s="80">
        <v>42520.659722222219</v>
      </c>
      <c r="E1487" s="78" t="s">
        <v>39</v>
      </c>
      <c r="F1487" s="33">
        <v>42520.527777777781</v>
      </c>
      <c r="G1487" s="51">
        <f t="shared" si="268"/>
        <v>0.13194444443797693</v>
      </c>
      <c r="H1487" s="31" t="str">
        <f t="shared" si="269"/>
        <v>ACCEPTABLE</v>
      </c>
      <c r="I1487" s="18"/>
      <c r="J1487" s="33">
        <v>42520.675000000003</v>
      </c>
      <c r="K1487" s="33">
        <v>42520.686111111114</v>
      </c>
      <c r="L1487" s="27">
        <f t="shared" si="270"/>
        <v>1.1111111110949423E-2</v>
      </c>
      <c r="M1487" s="28" t="str">
        <f t="shared" si="271"/>
        <v>TRUE</v>
      </c>
      <c r="N1487" s="31" t="s">
        <v>39</v>
      </c>
      <c r="O1487" s="29" t="s">
        <v>885</v>
      </c>
      <c r="P1487"/>
      <c r="Q1487"/>
      <c r="R1487"/>
      <c r="S1487"/>
      <c r="T1487"/>
      <c r="U1487"/>
      <c r="V1487"/>
      <c r="W1487"/>
    </row>
    <row r="1488" spans="1:23" ht="27" customHeight="1" thickBot="1" x14ac:dyDescent="0.3">
      <c r="A1488" s="77">
        <v>20144</v>
      </c>
      <c r="B1488" s="78">
        <v>1417</v>
      </c>
      <c r="C1488" s="79" t="s">
        <v>40</v>
      </c>
      <c r="D1488" s="80">
        <v>42520.6875</v>
      </c>
      <c r="E1488" s="78" t="s">
        <v>41</v>
      </c>
      <c r="F1488" s="33">
        <v>42520.527777777781</v>
      </c>
      <c r="G1488" s="51">
        <f t="shared" si="268"/>
        <v>0.15972222221898846</v>
      </c>
      <c r="H1488" s="31" t="str">
        <f t="shared" si="269"/>
        <v>ACCEPTABLE</v>
      </c>
      <c r="I1488" s="18"/>
      <c r="J1488" s="33">
        <v>42520.713888888888</v>
      </c>
      <c r="K1488" s="33">
        <v>42520.724999999999</v>
      </c>
      <c r="L1488" s="27">
        <f t="shared" si="270"/>
        <v>1.1111111110949423E-2</v>
      </c>
      <c r="M1488" s="28" t="str">
        <f t="shared" si="271"/>
        <v>TRUE</v>
      </c>
      <c r="N1488" s="31" t="s">
        <v>41</v>
      </c>
      <c r="O1488" s="29" t="s">
        <v>886</v>
      </c>
      <c r="P1488"/>
      <c r="Q1488"/>
      <c r="R1488"/>
      <c r="S1488"/>
      <c r="T1488"/>
      <c r="U1488"/>
      <c r="V1488"/>
      <c r="W1488"/>
    </row>
    <row r="1489" spans="1:23" ht="27" customHeight="1" thickBot="1" x14ac:dyDescent="0.3">
      <c r="A1489" s="77">
        <v>20144</v>
      </c>
      <c r="B1489" s="78">
        <v>1418</v>
      </c>
      <c r="C1489" s="79" t="s">
        <v>43</v>
      </c>
      <c r="D1489" s="80">
        <v>42520.722222222219</v>
      </c>
      <c r="E1489" s="78" t="s">
        <v>39</v>
      </c>
      <c r="F1489" s="33">
        <v>42520.527777777781</v>
      </c>
      <c r="G1489" s="51">
        <f t="shared" si="268"/>
        <v>0.19444444443797693</v>
      </c>
      <c r="H1489" s="31" t="str">
        <f t="shared" si="269"/>
        <v>ACCEPTABLE</v>
      </c>
      <c r="I1489" s="18"/>
      <c r="J1489" s="33">
        <v>42520.745138888888</v>
      </c>
      <c r="K1489" s="33">
        <v>42520.754166666666</v>
      </c>
      <c r="L1489" s="27">
        <f t="shared" si="270"/>
        <v>9.0277777781011537E-3</v>
      </c>
      <c r="M1489" s="28" t="str">
        <f t="shared" si="271"/>
        <v>TRUE</v>
      </c>
      <c r="N1489" s="31" t="s">
        <v>39</v>
      </c>
      <c r="O1489" s="29" t="s">
        <v>54</v>
      </c>
      <c r="P1489"/>
      <c r="Q1489"/>
      <c r="R1489"/>
      <c r="S1489"/>
      <c r="T1489"/>
      <c r="U1489"/>
      <c r="V1489"/>
      <c r="W1489"/>
    </row>
    <row r="1490" spans="1:23" ht="27" customHeight="1" thickBot="1" x14ac:dyDescent="0.3">
      <c r="A1490" s="73">
        <v>20145</v>
      </c>
      <c r="B1490" s="74">
        <v>1419</v>
      </c>
      <c r="C1490" s="75" t="s">
        <v>40</v>
      </c>
      <c r="D1490" s="76">
        <v>42520.826388888891</v>
      </c>
      <c r="E1490" s="74" t="s">
        <v>41</v>
      </c>
      <c r="F1490" s="33">
        <v>42520.527777777781</v>
      </c>
      <c r="G1490" s="51">
        <f t="shared" si="268"/>
        <v>0.29861111110949423</v>
      </c>
      <c r="H1490" s="31" t="str">
        <f t="shared" si="269"/>
        <v>ACCEPTABLE</v>
      </c>
      <c r="I1490" s="18"/>
      <c r="J1490" s="33">
        <v>42520.822916666664</v>
      </c>
      <c r="K1490" s="33">
        <v>42520.837500000001</v>
      </c>
      <c r="L1490" s="27">
        <f t="shared" si="270"/>
        <v>1.4583333337213844E-2</v>
      </c>
      <c r="M1490" s="28" t="str">
        <f t="shared" si="271"/>
        <v>TRUE</v>
      </c>
      <c r="N1490" s="31" t="s">
        <v>41</v>
      </c>
      <c r="O1490" s="29" t="s">
        <v>887</v>
      </c>
      <c r="P1490"/>
      <c r="Q1490"/>
      <c r="R1490"/>
      <c r="S1490"/>
      <c r="T1490"/>
      <c r="U1490"/>
      <c r="V1490"/>
      <c r="W1490"/>
    </row>
    <row r="1491" spans="1:23" ht="27" customHeight="1" thickBot="1" x14ac:dyDescent="0.3">
      <c r="A1491" s="73">
        <v>20145</v>
      </c>
      <c r="B1491" s="74">
        <v>1420</v>
      </c>
      <c r="C1491" s="75" t="s">
        <v>40</v>
      </c>
      <c r="D1491" s="76">
        <v>42520.854166666664</v>
      </c>
      <c r="E1491" s="74" t="s">
        <v>39</v>
      </c>
      <c r="F1491" s="33">
        <v>42520.527777777781</v>
      </c>
      <c r="G1491" s="51">
        <f t="shared" si="268"/>
        <v>0.32638888888322981</v>
      </c>
      <c r="H1491" s="31" t="str">
        <f t="shared" si="269"/>
        <v>ACCEPTABLE</v>
      </c>
      <c r="I1491" s="18"/>
      <c r="J1491" s="33">
        <v>42520.844444444447</v>
      </c>
      <c r="K1491" s="33">
        <v>42520.856249999997</v>
      </c>
      <c r="L1491" s="27">
        <f t="shared" si="270"/>
        <v>1.1805555550381541E-2</v>
      </c>
      <c r="M1491" s="28" t="str">
        <f t="shared" si="271"/>
        <v>TRUE</v>
      </c>
      <c r="N1491" s="31" t="s">
        <v>39</v>
      </c>
      <c r="O1491" s="29" t="s">
        <v>888</v>
      </c>
      <c r="P1491"/>
      <c r="Q1491"/>
      <c r="R1491"/>
      <c r="S1491"/>
      <c r="T1491"/>
      <c r="U1491"/>
      <c r="V1491"/>
      <c r="W1491"/>
    </row>
    <row r="1492" spans="1:23" ht="27" customHeight="1" thickBot="1" x14ac:dyDescent="0.3">
      <c r="A1492" s="73">
        <v>20144</v>
      </c>
      <c r="B1492" s="74">
        <v>1421</v>
      </c>
      <c r="C1492" s="75" t="s">
        <v>43</v>
      </c>
      <c r="D1492" s="76">
        <v>42521.152777777781</v>
      </c>
      <c r="E1492" s="74" t="s">
        <v>41</v>
      </c>
      <c r="F1492" s="33">
        <v>42520.914583333331</v>
      </c>
      <c r="G1492" s="51">
        <f t="shared" si="268"/>
        <v>0.23819444444961846</v>
      </c>
      <c r="H1492" s="31" t="str">
        <f t="shared" si="269"/>
        <v>ACCEPTABLE</v>
      </c>
      <c r="I1492" s="18"/>
      <c r="J1492" s="33">
        <v>42521.297222222223</v>
      </c>
      <c r="K1492" s="33">
        <v>42521.306250000001</v>
      </c>
      <c r="L1492" s="27">
        <f t="shared" si="270"/>
        <v>9.0277777781011537E-3</v>
      </c>
      <c r="M1492" s="28" t="str">
        <f t="shared" si="271"/>
        <v>TRUE</v>
      </c>
      <c r="N1492" s="31" t="s">
        <v>41</v>
      </c>
      <c r="O1492" s="29" t="s">
        <v>54</v>
      </c>
      <c r="P1492"/>
      <c r="Q1492"/>
      <c r="R1492"/>
      <c r="S1492"/>
      <c r="T1492"/>
      <c r="U1492"/>
      <c r="V1492"/>
      <c r="W1492"/>
    </row>
    <row r="1493" spans="1:23" ht="27" customHeight="1" thickBot="1" x14ac:dyDescent="0.3">
      <c r="A1493" s="73">
        <v>20144</v>
      </c>
      <c r="B1493" s="74">
        <v>1422</v>
      </c>
      <c r="C1493" s="75" t="s">
        <v>40</v>
      </c>
      <c r="D1493" s="76">
        <v>42521.180555555555</v>
      </c>
      <c r="E1493" s="74" t="s">
        <v>39</v>
      </c>
      <c r="F1493" s="33">
        <v>42520.914583333331</v>
      </c>
      <c r="G1493" s="51">
        <f t="shared" si="268"/>
        <v>0.26597222222335404</v>
      </c>
      <c r="H1493" s="31" t="str">
        <f t="shared" si="269"/>
        <v>ACCEPTABLE</v>
      </c>
      <c r="I1493" s="18"/>
      <c r="J1493" s="33">
        <v>42521.322916666664</v>
      </c>
      <c r="K1493" s="33">
        <v>42521.337500000001</v>
      </c>
      <c r="L1493" s="27">
        <f t="shared" si="270"/>
        <v>1.4583333337213844E-2</v>
      </c>
      <c r="M1493" s="28" t="str">
        <f t="shared" si="271"/>
        <v>TRUE</v>
      </c>
      <c r="N1493" s="31" t="s">
        <v>39</v>
      </c>
      <c r="O1493" s="29" t="s">
        <v>886</v>
      </c>
      <c r="P1493"/>
      <c r="Q1493"/>
      <c r="R1493"/>
      <c r="S1493"/>
      <c r="T1493"/>
      <c r="U1493"/>
      <c r="V1493"/>
      <c r="W1493"/>
    </row>
    <row r="1494" spans="1:23" ht="27" customHeight="1" thickBot="1" x14ac:dyDescent="0.3">
      <c r="A1494" s="73">
        <v>20146</v>
      </c>
      <c r="B1494" s="74">
        <v>1423</v>
      </c>
      <c r="C1494" s="75" t="s">
        <v>340</v>
      </c>
      <c r="D1494" s="76">
        <v>42523.8125</v>
      </c>
      <c r="E1494" s="74" t="s">
        <v>41</v>
      </c>
      <c r="F1494" s="33">
        <v>42523.67083333333</v>
      </c>
      <c r="G1494" s="51">
        <f t="shared" si="268"/>
        <v>0.14166666667006211</v>
      </c>
      <c r="H1494" s="31" t="str">
        <f t="shared" si="269"/>
        <v>ACCEPTABLE</v>
      </c>
      <c r="I1494" s="18"/>
      <c r="J1494" s="33">
        <v>42523.850694444445</v>
      </c>
      <c r="K1494" s="33">
        <v>42523.868055555555</v>
      </c>
      <c r="L1494" s="27">
        <f t="shared" si="270"/>
        <v>1.7361111109494232E-2</v>
      </c>
      <c r="M1494" s="28" t="str">
        <f t="shared" si="271"/>
        <v>TRUE</v>
      </c>
      <c r="N1494" s="31" t="s">
        <v>41</v>
      </c>
      <c r="O1494" s="29" t="s">
        <v>398</v>
      </c>
      <c r="P1494"/>
      <c r="Q1494"/>
      <c r="R1494"/>
      <c r="S1494"/>
      <c r="T1494"/>
      <c r="U1494"/>
      <c r="V1494"/>
      <c r="W1494"/>
    </row>
    <row r="1495" spans="1:23" ht="27" customHeight="1" thickBot="1" x14ac:dyDescent="0.3">
      <c r="A1495" s="73">
        <v>20146</v>
      </c>
      <c r="B1495" s="74">
        <v>1424</v>
      </c>
      <c r="C1495" s="75" t="s">
        <v>51</v>
      </c>
      <c r="D1495" s="76">
        <v>42523.847222222219</v>
      </c>
      <c r="E1495" s="74" t="s">
        <v>39</v>
      </c>
      <c r="F1495" s="33">
        <v>42523.67083333333</v>
      </c>
      <c r="G1495" s="51">
        <f t="shared" si="268"/>
        <v>0.17638888888905058</v>
      </c>
      <c r="H1495" s="31" t="str">
        <f t="shared" si="269"/>
        <v>ACCEPTABLE</v>
      </c>
      <c r="I1495" s="18"/>
      <c r="J1495" s="33">
        <v>42523.885416666664</v>
      </c>
      <c r="K1495" s="33">
        <v>42523.895833333336</v>
      </c>
      <c r="L1495" s="27">
        <f t="shared" si="270"/>
        <v>1.0416666671517305E-2</v>
      </c>
      <c r="M1495" s="28" t="str">
        <f t="shared" si="271"/>
        <v>TRUE</v>
      </c>
      <c r="N1495" s="31" t="s">
        <v>39</v>
      </c>
      <c r="O1495" s="29" t="s">
        <v>542</v>
      </c>
      <c r="P1495"/>
      <c r="Q1495"/>
      <c r="R1495"/>
      <c r="S1495"/>
      <c r="T1495"/>
      <c r="U1495"/>
      <c r="V1495"/>
      <c r="W1495"/>
    </row>
    <row r="1496" spans="1:23" ht="27" customHeight="1" thickBot="1" x14ac:dyDescent="0.3">
      <c r="A1496" s="73">
        <v>20147</v>
      </c>
      <c r="B1496" s="74">
        <v>1425</v>
      </c>
      <c r="C1496" s="75" t="s">
        <v>40</v>
      </c>
      <c r="D1496" s="76">
        <v>42524.40625</v>
      </c>
      <c r="E1496" s="74" t="s">
        <v>41</v>
      </c>
      <c r="F1496" s="33">
        <v>42524.286805555559</v>
      </c>
      <c r="G1496" s="51">
        <f t="shared" si="268"/>
        <v>0.11944444444088731</v>
      </c>
      <c r="H1496" s="31" t="str">
        <f t="shared" si="269"/>
        <v>ACCEPTABLE</v>
      </c>
      <c r="I1496" s="18"/>
      <c r="J1496" s="33">
        <v>42524.409722222219</v>
      </c>
      <c r="K1496" s="33">
        <v>42524.420138888891</v>
      </c>
      <c r="L1496" s="27">
        <f t="shared" si="270"/>
        <v>1.0416666671517305E-2</v>
      </c>
      <c r="M1496" s="28" t="str">
        <f t="shared" si="271"/>
        <v>TRUE</v>
      </c>
      <c r="N1496" s="31" t="s">
        <v>41</v>
      </c>
      <c r="O1496" s="29" t="s">
        <v>889</v>
      </c>
      <c r="P1496"/>
      <c r="Q1496"/>
      <c r="R1496"/>
      <c r="S1496"/>
      <c r="T1496"/>
      <c r="U1496"/>
      <c r="V1496"/>
      <c r="W1496"/>
    </row>
    <row r="1497" spans="1:23" ht="27" customHeight="1" thickBot="1" x14ac:dyDescent="0.3">
      <c r="A1497" s="73">
        <v>20147</v>
      </c>
      <c r="B1497" s="74">
        <v>1426</v>
      </c>
      <c r="C1497" s="75" t="s">
        <v>40</v>
      </c>
      <c r="D1497" s="76">
        <v>42524.434027777781</v>
      </c>
      <c r="E1497" s="74" t="s">
        <v>39</v>
      </c>
      <c r="F1497" s="33">
        <v>42524.286805555559</v>
      </c>
      <c r="G1497" s="51">
        <f t="shared" si="268"/>
        <v>0.14722222222189885</v>
      </c>
      <c r="H1497" s="31" t="str">
        <f t="shared" si="269"/>
        <v>ACCEPTABLE</v>
      </c>
      <c r="I1497" s="18"/>
      <c r="J1497" s="33">
        <v>42524.4375</v>
      </c>
      <c r="K1497" s="33">
        <v>42524.448611111111</v>
      </c>
      <c r="L1497" s="27">
        <f t="shared" si="270"/>
        <v>1.1111111110949423E-2</v>
      </c>
      <c r="M1497" s="28" t="str">
        <f t="shared" si="271"/>
        <v>TRUE</v>
      </c>
      <c r="N1497" s="31" t="s">
        <v>39</v>
      </c>
      <c r="O1497" s="29" t="s">
        <v>889</v>
      </c>
      <c r="P1497"/>
      <c r="Q1497"/>
      <c r="R1497"/>
      <c r="S1497"/>
      <c r="T1497"/>
      <c r="U1497"/>
      <c r="V1497"/>
      <c r="W1497"/>
    </row>
    <row r="1498" spans="1:23" ht="27" customHeight="1" thickBot="1" x14ac:dyDescent="0.3">
      <c r="A1498" s="73">
        <v>20146</v>
      </c>
      <c r="B1498" s="74">
        <v>1427</v>
      </c>
      <c r="C1498" s="75" t="s">
        <v>51</v>
      </c>
      <c r="D1498" s="76">
        <v>42525.194444444445</v>
      </c>
      <c r="E1498" s="74" t="s">
        <v>41</v>
      </c>
      <c r="F1498" s="33">
        <v>42524.885416666664</v>
      </c>
      <c r="G1498" s="51">
        <f t="shared" si="268"/>
        <v>0.30902777778101154</v>
      </c>
      <c r="H1498" s="31" t="str">
        <f t="shared" si="269"/>
        <v>ACCEPTABLE</v>
      </c>
      <c r="I1498" s="18"/>
      <c r="J1498" s="33">
        <v>42525.195138888892</v>
      </c>
      <c r="K1498" s="33">
        <v>42525.20416666667</v>
      </c>
      <c r="L1498" s="27">
        <f t="shared" si="270"/>
        <v>9.0277777781011537E-3</v>
      </c>
      <c r="M1498" s="28" t="str">
        <f t="shared" si="271"/>
        <v>TRUE</v>
      </c>
      <c r="N1498" s="31" t="s">
        <v>41</v>
      </c>
      <c r="O1498" s="29" t="s">
        <v>821</v>
      </c>
      <c r="P1498"/>
      <c r="Q1498"/>
      <c r="R1498"/>
      <c r="S1498"/>
      <c r="T1498"/>
      <c r="U1498"/>
      <c r="V1498"/>
      <c r="W1498"/>
    </row>
    <row r="1499" spans="1:23" ht="27" customHeight="1" thickBot="1" x14ac:dyDescent="0.3">
      <c r="A1499" s="73">
        <v>20146</v>
      </c>
      <c r="B1499" s="74">
        <v>1428</v>
      </c>
      <c r="C1499" s="75" t="s">
        <v>340</v>
      </c>
      <c r="D1499" s="76">
        <v>42525.222222222219</v>
      </c>
      <c r="E1499" s="74" t="s">
        <v>39</v>
      </c>
      <c r="F1499" s="33">
        <v>42524.885416666664</v>
      </c>
      <c r="G1499" s="51">
        <f t="shared" si="268"/>
        <v>0.33680555555474712</v>
      </c>
      <c r="H1499" s="31" t="str">
        <f t="shared" si="269"/>
        <v>ACCEPTABLE</v>
      </c>
      <c r="I1499" s="18"/>
      <c r="J1499" s="33">
        <v>42525.222222222219</v>
      </c>
      <c r="K1499" s="33">
        <v>42525.236805555556</v>
      </c>
      <c r="L1499" s="27">
        <f t="shared" si="270"/>
        <v>1.4583333337213844E-2</v>
      </c>
      <c r="M1499" s="28" t="str">
        <f t="shared" si="271"/>
        <v>TRUE</v>
      </c>
      <c r="N1499" s="31" t="s">
        <v>39</v>
      </c>
      <c r="O1499" s="29" t="s">
        <v>822</v>
      </c>
      <c r="P1499"/>
      <c r="Q1499"/>
      <c r="R1499"/>
      <c r="S1499"/>
      <c r="T1499"/>
      <c r="U1499"/>
      <c r="V1499"/>
      <c r="W1499"/>
    </row>
    <row r="1500" spans="1:23" ht="27" customHeight="1" thickBot="1" x14ac:dyDescent="0.3">
      <c r="A1500" s="77">
        <v>20148</v>
      </c>
      <c r="B1500" s="78">
        <v>1429</v>
      </c>
      <c r="C1500" s="79" t="s">
        <v>40</v>
      </c>
      <c r="D1500" s="80">
        <v>42525.270833333336</v>
      </c>
      <c r="E1500" s="78" t="s">
        <v>41</v>
      </c>
      <c r="F1500" s="33">
        <v>42524.885416666664</v>
      </c>
      <c r="G1500" s="51">
        <f t="shared" si="268"/>
        <v>0.38541666667151731</v>
      </c>
      <c r="H1500" s="31" t="str">
        <f t="shared" si="269"/>
        <v>ACCEPTABLE</v>
      </c>
      <c r="I1500" s="18"/>
      <c r="J1500" s="33">
        <v>42525.261111111111</v>
      </c>
      <c r="K1500" s="33">
        <v>42525.275694444441</v>
      </c>
      <c r="L1500" s="27">
        <f t="shared" si="270"/>
        <v>1.4583333329937886E-2</v>
      </c>
      <c r="M1500" s="28" t="str">
        <f t="shared" si="271"/>
        <v>TRUE</v>
      </c>
      <c r="N1500" s="31" t="s">
        <v>41</v>
      </c>
      <c r="O1500" s="29" t="s">
        <v>92</v>
      </c>
      <c r="P1500"/>
      <c r="Q1500"/>
      <c r="R1500"/>
      <c r="S1500"/>
      <c r="T1500"/>
      <c r="U1500"/>
      <c r="V1500"/>
      <c r="W1500"/>
    </row>
    <row r="1501" spans="1:23" ht="27" customHeight="1" thickBot="1" x14ac:dyDescent="0.3">
      <c r="A1501" s="77">
        <v>20148</v>
      </c>
      <c r="B1501" s="78">
        <v>1430</v>
      </c>
      <c r="C1501" s="79" t="s">
        <v>43</v>
      </c>
      <c r="D1501" s="80">
        <v>42525.305555555555</v>
      </c>
      <c r="E1501" s="78" t="s">
        <v>39</v>
      </c>
      <c r="F1501" s="33">
        <v>42524.885416666664</v>
      </c>
      <c r="G1501" s="51">
        <f t="shared" si="268"/>
        <v>0.42013888889050577</v>
      </c>
      <c r="H1501" s="31" t="str">
        <f t="shared" si="269"/>
        <v>ACCEPTABLE</v>
      </c>
      <c r="I1501" s="18"/>
      <c r="J1501" s="33">
        <v>42525.304166666669</v>
      </c>
      <c r="K1501" s="33">
        <v>42525.311111111114</v>
      </c>
      <c r="L1501" s="27">
        <f t="shared" si="270"/>
        <v>6.9444444452528842E-3</v>
      </c>
      <c r="M1501" s="28" t="str">
        <f t="shared" si="271"/>
        <v>TRUE</v>
      </c>
      <c r="N1501" s="31" t="s">
        <v>39</v>
      </c>
      <c r="O1501" s="29" t="s">
        <v>54</v>
      </c>
      <c r="P1501"/>
      <c r="Q1501"/>
      <c r="R1501"/>
      <c r="S1501"/>
      <c r="T1501"/>
      <c r="U1501"/>
      <c r="V1501"/>
      <c r="W1501"/>
    </row>
    <row r="1502" spans="1:23" ht="27" customHeight="1" thickBot="1" x14ac:dyDescent="0.3">
      <c r="A1502" s="73">
        <v>20148</v>
      </c>
      <c r="B1502" s="74">
        <v>1431</v>
      </c>
      <c r="C1502" s="75" t="s">
        <v>43</v>
      </c>
      <c r="D1502" s="76">
        <v>42525.902777777781</v>
      </c>
      <c r="E1502" s="74" t="s">
        <v>41</v>
      </c>
      <c r="F1502" s="33">
        <v>42525.777777777781</v>
      </c>
      <c r="G1502" s="51">
        <f t="shared" si="268"/>
        <v>0.125</v>
      </c>
      <c r="H1502" s="31" t="str">
        <f t="shared" si="269"/>
        <v>ACCEPTABLE</v>
      </c>
      <c r="I1502" s="18"/>
      <c r="J1502" s="33">
        <v>42525.902083333334</v>
      </c>
      <c r="K1502" s="33">
        <v>42525.90625</v>
      </c>
      <c r="L1502" s="27">
        <f t="shared" si="270"/>
        <v>4.166666665696539E-3</v>
      </c>
      <c r="M1502" s="28" t="str">
        <f t="shared" si="271"/>
        <v>TRUE</v>
      </c>
      <c r="N1502" s="31" t="s">
        <v>41</v>
      </c>
      <c r="O1502" s="29" t="s">
        <v>398</v>
      </c>
      <c r="P1502"/>
      <c r="Q1502"/>
      <c r="R1502"/>
      <c r="S1502"/>
      <c r="T1502"/>
      <c r="U1502"/>
      <c r="V1502"/>
      <c r="W1502"/>
    </row>
    <row r="1503" spans="1:23" ht="27" customHeight="1" thickBot="1" x14ac:dyDescent="0.3">
      <c r="A1503" s="73">
        <v>20148</v>
      </c>
      <c r="B1503" s="74">
        <v>1432</v>
      </c>
      <c r="C1503" s="75" t="s">
        <v>40</v>
      </c>
      <c r="D1503" s="76">
        <v>42525.930555555555</v>
      </c>
      <c r="E1503" s="74" t="s">
        <v>39</v>
      </c>
      <c r="F1503" s="33">
        <v>42525.777777777781</v>
      </c>
      <c r="G1503" s="51">
        <f t="shared" si="268"/>
        <v>0.15277777777373558</v>
      </c>
      <c r="H1503" s="31" t="str">
        <f t="shared" si="269"/>
        <v>ACCEPTABLE</v>
      </c>
      <c r="I1503" s="18"/>
      <c r="J1503" s="33">
        <v>42525.925694444442</v>
      </c>
      <c r="K1503" s="33">
        <v>42525.9375</v>
      </c>
      <c r="L1503" s="27">
        <f t="shared" si="270"/>
        <v>1.1805555557657499E-2</v>
      </c>
      <c r="M1503" s="28" t="str">
        <f t="shared" si="271"/>
        <v>TRUE</v>
      </c>
      <c r="N1503" s="31" t="s">
        <v>39</v>
      </c>
      <c r="O1503" s="29" t="s">
        <v>472</v>
      </c>
      <c r="P1503"/>
      <c r="Q1503"/>
      <c r="R1503"/>
      <c r="S1503"/>
      <c r="T1503"/>
      <c r="U1503"/>
      <c r="V1503"/>
      <c r="W1503"/>
    </row>
    <row r="1504" spans="1:23" ht="27" customHeight="1" thickBot="1" x14ac:dyDescent="0.3">
      <c r="A1504" s="73">
        <v>20149</v>
      </c>
      <c r="B1504" s="74">
        <v>1433</v>
      </c>
      <c r="C1504" s="75" t="s">
        <v>340</v>
      </c>
      <c r="D1504" s="76">
        <v>42526.416666666664</v>
      </c>
      <c r="E1504" s="74" t="s">
        <v>41</v>
      </c>
      <c r="F1504" s="33">
        <v>42525.777777777781</v>
      </c>
      <c r="G1504" s="51">
        <f t="shared" si="268"/>
        <v>0.63888888888322981</v>
      </c>
      <c r="H1504" s="31" t="str">
        <f t="shared" si="269"/>
        <v>ACCEPTABLE</v>
      </c>
      <c r="I1504" s="18"/>
      <c r="J1504" s="33">
        <v>42526.40902777778</v>
      </c>
      <c r="K1504" s="33">
        <v>42526.418055555558</v>
      </c>
      <c r="L1504" s="27">
        <f t="shared" si="270"/>
        <v>9.0277777781011537E-3</v>
      </c>
      <c r="M1504" s="28" t="str">
        <f t="shared" si="271"/>
        <v>TRUE</v>
      </c>
      <c r="N1504" s="31" t="s">
        <v>41</v>
      </c>
      <c r="O1504" s="29" t="s">
        <v>890</v>
      </c>
      <c r="P1504"/>
      <c r="Q1504"/>
      <c r="R1504"/>
      <c r="S1504"/>
      <c r="T1504"/>
      <c r="U1504"/>
      <c r="V1504"/>
      <c r="W1504"/>
    </row>
    <row r="1505" spans="1:23" ht="27" customHeight="1" thickBot="1" x14ac:dyDescent="0.3">
      <c r="A1505" s="73">
        <v>20149</v>
      </c>
      <c r="B1505" s="74">
        <v>1434</v>
      </c>
      <c r="C1505" s="75" t="s">
        <v>51</v>
      </c>
      <c r="D1505" s="76">
        <v>42526.451388888891</v>
      </c>
      <c r="E1505" s="74" t="s">
        <v>39</v>
      </c>
      <c r="F1505" s="33">
        <v>42525.777777777781</v>
      </c>
      <c r="G1505" s="51">
        <f t="shared" si="268"/>
        <v>0.67361111110949423</v>
      </c>
      <c r="H1505" s="31" t="str">
        <f t="shared" si="269"/>
        <v>ACCEPTABLE</v>
      </c>
      <c r="I1505" s="18"/>
      <c r="J1505" s="33">
        <v>42526.44027777778</v>
      </c>
      <c r="K1505" s="33">
        <v>42526.447916666664</v>
      </c>
      <c r="L1505" s="27">
        <f t="shared" si="270"/>
        <v>7.6388888846850023E-3</v>
      </c>
      <c r="M1505" s="28" t="str">
        <f t="shared" si="271"/>
        <v>TRUE</v>
      </c>
      <c r="N1505" s="31" t="s">
        <v>39</v>
      </c>
      <c r="O1505" s="29" t="s">
        <v>812</v>
      </c>
      <c r="P1505"/>
      <c r="Q1505"/>
      <c r="R1505"/>
      <c r="S1505"/>
      <c r="T1505"/>
      <c r="U1505"/>
      <c r="V1505"/>
      <c r="W1505"/>
    </row>
    <row r="1506" spans="1:23" ht="27" customHeight="1" thickBot="1" x14ac:dyDescent="0.3">
      <c r="A1506" s="77">
        <v>20149</v>
      </c>
      <c r="B1506" s="78">
        <v>1435</v>
      </c>
      <c r="C1506" s="79" t="s">
        <v>51</v>
      </c>
      <c r="D1506" s="80">
        <v>42527.277777777781</v>
      </c>
      <c r="E1506" s="78" t="s">
        <v>41</v>
      </c>
      <c r="F1506" s="33">
        <v>42527.070833333331</v>
      </c>
      <c r="G1506" s="51">
        <f t="shared" si="268"/>
        <v>0.20694444444961846</v>
      </c>
      <c r="H1506" s="31" t="str">
        <f t="shared" si="269"/>
        <v>ACCEPTABLE</v>
      </c>
      <c r="I1506" s="18"/>
      <c r="J1506" s="33">
        <v>42527.275694444441</v>
      </c>
      <c r="K1506" s="33">
        <v>42527.286111111112</v>
      </c>
      <c r="L1506" s="27">
        <f t="shared" si="270"/>
        <v>1.0416666671517305E-2</v>
      </c>
      <c r="M1506" s="28" t="str">
        <f t="shared" si="271"/>
        <v>TRUE</v>
      </c>
      <c r="N1506" s="31" t="s">
        <v>41</v>
      </c>
      <c r="O1506" s="29" t="s">
        <v>492</v>
      </c>
      <c r="P1506"/>
      <c r="Q1506"/>
      <c r="R1506"/>
      <c r="S1506"/>
      <c r="T1506"/>
      <c r="U1506"/>
      <c r="V1506"/>
      <c r="W1506"/>
    </row>
    <row r="1507" spans="1:23" ht="27" customHeight="1" thickBot="1" x14ac:dyDescent="0.3">
      <c r="A1507" s="77">
        <v>20150</v>
      </c>
      <c r="B1507" s="78">
        <v>1437</v>
      </c>
      <c r="C1507" s="79" t="s">
        <v>40</v>
      </c>
      <c r="D1507" s="80">
        <v>42528.368055555555</v>
      </c>
      <c r="E1507" s="78" t="s">
        <v>41</v>
      </c>
      <c r="F1507" s="33">
        <v>42528.209722222222</v>
      </c>
      <c r="G1507" s="51">
        <f t="shared" ref="G1507:G1517" si="273">IF(D1507="","",D1507-F1507)</f>
        <v>0.15833333333284827</v>
      </c>
      <c r="H1507" s="31" t="str">
        <f t="shared" si="269"/>
        <v>ACCEPTABLE</v>
      </c>
      <c r="I1507" s="18"/>
      <c r="J1507" s="33">
        <v>42528.343055555553</v>
      </c>
      <c r="K1507" s="33">
        <v>42528.355555555558</v>
      </c>
      <c r="L1507" s="27">
        <f t="shared" si="270"/>
        <v>1.2500000004365575E-2</v>
      </c>
      <c r="M1507" s="28" t="str">
        <f t="shared" si="271"/>
        <v>TRUE</v>
      </c>
      <c r="N1507" s="31" t="s">
        <v>41</v>
      </c>
      <c r="O1507" s="29" t="s">
        <v>891</v>
      </c>
      <c r="P1507"/>
      <c r="Q1507"/>
      <c r="R1507"/>
      <c r="S1507"/>
      <c r="T1507"/>
      <c r="U1507"/>
      <c r="V1507"/>
      <c r="W1507"/>
    </row>
    <row r="1508" spans="1:23" ht="27" customHeight="1" thickBot="1" x14ac:dyDescent="0.3">
      <c r="A1508" s="73">
        <v>20150</v>
      </c>
      <c r="B1508" s="74">
        <v>1438</v>
      </c>
      <c r="C1508" s="75" t="s">
        <v>43</v>
      </c>
      <c r="D1508" s="76">
        <v>42528.402777777781</v>
      </c>
      <c r="E1508" s="74" t="s">
        <v>39</v>
      </c>
      <c r="F1508" s="33">
        <v>42528.209722222222</v>
      </c>
      <c r="G1508" s="51">
        <f t="shared" si="273"/>
        <v>0.19305555555911269</v>
      </c>
      <c r="H1508" s="31" t="str">
        <f t="shared" si="269"/>
        <v>ACCEPTABLE</v>
      </c>
      <c r="I1508" s="18"/>
      <c r="J1508" s="33">
        <v>42528.365972222222</v>
      </c>
      <c r="K1508" s="33">
        <v>42528.375</v>
      </c>
      <c r="L1508" s="27">
        <f t="shared" si="270"/>
        <v>9.0277777781011537E-3</v>
      </c>
      <c r="M1508" s="28" t="str">
        <f t="shared" si="271"/>
        <v>TRUE</v>
      </c>
      <c r="N1508" s="31" t="s">
        <v>39</v>
      </c>
      <c r="O1508" s="29" t="s">
        <v>892</v>
      </c>
      <c r="P1508"/>
      <c r="Q1508"/>
      <c r="R1508"/>
      <c r="S1508"/>
      <c r="T1508"/>
      <c r="U1508"/>
      <c r="V1508"/>
      <c r="W1508"/>
    </row>
    <row r="1509" spans="1:23" ht="27" customHeight="1" thickBot="1" x14ac:dyDescent="0.3">
      <c r="A1509" s="77">
        <v>20150</v>
      </c>
      <c r="B1509" s="78">
        <v>1439</v>
      </c>
      <c r="C1509" s="79" t="s">
        <v>43</v>
      </c>
      <c r="D1509" s="80">
        <v>42528.715277777781</v>
      </c>
      <c r="E1509" s="78" t="s">
        <v>41</v>
      </c>
      <c r="F1509" s="33">
        <v>42528.637499999997</v>
      </c>
      <c r="G1509" s="51">
        <f t="shared" si="273"/>
        <v>7.777777778392192E-2</v>
      </c>
      <c r="H1509" s="31" t="str">
        <f t="shared" si="269"/>
        <v>ACCEPTABLE</v>
      </c>
      <c r="I1509" s="18"/>
      <c r="J1509" s="33">
        <v>42528.725694444445</v>
      </c>
      <c r="K1509" s="33">
        <v>42528.736111111109</v>
      </c>
      <c r="L1509" s="27">
        <f t="shared" si="270"/>
        <v>1.0416666664241347E-2</v>
      </c>
      <c r="M1509" s="28" t="str">
        <f t="shared" si="271"/>
        <v>TRUE</v>
      </c>
      <c r="N1509" s="31" t="s">
        <v>41</v>
      </c>
      <c r="O1509" s="29" t="s">
        <v>398</v>
      </c>
      <c r="P1509"/>
      <c r="Q1509"/>
      <c r="R1509"/>
      <c r="S1509"/>
      <c r="T1509"/>
      <c r="U1509"/>
      <c r="V1509"/>
      <c r="W1509"/>
    </row>
    <row r="1510" spans="1:23" ht="27" customHeight="1" thickBot="1" x14ac:dyDescent="0.3">
      <c r="A1510" s="77">
        <v>20150</v>
      </c>
      <c r="B1510" s="78">
        <v>1440</v>
      </c>
      <c r="C1510" s="79" t="s">
        <v>40</v>
      </c>
      <c r="D1510" s="80">
        <v>42528.743055555555</v>
      </c>
      <c r="E1510" s="78" t="s">
        <v>39</v>
      </c>
      <c r="F1510" s="33">
        <v>42528.637499999997</v>
      </c>
      <c r="G1510" s="51">
        <f t="shared" si="273"/>
        <v>0.1055555555576575</v>
      </c>
      <c r="H1510" s="31" t="str">
        <f t="shared" si="269"/>
        <v>ACCEPTABLE</v>
      </c>
      <c r="I1510" s="18"/>
      <c r="J1510" s="33">
        <v>42528.756944444445</v>
      </c>
      <c r="K1510" s="33">
        <v>42528.767361111109</v>
      </c>
      <c r="L1510" s="27">
        <f t="shared" si="270"/>
        <v>1.0416666664241347E-2</v>
      </c>
      <c r="M1510" s="28" t="str">
        <f t="shared" si="271"/>
        <v>TRUE</v>
      </c>
      <c r="N1510" s="31" t="s">
        <v>39</v>
      </c>
      <c r="O1510" s="29" t="s">
        <v>893</v>
      </c>
      <c r="P1510"/>
      <c r="Q1510"/>
      <c r="R1510"/>
      <c r="S1510"/>
      <c r="T1510"/>
      <c r="U1510"/>
      <c r="V1510"/>
      <c r="W1510"/>
    </row>
    <row r="1511" spans="1:23" ht="27" customHeight="1" thickBot="1" x14ac:dyDescent="0.3">
      <c r="A1511" s="73">
        <v>20151</v>
      </c>
      <c r="B1511" s="74">
        <v>1441</v>
      </c>
      <c r="C1511" s="75" t="s">
        <v>40</v>
      </c>
      <c r="D1511" s="76">
        <v>42528.802083333336</v>
      </c>
      <c r="E1511" s="74" t="s">
        <v>41</v>
      </c>
      <c r="F1511" s="33">
        <v>42528.637499999997</v>
      </c>
      <c r="G1511" s="51">
        <f t="shared" si="273"/>
        <v>0.16458333333866904</v>
      </c>
      <c r="H1511" s="31" t="str">
        <f t="shared" si="269"/>
        <v>ACCEPTABLE</v>
      </c>
      <c r="I1511" s="18"/>
      <c r="J1511" s="33">
        <v>42528.822916666664</v>
      </c>
      <c r="K1511" s="33">
        <v>42528.833333333336</v>
      </c>
      <c r="L1511" s="27">
        <f t="shared" si="270"/>
        <v>1.0416666671517305E-2</v>
      </c>
      <c r="M1511" s="28" t="str">
        <f t="shared" si="271"/>
        <v>TRUE</v>
      </c>
      <c r="N1511" s="31" t="s">
        <v>41</v>
      </c>
      <c r="O1511" s="29" t="s">
        <v>894</v>
      </c>
      <c r="P1511"/>
      <c r="Q1511"/>
      <c r="R1511"/>
      <c r="S1511"/>
      <c r="T1511"/>
      <c r="U1511"/>
      <c r="V1511"/>
      <c r="W1511"/>
    </row>
    <row r="1512" spans="1:23" ht="27" customHeight="1" thickBot="1" x14ac:dyDescent="0.3">
      <c r="A1512" s="73">
        <v>20151</v>
      </c>
      <c r="B1512" s="74">
        <v>1443</v>
      </c>
      <c r="C1512" s="75" t="s">
        <v>43</v>
      </c>
      <c r="D1512" s="76">
        <v>42529.256944444445</v>
      </c>
      <c r="E1512" s="74" t="s">
        <v>41</v>
      </c>
      <c r="F1512" s="33">
        <v>42529.04791666667</v>
      </c>
      <c r="G1512" s="51">
        <f t="shared" si="273"/>
        <v>0.20902777777519077</v>
      </c>
      <c r="H1512" s="31" t="str">
        <f t="shared" si="269"/>
        <v>ACCEPTABLE</v>
      </c>
      <c r="I1512" s="18"/>
      <c r="J1512" s="33">
        <v>42529.259722222225</v>
      </c>
      <c r="K1512" s="33">
        <v>42529.269444444442</v>
      </c>
      <c r="L1512" s="27">
        <f t="shared" si="270"/>
        <v>9.7222222175332718E-3</v>
      </c>
      <c r="M1512" s="28" t="str">
        <f t="shared" si="271"/>
        <v>TRUE</v>
      </c>
      <c r="N1512" s="31" t="s">
        <v>41</v>
      </c>
      <c r="O1512" s="29" t="s">
        <v>398</v>
      </c>
      <c r="P1512"/>
      <c r="Q1512"/>
      <c r="R1512"/>
      <c r="S1512"/>
      <c r="T1512"/>
      <c r="U1512"/>
      <c r="V1512"/>
      <c r="W1512"/>
    </row>
    <row r="1513" spans="1:23" ht="27" customHeight="1" thickBot="1" x14ac:dyDescent="0.3">
      <c r="A1513" s="77">
        <v>20151</v>
      </c>
      <c r="B1513" s="78">
        <v>1444</v>
      </c>
      <c r="C1513" s="79" t="s">
        <v>40</v>
      </c>
      <c r="D1513" s="80">
        <v>42529.284722222219</v>
      </c>
      <c r="E1513" s="78" t="s">
        <v>39</v>
      </c>
      <c r="F1513" s="33">
        <v>42529.04791666667</v>
      </c>
      <c r="G1513" s="51">
        <f t="shared" si="273"/>
        <v>0.23680555554892635</v>
      </c>
      <c r="H1513" s="31" t="str">
        <f t="shared" si="269"/>
        <v>ACCEPTABLE</v>
      </c>
      <c r="I1513" s="18"/>
      <c r="J1513" s="33">
        <v>42529.270833333336</v>
      </c>
      <c r="K1513" s="33">
        <v>42529.286805555559</v>
      </c>
      <c r="L1513" s="27">
        <f t="shared" si="270"/>
        <v>1.5972222223354038E-2</v>
      </c>
      <c r="M1513" s="28" t="str">
        <f t="shared" si="271"/>
        <v>TRUE</v>
      </c>
      <c r="N1513" s="31" t="s">
        <v>39</v>
      </c>
      <c r="O1513" s="29" t="s">
        <v>894</v>
      </c>
      <c r="P1513"/>
      <c r="Q1513"/>
      <c r="R1513"/>
      <c r="S1513"/>
      <c r="T1513"/>
      <c r="U1513"/>
      <c r="V1513"/>
      <c r="W1513"/>
    </row>
    <row r="1514" spans="1:23" ht="27" customHeight="1" thickBot="1" x14ac:dyDescent="0.3">
      <c r="A1514" s="73">
        <v>20153</v>
      </c>
      <c r="B1514" s="74">
        <v>1445</v>
      </c>
      <c r="C1514" s="75" t="s">
        <v>40</v>
      </c>
      <c r="D1514" s="76">
        <v>42531.055555555555</v>
      </c>
      <c r="E1514" s="74" t="s">
        <v>41</v>
      </c>
      <c r="F1514" s="33">
        <v>42530.913194444445</v>
      </c>
      <c r="G1514" s="51">
        <f t="shared" si="273"/>
        <v>0.14236111110949423</v>
      </c>
      <c r="H1514" s="31" t="str">
        <f t="shared" si="269"/>
        <v>ACCEPTABLE</v>
      </c>
      <c r="I1514" s="18"/>
      <c r="J1514" s="33">
        <v>42531.057638888888</v>
      </c>
      <c r="K1514" s="33">
        <v>42531.069444444445</v>
      </c>
      <c r="L1514" s="27">
        <f t="shared" si="270"/>
        <v>1.1805555557657499E-2</v>
      </c>
      <c r="M1514" s="28" t="str">
        <f t="shared" si="271"/>
        <v>TRUE</v>
      </c>
      <c r="N1514" s="31" t="s">
        <v>41</v>
      </c>
      <c r="O1514" s="29" t="s">
        <v>895</v>
      </c>
      <c r="P1514"/>
      <c r="Q1514"/>
      <c r="R1514"/>
      <c r="S1514"/>
      <c r="T1514"/>
      <c r="U1514"/>
      <c r="V1514"/>
      <c r="W1514"/>
    </row>
    <row r="1515" spans="1:23" ht="27" customHeight="1" thickBot="1" x14ac:dyDescent="0.3">
      <c r="A1515" s="73">
        <v>20153</v>
      </c>
      <c r="B1515" s="74">
        <v>1446</v>
      </c>
      <c r="C1515" s="75" t="s">
        <v>43</v>
      </c>
      <c r="D1515" s="76">
        <v>42531.090277777781</v>
      </c>
      <c r="E1515" s="74" t="s">
        <v>39</v>
      </c>
      <c r="F1515" s="33">
        <v>42530.913194444445</v>
      </c>
      <c r="G1515" s="51">
        <f t="shared" si="273"/>
        <v>0.17708333333575865</v>
      </c>
      <c r="H1515" s="31" t="str">
        <f t="shared" si="269"/>
        <v>ACCEPTABLE</v>
      </c>
      <c r="I1515" s="18"/>
      <c r="J1515" s="33">
        <v>42531.085416666669</v>
      </c>
      <c r="K1515" s="33">
        <v>42531.091666666667</v>
      </c>
      <c r="L1515" s="27">
        <f t="shared" si="270"/>
        <v>6.2499999985448085E-3</v>
      </c>
      <c r="M1515" s="28" t="str">
        <f t="shared" si="271"/>
        <v>TRUE</v>
      </c>
      <c r="N1515" s="31" t="s">
        <v>39</v>
      </c>
      <c r="O1515" s="29" t="s">
        <v>398</v>
      </c>
      <c r="P1515"/>
      <c r="Q1515"/>
      <c r="R1515"/>
      <c r="S1515"/>
      <c r="T1515"/>
      <c r="U1515"/>
      <c r="V1515"/>
      <c r="W1515"/>
    </row>
    <row r="1516" spans="1:23" ht="27" customHeight="1" thickBot="1" x14ac:dyDescent="0.3">
      <c r="A1516" s="73">
        <v>20152</v>
      </c>
      <c r="B1516" s="74">
        <v>1447</v>
      </c>
      <c r="C1516" s="75" t="s">
        <v>340</v>
      </c>
      <c r="D1516" s="76">
        <v>42531.5</v>
      </c>
      <c r="E1516" s="74" t="s">
        <v>41</v>
      </c>
      <c r="F1516" s="33">
        <v>42531.265277777777</v>
      </c>
      <c r="G1516" s="51">
        <f t="shared" si="273"/>
        <v>0.23472222222335404</v>
      </c>
      <c r="H1516" s="31" t="str">
        <f t="shared" si="269"/>
        <v>ACCEPTABLE</v>
      </c>
      <c r="I1516" s="18"/>
      <c r="J1516" s="33">
        <v>42531.495833333334</v>
      </c>
      <c r="K1516" s="33">
        <v>42531.509722222225</v>
      </c>
      <c r="L1516" s="27">
        <f t="shared" si="270"/>
        <v>1.3888888890505768E-2</v>
      </c>
      <c r="M1516" s="28" t="str">
        <f t="shared" si="271"/>
        <v>TRUE</v>
      </c>
      <c r="N1516" s="31" t="s">
        <v>41</v>
      </c>
      <c r="O1516" s="29" t="s">
        <v>896</v>
      </c>
      <c r="P1516"/>
      <c r="Q1516"/>
      <c r="R1516"/>
      <c r="S1516"/>
      <c r="T1516"/>
      <c r="U1516"/>
      <c r="V1516"/>
      <c r="W1516"/>
    </row>
    <row r="1517" spans="1:23" ht="27" customHeight="1" thickBot="1" x14ac:dyDescent="0.3">
      <c r="A1517" s="73">
        <v>20152</v>
      </c>
      <c r="B1517" s="74">
        <v>1448</v>
      </c>
      <c r="C1517" s="75" t="s">
        <v>51</v>
      </c>
      <c r="D1517" s="76">
        <v>42531.534722222219</v>
      </c>
      <c r="E1517" s="74" t="s">
        <v>39</v>
      </c>
      <c r="F1517" s="33">
        <v>42531.265277777777</v>
      </c>
      <c r="G1517" s="51">
        <f t="shared" si="273"/>
        <v>0.2694444444423425</v>
      </c>
      <c r="H1517" s="31" t="str">
        <f t="shared" si="269"/>
        <v>ACCEPTABLE</v>
      </c>
      <c r="I1517" s="18"/>
      <c r="J1517" s="33">
        <v>42531.534722222219</v>
      </c>
      <c r="K1517" s="33">
        <v>42531.543749999997</v>
      </c>
      <c r="L1517" s="27">
        <f t="shared" si="270"/>
        <v>9.0277777781011537E-3</v>
      </c>
      <c r="M1517" s="28" t="str">
        <f t="shared" si="271"/>
        <v>TRUE</v>
      </c>
      <c r="N1517" s="31" t="s">
        <v>39</v>
      </c>
      <c r="O1517" s="29" t="s">
        <v>422</v>
      </c>
      <c r="P1517"/>
      <c r="Q1517"/>
      <c r="R1517"/>
      <c r="S1517"/>
      <c r="T1517"/>
      <c r="U1517"/>
      <c r="V1517"/>
      <c r="W1517"/>
    </row>
    <row r="1518" spans="1:23" ht="27" customHeight="1" thickBot="1" x14ac:dyDescent="0.3">
      <c r="A1518" s="73">
        <v>20154</v>
      </c>
      <c r="B1518" s="74">
        <v>1449</v>
      </c>
      <c r="C1518" s="75" t="s">
        <v>40</v>
      </c>
      <c r="D1518" s="76">
        <v>42532.201388888891</v>
      </c>
      <c r="E1518" s="74" t="s">
        <v>41</v>
      </c>
      <c r="F1518" s="33">
        <v>42531.93472222222</v>
      </c>
      <c r="G1518" s="51">
        <f t="shared" ref="G1518:G1520" si="274">IF(D1518="","",D1518-F1518)</f>
        <v>0.26666666667006211</v>
      </c>
      <c r="H1518" s="31" t="str">
        <f t="shared" si="269"/>
        <v>ACCEPTABLE</v>
      </c>
      <c r="I1518" s="18"/>
      <c r="J1518" s="33">
        <v>42532.179861111108</v>
      </c>
      <c r="K1518" s="33">
        <v>42532.190972222219</v>
      </c>
      <c r="L1518" s="27">
        <f t="shared" si="270"/>
        <v>1.1111111110949423E-2</v>
      </c>
      <c r="M1518" s="28" t="str">
        <f t="shared" si="271"/>
        <v>TRUE</v>
      </c>
      <c r="N1518" s="31" t="s">
        <v>41</v>
      </c>
      <c r="O1518" s="29" t="s">
        <v>897</v>
      </c>
      <c r="P1518"/>
      <c r="Q1518"/>
      <c r="R1518"/>
      <c r="S1518"/>
      <c r="T1518"/>
      <c r="U1518"/>
      <c r="V1518"/>
      <c r="W1518"/>
    </row>
    <row r="1519" spans="1:23" ht="27" customHeight="1" thickBot="1" x14ac:dyDescent="0.3">
      <c r="A1519" s="73">
        <v>20154</v>
      </c>
      <c r="B1519" s="74">
        <v>1450</v>
      </c>
      <c r="C1519" s="75" t="s">
        <v>43</v>
      </c>
      <c r="D1519" s="76">
        <v>42532.236111111109</v>
      </c>
      <c r="E1519" s="74" t="s">
        <v>39</v>
      </c>
      <c r="F1519" s="33">
        <v>42531.93472222222</v>
      </c>
      <c r="G1519" s="51">
        <f t="shared" si="274"/>
        <v>0.30138888888905058</v>
      </c>
      <c r="H1519" s="31" t="str">
        <f t="shared" si="269"/>
        <v>ACCEPTABLE</v>
      </c>
      <c r="I1519" s="18"/>
      <c r="J1519" s="33">
        <v>42532.213888888888</v>
      </c>
      <c r="K1519" s="33">
        <v>42532.222916666666</v>
      </c>
      <c r="L1519" s="27">
        <f t="shared" si="270"/>
        <v>9.0277777781011537E-3</v>
      </c>
      <c r="M1519" s="28" t="str">
        <f t="shared" si="271"/>
        <v>TRUE</v>
      </c>
      <c r="N1519" s="31" t="s">
        <v>39</v>
      </c>
      <c r="O1519" s="29" t="s">
        <v>398</v>
      </c>
      <c r="P1519"/>
      <c r="Q1519"/>
      <c r="R1519"/>
      <c r="S1519"/>
      <c r="T1519"/>
      <c r="U1519"/>
      <c r="V1519"/>
      <c r="W1519"/>
    </row>
    <row r="1520" spans="1:23" ht="27" customHeight="1" thickBot="1" x14ac:dyDescent="0.3">
      <c r="A1520" s="77">
        <v>20152</v>
      </c>
      <c r="B1520" s="78">
        <v>1451</v>
      </c>
      <c r="C1520" s="79" t="s">
        <v>51</v>
      </c>
      <c r="D1520" s="80">
        <v>42532.715277777781</v>
      </c>
      <c r="E1520" s="78" t="s">
        <v>41</v>
      </c>
      <c r="F1520" s="33">
        <v>42532.663888888892</v>
      </c>
      <c r="G1520" s="51">
        <f t="shared" si="274"/>
        <v>5.1388888889050577E-2</v>
      </c>
      <c r="H1520" s="31" t="str">
        <f t="shared" si="269"/>
        <v>ACCEPTABLE</v>
      </c>
      <c r="I1520" s="18"/>
      <c r="J1520" s="33">
        <v>42532.708333333336</v>
      </c>
      <c r="K1520" s="33">
        <v>42532.725694444445</v>
      </c>
      <c r="L1520" s="27">
        <f t="shared" si="270"/>
        <v>1.7361111109494232E-2</v>
      </c>
      <c r="M1520" s="28" t="str">
        <f t="shared" si="271"/>
        <v>TRUE</v>
      </c>
      <c r="N1520" s="31" t="s">
        <v>41</v>
      </c>
      <c r="O1520" s="29" t="s">
        <v>798</v>
      </c>
      <c r="P1520"/>
      <c r="Q1520"/>
      <c r="R1520"/>
      <c r="S1520"/>
      <c r="T1520"/>
      <c r="U1520"/>
      <c r="V1520"/>
      <c r="W1520"/>
    </row>
    <row r="1521" spans="1:23" ht="27" customHeight="1" thickBot="1" x14ac:dyDescent="0.3">
      <c r="A1521" s="77">
        <v>20152</v>
      </c>
      <c r="B1521" s="78">
        <v>1452</v>
      </c>
      <c r="C1521" s="79" t="s">
        <v>340</v>
      </c>
      <c r="D1521" s="80">
        <v>42532.743055555555</v>
      </c>
      <c r="E1521" s="78" t="s">
        <v>39</v>
      </c>
      <c r="F1521" s="33">
        <v>42532.663888888892</v>
      </c>
      <c r="G1521" s="51">
        <f t="shared" ref="G1521:G1549" si="275">IF(D1521="","",D1521-F1521)</f>
        <v>7.9166666662786156E-2</v>
      </c>
      <c r="H1521" s="31" t="str">
        <f t="shared" si="269"/>
        <v>ACCEPTABLE</v>
      </c>
      <c r="I1521" s="18"/>
      <c r="J1521" s="33">
        <v>42532.739583333336</v>
      </c>
      <c r="K1521" s="33">
        <v>42532.753472222219</v>
      </c>
      <c r="L1521" s="27">
        <f t="shared" si="270"/>
        <v>1.3888888883229811E-2</v>
      </c>
      <c r="M1521" s="28" t="str">
        <f t="shared" si="271"/>
        <v>TRUE</v>
      </c>
      <c r="N1521" s="31" t="s">
        <v>39</v>
      </c>
      <c r="O1521" s="29" t="s">
        <v>898</v>
      </c>
      <c r="P1521"/>
      <c r="Q1521"/>
      <c r="R1521"/>
      <c r="S1521"/>
      <c r="T1521"/>
      <c r="U1521"/>
      <c r="V1521"/>
      <c r="W1521"/>
    </row>
    <row r="1522" spans="1:23" ht="27" customHeight="1" thickBot="1" x14ac:dyDescent="0.3">
      <c r="A1522" s="73">
        <v>20153</v>
      </c>
      <c r="B1522" s="74">
        <v>1453</v>
      </c>
      <c r="C1522" s="75" t="s">
        <v>43</v>
      </c>
      <c r="D1522" s="76">
        <v>42532.840277777781</v>
      </c>
      <c r="E1522" s="74" t="s">
        <v>41</v>
      </c>
      <c r="F1522" s="33">
        <v>42532.663888888892</v>
      </c>
      <c r="G1522" s="51">
        <f t="shared" si="275"/>
        <v>0.17638888888905058</v>
      </c>
      <c r="H1522" s="31" t="str">
        <f t="shared" si="269"/>
        <v>ACCEPTABLE</v>
      </c>
      <c r="I1522" s="18"/>
      <c r="J1522" s="33">
        <v>42532.854166666664</v>
      </c>
      <c r="K1522" s="33">
        <v>42532.859722222223</v>
      </c>
      <c r="L1522" s="27">
        <f t="shared" si="270"/>
        <v>5.5555555591126904E-3</v>
      </c>
      <c r="M1522" s="28" t="str">
        <f t="shared" si="271"/>
        <v>TRUE</v>
      </c>
      <c r="N1522" s="31" t="s">
        <v>41</v>
      </c>
      <c r="O1522" s="29" t="s">
        <v>44</v>
      </c>
      <c r="P1522"/>
      <c r="Q1522"/>
      <c r="R1522"/>
      <c r="S1522"/>
      <c r="T1522"/>
      <c r="U1522"/>
      <c r="V1522"/>
      <c r="W1522"/>
    </row>
    <row r="1523" spans="1:23" ht="27" customHeight="1" thickBot="1" x14ac:dyDescent="0.3">
      <c r="A1523" s="73">
        <v>20153</v>
      </c>
      <c r="B1523" s="74">
        <v>1454</v>
      </c>
      <c r="C1523" s="75" t="s">
        <v>43</v>
      </c>
      <c r="D1523" s="76">
        <v>42532.895833333336</v>
      </c>
      <c r="E1523" s="74" t="s">
        <v>39</v>
      </c>
      <c r="F1523" s="33">
        <v>42532.663888888892</v>
      </c>
      <c r="G1523" s="51">
        <f t="shared" si="275"/>
        <v>0.23194444444379769</v>
      </c>
      <c r="H1523" s="31" t="str">
        <f t="shared" si="269"/>
        <v>ACCEPTABLE</v>
      </c>
      <c r="I1523" s="18"/>
      <c r="J1523" s="33">
        <v>42532.890972222223</v>
      </c>
      <c r="K1523" s="33">
        <v>42532.896527777775</v>
      </c>
      <c r="L1523" s="27">
        <f t="shared" si="270"/>
        <v>5.5555555518367328E-3</v>
      </c>
      <c r="M1523" s="28" t="str">
        <f t="shared" si="271"/>
        <v>TRUE</v>
      </c>
      <c r="N1523" s="31" t="s">
        <v>39</v>
      </c>
      <c r="O1523" s="29" t="s">
        <v>44</v>
      </c>
      <c r="P1523"/>
      <c r="Q1523"/>
      <c r="R1523"/>
      <c r="S1523"/>
      <c r="T1523"/>
      <c r="U1523"/>
      <c r="V1523"/>
      <c r="W1523"/>
    </row>
    <row r="1524" spans="1:23" ht="27" customHeight="1" thickBot="1" x14ac:dyDescent="0.3">
      <c r="A1524" s="77">
        <v>20153</v>
      </c>
      <c r="B1524" s="78">
        <v>1455</v>
      </c>
      <c r="C1524" s="79" t="s">
        <v>43</v>
      </c>
      <c r="D1524" s="80">
        <v>42533.277777777781</v>
      </c>
      <c r="E1524" s="78" t="s">
        <v>41</v>
      </c>
      <c r="F1524" s="33">
        <v>42533.177777777775</v>
      </c>
      <c r="G1524" s="51">
        <f t="shared" si="275"/>
        <v>0.10000000000582077</v>
      </c>
      <c r="H1524" s="31" t="str">
        <f t="shared" si="269"/>
        <v>ACCEPTABLE</v>
      </c>
      <c r="I1524" s="18"/>
      <c r="J1524" s="33">
        <v>42533.275694444441</v>
      </c>
      <c r="K1524" s="33">
        <v>42533.28125</v>
      </c>
      <c r="L1524" s="27">
        <f t="shared" si="270"/>
        <v>5.5555555591126904E-3</v>
      </c>
      <c r="M1524" s="28" t="str">
        <f t="shared" si="271"/>
        <v>TRUE</v>
      </c>
      <c r="N1524" s="31" t="s">
        <v>41</v>
      </c>
      <c r="O1524" s="29" t="s">
        <v>54</v>
      </c>
      <c r="P1524"/>
      <c r="Q1524"/>
      <c r="R1524"/>
      <c r="S1524"/>
      <c r="T1524"/>
      <c r="U1524"/>
      <c r="V1524"/>
      <c r="W1524"/>
    </row>
    <row r="1525" spans="1:23" ht="27" customHeight="1" thickBot="1" x14ac:dyDescent="0.3">
      <c r="A1525" s="77">
        <v>20153</v>
      </c>
      <c r="B1525" s="78">
        <v>1456</v>
      </c>
      <c r="C1525" s="79" t="s">
        <v>40</v>
      </c>
      <c r="D1525" s="80">
        <v>42533.305555555555</v>
      </c>
      <c r="E1525" s="78" t="s">
        <v>39</v>
      </c>
      <c r="F1525" s="33">
        <v>42533.177777777775</v>
      </c>
      <c r="G1525" s="51">
        <f t="shared" si="275"/>
        <v>0.12777777777955635</v>
      </c>
      <c r="H1525" s="31" t="str">
        <f t="shared" ref="H1525:H1563" si="276">IF(D1525-F1525&lt;0,"TOO LATE",IF(G1525="","",IF(OR(DAY(D1525-F1525)&gt;1,AND(HOUR(D1525-F1525)&gt;HOUR("0:59"),(SIGN(D1525-F1525)=1))),"ACCEPTABLE","TOO LATE")))</f>
        <v>ACCEPTABLE</v>
      </c>
      <c r="I1525" s="18"/>
      <c r="J1525" s="33">
        <v>42533.335416666669</v>
      </c>
      <c r="K1525" s="33">
        <v>42533.347916666666</v>
      </c>
      <c r="L1525" s="27">
        <f t="shared" si="270"/>
        <v>1.2499999997089617E-2</v>
      </c>
      <c r="M1525" s="28" t="str">
        <f t="shared" si="271"/>
        <v>TRUE</v>
      </c>
      <c r="N1525" s="31" t="s">
        <v>39</v>
      </c>
      <c r="O1525" s="29" t="s">
        <v>469</v>
      </c>
      <c r="P1525"/>
      <c r="Q1525"/>
      <c r="R1525"/>
      <c r="S1525"/>
      <c r="T1525"/>
      <c r="U1525"/>
      <c r="V1525"/>
      <c r="W1525"/>
    </row>
    <row r="1526" spans="1:23" ht="27" customHeight="1" thickBot="1" x14ac:dyDescent="0.3">
      <c r="A1526" s="77">
        <v>20154</v>
      </c>
      <c r="B1526" s="78">
        <v>1457</v>
      </c>
      <c r="C1526" s="79" t="s">
        <v>43</v>
      </c>
      <c r="D1526" s="80">
        <v>42533.340277777781</v>
      </c>
      <c r="E1526" s="78" t="s">
        <v>41</v>
      </c>
      <c r="F1526" s="33">
        <v>42533.177777777775</v>
      </c>
      <c r="G1526" s="51">
        <f t="shared" si="275"/>
        <v>0.16250000000582077</v>
      </c>
      <c r="H1526" s="31" t="str">
        <f t="shared" si="276"/>
        <v>ACCEPTABLE</v>
      </c>
      <c r="I1526" s="18"/>
      <c r="J1526" s="33">
        <v>42533.354861111111</v>
      </c>
      <c r="K1526" s="33">
        <v>42533.361111111109</v>
      </c>
      <c r="L1526" s="27">
        <f t="shared" ref="L1526:L1564" si="277">IF(OR(K1526="",J1526=""), "Incomplete Data", K1526-J1526)</f>
        <v>6.2499999985448085E-3</v>
      </c>
      <c r="M1526" s="28" t="str">
        <f t="shared" ref="M1526:M1564" si="278">_xlfn.IFS(OR(J1526=0,K1526=0,L1526=""), "Incomplete Data", OR(L1526&gt;$M$5,L1526&lt;-$M$5),"FALSE",  OR(L1526&lt;=$M$5,L1526&gt;-$M$5), "TRUE")</f>
        <v>TRUE</v>
      </c>
      <c r="N1526" s="31" t="s">
        <v>41</v>
      </c>
      <c r="O1526" s="29" t="s">
        <v>54</v>
      </c>
      <c r="P1526"/>
      <c r="Q1526"/>
      <c r="R1526"/>
      <c r="S1526"/>
      <c r="T1526"/>
      <c r="U1526"/>
      <c r="V1526"/>
      <c r="W1526"/>
    </row>
    <row r="1527" spans="1:23" ht="27" customHeight="1" thickBot="1" x14ac:dyDescent="0.3">
      <c r="A1527" s="77">
        <v>20154</v>
      </c>
      <c r="B1527" s="78">
        <v>1458</v>
      </c>
      <c r="C1527" s="79" t="s">
        <v>40</v>
      </c>
      <c r="D1527" s="80">
        <v>42533.368055555555</v>
      </c>
      <c r="E1527" s="78" t="s">
        <v>39</v>
      </c>
      <c r="F1527" s="33">
        <v>42533.177777777775</v>
      </c>
      <c r="G1527" s="51">
        <f t="shared" si="275"/>
        <v>0.19027777777955635</v>
      </c>
      <c r="H1527" s="31" t="str">
        <f t="shared" si="276"/>
        <v>ACCEPTABLE</v>
      </c>
      <c r="I1527" s="18"/>
      <c r="J1527" s="33">
        <v>42533.378472222219</v>
      </c>
      <c r="K1527" s="33">
        <v>42533.38958333333</v>
      </c>
      <c r="L1527" s="27">
        <f t="shared" si="277"/>
        <v>1.1111111110949423E-2</v>
      </c>
      <c r="M1527" s="28" t="str">
        <f t="shared" si="278"/>
        <v>TRUE</v>
      </c>
      <c r="N1527" s="31" t="s">
        <v>39</v>
      </c>
      <c r="O1527" s="29" t="s">
        <v>712</v>
      </c>
      <c r="P1527"/>
      <c r="Q1527"/>
      <c r="R1527"/>
      <c r="S1527"/>
      <c r="T1527"/>
      <c r="U1527"/>
      <c r="V1527"/>
      <c r="W1527"/>
    </row>
    <row r="1528" spans="1:23" ht="27" customHeight="1" thickBot="1" x14ac:dyDescent="0.3">
      <c r="A1528" s="77">
        <v>20155</v>
      </c>
      <c r="B1528" s="78">
        <v>1459</v>
      </c>
      <c r="C1528" s="79" t="s">
        <v>40</v>
      </c>
      <c r="D1528" s="80">
        <v>42533.71875</v>
      </c>
      <c r="E1528" s="78" t="s">
        <v>41</v>
      </c>
      <c r="F1528" s="33">
        <v>42533.56527777778</v>
      </c>
      <c r="G1528" s="51">
        <f t="shared" si="275"/>
        <v>0.15347222222044365</v>
      </c>
      <c r="H1528" s="31" t="str">
        <f t="shared" si="276"/>
        <v>ACCEPTABLE</v>
      </c>
      <c r="I1528" s="18"/>
      <c r="J1528" s="33">
        <v>42533.71875</v>
      </c>
      <c r="K1528" s="33">
        <v>42533.729166666664</v>
      </c>
      <c r="L1528" s="27">
        <f t="shared" si="277"/>
        <v>1.0416666664241347E-2</v>
      </c>
      <c r="M1528" s="28" t="str">
        <f t="shared" si="278"/>
        <v>TRUE</v>
      </c>
      <c r="N1528" s="31" t="s">
        <v>41</v>
      </c>
      <c r="O1528" s="29" t="s">
        <v>899</v>
      </c>
      <c r="P1528"/>
      <c r="Q1528"/>
      <c r="R1528"/>
      <c r="S1528"/>
      <c r="T1528"/>
      <c r="U1528"/>
      <c r="V1528"/>
      <c r="W1528"/>
    </row>
    <row r="1529" spans="1:23" ht="27" customHeight="1" thickBot="1" x14ac:dyDescent="0.3">
      <c r="A1529" s="77">
        <v>20155</v>
      </c>
      <c r="B1529" s="78">
        <v>1460</v>
      </c>
      <c r="C1529" s="79" t="s">
        <v>43</v>
      </c>
      <c r="D1529" s="80">
        <v>42533.753472222219</v>
      </c>
      <c r="E1529" s="78" t="s">
        <v>39</v>
      </c>
      <c r="F1529" s="33">
        <v>42533.56527777778</v>
      </c>
      <c r="G1529" s="51">
        <f t="shared" si="275"/>
        <v>0.18819444443943212</v>
      </c>
      <c r="H1529" s="31" t="str">
        <f t="shared" si="276"/>
        <v>ACCEPTABLE</v>
      </c>
      <c r="I1529" s="18"/>
      <c r="J1529" s="33">
        <v>42533.746527777781</v>
      </c>
      <c r="K1529" s="33">
        <v>42533.756944444445</v>
      </c>
      <c r="L1529" s="27">
        <f t="shared" si="277"/>
        <v>1.0416666664241347E-2</v>
      </c>
      <c r="M1529" s="28" t="str">
        <f t="shared" si="278"/>
        <v>TRUE</v>
      </c>
      <c r="N1529" s="31" t="s">
        <v>39</v>
      </c>
      <c r="O1529" s="29" t="s">
        <v>398</v>
      </c>
      <c r="P1529"/>
      <c r="Q1529"/>
      <c r="R1529"/>
      <c r="S1529"/>
      <c r="T1529"/>
      <c r="U1529"/>
      <c r="V1529"/>
      <c r="W1529"/>
    </row>
    <row r="1530" spans="1:23" ht="27" customHeight="1" thickBot="1" x14ac:dyDescent="0.3">
      <c r="A1530" s="73">
        <v>20155</v>
      </c>
      <c r="B1530" s="74">
        <v>1461</v>
      </c>
      <c r="C1530" s="75" t="s">
        <v>43</v>
      </c>
      <c r="D1530" s="76">
        <v>42534.069444444445</v>
      </c>
      <c r="E1530" s="74" t="s">
        <v>41</v>
      </c>
      <c r="F1530" s="33">
        <v>42533.56527777778</v>
      </c>
      <c r="G1530" s="51">
        <f t="shared" si="275"/>
        <v>0.50416666666569654</v>
      </c>
      <c r="H1530" s="31" t="str">
        <f t="shared" si="276"/>
        <v>ACCEPTABLE</v>
      </c>
      <c r="I1530" s="18"/>
      <c r="J1530" s="33">
        <v>42534.069444444445</v>
      </c>
      <c r="K1530" s="33">
        <v>42534.076388888891</v>
      </c>
      <c r="L1530" s="27">
        <f t="shared" si="277"/>
        <v>6.9444444452528842E-3</v>
      </c>
      <c r="M1530" s="28" t="str">
        <f t="shared" si="278"/>
        <v>TRUE</v>
      </c>
      <c r="N1530" s="31" t="s">
        <v>41</v>
      </c>
      <c r="O1530" s="29" t="s">
        <v>398</v>
      </c>
      <c r="P1530"/>
      <c r="Q1530"/>
      <c r="R1530"/>
      <c r="S1530"/>
      <c r="T1530"/>
      <c r="U1530"/>
      <c r="V1530"/>
      <c r="W1530"/>
    </row>
    <row r="1531" spans="1:23" ht="27" customHeight="1" thickBot="1" x14ac:dyDescent="0.3">
      <c r="A1531" s="73">
        <v>20155</v>
      </c>
      <c r="B1531" s="74">
        <v>1462</v>
      </c>
      <c r="C1531" s="75" t="s">
        <v>40</v>
      </c>
      <c r="D1531" s="76">
        <v>42534.097222222219</v>
      </c>
      <c r="E1531" s="74" t="s">
        <v>39</v>
      </c>
      <c r="F1531" s="33">
        <v>42533.56527777778</v>
      </c>
      <c r="G1531" s="51">
        <f t="shared" si="275"/>
        <v>0.53194444443943212</v>
      </c>
      <c r="H1531" s="31" t="str">
        <f t="shared" si="276"/>
        <v>ACCEPTABLE</v>
      </c>
      <c r="I1531" s="18"/>
      <c r="J1531" s="33">
        <v>42534.125</v>
      </c>
      <c r="K1531" s="33">
        <v>42534.136111111111</v>
      </c>
      <c r="L1531" s="27">
        <f t="shared" si="277"/>
        <v>1.1111111110949423E-2</v>
      </c>
      <c r="M1531" s="28" t="str">
        <f t="shared" si="278"/>
        <v>TRUE</v>
      </c>
      <c r="N1531" s="31" t="s">
        <v>39</v>
      </c>
      <c r="O1531" s="29" t="s">
        <v>899</v>
      </c>
      <c r="P1531"/>
      <c r="Q1531"/>
      <c r="R1531"/>
      <c r="S1531"/>
      <c r="T1531"/>
      <c r="U1531"/>
      <c r="V1531"/>
      <c r="W1531"/>
    </row>
    <row r="1532" spans="1:23" ht="27" customHeight="1" thickBot="1" x14ac:dyDescent="0.3">
      <c r="A1532" s="73">
        <v>20156</v>
      </c>
      <c r="B1532" s="74">
        <v>1463</v>
      </c>
      <c r="C1532" s="75" t="s">
        <v>40</v>
      </c>
      <c r="D1532" s="76">
        <v>42535.53125</v>
      </c>
      <c r="E1532" s="74" t="s">
        <v>41</v>
      </c>
      <c r="F1532" s="33">
        <v>42535.435416666667</v>
      </c>
      <c r="G1532" s="51">
        <f t="shared" si="275"/>
        <v>9.5833333332848269E-2</v>
      </c>
      <c r="H1532" s="31" t="str">
        <f t="shared" si="276"/>
        <v>ACCEPTABLE</v>
      </c>
      <c r="I1532" s="18"/>
      <c r="J1532" s="33">
        <v>42535.51666666667</v>
      </c>
      <c r="K1532" s="33">
        <v>42535.530555555553</v>
      </c>
      <c r="L1532" s="27">
        <f t="shared" si="277"/>
        <v>1.3888888883229811E-2</v>
      </c>
      <c r="M1532" s="28" t="str">
        <f t="shared" si="278"/>
        <v>TRUE</v>
      </c>
      <c r="N1532" s="31" t="s">
        <v>41</v>
      </c>
      <c r="O1532" s="29" t="s">
        <v>420</v>
      </c>
      <c r="P1532"/>
      <c r="Q1532"/>
      <c r="R1532"/>
      <c r="S1532"/>
      <c r="T1532"/>
      <c r="U1532"/>
      <c r="V1532"/>
      <c r="W1532"/>
    </row>
    <row r="1533" spans="1:23" ht="27" customHeight="1" thickBot="1" x14ac:dyDescent="0.3">
      <c r="A1533" s="73">
        <v>20156</v>
      </c>
      <c r="B1533" s="74">
        <v>1464</v>
      </c>
      <c r="C1533" s="75" t="s">
        <v>43</v>
      </c>
      <c r="D1533" s="76">
        <v>42535.565972222219</v>
      </c>
      <c r="E1533" s="74" t="s">
        <v>39</v>
      </c>
      <c r="F1533" s="33">
        <v>42535.435416666667</v>
      </c>
      <c r="G1533" s="51">
        <f t="shared" si="275"/>
        <v>0.13055555555183673</v>
      </c>
      <c r="H1533" s="31" t="str">
        <f t="shared" si="276"/>
        <v>ACCEPTABLE</v>
      </c>
      <c r="I1533" s="18"/>
      <c r="J1533" s="33">
        <v>42535.554861111108</v>
      </c>
      <c r="K1533" s="33">
        <v>42535.56527777778</v>
      </c>
      <c r="L1533" s="27">
        <f t="shared" si="277"/>
        <v>1.0416666671517305E-2</v>
      </c>
      <c r="M1533" s="28" t="str">
        <f t="shared" si="278"/>
        <v>TRUE</v>
      </c>
      <c r="N1533" s="31" t="s">
        <v>39</v>
      </c>
      <c r="O1533" s="29" t="s">
        <v>398</v>
      </c>
      <c r="P1533"/>
      <c r="Q1533"/>
      <c r="R1533"/>
      <c r="S1533"/>
      <c r="T1533"/>
      <c r="U1533"/>
      <c r="V1533"/>
      <c r="W1533"/>
    </row>
    <row r="1534" spans="1:23" ht="27" customHeight="1" thickBot="1" x14ac:dyDescent="0.3">
      <c r="A1534" s="77">
        <v>20156</v>
      </c>
      <c r="B1534" s="78">
        <v>1465</v>
      </c>
      <c r="C1534" s="79" t="s">
        <v>43</v>
      </c>
      <c r="D1534" s="80">
        <v>42536.319444444445</v>
      </c>
      <c r="E1534" s="78" t="s">
        <v>41</v>
      </c>
      <c r="F1534" s="33">
        <v>42535.871527777781</v>
      </c>
      <c r="G1534" s="51">
        <f t="shared" si="275"/>
        <v>0.44791666666424135</v>
      </c>
      <c r="H1534" s="31" t="str">
        <f t="shared" si="276"/>
        <v>ACCEPTABLE</v>
      </c>
      <c r="I1534" s="18"/>
      <c r="J1534" s="33">
        <v>42536.3125</v>
      </c>
      <c r="K1534" s="33">
        <v>42536.322916666664</v>
      </c>
      <c r="L1534" s="27">
        <f t="shared" si="277"/>
        <v>1.0416666664241347E-2</v>
      </c>
      <c r="M1534" s="28" t="str">
        <f t="shared" si="278"/>
        <v>TRUE</v>
      </c>
      <c r="N1534" s="31" t="s">
        <v>41</v>
      </c>
      <c r="O1534" s="29" t="s">
        <v>398</v>
      </c>
      <c r="P1534"/>
      <c r="Q1534"/>
      <c r="R1534"/>
      <c r="S1534"/>
      <c r="T1534"/>
      <c r="U1534"/>
      <c r="V1534"/>
      <c r="W1534"/>
    </row>
    <row r="1535" spans="1:23" ht="27" customHeight="1" thickBot="1" x14ac:dyDescent="0.3">
      <c r="A1535" s="77">
        <v>20156</v>
      </c>
      <c r="B1535" s="78">
        <v>1466</v>
      </c>
      <c r="C1535" s="79" t="s">
        <v>40</v>
      </c>
      <c r="D1535" s="80">
        <v>42536.347222222219</v>
      </c>
      <c r="E1535" s="78" t="s">
        <v>39</v>
      </c>
      <c r="F1535" s="33">
        <v>42535.871527777781</v>
      </c>
      <c r="G1535" s="51">
        <f t="shared" si="275"/>
        <v>0.47569444443797693</v>
      </c>
      <c r="H1535" s="31" t="str">
        <f t="shared" si="276"/>
        <v>ACCEPTABLE</v>
      </c>
      <c r="I1535" s="18"/>
      <c r="J1535" s="33">
        <v>42536.335416666669</v>
      </c>
      <c r="K1535" s="33">
        <v>42536.351388888892</v>
      </c>
      <c r="L1535" s="27">
        <f t="shared" si="277"/>
        <v>1.5972222223354038E-2</v>
      </c>
      <c r="M1535" s="28" t="str">
        <f t="shared" si="278"/>
        <v>TRUE</v>
      </c>
      <c r="N1535" s="31" t="s">
        <v>39</v>
      </c>
      <c r="O1535" s="29" t="s">
        <v>420</v>
      </c>
      <c r="P1535"/>
      <c r="Q1535"/>
      <c r="R1535"/>
      <c r="S1535"/>
      <c r="T1535"/>
      <c r="U1535"/>
      <c r="V1535"/>
      <c r="W1535"/>
    </row>
    <row r="1536" spans="1:23" ht="27" customHeight="1" thickBot="1" x14ac:dyDescent="0.3">
      <c r="A1536" s="73">
        <v>20157</v>
      </c>
      <c r="B1536" s="74">
        <v>1467</v>
      </c>
      <c r="C1536" s="75" t="s">
        <v>40</v>
      </c>
      <c r="D1536" s="76">
        <v>42536.40625</v>
      </c>
      <c r="E1536" s="74" t="s">
        <v>41</v>
      </c>
      <c r="F1536" s="33">
        <v>42536.273611111108</v>
      </c>
      <c r="G1536" s="51">
        <f t="shared" si="275"/>
        <v>0.13263888889196096</v>
      </c>
      <c r="H1536" s="31" t="str">
        <f t="shared" si="276"/>
        <v>ACCEPTABLE</v>
      </c>
      <c r="I1536" s="18"/>
      <c r="J1536" s="33">
        <v>42536.384722222225</v>
      </c>
      <c r="K1536" s="33">
        <v>42536.400694444441</v>
      </c>
      <c r="L1536" s="27">
        <f t="shared" si="277"/>
        <v>1.597222221607808E-2</v>
      </c>
      <c r="M1536" s="28" t="str">
        <f t="shared" si="278"/>
        <v>TRUE</v>
      </c>
      <c r="N1536" s="31" t="s">
        <v>41</v>
      </c>
      <c r="O1536" s="29" t="s">
        <v>900</v>
      </c>
      <c r="P1536"/>
      <c r="Q1536"/>
      <c r="R1536"/>
      <c r="S1536"/>
      <c r="T1536"/>
      <c r="U1536"/>
      <c r="V1536"/>
      <c r="W1536"/>
    </row>
    <row r="1537" spans="1:23" ht="27" customHeight="1" thickBot="1" x14ac:dyDescent="0.3">
      <c r="A1537" s="73">
        <v>20157</v>
      </c>
      <c r="B1537" s="74">
        <v>1468</v>
      </c>
      <c r="C1537" s="75" t="s">
        <v>43</v>
      </c>
      <c r="D1537" s="76">
        <v>42536.440972222219</v>
      </c>
      <c r="E1537" s="74" t="s">
        <v>39</v>
      </c>
      <c r="F1537" s="33">
        <v>42536.273611111108</v>
      </c>
      <c r="G1537" s="51">
        <f t="shared" si="275"/>
        <v>0.16736111111094942</v>
      </c>
      <c r="H1537" s="31" t="str">
        <f t="shared" si="276"/>
        <v>ACCEPTABLE</v>
      </c>
      <c r="I1537" s="18"/>
      <c r="J1537" s="33">
        <v>42536.427083333336</v>
      </c>
      <c r="K1537" s="33">
        <v>42536.434027777781</v>
      </c>
      <c r="L1537" s="27">
        <f t="shared" si="277"/>
        <v>6.9444444452528842E-3</v>
      </c>
      <c r="M1537" s="28" t="str">
        <f t="shared" si="278"/>
        <v>TRUE</v>
      </c>
      <c r="N1537" s="31" t="s">
        <v>39</v>
      </c>
      <c r="O1537" s="29" t="s">
        <v>398</v>
      </c>
      <c r="P1537"/>
      <c r="Q1537"/>
      <c r="R1537"/>
      <c r="S1537"/>
      <c r="T1537"/>
      <c r="U1537"/>
      <c r="V1537"/>
      <c r="W1537"/>
    </row>
    <row r="1538" spans="1:23" ht="27" customHeight="1" thickBot="1" x14ac:dyDescent="0.3">
      <c r="A1538" s="73">
        <v>20157</v>
      </c>
      <c r="B1538" s="74">
        <v>1469</v>
      </c>
      <c r="C1538" s="75" t="s">
        <v>40</v>
      </c>
      <c r="D1538" s="76">
        <v>42536.909722222219</v>
      </c>
      <c r="E1538" s="74" t="s">
        <v>39</v>
      </c>
      <c r="F1538" s="33">
        <v>42536.829861111109</v>
      </c>
      <c r="G1538" s="51">
        <f t="shared" si="275"/>
        <v>7.9861111109494232E-2</v>
      </c>
      <c r="H1538" s="31" t="str">
        <f t="shared" si="276"/>
        <v>ACCEPTABLE</v>
      </c>
      <c r="I1538" s="18"/>
      <c r="J1538" s="33">
        <v>42536.910416666666</v>
      </c>
      <c r="K1538" s="33">
        <v>42536.921527777777</v>
      </c>
      <c r="L1538" s="27">
        <f t="shared" si="277"/>
        <v>1.1111111110949423E-2</v>
      </c>
      <c r="M1538" s="28" t="str">
        <f t="shared" si="278"/>
        <v>TRUE</v>
      </c>
      <c r="N1538" s="31" t="s">
        <v>39</v>
      </c>
      <c r="O1538" s="29" t="s">
        <v>901</v>
      </c>
      <c r="P1538"/>
      <c r="Q1538"/>
      <c r="R1538"/>
      <c r="S1538"/>
      <c r="T1538"/>
      <c r="U1538"/>
      <c r="V1538"/>
      <c r="W1538"/>
    </row>
    <row r="1539" spans="1:23" ht="27" customHeight="1" thickBot="1" x14ac:dyDescent="0.3">
      <c r="A1539" s="77">
        <v>20158</v>
      </c>
      <c r="B1539" s="78">
        <v>1470</v>
      </c>
      <c r="C1539" s="79" t="s">
        <v>40</v>
      </c>
      <c r="D1539" s="80">
        <v>42537.659722222219</v>
      </c>
      <c r="E1539" s="78" t="s">
        <v>41</v>
      </c>
      <c r="F1539" s="33">
        <v>42537.570833333331</v>
      </c>
      <c r="G1539" s="51">
        <f t="shared" si="275"/>
        <v>8.8888888887595385E-2</v>
      </c>
      <c r="H1539" s="31" t="str">
        <f t="shared" si="276"/>
        <v>ACCEPTABLE</v>
      </c>
      <c r="I1539" s="18"/>
      <c r="J1539" s="33">
        <v>42537.652777777781</v>
      </c>
      <c r="K1539" s="33">
        <v>42537.665277777778</v>
      </c>
      <c r="L1539" s="27">
        <f t="shared" si="277"/>
        <v>1.2499999997089617E-2</v>
      </c>
      <c r="M1539" s="28" t="str">
        <f t="shared" si="278"/>
        <v>TRUE</v>
      </c>
      <c r="N1539" s="31" t="s">
        <v>41</v>
      </c>
      <c r="O1539" s="29" t="s">
        <v>902</v>
      </c>
      <c r="P1539"/>
      <c r="Q1539"/>
      <c r="R1539"/>
      <c r="S1539"/>
      <c r="T1539"/>
      <c r="U1539"/>
      <c r="V1539"/>
      <c r="W1539"/>
    </row>
    <row r="1540" spans="1:23" ht="27" customHeight="1" thickBot="1" x14ac:dyDescent="0.3">
      <c r="A1540" s="77">
        <v>20158</v>
      </c>
      <c r="B1540" s="78">
        <v>1471</v>
      </c>
      <c r="C1540" s="79" t="s">
        <v>43</v>
      </c>
      <c r="D1540" s="80">
        <v>42537.694444444445</v>
      </c>
      <c r="E1540" s="78" t="s">
        <v>39</v>
      </c>
      <c r="F1540" s="33">
        <v>42537.570833333331</v>
      </c>
      <c r="G1540" s="51">
        <f t="shared" si="275"/>
        <v>0.12361111111385981</v>
      </c>
      <c r="H1540" s="31" t="str">
        <f t="shared" si="276"/>
        <v>ACCEPTABLE</v>
      </c>
      <c r="I1540" s="18"/>
      <c r="J1540" s="33">
        <v>42537.680555555555</v>
      </c>
      <c r="K1540" s="33">
        <v>42537.6875</v>
      </c>
      <c r="L1540" s="27">
        <f t="shared" si="277"/>
        <v>6.9444444452528842E-3</v>
      </c>
      <c r="M1540" s="28" t="str">
        <f t="shared" si="278"/>
        <v>TRUE</v>
      </c>
      <c r="N1540" s="31" t="s">
        <v>39</v>
      </c>
      <c r="O1540" s="29" t="s">
        <v>903</v>
      </c>
      <c r="P1540"/>
      <c r="Q1540"/>
      <c r="R1540"/>
      <c r="S1540"/>
      <c r="T1540"/>
      <c r="U1540"/>
      <c r="V1540"/>
      <c r="W1540"/>
    </row>
    <row r="1541" spans="1:23" ht="27" customHeight="1" thickBot="1" x14ac:dyDescent="0.3">
      <c r="A1541" s="73">
        <v>20158</v>
      </c>
      <c r="B1541" s="74">
        <v>1474</v>
      </c>
      <c r="C1541" s="75" t="s">
        <v>43</v>
      </c>
      <c r="D1541" s="76">
        <v>42538.777777777781</v>
      </c>
      <c r="E1541" s="74" t="s">
        <v>41</v>
      </c>
      <c r="F1541" s="33">
        <v>42538.704861111109</v>
      </c>
      <c r="G1541" s="51">
        <f t="shared" si="275"/>
        <v>7.2916666671517305E-2</v>
      </c>
      <c r="H1541" s="31" t="str">
        <f t="shared" si="276"/>
        <v>ACCEPTABLE</v>
      </c>
      <c r="I1541" s="18"/>
      <c r="J1541" s="33">
        <v>42538.776388888888</v>
      </c>
      <c r="K1541" s="33">
        <v>42538.783333333333</v>
      </c>
      <c r="L1541" s="27">
        <f t="shared" si="277"/>
        <v>6.9444444452528842E-3</v>
      </c>
      <c r="M1541" s="28" t="str">
        <f t="shared" si="278"/>
        <v>TRUE</v>
      </c>
      <c r="N1541" s="31" t="s">
        <v>41</v>
      </c>
      <c r="O1541" s="29" t="s">
        <v>904</v>
      </c>
      <c r="P1541"/>
      <c r="Q1541"/>
      <c r="R1541"/>
      <c r="S1541"/>
      <c r="T1541"/>
      <c r="U1541"/>
      <c r="V1541"/>
      <c r="W1541"/>
    </row>
    <row r="1542" spans="1:23" ht="27" customHeight="1" thickBot="1" x14ac:dyDescent="0.3">
      <c r="A1542" s="73">
        <v>20158</v>
      </c>
      <c r="B1542" s="74">
        <v>1475</v>
      </c>
      <c r="C1542" s="75" t="s">
        <v>40</v>
      </c>
      <c r="D1542" s="76">
        <v>42538.805555555555</v>
      </c>
      <c r="E1542" s="74" t="s">
        <v>39</v>
      </c>
      <c r="F1542" s="33">
        <v>42538.704861111109</v>
      </c>
      <c r="G1542" s="51">
        <f t="shared" si="275"/>
        <v>0.10069444444525288</v>
      </c>
      <c r="H1542" s="31" t="str">
        <f t="shared" si="276"/>
        <v>ACCEPTABLE</v>
      </c>
      <c r="I1542" s="18"/>
      <c r="J1542" s="33">
        <v>42538.804861111108</v>
      </c>
      <c r="K1542" s="33">
        <v>42538.81527777778</v>
      </c>
      <c r="L1542" s="27">
        <f t="shared" si="277"/>
        <v>1.0416666671517305E-2</v>
      </c>
      <c r="M1542" s="28" t="str">
        <f t="shared" si="278"/>
        <v>TRUE</v>
      </c>
      <c r="N1542" s="31" t="s">
        <v>39</v>
      </c>
      <c r="O1542" s="29" t="s">
        <v>902</v>
      </c>
      <c r="P1542"/>
      <c r="Q1542"/>
      <c r="R1542"/>
      <c r="S1542"/>
      <c r="T1542"/>
      <c r="U1542"/>
      <c r="V1542"/>
      <c r="W1542"/>
    </row>
    <row r="1543" spans="1:23" ht="27" customHeight="1" thickBot="1" x14ac:dyDescent="0.3">
      <c r="A1543" s="73">
        <v>20159</v>
      </c>
      <c r="B1543" s="74">
        <v>1476</v>
      </c>
      <c r="C1543" s="75" t="s">
        <v>340</v>
      </c>
      <c r="D1543" s="76">
        <v>42538.822916666664</v>
      </c>
      <c r="E1543" s="74" t="s">
        <v>41</v>
      </c>
      <c r="F1543" s="33">
        <v>42538.704861111109</v>
      </c>
      <c r="G1543" s="51">
        <f t="shared" si="275"/>
        <v>0.11805555555474712</v>
      </c>
      <c r="H1543" s="31" t="str">
        <f t="shared" si="276"/>
        <v>ACCEPTABLE</v>
      </c>
      <c r="I1543" s="18"/>
      <c r="J1543" s="33">
        <v>42538.85</v>
      </c>
      <c r="K1543" s="33">
        <v>42538.866666666669</v>
      </c>
      <c r="L1543" s="27">
        <f t="shared" si="277"/>
        <v>1.6666666670062114E-2</v>
      </c>
      <c r="M1543" s="28" t="str">
        <f t="shared" si="278"/>
        <v>TRUE</v>
      </c>
      <c r="N1543" s="31" t="s">
        <v>41</v>
      </c>
      <c r="O1543" s="29" t="s">
        <v>905</v>
      </c>
      <c r="P1543"/>
      <c r="Q1543"/>
      <c r="R1543"/>
      <c r="S1543"/>
      <c r="T1543"/>
      <c r="U1543"/>
      <c r="V1543"/>
      <c r="W1543"/>
    </row>
    <row r="1544" spans="1:23" ht="27" customHeight="1" thickBot="1" x14ac:dyDescent="0.3">
      <c r="A1544" s="73">
        <v>20159</v>
      </c>
      <c r="B1544" s="74">
        <v>1477</v>
      </c>
      <c r="C1544" s="75" t="s">
        <v>51</v>
      </c>
      <c r="D1544" s="76">
        <v>42538.857638888891</v>
      </c>
      <c r="E1544" s="74" t="s">
        <v>39</v>
      </c>
      <c r="F1544" s="33">
        <v>42538.704861111109</v>
      </c>
      <c r="G1544" s="51">
        <f t="shared" si="275"/>
        <v>0.15277777778101154</v>
      </c>
      <c r="H1544" s="31" t="str">
        <f t="shared" si="276"/>
        <v>ACCEPTABLE</v>
      </c>
      <c r="I1544" s="18"/>
      <c r="J1544" s="33">
        <v>42538.883333333331</v>
      </c>
      <c r="K1544" s="33">
        <v>42538.890972222223</v>
      </c>
      <c r="L1544" s="27">
        <f t="shared" si="277"/>
        <v>7.6388888919609599E-3</v>
      </c>
      <c r="M1544" s="28" t="str">
        <f t="shared" si="278"/>
        <v>TRUE</v>
      </c>
      <c r="N1544" s="31" t="s">
        <v>39</v>
      </c>
      <c r="O1544" s="29" t="s">
        <v>906</v>
      </c>
      <c r="P1544"/>
      <c r="Q1544"/>
      <c r="R1544"/>
      <c r="S1544"/>
      <c r="T1544"/>
      <c r="U1544"/>
      <c r="V1544"/>
      <c r="W1544"/>
    </row>
    <row r="1545" spans="1:23" ht="27" customHeight="1" thickBot="1" x14ac:dyDescent="0.3">
      <c r="A1545" s="77">
        <v>20159</v>
      </c>
      <c r="B1545" s="78">
        <v>1478</v>
      </c>
      <c r="C1545" s="79" t="s">
        <v>51</v>
      </c>
      <c r="D1545" s="80">
        <v>42539.736111111109</v>
      </c>
      <c r="E1545" s="78" t="s">
        <v>41</v>
      </c>
      <c r="F1545" s="33">
        <v>42539.559027777781</v>
      </c>
      <c r="G1545" s="51">
        <f t="shared" si="275"/>
        <v>0.17708333332848269</v>
      </c>
      <c r="H1545" s="31" t="str">
        <f t="shared" si="276"/>
        <v>ACCEPTABLE</v>
      </c>
      <c r="I1545" s="18"/>
      <c r="J1545" s="33">
        <v>42539.732638888891</v>
      </c>
      <c r="K1545" s="33">
        <v>42539.743055555555</v>
      </c>
      <c r="L1545" s="27">
        <f t="shared" si="277"/>
        <v>1.0416666664241347E-2</v>
      </c>
      <c r="M1545" s="28" t="str">
        <f t="shared" si="278"/>
        <v>TRUE</v>
      </c>
      <c r="N1545" s="31" t="s">
        <v>41</v>
      </c>
      <c r="O1545" s="29" t="s">
        <v>405</v>
      </c>
      <c r="P1545"/>
      <c r="Q1545"/>
      <c r="R1545"/>
      <c r="S1545"/>
      <c r="T1545"/>
      <c r="U1545"/>
      <c r="V1545"/>
      <c r="W1545"/>
    </row>
    <row r="1546" spans="1:23" ht="27" customHeight="1" thickBot="1" x14ac:dyDescent="0.3">
      <c r="A1546" s="77">
        <v>20159</v>
      </c>
      <c r="B1546" s="78">
        <v>1479</v>
      </c>
      <c r="C1546" s="79" t="s">
        <v>340</v>
      </c>
      <c r="D1546" s="80">
        <v>42539.763888888891</v>
      </c>
      <c r="E1546" s="78" t="s">
        <v>39</v>
      </c>
      <c r="F1546" s="33">
        <v>42539.559027777781</v>
      </c>
      <c r="G1546" s="51">
        <f t="shared" si="275"/>
        <v>0.20486111110949423</v>
      </c>
      <c r="H1546" s="31" t="str">
        <f t="shared" si="276"/>
        <v>ACCEPTABLE</v>
      </c>
      <c r="I1546" s="18"/>
      <c r="J1546" s="33">
        <v>42539.756944444445</v>
      </c>
      <c r="K1546" s="33">
        <v>42539.770833333336</v>
      </c>
      <c r="L1546" s="27">
        <f t="shared" si="277"/>
        <v>1.3888888890505768E-2</v>
      </c>
      <c r="M1546" s="28" t="str">
        <f t="shared" si="278"/>
        <v>TRUE</v>
      </c>
      <c r="N1546" s="31" t="s">
        <v>39</v>
      </c>
      <c r="O1546" s="29" t="s">
        <v>907</v>
      </c>
      <c r="P1546"/>
      <c r="Q1546"/>
      <c r="R1546"/>
      <c r="S1546"/>
      <c r="T1546"/>
      <c r="U1546"/>
      <c r="V1546"/>
      <c r="W1546"/>
    </row>
    <row r="1547" spans="1:23" ht="27" customHeight="1" thickBot="1" x14ac:dyDescent="0.3">
      <c r="A1547" s="73">
        <v>20160</v>
      </c>
      <c r="B1547" s="74">
        <v>1480</v>
      </c>
      <c r="C1547" s="75" t="s">
        <v>340</v>
      </c>
      <c r="D1547" s="76">
        <v>42540.822916666664</v>
      </c>
      <c r="E1547" s="74" t="s">
        <v>41</v>
      </c>
      <c r="F1547" s="33">
        <v>42540.762499999997</v>
      </c>
      <c r="G1547" s="51">
        <f t="shared" si="275"/>
        <v>6.0416666667151731E-2</v>
      </c>
      <c r="H1547" s="31" t="str">
        <f t="shared" si="276"/>
        <v>ACCEPTABLE</v>
      </c>
      <c r="I1547" s="18"/>
      <c r="J1547" s="33">
        <v>42540.826388888891</v>
      </c>
      <c r="K1547" s="33">
        <v>42540.840277777781</v>
      </c>
      <c r="L1547" s="27">
        <f t="shared" si="277"/>
        <v>1.3888888890505768E-2</v>
      </c>
      <c r="M1547" s="28" t="str">
        <f t="shared" si="278"/>
        <v>TRUE</v>
      </c>
      <c r="N1547" s="31" t="s">
        <v>41</v>
      </c>
      <c r="O1547" s="29" t="s">
        <v>908</v>
      </c>
      <c r="P1547"/>
      <c r="Q1547"/>
      <c r="R1547"/>
      <c r="S1547"/>
      <c r="T1547"/>
      <c r="U1547"/>
      <c r="V1547"/>
      <c r="W1547"/>
    </row>
    <row r="1548" spans="1:23" ht="27" customHeight="1" thickBot="1" x14ac:dyDescent="0.3">
      <c r="A1548" s="73">
        <v>20160</v>
      </c>
      <c r="B1548" s="74">
        <v>1481</v>
      </c>
      <c r="C1548" s="75" t="s">
        <v>51</v>
      </c>
      <c r="D1548" s="76">
        <v>42540.857638888891</v>
      </c>
      <c r="E1548" s="74" t="s">
        <v>39</v>
      </c>
      <c r="F1548" s="33">
        <v>42540.762499999997</v>
      </c>
      <c r="G1548" s="51">
        <f t="shared" si="275"/>
        <v>9.5138888893416151E-2</v>
      </c>
      <c r="H1548" s="31" t="str">
        <f t="shared" si="276"/>
        <v>ACCEPTABLE</v>
      </c>
      <c r="I1548" s="18"/>
      <c r="J1548" s="33">
        <v>42540.868055555555</v>
      </c>
      <c r="K1548" s="33">
        <v>42540.888888888891</v>
      </c>
      <c r="L1548" s="27">
        <f t="shared" si="277"/>
        <v>2.0833333335758653E-2</v>
      </c>
      <c r="M1548" s="28" t="str">
        <f t="shared" si="278"/>
        <v>TRUE</v>
      </c>
      <c r="N1548" s="31" t="s">
        <v>39</v>
      </c>
      <c r="O1548" s="29" t="s">
        <v>908</v>
      </c>
      <c r="P1548"/>
      <c r="Q1548"/>
      <c r="R1548"/>
      <c r="S1548"/>
      <c r="T1548"/>
      <c r="U1548"/>
      <c r="V1548"/>
      <c r="W1548"/>
    </row>
    <row r="1549" spans="1:23" ht="27" customHeight="1" thickBot="1" x14ac:dyDescent="0.3">
      <c r="A1549" s="73">
        <v>20161</v>
      </c>
      <c r="B1549" s="74">
        <v>1482</v>
      </c>
      <c r="C1549" s="75" t="s">
        <v>43</v>
      </c>
      <c r="D1549" s="76">
        <v>42541.215277777781</v>
      </c>
      <c r="E1549" s="74" t="s">
        <v>41</v>
      </c>
      <c r="F1549" s="33">
        <v>42540.907638888886</v>
      </c>
      <c r="G1549" s="51">
        <f t="shared" si="275"/>
        <v>0.30763888889487134</v>
      </c>
      <c r="H1549" s="31" t="str">
        <f t="shared" si="276"/>
        <v>ACCEPTABLE</v>
      </c>
      <c r="I1549" s="18"/>
      <c r="J1549" s="33">
        <v>42541.253472222219</v>
      </c>
      <c r="K1549" s="33">
        <v>42541.261805555558</v>
      </c>
      <c r="L1549" s="27">
        <f t="shared" si="277"/>
        <v>8.3333333386690356E-3</v>
      </c>
      <c r="M1549" s="28" t="str">
        <f t="shared" si="278"/>
        <v>TRUE</v>
      </c>
      <c r="N1549" s="31" t="s">
        <v>41</v>
      </c>
      <c r="O1549" s="29" t="s">
        <v>398</v>
      </c>
      <c r="P1549"/>
      <c r="Q1549"/>
      <c r="R1549"/>
      <c r="S1549"/>
      <c r="T1549"/>
      <c r="U1549"/>
      <c r="V1549"/>
      <c r="W1549"/>
    </row>
    <row r="1550" spans="1:23" ht="27" customHeight="1" thickBot="1" x14ac:dyDescent="0.3">
      <c r="A1550" s="73">
        <v>20161</v>
      </c>
      <c r="B1550" s="74">
        <v>1483</v>
      </c>
      <c r="C1550" s="75" t="s">
        <v>40</v>
      </c>
      <c r="D1550" s="76">
        <v>42541.243055555555</v>
      </c>
      <c r="E1550" s="74" t="s">
        <v>39</v>
      </c>
      <c r="F1550" s="33">
        <v>42540.907638888886</v>
      </c>
      <c r="G1550" s="51">
        <f t="shared" ref="G1550:G1573" si="279">IF(D1550="","",D1550-F1550)</f>
        <v>0.33541666666860692</v>
      </c>
      <c r="H1550" s="31" t="str">
        <f t="shared" si="276"/>
        <v>ACCEPTABLE</v>
      </c>
      <c r="I1550" s="18"/>
      <c r="J1550" s="33">
        <v>42541.274305555555</v>
      </c>
      <c r="K1550" s="33">
        <v>42541.286805555559</v>
      </c>
      <c r="L1550" s="27">
        <f t="shared" si="277"/>
        <v>1.2500000004365575E-2</v>
      </c>
      <c r="M1550" s="28" t="str">
        <f t="shared" si="278"/>
        <v>TRUE</v>
      </c>
      <c r="N1550" s="31" t="s">
        <v>39</v>
      </c>
      <c r="O1550" s="29" t="s">
        <v>844</v>
      </c>
      <c r="P1550"/>
      <c r="Q1550"/>
      <c r="R1550"/>
      <c r="S1550"/>
      <c r="T1550"/>
      <c r="U1550"/>
      <c r="V1550"/>
      <c r="W1550"/>
    </row>
    <row r="1551" spans="1:23" ht="27" customHeight="1" thickBot="1" x14ac:dyDescent="0.3">
      <c r="A1551" s="73">
        <v>20160</v>
      </c>
      <c r="B1551" s="74">
        <v>1484</v>
      </c>
      <c r="C1551" s="75" t="s">
        <v>51</v>
      </c>
      <c r="D1551" s="76">
        <v>42541.486111111109</v>
      </c>
      <c r="E1551" s="74" t="s">
        <v>41</v>
      </c>
      <c r="F1551" s="33">
        <v>42541.315972222219</v>
      </c>
      <c r="G1551" s="51">
        <f t="shared" si="279"/>
        <v>0.17013888889050577</v>
      </c>
      <c r="H1551" s="31" t="str">
        <f t="shared" si="276"/>
        <v>ACCEPTABLE</v>
      </c>
      <c r="I1551" s="18"/>
      <c r="J1551" s="33">
        <v>42541.486111111109</v>
      </c>
      <c r="K1551" s="33">
        <v>42541.496527777781</v>
      </c>
      <c r="L1551" s="27">
        <f t="shared" si="277"/>
        <v>1.0416666671517305E-2</v>
      </c>
      <c r="M1551" s="28" t="str">
        <f t="shared" si="278"/>
        <v>TRUE</v>
      </c>
      <c r="N1551" s="31" t="s">
        <v>41</v>
      </c>
      <c r="O1551" s="29" t="s">
        <v>909</v>
      </c>
      <c r="P1551"/>
      <c r="Q1551"/>
      <c r="R1551"/>
      <c r="S1551"/>
      <c r="T1551"/>
      <c r="U1551"/>
      <c r="V1551"/>
      <c r="W1551"/>
    </row>
    <row r="1552" spans="1:23" ht="27" customHeight="1" thickBot="1" x14ac:dyDescent="0.3">
      <c r="A1552" s="73">
        <v>20160</v>
      </c>
      <c r="B1552" s="74">
        <v>1485</v>
      </c>
      <c r="C1552" s="75" t="s">
        <v>340</v>
      </c>
      <c r="D1552" s="76">
        <v>42541.513888888891</v>
      </c>
      <c r="E1552" s="74" t="s">
        <v>39</v>
      </c>
      <c r="F1552" s="33">
        <v>42541.315972222219</v>
      </c>
      <c r="G1552" s="51">
        <f t="shared" si="279"/>
        <v>0.19791666667151731</v>
      </c>
      <c r="H1552" s="31" t="str">
        <f t="shared" si="276"/>
        <v>ACCEPTABLE</v>
      </c>
      <c r="I1552" s="18"/>
      <c r="J1552" s="33">
        <v>42541.517361111109</v>
      </c>
      <c r="K1552" s="33">
        <v>42541.533333333333</v>
      </c>
      <c r="L1552" s="27">
        <f t="shared" si="277"/>
        <v>1.5972222223354038E-2</v>
      </c>
      <c r="M1552" s="28" t="str">
        <f t="shared" si="278"/>
        <v>TRUE</v>
      </c>
      <c r="N1552" s="31" t="s">
        <v>39</v>
      </c>
      <c r="O1552" s="29" t="s">
        <v>909</v>
      </c>
      <c r="P1552"/>
      <c r="Q1552"/>
      <c r="R1552"/>
      <c r="S1552"/>
      <c r="T1552"/>
      <c r="U1552"/>
      <c r="V1552"/>
      <c r="W1552"/>
    </row>
    <row r="1553" spans="1:23" ht="27" customHeight="1" thickBot="1" x14ac:dyDescent="0.3">
      <c r="A1553" s="73">
        <v>20161</v>
      </c>
      <c r="B1553" s="74">
        <v>1486</v>
      </c>
      <c r="C1553" s="75" t="s">
        <v>40</v>
      </c>
      <c r="D1553" s="76">
        <v>42542.614583333336</v>
      </c>
      <c r="E1553" s="74" t="s">
        <v>41</v>
      </c>
      <c r="F1553" s="33">
        <v>42542.570138888892</v>
      </c>
      <c r="G1553" s="51">
        <f t="shared" si="279"/>
        <v>4.4444444443797693E-2</v>
      </c>
      <c r="H1553" s="31" t="str">
        <f t="shared" si="276"/>
        <v>ACCEPTABLE</v>
      </c>
      <c r="I1553" s="18"/>
      <c r="J1553" s="33">
        <v>42542.613194444442</v>
      </c>
      <c r="K1553" s="33">
        <v>42542.623611111114</v>
      </c>
      <c r="L1553" s="27">
        <f t="shared" si="277"/>
        <v>1.0416666671517305E-2</v>
      </c>
      <c r="M1553" s="28" t="str">
        <f t="shared" si="278"/>
        <v>TRUE</v>
      </c>
      <c r="N1553" s="31" t="s">
        <v>41</v>
      </c>
      <c r="O1553" s="29" t="s">
        <v>806</v>
      </c>
      <c r="P1553"/>
      <c r="Q1553"/>
      <c r="R1553"/>
      <c r="S1553"/>
      <c r="T1553"/>
      <c r="U1553"/>
      <c r="V1553"/>
      <c r="W1553"/>
    </row>
    <row r="1554" spans="1:23" ht="27" customHeight="1" thickBot="1" x14ac:dyDescent="0.3">
      <c r="A1554" s="77">
        <v>20161</v>
      </c>
      <c r="B1554" s="78">
        <v>1487</v>
      </c>
      <c r="C1554" s="79" t="s">
        <v>43</v>
      </c>
      <c r="D1554" s="80">
        <v>42542.65625</v>
      </c>
      <c r="E1554" s="78" t="s">
        <v>39</v>
      </c>
      <c r="F1554" s="33">
        <v>42542.570138888892</v>
      </c>
      <c r="G1554" s="51">
        <f t="shared" si="279"/>
        <v>8.611111110803904E-2</v>
      </c>
      <c r="H1554" s="31" t="str">
        <f t="shared" si="276"/>
        <v>ACCEPTABLE</v>
      </c>
      <c r="I1554" s="18"/>
      <c r="J1554" s="33">
        <v>42542.640277777777</v>
      </c>
      <c r="K1554" s="33">
        <v>42542.646527777775</v>
      </c>
      <c r="L1554" s="27">
        <f t="shared" si="277"/>
        <v>6.2499999985448085E-3</v>
      </c>
      <c r="M1554" s="28" t="str">
        <f t="shared" si="278"/>
        <v>TRUE</v>
      </c>
      <c r="N1554" s="31" t="s">
        <v>39</v>
      </c>
      <c r="O1554" s="29" t="s">
        <v>398</v>
      </c>
      <c r="P1554"/>
      <c r="Q1554"/>
      <c r="R1554"/>
      <c r="S1554"/>
      <c r="T1554"/>
      <c r="U1554"/>
      <c r="V1554"/>
      <c r="W1554"/>
    </row>
    <row r="1555" spans="1:23" ht="27" customHeight="1" thickBot="1" x14ac:dyDescent="0.3">
      <c r="A1555" s="73">
        <v>20161</v>
      </c>
      <c r="B1555" s="74">
        <v>1489</v>
      </c>
      <c r="C1555" s="75" t="s">
        <v>43</v>
      </c>
      <c r="D1555" s="76">
        <v>42543.402777777781</v>
      </c>
      <c r="E1555" s="74" t="s">
        <v>41</v>
      </c>
      <c r="F1555" s="33">
        <v>42543.316666666666</v>
      </c>
      <c r="G1555" s="51">
        <f t="shared" si="279"/>
        <v>8.6111111115314998E-2</v>
      </c>
      <c r="H1555" s="31" t="str">
        <f t="shared" si="276"/>
        <v>ACCEPTABLE</v>
      </c>
      <c r="I1555" s="18"/>
      <c r="J1555" s="33">
        <v>42543.416666666664</v>
      </c>
      <c r="K1555" s="33">
        <v>42543.424305555556</v>
      </c>
      <c r="L1555" s="27">
        <f t="shared" si="277"/>
        <v>7.6388888919609599E-3</v>
      </c>
      <c r="M1555" s="28" t="str">
        <f t="shared" si="278"/>
        <v>TRUE</v>
      </c>
      <c r="N1555" s="31" t="s">
        <v>41</v>
      </c>
      <c r="O1555" s="29" t="s">
        <v>398</v>
      </c>
      <c r="P1555"/>
      <c r="Q1555"/>
      <c r="R1555"/>
      <c r="S1555"/>
      <c r="T1555"/>
      <c r="U1555"/>
      <c r="V1555"/>
      <c r="W1555"/>
    </row>
    <row r="1556" spans="1:23" ht="27" customHeight="1" thickBot="1" x14ac:dyDescent="0.3">
      <c r="A1556" s="73">
        <v>20161</v>
      </c>
      <c r="B1556" s="74">
        <v>1490</v>
      </c>
      <c r="C1556" s="75" t="s">
        <v>40</v>
      </c>
      <c r="D1556" s="76">
        <v>42543.430555555555</v>
      </c>
      <c r="E1556" s="74" t="s">
        <v>39</v>
      </c>
      <c r="F1556" s="33">
        <v>42543.316666666666</v>
      </c>
      <c r="G1556" s="51">
        <f t="shared" si="279"/>
        <v>0.11388888888905058</v>
      </c>
      <c r="H1556" s="31" t="str">
        <f t="shared" si="276"/>
        <v>ACCEPTABLE</v>
      </c>
      <c r="I1556" s="18"/>
      <c r="J1556" s="33">
        <v>42543.4375</v>
      </c>
      <c r="K1556" s="33">
        <v>42543.45416666667</v>
      </c>
      <c r="L1556" s="27">
        <f t="shared" si="277"/>
        <v>1.6666666670062114E-2</v>
      </c>
      <c r="M1556" s="28" t="str">
        <f t="shared" si="278"/>
        <v>TRUE</v>
      </c>
      <c r="N1556" s="31" t="s">
        <v>39</v>
      </c>
      <c r="O1556" s="29" t="s">
        <v>806</v>
      </c>
      <c r="P1556"/>
      <c r="Q1556"/>
      <c r="R1556"/>
      <c r="S1556"/>
      <c r="T1556"/>
      <c r="U1556"/>
      <c r="V1556"/>
      <c r="W1556"/>
    </row>
    <row r="1557" spans="1:23" ht="27" customHeight="1" thickBot="1" x14ac:dyDescent="0.3">
      <c r="A1557" s="73">
        <v>20162</v>
      </c>
      <c r="B1557" s="74">
        <v>1491</v>
      </c>
      <c r="C1557" s="75" t="s">
        <v>340</v>
      </c>
      <c r="D1557" s="76">
        <v>42543.479166666664</v>
      </c>
      <c r="E1557" s="74" t="s">
        <v>41</v>
      </c>
      <c r="F1557" s="33">
        <v>42543.316666666666</v>
      </c>
      <c r="G1557" s="51">
        <f t="shared" si="279"/>
        <v>0.16249999999854481</v>
      </c>
      <c r="H1557" s="31" t="str">
        <f t="shared" si="276"/>
        <v>ACCEPTABLE</v>
      </c>
      <c r="I1557" s="18"/>
      <c r="J1557" s="33">
        <v>42543.47152777778</v>
      </c>
      <c r="K1557" s="33">
        <v>42543.48333333333</v>
      </c>
      <c r="L1557" s="27">
        <f t="shared" si="277"/>
        <v>1.1805555550381541E-2</v>
      </c>
      <c r="M1557" s="28" t="str">
        <f t="shared" si="278"/>
        <v>TRUE</v>
      </c>
      <c r="N1557" s="31" t="s">
        <v>41</v>
      </c>
      <c r="O1557" s="29" t="s">
        <v>910</v>
      </c>
      <c r="P1557"/>
      <c r="Q1557"/>
      <c r="R1557"/>
      <c r="S1557"/>
      <c r="T1557"/>
      <c r="U1557"/>
      <c r="V1557"/>
      <c r="W1557"/>
    </row>
    <row r="1558" spans="1:23" ht="27" customHeight="1" thickBot="1" x14ac:dyDescent="0.3">
      <c r="A1558" s="73">
        <v>20162</v>
      </c>
      <c r="B1558" s="74">
        <v>1492</v>
      </c>
      <c r="C1558" s="75" t="s">
        <v>51</v>
      </c>
      <c r="D1558" s="76">
        <v>42543.513888888891</v>
      </c>
      <c r="E1558" s="74" t="s">
        <v>39</v>
      </c>
      <c r="F1558" s="33">
        <v>42543.316666666666</v>
      </c>
      <c r="G1558" s="51">
        <f t="shared" si="279"/>
        <v>0.19722222222480923</v>
      </c>
      <c r="H1558" s="31" t="str">
        <f t="shared" si="276"/>
        <v>ACCEPTABLE</v>
      </c>
      <c r="I1558" s="18"/>
      <c r="J1558" s="33">
        <v>42543.5</v>
      </c>
      <c r="K1558" s="33">
        <v>42543.508333333331</v>
      </c>
      <c r="L1558" s="27">
        <f t="shared" si="277"/>
        <v>8.333333331393078E-3</v>
      </c>
      <c r="M1558" s="28" t="str">
        <f t="shared" si="278"/>
        <v>TRUE</v>
      </c>
      <c r="N1558" s="31" t="s">
        <v>39</v>
      </c>
      <c r="O1558" s="29" t="s">
        <v>910</v>
      </c>
      <c r="P1558"/>
      <c r="Q1558"/>
      <c r="R1558"/>
      <c r="S1558"/>
      <c r="T1558"/>
      <c r="U1558"/>
      <c r="V1558"/>
      <c r="W1558"/>
    </row>
    <row r="1559" spans="1:23" ht="27" customHeight="1" thickBot="1" x14ac:dyDescent="0.3">
      <c r="A1559" s="77">
        <v>20162</v>
      </c>
      <c r="B1559" s="78">
        <v>1493</v>
      </c>
      <c r="C1559" s="79" t="s">
        <v>51</v>
      </c>
      <c r="D1559" s="80">
        <v>42544.715277777781</v>
      </c>
      <c r="E1559" s="78" t="s">
        <v>41</v>
      </c>
      <c r="F1559" s="33">
        <v>42544.512499999997</v>
      </c>
      <c r="G1559" s="51">
        <f t="shared" si="279"/>
        <v>0.20277777778392192</v>
      </c>
      <c r="H1559" s="31" t="str">
        <f t="shared" si="276"/>
        <v>ACCEPTABLE</v>
      </c>
      <c r="I1559" s="18"/>
      <c r="J1559" s="33">
        <v>42544.701388888891</v>
      </c>
      <c r="K1559" s="33">
        <v>42544.719444444447</v>
      </c>
      <c r="L1559" s="27">
        <f t="shared" si="277"/>
        <v>1.8055555556202307E-2</v>
      </c>
      <c r="M1559" s="28" t="str">
        <f t="shared" si="278"/>
        <v>TRUE</v>
      </c>
      <c r="N1559" s="31" t="s">
        <v>41</v>
      </c>
      <c r="O1559" s="29" t="s">
        <v>653</v>
      </c>
      <c r="P1559"/>
      <c r="Q1559"/>
      <c r="R1559"/>
      <c r="S1559"/>
      <c r="T1559"/>
      <c r="U1559"/>
      <c r="V1559"/>
      <c r="W1559"/>
    </row>
    <row r="1560" spans="1:23" ht="27" customHeight="1" thickBot="1" x14ac:dyDescent="0.3">
      <c r="A1560" s="77">
        <v>20162</v>
      </c>
      <c r="B1560" s="78">
        <v>1494</v>
      </c>
      <c r="C1560" s="79" t="s">
        <v>340</v>
      </c>
      <c r="D1560" s="80">
        <v>42544.743055555555</v>
      </c>
      <c r="E1560" s="78" t="s">
        <v>39</v>
      </c>
      <c r="F1560" s="33">
        <v>42544.512499999997</v>
      </c>
      <c r="G1560" s="51">
        <f t="shared" si="279"/>
        <v>0.2305555555576575</v>
      </c>
      <c r="H1560" s="31" t="str">
        <f t="shared" si="276"/>
        <v>ACCEPTABLE</v>
      </c>
      <c r="I1560" s="18"/>
      <c r="J1560" s="33">
        <v>42544.777777777781</v>
      </c>
      <c r="K1560" s="33">
        <v>42544.791666666664</v>
      </c>
      <c r="L1560" s="27">
        <f t="shared" si="277"/>
        <v>1.3888888883229811E-2</v>
      </c>
      <c r="M1560" s="28" t="str">
        <f t="shared" si="278"/>
        <v>TRUE</v>
      </c>
      <c r="N1560" s="31" t="s">
        <v>39</v>
      </c>
      <c r="O1560" s="29" t="s">
        <v>653</v>
      </c>
      <c r="P1560"/>
      <c r="Q1560"/>
      <c r="R1560"/>
      <c r="S1560"/>
      <c r="T1560"/>
      <c r="U1560"/>
      <c r="V1560"/>
      <c r="W1560"/>
    </row>
    <row r="1561" spans="1:23" ht="27" customHeight="1" thickBot="1" x14ac:dyDescent="0.3">
      <c r="A1561" s="77">
        <v>20163</v>
      </c>
      <c r="B1561" s="78">
        <v>1495</v>
      </c>
      <c r="C1561" s="79" t="s">
        <v>40</v>
      </c>
      <c r="D1561" s="80">
        <v>42546.71875</v>
      </c>
      <c r="E1561" s="78" t="s">
        <v>41</v>
      </c>
      <c r="F1561" s="33">
        <v>42546.65</v>
      </c>
      <c r="G1561" s="51">
        <f t="shared" si="279"/>
        <v>6.8749999998544808E-2</v>
      </c>
      <c r="H1561" s="31" t="str">
        <f t="shared" si="276"/>
        <v>ACCEPTABLE</v>
      </c>
      <c r="I1561" s="18"/>
      <c r="J1561" s="33">
        <v>42546.716666666667</v>
      </c>
      <c r="K1561" s="33">
        <v>42546.722222222219</v>
      </c>
      <c r="L1561" s="27">
        <f t="shared" si="277"/>
        <v>5.5555555518367328E-3</v>
      </c>
      <c r="M1561" s="28" t="str">
        <f t="shared" si="278"/>
        <v>TRUE</v>
      </c>
      <c r="N1561" s="31" t="s">
        <v>41</v>
      </c>
      <c r="O1561" s="29" t="s">
        <v>472</v>
      </c>
      <c r="P1561"/>
      <c r="Q1561"/>
      <c r="R1561"/>
      <c r="S1561"/>
      <c r="T1561"/>
      <c r="U1561"/>
      <c r="V1561"/>
      <c r="W1561"/>
    </row>
    <row r="1562" spans="1:23" ht="27" customHeight="1" thickBot="1" x14ac:dyDescent="0.3">
      <c r="A1562" s="77">
        <v>20163</v>
      </c>
      <c r="B1562" s="78">
        <v>1496</v>
      </c>
      <c r="C1562" s="79" t="s">
        <v>43</v>
      </c>
      <c r="D1562" s="80">
        <v>42546.760416666664</v>
      </c>
      <c r="E1562" s="78" t="s">
        <v>39</v>
      </c>
      <c r="F1562" s="33">
        <v>42546.65</v>
      </c>
      <c r="G1562" s="51">
        <f t="shared" si="279"/>
        <v>0.11041666666278616</v>
      </c>
      <c r="H1562" s="31" t="str">
        <f t="shared" si="276"/>
        <v>ACCEPTABLE</v>
      </c>
      <c r="I1562" s="18"/>
      <c r="J1562" s="33">
        <v>42546.745833333334</v>
      </c>
      <c r="K1562" s="33">
        <v>42546.752083333333</v>
      </c>
      <c r="L1562" s="27">
        <f t="shared" si="277"/>
        <v>6.2499999985448085E-3</v>
      </c>
      <c r="M1562" s="28" t="str">
        <f t="shared" si="278"/>
        <v>TRUE</v>
      </c>
      <c r="N1562" s="31" t="s">
        <v>39</v>
      </c>
      <c r="O1562" s="29" t="s">
        <v>398</v>
      </c>
      <c r="P1562"/>
      <c r="Q1562"/>
      <c r="R1562"/>
      <c r="S1562"/>
      <c r="T1562"/>
      <c r="U1562"/>
      <c r="V1562"/>
      <c r="W1562"/>
    </row>
    <row r="1563" spans="1:23" ht="27" customHeight="1" thickBot="1" x14ac:dyDescent="0.3">
      <c r="A1563" s="73">
        <v>20163</v>
      </c>
      <c r="B1563" s="74">
        <v>1497</v>
      </c>
      <c r="C1563" s="75" t="s">
        <v>43</v>
      </c>
      <c r="D1563" s="76">
        <v>42547.069444444445</v>
      </c>
      <c r="E1563" s="74" t="s">
        <v>41</v>
      </c>
      <c r="F1563" s="33">
        <v>42546.65</v>
      </c>
      <c r="G1563" s="51">
        <f t="shared" si="279"/>
        <v>0.41944444444379769</v>
      </c>
      <c r="H1563" s="31" t="str">
        <f t="shared" si="276"/>
        <v>ACCEPTABLE</v>
      </c>
      <c r="I1563" s="18"/>
      <c r="J1563" s="33">
        <v>42547.198611111111</v>
      </c>
      <c r="K1563" s="33">
        <v>42547.204861111109</v>
      </c>
      <c r="L1563" s="27">
        <f t="shared" si="277"/>
        <v>6.2499999985448085E-3</v>
      </c>
      <c r="M1563" s="28" t="str">
        <f t="shared" si="278"/>
        <v>TRUE</v>
      </c>
      <c r="N1563" s="31" t="s">
        <v>41</v>
      </c>
      <c r="O1563" s="29" t="s">
        <v>398</v>
      </c>
      <c r="P1563"/>
      <c r="Q1563"/>
      <c r="R1563"/>
      <c r="S1563"/>
      <c r="T1563"/>
      <c r="U1563"/>
      <c r="V1563"/>
      <c r="W1563"/>
    </row>
    <row r="1564" spans="1:23" ht="27" customHeight="1" thickBot="1" x14ac:dyDescent="0.3">
      <c r="A1564" s="73">
        <v>20163</v>
      </c>
      <c r="B1564" s="74">
        <v>1498</v>
      </c>
      <c r="C1564" s="75" t="s">
        <v>40</v>
      </c>
      <c r="D1564" s="76">
        <v>42547.097222222219</v>
      </c>
      <c r="E1564" s="74" t="s">
        <v>39</v>
      </c>
      <c r="F1564" s="33">
        <v>42546.65</v>
      </c>
      <c r="G1564" s="51">
        <f t="shared" si="279"/>
        <v>0.44722222221753327</v>
      </c>
      <c r="H1564" s="31" t="str">
        <f t="shared" ref="H1564:H1614" si="280">IF(D1564-F1564&lt;0,"TOO LATE",IF(G1564="","",IF(OR(DAY(D1564-F1564)&gt;1,AND(HOUR(D1564-F1564)&gt;HOUR("0:59"),(SIGN(D1564-F1564)=1))),"ACCEPTABLE","TOO LATE")))</f>
        <v>ACCEPTABLE</v>
      </c>
      <c r="I1564" s="18"/>
      <c r="J1564" s="33">
        <v>42547.223611111112</v>
      </c>
      <c r="K1564" s="33">
        <v>42547.234722222223</v>
      </c>
      <c r="L1564" s="27">
        <f t="shared" si="277"/>
        <v>1.1111111110949423E-2</v>
      </c>
      <c r="M1564" s="28" t="str">
        <f t="shared" si="278"/>
        <v>TRUE</v>
      </c>
      <c r="N1564" s="31" t="s">
        <v>39</v>
      </c>
      <c r="O1564" s="29" t="s">
        <v>472</v>
      </c>
      <c r="P1564"/>
      <c r="Q1564"/>
      <c r="R1564"/>
      <c r="S1564"/>
      <c r="T1564"/>
      <c r="U1564"/>
      <c r="V1564"/>
      <c r="W1564"/>
    </row>
    <row r="1565" spans="1:23" ht="27" customHeight="1" thickBot="1" x14ac:dyDescent="0.3">
      <c r="A1565" s="73">
        <v>20164</v>
      </c>
      <c r="B1565" s="74">
        <v>1499</v>
      </c>
      <c r="C1565" s="75" t="s">
        <v>40</v>
      </c>
      <c r="D1565" s="76">
        <v>42547.833333333336</v>
      </c>
      <c r="E1565" s="74" t="s">
        <v>41</v>
      </c>
      <c r="F1565" s="33">
        <v>42547.707638888889</v>
      </c>
      <c r="G1565" s="51">
        <f t="shared" si="279"/>
        <v>0.12569444444670808</v>
      </c>
      <c r="H1565" s="31" t="str">
        <f t="shared" si="280"/>
        <v>ACCEPTABLE</v>
      </c>
      <c r="I1565" s="18"/>
      <c r="J1565" s="33">
        <v>42547.849305555559</v>
      </c>
      <c r="K1565" s="33">
        <v>42547.862500000003</v>
      </c>
      <c r="L1565" s="27">
        <f t="shared" ref="L1565:L1615" si="281">IF(OR(K1565="",J1565=""), "Incomplete Data", K1565-J1565)</f>
        <v>1.3194444443797693E-2</v>
      </c>
      <c r="M1565" s="28" t="str">
        <f t="shared" ref="M1565:M1615" si="282">_xlfn.IFS(OR(J1565=0,K1565=0,L1565=""), "Incomplete Data", OR(L1565&gt;$M$5,L1565&lt;-$M$5),"FALSE",  OR(L1565&lt;=$M$5,L1565&gt;-$M$5), "TRUE")</f>
        <v>TRUE</v>
      </c>
      <c r="N1565" s="31" t="s">
        <v>41</v>
      </c>
      <c r="O1565" s="29" t="s">
        <v>911</v>
      </c>
      <c r="P1565"/>
      <c r="Q1565"/>
      <c r="R1565"/>
      <c r="S1565"/>
      <c r="T1565"/>
      <c r="U1565"/>
      <c r="V1565"/>
      <c r="W1565"/>
    </row>
    <row r="1566" spans="1:23" ht="27" customHeight="1" thickBot="1" x14ac:dyDescent="0.3">
      <c r="A1566" s="77">
        <v>20164</v>
      </c>
      <c r="B1566" s="78">
        <v>1501</v>
      </c>
      <c r="C1566" s="79" t="s">
        <v>43</v>
      </c>
      <c r="D1566" s="80">
        <v>42548.3125</v>
      </c>
      <c r="E1566" s="78" t="s">
        <v>39</v>
      </c>
      <c r="F1566" s="33">
        <v>42547.970138888886</v>
      </c>
      <c r="G1566" s="51">
        <f t="shared" si="279"/>
        <v>0.34236111111385981</v>
      </c>
      <c r="H1566" s="31" t="str">
        <f t="shared" si="280"/>
        <v>ACCEPTABLE</v>
      </c>
      <c r="I1566" s="18"/>
      <c r="J1566" s="33">
        <v>42548.310416666667</v>
      </c>
      <c r="K1566" s="33">
        <v>42548.320138888892</v>
      </c>
      <c r="L1566" s="27">
        <f t="shared" si="281"/>
        <v>9.7222222248092294E-3</v>
      </c>
      <c r="M1566" s="28" t="str">
        <f t="shared" si="282"/>
        <v>TRUE</v>
      </c>
      <c r="N1566" s="31" t="s">
        <v>39</v>
      </c>
      <c r="O1566" s="29" t="s">
        <v>805</v>
      </c>
      <c r="P1566"/>
      <c r="Q1566"/>
      <c r="R1566"/>
      <c r="S1566"/>
      <c r="T1566"/>
      <c r="U1566"/>
      <c r="V1566"/>
      <c r="W1566"/>
    </row>
    <row r="1567" spans="1:23" ht="27" customHeight="1" thickBot="1" x14ac:dyDescent="0.3">
      <c r="A1567" s="73">
        <v>20164</v>
      </c>
      <c r="B1567" s="74">
        <v>1502</v>
      </c>
      <c r="C1567" s="75" t="s">
        <v>43</v>
      </c>
      <c r="D1567" s="76">
        <v>42548.5</v>
      </c>
      <c r="E1567" s="74" t="s">
        <v>41</v>
      </c>
      <c r="F1567" s="33">
        <v>42547.970138888886</v>
      </c>
      <c r="G1567" s="51">
        <f t="shared" si="279"/>
        <v>0.52986111111385981</v>
      </c>
      <c r="H1567" s="31" t="str">
        <f t="shared" si="280"/>
        <v>ACCEPTABLE</v>
      </c>
      <c r="I1567" s="18"/>
      <c r="J1567" s="33">
        <v>42548.472916666666</v>
      </c>
      <c r="K1567" s="33">
        <v>42548.482638888891</v>
      </c>
      <c r="L1567" s="27">
        <f t="shared" si="281"/>
        <v>9.7222222248092294E-3</v>
      </c>
      <c r="M1567" s="28" t="str">
        <f t="shared" si="282"/>
        <v>TRUE</v>
      </c>
      <c r="N1567" s="31" t="s">
        <v>41</v>
      </c>
      <c r="O1567" s="29" t="s">
        <v>805</v>
      </c>
      <c r="P1567"/>
      <c r="Q1567"/>
      <c r="R1567"/>
      <c r="S1567"/>
      <c r="T1567"/>
      <c r="U1567"/>
      <c r="V1567"/>
      <c r="W1567"/>
    </row>
    <row r="1568" spans="1:23" ht="27" customHeight="1" thickBot="1" x14ac:dyDescent="0.3">
      <c r="A1568" s="73">
        <v>20164</v>
      </c>
      <c r="B1568" s="74">
        <v>1503</v>
      </c>
      <c r="C1568" s="75" t="s">
        <v>43</v>
      </c>
      <c r="D1568" s="76">
        <v>42548.979166666664</v>
      </c>
      <c r="E1568" s="74" t="s">
        <v>41</v>
      </c>
      <c r="F1568" s="33">
        <v>42548.861111111109</v>
      </c>
      <c r="G1568" s="51">
        <f t="shared" si="279"/>
        <v>0.11805555555474712</v>
      </c>
      <c r="H1568" s="31" t="str">
        <f t="shared" si="280"/>
        <v>ACCEPTABLE</v>
      </c>
      <c r="I1568" s="18"/>
      <c r="J1568" s="33">
        <v>42548.965277777781</v>
      </c>
      <c r="K1568" s="33">
        <v>42548.974999999999</v>
      </c>
      <c r="L1568" s="27">
        <f t="shared" si="281"/>
        <v>9.7222222175332718E-3</v>
      </c>
      <c r="M1568" s="28" t="str">
        <f t="shared" si="282"/>
        <v>TRUE</v>
      </c>
      <c r="N1568" s="31" t="s">
        <v>41</v>
      </c>
      <c r="O1568" s="29" t="s">
        <v>44</v>
      </c>
      <c r="P1568"/>
      <c r="Q1568"/>
      <c r="R1568"/>
      <c r="S1568"/>
      <c r="T1568"/>
      <c r="U1568"/>
      <c r="V1568"/>
      <c r="W1568"/>
    </row>
    <row r="1569" spans="1:23" ht="27" customHeight="1" thickBot="1" x14ac:dyDescent="0.3">
      <c r="A1569" s="73">
        <v>20164</v>
      </c>
      <c r="B1569" s="74">
        <v>1504</v>
      </c>
      <c r="C1569" s="75" t="s">
        <v>40</v>
      </c>
      <c r="D1569" s="76">
        <v>42549.000694444447</v>
      </c>
      <c r="E1569" s="74" t="s">
        <v>39</v>
      </c>
      <c r="F1569" s="33">
        <v>42548.861111111109</v>
      </c>
      <c r="G1569" s="51">
        <f t="shared" si="279"/>
        <v>0.13958333333721384</v>
      </c>
      <c r="H1569" s="31" t="str">
        <f t="shared" si="280"/>
        <v>ACCEPTABLE</v>
      </c>
      <c r="I1569" s="18"/>
      <c r="J1569" s="33">
        <v>42548.993055555555</v>
      </c>
      <c r="K1569" s="33">
        <v>42549.003472222219</v>
      </c>
      <c r="L1569" s="27">
        <f t="shared" si="281"/>
        <v>1.0416666664241347E-2</v>
      </c>
      <c r="M1569" s="28" t="str">
        <f t="shared" si="282"/>
        <v>TRUE</v>
      </c>
      <c r="N1569" s="31" t="s">
        <v>39</v>
      </c>
      <c r="O1569" s="29" t="s">
        <v>912</v>
      </c>
      <c r="P1569"/>
      <c r="Q1569"/>
      <c r="R1569"/>
      <c r="S1569"/>
      <c r="T1569"/>
      <c r="U1569"/>
      <c r="V1569"/>
      <c r="W1569"/>
    </row>
    <row r="1570" spans="1:23" ht="27" customHeight="1" thickBot="1" x14ac:dyDescent="0.3">
      <c r="A1570" s="73">
        <v>20165</v>
      </c>
      <c r="B1570" s="74">
        <v>1505</v>
      </c>
      <c r="C1570" s="75" t="s">
        <v>40</v>
      </c>
      <c r="D1570" s="76">
        <v>42549.03125</v>
      </c>
      <c r="E1570" s="74" t="s">
        <v>41</v>
      </c>
      <c r="F1570" s="33">
        <v>42548.861111111109</v>
      </c>
      <c r="G1570" s="51">
        <f t="shared" si="279"/>
        <v>0.17013888889050577</v>
      </c>
      <c r="H1570" s="31" t="str">
        <f t="shared" si="280"/>
        <v>ACCEPTABLE</v>
      </c>
      <c r="I1570" s="18"/>
      <c r="J1570" s="33">
        <v>42549.015277777777</v>
      </c>
      <c r="K1570" s="33">
        <v>42549.02847222222</v>
      </c>
      <c r="L1570" s="27">
        <f t="shared" si="281"/>
        <v>1.3194444443797693E-2</v>
      </c>
      <c r="M1570" s="28" t="str">
        <f t="shared" si="282"/>
        <v>TRUE</v>
      </c>
      <c r="N1570" s="31" t="s">
        <v>41</v>
      </c>
      <c r="O1570" s="29" t="s">
        <v>913</v>
      </c>
      <c r="P1570"/>
      <c r="Q1570"/>
      <c r="R1570"/>
      <c r="S1570"/>
      <c r="T1570"/>
      <c r="U1570"/>
      <c r="V1570"/>
      <c r="W1570"/>
    </row>
    <row r="1571" spans="1:23" ht="27" customHeight="1" thickBot="1" x14ac:dyDescent="0.3">
      <c r="A1571" s="73">
        <v>20165</v>
      </c>
      <c r="B1571" s="74">
        <v>1506</v>
      </c>
      <c r="C1571" s="75" t="s">
        <v>43</v>
      </c>
      <c r="D1571" s="76">
        <v>42549.072916666664</v>
      </c>
      <c r="E1571" s="74" t="s">
        <v>39</v>
      </c>
      <c r="F1571" s="33">
        <v>42548.861111111109</v>
      </c>
      <c r="G1571" s="51">
        <f t="shared" si="279"/>
        <v>0.21180555555474712</v>
      </c>
      <c r="H1571" s="31" t="str">
        <f t="shared" si="280"/>
        <v>ACCEPTABLE</v>
      </c>
      <c r="I1571" s="18"/>
      <c r="J1571" s="33">
        <v>42549.047222222223</v>
      </c>
      <c r="K1571" s="33">
        <v>42549.057638888888</v>
      </c>
      <c r="L1571" s="27">
        <f t="shared" si="281"/>
        <v>1.0416666664241347E-2</v>
      </c>
      <c r="M1571" s="28" t="str">
        <f t="shared" si="282"/>
        <v>TRUE</v>
      </c>
      <c r="N1571" s="31" t="s">
        <v>39</v>
      </c>
      <c r="O1571" s="29" t="s">
        <v>118</v>
      </c>
      <c r="P1571"/>
      <c r="Q1571"/>
      <c r="R1571"/>
      <c r="S1571"/>
      <c r="T1571"/>
      <c r="U1571"/>
      <c r="V1571"/>
      <c r="W1571"/>
    </row>
    <row r="1572" spans="1:23" ht="27" customHeight="1" thickBot="1" x14ac:dyDescent="0.3">
      <c r="A1572" s="73">
        <v>20165</v>
      </c>
      <c r="B1572" s="74">
        <v>1507</v>
      </c>
      <c r="C1572" s="75" t="s">
        <v>43</v>
      </c>
      <c r="D1572" s="76">
        <v>42549.423611111109</v>
      </c>
      <c r="E1572" s="74" t="s">
        <v>41</v>
      </c>
      <c r="F1572" s="33">
        <v>42549.286805555559</v>
      </c>
      <c r="G1572" s="51">
        <f t="shared" si="279"/>
        <v>0.13680555555038154</v>
      </c>
      <c r="H1572" s="31" t="str">
        <f t="shared" si="280"/>
        <v>ACCEPTABLE</v>
      </c>
      <c r="I1572" s="18"/>
      <c r="J1572" s="33">
        <v>42549.421527777777</v>
      </c>
      <c r="K1572" s="33">
        <v>42549.431250000001</v>
      </c>
      <c r="L1572" s="27">
        <f t="shared" si="281"/>
        <v>9.7222222248092294E-3</v>
      </c>
      <c r="M1572" s="28" t="str">
        <f t="shared" si="282"/>
        <v>TRUE</v>
      </c>
      <c r="N1572" s="31" t="s">
        <v>41</v>
      </c>
      <c r="O1572" s="29" t="s">
        <v>398</v>
      </c>
      <c r="P1572"/>
      <c r="Q1572"/>
      <c r="R1572"/>
      <c r="S1572"/>
      <c r="T1572"/>
      <c r="U1572"/>
      <c r="V1572"/>
      <c r="W1572"/>
    </row>
    <row r="1573" spans="1:23" ht="27" customHeight="1" thickBot="1" x14ac:dyDescent="0.3">
      <c r="A1573" s="73">
        <v>20165</v>
      </c>
      <c r="B1573" s="74">
        <v>1508</v>
      </c>
      <c r="C1573" s="75" t="s">
        <v>40</v>
      </c>
      <c r="D1573" s="76">
        <v>42549.451388888891</v>
      </c>
      <c r="E1573" s="74" t="s">
        <v>39</v>
      </c>
      <c r="F1573" s="33">
        <v>42549.286805555559</v>
      </c>
      <c r="G1573" s="51">
        <f t="shared" si="279"/>
        <v>0.16458333333139308</v>
      </c>
      <c r="H1573" s="31" t="str">
        <f t="shared" si="280"/>
        <v>ACCEPTABLE</v>
      </c>
      <c r="I1573" s="18"/>
      <c r="J1573" s="33">
        <v>42549.445833333331</v>
      </c>
      <c r="K1573" s="33">
        <v>42549.458333333336</v>
      </c>
      <c r="L1573" s="27">
        <f t="shared" si="281"/>
        <v>1.2500000004365575E-2</v>
      </c>
      <c r="M1573" s="28" t="str">
        <f t="shared" si="282"/>
        <v>TRUE</v>
      </c>
      <c r="N1573" s="31" t="s">
        <v>39</v>
      </c>
      <c r="O1573" s="29" t="s">
        <v>876</v>
      </c>
      <c r="P1573"/>
      <c r="Q1573"/>
      <c r="R1573"/>
      <c r="S1573"/>
      <c r="T1573"/>
      <c r="U1573"/>
      <c r="V1573"/>
      <c r="W1573"/>
    </row>
    <row r="1574" spans="1:23" ht="27" customHeight="1" thickBot="1" x14ac:dyDescent="0.3">
      <c r="A1574" s="77">
        <v>20166</v>
      </c>
      <c r="B1574" s="78">
        <v>1509</v>
      </c>
      <c r="C1574" s="79" t="s">
        <v>340</v>
      </c>
      <c r="D1574" s="80">
        <v>42549.677083333336</v>
      </c>
      <c r="E1574" s="78" t="s">
        <v>41</v>
      </c>
      <c r="F1574" s="33">
        <v>42549.612500000003</v>
      </c>
      <c r="G1574" s="51">
        <f t="shared" ref="G1574:G1634" si="283">IF(D1574="","",D1574-F1574)</f>
        <v>6.4583333332848269E-2</v>
      </c>
      <c r="H1574" s="31" t="str">
        <f t="shared" si="280"/>
        <v>ACCEPTABLE</v>
      </c>
      <c r="I1574" s="18"/>
      <c r="J1574" s="33">
        <v>42549.672222222223</v>
      </c>
      <c r="K1574" s="33">
        <v>42549.681944444441</v>
      </c>
      <c r="L1574" s="27">
        <f t="shared" si="281"/>
        <v>9.7222222175332718E-3</v>
      </c>
      <c r="M1574" s="28" t="str">
        <f t="shared" si="282"/>
        <v>TRUE</v>
      </c>
      <c r="N1574" s="31" t="s">
        <v>41</v>
      </c>
      <c r="O1574" s="29" t="s">
        <v>914</v>
      </c>
      <c r="P1574"/>
      <c r="Q1574"/>
      <c r="R1574"/>
      <c r="S1574"/>
      <c r="T1574"/>
      <c r="U1574"/>
      <c r="V1574"/>
      <c r="W1574"/>
    </row>
    <row r="1575" spans="1:23" ht="27" customHeight="1" thickBot="1" x14ac:dyDescent="0.3">
      <c r="A1575" s="77">
        <v>20166</v>
      </c>
      <c r="B1575" s="78">
        <v>1510</v>
      </c>
      <c r="C1575" s="79" t="s">
        <v>51</v>
      </c>
      <c r="D1575" s="80">
        <v>42549.711805555555</v>
      </c>
      <c r="E1575" s="78" t="s">
        <v>39</v>
      </c>
      <c r="F1575" s="33">
        <v>42549.612500000003</v>
      </c>
      <c r="G1575" s="51">
        <f t="shared" si="283"/>
        <v>9.9305555551836733E-2</v>
      </c>
      <c r="H1575" s="31" t="str">
        <f t="shared" si="280"/>
        <v>ACCEPTABLE</v>
      </c>
      <c r="I1575" s="18"/>
      <c r="J1575" s="33">
        <v>42549.7</v>
      </c>
      <c r="K1575" s="33">
        <v>42549.709027777775</v>
      </c>
      <c r="L1575" s="27">
        <f t="shared" si="281"/>
        <v>9.0277777781011537E-3</v>
      </c>
      <c r="M1575" s="28" t="str">
        <f t="shared" si="282"/>
        <v>TRUE</v>
      </c>
      <c r="N1575" s="31" t="s">
        <v>39</v>
      </c>
      <c r="O1575" s="29" t="s">
        <v>446</v>
      </c>
      <c r="P1575"/>
      <c r="Q1575"/>
      <c r="R1575"/>
      <c r="S1575"/>
      <c r="T1575"/>
      <c r="U1575"/>
      <c r="V1575"/>
      <c r="W1575"/>
    </row>
    <row r="1576" spans="1:23" ht="27" customHeight="1" thickBot="1" x14ac:dyDescent="0.3">
      <c r="A1576" s="73">
        <v>20167</v>
      </c>
      <c r="B1576" s="74">
        <v>1512</v>
      </c>
      <c r="C1576" s="75" t="s">
        <v>915</v>
      </c>
      <c r="D1576" s="76">
        <v>42551.083333333336</v>
      </c>
      <c r="E1576" s="74" t="s">
        <v>39</v>
      </c>
      <c r="F1576" s="33">
        <v>42550.693055555559</v>
      </c>
      <c r="G1576" s="51">
        <f t="shared" si="283"/>
        <v>0.39027777777664596</v>
      </c>
      <c r="H1576" s="31" t="str">
        <f t="shared" si="280"/>
        <v>ACCEPTABLE</v>
      </c>
      <c r="I1576" s="18"/>
      <c r="J1576" s="33">
        <v>42551.078472222223</v>
      </c>
      <c r="K1576" s="33">
        <v>42551.091666666667</v>
      </c>
      <c r="L1576" s="27">
        <f t="shared" si="281"/>
        <v>1.3194444443797693E-2</v>
      </c>
      <c r="M1576" s="28" t="str">
        <f t="shared" si="282"/>
        <v>TRUE</v>
      </c>
      <c r="N1576" s="31" t="s">
        <v>39</v>
      </c>
      <c r="O1576" s="29" t="s">
        <v>916</v>
      </c>
      <c r="P1576"/>
      <c r="Q1576"/>
      <c r="R1576"/>
      <c r="S1576"/>
      <c r="T1576"/>
      <c r="U1576"/>
      <c r="V1576"/>
      <c r="W1576"/>
    </row>
    <row r="1577" spans="1:23" ht="27" customHeight="1" thickBot="1" x14ac:dyDescent="0.3">
      <c r="A1577" s="73">
        <v>20166</v>
      </c>
      <c r="B1577" s="74">
        <v>1513</v>
      </c>
      <c r="C1577" s="75" t="s">
        <v>51</v>
      </c>
      <c r="D1577" s="76">
        <v>42551.194444444445</v>
      </c>
      <c r="E1577" s="74" t="s">
        <v>41</v>
      </c>
      <c r="F1577" s="33">
        <v>42550.693055555559</v>
      </c>
      <c r="G1577" s="51">
        <f t="shared" si="283"/>
        <v>0.50138888888614019</v>
      </c>
      <c r="H1577" s="31" t="str">
        <f t="shared" si="280"/>
        <v>ACCEPTABLE</v>
      </c>
      <c r="I1577" s="18"/>
      <c r="J1577" s="33">
        <v>42551.1875</v>
      </c>
      <c r="K1577" s="33">
        <v>42551.197222222225</v>
      </c>
      <c r="L1577" s="27">
        <f t="shared" si="281"/>
        <v>9.7222222248092294E-3</v>
      </c>
      <c r="M1577" s="28" t="str">
        <f t="shared" si="282"/>
        <v>TRUE</v>
      </c>
      <c r="N1577" s="31" t="s">
        <v>41</v>
      </c>
      <c r="O1577" s="29" t="s">
        <v>422</v>
      </c>
      <c r="P1577"/>
      <c r="Q1577"/>
      <c r="R1577"/>
      <c r="S1577"/>
      <c r="T1577"/>
      <c r="U1577"/>
      <c r="V1577"/>
      <c r="W1577"/>
    </row>
    <row r="1578" spans="1:23" ht="27" customHeight="1" thickBot="1" x14ac:dyDescent="0.3">
      <c r="A1578" s="73">
        <v>20166</v>
      </c>
      <c r="B1578" s="74">
        <v>1514</v>
      </c>
      <c r="C1578" s="75" t="s">
        <v>340</v>
      </c>
      <c r="D1578" s="76">
        <v>42551.222222222219</v>
      </c>
      <c r="E1578" s="74" t="s">
        <v>39</v>
      </c>
      <c r="F1578" s="33">
        <v>42550.693055555559</v>
      </c>
      <c r="G1578" s="51">
        <f t="shared" si="283"/>
        <v>0.52916666665987577</v>
      </c>
      <c r="H1578" s="31" t="str">
        <f t="shared" si="280"/>
        <v>ACCEPTABLE</v>
      </c>
      <c r="I1578" s="18"/>
      <c r="J1578" s="33">
        <v>42551.213888888888</v>
      </c>
      <c r="K1578" s="33">
        <v>42551.226388888892</v>
      </c>
      <c r="L1578" s="27">
        <f t="shared" si="281"/>
        <v>1.2500000004365575E-2</v>
      </c>
      <c r="M1578" s="28" t="str">
        <f t="shared" si="282"/>
        <v>TRUE</v>
      </c>
      <c r="N1578" s="31" t="s">
        <v>39</v>
      </c>
      <c r="O1578" s="29" t="s">
        <v>917</v>
      </c>
      <c r="P1578"/>
      <c r="Q1578"/>
      <c r="R1578"/>
      <c r="S1578"/>
      <c r="T1578"/>
      <c r="U1578"/>
      <c r="V1578"/>
      <c r="W1578"/>
    </row>
    <row r="1579" spans="1:23" ht="27" customHeight="1" thickBot="1" x14ac:dyDescent="0.3">
      <c r="A1579" s="77">
        <v>20168</v>
      </c>
      <c r="B1579" s="78">
        <v>1515</v>
      </c>
      <c r="C1579" s="79" t="s">
        <v>340</v>
      </c>
      <c r="D1579" s="80">
        <v>42551.385416666664</v>
      </c>
      <c r="E1579" s="78" t="s">
        <v>41</v>
      </c>
      <c r="F1579" s="33">
        <v>42551.304861111108</v>
      </c>
      <c r="G1579" s="51">
        <f t="shared" si="283"/>
        <v>8.0555555556202307E-2</v>
      </c>
      <c r="H1579" s="31" t="str">
        <f t="shared" si="280"/>
        <v>ACCEPTABLE</v>
      </c>
      <c r="I1579" s="18"/>
      <c r="J1579" s="33">
        <v>42551.387499999997</v>
      </c>
      <c r="K1579" s="33">
        <v>42551.402777777781</v>
      </c>
      <c r="L1579" s="27">
        <f t="shared" si="281"/>
        <v>1.527777778392192E-2</v>
      </c>
      <c r="M1579" s="28" t="str">
        <f t="shared" si="282"/>
        <v>TRUE</v>
      </c>
      <c r="N1579" s="31" t="s">
        <v>41</v>
      </c>
      <c r="O1579" s="29" t="s">
        <v>746</v>
      </c>
      <c r="P1579"/>
      <c r="Q1579"/>
      <c r="R1579"/>
      <c r="S1579"/>
      <c r="T1579"/>
      <c r="U1579"/>
      <c r="V1579"/>
      <c r="W1579"/>
    </row>
    <row r="1580" spans="1:23" ht="27" customHeight="1" thickBot="1" x14ac:dyDescent="0.3">
      <c r="A1580" s="73">
        <v>20168</v>
      </c>
      <c r="B1580" s="74">
        <v>1516</v>
      </c>
      <c r="C1580" s="75" t="s">
        <v>51</v>
      </c>
      <c r="D1580" s="76">
        <v>42551.420138888891</v>
      </c>
      <c r="E1580" s="74" t="s">
        <v>39</v>
      </c>
      <c r="F1580" s="33">
        <v>42551.304861111108</v>
      </c>
      <c r="G1580" s="51">
        <f t="shared" si="283"/>
        <v>0.11527777778246673</v>
      </c>
      <c r="H1580" s="31" t="str">
        <f t="shared" si="280"/>
        <v>ACCEPTABLE</v>
      </c>
      <c r="I1580" s="18"/>
      <c r="J1580" s="33">
        <v>42551.427083333336</v>
      </c>
      <c r="K1580" s="33">
        <v>42551.43472222222</v>
      </c>
      <c r="L1580" s="27">
        <f t="shared" si="281"/>
        <v>7.6388888846850023E-3</v>
      </c>
      <c r="M1580" s="28" t="str">
        <f t="shared" si="282"/>
        <v>TRUE</v>
      </c>
      <c r="N1580" s="31" t="s">
        <v>39</v>
      </c>
      <c r="O1580" s="29" t="s">
        <v>633</v>
      </c>
      <c r="P1580"/>
      <c r="Q1580"/>
      <c r="R1580"/>
      <c r="S1580"/>
      <c r="T1580"/>
      <c r="U1580"/>
      <c r="V1580"/>
      <c r="W1580"/>
    </row>
    <row r="1581" spans="1:23" ht="27" customHeight="1" thickBot="1" x14ac:dyDescent="0.3">
      <c r="A1581" s="77">
        <v>20168</v>
      </c>
      <c r="B1581" s="78">
        <v>1517</v>
      </c>
      <c r="C1581" s="79" t="s">
        <v>51</v>
      </c>
      <c r="D1581" s="80">
        <v>42552.361111111109</v>
      </c>
      <c r="E1581" s="78" t="s">
        <v>41</v>
      </c>
      <c r="F1581" s="33">
        <v>42552.237500000003</v>
      </c>
      <c r="G1581" s="51">
        <f t="shared" si="283"/>
        <v>0.12361111110658385</v>
      </c>
      <c r="H1581" s="31" t="str">
        <f t="shared" si="280"/>
        <v>ACCEPTABLE</v>
      </c>
      <c r="I1581" s="18"/>
      <c r="J1581" s="33">
        <v>42552.361805555556</v>
      </c>
      <c r="K1581" s="33">
        <v>42552.368055555555</v>
      </c>
      <c r="L1581" s="27">
        <f t="shared" si="281"/>
        <v>6.2499999985448085E-3</v>
      </c>
      <c r="M1581" s="28" t="str">
        <f t="shared" si="282"/>
        <v>TRUE</v>
      </c>
      <c r="N1581" s="31" t="s">
        <v>41</v>
      </c>
      <c r="O1581" s="29" t="s">
        <v>821</v>
      </c>
      <c r="P1581"/>
      <c r="Q1581"/>
      <c r="R1581"/>
      <c r="S1581"/>
      <c r="T1581"/>
      <c r="U1581"/>
      <c r="V1581"/>
      <c r="W1581"/>
    </row>
    <row r="1582" spans="1:23" ht="27" customHeight="1" thickBot="1" x14ac:dyDescent="0.3">
      <c r="A1582" s="77">
        <v>20168</v>
      </c>
      <c r="B1582" s="78">
        <v>1518</v>
      </c>
      <c r="C1582" s="79" t="s">
        <v>340</v>
      </c>
      <c r="D1582" s="80">
        <v>42552.388888888891</v>
      </c>
      <c r="E1582" s="78" t="s">
        <v>39</v>
      </c>
      <c r="F1582" s="33">
        <v>42552.237500000003</v>
      </c>
      <c r="G1582" s="51">
        <f t="shared" si="283"/>
        <v>0.15138888888759539</v>
      </c>
      <c r="H1582" s="31" t="str">
        <f t="shared" si="280"/>
        <v>ACCEPTABLE</v>
      </c>
      <c r="I1582" s="18"/>
      <c r="J1582" s="33">
        <v>42552.402777777781</v>
      </c>
      <c r="K1582" s="33">
        <v>42552.413194444445</v>
      </c>
      <c r="L1582" s="27">
        <f t="shared" si="281"/>
        <v>1.0416666664241347E-2</v>
      </c>
      <c r="M1582" s="28" t="str">
        <f t="shared" si="282"/>
        <v>TRUE</v>
      </c>
      <c r="N1582" s="31" t="s">
        <v>39</v>
      </c>
      <c r="O1582" s="29" t="s">
        <v>918</v>
      </c>
      <c r="P1582"/>
      <c r="Q1582"/>
      <c r="R1582"/>
      <c r="S1582"/>
      <c r="T1582"/>
      <c r="U1582"/>
      <c r="V1582"/>
      <c r="W1582"/>
    </row>
    <row r="1583" spans="1:23" ht="27" customHeight="1" thickBot="1" x14ac:dyDescent="0.3">
      <c r="A1583" s="73">
        <v>20169</v>
      </c>
      <c r="B1583" s="74">
        <v>1519</v>
      </c>
      <c r="C1583" s="75" t="s">
        <v>40</v>
      </c>
      <c r="D1583" s="76">
        <v>42552.423611111109</v>
      </c>
      <c r="E1583" s="74" t="s">
        <v>41</v>
      </c>
      <c r="F1583" s="33">
        <v>42552.237500000003</v>
      </c>
      <c r="G1583" s="51">
        <f t="shared" si="283"/>
        <v>0.18611111110658385</v>
      </c>
      <c r="H1583" s="31" t="str">
        <f t="shared" si="280"/>
        <v>ACCEPTABLE</v>
      </c>
      <c r="I1583" s="18"/>
      <c r="J1583" s="33">
        <v>42552.447916666664</v>
      </c>
      <c r="K1583" s="33">
        <v>42552.459027777775</v>
      </c>
      <c r="L1583" s="27">
        <f t="shared" si="281"/>
        <v>1.1111111110949423E-2</v>
      </c>
      <c r="M1583" s="28" t="str">
        <f t="shared" si="282"/>
        <v>TRUE</v>
      </c>
      <c r="N1583" s="31" t="s">
        <v>41</v>
      </c>
      <c r="O1583" s="29" t="s">
        <v>420</v>
      </c>
      <c r="P1583"/>
      <c r="Q1583"/>
      <c r="R1583"/>
      <c r="S1583"/>
      <c r="T1583"/>
      <c r="U1583"/>
      <c r="V1583"/>
      <c r="W1583"/>
    </row>
    <row r="1584" spans="1:23" ht="27" customHeight="1" thickBot="1" x14ac:dyDescent="0.3">
      <c r="A1584" s="73">
        <v>20169</v>
      </c>
      <c r="B1584" s="74">
        <v>1520</v>
      </c>
      <c r="C1584" s="75" t="s">
        <v>43</v>
      </c>
      <c r="D1584" s="76">
        <v>42552.465277777781</v>
      </c>
      <c r="E1584" s="74" t="s">
        <v>39</v>
      </c>
      <c r="F1584" s="33">
        <v>42552.237500000003</v>
      </c>
      <c r="G1584" s="51">
        <f t="shared" si="283"/>
        <v>0.22777777777810115</v>
      </c>
      <c r="H1584" s="31" t="str">
        <f t="shared" si="280"/>
        <v>ACCEPTABLE</v>
      </c>
      <c r="I1584" s="18"/>
      <c r="J1584" s="33">
        <v>42552.482638888891</v>
      </c>
      <c r="K1584" s="33">
        <v>42552.493055555555</v>
      </c>
      <c r="L1584" s="27">
        <f t="shared" si="281"/>
        <v>1.0416666664241347E-2</v>
      </c>
      <c r="M1584" s="28" t="str">
        <f t="shared" si="282"/>
        <v>TRUE</v>
      </c>
      <c r="N1584" s="31" t="s">
        <v>39</v>
      </c>
      <c r="O1584" s="29" t="s">
        <v>398</v>
      </c>
      <c r="P1584"/>
      <c r="Q1584"/>
      <c r="R1584"/>
      <c r="S1584"/>
      <c r="T1584"/>
      <c r="U1584"/>
      <c r="V1584"/>
      <c r="W1584"/>
    </row>
    <row r="1585" spans="1:23" ht="27" customHeight="1" thickBot="1" x14ac:dyDescent="0.3">
      <c r="A1585" s="73">
        <v>20169</v>
      </c>
      <c r="B1585" s="74">
        <v>1521</v>
      </c>
      <c r="C1585" s="75" t="s">
        <v>43</v>
      </c>
      <c r="D1585" s="76">
        <v>42553.090277777781</v>
      </c>
      <c r="E1585" s="74" t="s">
        <v>41</v>
      </c>
      <c r="F1585" s="33">
        <v>42552.914583333331</v>
      </c>
      <c r="G1585" s="51">
        <f t="shared" si="283"/>
        <v>0.17569444444961846</v>
      </c>
      <c r="H1585" s="31" t="str">
        <f t="shared" si="280"/>
        <v>ACCEPTABLE</v>
      </c>
      <c r="I1585" s="18"/>
      <c r="J1585" s="33">
        <v>42553.088194444441</v>
      </c>
      <c r="K1585" s="33">
        <v>42553.100694444445</v>
      </c>
      <c r="L1585" s="27">
        <f t="shared" si="281"/>
        <v>1.2500000004365575E-2</v>
      </c>
      <c r="M1585" s="28" t="str">
        <f t="shared" si="282"/>
        <v>TRUE</v>
      </c>
      <c r="N1585" s="31" t="s">
        <v>41</v>
      </c>
      <c r="O1585" s="29" t="s">
        <v>398</v>
      </c>
      <c r="P1585"/>
      <c r="Q1585"/>
      <c r="R1585"/>
      <c r="S1585"/>
      <c r="T1585"/>
      <c r="U1585"/>
      <c r="V1585"/>
      <c r="W1585"/>
    </row>
    <row r="1586" spans="1:23" ht="27" customHeight="1" thickBot="1" x14ac:dyDescent="0.3">
      <c r="A1586" s="73">
        <v>20169</v>
      </c>
      <c r="B1586" s="74">
        <v>1522</v>
      </c>
      <c r="C1586" s="75" t="s">
        <v>40</v>
      </c>
      <c r="D1586" s="76">
        <v>42553.118055555555</v>
      </c>
      <c r="E1586" s="74" t="s">
        <v>39</v>
      </c>
      <c r="F1586" s="33">
        <v>42552.914583333331</v>
      </c>
      <c r="G1586" s="51">
        <f t="shared" si="283"/>
        <v>0.20347222222335404</v>
      </c>
      <c r="H1586" s="31" t="str">
        <f t="shared" si="280"/>
        <v>ACCEPTABLE</v>
      </c>
      <c r="I1586" s="18"/>
      <c r="J1586" s="33">
        <v>42553.125</v>
      </c>
      <c r="K1586" s="33">
        <v>42553.137499999997</v>
      </c>
      <c r="L1586" s="27">
        <f t="shared" si="281"/>
        <v>1.2499999997089617E-2</v>
      </c>
      <c r="M1586" s="28" t="str">
        <f t="shared" si="282"/>
        <v>TRUE</v>
      </c>
      <c r="N1586" s="31" t="s">
        <v>39</v>
      </c>
      <c r="O1586" s="29" t="s">
        <v>420</v>
      </c>
      <c r="P1586"/>
      <c r="Q1586"/>
      <c r="R1586"/>
      <c r="S1586"/>
      <c r="T1586"/>
      <c r="U1586"/>
      <c r="V1586"/>
      <c r="W1586"/>
    </row>
    <row r="1587" spans="1:23" ht="27" customHeight="1" thickBot="1" x14ac:dyDescent="0.3">
      <c r="A1587" s="73">
        <v>20170</v>
      </c>
      <c r="B1587" s="74">
        <v>1523</v>
      </c>
      <c r="C1587" s="75" t="s">
        <v>340</v>
      </c>
      <c r="D1587" s="76">
        <v>42553.8125</v>
      </c>
      <c r="E1587" s="74" t="s">
        <v>41</v>
      </c>
      <c r="F1587" s="33">
        <v>42553.642361111109</v>
      </c>
      <c r="G1587" s="51">
        <f t="shared" si="283"/>
        <v>0.17013888889050577</v>
      </c>
      <c r="H1587" s="31" t="str">
        <f t="shared" si="280"/>
        <v>ACCEPTABLE</v>
      </c>
      <c r="I1587" s="18"/>
      <c r="J1587" s="33">
        <v>42553.809027777781</v>
      </c>
      <c r="K1587" s="33">
        <v>42553.826388888891</v>
      </c>
      <c r="L1587" s="27">
        <f t="shared" si="281"/>
        <v>1.7361111109494232E-2</v>
      </c>
      <c r="M1587" s="28" t="str">
        <f t="shared" si="282"/>
        <v>TRUE</v>
      </c>
      <c r="N1587" s="31" t="s">
        <v>41</v>
      </c>
      <c r="O1587" s="29" t="s">
        <v>919</v>
      </c>
      <c r="P1587"/>
      <c r="Q1587"/>
      <c r="R1587"/>
      <c r="S1587"/>
      <c r="T1587"/>
      <c r="U1587"/>
      <c r="V1587"/>
      <c r="W1587"/>
    </row>
    <row r="1588" spans="1:23" ht="27" customHeight="1" thickBot="1" x14ac:dyDescent="0.3">
      <c r="A1588" s="73">
        <v>20170</v>
      </c>
      <c r="B1588" s="74">
        <v>1524</v>
      </c>
      <c r="C1588" s="75" t="s">
        <v>51</v>
      </c>
      <c r="D1588" s="76">
        <v>42553.847222222219</v>
      </c>
      <c r="E1588" s="74" t="s">
        <v>39</v>
      </c>
      <c r="F1588" s="33">
        <v>42553.642361111109</v>
      </c>
      <c r="G1588" s="51">
        <f t="shared" si="283"/>
        <v>0.20486111110949423</v>
      </c>
      <c r="H1588" s="31" t="str">
        <f t="shared" si="280"/>
        <v>ACCEPTABLE</v>
      </c>
      <c r="I1588" s="18"/>
      <c r="J1588" s="33">
        <v>42553.838194444441</v>
      </c>
      <c r="K1588" s="33">
        <v>42553.847222222219</v>
      </c>
      <c r="L1588" s="27">
        <f t="shared" si="281"/>
        <v>9.0277777781011537E-3</v>
      </c>
      <c r="M1588" s="28" t="str">
        <f t="shared" si="282"/>
        <v>TRUE</v>
      </c>
      <c r="N1588" s="31" t="s">
        <v>39</v>
      </c>
      <c r="O1588" s="29" t="s">
        <v>633</v>
      </c>
      <c r="P1588"/>
      <c r="Q1588"/>
      <c r="R1588"/>
      <c r="S1588"/>
      <c r="T1588"/>
      <c r="U1588"/>
      <c r="V1588"/>
      <c r="W1588"/>
    </row>
    <row r="1589" spans="1:23" ht="27" customHeight="1" thickBot="1" x14ac:dyDescent="0.3">
      <c r="A1589" s="73">
        <v>20170</v>
      </c>
      <c r="B1589" s="74">
        <v>1525</v>
      </c>
      <c r="C1589" s="75" t="s">
        <v>53</v>
      </c>
      <c r="D1589" s="76">
        <v>42554.444444444445</v>
      </c>
      <c r="E1589" s="74" t="s">
        <v>41</v>
      </c>
      <c r="F1589" s="33">
        <v>42554.334027777775</v>
      </c>
      <c r="G1589" s="51">
        <f t="shared" si="283"/>
        <v>0.11041666667006211</v>
      </c>
      <c r="H1589" s="31" t="str">
        <f t="shared" si="280"/>
        <v>ACCEPTABLE</v>
      </c>
      <c r="I1589" s="18"/>
      <c r="J1589" s="33">
        <v>42554.45416666667</v>
      </c>
      <c r="K1589" s="33">
        <v>42554.464583333334</v>
      </c>
      <c r="L1589" s="27">
        <f t="shared" si="281"/>
        <v>1.0416666664241347E-2</v>
      </c>
      <c r="M1589" s="28" t="str">
        <f t="shared" si="282"/>
        <v>TRUE</v>
      </c>
      <c r="N1589" s="31" t="s">
        <v>41</v>
      </c>
      <c r="O1589" s="29" t="s">
        <v>921</v>
      </c>
      <c r="P1589"/>
      <c r="Q1589"/>
      <c r="R1589"/>
      <c r="S1589"/>
      <c r="T1589"/>
      <c r="U1589"/>
      <c r="V1589"/>
      <c r="W1589"/>
    </row>
    <row r="1590" spans="1:23" ht="27" customHeight="1" thickBot="1" x14ac:dyDescent="0.3">
      <c r="A1590" s="73">
        <v>20170</v>
      </c>
      <c r="B1590" s="74">
        <v>1526</v>
      </c>
      <c r="C1590" s="75" t="s">
        <v>53</v>
      </c>
      <c r="D1590" s="76">
        <v>42554.5</v>
      </c>
      <c r="E1590" s="74" t="s">
        <v>39</v>
      </c>
      <c r="F1590" s="33">
        <v>42554.334027777775</v>
      </c>
      <c r="G1590" s="51">
        <f t="shared" si="283"/>
        <v>0.16597222222480923</v>
      </c>
      <c r="H1590" s="31" t="str">
        <f t="shared" si="280"/>
        <v>ACCEPTABLE</v>
      </c>
      <c r="I1590" s="18"/>
      <c r="J1590" s="33">
        <v>42554.479166666664</v>
      </c>
      <c r="K1590" s="33">
        <v>42554.486805555556</v>
      </c>
      <c r="L1590" s="27">
        <f t="shared" si="281"/>
        <v>7.6388888919609599E-3</v>
      </c>
      <c r="M1590" s="28" t="str">
        <f t="shared" si="282"/>
        <v>TRUE</v>
      </c>
      <c r="N1590" s="31" t="s">
        <v>39</v>
      </c>
      <c r="O1590" s="29" t="s">
        <v>485</v>
      </c>
      <c r="P1590"/>
      <c r="Q1590"/>
      <c r="R1590"/>
      <c r="S1590"/>
      <c r="T1590"/>
      <c r="U1590"/>
      <c r="V1590"/>
      <c r="W1590"/>
    </row>
    <row r="1591" spans="1:23" ht="27" customHeight="1" thickBot="1" x14ac:dyDescent="0.3">
      <c r="A1591" s="77">
        <v>20170</v>
      </c>
      <c r="B1591" s="78">
        <v>1527</v>
      </c>
      <c r="C1591" s="79" t="s">
        <v>51</v>
      </c>
      <c r="D1591" s="80">
        <v>42555.361111111109</v>
      </c>
      <c r="E1591" s="78" t="s">
        <v>41</v>
      </c>
      <c r="F1591" s="33">
        <v>42555.293055555558</v>
      </c>
      <c r="G1591" s="51">
        <f t="shared" si="283"/>
        <v>6.8055555551836733E-2</v>
      </c>
      <c r="H1591" s="31" t="str">
        <f t="shared" si="280"/>
        <v>ACCEPTABLE</v>
      </c>
      <c r="I1591" s="18"/>
      <c r="J1591" s="33">
        <v>42555.363888888889</v>
      </c>
      <c r="K1591" s="33">
        <v>42555.37222222222</v>
      </c>
      <c r="L1591" s="27">
        <f t="shared" si="281"/>
        <v>8.333333331393078E-3</v>
      </c>
      <c r="M1591" s="28" t="str">
        <f t="shared" si="282"/>
        <v>TRUE</v>
      </c>
      <c r="N1591" s="31" t="s">
        <v>41</v>
      </c>
      <c r="O1591" s="29" t="s">
        <v>834</v>
      </c>
      <c r="P1591"/>
      <c r="Q1591"/>
      <c r="R1591"/>
      <c r="S1591"/>
      <c r="T1591"/>
      <c r="U1591"/>
      <c r="V1591"/>
      <c r="W1591"/>
    </row>
    <row r="1592" spans="1:23" ht="27" customHeight="1" thickBot="1" x14ac:dyDescent="0.3">
      <c r="A1592" s="77">
        <v>20170</v>
      </c>
      <c r="B1592" s="78">
        <v>1528</v>
      </c>
      <c r="C1592" s="79" t="s">
        <v>340</v>
      </c>
      <c r="D1592" s="80">
        <v>42555.388888888891</v>
      </c>
      <c r="E1592" s="78" t="s">
        <v>39</v>
      </c>
      <c r="F1592" s="33">
        <v>42555.293055555558</v>
      </c>
      <c r="G1592" s="51">
        <f t="shared" si="283"/>
        <v>9.5833333332848269E-2</v>
      </c>
      <c r="H1592" s="31" t="str">
        <f t="shared" si="280"/>
        <v>ACCEPTABLE</v>
      </c>
      <c r="I1592" s="18"/>
      <c r="J1592" s="33">
        <v>42555.385416666664</v>
      </c>
      <c r="K1592" s="33">
        <v>42555.388888888891</v>
      </c>
      <c r="L1592" s="27">
        <f t="shared" si="281"/>
        <v>3.4722222262644209E-3</v>
      </c>
      <c r="M1592" s="28" t="str">
        <f t="shared" si="282"/>
        <v>TRUE</v>
      </c>
      <c r="N1592" s="31" t="s">
        <v>39</v>
      </c>
      <c r="O1592" s="29" t="s">
        <v>922</v>
      </c>
      <c r="P1592"/>
      <c r="Q1592"/>
      <c r="R1592"/>
      <c r="S1592"/>
      <c r="T1592"/>
      <c r="U1592"/>
      <c r="V1592"/>
      <c r="W1592"/>
    </row>
    <row r="1593" spans="1:23" ht="27" customHeight="1" thickBot="1" x14ac:dyDescent="0.3">
      <c r="A1593" s="73">
        <v>20171</v>
      </c>
      <c r="B1593" s="74">
        <v>1529</v>
      </c>
      <c r="C1593" s="75" t="s">
        <v>40</v>
      </c>
      <c r="D1593" s="76">
        <v>42555.489583333336</v>
      </c>
      <c r="E1593" s="74" t="s">
        <v>41</v>
      </c>
      <c r="F1593" s="33">
        <v>42555.293055555558</v>
      </c>
      <c r="G1593" s="51">
        <f t="shared" si="283"/>
        <v>0.19652777777810115</v>
      </c>
      <c r="H1593" s="31" t="str">
        <f t="shared" si="280"/>
        <v>ACCEPTABLE</v>
      </c>
      <c r="I1593" s="18"/>
      <c r="J1593" s="33">
        <v>42555.479166666664</v>
      </c>
      <c r="K1593" s="33">
        <v>42555.488888888889</v>
      </c>
      <c r="L1593" s="27">
        <f t="shared" si="281"/>
        <v>9.7222222248092294E-3</v>
      </c>
      <c r="M1593" s="28" t="str">
        <f t="shared" si="282"/>
        <v>TRUE</v>
      </c>
      <c r="N1593" s="31" t="s">
        <v>41</v>
      </c>
      <c r="O1593" s="29" t="s">
        <v>886</v>
      </c>
      <c r="P1593"/>
      <c r="Q1593"/>
      <c r="R1593"/>
      <c r="S1593"/>
      <c r="T1593"/>
      <c r="U1593"/>
      <c r="V1593"/>
      <c r="W1593"/>
    </row>
    <row r="1594" spans="1:23" ht="27" customHeight="1" thickBot="1" x14ac:dyDescent="0.3">
      <c r="A1594" s="73">
        <v>20171</v>
      </c>
      <c r="B1594" s="74">
        <v>1530</v>
      </c>
      <c r="C1594" s="75" t="s">
        <v>43</v>
      </c>
      <c r="D1594" s="76">
        <v>42555.53125</v>
      </c>
      <c r="E1594" s="74" t="s">
        <v>39</v>
      </c>
      <c r="F1594" s="33">
        <v>42555.293055555558</v>
      </c>
      <c r="G1594" s="51">
        <f t="shared" si="283"/>
        <v>0.2381944444423425</v>
      </c>
      <c r="H1594" s="31" t="str">
        <f t="shared" si="280"/>
        <v>ACCEPTABLE</v>
      </c>
      <c r="I1594" s="18"/>
      <c r="J1594" s="33">
        <v>42555.512499999997</v>
      </c>
      <c r="K1594" s="33">
        <v>42555.518750000003</v>
      </c>
      <c r="L1594" s="27">
        <f t="shared" si="281"/>
        <v>6.2500000058207661E-3</v>
      </c>
      <c r="M1594" s="28" t="str">
        <f t="shared" si="282"/>
        <v>TRUE</v>
      </c>
      <c r="N1594" s="31" t="s">
        <v>39</v>
      </c>
      <c r="O1594" s="29" t="s">
        <v>54</v>
      </c>
      <c r="P1594"/>
      <c r="Q1594"/>
      <c r="R1594"/>
      <c r="S1594"/>
      <c r="T1594"/>
      <c r="U1594"/>
      <c r="V1594"/>
      <c r="W1594"/>
    </row>
    <row r="1595" spans="1:23" ht="27" customHeight="1" thickBot="1" x14ac:dyDescent="0.3">
      <c r="A1595" s="73">
        <v>20171</v>
      </c>
      <c r="B1595" s="74">
        <v>1531</v>
      </c>
      <c r="C1595" s="75" t="s">
        <v>43</v>
      </c>
      <c r="D1595" s="76">
        <v>42555.944444444445</v>
      </c>
      <c r="E1595" s="74" t="s">
        <v>41</v>
      </c>
      <c r="F1595" s="33">
        <v>42555.854861111111</v>
      </c>
      <c r="G1595" s="51">
        <f t="shared" si="283"/>
        <v>8.9583333334303461E-2</v>
      </c>
      <c r="H1595" s="31" t="str">
        <f t="shared" si="280"/>
        <v>ACCEPTABLE</v>
      </c>
      <c r="I1595" s="18"/>
      <c r="J1595" s="33">
        <v>42555.944444444445</v>
      </c>
      <c r="K1595" s="33">
        <v>42555.954861111109</v>
      </c>
      <c r="L1595" s="27">
        <f t="shared" si="281"/>
        <v>1.0416666664241347E-2</v>
      </c>
      <c r="M1595" s="28" t="str">
        <f t="shared" si="282"/>
        <v>TRUE</v>
      </c>
      <c r="N1595" s="31" t="s">
        <v>41</v>
      </c>
      <c r="O1595" s="29" t="s">
        <v>398</v>
      </c>
      <c r="P1595"/>
      <c r="Q1595"/>
      <c r="R1595"/>
      <c r="S1595"/>
      <c r="T1595"/>
      <c r="U1595"/>
      <c r="V1595"/>
      <c r="W1595"/>
    </row>
    <row r="1596" spans="1:23" ht="27" customHeight="1" thickBot="1" x14ac:dyDescent="0.3">
      <c r="A1596" s="73">
        <v>20171</v>
      </c>
      <c r="B1596" s="74">
        <v>1532</v>
      </c>
      <c r="C1596" s="75" t="s">
        <v>40</v>
      </c>
      <c r="D1596" s="76">
        <v>42555.972222222219</v>
      </c>
      <c r="E1596" s="74" t="s">
        <v>39</v>
      </c>
      <c r="F1596" s="33">
        <v>42555.854861111111</v>
      </c>
      <c r="G1596" s="51">
        <f t="shared" si="283"/>
        <v>0.11736111110803904</v>
      </c>
      <c r="H1596" s="31" t="str">
        <f t="shared" si="280"/>
        <v>ACCEPTABLE</v>
      </c>
      <c r="I1596" s="18"/>
      <c r="J1596" s="33">
        <v>42555.982638888891</v>
      </c>
      <c r="K1596" s="33">
        <v>42555.994444444441</v>
      </c>
      <c r="L1596" s="27">
        <f t="shared" si="281"/>
        <v>1.1805555550381541E-2</v>
      </c>
      <c r="M1596" s="28" t="str">
        <f t="shared" si="282"/>
        <v>TRUE</v>
      </c>
      <c r="N1596" s="31" t="s">
        <v>39</v>
      </c>
      <c r="O1596" s="29" t="s">
        <v>923</v>
      </c>
      <c r="P1596"/>
      <c r="Q1596"/>
      <c r="R1596"/>
      <c r="S1596"/>
      <c r="T1596"/>
      <c r="U1596"/>
      <c r="V1596"/>
      <c r="W1596"/>
    </row>
    <row r="1597" spans="1:23" ht="27" customHeight="1" thickBot="1" x14ac:dyDescent="0.3">
      <c r="A1597" s="73">
        <v>20173</v>
      </c>
      <c r="B1597" s="74">
        <v>1533</v>
      </c>
      <c r="C1597" s="75" t="s">
        <v>40</v>
      </c>
      <c r="D1597" s="76">
        <v>42556.208333333336</v>
      </c>
      <c r="E1597" s="74" t="s">
        <v>41</v>
      </c>
      <c r="F1597" s="33">
        <v>42555.84097222222</v>
      </c>
      <c r="G1597" s="51">
        <f t="shared" si="283"/>
        <v>0.367361111115315</v>
      </c>
      <c r="H1597" s="31" t="str">
        <f t="shared" si="280"/>
        <v>ACCEPTABLE</v>
      </c>
      <c r="I1597" s="18"/>
      <c r="J1597" s="33">
        <v>42556.192361111112</v>
      </c>
      <c r="K1597" s="33">
        <v>42556.204861111109</v>
      </c>
      <c r="L1597" s="27">
        <f t="shared" si="281"/>
        <v>1.2499999997089617E-2</v>
      </c>
      <c r="M1597" s="28" t="str">
        <f t="shared" si="282"/>
        <v>TRUE</v>
      </c>
      <c r="N1597" s="31" t="s">
        <v>41</v>
      </c>
      <c r="O1597" s="29" t="s">
        <v>409</v>
      </c>
      <c r="P1597"/>
      <c r="Q1597"/>
      <c r="R1597"/>
      <c r="S1597"/>
      <c r="T1597"/>
      <c r="U1597"/>
      <c r="V1597"/>
      <c r="W1597"/>
    </row>
    <row r="1598" spans="1:23" ht="27" customHeight="1" thickBot="1" x14ac:dyDescent="0.3">
      <c r="A1598" s="73">
        <v>20173</v>
      </c>
      <c r="B1598" s="74">
        <v>1534</v>
      </c>
      <c r="C1598" s="75" t="s">
        <v>43</v>
      </c>
      <c r="D1598" s="76">
        <v>42556.243055555555</v>
      </c>
      <c r="E1598" s="74" t="s">
        <v>39</v>
      </c>
      <c r="F1598" s="33">
        <v>42555.84097222222</v>
      </c>
      <c r="G1598" s="51">
        <f t="shared" si="283"/>
        <v>0.40208333333430346</v>
      </c>
      <c r="H1598" s="31" t="str">
        <f t="shared" si="280"/>
        <v>ACCEPTABLE</v>
      </c>
      <c r="I1598" s="18"/>
      <c r="J1598" s="33">
        <v>42556.246527777781</v>
      </c>
      <c r="K1598" s="33">
        <v>42556.257638888892</v>
      </c>
      <c r="L1598" s="27">
        <f t="shared" si="281"/>
        <v>1.1111111110949423E-2</v>
      </c>
      <c r="M1598" s="28" t="str">
        <f t="shared" si="282"/>
        <v>TRUE</v>
      </c>
      <c r="N1598" s="31" t="s">
        <v>39</v>
      </c>
      <c r="O1598" s="29" t="s">
        <v>924</v>
      </c>
      <c r="P1598"/>
      <c r="Q1598"/>
      <c r="R1598"/>
      <c r="S1598"/>
      <c r="T1598"/>
      <c r="U1598"/>
      <c r="V1598"/>
      <c r="W1598"/>
    </row>
    <row r="1599" spans="1:23" ht="27" customHeight="1" thickBot="1" x14ac:dyDescent="0.3">
      <c r="A1599" s="77">
        <v>20172</v>
      </c>
      <c r="B1599" s="78">
        <v>1535</v>
      </c>
      <c r="C1599" s="79" t="s">
        <v>40</v>
      </c>
      <c r="D1599" s="80">
        <v>42556.333333333336</v>
      </c>
      <c r="E1599" s="78" t="s">
        <v>41</v>
      </c>
      <c r="F1599" s="33">
        <v>42556.231249999997</v>
      </c>
      <c r="G1599" s="51">
        <f t="shared" si="283"/>
        <v>0.10208333333866904</v>
      </c>
      <c r="H1599" s="31" t="str">
        <f t="shared" si="280"/>
        <v>ACCEPTABLE</v>
      </c>
      <c r="I1599" s="18"/>
      <c r="J1599" s="33">
        <v>42556.334027777775</v>
      </c>
      <c r="K1599" s="33">
        <v>42556.345138888886</v>
      </c>
      <c r="L1599" s="27">
        <f t="shared" si="281"/>
        <v>1.1111111110949423E-2</v>
      </c>
      <c r="M1599" s="28" t="str">
        <f t="shared" si="282"/>
        <v>TRUE</v>
      </c>
      <c r="N1599" s="31" t="s">
        <v>41</v>
      </c>
      <c r="O1599" s="29" t="s">
        <v>925</v>
      </c>
      <c r="P1599"/>
      <c r="Q1599"/>
      <c r="R1599"/>
      <c r="S1599"/>
      <c r="T1599"/>
      <c r="U1599"/>
      <c r="V1599"/>
      <c r="W1599"/>
    </row>
    <row r="1600" spans="1:23" ht="27" customHeight="1" thickBot="1" x14ac:dyDescent="0.3">
      <c r="A1600" s="77">
        <v>20172</v>
      </c>
      <c r="B1600" s="78">
        <v>1536</v>
      </c>
      <c r="C1600" s="79" t="s">
        <v>43</v>
      </c>
      <c r="D1600" s="80">
        <v>42556.368055555555</v>
      </c>
      <c r="E1600" s="78" t="s">
        <v>39</v>
      </c>
      <c r="F1600" s="33">
        <v>42556.231249999997</v>
      </c>
      <c r="G1600" s="51">
        <f t="shared" si="283"/>
        <v>0.1368055555576575</v>
      </c>
      <c r="H1600" s="31" t="str">
        <f t="shared" si="280"/>
        <v>ACCEPTABLE</v>
      </c>
      <c r="I1600" s="18"/>
      <c r="J1600" s="33">
        <v>42556.368055555555</v>
      </c>
      <c r="K1600" s="33">
        <v>42556.378472222219</v>
      </c>
      <c r="L1600" s="27">
        <f t="shared" si="281"/>
        <v>1.0416666664241347E-2</v>
      </c>
      <c r="M1600" s="28" t="str">
        <f t="shared" si="282"/>
        <v>TRUE</v>
      </c>
      <c r="N1600" s="31" t="s">
        <v>39</v>
      </c>
      <c r="O1600" s="29" t="s">
        <v>398</v>
      </c>
      <c r="P1600"/>
      <c r="Q1600"/>
      <c r="R1600"/>
      <c r="S1600"/>
      <c r="T1600"/>
      <c r="U1600"/>
      <c r="V1600"/>
      <c r="W1600"/>
    </row>
    <row r="1601" spans="1:23" ht="27" customHeight="1" thickBot="1" x14ac:dyDescent="0.3">
      <c r="A1601" s="77">
        <v>20174</v>
      </c>
      <c r="B1601" s="78">
        <v>1537</v>
      </c>
      <c r="C1601" s="79" t="s">
        <v>40</v>
      </c>
      <c r="D1601" s="80">
        <v>42556.388888888891</v>
      </c>
      <c r="E1601" s="78" t="s">
        <v>41</v>
      </c>
      <c r="F1601" s="33">
        <v>42556.231249999997</v>
      </c>
      <c r="G1601" s="51">
        <f t="shared" si="283"/>
        <v>0.15763888889341615</v>
      </c>
      <c r="H1601" s="31" t="str">
        <f t="shared" si="280"/>
        <v>ACCEPTABLE</v>
      </c>
      <c r="I1601" s="18"/>
      <c r="J1601" s="33">
        <v>42556.395833333336</v>
      </c>
      <c r="K1601" s="33">
        <v>42556.404861111114</v>
      </c>
      <c r="L1601" s="27">
        <f t="shared" si="281"/>
        <v>9.0277777781011537E-3</v>
      </c>
      <c r="M1601" s="28" t="str">
        <f t="shared" si="282"/>
        <v>TRUE</v>
      </c>
      <c r="N1601" s="31" t="s">
        <v>41</v>
      </c>
      <c r="O1601" s="29" t="s">
        <v>926</v>
      </c>
      <c r="P1601"/>
      <c r="Q1601"/>
      <c r="R1601"/>
      <c r="S1601"/>
      <c r="T1601"/>
      <c r="U1601"/>
      <c r="V1601"/>
      <c r="W1601"/>
    </row>
    <row r="1602" spans="1:23" ht="27" customHeight="1" thickBot="1" x14ac:dyDescent="0.3">
      <c r="A1602" s="73">
        <v>20174</v>
      </c>
      <c r="B1602" s="74">
        <v>1538</v>
      </c>
      <c r="C1602" s="75" t="s">
        <v>40</v>
      </c>
      <c r="D1602" s="76">
        <v>42556.416666666664</v>
      </c>
      <c r="E1602" s="74" t="s">
        <v>39</v>
      </c>
      <c r="F1602" s="33">
        <v>42556.231249999997</v>
      </c>
      <c r="G1602" s="51">
        <f t="shared" si="283"/>
        <v>0.18541666666715173</v>
      </c>
      <c r="H1602" s="31" t="str">
        <f t="shared" si="280"/>
        <v>ACCEPTABLE</v>
      </c>
      <c r="I1602" s="18"/>
      <c r="J1602" s="33">
        <v>42556.416666666664</v>
      </c>
      <c r="K1602" s="33">
        <v>42556.427083333336</v>
      </c>
      <c r="L1602" s="27">
        <f t="shared" si="281"/>
        <v>1.0416666671517305E-2</v>
      </c>
      <c r="M1602" s="28" t="str">
        <f t="shared" si="282"/>
        <v>TRUE</v>
      </c>
      <c r="N1602" s="31" t="s">
        <v>39</v>
      </c>
      <c r="O1602" s="29" t="s">
        <v>926</v>
      </c>
      <c r="P1602"/>
      <c r="Q1602"/>
      <c r="R1602"/>
      <c r="S1602"/>
      <c r="T1602"/>
      <c r="U1602"/>
      <c r="V1602"/>
      <c r="W1602"/>
    </row>
    <row r="1603" spans="1:23" ht="27" customHeight="1" thickBot="1" x14ac:dyDescent="0.3">
      <c r="A1603" s="73">
        <v>20173</v>
      </c>
      <c r="B1603" s="74">
        <v>1539</v>
      </c>
      <c r="C1603" s="75" t="s">
        <v>43</v>
      </c>
      <c r="D1603" s="76">
        <v>42556.5</v>
      </c>
      <c r="E1603" s="74" t="s">
        <v>41</v>
      </c>
      <c r="F1603" s="33">
        <v>42556.231249999997</v>
      </c>
      <c r="G1603" s="51">
        <f t="shared" si="283"/>
        <v>0.26875000000291038</v>
      </c>
      <c r="H1603" s="31" t="str">
        <f t="shared" si="280"/>
        <v>ACCEPTABLE</v>
      </c>
      <c r="I1603" s="18"/>
      <c r="J1603" s="33">
        <v>42556.493055555555</v>
      </c>
      <c r="K1603" s="33">
        <v>42556.497916666667</v>
      </c>
      <c r="L1603" s="27">
        <f t="shared" si="281"/>
        <v>4.8611111124046147E-3</v>
      </c>
      <c r="M1603" s="28" t="str">
        <f t="shared" si="282"/>
        <v>TRUE</v>
      </c>
      <c r="N1603" s="31" t="s">
        <v>41</v>
      </c>
      <c r="O1603" s="29" t="s">
        <v>221</v>
      </c>
      <c r="P1603"/>
      <c r="Q1603"/>
      <c r="R1603"/>
      <c r="S1603"/>
      <c r="T1603"/>
      <c r="U1603"/>
      <c r="V1603"/>
      <c r="W1603"/>
    </row>
    <row r="1604" spans="1:23" ht="27" customHeight="1" thickBot="1" x14ac:dyDescent="0.3">
      <c r="A1604" s="73">
        <v>20172</v>
      </c>
      <c r="B1604" s="74">
        <v>1540</v>
      </c>
      <c r="C1604" s="75" t="s">
        <v>43</v>
      </c>
      <c r="D1604" s="76">
        <v>42556.590277777781</v>
      </c>
      <c r="E1604" s="74" t="s">
        <v>41</v>
      </c>
      <c r="F1604" s="33">
        <v>42556.527083333334</v>
      </c>
      <c r="G1604" s="51">
        <f t="shared" si="283"/>
        <v>6.3194444446708076E-2</v>
      </c>
      <c r="H1604" s="31" t="str">
        <f t="shared" si="280"/>
        <v>ACCEPTABLE</v>
      </c>
      <c r="I1604" s="18"/>
      <c r="J1604" s="33">
        <v>42556.609722222223</v>
      </c>
      <c r="K1604" s="33">
        <v>42556.615972222222</v>
      </c>
      <c r="L1604" s="27">
        <f t="shared" si="281"/>
        <v>6.2499999985448085E-3</v>
      </c>
      <c r="M1604" s="28" t="str">
        <f t="shared" si="282"/>
        <v>TRUE</v>
      </c>
      <c r="N1604" s="31" t="s">
        <v>41</v>
      </c>
      <c r="O1604" s="29" t="s">
        <v>44</v>
      </c>
      <c r="P1604"/>
      <c r="Q1604"/>
      <c r="R1604"/>
      <c r="S1604"/>
      <c r="T1604"/>
      <c r="U1604"/>
      <c r="V1604"/>
      <c r="W1604"/>
    </row>
    <row r="1605" spans="1:23" ht="27" customHeight="1" thickBot="1" x14ac:dyDescent="0.3">
      <c r="A1605" s="73">
        <v>20172</v>
      </c>
      <c r="B1605" s="74">
        <v>1541</v>
      </c>
      <c r="C1605" s="75" t="s">
        <v>40</v>
      </c>
      <c r="D1605" s="76">
        <v>42556.618055555555</v>
      </c>
      <c r="E1605" s="74" t="s">
        <v>39</v>
      </c>
      <c r="F1605" s="33">
        <v>42556.527083333334</v>
      </c>
      <c r="G1605" s="51">
        <f t="shared" si="283"/>
        <v>9.0972222220443655E-2</v>
      </c>
      <c r="H1605" s="31" t="str">
        <f t="shared" si="280"/>
        <v>ACCEPTABLE</v>
      </c>
      <c r="I1605" s="18"/>
      <c r="J1605" s="33">
        <v>42556.629166666666</v>
      </c>
      <c r="K1605" s="33">
        <v>42556.63958333333</v>
      </c>
      <c r="L1605" s="27">
        <f t="shared" si="281"/>
        <v>1.0416666664241347E-2</v>
      </c>
      <c r="M1605" s="28" t="str">
        <f t="shared" si="282"/>
        <v>TRUE</v>
      </c>
      <c r="N1605" s="31" t="s">
        <v>39</v>
      </c>
      <c r="O1605" s="29" t="s">
        <v>927</v>
      </c>
      <c r="P1605"/>
      <c r="Q1605"/>
      <c r="R1605"/>
      <c r="S1605"/>
      <c r="T1605"/>
      <c r="U1605"/>
      <c r="V1605"/>
      <c r="W1605"/>
    </row>
    <row r="1606" spans="1:23" ht="27" customHeight="1" thickBot="1" x14ac:dyDescent="0.3">
      <c r="A1606" s="77">
        <v>20173</v>
      </c>
      <c r="B1606" s="78">
        <v>1542</v>
      </c>
      <c r="C1606" s="79" t="s">
        <v>43</v>
      </c>
      <c r="D1606" s="80">
        <v>42557.715277777781</v>
      </c>
      <c r="E1606" s="78" t="s">
        <v>41</v>
      </c>
      <c r="F1606" s="33">
        <v>42557.36041666667</v>
      </c>
      <c r="G1606" s="51">
        <f t="shared" si="283"/>
        <v>0.35486111111094942</v>
      </c>
      <c r="H1606" s="31" t="str">
        <f t="shared" si="280"/>
        <v>ACCEPTABLE</v>
      </c>
      <c r="I1606" s="18"/>
      <c r="J1606" s="33">
        <v>42557.652777777781</v>
      </c>
      <c r="K1606" s="33">
        <v>42557.663194444445</v>
      </c>
      <c r="L1606" s="27">
        <f t="shared" si="281"/>
        <v>1.0416666664241347E-2</v>
      </c>
      <c r="M1606" s="28" t="str">
        <f t="shared" si="282"/>
        <v>TRUE</v>
      </c>
      <c r="N1606" s="31" t="s">
        <v>41</v>
      </c>
      <c r="O1606" s="29" t="s">
        <v>398</v>
      </c>
      <c r="P1606"/>
      <c r="Q1606"/>
      <c r="R1606"/>
      <c r="S1606"/>
      <c r="T1606"/>
      <c r="U1606"/>
      <c r="V1606"/>
      <c r="W1606"/>
    </row>
    <row r="1607" spans="1:23" ht="27" customHeight="1" thickBot="1" x14ac:dyDescent="0.3">
      <c r="A1607" s="77">
        <v>20173</v>
      </c>
      <c r="B1607" s="78">
        <v>1543</v>
      </c>
      <c r="C1607" s="79" t="s">
        <v>40</v>
      </c>
      <c r="D1607" s="80">
        <v>42557.743055555555</v>
      </c>
      <c r="E1607" s="78" t="s">
        <v>39</v>
      </c>
      <c r="F1607" s="33">
        <v>42557.36041666667</v>
      </c>
      <c r="G1607" s="51">
        <f t="shared" si="283"/>
        <v>0.382638888884685</v>
      </c>
      <c r="H1607" s="31" t="str">
        <f t="shared" si="280"/>
        <v>ACCEPTABLE</v>
      </c>
      <c r="I1607" s="18"/>
      <c r="J1607" s="33">
        <v>42557.684027777781</v>
      </c>
      <c r="K1607" s="33">
        <v>42557.697916666664</v>
      </c>
      <c r="L1607" s="27">
        <f t="shared" si="281"/>
        <v>1.3888888883229811E-2</v>
      </c>
      <c r="M1607" s="28" t="str">
        <f t="shared" si="282"/>
        <v>TRUE</v>
      </c>
      <c r="N1607" s="31" t="s">
        <v>39</v>
      </c>
      <c r="O1607" s="29" t="s">
        <v>458</v>
      </c>
      <c r="P1607"/>
      <c r="Q1607"/>
      <c r="R1607"/>
      <c r="S1607"/>
      <c r="T1607"/>
      <c r="U1607"/>
      <c r="V1607"/>
      <c r="W1607"/>
    </row>
    <row r="1608" spans="1:23" ht="27" customHeight="1" thickBot="1" x14ac:dyDescent="0.3">
      <c r="A1608" s="73">
        <v>20175</v>
      </c>
      <c r="B1608" s="74">
        <v>1544</v>
      </c>
      <c r="C1608" s="75" t="s">
        <v>40</v>
      </c>
      <c r="D1608" s="76">
        <v>42557.78125</v>
      </c>
      <c r="E1608" s="74" t="s">
        <v>41</v>
      </c>
      <c r="F1608" s="33">
        <v>42557.36041666667</v>
      </c>
      <c r="G1608" s="51">
        <f t="shared" si="283"/>
        <v>0.42083333332993789</v>
      </c>
      <c r="H1608" s="31" t="str">
        <f t="shared" si="280"/>
        <v>ACCEPTABLE</v>
      </c>
      <c r="I1608" s="18"/>
      <c r="J1608" s="33">
        <v>42557.71875</v>
      </c>
      <c r="K1608" s="33">
        <v>42557.732638888891</v>
      </c>
      <c r="L1608" s="27">
        <f t="shared" si="281"/>
        <v>1.3888888890505768E-2</v>
      </c>
      <c r="M1608" s="28" t="str">
        <f t="shared" si="282"/>
        <v>TRUE</v>
      </c>
      <c r="N1608" s="31" t="s">
        <v>41</v>
      </c>
      <c r="O1608" s="29" t="s">
        <v>928</v>
      </c>
      <c r="P1608"/>
      <c r="Q1608"/>
      <c r="R1608"/>
      <c r="S1608"/>
      <c r="T1608"/>
      <c r="U1608"/>
      <c r="V1608"/>
      <c r="W1608"/>
    </row>
    <row r="1609" spans="1:23" ht="27" customHeight="1" thickBot="1" x14ac:dyDescent="0.3">
      <c r="A1609" s="73">
        <v>20175</v>
      </c>
      <c r="B1609" s="74">
        <v>1545</v>
      </c>
      <c r="C1609" s="75" t="s">
        <v>43</v>
      </c>
      <c r="D1609" s="76">
        <v>42557.822916666664</v>
      </c>
      <c r="E1609" s="74" t="s">
        <v>39</v>
      </c>
      <c r="F1609" s="33">
        <v>42557.36041666667</v>
      </c>
      <c r="G1609" s="51">
        <f t="shared" si="283"/>
        <v>0.46249999999417923</v>
      </c>
      <c r="H1609" s="31" t="str">
        <f t="shared" si="280"/>
        <v>ACCEPTABLE</v>
      </c>
      <c r="I1609" s="18"/>
      <c r="J1609" s="33">
        <v>42557.753472222219</v>
      </c>
      <c r="K1609" s="33">
        <v>42557.763888888891</v>
      </c>
      <c r="L1609" s="27">
        <f t="shared" si="281"/>
        <v>1.0416666671517305E-2</v>
      </c>
      <c r="M1609" s="28" t="str">
        <f t="shared" si="282"/>
        <v>TRUE</v>
      </c>
      <c r="N1609" s="31" t="s">
        <v>39</v>
      </c>
      <c r="O1609" s="29" t="s">
        <v>929</v>
      </c>
      <c r="P1609"/>
      <c r="Q1609"/>
      <c r="R1609"/>
      <c r="S1609"/>
      <c r="T1609"/>
      <c r="U1609"/>
      <c r="V1609"/>
      <c r="W1609"/>
    </row>
    <row r="1610" spans="1:23" ht="27" customHeight="1" thickBot="1" x14ac:dyDescent="0.3">
      <c r="A1610" s="73">
        <v>20175</v>
      </c>
      <c r="B1610" s="74">
        <v>1547</v>
      </c>
      <c r="C1610" s="75" t="s">
        <v>43</v>
      </c>
      <c r="D1610" s="76">
        <v>42559.006944444445</v>
      </c>
      <c r="E1610" s="74" t="s">
        <v>41</v>
      </c>
      <c r="F1610" s="33">
        <v>42558.758333333331</v>
      </c>
      <c r="G1610" s="51">
        <f t="shared" si="283"/>
        <v>0.24861111111385981</v>
      </c>
      <c r="H1610" s="31" t="str">
        <f t="shared" si="280"/>
        <v>ACCEPTABLE</v>
      </c>
      <c r="I1610" s="18"/>
      <c r="J1610" s="33">
        <v>42558.996527777781</v>
      </c>
      <c r="K1610" s="33">
        <v>42559.010416666664</v>
      </c>
      <c r="L1610" s="27">
        <f t="shared" si="281"/>
        <v>1.3888888883229811E-2</v>
      </c>
      <c r="M1610" s="28" t="str">
        <f t="shared" si="282"/>
        <v>TRUE</v>
      </c>
      <c r="N1610" s="31" t="s">
        <v>41</v>
      </c>
      <c r="O1610" s="29" t="s">
        <v>398</v>
      </c>
      <c r="P1610"/>
      <c r="Q1610"/>
      <c r="R1610"/>
      <c r="S1610"/>
      <c r="T1610"/>
      <c r="U1610"/>
      <c r="V1610"/>
      <c r="W1610"/>
    </row>
    <row r="1611" spans="1:23" ht="27" customHeight="1" thickBot="1" x14ac:dyDescent="0.3">
      <c r="A1611" s="73">
        <v>20177</v>
      </c>
      <c r="B1611" s="74">
        <v>1549</v>
      </c>
      <c r="C1611" s="75" t="s">
        <v>40</v>
      </c>
      <c r="D1611" s="76">
        <v>42561.135416666664</v>
      </c>
      <c r="E1611" s="74"/>
      <c r="F1611" s="33">
        <v>42560.906944444447</v>
      </c>
      <c r="G1611" s="51">
        <f t="shared" si="283"/>
        <v>0.22847222221753327</v>
      </c>
      <c r="H1611" s="31" t="str">
        <f t="shared" si="280"/>
        <v>ACCEPTABLE</v>
      </c>
      <c r="I1611" s="18"/>
      <c r="J1611" s="33">
        <v>42561.13958333333</v>
      </c>
      <c r="K1611" s="33">
        <v>42561.150694444441</v>
      </c>
      <c r="L1611" s="27">
        <f t="shared" si="281"/>
        <v>1.1111111110949423E-2</v>
      </c>
      <c r="M1611" s="28" t="str">
        <f t="shared" si="282"/>
        <v>TRUE</v>
      </c>
      <c r="N1611" s="31" t="s">
        <v>41</v>
      </c>
      <c r="O1611" s="29" t="s">
        <v>348</v>
      </c>
      <c r="P1611"/>
      <c r="Q1611"/>
      <c r="R1611"/>
      <c r="S1611"/>
      <c r="T1611"/>
      <c r="U1611"/>
      <c r="V1611"/>
      <c r="W1611"/>
    </row>
    <row r="1612" spans="1:23" ht="27" customHeight="1" thickBot="1" x14ac:dyDescent="0.3">
      <c r="A1612" s="73">
        <v>20177</v>
      </c>
      <c r="B1612" s="74">
        <v>1550</v>
      </c>
      <c r="C1612" s="75" t="s">
        <v>43</v>
      </c>
      <c r="D1612" s="76">
        <v>42561.177083333336</v>
      </c>
      <c r="E1612" s="74"/>
      <c r="F1612" s="33">
        <v>42560.906944444447</v>
      </c>
      <c r="G1612" s="51">
        <f t="shared" si="283"/>
        <v>0.27013888888905058</v>
      </c>
      <c r="H1612" s="31" t="str">
        <f t="shared" si="280"/>
        <v>ACCEPTABLE</v>
      </c>
      <c r="I1612" s="18"/>
      <c r="J1612" s="33">
        <v>42561.17083333333</v>
      </c>
      <c r="K1612" s="33">
        <v>42561.180555555555</v>
      </c>
      <c r="L1612" s="27">
        <f t="shared" si="281"/>
        <v>9.7222222248092294E-3</v>
      </c>
      <c r="M1612" s="28" t="str">
        <f t="shared" si="282"/>
        <v>TRUE</v>
      </c>
      <c r="N1612" s="31" t="s">
        <v>39</v>
      </c>
      <c r="O1612" s="29" t="s">
        <v>54</v>
      </c>
      <c r="P1612"/>
      <c r="Q1612"/>
      <c r="R1612"/>
      <c r="S1612"/>
      <c r="T1612"/>
      <c r="U1612"/>
      <c r="V1612"/>
      <c r="W1612"/>
    </row>
    <row r="1613" spans="1:23" ht="27" customHeight="1" thickBot="1" x14ac:dyDescent="0.3">
      <c r="A1613" s="73">
        <v>20177</v>
      </c>
      <c r="B1613" s="74">
        <v>1551</v>
      </c>
      <c r="C1613" s="75" t="s">
        <v>43</v>
      </c>
      <c r="D1613" s="76">
        <v>42561.506944444445</v>
      </c>
      <c r="E1613" s="74"/>
      <c r="F1613" s="33">
        <v>42561.321527777778</v>
      </c>
      <c r="G1613" s="51">
        <f t="shared" si="283"/>
        <v>0.18541666666715173</v>
      </c>
      <c r="H1613" s="31" t="str">
        <f t="shared" si="280"/>
        <v>ACCEPTABLE</v>
      </c>
      <c r="I1613" s="18"/>
      <c r="J1613" s="33">
        <v>42561.556944444441</v>
      </c>
      <c r="K1613" s="33">
        <v>42561.5625</v>
      </c>
      <c r="L1613" s="27">
        <f t="shared" si="281"/>
        <v>5.5555555591126904E-3</v>
      </c>
      <c r="M1613" s="28" t="str">
        <f t="shared" si="282"/>
        <v>TRUE</v>
      </c>
      <c r="N1613" s="31" t="s">
        <v>41</v>
      </c>
      <c r="O1613" s="29" t="s">
        <v>54</v>
      </c>
      <c r="P1613"/>
      <c r="Q1613"/>
      <c r="R1613"/>
      <c r="S1613"/>
      <c r="T1613"/>
      <c r="U1613"/>
      <c r="V1613"/>
      <c r="W1613"/>
    </row>
    <row r="1614" spans="1:23" ht="27" customHeight="1" thickBot="1" x14ac:dyDescent="0.3">
      <c r="A1614" s="73">
        <v>20177</v>
      </c>
      <c r="B1614" s="74">
        <v>1552</v>
      </c>
      <c r="C1614" s="75" t="s">
        <v>40</v>
      </c>
      <c r="D1614" s="76">
        <v>42561.534722222219</v>
      </c>
      <c r="E1614" s="74"/>
      <c r="F1614" s="33">
        <v>42561.321527777778</v>
      </c>
      <c r="G1614" s="51">
        <f t="shared" si="283"/>
        <v>0.21319444444088731</v>
      </c>
      <c r="H1614" s="31" t="str">
        <f t="shared" si="280"/>
        <v>ACCEPTABLE</v>
      </c>
      <c r="I1614" s="18"/>
      <c r="J1614" s="33">
        <v>42561.586805555555</v>
      </c>
      <c r="K1614" s="33">
        <v>42561.600694444445</v>
      </c>
      <c r="L1614" s="27">
        <f t="shared" si="281"/>
        <v>1.3888888890505768E-2</v>
      </c>
      <c r="M1614" s="28" t="str">
        <f t="shared" si="282"/>
        <v>TRUE</v>
      </c>
      <c r="N1614" s="31" t="s">
        <v>39</v>
      </c>
      <c r="O1614" s="29" t="s">
        <v>348</v>
      </c>
      <c r="P1614"/>
      <c r="Q1614"/>
      <c r="R1614"/>
      <c r="S1614"/>
      <c r="T1614"/>
      <c r="U1614"/>
      <c r="V1614"/>
      <c r="W1614"/>
    </row>
    <row r="1615" spans="1:23" ht="27" customHeight="1" thickBot="1" x14ac:dyDescent="0.3">
      <c r="A1615" s="77">
        <v>20176</v>
      </c>
      <c r="B1615" s="78">
        <v>1553</v>
      </c>
      <c r="C1615" s="79" t="s">
        <v>340</v>
      </c>
      <c r="D1615" s="80">
        <v>42561.645833333336</v>
      </c>
      <c r="E1615" s="74"/>
      <c r="F1615" s="33">
        <v>42561.321527777778</v>
      </c>
      <c r="G1615" s="51">
        <f t="shared" si="283"/>
        <v>0.3243055555576575</v>
      </c>
      <c r="H1615" s="31" t="str">
        <f t="shared" ref="H1615:H1663" si="284">IF(D1615-F1615&lt;0,"TOO LATE",IF(G1615="","",IF(OR(DAY(D1615-F1615)&gt;1,AND(HOUR(D1615-F1615)&gt;HOUR("0:59"),(SIGN(D1615-F1615)=1))),"ACCEPTABLE","TOO LATE")))</f>
        <v>ACCEPTABLE</v>
      </c>
      <c r="I1615" s="18"/>
      <c r="J1615" s="33">
        <v>42561.673611111109</v>
      </c>
      <c r="K1615" s="33">
        <v>42561.686111111114</v>
      </c>
      <c r="L1615" s="27">
        <f t="shared" si="281"/>
        <v>1.2500000004365575E-2</v>
      </c>
      <c r="M1615" s="28" t="str">
        <f t="shared" si="282"/>
        <v>TRUE</v>
      </c>
      <c r="N1615" s="31" t="s">
        <v>41</v>
      </c>
      <c r="O1615" s="29" t="s">
        <v>464</v>
      </c>
      <c r="P1615"/>
      <c r="Q1615"/>
      <c r="R1615"/>
      <c r="S1615"/>
      <c r="T1615"/>
      <c r="U1615"/>
      <c r="V1615"/>
      <c r="W1615"/>
    </row>
    <row r="1616" spans="1:23" ht="27" customHeight="1" thickBot="1" x14ac:dyDescent="0.3">
      <c r="A1616" s="77">
        <v>20176</v>
      </c>
      <c r="B1616" s="78">
        <v>1554</v>
      </c>
      <c r="C1616" s="79" t="s">
        <v>51</v>
      </c>
      <c r="D1616" s="80">
        <v>42561.680555555555</v>
      </c>
      <c r="E1616" s="74"/>
      <c r="F1616" s="33">
        <v>42561.321527777778</v>
      </c>
      <c r="G1616" s="51">
        <f t="shared" si="283"/>
        <v>0.35902777777664596</v>
      </c>
      <c r="H1616" s="31" t="str">
        <f t="shared" si="284"/>
        <v>ACCEPTABLE</v>
      </c>
      <c r="I1616" s="18"/>
      <c r="J1616" s="33">
        <v>42561.701388888891</v>
      </c>
      <c r="K1616" s="33">
        <v>42561.715277777781</v>
      </c>
      <c r="L1616" s="27">
        <f t="shared" ref="L1616:L1664" si="285">IF(OR(K1616="",J1616=""), "Incomplete Data", K1616-J1616)</f>
        <v>1.3888888890505768E-2</v>
      </c>
      <c r="M1616" s="28" t="str">
        <f t="shared" ref="M1616:M1664" si="286">_xlfn.IFS(OR(J1616=0,K1616=0,L1616=""), "Incomplete Data", OR(L1616&gt;$M$5,L1616&lt;-$M$5),"FALSE",  OR(L1616&lt;=$M$5,L1616&gt;-$M$5), "TRUE")</f>
        <v>TRUE</v>
      </c>
      <c r="N1616" s="31" t="s">
        <v>39</v>
      </c>
      <c r="O1616" s="29" t="s">
        <v>821</v>
      </c>
      <c r="P1616"/>
      <c r="Q1616"/>
      <c r="R1616"/>
      <c r="S1616"/>
      <c r="T1616"/>
      <c r="U1616"/>
      <c r="V1616"/>
      <c r="W1616"/>
    </row>
    <row r="1617" spans="1:23" ht="27" customHeight="1" thickBot="1" x14ac:dyDescent="0.3">
      <c r="A1617" s="73">
        <v>20178</v>
      </c>
      <c r="B1617" s="74">
        <v>1555</v>
      </c>
      <c r="C1617" s="75" t="s">
        <v>340</v>
      </c>
      <c r="D1617" s="76">
        <v>42562.604166666664</v>
      </c>
      <c r="E1617" s="74" t="s">
        <v>41</v>
      </c>
      <c r="F1617" s="33">
        <v>42562.283333333333</v>
      </c>
      <c r="G1617" s="51">
        <f t="shared" si="283"/>
        <v>0.32083333333139308</v>
      </c>
      <c r="H1617" s="31" t="str">
        <f t="shared" si="284"/>
        <v>ACCEPTABLE</v>
      </c>
      <c r="I1617" s="18"/>
      <c r="J1617" s="33">
        <v>42562.616666666669</v>
      </c>
      <c r="K1617" s="33">
        <v>42562.628472222219</v>
      </c>
      <c r="L1617" s="27">
        <f t="shared" si="285"/>
        <v>1.1805555550381541E-2</v>
      </c>
      <c r="M1617" s="28" t="str">
        <f t="shared" si="286"/>
        <v>TRUE</v>
      </c>
      <c r="N1617" s="31" t="s">
        <v>41</v>
      </c>
      <c r="O1617" s="29" t="s">
        <v>930</v>
      </c>
      <c r="P1617"/>
      <c r="Q1617"/>
      <c r="R1617"/>
      <c r="S1617"/>
      <c r="T1617"/>
      <c r="U1617"/>
      <c r="V1617"/>
      <c r="W1617"/>
    </row>
    <row r="1618" spans="1:23" ht="27" customHeight="1" thickBot="1" x14ac:dyDescent="0.3">
      <c r="A1618" s="73">
        <v>20178</v>
      </c>
      <c r="B1618" s="74">
        <v>1556</v>
      </c>
      <c r="C1618" s="75" t="s">
        <v>51</v>
      </c>
      <c r="D1618" s="76">
        <v>42562.638888888891</v>
      </c>
      <c r="E1618" s="74" t="s">
        <v>39</v>
      </c>
      <c r="F1618" s="33">
        <v>42562.283333333333</v>
      </c>
      <c r="G1618" s="51">
        <f t="shared" si="283"/>
        <v>0.3555555555576575</v>
      </c>
      <c r="H1618" s="31" t="str">
        <f t="shared" si="284"/>
        <v>ACCEPTABLE</v>
      </c>
      <c r="I1618" s="18"/>
      <c r="J1618" s="33">
        <v>42562.65347222222</v>
      </c>
      <c r="K1618" s="33">
        <v>42562.661805555559</v>
      </c>
      <c r="L1618" s="27">
        <f t="shared" si="285"/>
        <v>8.3333333386690356E-3</v>
      </c>
      <c r="M1618" s="28" t="str">
        <f t="shared" si="286"/>
        <v>TRUE</v>
      </c>
      <c r="N1618" s="31" t="s">
        <v>39</v>
      </c>
      <c r="O1618" s="29" t="s">
        <v>633</v>
      </c>
      <c r="P1618"/>
      <c r="Q1618"/>
      <c r="R1618"/>
      <c r="S1618"/>
      <c r="T1618"/>
      <c r="U1618"/>
      <c r="V1618"/>
      <c r="W1618"/>
    </row>
    <row r="1619" spans="1:23" ht="27" customHeight="1" thickBot="1" x14ac:dyDescent="0.3">
      <c r="A1619" s="77">
        <v>20176</v>
      </c>
      <c r="B1619" s="78">
        <v>1557</v>
      </c>
      <c r="C1619" s="79" t="s">
        <v>51</v>
      </c>
      <c r="D1619" s="80">
        <v>42562.760416666664</v>
      </c>
      <c r="E1619" s="78" t="s">
        <v>41</v>
      </c>
      <c r="F1619" s="33">
        <v>42562.749305555553</v>
      </c>
      <c r="G1619" s="51">
        <f t="shared" si="283"/>
        <v>1.1111111110949423E-2</v>
      </c>
      <c r="H1619" s="31" t="str">
        <f t="shared" si="284"/>
        <v>TOO LATE</v>
      </c>
      <c r="I1619" s="18"/>
      <c r="J1619" s="33">
        <v>42562.756249999999</v>
      </c>
      <c r="K1619" s="33">
        <v>42562.763888888891</v>
      </c>
      <c r="L1619" s="27">
        <f t="shared" si="285"/>
        <v>7.6388888919609599E-3</v>
      </c>
      <c r="M1619" s="28" t="str">
        <f t="shared" si="286"/>
        <v>TRUE</v>
      </c>
      <c r="N1619" s="31" t="s">
        <v>41</v>
      </c>
      <c r="O1619" s="29" t="s">
        <v>89</v>
      </c>
      <c r="P1619"/>
      <c r="Q1619"/>
      <c r="R1619"/>
      <c r="S1619"/>
      <c r="T1619"/>
      <c r="U1619"/>
      <c r="V1619"/>
      <c r="W1619"/>
    </row>
    <row r="1620" spans="1:23" ht="27" customHeight="1" thickBot="1" x14ac:dyDescent="0.3">
      <c r="A1620" s="73">
        <v>20176</v>
      </c>
      <c r="B1620" s="74">
        <v>1558</v>
      </c>
      <c r="C1620" s="75" t="s">
        <v>340</v>
      </c>
      <c r="D1620" s="76">
        <v>42562.791666666664</v>
      </c>
      <c r="E1620" s="74" t="s">
        <v>39</v>
      </c>
      <c r="F1620" s="33">
        <v>42562.749305555553</v>
      </c>
      <c r="G1620" s="51">
        <f t="shared" si="283"/>
        <v>4.2361111110949423E-2</v>
      </c>
      <c r="H1620" s="31" t="str">
        <f t="shared" si="284"/>
        <v>ACCEPTABLE</v>
      </c>
      <c r="I1620" s="18"/>
      <c r="J1620" s="33">
        <v>42562.780555555553</v>
      </c>
      <c r="K1620" s="33">
        <v>42562.793055555558</v>
      </c>
      <c r="L1620" s="27">
        <f t="shared" si="285"/>
        <v>1.2500000004365575E-2</v>
      </c>
      <c r="M1620" s="28" t="str">
        <f t="shared" si="286"/>
        <v>TRUE</v>
      </c>
      <c r="N1620" s="31" t="s">
        <v>39</v>
      </c>
      <c r="O1620" s="29" t="s">
        <v>854</v>
      </c>
      <c r="P1620"/>
      <c r="Q1620"/>
      <c r="R1620"/>
      <c r="S1620"/>
      <c r="T1620"/>
      <c r="U1620"/>
      <c r="V1620"/>
      <c r="W1620"/>
    </row>
    <row r="1621" spans="1:23" ht="27" customHeight="1" thickBot="1" x14ac:dyDescent="0.3">
      <c r="A1621" s="73">
        <v>20179</v>
      </c>
      <c r="B1621" s="74">
        <v>1559</v>
      </c>
      <c r="C1621" s="75" t="s">
        <v>40</v>
      </c>
      <c r="D1621" s="76">
        <v>42562.819444444445</v>
      </c>
      <c r="E1621" s="74" t="s">
        <v>41</v>
      </c>
      <c r="F1621" s="33">
        <v>42562.749305555553</v>
      </c>
      <c r="G1621" s="51">
        <f t="shared" si="283"/>
        <v>7.013888889196096E-2</v>
      </c>
      <c r="H1621" s="31" t="str">
        <f t="shared" si="284"/>
        <v>ACCEPTABLE</v>
      </c>
      <c r="I1621" s="18"/>
      <c r="J1621" s="33">
        <v>42562.81527777778</v>
      </c>
      <c r="K1621" s="33">
        <v>42562.828472222223</v>
      </c>
      <c r="L1621" s="27">
        <f t="shared" si="285"/>
        <v>1.3194444443797693E-2</v>
      </c>
      <c r="M1621" s="28" t="str">
        <f t="shared" si="286"/>
        <v>TRUE</v>
      </c>
      <c r="N1621" s="31" t="s">
        <v>41</v>
      </c>
      <c r="O1621" s="29" t="s">
        <v>931</v>
      </c>
      <c r="P1621"/>
      <c r="Q1621"/>
      <c r="R1621"/>
      <c r="S1621"/>
      <c r="T1621"/>
      <c r="U1621"/>
      <c r="V1621"/>
      <c r="W1621"/>
    </row>
    <row r="1622" spans="1:23" ht="27" customHeight="1" thickBot="1" x14ac:dyDescent="0.3">
      <c r="A1622" s="73">
        <v>20179</v>
      </c>
      <c r="B1622" s="74">
        <v>1560</v>
      </c>
      <c r="C1622" s="75" t="s">
        <v>40</v>
      </c>
      <c r="D1622" s="76">
        <v>42562.847222222219</v>
      </c>
      <c r="E1622" s="74" t="s">
        <v>39</v>
      </c>
      <c r="F1622" s="33">
        <v>42562.749305555553</v>
      </c>
      <c r="G1622" s="51">
        <f t="shared" si="283"/>
        <v>9.7916666665696539E-2</v>
      </c>
      <c r="H1622" s="31" t="str">
        <f t="shared" si="284"/>
        <v>ACCEPTABLE</v>
      </c>
      <c r="I1622" s="18"/>
      <c r="J1622" s="33">
        <v>42562.832638888889</v>
      </c>
      <c r="K1622" s="33">
        <v>42562.845833333333</v>
      </c>
      <c r="L1622" s="27">
        <f t="shared" si="285"/>
        <v>1.3194444443797693E-2</v>
      </c>
      <c r="M1622" s="28" t="str">
        <f t="shared" si="286"/>
        <v>TRUE</v>
      </c>
      <c r="N1622" s="31" t="s">
        <v>39</v>
      </c>
      <c r="O1622" s="29" t="s">
        <v>931</v>
      </c>
      <c r="P1622"/>
      <c r="Q1622"/>
      <c r="R1622"/>
      <c r="S1622"/>
      <c r="T1622"/>
      <c r="U1622"/>
      <c r="V1622"/>
      <c r="W1622"/>
    </row>
    <row r="1623" spans="1:23" ht="27" customHeight="1" thickBot="1" x14ac:dyDescent="0.3">
      <c r="A1623" s="73">
        <v>20178</v>
      </c>
      <c r="B1623" s="74">
        <v>1561</v>
      </c>
      <c r="C1623" s="75" t="s">
        <v>51</v>
      </c>
      <c r="D1623" s="76">
        <v>42563.486111111109</v>
      </c>
      <c r="E1623" s="74" t="s">
        <v>41</v>
      </c>
      <c r="F1623" s="33">
        <v>42563.414583333331</v>
      </c>
      <c r="G1623" s="51">
        <f t="shared" si="283"/>
        <v>7.1527777778101154E-2</v>
      </c>
      <c r="H1623" s="31" t="str">
        <f t="shared" si="284"/>
        <v>ACCEPTABLE</v>
      </c>
      <c r="I1623" s="18"/>
      <c r="J1623" s="33">
        <v>42563.482638888891</v>
      </c>
      <c r="K1623" s="33">
        <v>42563.493055555555</v>
      </c>
      <c r="L1623" s="27">
        <f t="shared" si="285"/>
        <v>1.0416666664241347E-2</v>
      </c>
      <c r="M1623" s="28" t="str">
        <f t="shared" si="286"/>
        <v>TRUE</v>
      </c>
      <c r="N1623" s="31" t="s">
        <v>41</v>
      </c>
      <c r="O1623" s="29" t="s">
        <v>933</v>
      </c>
      <c r="P1623"/>
      <c r="Q1623"/>
      <c r="R1623"/>
      <c r="S1623"/>
      <c r="T1623"/>
      <c r="U1623"/>
      <c r="V1623"/>
      <c r="W1623"/>
    </row>
    <row r="1624" spans="1:23" ht="27" customHeight="1" thickBot="1" x14ac:dyDescent="0.3">
      <c r="A1624" s="73">
        <v>20178</v>
      </c>
      <c r="B1624" s="74">
        <v>1562</v>
      </c>
      <c r="C1624" s="75" t="s">
        <v>340</v>
      </c>
      <c r="D1624" s="76">
        <v>42563.520833333336</v>
      </c>
      <c r="E1624" s="74" t="s">
        <v>39</v>
      </c>
      <c r="F1624" s="33">
        <v>42563.414583333331</v>
      </c>
      <c r="G1624" s="51">
        <f t="shared" si="283"/>
        <v>0.10625000000436557</v>
      </c>
      <c r="H1624" s="31" t="str">
        <f t="shared" si="284"/>
        <v>ACCEPTABLE</v>
      </c>
      <c r="I1624" s="18"/>
      <c r="J1624" s="33">
        <v>42563.519444444442</v>
      </c>
      <c r="K1624" s="33">
        <v>42563.530555555553</v>
      </c>
      <c r="L1624" s="27">
        <f t="shared" si="285"/>
        <v>1.1111111110949423E-2</v>
      </c>
      <c r="M1624" s="28" t="str">
        <f t="shared" si="286"/>
        <v>TRUE</v>
      </c>
      <c r="N1624" s="31" t="s">
        <v>39</v>
      </c>
      <c r="O1624" s="29" t="s">
        <v>934</v>
      </c>
      <c r="P1624"/>
      <c r="Q1624"/>
      <c r="R1624"/>
      <c r="S1624"/>
      <c r="T1624"/>
      <c r="U1624"/>
      <c r="V1624"/>
      <c r="W1624"/>
    </row>
    <row r="1625" spans="1:23" ht="27" customHeight="1" thickBot="1" x14ac:dyDescent="0.3">
      <c r="A1625" s="77">
        <v>20180</v>
      </c>
      <c r="B1625" s="78">
        <v>1563</v>
      </c>
      <c r="C1625" s="79" t="s">
        <v>340</v>
      </c>
      <c r="D1625" s="80">
        <v>42565.708333333336</v>
      </c>
      <c r="E1625" s="78" t="s">
        <v>41</v>
      </c>
      <c r="F1625" s="33">
        <v>42565.518055555556</v>
      </c>
      <c r="G1625" s="51">
        <f t="shared" si="283"/>
        <v>0.19027777777955635</v>
      </c>
      <c r="H1625" s="31" t="str">
        <f t="shared" si="284"/>
        <v>ACCEPTABLE</v>
      </c>
      <c r="I1625" s="18"/>
      <c r="J1625" s="33">
        <v>42565.711805555555</v>
      </c>
      <c r="K1625" s="33">
        <v>42565.727083333331</v>
      </c>
      <c r="L1625" s="27">
        <f t="shared" si="285"/>
        <v>1.5277777776645962E-2</v>
      </c>
      <c r="M1625" s="28" t="str">
        <f t="shared" si="286"/>
        <v>TRUE</v>
      </c>
      <c r="N1625" s="31" t="s">
        <v>41</v>
      </c>
      <c r="O1625" s="29" t="s">
        <v>935</v>
      </c>
      <c r="P1625"/>
      <c r="Q1625"/>
      <c r="R1625"/>
      <c r="S1625"/>
      <c r="T1625"/>
      <c r="U1625"/>
      <c r="V1625"/>
      <c r="W1625"/>
    </row>
    <row r="1626" spans="1:23" ht="27" customHeight="1" thickBot="1" x14ac:dyDescent="0.3">
      <c r="A1626" s="77">
        <v>20180</v>
      </c>
      <c r="B1626" s="78">
        <v>1564</v>
      </c>
      <c r="C1626" s="79" t="s">
        <v>51</v>
      </c>
      <c r="D1626" s="80">
        <v>42565.743055555555</v>
      </c>
      <c r="E1626" s="78" t="s">
        <v>39</v>
      </c>
      <c r="F1626" s="33">
        <v>42565.518055555556</v>
      </c>
      <c r="G1626" s="51">
        <f t="shared" si="283"/>
        <v>0.22499999999854481</v>
      </c>
      <c r="H1626" s="31" t="str">
        <f t="shared" si="284"/>
        <v>ACCEPTABLE</v>
      </c>
      <c r="I1626" s="18"/>
      <c r="J1626" s="33">
        <v>42565.746527777781</v>
      </c>
      <c r="K1626" s="33">
        <v>42565.756944444445</v>
      </c>
      <c r="L1626" s="27">
        <f t="shared" si="285"/>
        <v>1.0416666664241347E-2</v>
      </c>
      <c r="M1626" s="28" t="str">
        <f t="shared" si="286"/>
        <v>TRUE</v>
      </c>
      <c r="N1626" s="31" t="s">
        <v>39</v>
      </c>
      <c r="O1626" s="29" t="s">
        <v>936</v>
      </c>
      <c r="P1626"/>
      <c r="Q1626"/>
      <c r="R1626"/>
      <c r="S1626"/>
      <c r="T1626"/>
      <c r="U1626"/>
      <c r="V1626"/>
      <c r="W1626"/>
    </row>
    <row r="1627" spans="1:23" ht="27" customHeight="1" thickBot="1" x14ac:dyDescent="0.3">
      <c r="A1627" s="73">
        <v>20180</v>
      </c>
      <c r="B1627" s="74">
        <v>1565</v>
      </c>
      <c r="C1627" s="75" t="s">
        <v>51</v>
      </c>
      <c r="D1627" s="76">
        <v>42567.184027777781</v>
      </c>
      <c r="E1627" s="74" t="s">
        <v>41</v>
      </c>
      <c r="F1627" s="33">
        <v>42566.886111111111</v>
      </c>
      <c r="G1627" s="51">
        <f t="shared" si="283"/>
        <v>0.29791666667006211</v>
      </c>
      <c r="H1627" s="31" t="str">
        <f t="shared" si="284"/>
        <v>ACCEPTABLE</v>
      </c>
      <c r="I1627" s="18"/>
      <c r="J1627" s="33">
        <v>42567.180555555555</v>
      </c>
      <c r="K1627" s="33">
        <v>42567.191666666666</v>
      </c>
      <c r="L1627" s="27">
        <f t="shared" si="285"/>
        <v>1.1111111110949423E-2</v>
      </c>
      <c r="M1627" s="28" t="str">
        <f t="shared" si="286"/>
        <v>TRUE</v>
      </c>
      <c r="N1627" s="31" t="s">
        <v>41</v>
      </c>
      <c r="O1627" s="29" t="s">
        <v>453</v>
      </c>
      <c r="P1627"/>
      <c r="Q1627"/>
      <c r="R1627"/>
      <c r="S1627"/>
      <c r="T1627"/>
      <c r="U1627"/>
      <c r="V1627"/>
      <c r="W1627"/>
    </row>
    <row r="1628" spans="1:23" ht="27" customHeight="1" thickBot="1" x14ac:dyDescent="0.3">
      <c r="A1628" s="73">
        <v>20180</v>
      </c>
      <c r="B1628" s="74">
        <v>1566</v>
      </c>
      <c r="C1628" s="75" t="s">
        <v>340</v>
      </c>
      <c r="D1628" s="76">
        <v>42567.211805555555</v>
      </c>
      <c r="E1628" s="74" t="s">
        <v>39</v>
      </c>
      <c r="F1628" s="33">
        <v>42566.886111111111</v>
      </c>
      <c r="G1628" s="51">
        <f t="shared" si="283"/>
        <v>0.32569444444379769</v>
      </c>
      <c r="H1628" s="31" t="str">
        <f t="shared" si="284"/>
        <v>ACCEPTABLE</v>
      </c>
      <c r="I1628" s="18"/>
      <c r="J1628" s="33">
        <v>42567.21875</v>
      </c>
      <c r="K1628" s="33">
        <v>42567.23333333333</v>
      </c>
      <c r="L1628" s="27">
        <f t="shared" si="285"/>
        <v>1.4583333329937886E-2</v>
      </c>
      <c r="M1628" s="28" t="str">
        <f t="shared" si="286"/>
        <v>TRUE</v>
      </c>
      <c r="N1628" s="31" t="s">
        <v>39</v>
      </c>
      <c r="O1628" s="29" t="s">
        <v>937</v>
      </c>
      <c r="P1628"/>
      <c r="Q1628"/>
      <c r="R1628"/>
      <c r="S1628"/>
      <c r="T1628"/>
      <c r="U1628"/>
      <c r="V1628"/>
      <c r="W1628"/>
    </row>
    <row r="1629" spans="1:23" ht="27" customHeight="1" thickBot="1" x14ac:dyDescent="0.3">
      <c r="A1629" s="73">
        <v>20181</v>
      </c>
      <c r="B1629" s="74">
        <v>1567</v>
      </c>
      <c r="C1629" s="75" t="s">
        <v>40</v>
      </c>
      <c r="D1629" s="76">
        <v>42567.25</v>
      </c>
      <c r="E1629" s="74" t="s">
        <v>41</v>
      </c>
      <c r="F1629" s="33">
        <v>42566.886111111111</v>
      </c>
      <c r="G1629" s="51">
        <f t="shared" si="283"/>
        <v>0.36388888888905058</v>
      </c>
      <c r="H1629" s="31" t="str">
        <f t="shared" si="284"/>
        <v>ACCEPTABLE</v>
      </c>
      <c r="I1629" s="18"/>
      <c r="J1629" s="33">
        <v>42567.253472222219</v>
      </c>
      <c r="K1629" s="33">
        <v>42567.265972222223</v>
      </c>
      <c r="L1629" s="27">
        <f t="shared" si="285"/>
        <v>1.2500000004365575E-2</v>
      </c>
      <c r="M1629" s="28" t="str">
        <f t="shared" si="286"/>
        <v>TRUE</v>
      </c>
      <c r="N1629" s="31" t="s">
        <v>41</v>
      </c>
      <c r="O1629" s="29" t="s">
        <v>836</v>
      </c>
      <c r="P1629"/>
      <c r="Q1629"/>
      <c r="R1629"/>
      <c r="S1629"/>
      <c r="T1629"/>
      <c r="U1629"/>
      <c r="V1629"/>
      <c r="W1629"/>
    </row>
    <row r="1630" spans="1:23" ht="27" customHeight="1" thickBot="1" x14ac:dyDescent="0.3">
      <c r="A1630" s="77">
        <v>20181</v>
      </c>
      <c r="B1630" s="78">
        <v>1568</v>
      </c>
      <c r="C1630" s="79" t="s">
        <v>43</v>
      </c>
      <c r="D1630" s="80">
        <v>42567.291666666664</v>
      </c>
      <c r="E1630" s="78" t="s">
        <v>39</v>
      </c>
      <c r="F1630" s="33">
        <v>42566.886111111111</v>
      </c>
      <c r="G1630" s="51">
        <f t="shared" si="283"/>
        <v>0.40555555555329192</v>
      </c>
      <c r="H1630" s="31" t="str">
        <f t="shared" si="284"/>
        <v>ACCEPTABLE</v>
      </c>
      <c r="I1630" s="18"/>
      <c r="J1630" s="33">
        <v>42567.281944444447</v>
      </c>
      <c r="K1630" s="33">
        <v>42567.290277777778</v>
      </c>
      <c r="L1630" s="27">
        <f t="shared" si="285"/>
        <v>8.333333331393078E-3</v>
      </c>
      <c r="M1630" s="28" t="str">
        <f t="shared" si="286"/>
        <v>TRUE</v>
      </c>
      <c r="N1630" s="31" t="s">
        <v>39</v>
      </c>
      <c r="O1630" s="29" t="s">
        <v>398</v>
      </c>
      <c r="P1630"/>
      <c r="Q1630"/>
      <c r="R1630"/>
      <c r="S1630"/>
      <c r="T1630"/>
      <c r="U1630"/>
      <c r="V1630"/>
      <c r="W1630"/>
    </row>
    <row r="1631" spans="1:23" ht="27" customHeight="1" thickBot="1" x14ac:dyDescent="0.3">
      <c r="A1631" s="73">
        <v>20181</v>
      </c>
      <c r="B1631" s="74">
        <v>1569</v>
      </c>
      <c r="C1631" s="75" t="s">
        <v>43</v>
      </c>
      <c r="D1631" s="76">
        <v>42568.131944444445</v>
      </c>
      <c r="E1631" s="74" t="s">
        <v>41</v>
      </c>
      <c r="F1631" s="33">
        <v>42567.855555555558</v>
      </c>
      <c r="G1631" s="51">
        <f t="shared" si="283"/>
        <v>0.27638888888759539</v>
      </c>
      <c r="H1631" s="31" t="str">
        <f t="shared" si="284"/>
        <v>ACCEPTABLE</v>
      </c>
      <c r="I1631" s="18"/>
      <c r="J1631" s="33">
        <v>42568.135416666664</v>
      </c>
      <c r="K1631" s="33">
        <v>42568.14166666667</v>
      </c>
      <c r="L1631" s="27">
        <f t="shared" si="285"/>
        <v>6.2500000058207661E-3</v>
      </c>
      <c r="M1631" s="28" t="str">
        <f t="shared" si="286"/>
        <v>TRUE</v>
      </c>
      <c r="N1631" s="31" t="s">
        <v>41</v>
      </c>
      <c r="O1631" s="29" t="s">
        <v>398</v>
      </c>
      <c r="P1631"/>
      <c r="Q1631"/>
      <c r="R1631"/>
      <c r="S1631"/>
      <c r="T1631"/>
      <c r="U1631"/>
      <c r="V1631"/>
      <c r="W1631"/>
    </row>
    <row r="1632" spans="1:23" ht="27" customHeight="1" thickBot="1" x14ac:dyDescent="0.3">
      <c r="A1632" s="73">
        <v>20181</v>
      </c>
      <c r="B1632" s="74">
        <v>1570</v>
      </c>
      <c r="C1632" s="75" t="s">
        <v>40</v>
      </c>
      <c r="D1632" s="76">
        <v>42568.159722222219</v>
      </c>
      <c r="E1632" s="74" t="s">
        <v>39</v>
      </c>
      <c r="F1632" s="33">
        <v>42567.855555555558</v>
      </c>
      <c r="G1632" s="51">
        <f t="shared" si="283"/>
        <v>0.30416666666133096</v>
      </c>
      <c r="H1632" s="31" t="str">
        <f t="shared" si="284"/>
        <v>ACCEPTABLE</v>
      </c>
      <c r="I1632" s="18"/>
      <c r="J1632" s="33">
        <v>42568.163888888892</v>
      </c>
      <c r="K1632" s="33">
        <v>42568.174305555556</v>
      </c>
      <c r="L1632" s="27">
        <f t="shared" si="285"/>
        <v>1.0416666664241347E-2</v>
      </c>
      <c r="M1632" s="28" t="str">
        <f t="shared" si="286"/>
        <v>TRUE</v>
      </c>
      <c r="N1632" s="31" t="s">
        <v>39</v>
      </c>
      <c r="O1632" s="29" t="s">
        <v>836</v>
      </c>
      <c r="P1632"/>
      <c r="Q1632"/>
      <c r="R1632"/>
      <c r="S1632"/>
      <c r="T1632"/>
      <c r="U1632"/>
      <c r="V1632"/>
      <c r="W1632"/>
    </row>
    <row r="1633" spans="1:23" ht="27" customHeight="1" thickBot="1" x14ac:dyDescent="0.3">
      <c r="A1633" s="73">
        <v>20182</v>
      </c>
      <c r="B1633" s="74">
        <v>1571</v>
      </c>
      <c r="C1633" s="75" t="s">
        <v>40</v>
      </c>
      <c r="D1633" s="76">
        <v>42568.1875</v>
      </c>
      <c r="E1633" s="74" t="s">
        <v>41</v>
      </c>
      <c r="F1633" s="33">
        <v>42567.855555555558</v>
      </c>
      <c r="G1633" s="51">
        <f t="shared" si="283"/>
        <v>0.3319444444423425</v>
      </c>
      <c r="H1633" s="31" t="str">
        <f t="shared" si="284"/>
        <v>ACCEPTABLE</v>
      </c>
      <c r="I1633" s="18"/>
      <c r="J1633" s="33">
        <v>42568.207638888889</v>
      </c>
      <c r="K1633" s="33">
        <v>42568.220138888886</v>
      </c>
      <c r="L1633" s="27">
        <f t="shared" si="285"/>
        <v>1.2499999997089617E-2</v>
      </c>
      <c r="M1633" s="28" t="str">
        <f t="shared" si="286"/>
        <v>TRUE</v>
      </c>
      <c r="N1633" s="31" t="s">
        <v>41</v>
      </c>
      <c r="O1633" s="29" t="s">
        <v>938</v>
      </c>
      <c r="P1633"/>
      <c r="Q1633"/>
      <c r="R1633"/>
      <c r="S1633"/>
      <c r="T1633"/>
      <c r="U1633"/>
      <c r="V1633"/>
      <c r="W1633"/>
    </row>
    <row r="1634" spans="1:23" ht="27" customHeight="1" thickBot="1" x14ac:dyDescent="0.3">
      <c r="A1634" s="73">
        <v>20182</v>
      </c>
      <c r="B1634" s="74">
        <v>1572</v>
      </c>
      <c r="C1634" s="75" t="s">
        <v>43</v>
      </c>
      <c r="D1634" s="76">
        <v>42568.229166666664</v>
      </c>
      <c r="E1634" s="74" t="s">
        <v>39</v>
      </c>
      <c r="F1634" s="33">
        <v>42567.855555555558</v>
      </c>
      <c r="G1634" s="51">
        <f t="shared" si="283"/>
        <v>0.37361111110658385</v>
      </c>
      <c r="H1634" s="31" t="str">
        <f t="shared" si="284"/>
        <v>ACCEPTABLE</v>
      </c>
      <c r="I1634" s="18"/>
      <c r="J1634" s="33">
        <v>42568.248611111114</v>
      </c>
      <c r="K1634" s="33">
        <v>42568.258333333331</v>
      </c>
      <c r="L1634" s="27">
        <f t="shared" si="285"/>
        <v>9.7222222175332718E-3</v>
      </c>
      <c r="M1634" s="28" t="str">
        <f t="shared" si="286"/>
        <v>TRUE</v>
      </c>
      <c r="N1634" s="31" t="s">
        <v>39</v>
      </c>
      <c r="O1634" s="29" t="s">
        <v>398</v>
      </c>
      <c r="P1634"/>
      <c r="Q1634"/>
      <c r="R1634"/>
      <c r="S1634"/>
      <c r="T1634"/>
      <c r="U1634"/>
      <c r="V1634"/>
      <c r="W1634"/>
    </row>
    <row r="1635" spans="1:23" ht="27" customHeight="1" thickBot="1" x14ac:dyDescent="0.3">
      <c r="A1635" s="77">
        <v>20182</v>
      </c>
      <c r="B1635" s="78">
        <v>1573</v>
      </c>
      <c r="C1635" s="79" t="s">
        <v>43</v>
      </c>
      <c r="D1635" s="80">
        <v>42568.715277777781</v>
      </c>
      <c r="E1635" s="78" t="s">
        <v>41</v>
      </c>
      <c r="F1635" s="33">
        <v>42568.604166666664</v>
      </c>
      <c r="G1635" s="51">
        <f t="shared" ref="G1635:G1693" si="287">IF(D1635="","",D1635-F1635)</f>
        <v>0.11111111111677019</v>
      </c>
      <c r="H1635" s="31" t="str">
        <f t="shared" si="284"/>
        <v>ACCEPTABLE</v>
      </c>
      <c r="I1635" s="18"/>
      <c r="J1635" s="33">
        <v>42568.711111111108</v>
      </c>
      <c r="K1635" s="33">
        <v>42568.720138888886</v>
      </c>
      <c r="L1635" s="27">
        <f t="shared" si="285"/>
        <v>9.0277777781011537E-3</v>
      </c>
      <c r="M1635" s="28" t="str">
        <f t="shared" si="286"/>
        <v>TRUE</v>
      </c>
      <c r="N1635" s="31" t="s">
        <v>41</v>
      </c>
      <c r="O1635" s="29" t="s">
        <v>398</v>
      </c>
      <c r="P1635"/>
      <c r="Q1635"/>
      <c r="R1635"/>
      <c r="S1635"/>
      <c r="T1635"/>
      <c r="U1635"/>
      <c r="V1635"/>
      <c r="W1635"/>
    </row>
    <row r="1636" spans="1:23" ht="27" customHeight="1" thickBot="1" x14ac:dyDescent="0.3">
      <c r="A1636" s="77">
        <v>20182</v>
      </c>
      <c r="B1636" s="78">
        <v>1574</v>
      </c>
      <c r="C1636" s="79" t="s">
        <v>40</v>
      </c>
      <c r="D1636" s="80">
        <v>42568.743055555555</v>
      </c>
      <c r="E1636" s="78" t="s">
        <v>39</v>
      </c>
      <c r="F1636" s="33">
        <v>42568.604166666664</v>
      </c>
      <c r="G1636" s="51">
        <f t="shared" si="287"/>
        <v>0.13888888889050577</v>
      </c>
      <c r="H1636" s="31" t="str">
        <f t="shared" si="284"/>
        <v>ACCEPTABLE</v>
      </c>
      <c r="I1636" s="18"/>
      <c r="J1636" s="33">
        <v>42568.746527777781</v>
      </c>
      <c r="K1636" s="33">
        <v>42568.755555555559</v>
      </c>
      <c r="L1636" s="27">
        <f t="shared" si="285"/>
        <v>9.0277777781011537E-3</v>
      </c>
      <c r="M1636" s="28" t="str">
        <f t="shared" si="286"/>
        <v>TRUE</v>
      </c>
      <c r="N1636" s="31" t="s">
        <v>39</v>
      </c>
      <c r="O1636" s="29" t="s">
        <v>938</v>
      </c>
      <c r="P1636"/>
      <c r="Q1636"/>
      <c r="R1636"/>
      <c r="S1636"/>
      <c r="T1636"/>
      <c r="U1636"/>
      <c r="V1636"/>
      <c r="W1636"/>
    </row>
    <row r="1637" spans="1:23" ht="27" customHeight="1" thickBot="1" x14ac:dyDescent="0.3">
      <c r="A1637" s="73">
        <v>20183</v>
      </c>
      <c r="B1637" s="74">
        <v>1575</v>
      </c>
      <c r="C1637" s="75" t="s">
        <v>40</v>
      </c>
      <c r="D1637" s="76">
        <v>42568.78125</v>
      </c>
      <c r="E1637" s="74" t="s">
        <v>41</v>
      </c>
      <c r="F1637" s="33">
        <v>42568.604166666664</v>
      </c>
      <c r="G1637" s="51">
        <f t="shared" si="287"/>
        <v>0.17708333333575865</v>
      </c>
      <c r="H1637" s="31" t="str">
        <f t="shared" si="284"/>
        <v>ACCEPTABLE</v>
      </c>
      <c r="I1637" s="18"/>
      <c r="J1637" s="33">
        <v>42568.783333333333</v>
      </c>
      <c r="K1637" s="33">
        <v>42568.793749999997</v>
      </c>
      <c r="L1637" s="27">
        <f t="shared" si="285"/>
        <v>1.0416666664241347E-2</v>
      </c>
      <c r="M1637" s="28" t="str">
        <f t="shared" si="286"/>
        <v>TRUE</v>
      </c>
      <c r="N1637" s="31" t="s">
        <v>41</v>
      </c>
      <c r="O1637" s="29" t="s">
        <v>939</v>
      </c>
      <c r="P1637"/>
      <c r="Q1637"/>
      <c r="R1637"/>
      <c r="S1637"/>
      <c r="T1637"/>
      <c r="U1637"/>
      <c r="V1637"/>
      <c r="W1637"/>
    </row>
    <row r="1638" spans="1:23" ht="27" customHeight="1" thickBot="1" x14ac:dyDescent="0.3">
      <c r="A1638" s="73">
        <v>20183</v>
      </c>
      <c r="B1638" s="74">
        <v>1576</v>
      </c>
      <c r="C1638" s="75" t="s">
        <v>43</v>
      </c>
      <c r="D1638" s="76">
        <v>42568.819444444445</v>
      </c>
      <c r="E1638" s="74" t="s">
        <v>39</v>
      </c>
      <c r="F1638" s="33">
        <v>42568.604166666664</v>
      </c>
      <c r="G1638" s="51">
        <f t="shared" si="287"/>
        <v>0.21527777778101154</v>
      </c>
      <c r="H1638" s="31" t="str">
        <f t="shared" si="284"/>
        <v>ACCEPTABLE</v>
      </c>
      <c r="I1638" s="18"/>
      <c r="J1638" s="33">
        <v>42568.818055555559</v>
      </c>
      <c r="K1638" s="33">
        <v>42568.828472222223</v>
      </c>
      <c r="L1638" s="27">
        <f t="shared" si="285"/>
        <v>1.0416666664241347E-2</v>
      </c>
      <c r="M1638" s="28" t="str">
        <f t="shared" si="286"/>
        <v>TRUE</v>
      </c>
      <c r="N1638" s="31" t="s">
        <v>39</v>
      </c>
      <c r="O1638" s="29" t="s">
        <v>398</v>
      </c>
      <c r="P1638"/>
      <c r="Q1638"/>
      <c r="R1638"/>
      <c r="S1638"/>
      <c r="T1638"/>
      <c r="U1638"/>
      <c r="V1638"/>
      <c r="W1638"/>
    </row>
    <row r="1639" spans="1:23" ht="27" customHeight="1" thickBot="1" x14ac:dyDescent="0.3">
      <c r="A1639" s="73">
        <v>20183</v>
      </c>
      <c r="B1639" s="74">
        <v>1577</v>
      </c>
      <c r="C1639" s="75" t="s">
        <v>43</v>
      </c>
      <c r="D1639" s="76">
        <v>42569.840277777781</v>
      </c>
      <c r="E1639" s="74" t="s">
        <v>41</v>
      </c>
      <c r="F1639" s="33">
        <v>42569.770138888889</v>
      </c>
      <c r="G1639" s="51">
        <f t="shared" si="287"/>
        <v>7.013888889196096E-2</v>
      </c>
      <c r="H1639" s="31" t="str">
        <f t="shared" si="284"/>
        <v>ACCEPTABLE</v>
      </c>
      <c r="I1639" s="18"/>
      <c r="J1639" s="33">
        <v>42569.840277777781</v>
      </c>
      <c r="K1639" s="33">
        <v>42569.850694444445</v>
      </c>
      <c r="L1639" s="27">
        <f t="shared" si="285"/>
        <v>1.0416666664241347E-2</v>
      </c>
      <c r="M1639" s="28" t="str">
        <f t="shared" si="286"/>
        <v>TRUE</v>
      </c>
      <c r="N1639" s="31" t="s">
        <v>41</v>
      </c>
      <c r="O1639" s="29" t="s">
        <v>398</v>
      </c>
      <c r="P1639"/>
      <c r="Q1639"/>
      <c r="R1639"/>
      <c r="S1639"/>
      <c r="T1639"/>
      <c r="U1639"/>
      <c r="V1639"/>
      <c r="W1639"/>
    </row>
    <row r="1640" spans="1:23" ht="27" customHeight="1" thickBot="1" x14ac:dyDescent="0.3">
      <c r="A1640" s="73">
        <v>20183</v>
      </c>
      <c r="B1640" s="74">
        <v>1578</v>
      </c>
      <c r="C1640" s="75" t="s">
        <v>40</v>
      </c>
      <c r="D1640" s="76">
        <v>42569.868055555555</v>
      </c>
      <c r="E1640" s="74" t="s">
        <v>39</v>
      </c>
      <c r="F1640" s="33">
        <v>42569.770138888889</v>
      </c>
      <c r="G1640" s="51">
        <f t="shared" si="287"/>
        <v>9.7916666665696539E-2</v>
      </c>
      <c r="H1640" s="31" t="str">
        <f t="shared" si="284"/>
        <v>ACCEPTABLE</v>
      </c>
      <c r="I1640" s="18"/>
      <c r="J1640" s="33">
        <v>42569.875</v>
      </c>
      <c r="K1640" s="33">
        <v>42569.888888888891</v>
      </c>
      <c r="L1640" s="27">
        <f t="shared" si="285"/>
        <v>1.3888888890505768E-2</v>
      </c>
      <c r="M1640" s="28" t="str">
        <f t="shared" si="286"/>
        <v>TRUE</v>
      </c>
      <c r="N1640" s="31" t="s">
        <v>39</v>
      </c>
      <c r="O1640" s="29" t="s">
        <v>939</v>
      </c>
      <c r="P1640"/>
      <c r="Q1640"/>
      <c r="R1640"/>
      <c r="S1640"/>
      <c r="T1640"/>
      <c r="U1640"/>
      <c r="V1640"/>
      <c r="W1640"/>
    </row>
    <row r="1641" spans="1:23" ht="27" customHeight="1" thickBot="1" x14ac:dyDescent="0.3">
      <c r="A1641" s="73">
        <v>20184</v>
      </c>
      <c r="B1641" s="74">
        <v>1579</v>
      </c>
      <c r="C1641" s="75" t="s">
        <v>340</v>
      </c>
      <c r="D1641" s="76">
        <v>42572.4375</v>
      </c>
      <c r="E1641" s="74" t="s">
        <v>41</v>
      </c>
      <c r="F1641" s="33">
        <v>42572.29791666667</v>
      </c>
      <c r="G1641" s="51">
        <f t="shared" si="287"/>
        <v>0.13958333332993789</v>
      </c>
      <c r="H1641" s="31" t="str">
        <f t="shared" si="284"/>
        <v>ACCEPTABLE</v>
      </c>
      <c r="I1641" s="18"/>
      <c r="J1641" s="33">
        <v>42572.44027777778</v>
      </c>
      <c r="K1641" s="33">
        <v>42572.45</v>
      </c>
      <c r="L1641" s="27">
        <f t="shared" si="285"/>
        <v>9.7222222175332718E-3</v>
      </c>
      <c r="M1641" s="28" t="str">
        <f t="shared" si="286"/>
        <v>TRUE</v>
      </c>
      <c r="N1641" s="31" t="s">
        <v>41</v>
      </c>
      <c r="O1641" s="29" t="s">
        <v>940</v>
      </c>
      <c r="P1641"/>
      <c r="Q1641"/>
      <c r="R1641"/>
      <c r="S1641"/>
      <c r="T1641"/>
      <c r="U1641"/>
      <c r="V1641"/>
      <c r="W1641"/>
    </row>
    <row r="1642" spans="1:23" ht="27" customHeight="1" thickBot="1" x14ac:dyDescent="0.3">
      <c r="A1642" s="73">
        <v>20184</v>
      </c>
      <c r="B1642" s="74">
        <v>1580</v>
      </c>
      <c r="C1642" s="75" t="s">
        <v>51</v>
      </c>
      <c r="D1642" s="76">
        <v>42572.472222222219</v>
      </c>
      <c r="E1642" s="74" t="s">
        <v>39</v>
      </c>
      <c r="F1642" s="33">
        <v>42572.29791666667</v>
      </c>
      <c r="G1642" s="51">
        <f t="shared" si="287"/>
        <v>0.17430555554892635</v>
      </c>
      <c r="H1642" s="31" t="str">
        <f t="shared" si="284"/>
        <v>ACCEPTABLE</v>
      </c>
      <c r="I1642" s="18"/>
      <c r="J1642" s="33">
        <v>42572.472222222219</v>
      </c>
      <c r="K1642" s="33">
        <v>42572.479166666664</v>
      </c>
      <c r="L1642" s="27">
        <f t="shared" si="285"/>
        <v>6.9444444452528842E-3</v>
      </c>
      <c r="M1642" s="28" t="str">
        <f t="shared" si="286"/>
        <v>TRUE</v>
      </c>
      <c r="N1642" s="31" t="s">
        <v>39</v>
      </c>
      <c r="O1642" s="29" t="s">
        <v>96</v>
      </c>
      <c r="P1642"/>
      <c r="Q1642"/>
      <c r="R1642"/>
      <c r="S1642"/>
      <c r="T1642"/>
      <c r="U1642"/>
      <c r="V1642"/>
      <c r="W1642"/>
    </row>
    <row r="1643" spans="1:23" ht="27" customHeight="1" thickBot="1" x14ac:dyDescent="0.3">
      <c r="A1643" s="73">
        <v>20184</v>
      </c>
      <c r="B1643" s="74">
        <v>1581</v>
      </c>
      <c r="C1643" s="75" t="s">
        <v>51</v>
      </c>
      <c r="D1643" s="76">
        <v>42573.486111111109</v>
      </c>
      <c r="E1643" s="74" t="s">
        <v>41</v>
      </c>
      <c r="F1643" s="33">
        <v>42573.443749999999</v>
      </c>
      <c r="G1643" s="51">
        <f t="shared" si="287"/>
        <v>4.2361111110949423E-2</v>
      </c>
      <c r="H1643" s="31" t="str">
        <f t="shared" si="284"/>
        <v>ACCEPTABLE</v>
      </c>
      <c r="I1643" s="18"/>
      <c r="J1643" s="33">
        <v>42573.491666666669</v>
      </c>
      <c r="K1643" s="33">
        <v>42573.5</v>
      </c>
      <c r="L1643" s="27">
        <f t="shared" si="285"/>
        <v>8.333333331393078E-3</v>
      </c>
      <c r="M1643" s="28" t="str">
        <f t="shared" si="286"/>
        <v>TRUE</v>
      </c>
      <c r="N1643" s="31" t="s">
        <v>41</v>
      </c>
      <c r="O1643" s="29" t="s">
        <v>941</v>
      </c>
      <c r="P1643"/>
      <c r="Q1643"/>
      <c r="R1643"/>
      <c r="S1643"/>
      <c r="T1643"/>
      <c r="U1643"/>
      <c r="V1643"/>
      <c r="W1643"/>
    </row>
    <row r="1644" spans="1:23" ht="27" customHeight="1" thickBot="1" x14ac:dyDescent="0.3">
      <c r="A1644" s="73">
        <v>20184</v>
      </c>
      <c r="B1644" s="74">
        <v>1582</v>
      </c>
      <c r="C1644" s="75" t="s">
        <v>340</v>
      </c>
      <c r="D1644" s="76">
        <v>42573.513888888891</v>
      </c>
      <c r="E1644" s="74" t="s">
        <v>39</v>
      </c>
      <c r="F1644" s="33">
        <v>42573.443749999999</v>
      </c>
      <c r="G1644" s="51">
        <f t="shared" si="287"/>
        <v>7.013888889196096E-2</v>
      </c>
      <c r="H1644" s="31" t="str">
        <f t="shared" si="284"/>
        <v>ACCEPTABLE</v>
      </c>
      <c r="I1644" s="18"/>
      <c r="J1644" s="33">
        <v>42573.511805555558</v>
      </c>
      <c r="K1644" s="33">
        <v>42573.529166666667</v>
      </c>
      <c r="L1644" s="27">
        <f t="shared" si="285"/>
        <v>1.7361111109494232E-2</v>
      </c>
      <c r="M1644" s="28" t="str">
        <f t="shared" si="286"/>
        <v>TRUE</v>
      </c>
      <c r="N1644" s="31" t="s">
        <v>39</v>
      </c>
      <c r="O1644" s="29" t="s">
        <v>942</v>
      </c>
      <c r="P1644"/>
      <c r="Q1644"/>
      <c r="R1644"/>
      <c r="S1644"/>
      <c r="T1644"/>
      <c r="U1644"/>
      <c r="V1644"/>
      <c r="W1644"/>
    </row>
    <row r="1645" spans="1:23" ht="27" customHeight="1" thickBot="1" x14ac:dyDescent="0.3">
      <c r="A1645" s="73">
        <v>20185</v>
      </c>
      <c r="B1645" s="74">
        <v>1583</v>
      </c>
      <c r="C1645" s="75" t="s">
        <v>40</v>
      </c>
      <c r="D1645" s="76">
        <v>42573.5625</v>
      </c>
      <c r="E1645" s="74" t="s">
        <v>41</v>
      </c>
      <c r="F1645" s="33">
        <v>42573.443749999999</v>
      </c>
      <c r="G1645" s="51">
        <f t="shared" si="287"/>
        <v>0.11875000000145519</v>
      </c>
      <c r="H1645" s="31" t="str">
        <f t="shared" si="284"/>
        <v>ACCEPTABLE</v>
      </c>
      <c r="I1645" s="18"/>
      <c r="J1645" s="33">
        <v>42573.56527777778</v>
      </c>
      <c r="K1645" s="33">
        <v>42573.572222222225</v>
      </c>
      <c r="L1645" s="27">
        <f t="shared" si="285"/>
        <v>6.9444444452528842E-3</v>
      </c>
      <c r="M1645" s="28" t="str">
        <f t="shared" si="286"/>
        <v>TRUE</v>
      </c>
      <c r="N1645" s="31" t="s">
        <v>41</v>
      </c>
      <c r="O1645" s="29" t="s">
        <v>943</v>
      </c>
      <c r="P1645"/>
      <c r="Q1645"/>
      <c r="R1645"/>
      <c r="S1645"/>
      <c r="T1645"/>
      <c r="U1645"/>
      <c r="V1645"/>
      <c r="W1645"/>
    </row>
    <row r="1646" spans="1:23" ht="27" customHeight="1" thickBot="1" x14ac:dyDescent="0.3">
      <c r="A1646" s="73">
        <v>20185</v>
      </c>
      <c r="B1646" s="74">
        <v>1584</v>
      </c>
      <c r="C1646" s="75" t="s">
        <v>43</v>
      </c>
      <c r="D1646" s="76">
        <v>42573.604166666664</v>
      </c>
      <c r="E1646" s="74" t="s">
        <v>39</v>
      </c>
      <c r="F1646" s="33">
        <v>42573.443749999999</v>
      </c>
      <c r="G1646" s="51">
        <f t="shared" si="287"/>
        <v>0.16041666666569654</v>
      </c>
      <c r="H1646" s="31" t="str">
        <f t="shared" si="284"/>
        <v>ACCEPTABLE</v>
      </c>
      <c r="I1646" s="18"/>
      <c r="J1646" s="33">
        <v>42573.59652777778</v>
      </c>
      <c r="K1646" s="33">
        <v>42573.602083333331</v>
      </c>
      <c r="L1646" s="27">
        <f t="shared" si="285"/>
        <v>5.5555555518367328E-3</v>
      </c>
      <c r="M1646" s="28" t="str">
        <f t="shared" si="286"/>
        <v>TRUE</v>
      </c>
      <c r="N1646" s="31" t="s">
        <v>39</v>
      </c>
      <c r="O1646" s="29" t="s">
        <v>944</v>
      </c>
      <c r="P1646"/>
      <c r="Q1646"/>
      <c r="R1646"/>
      <c r="S1646"/>
      <c r="T1646"/>
      <c r="U1646"/>
      <c r="V1646"/>
      <c r="W1646"/>
    </row>
    <row r="1647" spans="1:23" ht="27" customHeight="1" thickBot="1" x14ac:dyDescent="0.3">
      <c r="A1647" s="73">
        <v>20185</v>
      </c>
      <c r="B1647" s="74">
        <v>1585</v>
      </c>
      <c r="C1647" s="75" t="s">
        <v>43</v>
      </c>
      <c r="D1647" s="76">
        <v>42574.048611111109</v>
      </c>
      <c r="E1647" s="74" t="s">
        <v>41</v>
      </c>
      <c r="F1647" s="33">
        <v>42573.906944444447</v>
      </c>
      <c r="G1647" s="51">
        <f t="shared" si="287"/>
        <v>0.14166666666278616</v>
      </c>
      <c r="H1647" s="31" t="str">
        <f t="shared" si="284"/>
        <v>ACCEPTABLE</v>
      </c>
      <c r="I1647" s="18"/>
      <c r="J1647" s="33">
        <v>42574.041666666664</v>
      </c>
      <c r="K1647" s="33">
        <v>42574.053472222222</v>
      </c>
      <c r="L1647" s="27">
        <f t="shared" si="285"/>
        <v>1.1805555557657499E-2</v>
      </c>
      <c r="M1647" s="28" t="str">
        <f t="shared" si="286"/>
        <v>TRUE</v>
      </c>
      <c r="N1647" s="31" t="s">
        <v>41</v>
      </c>
      <c r="O1647" s="29" t="s">
        <v>398</v>
      </c>
      <c r="P1647"/>
      <c r="Q1647"/>
      <c r="R1647"/>
      <c r="S1647"/>
      <c r="T1647"/>
      <c r="U1647"/>
      <c r="V1647"/>
      <c r="W1647"/>
    </row>
    <row r="1648" spans="1:23" ht="27" customHeight="1" thickBot="1" x14ac:dyDescent="0.3">
      <c r="A1648" s="73">
        <v>20185</v>
      </c>
      <c r="B1648" s="74">
        <v>1586</v>
      </c>
      <c r="C1648" s="75" t="s">
        <v>40</v>
      </c>
      <c r="D1648" s="76">
        <v>42574.076388888891</v>
      </c>
      <c r="E1648" s="74" t="s">
        <v>39</v>
      </c>
      <c r="F1648" s="33">
        <v>42573.906944444447</v>
      </c>
      <c r="G1648" s="51">
        <f t="shared" si="287"/>
        <v>0.16944444444379769</v>
      </c>
      <c r="H1648" s="31" t="str">
        <f t="shared" si="284"/>
        <v>ACCEPTABLE</v>
      </c>
      <c r="I1648" s="18"/>
      <c r="J1648" s="33">
        <v>42574.086805555555</v>
      </c>
      <c r="K1648" s="33">
        <v>42574.097916666666</v>
      </c>
      <c r="L1648" s="27">
        <f t="shared" si="285"/>
        <v>1.1111111110949423E-2</v>
      </c>
      <c r="M1648" s="28" t="str">
        <f t="shared" si="286"/>
        <v>TRUE</v>
      </c>
      <c r="N1648" s="31" t="s">
        <v>39</v>
      </c>
      <c r="O1648" s="29" t="s">
        <v>945</v>
      </c>
      <c r="P1648"/>
      <c r="Q1648"/>
      <c r="R1648"/>
      <c r="S1648"/>
      <c r="T1648"/>
      <c r="U1648"/>
      <c r="V1648"/>
      <c r="W1648"/>
    </row>
    <row r="1649" spans="1:23" ht="27" customHeight="1" thickBot="1" x14ac:dyDescent="0.3">
      <c r="A1649" s="73">
        <v>20186</v>
      </c>
      <c r="B1649" s="74">
        <v>1587</v>
      </c>
      <c r="C1649" s="75" t="s">
        <v>40</v>
      </c>
      <c r="D1649" s="76">
        <v>42574.111111111109</v>
      </c>
      <c r="E1649" s="74" t="s">
        <v>41</v>
      </c>
      <c r="F1649" s="33">
        <v>42573.906944444447</v>
      </c>
      <c r="G1649" s="51">
        <f t="shared" si="287"/>
        <v>0.20416666666278616</v>
      </c>
      <c r="H1649" s="31" t="str">
        <f t="shared" si="284"/>
        <v>ACCEPTABLE</v>
      </c>
      <c r="I1649" s="18"/>
      <c r="J1649" s="33">
        <v>42574.10833333333</v>
      </c>
      <c r="K1649" s="33">
        <v>42574.118750000001</v>
      </c>
      <c r="L1649" s="27">
        <f t="shared" si="285"/>
        <v>1.0416666671517305E-2</v>
      </c>
      <c r="M1649" s="28" t="str">
        <f t="shared" si="286"/>
        <v>TRUE</v>
      </c>
      <c r="N1649" s="31" t="s">
        <v>41</v>
      </c>
      <c r="O1649" s="29" t="s">
        <v>472</v>
      </c>
      <c r="P1649"/>
      <c r="Q1649"/>
      <c r="R1649"/>
      <c r="S1649"/>
      <c r="T1649"/>
      <c r="U1649"/>
      <c r="V1649"/>
      <c r="W1649"/>
    </row>
    <row r="1650" spans="1:23" ht="27" customHeight="1" thickBot="1" x14ac:dyDescent="0.3">
      <c r="A1650" s="73">
        <v>20186</v>
      </c>
      <c r="B1650" s="74">
        <v>1588</v>
      </c>
      <c r="C1650" s="75" t="s">
        <v>43</v>
      </c>
      <c r="D1650" s="76">
        <v>42574.152777777781</v>
      </c>
      <c r="E1650" s="74" t="s">
        <v>39</v>
      </c>
      <c r="F1650" s="33">
        <v>42573.906944444447</v>
      </c>
      <c r="G1650" s="51">
        <f t="shared" si="287"/>
        <v>0.24583333333430346</v>
      </c>
      <c r="H1650" s="31" t="str">
        <f t="shared" si="284"/>
        <v>ACCEPTABLE</v>
      </c>
      <c r="I1650" s="18"/>
      <c r="J1650" s="33">
        <v>42574.142361111109</v>
      </c>
      <c r="K1650" s="33">
        <v>42574.154166666667</v>
      </c>
      <c r="L1650" s="27">
        <f t="shared" si="285"/>
        <v>1.1805555557657499E-2</v>
      </c>
      <c r="M1650" s="28" t="str">
        <f t="shared" si="286"/>
        <v>TRUE</v>
      </c>
      <c r="N1650" s="31" t="s">
        <v>39</v>
      </c>
      <c r="O1650" s="29" t="s">
        <v>398</v>
      </c>
      <c r="P1650"/>
      <c r="Q1650"/>
      <c r="R1650"/>
      <c r="S1650"/>
      <c r="T1650"/>
      <c r="U1650"/>
      <c r="V1650"/>
      <c r="W1650"/>
    </row>
    <row r="1651" spans="1:23" ht="27" customHeight="1" thickBot="1" x14ac:dyDescent="0.3">
      <c r="A1651" s="77">
        <v>20186</v>
      </c>
      <c r="B1651" s="78">
        <v>1591</v>
      </c>
      <c r="C1651" s="79" t="s">
        <v>43</v>
      </c>
      <c r="D1651" s="80">
        <v>42574.694444444445</v>
      </c>
      <c r="E1651" s="78" t="s">
        <v>41</v>
      </c>
      <c r="F1651" s="33">
        <v>42574.683333333334</v>
      </c>
      <c r="G1651" s="51">
        <f t="shared" si="287"/>
        <v>1.1111111110949423E-2</v>
      </c>
      <c r="H1651" s="31" t="str">
        <f t="shared" si="284"/>
        <v>TOO LATE</v>
      </c>
      <c r="I1651" s="18"/>
      <c r="J1651" s="33">
        <v>42574.690972222219</v>
      </c>
      <c r="K1651" s="33">
        <v>42574.7</v>
      </c>
      <c r="L1651" s="27">
        <f t="shared" si="285"/>
        <v>9.0277777781011537E-3</v>
      </c>
      <c r="M1651" s="28" t="str">
        <f t="shared" si="286"/>
        <v>TRUE</v>
      </c>
      <c r="N1651" s="31" t="s">
        <v>41</v>
      </c>
      <c r="O1651" s="29" t="s">
        <v>54</v>
      </c>
      <c r="P1651"/>
      <c r="Q1651"/>
      <c r="R1651"/>
      <c r="S1651"/>
      <c r="T1651"/>
      <c r="U1651"/>
      <c r="V1651"/>
      <c r="W1651"/>
    </row>
    <row r="1652" spans="1:23" ht="27" customHeight="1" thickBot="1" x14ac:dyDescent="0.3">
      <c r="A1652" s="77">
        <v>20186</v>
      </c>
      <c r="B1652" s="78">
        <v>1592</v>
      </c>
      <c r="C1652" s="79" t="s">
        <v>40</v>
      </c>
      <c r="D1652" s="80">
        <v>42574.722222222219</v>
      </c>
      <c r="E1652" s="78" t="s">
        <v>39</v>
      </c>
      <c r="F1652" s="33">
        <v>42574.683333333334</v>
      </c>
      <c r="G1652" s="51">
        <f t="shared" si="287"/>
        <v>3.8888888884685002E-2</v>
      </c>
      <c r="H1652" s="31" t="str">
        <f t="shared" si="284"/>
        <v>TOO LATE</v>
      </c>
      <c r="I1652" s="18"/>
      <c r="J1652" s="33">
        <v>42574.729166666664</v>
      </c>
      <c r="K1652" s="33">
        <v>42574.741666666669</v>
      </c>
      <c r="L1652" s="27">
        <f t="shared" si="285"/>
        <v>1.2500000004365575E-2</v>
      </c>
      <c r="M1652" s="28" t="str">
        <f t="shared" si="286"/>
        <v>TRUE</v>
      </c>
      <c r="N1652" s="31" t="s">
        <v>39</v>
      </c>
      <c r="O1652" s="29" t="s">
        <v>91</v>
      </c>
      <c r="P1652"/>
      <c r="Q1652"/>
      <c r="R1652"/>
      <c r="S1652"/>
      <c r="T1652"/>
      <c r="U1652"/>
      <c r="V1652"/>
      <c r="W1652"/>
    </row>
    <row r="1653" spans="1:23" ht="27" customHeight="1" thickBot="1" x14ac:dyDescent="0.3">
      <c r="A1653" s="73">
        <v>20188</v>
      </c>
      <c r="B1653" s="74">
        <v>1593</v>
      </c>
      <c r="C1653" s="75" t="s">
        <v>946</v>
      </c>
      <c r="D1653" s="76">
        <v>42575.822916666664</v>
      </c>
      <c r="E1653" s="74" t="s">
        <v>39</v>
      </c>
      <c r="F1653" s="33">
        <v>42575.736805555556</v>
      </c>
      <c r="G1653" s="51">
        <f t="shared" si="287"/>
        <v>8.611111110803904E-2</v>
      </c>
      <c r="H1653" s="31" t="str">
        <f t="shared" si="284"/>
        <v>ACCEPTABLE</v>
      </c>
      <c r="I1653" s="18"/>
      <c r="J1653" s="33">
        <v>42575.814583333333</v>
      </c>
      <c r="K1653" s="33">
        <v>42575.82916666667</v>
      </c>
      <c r="L1653" s="27">
        <f t="shared" si="285"/>
        <v>1.4583333337213844E-2</v>
      </c>
      <c r="M1653" s="28" t="str">
        <f t="shared" si="286"/>
        <v>TRUE</v>
      </c>
      <c r="N1653" s="31" t="s">
        <v>39</v>
      </c>
      <c r="O1653" s="29" t="s">
        <v>947</v>
      </c>
      <c r="P1653"/>
      <c r="Q1653"/>
      <c r="R1653"/>
      <c r="S1653"/>
      <c r="T1653"/>
      <c r="U1653"/>
      <c r="V1653"/>
      <c r="W1653"/>
    </row>
    <row r="1654" spans="1:23" ht="27" customHeight="1" thickBot="1" x14ac:dyDescent="0.3">
      <c r="A1654" s="77">
        <v>20189</v>
      </c>
      <c r="B1654" s="78">
        <v>1594</v>
      </c>
      <c r="C1654" s="79" t="s">
        <v>340</v>
      </c>
      <c r="D1654" s="80">
        <v>42576.770833333336</v>
      </c>
      <c r="E1654" s="78" t="s">
        <v>41</v>
      </c>
      <c r="F1654" s="33">
        <v>42576.722222222219</v>
      </c>
      <c r="G1654" s="51">
        <f t="shared" si="287"/>
        <v>4.8611111116770189E-2</v>
      </c>
      <c r="H1654" s="31" t="str">
        <f t="shared" si="284"/>
        <v>ACCEPTABLE</v>
      </c>
      <c r="I1654" s="18"/>
      <c r="J1654" s="33">
        <v>42576.76458333333</v>
      </c>
      <c r="K1654" s="33">
        <v>42576.781944444447</v>
      </c>
      <c r="L1654" s="27">
        <f t="shared" si="285"/>
        <v>1.7361111116770189E-2</v>
      </c>
      <c r="M1654" s="28" t="str">
        <f t="shared" si="286"/>
        <v>TRUE</v>
      </c>
      <c r="N1654" s="31" t="s">
        <v>41</v>
      </c>
      <c r="O1654" s="29" t="s">
        <v>948</v>
      </c>
      <c r="P1654"/>
      <c r="Q1654"/>
      <c r="R1654"/>
      <c r="S1654"/>
      <c r="T1654"/>
      <c r="U1654"/>
      <c r="V1654"/>
      <c r="W1654"/>
    </row>
    <row r="1655" spans="1:23" ht="27" customHeight="1" thickBot="1" x14ac:dyDescent="0.3">
      <c r="A1655" s="73">
        <v>20189</v>
      </c>
      <c r="B1655" s="74">
        <v>1595</v>
      </c>
      <c r="C1655" s="75" t="s">
        <v>51</v>
      </c>
      <c r="D1655" s="76">
        <v>42576.805555555555</v>
      </c>
      <c r="E1655" s="74" t="s">
        <v>39</v>
      </c>
      <c r="F1655" s="33">
        <v>42576.722222222219</v>
      </c>
      <c r="G1655" s="51">
        <f t="shared" si="287"/>
        <v>8.3333333335758653E-2</v>
      </c>
      <c r="H1655" s="31" t="str">
        <f t="shared" si="284"/>
        <v>ACCEPTABLE</v>
      </c>
      <c r="I1655" s="18"/>
      <c r="J1655" s="33">
        <v>42576.800694444442</v>
      </c>
      <c r="K1655" s="33">
        <v>42576.814583333333</v>
      </c>
      <c r="L1655" s="27">
        <f t="shared" si="285"/>
        <v>1.3888888890505768E-2</v>
      </c>
      <c r="M1655" s="28" t="str">
        <f t="shared" si="286"/>
        <v>TRUE</v>
      </c>
      <c r="N1655" s="31" t="s">
        <v>39</v>
      </c>
      <c r="O1655" s="29" t="s">
        <v>949</v>
      </c>
      <c r="P1655"/>
      <c r="Q1655"/>
      <c r="R1655"/>
      <c r="S1655"/>
      <c r="T1655"/>
      <c r="U1655"/>
      <c r="V1655"/>
      <c r="W1655"/>
    </row>
    <row r="1656" spans="1:23" ht="27" customHeight="1" thickBot="1" x14ac:dyDescent="0.3">
      <c r="A1656" s="77">
        <v>20190</v>
      </c>
      <c r="B1656" s="78">
        <v>1596</v>
      </c>
      <c r="C1656" s="79" t="s">
        <v>40</v>
      </c>
      <c r="D1656" s="80">
        <v>42577.333333333336</v>
      </c>
      <c r="E1656" s="78" t="s">
        <v>41</v>
      </c>
      <c r="F1656" s="33">
        <v>42577.263888888891</v>
      </c>
      <c r="G1656" s="51">
        <f t="shared" si="287"/>
        <v>6.9444444445252884E-2</v>
      </c>
      <c r="H1656" s="31" t="str">
        <f t="shared" si="284"/>
        <v>ACCEPTABLE</v>
      </c>
      <c r="I1656" s="18"/>
      <c r="J1656" s="33">
        <v>42577.356944444444</v>
      </c>
      <c r="K1656" s="33">
        <v>42577.364583333336</v>
      </c>
      <c r="L1656" s="27">
        <f t="shared" si="285"/>
        <v>7.6388888919609599E-3</v>
      </c>
      <c r="M1656" s="28" t="str">
        <f t="shared" si="286"/>
        <v>TRUE</v>
      </c>
      <c r="N1656" s="31" t="s">
        <v>41</v>
      </c>
      <c r="O1656" s="29" t="s">
        <v>950</v>
      </c>
      <c r="P1656"/>
      <c r="Q1656"/>
      <c r="R1656"/>
      <c r="S1656"/>
      <c r="T1656"/>
      <c r="U1656"/>
      <c r="V1656"/>
      <c r="W1656"/>
    </row>
    <row r="1657" spans="1:23" ht="27" customHeight="1" thickBot="1" x14ac:dyDescent="0.3">
      <c r="A1657" s="77">
        <v>20190</v>
      </c>
      <c r="B1657" s="78">
        <v>1597</v>
      </c>
      <c r="C1657" s="79" t="s">
        <v>43</v>
      </c>
      <c r="D1657" s="80">
        <v>42577.368055555555</v>
      </c>
      <c r="E1657" s="78" t="s">
        <v>39</v>
      </c>
      <c r="F1657" s="33">
        <v>42577.263888888891</v>
      </c>
      <c r="G1657" s="51">
        <f t="shared" si="287"/>
        <v>0.10416666666424135</v>
      </c>
      <c r="H1657" s="31" t="str">
        <f t="shared" si="284"/>
        <v>ACCEPTABLE</v>
      </c>
      <c r="I1657" s="18"/>
      <c r="J1657" s="33">
        <v>42577.388194444444</v>
      </c>
      <c r="K1657" s="33">
        <v>42577.396527777775</v>
      </c>
      <c r="L1657" s="27">
        <f t="shared" si="285"/>
        <v>8.333333331393078E-3</v>
      </c>
      <c r="M1657" s="28" t="str">
        <f t="shared" si="286"/>
        <v>TRUE</v>
      </c>
      <c r="N1657" s="31" t="s">
        <v>39</v>
      </c>
      <c r="O1657" s="29" t="s">
        <v>398</v>
      </c>
      <c r="P1657"/>
      <c r="Q1657"/>
      <c r="R1657"/>
      <c r="S1657"/>
      <c r="T1657"/>
      <c r="U1657"/>
      <c r="V1657"/>
      <c r="W1657"/>
    </row>
    <row r="1658" spans="1:23" ht="27" customHeight="1" thickBot="1" x14ac:dyDescent="0.3">
      <c r="A1658" s="73">
        <v>20189</v>
      </c>
      <c r="B1658" s="74">
        <v>1598</v>
      </c>
      <c r="C1658" s="75" t="s">
        <v>51</v>
      </c>
      <c r="D1658" s="76">
        <v>42577.527777777781</v>
      </c>
      <c r="E1658" s="74" t="s">
        <v>41</v>
      </c>
      <c r="F1658" s="33">
        <v>42577.475694444445</v>
      </c>
      <c r="G1658" s="51">
        <f t="shared" si="287"/>
        <v>5.2083333335758653E-2</v>
      </c>
      <c r="H1658" s="31" t="str">
        <f t="shared" si="284"/>
        <v>ACCEPTABLE</v>
      </c>
      <c r="I1658" s="18"/>
      <c r="J1658" s="33">
        <v>42577.522222222222</v>
      </c>
      <c r="K1658" s="33">
        <v>42577.53125</v>
      </c>
      <c r="L1658" s="27">
        <f t="shared" si="285"/>
        <v>9.0277777781011537E-3</v>
      </c>
      <c r="M1658" s="28" t="str">
        <f t="shared" si="286"/>
        <v>TRUE</v>
      </c>
      <c r="N1658" s="31" t="s">
        <v>41</v>
      </c>
      <c r="O1658" s="29" t="s">
        <v>821</v>
      </c>
      <c r="P1658"/>
      <c r="Q1658"/>
      <c r="R1658"/>
      <c r="S1658"/>
      <c r="T1658"/>
      <c r="U1658"/>
      <c r="V1658"/>
      <c r="W1658"/>
    </row>
    <row r="1659" spans="1:23" ht="27" customHeight="1" thickBot="1" x14ac:dyDescent="0.3">
      <c r="A1659" s="73">
        <v>20189</v>
      </c>
      <c r="B1659" s="74">
        <v>1599</v>
      </c>
      <c r="C1659" s="75" t="s">
        <v>340</v>
      </c>
      <c r="D1659" s="76">
        <v>42577.555555555555</v>
      </c>
      <c r="E1659" s="74" t="s">
        <v>39</v>
      </c>
      <c r="F1659" s="33">
        <v>42577.475694444445</v>
      </c>
      <c r="G1659" s="51">
        <f t="shared" si="287"/>
        <v>7.9861111109494232E-2</v>
      </c>
      <c r="H1659" s="31" t="str">
        <f t="shared" si="284"/>
        <v>ACCEPTABLE</v>
      </c>
      <c r="I1659" s="18"/>
      <c r="J1659" s="33">
        <v>42577.55</v>
      </c>
      <c r="K1659" s="33">
        <v>42577.565972222219</v>
      </c>
      <c r="L1659" s="27">
        <f t="shared" si="285"/>
        <v>1.597222221607808E-2</v>
      </c>
      <c r="M1659" s="28" t="str">
        <f t="shared" si="286"/>
        <v>TRUE</v>
      </c>
      <c r="N1659" s="31" t="s">
        <v>39</v>
      </c>
      <c r="O1659" s="29" t="s">
        <v>822</v>
      </c>
      <c r="P1659"/>
      <c r="Q1659"/>
      <c r="R1659"/>
      <c r="S1659"/>
      <c r="T1659"/>
      <c r="U1659"/>
      <c r="V1659"/>
      <c r="W1659"/>
    </row>
    <row r="1660" spans="1:23" ht="27" customHeight="1" thickBot="1" x14ac:dyDescent="0.3">
      <c r="A1660" s="77">
        <v>20191</v>
      </c>
      <c r="B1660" s="78">
        <v>1600</v>
      </c>
      <c r="C1660" s="79" t="s">
        <v>40</v>
      </c>
      <c r="D1660" s="80">
        <v>42578.347222222219</v>
      </c>
      <c r="E1660" s="78" t="s">
        <v>41</v>
      </c>
      <c r="F1660" s="33">
        <v>42578.295138888891</v>
      </c>
      <c r="G1660" s="51">
        <f t="shared" si="287"/>
        <v>5.2083333328482695E-2</v>
      </c>
      <c r="H1660" s="31" t="str">
        <f t="shared" si="284"/>
        <v>ACCEPTABLE</v>
      </c>
      <c r="I1660" s="18"/>
      <c r="J1660" s="33">
        <v>42578.364583333336</v>
      </c>
      <c r="K1660" s="33">
        <v>42578.380555555559</v>
      </c>
      <c r="L1660" s="27">
        <f t="shared" si="285"/>
        <v>1.5972222223354038E-2</v>
      </c>
      <c r="M1660" s="28" t="str">
        <f t="shared" si="286"/>
        <v>TRUE</v>
      </c>
      <c r="N1660" s="31" t="s">
        <v>41</v>
      </c>
      <c r="O1660" s="29" t="s">
        <v>951</v>
      </c>
      <c r="P1660"/>
      <c r="Q1660"/>
      <c r="R1660"/>
      <c r="S1660"/>
      <c r="T1660"/>
      <c r="U1660"/>
      <c r="V1660"/>
      <c r="W1660"/>
    </row>
    <row r="1661" spans="1:23" ht="27" customHeight="1" thickBot="1" x14ac:dyDescent="0.3">
      <c r="A1661" s="77">
        <v>20191</v>
      </c>
      <c r="B1661" s="78">
        <v>1601</v>
      </c>
      <c r="C1661" s="79" t="s">
        <v>43</v>
      </c>
      <c r="D1661" s="80">
        <v>42578.385416666664</v>
      </c>
      <c r="E1661" s="78" t="s">
        <v>39</v>
      </c>
      <c r="F1661" s="33">
        <v>42578.295138888891</v>
      </c>
      <c r="G1661" s="51">
        <f t="shared" si="287"/>
        <v>9.0277777773735579E-2</v>
      </c>
      <c r="H1661" s="31" t="str">
        <f t="shared" si="284"/>
        <v>ACCEPTABLE</v>
      </c>
      <c r="I1661" s="18"/>
      <c r="J1661" s="33">
        <v>42578.408333333333</v>
      </c>
      <c r="K1661" s="33">
        <v>42578.415277777778</v>
      </c>
      <c r="L1661" s="27">
        <f t="shared" si="285"/>
        <v>6.9444444452528842E-3</v>
      </c>
      <c r="M1661" s="28" t="str">
        <f t="shared" si="286"/>
        <v>TRUE</v>
      </c>
      <c r="N1661" s="31" t="s">
        <v>39</v>
      </c>
      <c r="O1661" s="29" t="s">
        <v>118</v>
      </c>
      <c r="P1661"/>
      <c r="Q1661"/>
      <c r="R1661"/>
      <c r="S1661"/>
      <c r="T1661"/>
      <c r="U1661"/>
      <c r="V1661"/>
      <c r="W1661"/>
    </row>
    <row r="1662" spans="1:23" ht="27" customHeight="1" thickBot="1" x14ac:dyDescent="0.3">
      <c r="A1662" s="73" t="s">
        <v>952</v>
      </c>
      <c r="B1662" s="74">
        <v>1602</v>
      </c>
      <c r="C1662" s="75" t="s">
        <v>53</v>
      </c>
      <c r="D1662" s="76">
        <v>42578.833333333336</v>
      </c>
      <c r="E1662" s="74" t="s">
        <v>41</v>
      </c>
      <c r="F1662" s="33">
        <v>42578.746527777781</v>
      </c>
      <c r="G1662" s="51">
        <f t="shared" si="287"/>
        <v>8.6805555554747116E-2</v>
      </c>
      <c r="H1662" s="31" t="str">
        <f t="shared" si="284"/>
        <v>ACCEPTABLE</v>
      </c>
      <c r="I1662" s="18"/>
      <c r="J1662" s="33">
        <v>42578.833333333336</v>
      </c>
      <c r="K1662" s="33">
        <v>42578.847222222219</v>
      </c>
      <c r="L1662" s="27">
        <f t="shared" si="285"/>
        <v>1.3888888883229811E-2</v>
      </c>
      <c r="M1662" s="28" t="str">
        <f t="shared" si="286"/>
        <v>TRUE</v>
      </c>
      <c r="N1662" s="31" t="s">
        <v>41</v>
      </c>
      <c r="O1662" s="29" t="s">
        <v>542</v>
      </c>
      <c r="P1662"/>
      <c r="Q1662"/>
      <c r="R1662"/>
      <c r="S1662"/>
      <c r="T1662"/>
      <c r="U1662"/>
      <c r="V1662"/>
      <c r="W1662"/>
    </row>
    <row r="1663" spans="1:23" ht="27" customHeight="1" thickBot="1" x14ac:dyDescent="0.3">
      <c r="A1663" s="73" t="s">
        <v>952</v>
      </c>
      <c r="B1663" s="74">
        <v>1603</v>
      </c>
      <c r="C1663" s="75" t="s">
        <v>407</v>
      </c>
      <c r="D1663" s="76">
        <v>42578.854166666664</v>
      </c>
      <c r="E1663" s="74" t="s">
        <v>39</v>
      </c>
      <c r="F1663" s="33">
        <v>42578.746527777781</v>
      </c>
      <c r="G1663" s="51">
        <f t="shared" si="287"/>
        <v>0.10763888888322981</v>
      </c>
      <c r="H1663" s="31" t="str">
        <f t="shared" si="284"/>
        <v>ACCEPTABLE</v>
      </c>
      <c r="I1663" s="18"/>
      <c r="J1663" s="33">
        <v>42578.854166666664</v>
      </c>
      <c r="K1663" s="33">
        <v>42578.871527777781</v>
      </c>
      <c r="L1663" s="27">
        <f t="shared" si="285"/>
        <v>1.7361111116770189E-2</v>
      </c>
      <c r="M1663" s="28" t="str">
        <f t="shared" si="286"/>
        <v>TRUE</v>
      </c>
      <c r="N1663" s="31" t="s">
        <v>39</v>
      </c>
      <c r="O1663" s="29" t="s">
        <v>953</v>
      </c>
      <c r="P1663"/>
      <c r="Q1663"/>
      <c r="R1663"/>
      <c r="S1663"/>
      <c r="T1663"/>
      <c r="U1663"/>
      <c r="V1663"/>
      <c r="W1663"/>
    </row>
    <row r="1664" spans="1:23" ht="27" customHeight="1" thickBot="1" x14ac:dyDescent="0.3">
      <c r="A1664" s="77">
        <v>20192</v>
      </c>
      <c r="B1664" s="78">
        <v>1604</v>
      </c>
      <c r="C1664" s="79" t="s">
        <v>40</v>
      </c>
      <c r="D1664" s="80">
        <v>42580.291666666664</v>
      </c>
      <c r="E1664" s="78" t="s">
        <v>41</v>
      </c>
      <c r="F1664" s="33">
        <v>42580.274305555555</v>
      </c>
      <c r="G1664" s="51">
        <f t="shared" si="287"/>
        <v>1.7361111109494232E-2</v>
      </c>
      <c r="H1664" s="31" t="str">
        <f t="shared" ref="H1664:H1718" si="288">IF(D1664-F1664&lt;0,"TOO LATE",IF(G1664="","",IF(OR(DAY(D1664-F1664)&gt;1,AND(HOUR(D1664-F1664)&gt;HOUR("0:59"),(SIGN(D1664-F1664)=1))),"ACCEPTABLE","TOO LATE")))</f>
        <v>TOO LATE</v>
      </c>
      <c r="I1664" s="18"/>
      <c r="J1664" s="33">
        <v>42580.277777777781</v>
      </c>
      <c r="K1664" s="33">
        <v>42580.287499999999</v>
      </c>
      <c r="L1664" s="27">
        <f t="shared" si="285"/>
        <v>9.7222222175332718E-3</v>
      </c>
      <c r="M1664" s="28" t="str">
        <f t="shared" si="286"/>
        <v>TRUE</v>
      </c>
      <c r="N1664" s="31" t="s">
        <v>41</v>
      </c>
      <c r="O1664" s="29" t="s">
        <v>954</v>
      </c>
      <c r="P1664"/>
      <c r="Q1664"/>
      <c r="R1664"/>
      <c r="S1664"/>
      <c r="T1664"/>
      <c r="U1664"/>
      <c r="V1664"/>
      <c r="W1664"/>
    </row>
    <row r="1665" spans="1:23" ht="27" customHeight="1" thickBot="1" x14ac:dyDescent="0.3">
      <c r="A1665" s="77">
        <v>20192</v>
      </c>
      <c r="B1665" s="78">
        <v>1605</v>
      </c>
      <c r="C1665" s="79" t="s">
        <v>43</v>
      </c>
      <c r="D1665" s="80">
        <v>42580.326388888891</v>
      </c>
      <c r="E1665" s="78" t="s">
        <v>39</v>
      </c>
      <c r="F1665" s="33">
        <v>42580.274305555555</v>
      </c>
      <c r="G1665" s="51">
        <f t="shared" si="287"/>
        <v>5.2083333335758653E-2</v>
      </c>
      <c r="H1665" s="31" t="str">
        <f t="shared" si="288"/>
        <v>ACCEPTABLE</v>
      </c>
      <c r="I1665" s="18"/>
      <c r="J1665" s="33">
        <v>42580.308333333334</v>
      </c>
      <c r="K1665" s="33">
        <v>42580.316666666666</v>
      </c>
      <c r="L1665" s="27">
        <f t="shared" ref="L1665:L1719" si="289">IF(OR(K1665="",J1665=""), "Incomplete Data", K1665-J1665)</f>
        <v>8.333333331393078E-3</v>
      </c>
      <c r="M1665" s="28" t="str">
        <f t="shared" ref="M1665:M1719" si="290">_xlfn.IFS(OR(J1665=0,K1665=0,L1665=""), "Incomplete Data", OR(L1665&gt;$M$5,L1665&lt;-$M$5),"FALSE",  OR(L1665&lt;=$M$5,L1665&gt;-$M$5), "TRUE")</f>
        <v>TRUE</v>
      </c>
      <c r="N1665" s="31" t="s">
        <v>39</v>
      </c>
      <c r="O1665" s="29" t="s">
        <v>398</v>
      </c>
      <c r="P1665"/>
      <c r="Q1665"/>
      <c r="R1665"/>
      <c r="S1665"/>
      <c r="T1665"/>
      <c r="U1665"/>
      <c r="V1665"/>
      <c r="W1665"/>
    </row>
    <row r="1666" spans="1:23" ht="27" customHeight="1" thickBot="1" x14ac:dyDescent="0.3">
      <c r="A1666" s="73">
        <v>20192</v>
      </c>
      <c r="B1666" s="74">
        <v>1606</v>
      </c>
      <c r="C1666" s="75" t="s">
        <v>43</v>
      </c>
      <c r="D1666" s="76">
        <v>42580.840277777781</v>
      </c>
      <c r="E1666" s="74" t="s">
        <v>41</v>
      </c>
      <c r="F1666" s="33">
        <v>42580.754861111112</v>
      </c>
      <c r="G1666" s="51">
        <f t="shared" si="287"/>
        <v>8.5416666668606922E-2</v>
      </c>
      <c r="H1666" s="31" t="str">
        <f t="shared" si="288"/>
        <v>ACCEPTABLE</v>
      </c>
      <c r="I1666" s="18"/>
      <c r="J1666" s="33">
        <v>42580.868750000001</v>
      </c>
      <c r="K1666" s="33">
        <v>42580.876388888886</v>
      </c>
      <c r="L1666" s="27">
        <f t="shared" si="289"/>
        <v>7.6388888846850023E-3</v>
      </c>
      <c r="M1666" s="28" t="str">
        <f t="shared" si="290"/>
        <v>TRUE</v>
      </c>
      <c r="N1666" s="31" t="s">
        <v>41</v>
      </c>
      <c r="O1666" s="29" t="s">
        <v>398</v>
      </c>
      <c r="P1666"/>
      <c r="Q1666"/>
      <c r="R1666"/>
      <c r="S1666"/>
      <c r="T1666"/>
      <c r="U1666"/>
      <c r="V1666"/>
      <c r="W1666"/>
    </row>
    <row r="1667" spans="1:23" ht="27" customHeight="1" thickBot="1" x14ac:dyDescent="0.3">
      <c r="A1667" s="73">
        <v>20192</v>
      </c>
      <c r="B1667" s="74">
        <v>1607</v>
      </c>
      <c r="C1667" s="75" t="s">
        <v>40</v>
      </c>
      <c r="D1667" s="76">
        <v>42580.868055555555</v>
      </c>
      <c r="E1667" s="74" t="s">
        <v>39</v>
      </c>
      <c r="F1667" s="33">
        <v>42580.754861111112</v>
      </c>
      <c r="G1667" s="51">
        <f t="shared" si="287"/>
        <v>0.1131944444423425</v>
      </c>
      <c r="H1667" s="31" t="str">
        <f t="shared" si="288"/>
        <v>ACCEPTABLE</v>
      </c>
      <c r="I1667" s="18"/>
      <c r="J1667" s="33">
        <v>42580.895138888889</v>
      </c>
      <c r="K1667" s="33">
        <v>42580.907638888886</v>
      </c>
      <c r="L1667" s="27">
        <f t="shared" si="289"/>
        <v>1.2499999997089617E-2</v>
      </c>
      <c r="M1667" s="28" t="str">
        <f t="shared" si="290"/>
        <v>TRUE</v>
      </c>
      <c r="N1667" s="31" t="s">
        <v>39</v>
      </c>
      <c r="O1667" s="29" t="s">
        <v>954</v>
      </c>
      <c r="P1667"/>
      <c r="Q1667"/>
      <c r="R1667"/>
      <c r="S1667"/>
      <c r="T1667"/>
      <c r="U1667"/>
      <c r="V1667"/>
      <c r="W1667"/>
    </row>
    <row r="1668" spans="1:23" ht="27" customHeight="1" thickBot="1" x14ac:dyDescent="0.3">
      <c r="A1668" s="77">
        <v>20193</v>
      </c>
      <c r="B1668" s="78">
        <v>1608</v>
      </c>
      <c r="C1668" s="79" t="s">
        <v>40</v>
      </c>
      <c r="D1668" s="80">
        <v>42581.71875</v>
      </c>
      <c r="E1668" s="78" t="s">
        <v>41</v>
      </c>
      <c r="F1668" s="33">
        <v>42581.504166666666</v>
      </c>
      <c r="G1668" s="51">
        <f t="shared" si="287"/>
        <v>0.21458333333430346</v>
      </c>
      <c r="H1668" s="31" t="str">
        <f t="shared" si="288"/>
        <v>ACCEPTABLE</v>
      </c>
      <c r="I1668" s="18"/>
      <c r="J1668" s="33">
        <v>42581.756944444445</v>
      </c>
      <c r="K1668" s="33">
        <v>42581.767361111109</v>
      </c>
      <c r="L1668" s="27">
        <f t="shared" si="289"/>
        <v>1.0416666664241347E-2</v>
      </c>
      <c r="M1668" s="28" t="str">
        <f t="shared" si="290"/>
        <v>TRUE</v>
      </c>
      <c r="N1668" s="31" t="s">
        <v>41</v>
      </c>
      <c r="O1668" s="29" t="s">
        <v>955</v>
      </c>
      <c r="P1668"/>
      <c r="Q1668"/>
      <c r="R1668"/>
      <c r="S1668"/>
      <c r="T1668"/>
      <c r="U1668"/>
      <c r="V1668"/>
      <c r="W1668"/>
    </row>
    <row r="1669" spans="1:23" ht="27" customHeight="1" thickBot="1" x14ac:dyDescent="0.3">
      <c r="A1669" s="77">
        <v>20193</v>
      </c>
      <c r="B1669" s="78">
        <v>1609</v>
      </c>
      <c r="C1669" s="79" t="s">
        <v>40</v>
      </c>
      <c r="D1669" s="80">
        <v>42581.746527777781</v>
      </c>
      <c r="E1669" s="78" t="s">
        <v>39</v>
      </c>
      <c r="F1669" s="33">
        <v>42581.504166666666</v>
      </c>
      <c r="G1669" s="51">
        <f t="shared" si="287"/>
        <v>0.242361111115315</v>
      </c>
      <c r="H1669" s="31" t="str">
        <f t="shared" si="288"/>
        <v>ACCEPTABLE</v>
      </c>
      <c r="I1669" s="18"/>
      <c r="J1669" s="33">
        <v>42581.788194444445</v>
      </c>
      <c r="K1669" s="33">
        <v>42581.802083333336</v>
      </c>
      <c r="L1669" s="27">
        <f t="shared" si="289"/>
        <v>1.3888888890505768E-2</v>
      </c>
      <c r="M1669" s="28" t="str">
        <f t="shared" si="290"/>
        <v>TRUE</v>
      </c>
      <c r="N1669" s="31" t="s">
        <v>39</v>
      </c>
      <c r="O1669" s="29" t="s">
        <v>955</v>
      </c>
      <c r="P1669"/>
      <c r="Q1669"/>
      <c r="R1669"/>
      <c r="S1669"/>
      <c r="T1669"/>
      <c r="U1669"/>
      <c r="V1669"/>
      <c r="W1669"/>
    </row>
    <row r="1670" spans="1:23" ht="27" customHeight="1" thickBot="1" x14ac:dyDescent="0.3">
      <c r="A1670" s="73">
        <v>20194</v>
      </c>
      <c r="B1670" s="74">
        <v>1610</v>
      </c>
      <c r="C1670" s="75" t="s">
        <v>40</v>
      </c>
      <c r="D1670" s="76">
        <v>42581.90625</v>
      </c>
      <c r="E1670" s="74" t="s">
        <v>41</v>
      </c>
      <c r="F1670" s="33">
        <v>42581.85833333333</v>
      </c>
      <c r="G1670" s="51">
        <f t="shared" si="287"/>
        <v>4.7916666670062114E-2</v>
      </c>
      <c r="H1670" s="31" t="str">
        <f t="shared" si="288"/>
        <v>ACCEPTABLE</v>
      </c>
      <c r="I1670" s="18"/>
      <c r="J1670" s="33">
        <v>42581.90625</v>
      </c>
      <c r="K1670" s="33">
        <v>42581.916666666664</v>
      </c>
      <c r="L1670" s="27">
        <f t="shared" si="289"/>
        <v>1.0416666664241347E-2</v>
      </c>
      <c r="M1670" s="28" t="str">
        <f t="shared" si="290"/>
        <v>TRUE</v>
      </c>
      <c r="N1670" s="31" t="s">
        <v>41</v>
      </c>
      <c r="O1670" s="29" t="s">
        <v>472</v>
      </c>
      <c r="P1670"/>
      <c r="Q1670"/>
      <c r="R1670"/>
      <c r="S1670"/>
      <c r="T1670"/>
      <c r="U1670"/>
      <c r="V1670"/>
      <c r="W1670"/>
    </row>
    <row r="1671" spans="1:23" ht="27" customHeight="1" thickBot="1" x14ac:dyDescent="0.3">
      <c r="A1671" s="73">
        <v>20194</v>
      </c>
      <c r="B1671" s="74">
        <v>1611</v>
      </c>
      <c r="C1671" s="75" t="s">
        <v>43</v>
      </c>
      <c r="D1671" s="76">
        <v>42581.940972222219</v>
      </c>
      <c r="E1671" s="74" t="s">
        <v>39</v>
      </c>
      <c r="F1671" s="33">
        <v>42581.85833333333</v>
      </c>
      <c r="G1671" s="51">
        <f t="shared" si="287"/>
        <v>8.2638888889050577E-2</v>
      </c>
      <c r="H1671" s="31" t="str">
        <f t="shared" si="288"/>
        <v>ACCEPTABLE</v>
      </c>
      <c r="I1671" s="18"/>
      <c r="J1671" s="33">
        <v>42581.936111111114</v>
      </c>
      <c r="K1671" s="33">
        <v>42581.944444444445</v>
      </c>
      <c r="L1671" s="27">
        <f t="shared" si="289"/>
        <v>8.333333331393078E-3</v>
      </c>
      <c r="M1671" s="28" t="str">
        <f t="shared" si="290"/>
        <v>TRUE</v>
      </c>
      <c r="N1671" s="31" t="s">
        <v>39</v>
      </c>
      <c r="O1671" s="29" t="s">
        <v>398</v>
      </c>
      <c r="P1671"/>
      <c r="Q1671"/>
      <c r="R1671"/>
      <c r="S1671"/>
      <c r="T1671"/>
      <c r="U1671"/>
      <c r="V1671"/>
      <c r="W1671"/>
    </row>
    <row r="1672" spans="1:23" ht="27" customHeight="1" thickBot="1" x14ac:dyDescent="0.3">
      <c r="A1672" s="77">
        <v>20194</v>
      </c>
      <c r="B1672" s="78">
        <v>1612</v>
      </c>
      <c r="C1672" s="79" t="s">
        <v>43</v>
      </c>
      <c r="D1672" s="80">
        <v>42582.65625</v>
      </c>
      <c r="E1672" s="78" t="s">
        <v>41</v>
      </c>
      <c r="F1672" s="33">
        <v>42582.587500000001</v>
      </c>
      <c r="G1672" s="51">
        <f t="shared" si="287"/>
        <v>6.8749999998544808E-2</v>
      </c>
      <c r="H1672" s="31" t="str">
        <f t="shared" si="288"/>
        <v>ACCEPTABLE</v>
      </c>
      <c r="I1672" s="18"/>
      <c r="J1672" s="33">
        <v>42582.643055555556</v>
      </c>
      <c r="K1672" s="33">
        <v>42582.650694444441</v>
      </c>
      <c r="L1672" s="27">
        <f t="shared" si="289"/>
        <v>7.6388888846850023E-3</v>
      </c>
      <c r="M1672" s="28" t="str">
        <f t="shared" si="290"/>
        <v>TRUE</v>
      </c>
      <c r="N1672" s="31" t="s">
        <v>41</v>
      </c>
      <c r="O1672" s="29" t="s">
        <v>398</v>
      </c>
      <c r="P1672"/>
      <c r="Q1672"/>
      <c r="R1672"/>
      <c r="S1672"/>
      <c r="T1672"/>
      <c r="U1672"/>
      <c r="V1672"/>
      <c r="W1672"/>
    </row>
    <row r="1673" spans="1:23" ht="27" customHeight="1" thickBot="1" x14ac:dyDescent="0.3">
      <c r="A1673" s="77">
        <v>20194</v>
      </c>
      <c r="B1673" s="78">
        <v>1613</v>
      </c>
      <c r="C1673" s="79" t="s">
        <v>40</v>
      </c>
      <c r="D1673" s="80">
        <v>42582.680555555555</v>
      </c>
      <c r="E1673" s="78" t="s">
        <v>39</v>
      </c>
      <c r="F1673" s="33">
        <v>42582.587500000001</v>
      </c>
      <c r="G1673" s="51">
        <f t="shared" si="287"/>
        <v>9.3055555553291924E-2</v>
      </c>
      <c r="H1673" s="31" t="str">
        <f t="shared" si="288"/>
        <v>ACCEPTABLE</v>
      </c>
      <c r="I1673" s="18"/>
      <c r="J1673" s="33">
        <v>42582.67083333333</v>
      </c>
      <c r="K1673" s="33">
        <v>42582.682638888888</v>
      </c>
      <c r="L1673" s="27">
        <f t="shared" si="289"/>
        <v>1.1805555557657499E-2</v>
      </c>
      <c r="M1673" s="28" t="str">
        <f t="shared" si="290"/>
        <v>TRUE</v>
      </c>
      <c r="N1673" s="31" t="s">
        <v>39</v>
      </c>
      <c r="O1673" s="29" t="s">
        <v>472</v>
      </c>
      <c r="P1673"/>
      <c r="Q1673"/>
      <c r="R1673"/>
      <c r="S1673"/>
      <c r="T1673"/>
      <c r="U1673"/>
      <c r="V1673"/>
      <c r="W1673"/>
    </row>
    <row r="1674" spans="1:23" ht="27" customHeight="1" thickBot="1" x14ac:dyDescent="0.3">
      <c r="A1674" s="77">
        <v>20196</v>
      </c>
      <c r="B1674" s="78">
        <v>1614</v>
      </c>
      <c r="C1674" s="79" t="s">
        <v>340</v>
      </c>
      <c r="D1674" s="80">
        <v>42583.322916666664</v>
      </c>
      <c r="E1674" s="78" t="s">
        <v>41</v>
      </c>
      <c r="F1674" s="33">
        <v>42582.587500000001</v>
      </c>
      <c r="G1674" s="51">
        <f t="shared" si="287"/>
        <v>0.73541666666278616</v>
      </c>
      <c r="H1674" s="31" t="str">
        <f t="shared" si="288"/>
        <v>ACCEPTABLE</v>
      </c>
      <c r="I1674" s="18"/>
      <c r="J1674" s="33">
        <v>42583.31527777778</v>
      </c>
      <c r="K1674" s="33">
        <v>42583.327777777777</v>
      </c>
      <c r="L1674" s="27">
        <f t="shared" si="289"/>
        <v>1.2499999997089617E-2</v>
      </c>
      <c r="M1674" s="28" t="str">
        <f t="shared" si="290"/>
        <v>TRUE</v>
      </c>
      <c r="N1674" s="31" t="s">
        <v>41</v>
      </c>
      <c r="O1674" s="29" t="s">
        <v>930</v>
      </c>
      <c r="P1674"/>
      <c r="Q1674"/>
      <c r="R1674"/>
      <c r="S1674"/>
      <c r="T1674"/>
      <c r="U1674"/>
      <c r="V1674"/>
      <c r="W1674"/>
    </row>
    <row r="1675" spans="1:23" ht="27" customHeight="1" thickBot="1" x14ac:dyDescent="0.3">
      <c r="A1675" s="77">
        <v>20196</v>
      </c>
      <c r="B1675" s="78">
        <v>1615</v>
      </c>
      <c r="C1675" s="79" t="s">
        <v>51</v>
      </c>
      <c r="D1675" s="80">
        <v>42583.357638888891</v>
      </c>
      <c r="E1675" s="78" t="s">
        <v>39</v>
      </c>
      <c r="F1675" s="33">
        <v>42582.587500000001</v>
      </c>
      <c r="G1675" s="51">
        <f t="shared" si="287"/>
        <v>0.77013888888905058</v>
      </c>
      <c r="H1675" s="31" t="str">
        <f t="shared" si="288"/>
        <v>ACCEPTABLE</v>
      </c>
      <c r="I1675" s="18"/>
      <c r="J1675" s="33">
        <v>42583.344444444447</v>
      </c>
      <c r="K1675" s="33">
        <v>42583.352083333331</v>
      </c>
      <c r="L1675" s="27">
        <f t="shared" si="289"/>
        <v>7.6388888846850023E-3</v>
      </c>
      <c r="M1675" s="28" t="str">
        <f t="shared" si="290"/>
        <v>TRUE</v>
      </c>
      <c r="N1675" s="31" t="s">
        <v>39</v>
      </c>
      <c r="O1675" s="29" t="s">
        <v>812</v>
      </c>
      <c r="P1675"/>
      <c r="Q1675"/>
      <c r="R1675"/>
      <c r="S1675"/>
      <c r="T1675"/>
      <c r="U1675"/>
      <c r="V1675"/>
      <c r="W1675"/>
    </row>
    <row r="1676" spans="1:23" ht="27" customHeight="1" thickBot="1" x14ac:dyDescent="0.3">
      <c r="A1676" s="73">
        <v>20195</v>
      </c>
      <c r="B1676" s="74">
        <v>1616</v>
      </c>
      <c r="C1676" s="75" t="s">
        <v>40</v>
      </c>
      <c r="D1676" s="76">
        <v>42584.034722222219</v>
      </c>
      <c r="E1676" s="74" t="s">
        <v>41</v>
      </c>
      <c r="F1676" s="33">
        <v>42583.835416666669</v>
      </c>
      <c r="G1676" s="51">
        <f t="shared" si="287"/>
        <v>0.19930555555038154</v>
      </c>
      <c r="H1676" s="31" t="str">
        <f t="shared" si="288"/>
        <v>ACCEPTABLE</v>
      </c>
      <c r="I1676" s="18"/>
      <c r="J1676" s="33">
        <v>42584.017361111109</v>
      </c>
      <c r="K1676" s="33">
        <v>42584.03125</v>
      </c>
      <c r="L1676" s="27">
        <f t="shared" si="289"/>
        <v>1.3888888890505768E-2</v>
      </c>
      <c r="M1676" s="28" t="str">
        <f t="shared" si="290"/>
        <v>TRUE</v>
      </c>
      <c r="N1676" s="31" t="s">
        <v>41</v>
      </c>
      <c r="O1676" s="29" t="s">
        <v>956</v>
      </c>
      <c r="P1676"/>
      <c r="Q1676"/>
      <c r="R1676"/>
      <c r="S1676"/>
      <c r="T1676"/>
      <c r="U1676"/>
      <c r="V1676"/>
      <c r="W1676"/>
    </row>
    <row r="1677" spans="1:23" ht="27" customHeight="1" thickBot="1" x14ac:dyDescent="0.3">
      <c r="A1677" s="73">
        <v>20195</v>
      </c>
      <c r="B1677" s="74">
        <v>1617</v>
      </c>
      <c r="C1677" s="75" t="s">
        <v>43</v>
      </c>
      <c r="D1677" s="76">
        <v>42584.072916666664</v>
      </c>
      <c r="E1677" s="74" t="s">
        <v>39</v>
      </c>
      <c r="F1677" s="33">
        <v>42583.835416666669</v>
      </c>
      <c r="G1677" s="51">
        <f t="shared" si="287"/>
        <v>0.23749999999563443</v>
      </c>
      <c r="H1677" s="31" t="str">
        <f t="shared" si="288"/>
        <v>ACCEPTABLE</v>
      </c>
      <c r="I1677" s="18"/>
      <c r="J1677" s="33">
        <v>42584.0625</v>
      </c>
      <c r="K1677" s="33">
        <v>42584.072916666664</v>
      </c>
      <c r="L1677" s="27">
        <f t="shared" si="289"/>
        <v>1.0416666664241347E-2</v>
      </c>
      <c r="M1677" s="28" t="str">
        <f t="shared" si="290"/>
        <v>TRUE</v>
      </c>
      <c r="N1677" s="31" t="s">
        <v>39</v>
      </c>
      <c r="O1677" s="29" t="s">
        <v>398</v>
      </c>
      <c r="P1677"/>
      <c r="Q1677"/>
      <c r="R1677"/>
      <c r="S1677"/>
      <c r="T1677"/>
      <c r="U1677"/>
      <c r="V1677"/>
      <c r="W1677"/>
    </row>
    <row r="1678" spans="1:23" ht="27" customHeight="1" thickBot="1" x14ac:dyDescent="0.3">
      <c r="A1678" s="73">
        <v>20195</v>
      </c>
      <c r="B1678" s="74">
        <v>1619</v>
      </c>
      <c r="C1678" s="75" t="s">
        <v>43</v>
      </c>
      <c r="D1678" s="76">
        <v>42585.069444444445</v>
      </c>
      <c r="E1678" s="74" t="s">
        <v>41</v>
      </c>
      <c r="F1678" s="33">
        <v>42584.870833333334</v>
      </c>
      <c r="G1678" s="51">
        <f t="shared" si="287"/>
        <v>0.19861111111094942</v>
      </c>
      <c r="H1678" s="31" t="str">
        <f t="shared" si="288"/>
        <v>ACCEPTABLE</v>
      </c>
      <c r="I1678" s="18"/>
      <c r="J1678" s="33">
        <v>42585.0625</v>
      </c>
      <c r="K1678" s="33">
        <v>42585.072916666664</v>
      </c>
      <c r="L1678" s="27">
        <f t="shared" si="289"/>
        <v>1.0416666664241347E-2</v>
      </c>
      <c r="M1678" s="28" t="str">
        <f t="shared" si="290"/>
        <v>TRUE</v>
      </c>
      <c r="N1678" s="31" t="s">
        <v>41</v>
      </c>
      <c r="O1678" s="29" t="s">
        <v>805</v>
      </c>
      <c r="P1678"/>
      <c r="Q1678"/>
      <c r="R1678"/>
      <c r="S1678"/>
      <c r="T1678"/>
      <c r="U1678"/>
      <c r="V1678"/>
      <c r="W1678"/>
    </row>
    <row r="1679" spans="1:23" ht="27" customHeight="1" thickBot="1" x14ac:dyDescent="0.3">
      <c r="A1679" s="73">
        <v>20195</v>
      </c>
      <c r="B1679" s="74">
        <v>1620</v>
      </c>
      <c r="C1679" s="75" t="s">
        <v>40</v>
      </c>
      <c r="D1679" s="76">
        <v>42585.097222222219</v>
      </c>
      <c r="E1679" s="74" t="s">
        <v>39</v>
      </c>
      <c r="F1679" s="33">
        <v>42584.870833333334</v>
      </c>
      <c r="G1679" s="51">
        <f t="shared" si="287"/>
        <v>0.226388888884685</v>
      </c>
      <c r="H1679" s="31" t="str">
        <f t="shared" si="288"/>
        <v>ACCEPTABLE</v>
      </c>
      <c r="I1679" s="18"/>
      <c r="J1679" s="33">
        <v>42585.097222222219</v>
      </c>
      <c r="K1679" s="33">
        <v>42585.10833333333</v>
      </c>
      <c r="L1679" s="27">
        <f t="shared" si="289"/>
        <v>1.1111111110949423E-2</v>
      </c>
      <c r="M1679" s="28" t="str">
        <f t="shared" si="290"/>
        <v>TRUE</v>
      </c>
      <c r="N1679" s="31" t="s">
        <v>39</v>
      </c>
      <c r="O1679" s="29" t="s">
        <v>956</v>
      </c>
      <c r="P1679"/>
      <c r="Q1679"/>
      <c r="R1679"/>
      <c r="S1679"/>
      <c r="T1679"/>
      <c r="U1679"/>
      <c r="V1679"/>
      <c r="W1679"/>
    </row>
    <row r="1680" spans="1:23" ht="27" customHeight="1" thickBot="1" x14ac:dyDescent="0.3">
      <c r="A1680" s="73">
        <v>20196</v>
      </c>
      <c r="B1680" s="74">
        <v>1621</v>
      </c>
      <c r="C1680" s="75" t="s">
        <v>51</v>
      </c>
      <c r="D1680" s="76">
        <v>42585.194444444445</v>
      </c>
      <c r="E1680" s="74" t="s">
        <v>41</v>
      </c>
      <c r="F1680" s="33">
        <v>42584.870833333334</v>
      </c>
      <c r="G1680" s="51">
        <f t="shared" si="287"/>
        <v>0.32361111111094942</v>
      </c>
      <c r="H1680" s="31" t="str">
        <f t="shared" si="288"/>
        <v>ACCEPTABLE</v>
      </c>
      <c r="I1680" s="18"/>
      <c r="J1680" s="33">
        <v>42585.194444444445</v>
      </c>
      <c r="K1680" s="33">
        <v>42585.204861111109</v>
      </c>
      <c r="L1680" s="27">
        <f t="shared" si="289"/>
        <v>1.0416666664241347E-2</v>
      </c>
      <c r="M1680" s="28" t="str">
        <f t="shared" si="290"/>
        <v>TRUE</v>
      </c>
      <c r="N1680" s="31" t="s">
        <v>41</v>
      </c>
      <c r="O1680" s="29" t="s">
        <v>957</v>
      </c>
      <c r="P1680"/>
      <c r="Q1680"/>
      <c r="R1680"/>
      <c r="S1680"/>
      <c r="T1680"/>
      <c r="U1680"/>
      <c r="V1680"/>
      <c r="W1680"/>
    </row>
    <row r="1681" spans="1:23" ht="27" customHeight="1" thickBot="1" x14ac:dyDescent="0.3">
      <c r="A1681" s="73">
        <v>20196</v>
      </c>
      <c r="B1681" s="74">
        <v>1622</v>
      </c>
      <c r="C1681" s="75" t="s">
        <v>340</v>
      </c>
      <c r="D1681" s="76">
        <v>42585.222222222219</v>
      </c>
      <c r="E1681" s="74" t="s">
        <v>39</v>
      </c>
      <c r="F1681" s="33">
        <v>42584.870833333334</v>
      </c>
      <c r="G1681" s="51">
        <f t="shared" si="287"/>
        <v>0.351388888884685</v>
      </c>
      <c r="H1681" s="31" t="str">
        <f t="shared" si="288"/>
        <v>ACCEPTABLE</v>
      </c>
      <c r="I1681" s="18"/>
      <c r="J1681" s="33">
        <v>42585.22152777778</v>
      </c>
      <c r="K1681" s="33">
        <v>42585.237500000003</v>
      </c>
      <c r="L1681" s="27">
        <f t="shared" si="289"/>
        <v>1.5972222223354038E-2</v>
      </c>
      <c r="M1681" s="28" t="str">
        <f t="shared" si="290"/>
        <v>TRUE</v>
      </c>
      <c r="N1681" s="31" t="s">
        <v>39</v>
      </c>
      <c r="O1681" s="29" t="s">
        <v>958</v>
      </c>
      <c r="P1681"/>
      <c r="Q1681"/>
      <c r="R1681"/>
      <c r="S1681"/>
      <c r="T1681"/>
      <c r="U1681"/>
      <c r="V1681"/>
      <c r="W1681"/>
    </row>
    <row r="1682" spans="1:23" ht="27" customHeight="1" thickBot="1" x14ac:dyDescent="0.3">
      <c r="A1682" s="73">
        <v>20196</v>
      </c>
      <c r="B1682" s="74">
        <v>1623</v>
      </c>
      <c r="C1682" s="75" t="s">
        <v>340</v>
      </c>
      <c r="D1682" s="76">
        <v>42586.4375</v>
      </c>
      <c r="E1682" s="74" t="s">
        <v>41</v>
      </c>
      <c r="F1682" s="33">
        <v>42586.260416666664</v>
      </c>
      <c r="G1682" s="51">
        <f t="shared" si="287"/>
        <v>0.17708333333575865</v>
      </c>
      <c r="H1682" s="31" t="str">
        <f t="shared" si="288"/>
        <v>ACCEPTABLE</v>
      </c>
      <c r="I1682" s="18"/>
      <c r="J1682" s="33">
        <v>42586.433333333334</v>
      </c>
      <c r="K1682" s="33">
        <v>42586.45</v>
      </c>
      <c r="L1682" s="27">
        <f t="shared" si="289"/>
        <v>1.6666666662786156E-2</v>
      </c>
      <c r="M1682" s="28" t="str">
        <f t="shared" si="290"/>
        <v>TRUE</v>
      </c>
      <c r="N1682" s="31" t="s">
        <v>41</v>
      </c>
      <c r="O1682" s="29" t="s">
        <v>959</v>
      </c>
      <c r="P1682"/>
      <c r="Q1682"/>
      <c r="R1682"/>
      <c r="S1682"/>
      <c r="T1682"/>
      <c r="U1682"/>
      <c r="V1682"/>
      <c r="W1682"/>
    </row>
    <row r="1683" spans="1:23" ht="27" customHeight="1" thickBot="1" x14ac:dyDescent="0.3">
      <c r="A1683" s="73">
        <v>20196</v>
      </c>
      <c r="B1683" s="74">
        <v>1624</v>
      </c>
      <c r="C1683" s="75" t="s">
        <v>51</v>
      </c>
      <c r="D1683" s="76">
        <v>42586.472222222219</v>
      </c>
      <c r="E1683" s="74" t="s">
        <v>39</v>
      </c>
      <c r="F1683" s="33">
        <v>42586.260416666664</v>
      </c>
      <c r="G1683" s="51">
        <f t="shared" si="287"/>
        <v>0.21180555555474712</v>
      </c>
      <c r="H1683" s="31" t="str">
        <f t="shared" si="288"/>
        <v>ACCEPTABLE</v>
      </c>
      <c r="I1683" s="18"/>
      <c r="J1683" s="33">
        <v>42586.474305555559</v>
      </c>
      <c r="K1683" s="33">
        <v>42586.480555555558</v>
      </c>
      <c r="L1683" s="27">
        <f t="shared" si="289"/>
        <v>6.2499999985448085E-3</v>
      </c>
      <c r="M1683" s="28" t="str">
        <f t="shared" si="290"/>
        <v>TRUE</v>
      </c>
      <c r="N1683" s="31" t="s">
        <v>39</v>
      </c>
      <c r="O1683" s="29" t="s">
        <v>821</v>
      </c>
      <c r="P1683"/>
      <c r="Q1683"/>
      <c r="R1683"/>
      <c r="S1683"/>
      <c r="T1683"/>
      <c r="U1683"/>
      <c r="V1683"/>
      <c r="W1683"/>
    </row>
    <row r="1684" spans="1:23" ht="27" customHeight="1" thickBot="1" x14ac:dyDescent="0.3">
      <c r="A1684" s="73">
        <v>20197</v>
      </c>
      <c r="B1684" s="74">
        <v>1625</v>
      </c>
      <c r="C1684" s="75" t="s">
        <v>40</v>
      </c>
      <c r="D1684" s="76">
        <v>42587.243055555555</v>
      </c>
      <c r="E1684" s="74" t="s">
        <v>41</v>
      </c>
      <c r="F1684" s="33">
        <v>42586.85833333333</v>
      </c>
      <c r="G1684" s="51">
        <f t="shared" si="287"/>
        <v>0.38472222222480923</v>
      </c>
      <c r="H1684" s="31" t="str">
        <f t="shared" si="288"/>
        <v>ACCEPTABLE</v>
      </c>
      <c r="I1684" s="18"/>
      <c r="J1684" s="33">
        <v>42587.243055555555</v>
      </c>
      <c r="K1684" s="33">
        <v>42587.254166666666</v>
      </c>
      <c r="L1684" s="27">
        <f t="shared" si="289"/>
        <v>1.1111111110949423E-2</v>
      </c>
      <c r="M1684" s="28" t="str">
        <f t="shared" si="290"/>
        <v>TRUE</v>
      </c>
      <c r="N1684" s="31" t="s">
        <v>41</v>
      </c>
      <c r="O1684" s="29" t="s">
        <v>849</v>
      </c>
      <c r="P1684"/>
      <c r="Q1684"/>
      <c r="R1684"/>
      <c r="S1684"/>
      <c r="T1684"/>
      <c r="U1684"/>
      <c r="V1684"/>
      <c r="W1684"/>
    </row>
    <row r="1685" spans="1:23" ht="27" customHeight="1" thickBot="1" x14ac:dyDescent="0.3">
      <c r="A1685" s="77">
        <v>20197</v>
      </c>
      <c r="B1685" s="78">
        <v>1626</v>
      </c>
      <c r="C1685" s="79" t="s">
        <v>43</v>
      </c>
      <c r="D1685" s="80">
        <v>42587.277777777781</v>
      </c>
      <c r="E1685" s="78" t="s">
        <v>39</v>
      </c>
      <c r="F1685" s="33">
        <v>42586.85833333333</v>
      </c>
      <c r="G1685" s="51">
        <f t="shared" si="287"/>
        <v>0.41944444445107365</v>
      </c>
      <c r="H1685" s="31" t="str">
        <f t="shared" si="288"/>
        <v>ACCEPTABLE</v>
      </c>
      <c r="I1685" s="18"/>
      <c r="J1685" s="33">
        <v>42587.277777777781</v>
      </c>
      <c r="K1685" s="33">
        <v>42587.286805555559</v>
      </c>
      <c r="L1685" s="27">
        <f t="shared" si="289"/>
        <v>9.0277777781011537E-3</v>
      </c>
      <c r="M1685" s="28" t="str">
        <f t="shared" si="290"/>
        <v>TRUE</v>
      </c>
      <c r="N1685" s="31" t="s">
        <v>39</v>
      </c>
      <c r="O1685" s="29" t="s">
        <v>398</v>
      </c>
      <c r="P1685"/>
      <c r="Q1685"/>
      <c r="R1685"/>
      <c r="S1685"/>
      <c r="T1685"/>
      <c r="U1685"/>
      <c r="V1685"/>
      <c r="W1685"/>
    </row>
    <row r="1686" spans="1:23" ht="27" customHeight="1" thickBot="1" x14ac:dyDescent="0.3">
      <c r="A1686" s="77">
        <v>20196</v>
      </c>
      <c r="B1686" s="78">
        <v>1627</v>
      </c>
      <c r="C1686" s="79" t="s">
        <v>51</v>
      </c>
      <c r="D1686" s="80">
        <v>42587.715277777781</v>
      </c>
      <c r="E1686" s="78" t="s">
        <v>41</v>
      </c>
      <c r="F1686" s="33">
        <v>42587.626388888886</v>
      </c>
      <c r="G1686" s="51">
        <f t="shared" si="287"/>
        <v>8.8888888894871343E-2</v>
      </c>
      <c r="H1686" s="31" t="str">
        <f t="shared" si="288"/>
        <v>ACCEPTABLE</v>
      </c>
      <c r="I1686" s="18"/>
      <c r="J1686" s="33">
        <v>42587.739583333336</v>
      </c>
      <c r="K1686" s="33">
        <v>42587.75</v>
      </c>
      <c r="L1686" s="27">
        <f t="shared" si="289"/>
        <v>1.0416666664241347E-2</v>
      </c>
      <c r="M1686" s="28" t="str">
        <f t="shared" si="290"/>
        <v>TRUE</v>
      </c>
      <c r="N1686" s="31" t="s">
        <v>41</v>
      </c>
      <c r="O1686" s="29" t="s">
        <v>89</v>
      </c>
      <c r="P1686"/>
      <c r="Q1686"/>
      <c r="R1686"/>
      <c r="S1686"/>
      <c r="T1686"/>
      <c r="U1686"/>
      <c r="V1686"/>
      <c r="W1686"/>
    </row>
    <row r="1687" spans="1:23" ht="27" customHeight="1" thickBot="1" x14ac:dyDescent="0.3">
      <c r="A1687" s="77">
        <v>20196</v>
      </c>
      <c r="B1687" s="78">
        <v>1628</v>
      </c>
      <c r="C1687" s="79" t="s">
        <v>340</v>
      </c>
      <c r="D1687" s="80">
        <v>42587.743055555555</v>
      </c>
      <c r="E1687" s="78" t="s">
        <v>39</v>
      </c>
      <c r="F1687" s="33">
        <v>42587.626388888886</v>
      </c>
      <c r="G1687" s="51">
        <f t="shared" si="287"/>
        <v>0.11666666666860692</v>
      </c>
      <c r="H1687" s="31" t="str">
        <f t="shared" si="288"/>
        <v>ACCEPTABLE</v>
      </c>
      <c r="I1687" s="18"/>
      <c r="J1687" s="33">
        <v>42587.78125</v>
      </c>
      <c r="K1687" s="33">
        <v>42587.790972222225</v>
      </c>
      <c r="L1687" s="27">
        <f t="shared" si="289"/>
        <v>9.7222222248092294E-3</v>
      </c>
      <c r="M1687" s="28" t="str">
        <f t="shared" si="290"/>
        <v>TRUE</v>
      </c>
      <c r="N1687" s="31" t="s">
        <v>39</v>
      </c>
      <c r="O1687" s="29" t="s">
        <v>960</v>
      </c>
      <c r="P1687"/>
      <c r="Q1687"/>
      <c r="R1687"/>
      <c r="S1687"/>
      <c r="T1687"/>
      <c r="U1687"/>
      <c r="V1687"/>
      <c r="W1687"/>
    </row>
    <row r="1688" spans="1:23" ht="27" customHeight="1" thickBot="1" x14ac:dyDescent="0.3">
      <c r="A1688" s="73">
        <v>20197</v>
      </c>
      <c r="B1688" s="74">
        <v>1630</v>
      </c>
      <c r="C1688" s="75" t="s">
        <v>40</v>
      </c>
      <c r="D1688" s="76">
        <v>42587.784722222219</v>
      </c>
      <c r="E1688" s="74" t="s">
        <v>39</v>
      </c>
      <c r="F1688" s="33">
        <v>42587.626388888886</v>
      </c>
      <c r="G1688" s="51">
        <f t="shared" si="287"/>
        <v>0.15833333333284827</v>
      </c>
      <c r="H1688" s="31" t="str">
        <f t="shared" si="288"/>
        <v>ACCEPTABLE</v>
      </c>
      <c r="I1688" s="18"/>
      <c r="J1688" s="33">
        <v>42587.809027777781</v>
      </c>
      <c r="K1688" s="33">
        <v>42587.817361111112</v>
      </c>
      <c r="L1688" s="27">
        <f t="shared" si="289"/>
        <v>8.333333331393078E-3</v>
      </c>
      <c r="M1688" s="28" t="str">
        <f t="shared" si="290"/>
        <v>TRUE</v>
      </c>
      <c r="N1688" s="31" t="s">
        <v>39</v>
      </c>
      <c r="O1688" s="29" t="s">
        <v>961</v>
      </c>
      <c r="P1688"/>
      <c r="Q1688"/>
      <c r="R1688"/>
      <c r="S1688"/>
      <c r="T1688"/>
      <c r="U1688"/>
      <c r="V1688"/>
      <c r="W1688"/>
    </row>
    <row r="1689" spans="1:23" ht="27" customHeight="1" thickBot="1" x14ac:dyDescent="0.3">
      <c r="A1689" s="73">
        <v>20198</v>
      </c>
      <c r="B1689" s="74">
        <v>1631</v>
      </c>
      <c r="C1689" s="75" t="s">
        <v>340</v>
      </c>
      <c r="D1689" s="76">
        <v>42588.489583333336</v>
      </c>
      <c r="E1689" s="74" t="s">
        <v>41</v>
      </c>
      <c r="F1689" s="33">
        <v>42588.418749999997</v>
      </c>
      <c r="G1689" s="51">
        <f t="shared" si="287"/>
        <v>7.0833333338669036E-2</v>
      </c>
      <c r="H1689" s="31" t="str">
        <f t="shared" si="288"/>
        <v>ACCEPTABLE</v>
      </c>
      <c r="I1689" s="18"/>
      <c r="J1689" s="33">
        <v>42588.493055555555</v>
      </c>
      <c r="K1689" s="33">
        <v>42588.505555555559</v>
      </c>
      <c r="L1689" s="27">
        <f t="shared" si="289"/>
        <v>1.2500000004365575E-2</v>
      </c>
      <c r="M1689" s="28" t="str">
        <f t="shared" si="290"/>
        <v>TRUE</v>
      </c>
      <c r="N1689" s="31" t="s">
        <v>41</v>
      </c>
      <c r="O1689" s="29" t="s">
        <v>962</v>
      </c>
      <c r="P1689"/>
      <c r="Q1689"/>
      <c r="R1689"/>
      <c r="S1689"/>
      <c r="T1689"/>
      <c r="U1689"/>
      <c r="V1689"/>
      <c r="W1689"/>
    </row>
    <row r="1690" spans="1:23" ht="27" customHeight="1" thickBot="1" x14ac:dyDescent="0.3">
      <c r="A1690" s="73">
        <v>20198</v>
      </c>
      <c r="B1690" s="74">
        <v>1632</v>
      </c>
      <c r="C1690" s="75" t="s">
        <v>51</v>
      </c>
      <c r="D1690" s="76">
        <v>42588.524305555555</v>
      </c>
      <c r="E1690" s="74" t="s">
        <v>39</v>
      </c>
      <c r="F1690" s="33">
        <v>42588.418749999997</v>
      </c>
      <c r="G1690" s="51">
        <f t="shared" si="287"/>
        <v>0.1055555555576575</v>
      </c>
      <c r="H1690" s="31" t="str">
        <f t="shared" si="288"/>
        <v>ACCEPTABLE</v>
      </c>
      <c r="I1690" s="18"/>
      <c r="J1690" s="33">
        <v>42588.527777777781</v>
      </c>
      <c r="K1690" s="33">
        <v>42588.534722222219</v>
      </c>
      <c r="L1690" s="27">
        <f t="shared" si="289"/>
        <v>6.9444444379769266E-3</v>
      </c>
      <c r="M1690" s="28" t="str">
        <f t="shared" si="290"/>
        <v>TRUE</v>
      </c>
      <c r="N1690" s="31" t="s">
        <v>39</v>
      </c>
      <c r="O1690" s="29" t="s">
        <v>181</v>
      </c>
      <c r="P1690"/>
      <c r="Q1690"/>
      <c r="R1690"/>
      <c r="S1690"/>
      <c r="T1690"/>
      <c r="U1690"/>
      <c r="V1690"/>
      <c r="W1690"/>
    </row>
    <row r="1691" spans="1:23" ht="27" customHeight="1" thickBot="1" x14ac:dyDescent="0.3">
      <c r="A1691" s="77">
        <v>20199</v>
      </c>
      <c r="B1691" s="78">
        <v>1633</v>
      </c>
      <c r="C1691" s="79" t="s">
        <v>43</v>
      </c>
      <c r="D1691" s="80">
        <v>42588.680555555555</v>
      </c>
      <c r="E1691" s="78" t="s">
        <v>41</v>
      </c>
      <c r="F1691" s="33">
        <v>42588.492361111108</v>
      </c>
      <c r="G1691" s="51">
        <f t="shared" si="287"/>
        <v>0.18819444444670808</v>
      </c>
      <c r="H1691" s="31" t="str">
        <f t="shared" si="288"/>
        <v>ACCEPTABLE</v>
      </c>
      <c r="I1691" s="18"/>
      <c r="J1691" s="33">
        <v>42588.697916666664</v>
      </c>
      <c r="K1691" s="33">
        <v>42588.708333333336</v>
      </c>
      <c r="L1691" s="27">
        <f t="shared" si="289"/>
        <v>1.0416666671517305E-2</v>
      </c>
      <c r="M1691" s="28" t="str">
        <f t="shared" si="290"/>
        <v>TRUE</v>
      </c>
      <c r="N1691" s="31" t="s">
        <v>41</v>
      </c>
      <c r="O1691" s="29" t="s">
        <v>806</v>
      </c>
      <c r="P1691"/>
      <c r="Q1691"/>
      <c r="R1691"/>
      <c r="S1691"/>
      <c r="T1691"/>
      <c r="U1691"/>
      <c r="V1691"/>
      <c r="W1691"/>
    </row>
    <row r="1692" spans="1:23" ht="27" customHeight="1" thickBot="1" x14ac:dyDescent="0.3">
      <c r="A1692" s="77">
        <v>20199</v>
      </c>
      <c r="B1692" s="78">
        <v>1634</v>
      </c>
      <c r="C1692" s="79" t="s">
        <v>40</v>
      </c>
      <c r="D1692" s="80">
        <v>42588.715277777781</v>
      </c>
      <c r="E1692" s="78" t="s">
        <v>39</v>
      </c>
      <c r="F1692" s="33">
        <v>42588.492361111108</v>
      </c>
      <c r="G1692" s="51">
        <f t="shared" ref="G1692" si="291">IF(D1692="","",D1692-F1692)</f>
        <v>0.2229166666729725</v>
      </c>
      <c r="H1692" s="31" t="str">
        <f t="shared" si="288"/>
        <v>ACCEPTABLE</v>
      </c>
      <c r="I1692" s="18"/>
      <c r="J1692" s="33">
        <v>42588.732638888891</v>
      </c>
      <c r="K1692" s="33">
        <v>42588.745138888888</v>
      </c>
      <c r="L1692" s="27">
        <f t="shared" si="289"/>
        <v>1.2499999997089617E-2</v>
      </c>
      <c r="M1692" s="28" t="str">
        <f t="shared" si="290"/>
        <v>TRUE</v>
      </c>
      <c r="N1692" s="31" t="s">
        <v>39</v>
      </c>
      <c r="O1692" s="29" t="s">
        <v>804</v>
      </c>
      <c r="P1692"/>
      <c r="Q1692"/>
      <c r="R1692"/>
      <c r="S1692"/>
      <c r="T1692"/>
      <c r="U1692"/>
      <c r="V1692"/>
      <c r="W1692"/>
    </row>
    <row r="1693" spans="1:23" ht="27" customHeight="1" thickBot="1" x14ac:dyDescent="0.3">
      <c r="A1693" s="73">
        <v>20200</v>
      </c>
      <c r="B1693" s="74">
        <v>1635</v>
      </c>
      <c r="C1693" s="75" t="s">
        <v>43</v>
      </c>
      <c r="D1693" s="76">
        <v>42588.96875</v>
      </c>
      <c r="E1693" s="74" t="s">
        <v>41</v>
      </c>
      <c r="F1693" s="33">
        <v>42588.875</v>
      </c>
      <c r="G1693" s="51">
        <f t="shared" si="287"/>
        <v>9.375E-2</v>
      </c>
      <c r="H1693" s="31" t="str">
        <f t="shared" si="288"/>
        <v>ACCEPTABLE</v>
      </c>
      <c r="I1693" s="18"/>
      <c r="J1693" s="33">
        <v>42588.965277777781</v>
      </c>
      <c r="K1693" s="33">
        <v>42588.975694444445</v>
      </c>
      <c r="L1693" s="27">
        <f t="shared" si="289"/>
        <v>1.0416666664241347E-2</v>
      </c>
      <c r="M1693" s="28" t="str">
        <f t="shared" si="290"/>
        <v>TRUE</v>
      </c>
      <c r="N1693" s="31" t="s">
        <v>41</v>
      </c>
      <c r="O1693" s="29" t="s">
        <v>805</v>
      </c>
      <c r="P1693"/>
      <c r="Q1693"/>
      <c r="R1693"/>
      <c r="S1693"/>
      <c r="T1693"/>
      <c r="U1693"/>
      <c r="V1693"/>
      <c r="W1693"/>
    </row>
    <row r="1694" spans="1:23" ht="27" customHeight="1" thickBot="1" x14ac:dyDescent="0.3">
      <c r="A1694" s="73">
        <v>20198</v>
      </c>
      <c r="B1694" s="74">
        <v>1636</v>
      </c>
      <c r="C1694" s="75" t="s">
        <v>51</v>
      </c>
      <c r="D1694" s="76">
        <v>42590.194444444445</v>
      </c>
      <c r="E1694" s="74" t="s">
        <v>41</v>
      </c>
      <c r="F1694" s="33">
        <v>42590.029861111114</v>
      </c>
      <c r="G1694" s="51">
        <f t="shared" ref="G1694:G1745" si="292">IF(D1694="","",D1694-F1694)</f>
        <v>0.16458333333139308</v>
      </c>
      <c r="H1694" s="31" t="str">
        <f t="shared" si="288"/>
        <v>ACCEPTABLE</v>
      </c>
      <c r="I1694" s="18"/>
      <c r="J1694" s="33">
        <v>42590.191666666666</v>
      </c>
      <c r="K1694" s="33">
        <v>42590.198611111111</v>
      </c>
      <c r="L1694" s="27">
        <f t="shared" si="289"/>
        <v>6.9444444452528842E-3</v>
      </c>
      <c r="M1694" s="28" t="str">
        <f t="shared" si="290"/>
        <v>TRUE</v>
      </c>
      <c r="N1694" s="31" t="s">
        <v>41</v>
      </c>
      <c r="O1694" s="29" t="s">
        <v>957</v>
      </c>
      <c r="P1694"/>
      <c r="Q1694"/>
      <c r="R1694"/>
      <c r="S1694"/>
      <c r="T1694"/>
      <c r="U1694"/>
      <c r="V1694"/>
      <c r="W1694"/>
    </row>
    <row r="1695" spans="1:23" ht="27" customHeight="1" thickBot="1" x14ac:dyDescent="0.3">
      <c r="A1695" s="73">
        <v>20198</v>
      </c>
      <c r="B1695" s="74">
        <v>1637</v>
      </c>
      <c r="C1695" s="75" t="s">
        <v>340</v>
      </c>
      <c r="D1695" s="76">
        <v>42590.222222222219</v>
      </c>
      <c r="E1695" s="74" t="s">
        <v>39</v>
      </c>
      <c r="F1695" s="33">
        <v>42590.029861111114</v>
      </c>
      <c r="G1695" s="51">
        <f t="shared" ref="G1695:G1697" si="293">IF(D1695="","",D1695-F1695)</f>
        <v>0.19236111110512866</v>
      </c>
      <c r="H1695" s="31" t="str">
        <f t="shared" si="288"/>
        <v>ACCEPTABLE</v>
      </c>
      <c r="I1695" s="18"/>
      <c r="J1695" s="33">
        <v>42590.220833333333</v>
      </c>
      <c r="K1695" s="33">
        <v>42590.232638888891</v>
      </c>
      <c r="L1695" s="27">
        <f t="shared" si="289"/>
        <v>1.1805555557657499E-2</v>
      </c>
      <c r="M1695" s="28" t="str">
        <f t="shared" si="290"/>
        <v>TRUE</v>
      </c>
      <c r="N1695" s="31" t="s">
        <v>39</v>
      </c>
      <c r="O1695" s="29" t="s">
        <v>683</v>
      </c>
      <c r="P1695"/>
      <c r="Q1695"/>
      <c r="R1695"/>
      <c r="S1695"/>
      <c r="T1695"/>
      <c r="U1695"/>
      <c r="V1695"/>
      <c r="W1695"/>
    </row>
    <row r="1696" spans="1:23" ht="27" customHeight="1" thickBot="1" x14ac:dyDescent="0.3">
      <c r="A1696" s="73">
        <v>20201</v>
      </c>
      <c r="B1696" s="74">
        <v>1638</v>
      </c>
      <c r="C1696" s="75" t="s">
        <v>40</v>
      </c>
      <c r="D1696" s="76">
        <v>42590.263888888891</v>
      </c>
      <c r="E1696" s="74" t="s">
        <v>41</v>
      </c>
      <c r="F1696" s="33">
        <v>42590.029861111114</v>
      </c>
      <c r="G1696" s="51">
        <f t="shared" si="293"/>
        <v>0.23402777777664596</v>
      </c>
      <c r="H1696" s="31" t="str">
        <f t="shared" si="288"/>
        <v>ACCEPTABLE</v>
      </c>
      <c r="I1696" s="18"/>
      <c r="J1696" s="33">
        <v>42590.236111111109</v>
      </c>
      <c r="K1696" s="33">
        <v>42590.243055555555</v>
      </c>
      <c r="L1696" s="27">
        <f t="shared" si="289"/>
        <v>6.9444444452528842E-3</v>
      </c>
      <c r="M1696" s="28" t="str">
        <f t="shared" si="290"/>
        <v>TRUE</v>
      </c>
      <c r="N1696" s="31" t="s">
        <v>41</v>
      </c>
      <c r="O1696" s="29" t="s">
        <v>398</v>
      </c>
      <c r="P1696"/>
      <c r="Q1696"/>
      <c r="R1696"/>
      <c r="S1696"/>
      <c r="T1696"/>
      <c r="U1696"/>
      <c r="V1696"/>
      <c r="W1696"/>
    </row>
    <row r="1697" spans="1:23" ht="27" customHeight="1" thickBot="1" x14ac:dyDescent="0.3">
      <c r="A1697" s="77">
        <v>20201</v>
      </c>
      <c r="B1697" s="78">
        <v>1639</v>
      </c>
      <c r="C1697" s="79" t="s">
        <v>40</v>
      </c>
      <c r="D1697" s="80">
        <v>42590.291666666664</v>
      </c>
      <c r="E1697" s="78" t="s">
        <v>39</v>
      </c>
      <c r="F1697" s="33">
        <v>42590.029861111114</v>
      </c>
      <c r="G1697" s="51">
        <f t="shared" si="293"/>
        <v>0.26180555555038154</v>
      </c>
      <c r="H1697" s="31" t="str">
        <f t="shared" si="288"/>
        <v>ACCEPTABLE</v>
      </c>
      <c r="I1697" s="18"/>
      <c r="J1697" s="33">
        <v>42590.265972222223</v>
      </c>
      <c r="K1697" s="33">
        <v>42590.273611111108</v>
      </c>
      <c r="L1697" s="27">
        <f t="shared" si="289"/>
        <v>7.6388888846850023E-3</v>
      </c>
      <c r="M1697" s="28" t="str">
        <f t="shared" si="290"/>
        <v>TRUE</v>
      </c>
      <c r="N1697" s="31" t="s">
        <v>39</v>
      </c>
      <c r="O1697" s="29" t="s">
        <v>398</v>
      </c>
      <c r="P1697"/>
      <c r="Q1697"/>
      <c r="R1697"/>
      <c r="S1697"/>
      <c r="T1697"/>
      <c r="U1697"/>
      <c r="V1697"/>
      <c r="W1697"/>
    </row>
    <row r="1698" spans="1:23" ht="27" customHeight="1" thickBot="1" x14ac:dyDescent="0.3">
      <c r="A1698" s="77">
        <v>20199</v>
      </c>
      <c r="B1698" s="78">
        <v>1640</v>
      </c>
      <c r="C1698" s="79" t="s">
        <v>43</v>
      </c>
      <c r="D1698" s="80">
        <v>42590.694444444445</v>
      </c>
      <c r="E1698" s="78" t="s">
        <v>41</v>
      </c>
      <c r="F1698" s="33">
        <v>42590.65</v>
      </c>
      <c r="G1698" s="51">
        <f t="shared" si="292"/>
        <v>4.4444444443797693E-2</v>
      </c>
      <c r="H1698" s="31" t="str">
        <f t="shared" si="288"/>
        <v>ACCEPTABLE</v>
      </c>
      <c r="I1698" s="18"/>
      <c r="J1698" s="33">
        <v>42590.690972222219</v>
      </c>
      <c r="K1698" s="33">
        <v>42590.698611111111</v>
      </c>
      <c r="L1698" s="27">
        <f t="shared" si="289"/>
        <v>7.6388888919609599E-3</v>
      </c>
      <c r="M1698" s="28" t="str">
        <f t="shared" si="290"/>
        <v>TRUE</v>
      </c>
      <c r="N1698" s="31" t="s">
        <v>41</v>
      </c>
      <c r="O1698" s="29" t="s">
        <v>944</v>
      </c>
      <c r="P1698"/>
      <c r="Q1698"/>
      <c r="R1698"/>
      <c r="S1698"/>
      <c r="T1698"/>
      <c r="U1698"/>
      <c r="V1698"/>
      <c r="W1698"/>
    </row>
    <row r="1699" spans="1:23" ht="27" customHeight="1" thickBot="1" x14ac:dyDescent="0.3">
      <c r="A1699" s="77">
        <v>20199</v>
      </c>
      <c r="B1699" s="78">
        <v>1641</v>
      </c>
      <c r="C1699" s="79" t="s">
        <v>40</v>
      </c>
      <c r="D1699" s="80">
        <v>42590.722222222219</v>
      </c>
      <c r="E1699" s="78" t="s">
        <v>39</v>
      </c>
      <c r="F1699" s="33">
        <v>42590.65</v>
      </c>
      <c r="G1699" s="51">
        <f t="shared" si="292"/>
        <v>7.2222222217533272E-2</v>
      </c>
      <c r="H1699" s="31" t="str">
        <f t="shared" si="288"/>
        <v>ACCEPTABLE</v>
      </c>
      <c r="I1699" s="18"/>
      <c r="J1699" s="33">
        <v>42590.71597222222</v>
      </c>
      <c r="K1699" s="33">
        <v>42590.730555555558</v>
      </c>
      <c r="L1699" s="27">
        <f t="shared" si="289"/>
        <v>1.4583333337213844E-2</v>
      </c>
      <c r="M1699" s="28" t="str">
        <f t="shared" si="290"/>
        <v>TRUE</v>
      </c>
      <c r="N1699" s="31" t="s">
        <v>39</v>
      </c>
      <c r="O1699" s="29" t="s">
        <v>964</v>
      </c>
      <c r="P1699"/>
      <c r="Q1699"/>
      <c r="R1699"/>
      <c r="S1699"/>
      <c r="T1699"/>
      <c r="U1699"/>
      <c r="V1699"/>
      <c r="W1699"/>
    </row>
    <row r="1700" spans="1:23" ht="27" customHeight="1" thickBot="1" x14ac:dyDescent="0.3">
      <c r="A1700" s="77">
        <v>20202</v>
      </c>
      <c r="B1700" s="78">
        <v>1642</v>
      </c>
      <c r="C1700" s="79" t="s">
        <v>340</v>
      </c>
      <c r="D1700" s="80">
        <v>42590.75</v>
      </c>
      <c r="E1700" s="78" t="s">
        <v>41</v>
      </c>
      <c r="F1700" s="33">
        <v>42590.65</v>
      </c>
      <c r="G1700" s="51">
        <f t="shared" si="292"/>
        <v>9.9999999998544808E-2</v>
      </c>
      <c r="H1700" s="31" t="str">
        <f t="shared" si="288"/>
        <v>ACCEPTABLE</v>
      </c>
      <c r="I1700" s="18"/>
      <c r="J1700" s="33">
        <v>42590.75</v>
      </c>
      <c r="K1700" s="33">
        <v>42590.765972222223</v>
      </c>
      <c r="L1700" s="27">
        <f t="shared" si="289"/>
        <v>1.5972222223354038E-2</v>
      </c>
      <c r="M1700" s="28" t="str">
        <f t="shared" si="290"/>
        <v>TRUE</v>
      </c>
      <c r="N1700" s="31" t="s">
        <v>41</v>
      </c>
      <c r="O1700" s="29" t="s">
        <v>965</v>
      </c>
      <c r="P1700"/>
      <c r="Q1700"/>
      <c r="R1700"/>
      <c r="S1700"/>
      <c r="T1700"/>
      <c r="U1700"/>
      <c r="V1700"/>
      <c r="W1700"/>
    </row>
    <row r="1701" spans="1:23" ht="27" customHeight="1" thickBot="1" x14ac:dyDescent="0.3">
      <c r="A1701" s="73">
        <v>20202</v>
      </c>
      <c r="B1701" s="74">
        <v>1643</v>
      </c>
      <c r="C1701" s="75" t="s">
        <v>53</v>
      </c>
      <c r="D1701" s="76">
        <v>42590.784722222219</v>
      </c>
      <c r="E1701" s="74" t="s">
        <v>39</v>
      </c>
      <c r="F1701" s="33">
        <v>42590.65</v>
      </c>
      <c r="G1701" s="51">
        <f t="shared" si="292"/>
        <v>0.13472222221753327</v>
      </c>
      <c r="H1701" s="31" t="str">
        <f t="shared" si="288"/>
        <v>ACCEPTABLE</v>
      </c>
      <c r="I1701" s="18"/>
      <c r="J1701" s="33">
        <v>42590.795138888891</v>
      </c>
      <c r="K1701" s="33">
        <v>42590.805555555555</v>
      </c>
      <c r="L1701" s="27">
        <f t="shared" si="289"/>
        <v>1.0416666664241347E-2</v>
      </c>
      <c r="M1701" s="28" t="str">
        <f t="shared" si="290"/>
        <v>TRUE</v>
      </c>
      <c r="N1701" s="31" t="s">
        <v>39</v>
      </c>
      <c r="O1701" s="29" t="s">
        <v>966</v>
      </c>
      <c r="P1701"/>
      <c r="Q1701"/>
      <c r="R1701"/>
      <c r="S1701"/>
      <c r="T1701"/>
      <c r="U1701"/>
      <c r="V1701"/>
      <c r="W1701"/>
    </row>
    <row r="1702" spans="1:23" ht="27" customHeight="1" thickBot="1" x14ac:dyDescent="0.3">
      <c r="A1702" s="73">
        <v>20201</v>
      </c>
      <c r="B1702" s="74">
        <v>1644</v>
      </c>
      <c r="C1702" s="75" t="s">
        <v>40</v>
      </c>
      <c r="D1702" s="76">
        <v>42590.8125</v>
      </c>
      <c r="E1702" s="74" t="s">
        <v>39</v>
      </c>
      <c r="F1702" s="33">
        <v>42590.65</v>
      </c>
      <c r="G1702" s="51">
        <f t="shared" ref="G1702" si="294">IF(D1702="","",D1702-F1702)</f>
        <v>0.16249999999854481</v>
      </c>
      <c r="H1702" s="31" t="str">
        <f t="shared" si="288"/>
        <v>ACCEPTABLE</v>
      </c>
      <c r="I1702" s="18"/>
      <c r="J1702" s="33">
        <v>42591.190972222219</v>
      </c>
      <c r="K1702" s="33">
        <v>42591.202777777777</v>
      </c>
      <c r="L1702" s="27">
        <f t="shared" si="289"/>
        <v>1.1805555557657499E-2</v>
      </c>
      <c r="M1702" s="28" t="str">
        <f t="shared" si="290"/>
        <v>TRUE</v>
      </c>
      <c r="N1702" s="31" t="s">
        <v>39</v>
      </c>
      <c r="O1702" s="29" t="s">
        <v>967</v>
      </c>
      <c r="P1702"/>
      <c r="Q1702"/>
      <c r="R1702"/>
      <c r="S1702"/>
      <c r="T1702"/>
      <c r="U1702"/>
      <c r="V1702"/>
      <c r="W1702"/>
    </row>
    <row r="1703" spans="1:23" ht="27" customHeight="1" thickBot="1" x14ac:dyDescent="0.3">
      <c r="A1703" s="77">
        <v>20202</v>
      </c>
      <c r="B1703" s="78">
        <v>1645</v>
      </c>
      <c r="C1703" s="79" t="s">
        <v>51</v>
      </c>
      <c r="D1703" s="80">
        <v>42591.340277777781</v>
      </c>
      <c r="E1703" s="78" t="s">
        <v>41</v>
      </c>
      <c r="F1703" s="33">
        <v>42591.213194444441</v>
      </c>
      <c r="G1703" s="51">
        <f t="shared" si="292"/>
        <v>0.12708333334012423</v>
      </c>
      <c r="H1703" s="31" t="str">
        <f t="shared" si="288"/>
        <v>ACCEPTABLE</v>
      </c>
      <c r="I1703" s="18"/>
      <c r="J1703" s="33">
        <v>42591.340277777781</v>
      </c>
      <c r="K1703" s="33">
        <v>42591.349305555559</v>
      </c>
      <c r="L1703" s="27">
        <f t="shared" si="289"/>
        <v>9.0277777781011537E-3</v>
      </c>
      <c r="M1703" s="28" t="str">
        <f t="shared" si="290"/>
        <v>TRUE</v>
      </c>
      <c r="N1703" s="31" t="s">
        <v>41</v>
      </c>
      <c r="O1703" s="29" t="s">
        <v>840</v>
      </c>
      <c r="P1703"/>
      <c r="Q1703"/>
      <c r="R1703"/>
      <c r="S1703"/>
      <c r="T1703"/>
      <c r="U1703"/>
      <c r="V1703"/>
      <c r="W1703"/>
    </row>
    <row r="1704" spans="1:23" ht="27" customHeight="1" thickBot="1" x14ac:dyDescent="0.3">
      <c r="A1704" s="77">
        <v>20202</v>
      </c>
      <c r="B1704" s="78">
        <v>1646</v>
      </c>
      <c r="C1704" s="79" t="s">
        <v>340</v>
      </c>
      <c r="D1704" s="80">
        <v>42591.368055555555</v>
      </c>
      <c r="E1704" s="78" t="s">
        <v>39</v>
      </c>
      <c r="F1704" s="33">
        <v>42591.213194444441</v>
      </c>
      <c r="G1704" s="51">
        <f t="shared" si="292"/>
        <v>0.15486111111385981</v>
      </c>
      <c r="H1704" s="31" t="str">
        <f t="shared" si="288"/>
        <v>ACCEPTABLE</v>
      </c>
      <c r="I1704" s="18"/>
      <c r="J1704" s="33">
        <v>42591.366666666669</v>
      </c>
      <c r="K1704" s="33">
        <v>42591.380555555559</v>
      </c>
      <c r="L1704" s="27">
        <f t="shared" si="289"/>
        <v>1.3888888890505768E-2</v>
      </c>
      <c r="M1704" s="28" t="str">
        <f t="shared" si="290"/>
        <v>TRUE</v>
      </c>
      <c r="N1704" s="31" t="s">
        <v>39</v>
      </c>
      <c r="O1704" s="29" t="s">
        <v>968</v>
      </c>
      <c r="P1704"/>
      <c r="Q1704"/>
      <c r="R1704"/>
      <c r="S1704"/>
      <c r="T1704"/>
      <c r="U1704"/>
      <c r="V1704"/>
      <c r="W1704"/>
    </row>
    <row r="1705" spans="1:23" ht="27" customHeight="1" thickBot="1" x14ac:dyDescent="0.3">
      <c r="A1705" s="73">
        <v>20203</v>
      </c>
      <c r="B1705" s="74">
        <v>1647</v>
      </c>
      <c r="C1705" s="75" t="s">
        <v>40</v>
      </c>
      <c r="D1705" s="76">
        <v>42591.40625</v>
      </c>
      <c r="E1705" s="74" t="s">
        <v>41</v>
      </c>
      <c r="F1705" s="33">
        <v>42591.234027777777</v>
      </c>
      <c r="G1705" s="51">
        <f t="shared" si="292"/>
        <v>0.17222222222335404</v>
      </c>
      <c r="H1705" s="31" t="str">
        <f t="shared" si="288"/>
        <v>ACCEPTABLE</v>
      </c>
      <c r="I1705" s="18"/>
      <c r="J1705" s="33">
        <v>42591.405555555553</v>
      </c>
      <c r="K1705" s="33">
        <v>42591.418749999997</v>
      </c>
      <c r="L1705" s="27">
        <f t="shared" si="289"/>
        <v>1.3194444443797693E-2</v>
      </c>
      <c r="M1705" s="28" t="str">
        <f t="shared" si="290"/>
        <v>TRUE</v>
      </c>
      <c r="N1705" s="31" t="s">
        <v>41</v>
      </c>
      <c r="O1705" s="29" t="s">
        <v>639</v>
      </c>
      <c r="P1705"/>
      <c r="Q1705"/>
      <c r="R1705"/>
      <c r="S1705"/>
      <c r="T1705"/>
      <c r="U1705"/>
      <c r="V1705"/>
      <c r="W1705"/>
    </row>
    <row r="1706" spans="1:23" ht="27" customHeight="1" thickBot="1" x14ac:dyDescent="0.3">
      <c r="A1706" s="73">
        <v>20203</v>
      </c>
      <c r="B1706" s="74">
        <v>1648</v>
      </c>
      <c r="C1706" s="75" t="s">
        <v>43</v>
      </c>
      <c r="D1706" s="76">
        <v>42591.440972222219</v>
      </c>
      <c r="E1706" s="74" t="s">
        <v>39</v>
      </c>
      <c r="F1706" s="33">
        <v>42591.234027777777</v>
      </c>
      <c r="G1706" s="51">
        <f t="shared" si="292"/>
        <v>0.2069444444423425</v>
      </c>
      <c r="H1706" s="31" t="str">
        <f t="shared" si="288"/>
        <v>ACCEPTABLE</v>
      </c>
      <c r="I1706" s="18"/>
      <c r="J1706" s="33">
        <v>42591.439583333333</v>
      </c>
      <c r="K1706" s="33">
        <v>42591.447916666664</v>
      </c>
      <c r="L1706" s="27">
        <f t="shared" si="289"/>
        <v>8.333333331393078E-3</v>
      </c>
      <c r="M1706" s="28" t="str">
        <f t="shared" si="290"/>
        <v>TRUE</v>
      </c>
      <c r="N1706" s="31" t="s">
        <v>39</v>
      </c>
      <c r="O1706" s="29" t="s">
        <v>969</v>
      </c>
      <c r="P1706"/>
      <c r="Q1706"/>
      <c r="R1706"/>
      <c r="S1706"/>
      <c r="T1706"/>
      <c r="U1706"/>
      <c r="V1706"/>
      <c r="W1706"/>
    </row>
    <row r="1707" spans="1:23" ht="27" customHeight="1" thickBot="1" x14ac:dyDescent="0.3">
      <c r="A1707" s="73">
        <v>20203</v>
      </c>
      <c r="B1707" s="74">
        <v>1649</v>
      </c>
      <c r="C1707" s="75" t="s">
        <v>43</v>
      </c>
      <c r="D1707" s="76">
        <v>42592.256944444445</v>
      </c>
      <c r="E1707" s="74" t="s">
        <v>41</v>
      </c>
      <c r="F1707" s="33">
        <v>42591.944444444445</v>
      </c>
      <c r="G1707" s="51">
        <f t="shared" si="292"/>
        <v>0.3125</v>
      </c>
      <c r="H1707" s="31" t="str">
        <f t="shared" si="288"/>
        <v>ACCEPTABLE</v>
      </c>
      <c r="I1707" s="18"/>
      <c r="J1707" s="33">
        <v>42592.263194444444</v>
      </c>
      <c r="K1707" s="33">
        <v>42592.272916666669</v>
      </c>
      <c r="L1707" s="27">
        <f t="shared" si="289"/>
        <v>9.7222222248092294E-3</v>
      </c>
      <c r="M1707" s="28" t="str">
        <f t="shared" si="290"/>
        <v>TRUE</v>
      </c>
      <c r="N1707" s="31" t="s">
        <v>41</v>
      </c>
      <c r="O1707" s="29" t="s">
        <v>398</v>
      </c>
      <c r="P1707"/>
      <c r="Q1707"/>
      <c r="R1707"/>
      <c r="S1707"/>
      <c r="T1707"/>
      <c r="U1707"/>
      <c r="V1707"/>
      <c r="W1707"/>
    </row>
    <row r="1708" spans="1:23" ht="27" customHeight="1" thickBot="1" x14ac:dyDescent="0.3">
      <c r="A1708" s="77">
        <v>20203</v>
      </c>
      <c r="B1708" s="78">
        <v>1650</v>
      </c>
      <c r="C1708" s="79" t="s">
        <v>40</v>
      </c>
      <c r="D1708" s="80">
        <v>42592.284722222219</v>
      </c>
      <c r="E1708" s="78" t="s">
        <v>39</v>
      </c>
      <c r="F1708" s="33">
        <v>42591.944444444445</v>
      </c>
      <c r="G1708" s="51">
        <f t="shared" si="292"/>
        <v>0.34027777777373558</v>
      </c>
      <c r="H1708" s="31" t="str">
        <f t="shared" si="288"/>
        <v>ACCEPTABLE</v>
      </c>
      <c r="I1708" s="18"/>
      <c r="J1708" s="33">
        <v>42592.291666666664</v>
      </c>
      <c r="K1708" s="33">
        <v>42592.304166666669</v>
      </c>
      <c r="L1708" s="27">
        <f t="shared" si="289"/>
        <v>1.2500000004365575E-2</v>
      </c>
      <c r="M1708" s="28" t="str">
        <f t="shared" si="290"/>
        <v>TRUE</v>
      </c>
      <c r="N1708" s="31" t="s">
        <v>39</v>
      </c>
      <c r="O1708" s="29" t="s">
        <v>420</v>
      </c>
      <c r="P1708"/>
      <c r="Q1708"/>
      <c r="R1708"/>
      <c r="S1708"/>
      <c r="T1708"/>
      <c r="U1708"/>
      <c r="V1708"/>
      <c r="W1708"/>
    </row>
    <row r="1709" spans="1:23" ht="27" customHeight="1" thickBot="1" x14ac:dyDescent="0.3">
      <c r="A1709" s="73">
        <v>20204</v>
      </c>
      <c r="B1709" s="74">
        <v>1651</v>
      </c>
      <c r="C1709" s="75" t="s">
        <v>340</v>
      </c>
      <c r="D1709" s="76">
        <v>42593.25</v>
      </c>
      <c r="E1709" s="74" t="s">
        <v>41</v>
      </c>
      <c r="F1709" s="33">
        <v>42592.855555555558</v>
      </c>
      <c r="G1709" s="51">
        <f t="shared" si="292"/>
        <v>0.3944444444423425</v>
      </c>
      <c r="H1709" s="31" t="str">
        <f t="shared" si="288"/>
        <v>ACCEPTABLE</v>
      </c>
      <c r="I1709" s="18"/>
      <c r="J1709" s="33">
        <v>42593.252083333333</v>
      </c>
      <c r="K1709" s="33">
        <v>42593.265277777777</v>
      </c>
      <c r="L1709" s="27">
        <f t="shared" si="289"/>
        <v>1.3194444443797693E-2</v>
      </c>
      <c r="M1709" s="28" t="str">
        <f t="shared" si="290"/>
        <v>TRUE</v>
      </c>
      <c r="N1709" s="31" t="s">
        <v>41</v>
      </c>
      <c r="O1709" s="29" t="s">
        <v>970</v>
      </c>
      <c r="P1709"/>
      <c r="Q1709"/>
      <c r="R1709"/>
      <c r="S1709"/>
      <c r="T1709"/>
      <c r="U1709"/>
      <c r="V1709"/>
      <c r="W1709"/>
    </row>
    <row r="1710" spans="1:23" ht="27" customHeight="1" thickBot="1" x14ac:dyDescent="0.3">
      <c r="A1710" s="77">
        <v>20204</v>
      </c>
      <c r="B1710" s="78">
        <v>1652</v>
      </c>
      <c r="C1710" s="79" t="s">
        <v>51</v>
      </c>
      <c r="D1710" s="80">
        <v>42593.284722222219</v>
      </c>
      <c r="E1710" s="78" t="s">
        <v>39</v>
      </c>
      <c r="F1710" s="33">
        <v>42592.855555555558</v>
      </c>
      <c r="G1710" s="51">
        <f t="shared" si="292"/>
        <v>0.42916666666133096</v>
      </c>
      <c r="H1710" s="31" t="str">
        <f t="shared" si="288"/>
        <v>ACCEPTABLE</v>
      </c>
      <c r="I1710" s="18"/>
      <c r="J1710" s="33">
        <v>42593.284722222219</v>
      </c>
      <c r="K1710" s="33">
        <v>42593.293055555558</v>
      </c>
      <c r="L1710" s="27">
        <f t="shared" si="289"/>
        <v>8.3333333386690356E-3</v>
      </c>
      <c r="M1710" s="28" t="str">
        <f t="shared" si="290"/>
        <v>TRUE</v>
      </c>
      <c r="N1710" s="31" t="s">
        <v>39</v>
      </c>
      <c r="O1710" s="29" t="s">
        <v>542</v>
      </c>
      <c r="P1710"/>
      <c r="Q1710"/>
      <c r="R1710"/>
      <c r="S1710"/>
      <c r="T1710"/>
      <c r="U1710"/>
      <c r="V1710"/>
      <c r="W1710"/>
    </row>
    <row r="1711" spans="1:23" ht="27" customHeight="1" thickBot="1" x14ac:dyDescent="0.3">
      <c r="A1711" s="73">
        <v>20205</v>
      </c>
      <c r="B1711" s="74">
        <v>1653</v>
      </c>
      <c r="C1711" s="75" t="s">
        <v>40</v>
      </c>
      <c r="D1711" s="76">
        <v>42593.864583333336</v>
      </c>
      <c r="E1711" s="74" t="s">
        <v>41</v>
      </c>
      <c r="F1711" s="33">
        <v>42593.416666666664</v>
      </c>
      <c r="G1711" s="51">
        <f t="shared" si="292"/>
        <v>0.44791666667151731</v>
      </c>
      <c r="H1711" s="31" t="str">
        <f t="shared" si="288"/>
        <v>ACCEPTABLE</v>
      </c>
      <c r="I1711" s="18"/>
      <c r="J1711" s="33">
        <v>42593.854166666664</v>
      </c>
      <c r="K1711" s="33">
        <v>42593.868055555555</v>
      </c>
      <c r="L1711" s="27">
        <f t="shared" si="289"/>
        <v>1.3888888890505768E-2</v>
      </c>
      <c r="M1711" s="28" t="str">
        <f t="shared" si="290"/>
        <v>TRUE</v>
      </c>
      <c r="N1711" s="31" t="s">
        <v>41</v>
      </c>
      <c r="O1711" s="29" t="s">
        <v>897</v>
      </c>
      <c r="P1711"/>
      <c r="Q1711"/>
      <c r="R1711"/>
      <c r="S1711"/>
      <c r="T1711"/>
      <c r="U1711"/>
      <c r="V1711"/>
      <c r="W1711"/>
    </row>
    <row r="1712" spans="1:23" ht="27" customHeight="1" thickBot="1" x14ac:dyDescent="0.3">
      <c r="A1712" s="73">
        <v>20205</v>
      </c>
      <c r="B1712" s="74">
        <v>1654</v>
      </c>
      <c r="C1712" s="75" t="s">
        <v>43</v>
      </c>
      <c r="D1712" s="76">
        <v>42593.90625</v>
      </c>
      <c r="E1712" s="74" t="s">
        <v>39</v>
      </c>
      <c r="F1712" s="33">
        <v>42593.416666666664</v>
      </c>
      <c r="G1712" s="51">
        <f t="shared" si="292"/>
        <v>0.48958333333575865</v>
      </c>
      <c r="H1712" s="31" t="str">
        <f t="shared" si="288"/>
        <v>ACCEPTABLE</v>
      </c>
      <c r="I1712" s="18"/>
      <c r="J1712" s="33">
        <v>42593.895833333336</v>
      </c>
      <c r="K1712" s="33">
        <v>42593.90625</v>
      </c>
      <c r="L1712" s="27">
        <f t="shared" si="289"/>
        <v>1.0416666664241347E-2</v>
      </c>
      <c r="M1712" s="28" t="str">
        <f t="shared" si="290"/>
        <v>TRUE</v>
      </c>
      <c r="N1712" s="31" t="s">
        <v>39</v>
      </c>
      <c r="O1712" s="29" t="s">
        <v>398</v>
      </c>
      <c r="P1712"/>
      <c r="Q1712"/>
      <c r="R1712"/>
      <c r="S1712"/>
      <c r="T1712"/>
      <c r="U1712"/>
      <c r="V1712"/>
      <c r="W1712"/>
    </row>
    <row r="1713" spans="1:23" ht="27" customHeight="1" thickBot="1" x14ac:dyDescent="0.3">
      <c r="A1713" s="73">
        <v>20205</v>
      </c>
      <c r="B1713" s="74">
        <v>1655</v>
      </c>
      <c r="C1713" s="75" t="s">
        <v>43</v>
      </c>
      <c r="D1713" s="76">
        <v>42594.416666666664</v>
      </c>
      <c r="E1713" s="74" t="s">
        <v>39</v>
      </c>
      <c r="F1713" s="33">
        <v>42594.29791666667</v>
      </c>
      <c r="G1713" s="51">
        <f t="shared" si="292"/>
        <v>0.11874999999417923</v>
      </c>
      <c r="H1713" s="31" t="str">
        <f t="shared" si="288"/>
        <v>ACCEPTABLE</v>
      </c>
      <c r="I1713" s="18"/>
      <c r="J1713" s="33">
        <v>42594.422222222223</v>
      </c>
      <c r="K1713" s="33">
        <v>42594.431250000001</v>
      </c>
      <c r="L1713" s="27">
        <f t="shared" si="289"/>
        <v>9.0277777781011537E-3</v>
      </c>
      <c r="M1713" s="28" t="str">
        <f t="shared" si="290"/>
        <v>TRUE</v>
      </c>
      <c r="N1713" s="31" t="s">
        <v>39</v>
      </c>
      <c r="O1713" s="29" t="s">
        <v>971</v>
      </c>
      <c r="P1713"/>
      <c r="Q1713"/>
      <c r="R1713"/>
      <c r="S1713"/>
      <c r="T1713"/>
      <c r="U1713"/>
      <c r="V1713"/>
      <c r="W1713"/>
    </row>
    <row r="1714" spans="1:23" ht="27" customHeight="1" thickBot="1" x14ac:dyDescent="0.3">
      <c r="A1714" s="73">
        <v>20204</v>
      </c>
      <c r="B1714" s="74">
        <v>1656</v>
      </c>
      <c r="C1714" s="75" t="s">
        <v>53</v>
      </c>
      <c r="D1714" s="76">
        <v>42594.548611111109</v>
      </c>
      <c r="E1714" s="74" t="s">
        <v>41</v>
      </c>
      <c r="F1714" s="33">
        <v>42594.441666666666</v>
      </c>
      <c r="G1714" s="51">
        <f t="shared" si="292"/>
        <v>0.10694444444379769</v>
      </c>
      <c r="H1714" s="31" t="str">
        <f t="shared" si="288"/>
        <v>ACCEPTABLE</v>
      </c>
      <c r="I1714" s="18"/>
      <c r="J1714" s="33">
        <v>42594.541666666664</v>
      </c>
      <c r="K1714" s="33">
        <v>42594.552083333336</v>
      </c>
      <c r="L1714" s="27">
        <f t="shared" si="289"/>
        <v>1.0416666671517305E-2</v>
      </c>
      <c r="M1714" s="28" t="str">
        <f t="shared" si="290"/>
        <v>TRUE</v>
      </c>
      <c r="N1714" s="31" t="s">
        <v>41</v>
      </c>
      <c r="O1714" s="29" t="s">
        <v>972</v>
      </c>
      <c r="P1714"/>
      <c r="Q1714"/>
      <c r="R1714"/>
      <c r="S1714"/>
      <c r="T1714"/>
      <c r="U1714"/>
      <c r="V1714"/>
      <c r="W1714"/>
    </row>
    <row r="1715" spans="1:23" ht="27" customHeight="1" thickBot="1" x14ac:dyDescent="0.3">
      <c r="A1715" s="73">
        <v>20204</v>
      </c>
      <c r="B1715" s="74">
        <v>1657</v>
      </c>
      <c r="C1715" s="75" t="s">
        <v>53</v>
      </c>
      <c r="D1715" s="76">
        <v>42594.604166666664</v>
      </c>
      <c r="E1715" s="74" t="s">
        <v>39</v>
      </c>
      <c r="F1715" s="33">
        <v>42594.441666666666</v>
      </c>
      <c r="G1715" s="51">
        <f t="shared" si="292"/>
        <v>0.16249999999854481</v>
      </c>
      <c r="H1715" s="31" t="str">
        <f t="shared" si="288"/>
        <v>ACCEPTABLE</v>
      </c>
      <c r="I1715" s="18"/>
      <c r="J1715" s="33">
        <v>42594.588888888888</v>
      </c>
      <c r="K1715" s="33">
        <v>42594.595138888886</v>
      </c>
      <c r="L1715" s="27">
        <f t="shared" si="289"/>
        <v>6.2499999985448085E-3</v>
      </c>
      <c r="M1715" s="28" t="str">
        <f t="shared" si="290"/>
        <v>TRUE</v>
      </c>
      <c r="N1715" s="31" t="s">
        <v>39</v>
      </c>
      <c r="O1715" s="29" t="s">
        <v>812</v>
      </c>
      <c r="P1715"/>
      <c r="Q1715"/>
      <c r="R1715"/>
      <c r="S1715"/>
      <c r="T1715"/>
      <c r="U1715"/>
      <c r="V1715"/>
      <c r="W1715"/>
    </row>
    <row r="1716" spans="1:23" ht="27" customHeight="1" thickBot="1" x14ac:dyDescent="0.3">
      <c r="A1716" s="77">
        <v>20206</v>
      </c>
      <c r="B1716" s="78">
        <v>1658</v>
      </c>
      <c r="C1716" s="79" t="s">
        <v>40</v>
      </c>
      <c r="D1716" s="80">
        <v>42594.763888888891</v>
      </c>
      <c r="E1716" s="78" t="s">
        <v>41</v>
      </c>
      <c r="F1716" s="33">
        <v>42594.441666666666</v>
      </c>
      <c r="G1716" s="51">
        <f t="shared" si="292"/>
        <v>0.32222222222480923</v>
      </c>
      <c r="H1716" s="31" t="str">
        <f t="shared" si="288"/>
        <v>ACCEPTABLE</v>
      </c>
      <c r="I1716" s="18"/>
      <c r="J1716" s="33">
        <v>42594.786111111112</v>
      </c>
      <c r="K1716" s="33">
        <v>42594.796527777777</v>
      </c>
      <c r="L1716" s="27">
        <f t="shared" si="289"/>
        <v>1.0416666664241347E-2</v>
      </c>
      <c r="M1716" s="28" t="str">
        <f t="shared" si="290"/>
        <v>TRUE</v>
      </c>
      <c r="N1716" s="31" t="s">
        <v>41</v>
      </c>
      <c r="O1716" s="29" t="s">
        <v>490</v>
      </c>
      <c r="P1716"/>
      <c r="Q1716"/>
      <c r="R1716"/>
      <c r="S1716"/>
      <c r="T1716"/>
      <c r="U1716"/>
      <c r="V1716"/>
      <c r="W1716"/>
    </row>
    <row r="1717" spans="1:23" ht="27" customHeight="1" thickBot="1" x14ac:dyDescent="0.3">
      <c r="A1717" s="73">
        <v>20206</v>
      </c>
      <c r="B1717" s="74">
        <v>1659</v>
      </c>
      <c r="C1717" s="75" t="s">
        <v>40</v>
      </c>
      <c r="D1717" s="76">
        <v>42594.791666666664</v>
      </c>
      <c r="E1717" s="74" t="s">
        <v>39</v>
      </c>
      <c r="F1717" s="33">
        <v>42594.441666666666</v>
      </c>
      <c r="G1717" s="51">
        <f t="shared" si="292"/>
        <v>0.34999999999854481</v>
      </c>
      <c r="H1717" s="31" t="str">
        <f t="shared" si="288"/>
        <v>ACCEPTABLE</v>
      </c>
      <c r="I1717" s="18"/>
      <c r="J1717" s="33">
        <v>42594.80972222222</v>
      </c>
      <c r="K1717" s="33">
        <v>42594.822222222225</v>
      </c>
      <c r="L1717" s="27">
        <f t="shared" si="289"/>
        <v>1.2500000004365575E-2</v>
      </c>
      <c r="M1717" s="28" t="str">
        <f t="shared" si="290"/>
        <v>TRUE</v>
      </c>
      <c r="N1717" s="31" t="s">
        <v>39</v>
      </c>
      <c r="O1717" s="29" t="s">
        <v>490</v>
      </c>
      <c r="P1717"/>
      <c r="Q1717"/>
      <c r="R1717"/>
      <c r="S1717"/>
      <c r="T1717"/>
      <c r="U1717"/>
      <c r="V1717"/>
      <c r="W1717"/>
    </row>
    <row r="1718" spans="1:23" ht="27" customHeight="1" thickBot="1" x14ac:dyDescent="0.3">
      <c r="A1718" s="73">
        <v>20205</v>
      </c>
      <c r="B1718" s="74">
        <v>1660</v>
      </c>
      <c r="C1718" s="75" t="s">
        <v>43</v>
      </c>
      <c r="D1718" s="76">
        <v>42594.986111111109</v>
      </c>
      <c r="E1718" s="74" t="s">
        <v>41</v>
      </c>
      <c r="F1718" s="33">
        <v>42594.848611111112</v>
      </c>
      <c r="G1718" s="51">
        <f t="shared" si="292"/>
        <v>0.13749999999708962</v>
      </c>
      <c r="H1718" s="31" t="str">
        <f t="shared" si="288"/>
        <v>ACCEPTABLE</v>
      </c>
      <c r="I1718" s="18"/>
      <c r="J1718" s="33">
        <v>42594.989583333336</v>
      </c>
      <c r="K1718" s="33">
        <v>42595.003472222219</v>
      </c>
      <c r="L1718" s="27">
        <f t="shared" si="289"/>
        <v>1.3888888883229811E-2</v>
      </c>
      <c r="M1718" s="28" t="str">
        <f t="shared" si="290"/>
        <v>TRUE</v>
      </c>
      <c r="N1718" s="31" t="s">
        <v>41</v>
      </c>
      <c r="O1718" s="29" t="s">
        <v>398</v>
      </c>
      <c r="P1718"/>
      <c r="Q1718"/>
      <c r="R1718"/>
      <c r="S1718"/>
      <c r="T1718"/>
      <c r="U1718"/>
      <c r="V1718"/>
      <c r="W1718"/>
    </row>
    <row r="1719" spans="1:23" ht="27" customHeight="1" thickBot="1" x14ac:dyDescent="0.3">
      <c r="A1719" s="73">
        <v>20205</v>
      </c>
      <c r="B1719" s="74">
        <v>1661</v>
      </c>
      <c r="C1719" s="75" t="s">
        <v>40</v>
      </c>
      <c r="D1719" s="76">
        <v>42595.013888888891</v>
      </c>
      <c r="E1719" s="74" t="s">
        <v>39</v>
      </c>
      <c r="F1719" s="33">
        <v>42594.848611111112</v>
      </c>
      <c r="G1719" s="51">
        <f t="shared" si="292"/>
        <v>0.16527777777810115</v>
      </c>
      <c r="H1719" s="31" t="str">
        <f t="shared" ref="H1719:H1769" si="295">IF(D1719-F1719&lt;0,"TOO LATE",IF(G1719="","",IF(OR(DAY(D1719-F1719)&gt;1,AND(HOUR(D1719-F1719)&gt;HOUR("0:59"),(SIGN(D1719-F1719)=1))),"ACCEPTABLE","TOO LATE")))</f>
        <v>ACCEPTABLE</v>
      </c>
      <c r="I1719" s="18"/>
      <c r="J1719" s="33">
        <v>42595.020833333336</v>
      </c>
      <c r="K1719" s="33">
        <v>42595.034722222219</v>
      </c>
      <c r="L1719" s="27">
        <f t="shared" si="289"/>
        <v>1.3888888883229811E-2</v>
      </c>
      <c r="M1719" s="28" t="str">
        <f t="shared" si="290"/>
        <v>TRUE</v>
      </c>
      <c r="N1719" s="31" t="s">
        <v>39</v>
      </c>
      <c r="O1719" s="29" t="s">
        <v>897</v>
      </c>
      <c r="P1719"/>
      <c r="Q1719"/>
      <c r="R1719"/>
      <c r="S1719"/>
      <c r="T1719"/>
      <c r="U1719"/>
      <c r="V1719"/>
      <c r="W1719"/>
    </row>
    <row r="1720" spans="1:23" ht="27" customHeight="1" thickBot="1" x14ac:dyDescent="0.3">
      <c r="A1720" s="73">
        <v>20204</v>
      </c>
      <c r="B1720" s="74">
        <v>1672</v>
      </c>
      <c r="C1720" s="75" t="s">
        <v>51</v>
      </c>
      <c r="D1720" s="76">
        <v>42596.194444444445</v>
      </c>
      <c r="E1720" s="74" t="s">
        <v>41</v>
      </c>
      <c r="F1720" s="33">
        <v>42595.868750000001</v>
      </c>
      <c r="G1720" s="51">
        <f t="shared" si="292"/>
        <v>0.32569444444379769</v>
      </c>
      <c r="H1720" s="31" t="str">
        <f t="shared" si="295"/>
        <v>ACCEPTABLE</v>
      </c>
      <c r="I1720" s="18"/>
      <c r="J1720" s="33">
        <v>42596.190972222219</v>
      </c>
      <c r="K1720" s="33">
        <v>42596.198611111111</v>
      </c>
      <c r="L1720" s="27">
        <f t="shared" ref="L1720:L1770" si="296">IF(OR(K1720="",J1720=""), "Incomplete Data", K1720-J1720)</f>
        <v>7.6388888919609599E-3</v>
      </c>
      <c r="M1720" s="28" t="str">
        <f t="shared" ref="M1720:M1770" si="297">_xlfn.IFS(OR(J1720=0,K1720=0,L1720=""), "Incomplete Data", OR(L1720&gt;$M$5,L1720&lt;-$M$5),"FALSE",  OR(L1720&lt;=$M$5,L1720&gt;-$M$5), "TRUE")</f>
        <v>TRUE</v>
      </c>
      <c r="N1720" s="31" t="s">
        <v>41</v>
      </c>
      <c r="O1720" s="29" t="s">
        <v>973</v>
      </c>
      <c r="P1720"/>
      <c r="Q1720"/>
      <c r="R1720"/>
      <c r="S1720"/>
      <c r="T1720"/>
      <c r="U1720"/>
      <c r="V1720"/>
      <c r="W1720"/>
    </row>
    <row r="1721" spans="1:23" ht="27" customHeight="1" thickBot="1" x14ac:dyDescent="0.3">
      <c r="A1721" s="73">
        <v>20204</v>
      </c>
      <c r="B1721" s="74">
        <v>1673</v>
      </c>
      <c r="C1721" s="75" t="s">
        <v>340</v>
      </c>
      <c r="D1721" s="76">
        <v>42596.222222222219</v>
      </c>
      <c r="E1721" s="74" t="s">
        <v>39</v>
      </c>
      <c r="F1721" s="33">
        <v>42595.868750000001</v>
      </c>
      <c r="G1721" s="51">
        <f t="shared" si="292"/>
        <v>0.35347222221753327</v>
      </c>
      <c r="H1721" s="31" t="str">
        <f t="shared" si="295"/>
        <v>ACCEPTABLE</v>
      </c>
      <c r="I1721" s="18"/>
      <c r="J1721" s="33">
        <v>42596.215277777781</v>
      </c>
      <c r="K1721" s="33">
        <v>42596.229861111111</v>
      </c>
      <c r="L1721" s="27">
        <f t="shared" si="296"/>
        <v>1.4583333329937886E-2</v>
      </c>
      <c r="M1721" s="28" t="str">
        <f t="shared" si="297"/>
        <v>TRUE</v>
      </c>
      <c r="N1721" s="31" t="s">
        <v>39</v>
      </c>
      <c r="O1721" s="29" t="s">
        <v>974</v>
      </c>
      <c r="P1721"/>
      <c r="Q1721"/>
      <c r="R1721"/>
      <c r="S1721"/>
      <c r="T1721"/>
      <c r="U1721"/>
      <c r="V1721"/>
      <c r="W1721"/>
    </row>
    <row r="1722" spans="1:23" ht="27" customHeight="1" thickBot="1" x14ac:dyDescent="0.3">
      <c r="A1722" s="77">
        <v>20207</v>
      </c>
      <c r="B1722" s="78">
        <v>1674</v>
      </c>
      <c r="C1722" s="79" t="s">
        <v>340</v>
      </c>
      <c r="D1722" s="80">
        <v>42596.270833333336</v>
      </c>
      <c r="E1722" s="78" t="s">
        <v>41</v>
      </c>
      <c r="F1722" s="33">
        <v>42595.868750000001</v>
      </c>
      <c r="G1722" s="51">
        <f t="shared" si="292"/>
        <v>0.40208333333430346</v>
      </c>
      <c r="H1722" s="31" t="str">
        <f t="shared" si="295"/>
        <v>ACCEPTABLE</v>
      </c>
      <c r="I1722" s="18"/>
      <c r="J1722" s="33">
        <v>42596.267361111109</v>
      </c>
      <c r="K1722" s="33">
        <v>42596.279861111114</v>
      </c>
      <c r="L1722" s="27">
        <f t="shared" si="296"/>
        <v>1.2500000004365575E-2</v>
      </c>
      <c r="M1722" s="28" t="str">
        <f t="shared" si="297"/>
        <v>TRUE</v>
      </c>
      <c r="N1722" s="31" t="s">
        <v>41</v>
      </c>
      <c r="O1722" s="29" t="s">
        <v>975</v>
      </c>
      <c r="P1722"/>
      <c r="Q1722"/>
      <c r="R1722"/>
      <c r="S1722"/>
      <c r="T1722"/>
      <c r="U1722"/>
      <c r="V1722"/>
      <c r="W1722"/>
    </row>
    <row r="1723" spans="1:23" ht="27" customHeight="1" thickBot="1" x14ac:dyDescent="0.3">
      <c r="A1723" s="77">
        <v>20207</v>
      </c>
      <c r="B1723" s="78">
        <v>1675</v>
      </c>
      <c r="C1723" s="79" t="s">
        <v>51</v>
      </c>
      <c r="D1723" s="80">
        <v>42596.3125</v>
      </c>
      <c r="E1723" s="78" t="s">
        <v>39</v>
      </c>
      <c r="F1723" s="33">
        <v>42595.868750000001</v>
      </c>
      <c r="G1723" s="51">
        <f t="shared" si="292"/>
        <v>0.44374999999854481</v>
      </c>
      <c r="H1723" s="31" t="str">
        <f t="shared" si="295"/>
        <v>ACCEPTABLE</v>
      </c>
      <c r="I1723" s="18"/>
      <c r="J1723" s="33">
        <v>42596.303472222222</v>
      </c>
      <c r="K1723" s="33">
        <v>42596.311111111114</v>
      </c>
      <c r="L1723" s="27">
        <f t="shared" si="296"/>
        <v>7.6388888919609599E-3</v>
      </c>
      <c r="M1723" s="28" t="str">
        <f t="shared" si="297"/>
        <v>TRUE</v>
      </c>
      <c r="N1723" s="31" t="s">
        <v>39</v>
      </c>
      <c r="O1723" s="29" t="s">
        <v>976</v>
      </c>
      <c r="P1723"/>
      <c r="Q1723"/>
      <c r="R1723"/>
      <c r="S1723"/>
      <c r="T1723"/>
      <c r="U1723"/>
      <c r="V1723"/>
      <c r="W1723"/>
    </row>
    <row r="1724" spans="1:23" ht="27" customHeight="1" thickBot="1" x14ac:dyDescent="0.3">
      <c r="A1724" s="77">
        <v>20207</v>
      </c>
      <c r="B1724" s="78">
        <v>1676</v>
      </c>
      <c r="C1724" s="79" t="s">
        <v>51</v>
      </c>
      <c r="D1724" s="80">
        <v>42598.715277777781</v>
      </c>
      <c r="E1724" s="78" t="s">
        <v>41</v>
      </c>
      <c r="F1724" s="33">
        <v>42598.537499999999</v>
      </c>
      <c r="G1724" s="51">
        <f t="shared" si="292"/>
        <v>0.17777777778246673</v>
      </c>
      <c r="H1724" s="31" t="str">
        <f t="shared" si="295"/>
        <v>ACCEPTABLE</v>
      </c>
      <c r="I1724" s="18"/>
      <c r="J1724" s="33">
        <v>42598.727083333331</v>
      </c>
      <c r="K1724" s="33">
        <v>42598.734722222223</v>
      </c>
      <c r="L1724" s="27">
        <f t="shared" si="296"/>
        <v>7.6388888919609599E-3</v>
      </c>
      <c r="M1724" s="28" t="str">
        <f t="shared" si="297"/>
        <v>TRUE</v>
      </c>
      <c r="N1724" s="31" t="s">
        <v>41</v>
      </c>
      <c r="O1724" s="29" t="s">
        <v>977</v>
      </c>
      <c r="P1724"/>
      <c r="Q1724"/>
      <c r="R1724"/>
      <c r="S1724"/>
      <c r="T1724"/>
      <c r="U1724"/>
      <c r="V1724"/>
      <c r="W1724"/>
    </row>
    <row r="1725" spans="1:23" ht="27" customHeight="1" thickBot="1" x14ac:dyDescent="0.3">
      <c r="A1725" s="77">
        <v>20207</v>
      </c>
      <c r="B1725" s="78">
        <v>1677</v>
      </c>
      <c r="C1725" s="79" t="s">
        <v>340</v>
      </c>
      <c r="D1725" s="80">
        <v>42598.743055555555</v>
      </c>
      <c r="E1725" s="78" t="s">
        <v>39</v>
      </c>
      <c r="F1725" s="33">
        <v>42598.537499999999</v>
      </c>
      <c r="G1725" s="51">
        <f t="shared" si="292"/>
        <v>0.20555555555620231</v>
      </c>
      <c r="H1725" s="31" t="str">
        <f t="shared" si="295"/>
        <v>ACCEPTABLE</v>
      </c>
      <c r="I1725" s="18"/>
      <c r="J1725" s="33">
        <v>42598.75277777778</v>
      </c>
      <c r="K1725" s="33">
        <v>42598.76458333333</v>
      </c>
      <c r="L1725" s="27">
        <f t="shared" si="296"/>
        <v>1.1805555550381541E-2</v>
      </c>
      <c r="M1725" s="28" t="str">
        <f t="shared" si="297"/>
        <v>TRUE</v>
      </c>
      <c r="N1725" s="31" t="s">
        <v>39</v>
      </c>
      <c r="O1725" s="29" t="s">
        <v>978</v>
      </c>
      <c r="P1725"/>
      <c r="Q1725"/>
      <c r="R1725"/>
      <c r="S1725"/>
      <c r="T1725"/>
      <c r="U1725"/>
      <c r="V1725"/>
      <c r="W1725"/>
    </row>
    <row r="1726" spans="1:23" ht="27" customHeight="1" thickBot="1" x14ac:dyDescent="0.3">
      <c r="A1726" s="73">
        <v>20208</v>
      </c>
      <c r="B1726" s="74">
        <v>1678</v>
      </c>
      <c r="C1726" s="75" t="s">
        <v>40</v>
      </c>
      <c r="D1726" s="76">
        <v>42598.96875</v>
      </c>
      <c r="E1726" s="74" t="s">
        <v>41</v>
      </c>
      <c r="F1726" s="33">
        <v>42598.852777777778</v>
      </c>
      <c r="G1726" s="51">
        <f t="shared" si="292"/>
        <v>0.11597222222189885</v>
      </c>
      <c r="H1726" s="31" t="str">
        <f t="shared" si="295"/>
        <v>ACCEPTABLE</v>
      </c>
      <c r="I1726" s="18"/>
      <c r="J1726" s="33">
        <v>42598.972222222219</v>
      </c>
      <c r="K1726" s="33">
        <v>42598.986111111109</v>
      </c>
      <c r="L1726" s="27">
        <f t="shared" si="296"/>
        <v>1.3888888890505768E-2</v>
      </c>
      <c r="M1726" s="28" t="str">
        <f t="shared" si="297"/>
        <v>TRUE</v>
      </c>
      <c r="N1726" s="31" t="s">
        <v>41</v>
      </c>
      <c r="O1726" s="29" t="s">
        <v>979</v>
      </c>
      <c r="P1726"/>
      <c r="Q1726"/>
      <c r="R1726"/>
      <c r="S1726"/>
      <c r="T1726"/>
      <c r="U1726"/>
      <c r="V1726"/>
      <c r="W1726"/>
    </row>
    <row r="1727" spans="1:23" ht="27" customHeight="1" thickBot="1" x14ac:dyDescent="0.3">
      <c r="A1727" s="73">
        <v>20208</v>
      </c>
      <c r="B1727" s="74">
        <v>1679</v>
      </c>
      <c r="C1727" s="75" t="s">
        <v>43</v>
      </c>
      <c r="D1727" s="76">
        <v>42599.010416666664</v>
      </c>
      <c r="E1727" s="74" t="s">
        <v>39</v>
      </c>
      <c r="F1727" s="33">
        <v>42598.852777777778</v>
      </c>
      <c r="G1727" s="51">
        <f t="shared" si="292"/>
        <v>0.15763888888614019</v>
      </c>
      <c r="H1727" s="31" t="str">
        <f t="shared" si="295"/>
        <v>ACCEPTABLE</v>
      </c>
      <c r="I1727" s="18"/>
      <c r="J1727" s="33">
        <v>42599.013888888891</v>
      </c>
      <c r="K1727" s="33">
        <v>42599.023611111108</v>
      </c>
      <c r="L1727" s="27">
        <f t="shared" si="296"/>
        <v>9.7222222175332718E-3</v>
      </c>
      <c r="M1727" s="28" t="str">
        <f t="shared" si="297"/>
        <v>TRUE</v>
      </c>
      <c r="N1727" s="31" t="s">
        <v>39</v>
      </c>
      <c r="O1727" s="29" t="s">
        <v>54</v>
      </c>
      <c r="P1727"/>
      <c r="Q1727"/>
      <c r="R1727"/>
      <c r="S1727"/>
      <c r="T1727"/>
      <c r="U1727"/>
      <c r="V1727"/>
      <c r="W1727"/>
    </row>
    <row r="1728" spans="1:23" ht="27" customHeight="1" thickBot="1" x14ac:dyDescent="0.3">
      <c r="A1728" s="73">
        <v>20208</v>
      </c>
      <c r="B1728" s="74">
        <v>1680</v>
      </c>
      <c r="C1728" s="75" t="s">
        <v>43</v>
      </c>
      <c r="D1728" s="76">
        <v>42599.423611111109</v>
      </c>
      <c r="E1728" s="74" t="s">
        <v>41</v>
      </c>
      <c r="F1728" s="33">
        <v>42599.288888888892</v>
      </c>
      <c r="G1728" s="51">
        <f t="shared" si="292"/>
        <v>0.13472222221753327</v>
      </c>
      <c r="H1728" s="31" t="str">
        <f t="shared" si="295"/>
        <v>ACCEPTABLE</v>
      </c>
      <c r="I1728" s="18" t="s">
        <v>980</v>
      </c>
      <c r="J1728" s="33">
        <v>42599.418055555558</v>
      </c>
      <c r="K1728" s="33">
        <v>42599.426388888889</v>
      </c>
      <c r="L1728" s="27">
        <f t="shared" si="296"/>
        <v>8.333333331393078E-3</v>
      </c>
      <c r="M1728" s="28" t="str">
        <f t="shared" si="297"/>
        <v>TRUE</v>
      </c>
      <c r="N1728" s="31" t="s">
        <v>41</v>
      </c>
      <c r="O1728" s="29" t="s">
        <v>398</v>
      </c>
      <c r="P1728"/>
      <c r="Q1728"/>
      <c r="R1728"/>
      <c r="S1728"/>
      <c r="T1728"/>
      <c r="U1728"/>
      <c r="V1728"/>
      <c r="W1728"/>
    </row>
    <row r="1729" spans="1:23" ht="27" customHeight="1" thickBot="1" x14ac:dyDescent="0.3">
      <c r="A1729" s="83">
        <v>20209</v>
      </c>
      <c r="B1729" s="86">
        <v>1681</v>
      </c>
      <c r="C1729" s="84" t="s">
        <v>340</v>
      </c>
      <c r="D1729" s="85">
        <v>42599.479166666664</v>
      </c>
      <c r="E1729" s="86" t="s">
        <v>41</v>
      </c>
      <c r="F1729" s="87">
        <v>42599.288888888892</v>
      </c>
      <c r="G1729" s="51">
        <f t="shared" si="292"/>
        <v>0.19027777777228039</v>
      </c>
      <c r="H1729" s="31" t="str">
        <f t="shared" si="295"/>
        <v>ACCEPTABLE</v>
      </c>
      <c r="I1729" s="18"/>
      <c r="J1729" s="88">
        <v>42599.479166666664</v>
      </c>
      <c r="K1729" s="33">
        <v>42599.493055555555</v>
      </c>
      <c r="L1729" s="27">
        <f t="shared" si="296"/>
        <v>1.3888888890505768E-2</v>
      </c>
      <c r="M1729" s="28" t="str">
        <f t="shared" si="297"/>
        <v>TRUE</v>
      </c>
      <c r="N1729" s="31" t="s">
        <v>41</v>
      </c>
      <c r="O1729" s="29" t="s">
        <v>981</v>
      </c>
      <c r="P1729"/>
      <c r="Q1729"/>
      <c r="R1729"/>
      <c r="S1729"/>
      <c r="T1729"/>
      <c r="U1729"/>
      <c r="V1729"/>
      <c r="W1729"/>
    </row>
    <row r="1730" spans="1:23" ht="27" customHeight="1" x14ac:dyDescent="0.25">
      <c r="A1730" s="83">
        <v>20209</v>
      </c>
      <c r="B1730" s="86">
        <v>1682</v>
      </c>
      <c r="C1730" s="84" t="s">
        <v>51</v>
      </c>
      <c r="D1730" s="85">
        <v>42599.520833333336</v>
      </c>
      <c r="E1730" s="86" t="s">
        <v>39</v>
      </c>
      <c r="F1730" s="87">
        <v>42599.288888888892</v>
      </c>
      <c r="G1730" s="51">
        <f t="shared" si="292"/>
        <v>0.23194444444379769</v>
      </c>
      <c r="H1730" s="31" t="str">
        <f t="shared" si="295"/>
        <v>ACCEPTABLE</v>
      </c>
      <c r="I1730" s="18"/>
      <c r="J1730" s="88">
        <v>42599.505555555559</v>
      </c>
      <c r="K1730" s="33">
        <v>42599.525694444441</v>
      </c>
      <c r="L1730" s="27">
        <f t="shared" si="296"/>
        <v>2.0138888881774619E-2</v>
      </c>
      <c r="M1730" s="28" t="str">
        <f t="shared" si="297"/>
        <v>TRUE</v>
      </c>
      <c r="N1730" s="31" t="s">
        <v>39</v>
      </c>
      <c r="O1730" s="29" t="s">
        <v>763</v>
      </c>
      <c r="P1730"/>
      <c r="Q1730"/>
      <c r="R1730"/>
      <c r="S1730"/>
      <c r="T1730"/>
      <c r="U1730"/>
      <c r="V1730"/>
      <c r="W1730"/>
    </row>
    <row r="1731" spans="1:23" ht="27" customHeight="1" thickBot="1" x14ac:dyDescent="0.3">
      <c r="A1731" s="73">
        <v>20209</v>
      </c>
      <c r="B1731" s="74">
        <v>1683</v>
      </c>
      <c r="C1731" s="75" t="s">
        <v>51</v>
      </c>
      <c r="D1731" s="76">
        <v>42600.215277777781</v>
      </c>
      <c r="E1731" s="74" t="s">
        <v>41</v>
      </c>
      <c r="F1731" s="33">
        <v>42599.988194444442</v>
      </c>
      <c r="G1731" s="51">
        <f t="shared" si="292"/>
        <v>0.22708333333866904</v>
      </c>
      <c r="H1731" s="31" t="str">
        <f t="shared" si="295"/>
        <v>ACCEPTABLE</v>
      </c>
      <c r="I1731" s="18"/>
      <c r="J1731" s="33">
        <v>42600.211805555555</v>
      </c>
      <c r="K1731" s="33">
        <v>42600.220833333333</v>
      </c>
      <c r="L1731" s="27">
        <f t="shared" si="296"/>
        <v>9.0277777781011537E-3</v>
      </c>
      <c r="M1731" s="28" t="str">
        <f t="shared" si="297"/>
        <v>TRUE</v>
      </c>
      <c r="N1731" s="31" t="s">
        <v>41</v>
      </c>
      <c r="O1731" s="29" t="s">
        <v>405</v>
      </c>
      <c r="P1731"/>
      <c r="Q1731"/>
      <c r="R1731"/>
      <c r="S1731"/>
      <c r="T1731"/>
      <c r="U1731"/>
      <c r="V1731"/>
      <c r="W1731"/>
    </row>
    <row r="1732" spans="1:23" ht="27" customHeight="1" thickBot="1" x14ac:dyDescent="0.3">
      <c r="A1732" s="73">
        <v>20209</v>
      </c>
      <c r="B1732" s="74">
        <v>1684</v>
      </c>
      <c r="C1732" s="75" t="s">
        <v>340</v>
      </c>
      <c r="D1732" s="76">
        <v>42600.243055555555</v>
      </c>
      <c r="E1732" s="74" t="s">
        <v>39</v>
      </c>
      <c r="F1732" s="33">
        <v>42599.988194444442</v>
      </c>
      <c r="G1732" s="51">
        <f t="shared" si="292"/>
        <v>0.25486111111240461</v>
      </c>
      <c r="H1732" s="31" t="str">
        <f t="shared" si="295"/>
        <v>ACCEPTABLE</v>
      </c>
      <c r="I1732" s="18"/>
      <c r="J1732" s="33">
        <v>42600.240972222222</v>
      </c>
      <c r="K1732" s="33">
        <v>42600.258333333331</v>
      </c>
      <c r="L1732" s="27">
        <f t="shared" si="296"/>
        <v>1.7361111109494232E-2</v>
      </c>
      <c r="M1732" s="28" t="str">
        <f t="shared" si="297"/>
        <v>TRUE</v>
      </c>
      <c r="N1732" s="31" t="s">
        <v>39</v>
      </c>
      <c r="O1732" s="29" t="s">
        <v>829</v>
      </c>
      <c r="P1732"/>
      <c r="Q1732"/>
      <c r="R1732"/>
      <c r="S1732"/>
      <c r="T1732"/>
      <c r="U1732"/>
      <c r="V1732"/>
      <c r="W1732"/>
    </row>
    <row r="1733" spans="1:23" ht="27" customHeight="1" thickBot="1" x14ac:dyDescent="0.3">
      <c r="A1733" s="73">
        <v>20208</v>
      </c>
      <c r="B1733" s="74">
        <v>1687</v>
      </c>
      <c r="C1733" s="75" t="s">
        <v>43</v>
      </c>
      <c r="D1733" s="76">
        <v>42600.527777777781</v>
      </c>
      <c r="E1733" s="74" t="s">
        <v>41</v>
      </c>
      <c r="F1733" s="33">
        <v>42600.333333333336</v>
      </c>
      <c r="G1733" s="51">
        <f t="shared" si="292"/>
        <v>0.19444444444525288</v>
      </c>
      <c r="H1733" s="31" t="str">
        <f t="shared" si="295"/>
        <v>ACCEPTABLE</v>
      </c>
      <c r="I1733" s="18"/>
      <c r="J1733" s="33">
        <v>42600.527777777781</v>
      </c>
      <c r="K1733" s="33">
        <v>42600.534722222219</v>
      </c>
      <c r="L1733" s="27">
        <f t="shared" si="296"/>
        <v>6.9444444379769266E-3</v>
      </c>
      <c r="M1733" s="28" t="str">
        <f t="shared" si="297"/>
        <v>TRUE</v>
      </c>
      <c r="N1733" s="31" t="s">
        <v>41</v>
      </c>
      <c r="O1733" s="29" t="s">
        <v>982</v>
      </c>
      <c r="P1733"/>
      <c r="Q1733"/>
      <c r="R1733"/>
      <c r="S1733"/>
      <c r="T1733"/>
      <c r="U1733"/>
      <c r="V1733"/>
      <c r="W1733"/>
    </row>
    <row r="1734" spans="1:23" ht="27" customHeight="1" thickBot="1" x14ac:dyDescent="0.3">
      <c r="A1734" s="73">
        <v>20208</v>
      </c>
      <c r="B1734" s="74">
        <v>1688</v>
      </c>
      <c r="C1734" s="75" t="s">
        <v>40</v>
      </c>
      <c r="D1734" s="76">
        <v>42600.555555555555</v>
      </c>
      <c r="E1734" s="74" t="s">
        <v>39</v>
      </c>
      <c r="F1734" s="33">
        <v>42600.333333333336</v>
      </c>
      <c r="G1734" s="51">
        <f t="shared" si="292"/>
        <v>0.22222222221898846</v>
      </c>
      <c r="H1734" s="31" t="str">
        <f t="shared" si="295"/>
        <v>ACCEPTABLE</v>
      </c>
      <c r="I1734" s="18"/>
      <c r="J1734" s="33">
        <v>42600.5625</v>
      </c>
      <c r="K1734" s="33">
        <v>42600.576388888891</v>
      </c>
      <c r="L1734" s="27">
        <f t="shared" si="296"/>
        <v>1.3888888890505768E-2</v>
      </c>
      <c r="M1734" s="28" t="str">
        <f t="shared" si="297"/>
        <v>TRUE</v>
      </c>
      <c r="N1734" s="31" t="s">
        <v>39</v>
      </c>
      <c r="O1734" s="29" t="s">
        <v>983</v>
      </c>
      <c r="P1734"/>
      <c r="Q1734"/>
      <c r="R1734"/>
      <c r="S1734"/>
      <c r="T1734"/>
      <c r="U1734"/>
      <c r="V1734"/>
      <c r="W1734"/>
    </row>
    <row r="1735" spans="1:23" ht="27" customHeight="1" thickBot="1" x14ac:dyDescent="0.3">
      <c r="A1735" s="73">
        <v>20210</v>
      </c>
      <c r="B1735" s="74">
        <v>1689</v>
      </c>
      <c r="C1735" s="75" t="s">
        <v>40</v>
      </c>
      <c r="D1735" s="76">
        <v>42600.84375</v>
      </c>
      <c r="E1735" s="74" t="s">
        <v>41</v>
      </c>
      <c r="F1735" s="33">
        <v>42600.79791666667</v>
      </c>
      <c r="G1735" s="51">
        <f t="shared" si="292"/>
        <v>4.5833333329937886E-2</v>
      </c>
      <c r="H1735" s="31" t="str">
        <f t="shared" si="295"/>
        <v>ACCEPTABLE</v>
      </c>
      <c r="I1735" s="18"/>
      <c r="J1735" s="33">
        <v>42600.854166666664</v>
      </c>
      <c r="K1735" s="33">
        <v>42600.871527777781</v>
      </c>
      <c r="L1735" s="27">
        <f t="shared" si="296"/>
        <v>1.7361111116770189E-2</v>
      </c>
      <c r="M1735" s="28" t="str">
        <f t="shared" si="297"/>
        <v>TRUE</v>
      </c>
      <c r="N1735" s="31" t="s">
        <v>41</v>
      </c>
      <c r="O1735" s="29" t="s">
        <v>984</v>
      </c>
      <c r="P1735"/>
      <c r="Q1735"/>
      <c r="R1735"/>
      <c r="S1735"/>
      <c r="T1735"/>
      <c r="U1735"/>
      <c r="V1735"/>
      <c r="W1735"/>
    </row>
    <row r="1736" spans="1:23" ht="27" customHeight="1" thickBot="1" x14ac:dyDescent="0.3">
      <c r="A1736" s="73">
        <v>20211</v>
      </c>
      <c r="B1736" s="74">
        <v>1691</v>
      </c>
      <c r="C1736" s="75" t="s">
        <v>40</v>
      </c>
      <c r="D1736" s="76">
        <v>42600.947916666664</v>
      </c>
      <c r="E1736" s="74" t="s">
        <v>41</v>
      </c>
      <c r="F1736" s="33">
        <v>42600.79791666667</v>
      </c>
      <c r="G1736" s="51">
        <f t="shared" si="292"/>
        <v>0.14999999999417923</v>
      </c>
      <c r="H1736" s="31" t="str">
        <f t="shared" si="295"/>
        <v>ACCEPTABLE</v>
      </c>
      <c r="I1736" s="18"/>
      <c r="J1736" s="33">
        <v>42600.936111111114</v>
      </c>
      <c r="K1736" s="33">
        <v>42600.948611111111</v>
      </c>
      <c r="L1736" s="27">
        <f t="shared" si="296"/>
        <v>1.2499999997089617E-2</v>
      </c>
      <c r="M1736" s="28" t="str">
        <f t="shared" si="297"/>
        <v>TRUE</v>
      </c>
      <c r="N1736" s="31" t="s">
        <v>41</v>
      </c>
      <c r="O1736" s="29" t="s">
        <v>985</v>
      </c>
      <c r="P1736"/>
      <c r="Q1736"/>
      <c r="R1736"/>
      <c r="S1736"/>
      <c r="T1736"/>
      <c r="U1736"/>
      <c r="V1736"/>
      <c r="W1736"/>
    </row>
    <row r="1737" spans="1:23" ht="27" customHeight="1" thickBot="1" x14ac:dyDescent="0.3">
      <c r="A1737" s="73">
        <v>20211</v>
      </c>
      <c r="B1737" s="74">
        <v>1692</v>
      </c>
      <c r="C1737" s="75" t="s">
        <v>43</v>
      </c>
      <c r="D1737" s="76">
        <v>42600.989583333336</v>
      </c>
      <c r="E1737" s="74" t="s">
        <v>39</v>
      </c>
      <c r="F1737" s="33">
        <v>42600.79791666667</v>
      </c>
      <c r="G1737" s="51">
        <f t="shared" si="292"/>
        <v>0.19166666666569654</v>
      </c>
      <c r="H1737" s="31" t="str">
        <f t="shared" si="295"/>
        <v>ACCEPTABLE</v>
      </c>
      <c r="I1737" s="18"/>
      <c r="J1737" s="33">
        <v>42600.969444444447</v>
      </c>
      <c r="K1737" s="33">
        <v>42600.977777777778</v>
      </c>
      <c r="L1737" s="27">
        <f t="shared" si="296"/>
        <v>8.333333331393078E-3</v>
      </c>
      <c r="M1737" s="28" t="str">
        <f t="shared" si="297"/>
        <v>TRUE</v>
      </c>
      <c r="N1737" s="31" t="s">
        <v>39</v>
      </c>
      <c r="O1737" s="29" t="s">
        <v>398</v>
      </c>
      <c r="P1737"/>
      <c r="Q1737"/>
      <c r="R1737"/>
      <c r="S1737"/>
      <c r="T1737"/>
      <c r="U1737"/>
      <c r="V1737"/>
      <c r="W1737"/>
    </row>
    <row r="1738" spans="1:23" ht="27" customHeight="1" thickBot="1" x14ac:dyDescent="0.3">
      <c r="A1738" s="77">
        <v>20212</v>
      </c>
      <c r="B1738" s="78">
        <v>1693</v>
      </c>
      <c r="C1738" s="79" t="s">
        <v>40</v>
      </c>
      <c r="D1738" s="80">
        <v>42601.34375</v>
      </c>
      <c r="E1738" s="78" t="s">
        <v>41</v>
      </c>
      <c r="F1738" s="33">
        <v>42600.802777777775</v>
      </c>
      <c r="G1738" s="51">
        <f t="shared" si="292"/>
        <v>0.54097222222480923</v>
      </c>
      <c r="H1738" s="31" t="str">
        <f t="shared" si="295"/>
        <v>ACCEPTABLE</v>
      </c>
      <c r="I1738" s="18"/>
      <c r="J1738" s="33">
        <v>42601.338888888888</v>
      </c>
      <c r="K1738" s="33">
        <v>42601.35</v>
      </c>
      <c r="L1738" s="27">
        <f t="shared" si="296"/>
        <v>1.1111111110949423E-2</v>
      </c>
      <c r="M1738" s="28" t="str">
        <f t="shared" si="297"/>
        <v>TRUE</v>
      </c>
      <c r="N1738" s="31" t="s">
        <v>41</v>
      </c>
      <c r="O1738" s="29" t="s">
        <v>486</v>
      </c>
      <c r="P1738"/>
      <c r="Q1738"/>
      <c r="R1738"/>
      <c r="S1738"/>
      <c r="T1738"/>
      <c r="U1738"/>
      <c r="V1738"/>
      <c r="W1738"/>
    </row>
    <row r="1739" spans="1:23" ht="27" customHeight="1" thickBot="1" x14ac:dyDescent="0.3">
      <c r="A1739" s="77">
        <v>20212</v>
      </c>
      <c r="B1739" s="78">
        <v>1694</v>
      </c>
      <c r="C1739" s="79" t="s">
        <v>43</v>
      </c>
      <c r="D1739" s="80">
        <v>42601.385416666664</v>
      </c>
      <c r="E1739" s="78" t="s">
        <v>39</v>
      </c>
      <c r="F1739" s="33">
        <v>42600.802777777775</v>
      </c>
      <c r="G1739" s="51">
        <f t="shared" si="292"/>
        <v>0.58263888888905058</v>
      </c>
      <c r="H1739" s="31" t="str">
        <f t="shared" si="295"/>
        <v>ACCEPTABLE</v>
      </c>
      <c r="I1739" s="18"/>
      <c r="J1739" s="33">
        <v>42601.375</v>
      </c>
      <c r="K1739" s="33">
        <v>42601.381249999999</v>
      </c>
      <c r="L1739" s="27">
        <f t="shared" si="296"/>
        <v>6.2499999985448085E-3</v>
      </c>
      <c r="M1739" s="28" t="str">
        <f t="shared" si="297"/>
        <v>TRUE</v>
      </c>
      <c r="N1739" s="31" t="s">
        <v>39</v>
      </c>
      <c r="O1739" s="29" t="s">
        <v>44</v>
      </c>
      <c r="P1739"/>
      <c r="Q1739"/>
      <c r="R1739"/>
      <c r="S1739"/>
      <c r="T1739"/>
      <c r="U1739"/>
      <c r="V1739"/>
      <c r="W1739"/>
    </row>
    <row r="1740" spans="1:23" ht="27" customHeight="1" thickBot="1" x14ac:dyDescent="0.3">
      <c r="A1740" s="73">
        <v>20211</v>
      </c>
      <c r="B1740" s="74">
        <v>1695</v>
      </c>
      <c r="C1740" s="75" t="s">
        <v>43</v>
      </c>
      <c r="D1740" s="76">
        <v>42601.527777777781</v>
      </c>
      <c r="E1740" s="74" t="s">
        <v>41</v>
      </c>
      <c r="F1740" s="33">
        <v>42601.332638888889</v>
      </c>
      <c r="G1740" s="51">
        <f t="shared" si="292"/>
        <v>0.19513888889196096</v>
      </c>
      <c r="H1740" s="31" t="str">
        <f t="shared" si="295"/>
        <v>ACCEPTABLE</v>
      </c>
      <c r="I1740" s="18"/>
      <c r="J1740" s="33">
        <v>42601.529861111114</v>
      </c>
      <c r="K1740" s="33">
        <v>42601.534722222219</v>
      </c>
      <c r="L1740" s="27">
        <f t="shared" si="296"/>
        <v>4.8611111051286571E-3</v>
      </c>
      <c r="M1740" s="28" t="str">
        <f t="shared" si="297"/>
        <v>TRUE</v>
      </c>
      <c r="N1740" s="31" t="s">
        <v>41</v>
      </c>
      <c r="O1740" s="29" t="s">
        <v>118</v>
      </c>
      <c r="P1740"/>
      <c r="Q1740"/>
      <c r="R1740"/>
      <c r="S1740"/>
      <c r="T1740"/>
      <c r="U1740"/>
      <c r="V1740"/>
      <c r="W1740"/>
    </row>
    <row r="1741" spans="1:23" ht="27" customHeight="1" thickBot="1" x14ac:dyDescent="0.3">
      <c r="A1741" s="73">
        <v>20211</v>
      </c>
      <c r="B1741" s="74">
        <v>1696</v>
      </c>
      <c r="C1741" s="75" t="s">
        <v>40</v>
      </c>
      <c r="D1741" s="76">
        <v>42601.555555555555</v>
      </c>
      <c r="E1741" s="74" t="s">
        <v>39</v>
      </c>
      <c r="F1741" s="33">
        <v>42601.332638888889</v>
      </c>
      <c r="G1741" s="51">
        <f t="shared" si="292"/>
        <v>0.22291666666569654</v>
      </c>
      <c r="H1741" s="31" t="str">
        <f t="shared" si="295"/>
        <v>ACCEPTABLE</v>
      </c>
      <c r="I1741" s="18"/>
      <c r="J1741" s="33">
        <v>42601.541666666664</v>
      </c>
      <c r="K1741" s="33">
        <v>42601.552083333336</v>
      </c>
      <c r="L1741" s="27">
        <f t="shared" si="296"/>
        <v>1.0416666671517305E-2</v>
      </c>
      <c r="M1741" s="28" t="str">
        <f t="shared" si="297"/>
        <v>TRUE</v>
      </c>
      <c r="N1741" s="31" t="s">
        <v>39</v>
      </c>
      <c r="O1741" s="29" t="s">
        <v>986</v>
      </c>
      <c r="P1741"/>
      <c r="Q1741"/>
      <c r="R1741"/>
      <c r="S1741"/>
      <c r="T1741"/>
      <c r="U1741"/>
      <c r="V1741"/>
      <c r="W1741"/>
    </row>
    <row r="1742" spans="1:23" ht="27" customHeight="1" thickBot="1" x14ac:dyDescent="0.3">
      <c r="A1742" s="73">
        <v>20212</v>
      </c>
      <c r="B1742" s="74">
        <v>1697</v>
      </c>
      <c r="C1742" s="75" t="s">
        <v>43</v>
      </c>
      <c r="D1742" s="76">
        <v>42601.923611111109</v>
      </c>
      <c r="E1742" s="74" t="s">
        <v>41</v>
      </c>
      <c r="F1742" s="33">
        <v>42601.859722222223</v>
      </c>
      <c r="G1742" s="51">
        <f t="shared" si="292"/>
        <v>6.3888888886140194E-2</v>
      </c>
      <c r="H1742" s="31" t="str">
        <f t="shared" si="295"/>
        <v>ACCEPTABLE</v>
      </c>
      <c r="I1742" s="18"/>
      <c r="J1742" s="33">
        <v>42601.920138888891</v>
      </c>
      <c r="K1742" s="33">
        <v>42601.930555555555</v>
      </c>
      <c r="L1742" s="27">
        <f t="shared" si="296"/>
        <v>1.0416666664241347E-2</v>
      </c>
      <c r="M1742" s="28" t="str">
        <f t="shared" si="297"/>
        <v>TRUE</v>
      </c>
      <c r="N1742" s="31" t="s">
        <v>41</v>
      </c>
      <c r="O1742" s="29" t="s">
        <v>398</v>
      </c>
      <c r="P1742"/>
      <c r="Q1742"/>
      <c r="R1742"/>
      <c r="S1742"/>
      <c r="T1742"/>
      <c r="U1742"/>
      <c r="V1742"/>
      <c r="W1742"/>
    </row>
    <row r="1743" spans="1:23" ht="27" customHeight="1" thickBot="1" x14ac:dyDescent="0.3">
      <c r="A1743" s="73">
        <v>20212</v>
      </c>
      <c r="B1743" s="74">
        <v>1698</v>
      </c>
      <c r="C1743" s="75" t="s">
        <v>40</v>
      </c>
      <c r="D1743" s="76">
        <v>42601.951388888891</v>
      </c>
      <c r="E1743" s="74" t="s">
        <v>39</v>
      </c>
      <c r="F1743" s="33">
        <v>42601.859722222223</v>
      </c>
      <c r="G1743" s="51">
        <f t="shared" si="292"/>
        <v>9.1666666667151731E-2</v>
      </c>
      <c r="H1743" s="31" t="str">
        <f t="shared" si="295"/>
        <v>ACCEPTABLE</v>
      </c>
      <c r="I1743" s="18"/>
      <c r="J1743" s="33">
        <v>42601.944444444445</v>
      </c>
      <c r="K1743" s="33">
        <v>42601.959027777775</v>
      </c>
      <c r="L1743" s="27">
        <f t="shared" si="296"/>
        <v>1.4583333329937886E-2</v>
      </c>
      <c r="M1743" s="28" t="str">
        <f t="shared" si="297"/>
        <v>TRUE</v>
      </c>
      <c r="N1743" s="31" t="s">
        <v>39</v>
      </c>
      <c r="O1743" s="29" t="s">
        <v>420</v>
      </c>
      <c r="P1743"/>
      <c r="Q1743"/>
      <c r="R1743"/>
      <c r="S1743"/>
      <c r="T1743"/>
      <c r="U1743"/>
      <c r="V1743"/>
      <c r="W1743"/>
    </row>
    <row r="1744" spans="1:23" ht="27" customHeight="1" thickBot="1" x14ac:dyDescent="0.3">
      <c r="A1744" s="73">
        <v>20210</v>
      </c>
      <c r="B1744" s="74">
        <v>1699</v>
      </c>
      <c r="C1744" s="75" t="s">
        <v>43</v>
      </c>
      <c r="D1744" s="76">
        <v>42602.152777777781</v>
      </c>
      <c r="E1744" s="74" t="s">
        <v>41</v>
      </c>
      <c r="F1744" s="33">
        <v>42601.859722222223</v>
      </c>
      <c r="G1744" s="51">
        <f t="shared" si="292"/>
        <v>0.2930555555576575</v>
      </c>
      <c r="H1744" s="31" t="str">
        <f t="shared" si="295"/>
        <v>ACCEPTABLE</v>
      </c>
      <c r="I1744" s="18"/>
      <c r="J1744" s="33">
        <v>42602.152777777781</v>
      </c>
      <c r="K1744" s="33">
        <v>42602.163194444445</v>
      </c>
      <c r="L1744" s="27">
        <f t="shared" si="296"/>
        <v>1.0416666664241347E-2</v>
      </c>
      <c r="M1744" s="28" t="str">
        <f t="shared" si="297"/>
        <v>TRUE</v>
      </c>
      <c r="N1744" s="31" t="s">
        <v>41</v>
      </c>
      <c r="O1744" s="29" t="s">
        <v>398</v>
      </c>
      <c r="P1744"/>
      <c r="Q1744"/>
      <c r="R1744"/>
      <c r="S1744"/>
      <c r="T1744"/>
      <c r="U1744"/>
      <c r="V1744"/>
      <c r="W1744"/>
    </row>
    <row r="1745" spans="1:23" ht="27" customHeight="1" thickBot="1" x14ac:dyDescent="0.3">
      <c r="A1745" s="73">
        <v>20210</v>
      </c>
      <c r="B1745" s="74">
        <v>1700</v>
      </c>
      <c r="C1745" s="75" t="s">
        <v>40</v>
      </c>
      <c r="D1745" s="76">
        <v>42602.180555555555</v>
      </c>
      <c r="E1745" s="74" t="s">
        <v>39</v>
      </c>
      <c r="F1745" s="33">
        <v>42601.859722222223</v>
      </c>
      <c r="G1745" s="51">
        <f t="shared" si="292"/>
        <v>0.32083333333139308</v>
      </c>
      <c r="H1745" s="31" t="str">
        <f t="shared" si="295"/>
        <v>ACCEPTABLE</v>
      </c>
      <c r="I1745" s="18"/>
      <c r="J1745" s="33">
        <v>42602.197916666664</v>
      </c>
      <c r="K1745" s="33">
        <v>42602.209722222222</v>
      </c>
      <c r="L1745" s="27">
        <f t="shared" si="296"/>
        <v>1.1805555557657499E-2</v>
      </c>
      <c r="M1745" s="28" t="str">
        <f t="shared" si="297"/>
        <v>TRUE</v>
      </c>
      <c r="N1745" s="31" t="s">
        <v>39</v>
      </c>
      <c r="O1745" s="29" t="s">
        <v>409</v>
      </c>
      <c r="P1745"/>
      <c r="Q1745"/>
      <c r="R1745"/>
      <c r="S1745"/>
      <c r="T1745"/>
      <c r="U1745"/>
      <c r="V1745"/>
      <c r="W1745"/>
    </row>
    <row r="1746" spans="1:23" ht="27" customHeight="1" thickBot="1" x14ac:dyDescent="0.3">
      <c r="A1746" s="73">
        <v>20213</v>
      </c>
      <c r="B1746" s="74">
        <v>1701</v>
      </c>
      <c r="C1746" s="75" t="s">
        <v>340</v>
      </c>
      <c r="D1746" s="76">
        <v>42603.5</v>
      </c>
      <c r="E1746" s="74" t="s">
        <v>41</v>
      </c>
      <c r="F1746" s="33">
        <v>42603.424305555556</v>
      </c>
      <c r="G1746" s="51">
        <f t="shared" ref="G1746:G1804" si="298">IF(D1746="","",D1746-F1746)</f>
        <v>7.5694444443797693E-2</v>
      </c>
      <c r="H1746" s="31" t="str">
        <f t="shared" si="295"/>
        <v>ACCEPTABLE</v>
      </c>
      <c r="I1746" s="18"/>
      <c r="J1746" s="33">
        <v>42603.492361111108</v>
      </c>
      <c r="K1746" s="33">
        <v>42603.505555555559</v>
      </c>
      <c r="L1746" s="27">
        <f t="shared" si="296"/>
        <v>1.319444445107365E-2</v>
      </c>
      <c r="M1746" s="28" t="str">
        <f t="shared" si="297"/>
        <v>TRUE</v>
      </c>
      <c r="N1746" s="31" t="s">
        <v>41</v>
      </c>
      <c r="O1746" s="29" t="s">
        <v>987</v>
      </c>
      <c r="P1746"/>
      <c r="Q1746"/>
      <c r="R1746"/>
      <c r="S1746"/>
      <c r="T1746"/>
      <c r="U1746"/>
      <c r="V1746"/>
      <c r="W1746"/>
    </row>
    <row r="1747" spans="1:23" ht="27" customHeight="1" thickBot="1" x14ac:dyDescent="0.3">
      <c r="A1747" s="73">
        <v>20213</v>
      </c>
      <c r="B1747" s="74">
        <v>1702</v>
      </c>
      <c r="C1747" s="75" t="s">
        <v>51</v>
      </c>
      <c r="D1747" s="76">
        <v>42603.534722222219</v>
      </c>
      <c r="E1747" s="74" t="s">
        <v>39</v>
      </c>
      <c r="F1747" s="33">
        <v>42603.424305555556</v>
      </c>
      <c r="G1747" s="51">
        <f t="shared" si="298"/>
        <v>0.11041666666278616</v>
      </c>
      <c r="H1747" s="31" t="str">
        <f t="shared" si="295"/>
        <v>ACCEPTABLE</v>
      </c>
      <c r="I1747" s="18"/>
      <c r="J1747" s="33">
        <v>42603.529166666667</v>
      </c>
      <c r="K1747" s="33">
        <v>42603.535416666666</v>
      </c>
      <c r="L1747" s="27">
        <f t="shared" si="296"/>
        <v>6.2499999985448085E-3</v>
      </c>
      <c r="M1747" s="28" t="str">
        <f t="shared" si="297"/>
        <v>TRUE</v>
      </c>
      <c r="N1747" s="31" t="s">
        <v>39</v>
      </c>
      <c r="O1747" s="29" t="s">
        <v>812</v>
      </c>
      <c r="P1747"/>
      <c r="Q1747"/>
      <c r="R1747"/>
      <c r="S1747"/>
      <c r="T1747"/>
      <c r="U1747"/>
      <c r="V1747"/>
      <c r="W1747"/>
    </row>
    <row r="1748" spans="1:23" ht="27" customHeight="1" thickBot="1" x14ac:dyDescent="0.3">
      <c r="A1748" s="73">
        <v>20213</v>
      </c>
      <c r="B1748" s="74">
        <v>1703</v>
      </c>
      <c r="C1748" s="75" t="s">
        <v>51</v>
      </c>
      <c r="D1748" s="76">
        <v>42604.444444444445</v>
      </c>
      <c r="E1748" s="74" t="s">
        <v>41</v>
      </c>
      <c r="F1748" s="33">
        <v>42604.300694444442</v>
      </c>
      <c r="G1748" s="51">
        <f t="shared" si="298"/>
        <v>0.14375000000291038</v>
      </c>
      <c r="H1748" s="31" t="str">
        <f t="shared" si="295"/>
        <v>ACCEPTABLE</v>
      </c>
      <c r="I1748" s="18"/>
      <c r="J1748" s="33">
        <v>42604.458333333336</v>
      </c>
      <c r="K1748" s="33">
        <v>42604.469444444447</v>
      </c>
      <c r="L1748" s="27">
        <f t="shared" si="296"/>
        <v>1.1111111110949423E-2</v>
      </c>
      <c r="M1748" s="28" t="str">
        <f t="shared" si="297"/>
        <v>TRUE</v>
      </c>
      <c r="N1748" s="31" t="s">
        <v>41</v>
      </c>
      <c r="O1748" s="29" t="s">
        <v>463</v>
      </c>
      <c r="P1748"/>
      <c r="Q1748"/>
      <c r="R1748"/>
      <c r="S1748"/>
      <c r="T1748"/>
      <c r="U1748"/>
      <c r="V1748"/>
      <c r="W1748"/>
    </row>
    <row r="1749" spans="1:23" ht="27" customHeight="1" thickBot="1" x14ac:dyDescent="0.3">
      <c r="A1749" s="73">
        <v>20213</v>
      </c>
      <c r="B1749" s="74">
        <v>1704</v>
      </c>
      <c r="C1749" s="75" t="s">
        <v>340</v>
      </c>
      <c r="D1749" s="76">
        <v>42604.472222222219</v>
      </c>
      <c r="E1749" s="74" t="s">
        <v>39</v>
      </c>
      <c r="F1749" s="33">
        <v>42604.300694444442</v>
      </c>
      <c r="G1749" s="51">
        <f t="shared" ref="G1749" si="299">IF(D1749="","",D1749-F1749)</f>
        <v>0.17152777777664596</v>
      </c>
      <c r="H1749" s="31" t="str">
        <f t="shared" si="295"/>
        <v>ACCEPTABLE</v>
      </c>
      <c r="I1749" s="18"/>
      <c r="J1749" s="33">
        <v>42604.503472222219</v>
      </c>
      <c r="K1749" s="33">
        <v>42604.519444444442</v>
      </c>
      <c r="L1749" s="27">
        <f t="shared" si="296"/>
        <v>1.5972222223354038E-2</v>
      </c>
      <c r="M1749" s="28" t="str">
        <f t="shared" si="297"/>
        <v>TRUE</v>
      </c>
      <c r="N1749" s="31" t="s">
        <v>39</v>
      </c>
      <c r="O1749" s="29" t="s">
        <v>988</v>
      </c>
      <c r="P1749"/>
      <c r="Q1749"/>
      <c r="R1749"/>
      <c r="S1749"/>
      <c r="T1749"/>
      <c r="U1749"/>
      <c r="V1749"/>
      <c r="W1749"/>
    </row>
    <row r="1750" spans="1:23" ht="27" customHeight="1" thickBot="1" x14ac:dyDescent="0.3">
      <c r="A1750" s="73">
        <v>20215</v>
      </c>
      <c r="B1750" s="74">
        <v>1705</v>
      </c>
      <c r="C1750" s="75" t="s">
        <v>340</v>
      </c>
      <c r="D1750" s="76">
        <v>42607.239583333336</v>
      </c>
      <c r="E1750" s="74" t="s">
        <v>41</v>
      </c>
      <c r="F1750" s="33">
        <v>42606.642361111109</v>
      </c>
      <c r="G1750" s="51">
        <f t="shared" si="298"/>
        <v>0.59722222222626442</v>
      </c>
      <c r="H1750" s="31" t="str">
        <f t="shared" si="295"/>
        <v>ACCEPTABLE</v>
      </c>
      <c r="I1750" s="18"/>
      <c r="J1750" s="33">
        <v>42607.236111111109</v>
      </c>
      <c r="K1750" s="33">
        <v>42607.251388888886</v>
      </c>
      <c r="L1750" s="27">
        <f t="shared" si="296"/>
        <v>1.5277777776645962E-2</v>
      </c>
      <c r="M1750" s="28" t="str">
        <f t="shared" si="297"/>
        <v>TRUE</v>
      </c>
      <c r="N1750" s="31" t="s">
        <v>41</v>
      </c>
      <c r="O1750" s="29" t="s">
        <v>989</v>
      </c>
      <c r="P1750"/>
      <c r="Q1750"/>
      <c r="R1750"/>
      <c r="S1750"/>
      <c r="T1750"/>
      <c r="U1750"/>
      <c r="V1750"/>
      <c r="W1750"/>
    </row>
    <row r="1751" spans="1:23" ht="27" customHeight="1" thickBot="1" x14ac:dyDescent="0.3">
      <c r="A1751" s="77">
        <v>20215</v>
      </c>
      <c r="B1751" s="78">
        <v>1706</v>
      </c>
      <c r="C1751" s="79" t="s">
        <v>51</v>
      </c>
      <c r="D1751" s="80">
        <v>42607.277777777781</v>
      </c>
      <c r="E1751" s="78" t="s">
        <v>39</v>
      </c>
      <c r="F1751" s="33">
        <v>42606.642361111109</v>
      </c>
      <c r="G1751" s="51">
        <f t="shared" si="298"/>
        <v>0.63541666667151731</v>
      </c>
      <c r="H1751" s="31" t="str">
        <f t="shared" si="295"/>
        <v>ACCEPTABLE</v>
      </c>
      <c r="I1751" s="18"/>
      <c r="J1751" s="33">
        <v>42607.272222222222</v>
      </c>
      <c r="K1751" s="33">
        <v>42607.28125</v>
      </c>
      <c r="L1751" s="27">
        <f t="shared" si="296"/>
        <v>9.0277777781011537E-3</v>
      </c>
      <c r="M1751" s="28" t="str">
        <f t="shared" si="297"/>
        <v>TRUE</v>
      </c>
      <c r="N1751" s="31" t="s">
        <v>39</v>
      </c>
      <c r="O1751" s="29" t="s">
        <v>812</v>
      </c>
      <c r="P1751"/>
      <c r="Q1751"/>
      <c r="R1751"/>
      <c r="S1751"/>
      <c r="T1751"/>
      <c r="U1751"/>
      <c r="V1751"/>
      <c r="W1751"/>
    </row>
    <row r="1752" spans="1:23" ht="27" customHeight="1" thickBot="1" x14ac:dyDescent="0.3">
      <c r="A1752" s="77">
        <v>20216</v>
      </c>
      <c r="B1752" s="78">
        <v>1707</v>
      </c>
      <c r="C1752" s="79" t="s">
        <v>340</v>
      </c>
      <c r="D1752" s="80">
        <v>42607.743055555555</v>
      </c>
      <c r="E1752" s="78" t="s">
        <v>41</v>
      </c>
      <c r="F1752" s="33">
        <v>42607.495138888888</v>
      </c>
      <c r="G1752" s="51">
        <f t="shared" si="298"/>
        <v>0.24791666666715173</v>
      </c>
      <c r="H1752" s="31" t="str">
        <f t="shared" si="295"/>
        <v>ACCEPTABLE</v>
      </c>
      <c r="I1752" s="18"/>
      <c r="J1752" s="33">
        <v>42607.736111111109</v>
      </c>
      <c r="K1752" s="33">
        <v>42607.753472222219</v>
      </c>
      <c r="L1752" s="27">
        <f t="shared" si="296"/>
        <v>1.7361111109494232E-2</v>
      </c>
      <c r="M1752" s="28" t="str">
        <f t="shared" si="297"/>
        <v>TRUE</v>
      </c>
      <c r="N1752" s="31" t="s">
        <v>41</v>
      </c>
      <c r="O1752" s="29" t="s">
        <v>990</v>
      </c>
      <c r="P1752"/>
      <c r="Q1752"/>
      <c r="R1752"/>
      <c r="S1752"/>
      <c r="T1752"/>
      <c r="U1752"/>
      <c r="V1752"/>
      <c r="W1752"/>
    </row>
    <row r="1753" spans="1:23" ht="27" customHeight="1" thickBot="1" x14ac:dyDescent="0.3">
      <c r="A1753" s="73">
        <v>20216</v>
      </c>
      <c r="B1753" s="74">
        <v>1708</v>
      </c>
      <c r="C1753" s="75" t="s">
        <v>51</v>
      </c>
      <c r="D1753" s="76">
        <v>42607.78125</v>
      </c>
      <c r="E1753" s="74" t="s">
        <v>39</v>
      </c>
      <c r="F1753" s="33">
        <v>42607.495138888888</v>
      </c>
      <c r="G1753" s="51">
        <f t="shared" si="298"/>
        <v>0.28611111111240461</v>
      </c>
      <c r="H1753" s="31" t="str">
        <f t="shared" si="295"/>
        <v>ACCEPTABLE</v>
      </c>
      <c r="I1753" s="18"/>
      <c r="J1753" s="33">
        <v>42607.770833333336</v>
      </c>
      <c r="K1753" s="33">
        <v>42607.78125</v>
      </c>
      <c r="L1753" s="27">
        <f t="shared" si="296"/>
        <v>1.0416666664241347E-2</v>
      </c>
      <c r="M1753" s="28" t="str">
        <f t="shared" si="297"/>
        <v>TRUE</v>
      </c>
      <c r="N1753" s="31" t="s">
        <v>39</v>
      </c>
      <c r="O1753" s="29" t="s">
        <v>834</v>
      </c>
      <c r="P1753"/>
      <c r="Q1753"/>
      <c r="R1753"/>
      <c r="S1753"/>
      <c r="T1753"/>
      <c r="U1753"/>
      <c r="V1753"/>
      <c r="W1753"/>
    </row>
    <row r="1754" spans="1:23" ht="27" customHeight="1" thickBot="1" x14ac:dyDescent="0.3">
      <c r="A1754" s="73">
        <v>20217</v>
      </c>
      <c r="B1754" s="74">
        <v>1709</v>
      </c>
      <c r="C1754" s="75" t="s">
        <v>40</v>
      </c>
      <c r="D1754" s="76">
        <v>42607.909722222219</v>
      </c>
      <c r="E1754" s="74" t="s">
        <v>41</v>
      </c>
      <c r="F1754" s="33">
        <v>42607.8</v>
      </c>
      <c r="G1754" s="51">
        <f t="shared" si="298"/>
        <v>0.10972222221607808</v>
      </c>
      <c r="H1754" s="31" t="str">
        <f t="shared" si="295"/>
        <v>ACCEPTABLE</v>
      </c>
      <c r="I1754" s="18"/>
      <c r="J1754" s="33">
        <v>42607.908333333333</v>
      </c>
      <c r="K1754" s="33">
        <v>42607.916666666664</v>
      </c>
      <c r="L1754" s="27">
        <f t="shared" si="296"/>
        <v>8.333333331393078E-3</v>
      </c>
      <c r="M1754" s="28" t="str">
        <f t="shared" si="297"/>
        <v>TRUE</v>
      </c>
      <c r="N1754" s="31" t="s">
        <v>41</v>
      </c>
      <c r="O1754" s="29" t="s">
        <v>991</v>
      </c>
      <c r="P1754"/>
      <c r="Q1754"/>
      <c r="R1754"/>
      <c r="S1754"/>
      <c r="T1754"/>
      <c r="U1754"/>
      <c r="V1754"/>
      <c r="W1754"/>
    </row>
    <row r="1755" spans="1:23" ht="27" customHeight="1" thickBot="1" x14ac:dyDescent="0.3">
      <c r="A1755" s="73">
        <v>20217</v>
      </c>
      <c r="B1755" s="74">
        <v>1710</v>
      </c>
      <c r="C1755" s="75" t="s">
        <v>43</v>
      </c>
      <c r="D1755" s="76">
        <v>42607.947916666664</v>
      </c>
      <c r="E1755" s="74" t="s">
        <v>39</v>
      </c>
      <c r="F1755" s="33">
        <v>42607.8</v>
      </c>
      <c r="G1755" s="51">
        <f t="shared" si="298"/>
        <v>0.14791666666133096</v>
      </c>
      <c r="H1755" s="31" t="str">
        <f t="shared" si="295"/>
        <v>ACCEPTABLE</v>
      </c>
      <c r="I1755" s="18"/>
      <c r="J1755" s="33">
        <v>42607.947222222225</v>
      </c>
      <c r="K1755" s="33">
        <v>42607.953472222223</v>
      </c>
      <c r="L1755" s="27">
        <f t="shared" si="296"/>
        <v>6.2499999985448085E-3</v>
      </c>
      <c r="M1755" s="28" t="str">
        <f t="shared" si="297"/>
        <v>TRUE</v>
      </c>
      <c r="N1755" s="31" t="s">
        <v>39</v>
      </c>
      <c r="O1755" s="29" t="s">
        <v>398</v>
      </c>
      <c r="P1755"/>
      <c r="Q1755"/>
      <c r="R1755"/>
      <c r="S1755"/>
      <c r="T1755"/>
      <c r="U1755"/>
      <c r="V1755"/>
      <c r="W1755"/>
    </row>
    <row r="1756" spans="1:23" ht="27" customHeight="1" thickBot="1" x14ac:dyDescent="0.3">
      <c r="A1756" s="73">
        <v>20215</v>
      </c>
      <c r="B1756" s="74">
        <v>1712</v>
      </c>
      <c r="C1756" s="75" t="s">
        <v>51</v>
      </c>
      <c r="D1756" s="76">
        <v>42608.590277777781</v>
      </c>
      <c r="E1756" s="74" t="s">
        <v>41</v>
      </c>
      <c r="F1756" s="33">
        <v>42608.436111111114</v>
      </c>
      <c r="G1756" s="51">
        <f t="shared" si="298"/>
        <v>0.15416666666715173</v>
      </c>
      <c r="H1756" s="31" t="str">
        <f t="shared" si="295"/>
        <v>ACCEPTABLE</v>
      </c>
      <c r="I1756" s="18"/>
      <c r="J1756" s="33">
        <v>42608.605555555558</v>
      </c>
      <c r="K1756" s="33">
        <v>42608.615277777775</v>
      </c>
      <c r="L1756" s="27">
        <f t="shared" si="296"/>
        <v>9.7222222175332718E-3</v>
      </c>
      <c r="M1756" s="28" t="str">
        <f t="shared" si="297"/>
        <v>TRUE</v>
      </c>
      <c r="N1756" s="31" t="s">
        <v>41</v>
      </c>
      <c r="O1756" s="29" t="s">
        <v>992</v>
      </c>
      <c r="P1756"/>
      <c r="Q1756"/>
      <c r="R1756"/>
      <c r="S1756"/>
      <c r="T1756"/>
      <c r="U1756"/>
      <c r="V1756"/>
      <c r="W1756"/>
    </row>
    <row r="1757" spans="1:23" ht="27" customHeight="1" thickBot="1" x14ac:dyDescent="0.3">
      <c r="A1757" s="73">
        <v>20215</v>
      </c>
      <c r="B1757" s="74">
        <v>1713</v>
      </c>
      <c r="C1757" s="75" t="s">
        <v>340</v>
      </c>
      <c r="D1757" s="76">
        <v>42608.618055555555</v>
      </c>
      <c r="E1757" s="74" t="s">
        <v>39</v>
      </c>
      <c r="F1757" s="33">
        <v>42608.436111111114</v>
      </c>
      <c r="G1757" s="51">
        <f t="shared" si="298"/>
        <v>0.18194444444088731</v>
      </c>
      <c r="H1757" s="31" t="str">
        <f t="shared" si="295"/>
        <v>ACCEPTABLE</v>
      </c>
      <c r="I1757" s="18"/>
      <c r="J1757" s="33">
        <v>42608.634722222225</v>
      </c>
      <c r="K1757" s="33">
        <v>42608.647222222222</v>
      </c>
      <c r="L1757" s="27">
        <f t="shared" si="296"/>
        <v>1.2499999997089617E-2</v>
      </c>
      <c r="M1757" s="28" t="str">
        <f t="shared" si="297"/>
        <v>TRUE</v>
      </c>
      <c r="N1757" s="31" t="s">
        <v>39</v>
      </c>
      <c r="O1757" s="29" t="s">
        <v>993</v>
      </c>
      <c r="P1757"/>
      <c r="Q1757"/>
      <c r="R1757"/>
      <c r="S1757"/>
      <c r="T1757"/>
      <c r="U1757"/>
      <c r="V1757"/>
      <c r="W1757"/>
    </row>
    <row r="1758" spans="1:23" ht="27" customHeight="1" thickBot="1" x14ac:dyDescent="0.3">
      <c r="A1758" s="77">
        <v>20216</v>
      </c>
      <c r="B1758" s="78">
        <v>1715</v>
      </c>
      <c r="C1758" s="79" t="s">
        <v>51</v>
      </c>
      <c r="D1758" s="80">
        <v>42608.725694444445</v>
      </c>
      <c r="E1758" s="78" t="s">
        <v>41</v>
      </c>
      <c r="F1758" s="33">
        <v>42608.436111111114</v>
      </c>
      <c r="G1758" s="51">
        <f t="shared" si="298"/>
        <v>0.28958333333139308</v>
      </c>
      <c r="H1758" s="31" t="str">
        <f t="shared" si="295"/>
        <v>ACCEPTABLE</v>
      </c>
      <c r="I1758" s="18"/>
      <c r="J1758" s="33">
        <v>42608.722916666666</v>
      </c>
      <c r="K1758" s="33">
        <v>42608.729861111111</v>
      </c>
      <c r="L1758" s="27">
        <f t="shared" si="296"/>
        <v>6.9444444452528842E-3</v>
      </c>
      <c r="M1758" s="28" t="str">
        <f t="shared" si="297"/>
        <v>TRUE</v>
      </c>
      <c r="N1758" s="31" t="s">
        <v>41</v>
      </c>
      <c r="O1758" s="29" t="s">
        <v>446</v>
      </c>
      <c r="P1758"/>
      <c r="Q1758"/>
      <c r="R1758"/>
      <c r="S1758"/>
      <c r="T1758"/>
      <c r="U1758"/>
      <c r="V1758"/>
      <c r="W1758"/>
    </row>
    <row r="1759" spans="1:23" ht="27" customHeight="1" thickBot="1" x14ac:dyDescent="0.3">
      <c r="A1759" s="77">
        <v>20216</v>
      </c>
      <c r="B1759" s="78">
        <v>1716</v>
      </c>
      <c r="C1759" s="79" t="s">
        <v>340</v>
      </c>
      <c r="D1759" s="80">
        <v>42608.753472222219</v>
      </c>
      <c r="E1759" s="78" t="s">
        <v>39</v>
      </c>
      <c r="F1759" s="33">
        <v>42608.436111111114</v>
      </c>
      <c r="G1759" s="51">
        <f t="shared" si="298"/>
        <v>0.31736111110512866</v>
      </c>
      <c r="H1759" s="31" t="str">
        <f t="shared" si="295"/>
        <v>ACCEPTABLE</v>
      </c>
      <c r="I1759" s="18"/>
      <c r="J1759" s="33">
        <v>42608.770138888889</v>
      </c>
      <c r="K1759" s="33">
        <v>42608.779166666667</v>
      </c>
      <c r="L1759" s="27">
        <f t="shared" si="296"/>
        <v>9.0277777781011537E-3</v>
      </c>
      <c r="M1759" s="28" t="str">
        <f t="shared" si="297"/>
        <v>TRUE</v>
      </c>
      <c r="N1759" s="31" t="s">
        <v>39</v>
      </c>
      <c r="O1759" s="29" t="s">
        <v>994</v>
      </c>
      <c r="P1759"/>
      <c r="Q1759"/>
      <c r="R1759"/>
      <c r="S1759"/>
      <c r="T1759"/>
      <c r="U1759"/>
      <c r="V1759"/>
      <c r="W1759"/>
    </row>
    <row r="1760" spans="1:23" ht="27" customHeight="1" thickBot="1" x14ac:dyDescent="0.3">
      <c r="A1760" s="73">
        <v>20218</v>
      </c>
      <c r="B1760" s="74">
        <v>1717</v>
      </c>
      <c r="C1760" s="75" t="s">
        <v>40</v>
      </c>
      <c r="D1760" s="76">
        <v>42608.90625</v>
      </c>
      <c r="E1760" s="74" t="s">
        <v>41</v>
      </c>
      <c r="F1760" s="33">
        <v>42608.811805555553</v>
      </c>
      <c r="G1760" s="51">
        <f t="shared" si="298"/>
        <v>9.4444444446708076E-2</v>
      </c>
      <c r="H1760" s="31" t="str">
        <f t="shared" si="295"/>
        <v>ACCEPTABLE</v>
      </c>
      <c r="I1760" s="18"/>
      <c r="J1760" s="33">
        <v>42608.913194444445</v>
      </c>
      <c r="K1760" s="33">
        <v>42608.924305555556</v>
      </c>
      <c r="L1760" s="27">
        <f t="shared" si="296"/>
        <v>1.1111111110949423E-2</v>
      </c>
      <c r="M1760" s="28" t="str">
        <f t="shared" si="297"/>
        <v>TRUE</v>
      </c>
      <c r="N1760" s="31" t="s">
        <v>41</v>
      </c>
      <c r="O1760" s="29" t="s">
        <v>995</v>
      </c>
      <c r="P1760"/>
      <c r="Q1760"/>
      <c r="R1760"/>
      <c r="S1760"/>
      <c r="T1760"/>
      <c r="U1760"/>
      <c r="V1760"/>
      <c r="W1760"/>
    </row>
    <row r="1761" spans="1:23" ht="27" customHeight="1" thickBot="1" x14ac:dyDescent="0.3">
      <c r="A1761" s="73">
        <v>20218</v>
      </c>
      <c r="B1761" s="74">
        <v>1718</v>
      </c>
      <c r="C1761" s="75" t="s">
        <v>40</v>
      </c>
      <c r="D1761" s="76">
        <v>42608.934027777781</v>
      </c>
      <c r="E1761" s="74" t="s">
        <v>39</v>
      </c>
      <c r="F1761" s="33">
        <v>42608.811805555553</v>
      </c>
      <c r="G1761" s="51">
        <f t="shared" si="298"/>
        <v>0.12222222222771961</v>
      </c>
      <c r="H1761" s="31" t="str">
        <f t="shared" si="295"/>
        <v>ACCEPTABLE</v>
      </c>
      <c r="I1761" s="18"/>
      <c r="J1761" s="33">
        <v>42608.9375</v>
      </c>
      <c r="K1761" s="33">
        <v>42608.95</v>
      </c>
      <c r="L1761" s="27">
        <f t="shared" si="296"/>
        <v>1.2499999997089617E-2</v>
      </c>
      <c r="M1761" s="28" t="str">
        <f t="shared" si="297"/>
        <v>TRUE</v>
      </c>
      <c r="N1761" s="31" t="s">
        <v>39</v>
      </c>
      <c r="O1761" s="29" t="s">
        <v>995</v>
      </c>
      <c r="P1761"/>
      <c r="Q1761"/>
      <c r="R1761"/>
      <c r="S1761"/>
      <c r="T1761"/>
      <c r="U1761"/>
      <c r="V1761"/>
      <c r="W1761"/>
    </row>
    <row r="1762" spans="1:23" ht="27" customHeight="1" thickBot="1" x14ac:dyDescent="0.3">
      <c r="A1762" s="73">
        <v>20217</v>
      </c>
      <c r="B1762" s="74">
        <v>1719</v>
      </c>
      <c r="C1762" s="75" t="s">
        <v>43</v>
      </c>
      <c r="D1762" s="76">
        <v>42609.152777777781</v>
      </c>
      <c r="E1762" s="74" t="s">
        <v>41</v>
      </c>
      <c r="F1762" s="33">
        <v>42608.811805555553</v>
      </c>
      <c r="G1762" s="51">
        <f t="shared" si="298"/>
        <v>0.34097222222771961</v>
      </c>
      <c r="H1762" s="31" t="str">
        <f t="shared" si="295"/>
        <v>ACCEPTABLE</v>
      </c>
      <c r="I1762" s="18"/>
      <c r="J1762" s="33">
        <v>42609.15</v>
      </c>
      <c r="K1762" s="33">
        <v>42609.158333333333</v>
      </c>
      <c r="L1762" s="27">
        <f t="shared" si="296"/>
        <v>8.333333331393078E-3</v>
      </c>
      <c r="M1762" s="28" t="str">
        <f t="shared" si="297"/>
        <v>TRUE</v>
      </c>
      <c r="N1762" s="31" t="s">
        <v>41</v>
      </c>
      <c r="O1762" s="29" t="s">
        <v>398</v>
      </c>
      <c r="P1762"/>
      <c r="Q1762"/>
      <c r="R1762"/>
      <c r="S1762"/>
      <c r="T1762"/>
      <c r="U1762"/>
      <c r="V1762"/>
      <c r="W1762"/>
    </row>
    <row r="1763" spans="1:23" ht="27" customHeight="1" thickBot="1" x14ac:dyDescent="0.3">
      <c r="A1763" s="73">
        <v>20217</v>
      </c>
      <c r="B1763" s="74">
        <v>1720</v>
      </c>
      <c r="C1763" s="75" t="s">
        <v>40</v>
      </c>
      <c r="D1763" s="76">
        <v>42609.180555555555</v>
      </c>
      <c r="E1763" s="74" t="s">
        <v>39</v>
      </c>
      <c r="F1763" s="33">
        <v>42608.811805555553</v>
      </c>
      <c r="G1763" s="51">
        <f t="shared" si="298"/>
        <v>0.36875000000145519</v>
      </c>
      <c r="H1763" s="31" t="str">
        <f t="shared" si="295"/>
        <v>ACCEPTABLE</v>
      </c>
      <c r="I1763" s="18"/>
      <c r="J1763" s="33">
        <v>42609.190972222219</v>
      </c>
      <c r="K1763" s="33">
        <v>42609.201388888891</v>
      </c>
      <c r="L1763" s="27">
        <f t="shared" si="296"/>
        <v>1.0416666671517305E-2</v>
      </c>
      <c r="M1763" s="28" t="str">
        <f t="shared" si="297"/>
        <v>TRUE</v>
      </c>
      <c r="N1763" s="31" t="s">
        <v>39</v>
      </c>
      <c r="O1763" s="29" t="s">
        <v>996</v>
      </c>
      <c r="P1763"/>
      <c r="Q1763"/>
      <c r="R1763"/>
      <c r="S1763"/>
      <c r="T1763"/>
      <c r="U1763"/>
      <c r="V1763"/>
      <c r="W1763"/>
    </row>
    <row r="1764" spans="1:23" ht="27" customHeight="1" thickBot="1" x14ac:dyDescent="0.3">
      <c r="A1764" s="77">
        <v>20219</v>
      </c>
      <c r="B1764" s="78">
        <v>1721</v>
      </c>
      <c r="C1764" s="79" t="s">
        <v>340</v>
      </c>
      <c r="D1764" s="80">
        <v>42611.333333333336</v>
      </c>
      <c r="E1764" s="78" t="s">
        <v>41</v>
      </c>
      <c r="F1764" s="33">
        <v>42610.913194444445</v>
      </c>
      <c r="G1764" s="51">
        <f t="shared" si="298"/>
        <v>0.42013888889050577</v>
      </c>
      <c r="H1764" s="31" t="str">
        <f t="shared" si="295"/>
        <v>ACCEPTABLE</v>
      </c>
      <c r="I1764" s="18"/>
      <c r="J1764" s="33">
        <v>42611.326388888891</v>
      </c>
      <c r="K1764" s="33">
        <v>42611.337500000001</v>
      </c>
      <c r="L1764" s="27">
        <f t="shared" si="296"/>
        <v>1.1111111110949423E-2</v>
      </c>
      <c r="M1764" s="28" t="str">
        <f t="shared" si="297"/>
        <v>TRUE</v>
      </c>
      <c r="N1764" s="31" t="s">
        <v>41</v>
      </c>
      <c r="O1764" s="29" t="s">
        <v>595</v>
      </c>
      <c r="P1764"/>
      <c r="Q1764"/>
      <c r="R1764"/>
      <c r="S1764"/>
      <c r="T1764"/>
      <c r="U1764"/>
      <c r="V1764"/>
      <c r="W1764"/>
    </row>
    <row r="1765" spans="1:23" ht="27" customHeight="1" thickBot="1" x14ac:dyDescent="0.3">
      <c r="A1765" s="77">
        <v>20219</v>
      </c>
      <c r="B1765" s="78">
        <v>1722</v>
      </c>
      <c r="C1765" s="79" t="s">
        <v>51</v>
      </c>
      <c r="D1765" s="80">
        <v>42611.368055555555</v>
      </c>
      <c r="E1765" s="78" t="s">
        <v>39</v>
      </c>
      <c r="F1765" s="33">
        <v>42610.913194444445</v>
      </c>
      <c r="G1765" s="51">
        <f t="shared" si="298"/>
        <v>0.45486111110949423</v>
      </c>
      <c r="H1765" s="31" t="str">
        <f t="shared" si="295"/>
        <v>ACCEPTABLE</v>
      </c>
      <c r="I1765" s="18"/>
      <c r="J1765" s="33">
        <v>42611.354861111111</v>
      </c>
      <c r="K1765" s="33">
        <v>42611.363194444442</v>
      </c>
      <c r="L1765" s="27">
        <f t="shared" si="296"/>
        <v>8.333333331393078E-3</v>
      </c>
      <c r="M1765" s="28" t="str">
        <f t="shared" si="297"/>
        <v>TRUE</v>
      </c>
      <c r="N1765" s="31" t="s">
        <v>39</v>
      </c>
      <c r="O1765" s="29" t="s">
        <v>542</v>
      </c>
      <c r="P1765"/>
      <c r="Q1765"/>
      <c r="R1765"/>
      <c r="S1765"/>
      <c r="T1765"/>
      <c r="U1765"/>
      <c r="V1765"/>
      <c r="W1765"/>
    </row>
    <row r="1766" spans="1:23" ht="27" customHeight="1" thickBot="1" x14ac:dyDescent="0.3">
      <c r="A1766" s="73">
        <v>20219</v>
      </c>
      <c r="B1766" s="74">
        <v>1723</v>
      </c>
      <c r="C1766" s="75" t="s">
        <v>51</v>
      </c>
      <c r="D1766" s="76">
        <v>42612.631944444445</v>
      </c>
      <c r="E1766" s="74" t="s">
        <v>41</v>
      </c>
      <c r="F1766" s="33">
        <v>42612.431944444441</v>
      </c>
      <c r="G1766" s="51">
        <f t="shared" si="298"/>
        <v>0.20000000000436557</v>
      </c>
      <c r="H1766" s="31" t="str">
        <f t="shared" si="295"/>
        <v>ACCEPTABLE</v>
      </c>
      <c r="I1766" s="18"/>
      <c r="J1766" s="33">
        <v>42612.629166666666</v>
      </c>
      <c r="K1766" s="33">
        <v>42612.635416666664</v>
      </c>
      <c r="L1766" s="27">
        <f t="shared" si="296"/>
        <v>6.2499999985448085E-3</v>
      </c>
      <c r="M1766" s="28" t="str">
        <f t="shared" si="297"/>
        <v>TRUE</v>
      </c>
      <c r="N1766" s="31" t="s">
        <v>41</v>
      </c>
      <c r="O1766" s="29" t="s">
        <v>821</v>
      </c>
      <c r="P1766"/>
      <c r="Q1766"/>
      <c r="R1766"/>
      <c r="S1766"/>
      <c r="T1766"/>
      <c r="U1766"/>
      <c r="V1766"/>
      <c r="W1766"/>
    </row>
    <row r="1767" spans="1:23" ht="27" customHeight="1" thickBot="1" x14ac:dyDescent="0.3">
      <c r="A1767" s="77">
        <v>20219</v>
      </c>
      <c r="B1767" s="78">
        <v>1724</v>
      </c>
      <c r="C1767" s="79" t="s">
        <v>340</v>
      </c>
      <c r="D1767" s="80">
        <v>42612.659722222219</v>
      </c>
      <c r="E1767" s="78" t="s">
        <v>39</v>
      </c>
      <c r="F1767" s="33">
        <v>42612.431944444441</v>
      </c>
      <c r="G1767" s="51">
        <f t="shared" si="298"/>
        <v>0.22777777777810115</v>
      </c>
      <c r="H1767" s="31" t="str">
        <f t="shared" si="295"/>
        <v>ACCEPTABLE</v>
      </c>
      <c r="I1767" s="18"/>
      <c r="J1767" s="33">
        <v>42612.651388888888</v>
      </c>
      <c r="K1767" s="33">
        <v>42612.666666666664</v>
      </c>
      <c r="L1767" s="27">
        <f t="shared" si="296"/>
        <v>1.5277777776645962E-2</v>
      </c>
      <c r="M1767" s="28" t="str">
        <f t="shared" si="297"/>
        <v>TRUE</v>
      </c>
      <c r="N1767" s="31" t="s">
        <v>39</v>
      </c>
      <c r="O1767" s="29" t="s">
        <v>483</v>
      </c>
      <c r="P1767"/>
      <c r="Q1767"/>
      <c r="R1767"/>
      <c r="S1767"/>
      <c r="T1767"/>
      <c r="U1767"/>
      <c r="V1767"/>
      <c r="W1767"/>
    </row>
    <row r="1768" spans="1:23" ht="27" customHeight="1" thickBot="1" x14ac:dyDescent="0.3">
      <c r="A1768" s="73">
        <v>20220</v>
      </c>
      <c r="B1768" s="74">
        <v>1725</v>
      </c>
      <c r="C1768" s="75" t="s">
        <v>40</v>
      </c>
      <c r="D1768" s="76">
        <v>42613.0625</v>
      </c>
      <c r="E1768" s="74" t="s">
        <v>41</v>
      </c>
      <c r="F1768" s="33">
        <v>42612.839583333334</v>
      </c>
      <c r="G1768" s="51">
        <f t="shared" si="298"/>
        <v>0.22291666666569654</v>
      </c>
      <c r="H1768" s="31" t="str">
        <f t="shared" si="295"/>
        <v>ACCEPTABLE</v>
      </c>
      <c r="I1768" s="18"/>
      <c r="J1768" s="33">
        <v>42613.07916666667</v>
      </c>
      <c r="K1768" s="33">
        <v>42613.090277777781</v>
      </c>
      <c r="L1768" s="27">
        <f t="shared" si="296"/>
        <v>1.1111111110949423E-2</v>
      </c>
      <c r="M1768" s="28" t="str">
        <f t="shared" si="297"/>
        <v>TRUE</v>
      </c>
      <c r="N1768" s="31" t="s">
        <v>41</v>
      </c>
      <c r="O1768" s="29" t="s">
        <v>997</v>
      </c>
      <c r="P1768"/>
      <c r="Q1768"/>
      <c r="R1768"/>
      <c r="S1768"/>
      <c r="T1768"/>
      <c r="U1768"/>
      <c r="V1768"/>
      <c r="W1768"/>
    </row>
    <row r="1769" spans="1:23" ht="27" customHeight="1" thickBot="1" x14ac:dyDescent="0.3">
      <c r="A1769" s="73">
        <v>20220</v>
      </c>
      <c r="B1769" s="74">
        <v>1726</v>
      </c>
      <c r="C1769" s="75" t="s">
        <v>53</v>
      </c>
      <c r="D1769" s="76">
        <v>42613.104166666664</v>
      </c>
      <c r="E1769" s="74" t="s">
        <v>39</v>
      </c>
      <c r="F1769" s="33">
        <v>42612.839583333334</v>
      </c>
      <c r="G1769" s="51">
        <f t="shared" si="298"/>
        <v>0.26458333332993789</v>
      </c>
      <c r="H1769" s="31" t="str">
        <f t="shared" si="295"/>
        <v>ACCEPTABLE</v>
      </c>
      <c r="I1769" s="18"/>
      <c r="J1769" s="33">
        <v>42613.119444444441</v>
      </c>
      <c r="K1769" s="33">
        <v>42613.130555555559</v>
      </c>
      <c r="L1769" s="27">
        <f t="shared" si="296"/>
        <v>1.1111111118225381E-2</v>
      </c>
      <c r="M1769" s="28" t="str">
        <f t="shared" si="297"/>
        <v>TRUE</v>
      </c>
      <c r="N1769" s="31" t="s">
        <v>39</v>
      </c>
      <c r="O1769" s="29" t="s">
        <v>998</v>
      </c>
      <c r="P1769"/>
      <c r="Q1769"/>
      <c r="R1769"/>
      <c r="S1769"/>
      <c r="T1769"/>
      <c r="U1769"/>
      <c r="V1769"/>
      <c r="W1769"/>
    </row>
    <row r="1770" spans="1:23" ht="27" customHeight="1" thickBot="1" x14ac:dyDescent="0.3">
      <c r="A1770" s="73">
        <v>20220</v>
      </c>
      <c r="B1770" s="74">
        <v>1727</v>
      </c>
      <c r="C1770" s="75" t="s">
        <v>43</v>
      </c>
      <c r="D1770" s="76">
        <v>42613.229166666664</v>
      </c>
      <c r="E1770" s="74" t="s">
        <v>41</v>
      </c>
      <c r="F1770" s="33">
        <v>42612.839583333334</v>
      </c>
      <c r="G1770" s="51">
        <f t="shared" si="298"/>
        <v>0.38958333332993789</v>
      </c>
      <c r="H1770" s="31" t="str">
        <f t="shared" ref="H1770:H1817" si="300">IF(D1770-F1770&lt;0,"TOO LATE",IF(G1770="","",IF(OR(DAY(D1770-F1770)&gt;1,AND(HOUR(D1770-F1770)&gt;HOUR("0:59"),(SIGN(D1770-F1770)=1))),"ACCEPTABLE","TOO LATE")))</f>
        <v>ACCEPTABLE</v>
      </c>
      <c r="I1770" s="18"/>
      <c r="J1770" s="33">
        <v>42613.21875</v>
      </c>
      <c r="K1770" s="33">
        <v>42613.230555555558</v>
      </c>
      <c r="L1770" s="27">
        <f t="shared" si="296"/>
        <v>1.1805555557657499E-2</v>
      </c>
      <c r="M1770" s="28" t="str">
        <f t="shared" si="297"/>
        <v>TRUE</v>
      </c>
      <c r="N1770" s="31" t="s">
        <v>41</v>
      </c>
      <c r="O1770" s="29" t="s">
        <v>878</v>
      </c>
      <c r="P1770"/>
      <c r="Q1770"/>
      <c r="R1770"/>
      <c r="S1770"/>
      <c r="T1770"/>
      <c r="U1770"/>
      <c r="V1770"/>
      <c r="W1770"/>
    </row>
    <row r="1771" spans="1:23" ht="27" customHeight="1" thickBot="1" x14ac:dyDescent="0.3">
      <c r="A1771" s="73"/>
      <c r="B1771" s="74"/>
      <c r="C1771" s="75" t="s">
        <v>43</v>
      </c>
      <c r="D1771" s="76">
        <v>42613.465277777781</v>
      </c>
      <c r="E1771" s="74" t="s">
        <v>41</v>
      </c>
      <c r="F1771" s="33">
        <v>42613.379861111112</v>
      </c>
      <c r="G1771" s="51">
        <f t="shared" si="298"/>
        <v>8.5416666668606922E-2</v>
      </c>
      <c r="H1771" s="31" t="str">
        <f t="shared" si="300"/>
        <v>ACCEPTABLE</v>
      </c>
      <c r="I1771" s="18"/>
      <c r="J1771" s="33">
        <v>42613.447222222225</v>
      </c>
      <c r="K1771" s="33">
        <v>42613.454861111109</v>
      </c>
      <c r="L1771" s="27">
        <f t="shared" ref="L1771:L1818" si="301">IF(OR(K1771="",J1771=""), "Incomplete Data", K1771-J1771)</f>
        <v>7.6388888846850023E-3</v>
      </c>
      <c r="M1771" s="28" t="str">
        <f t="shared" ref="M1771:M1818" si="302">_xlfn.IFS(OR(J1771=0,K1771=0,L1771=""), "Incomplete Data", OR(L1771&gt;$M$5,L1771&lt;-$M$5),"FALSE",  OR(L1771&lt;=$M$5,L1771&gt;-$M$5), "TRUE")</f>
        <v>TRUE</v>
      </c>
      <c r="N1771" s="31" t="s">
        <v>41</v>
      </c>
      <c r="O1771" s="29" t="s">
        <v>44</v>
      </c>
      <c r="P1771"/>
      <c r="Q1771"/>
      <c r="R1771"/>
      <c r="S1771"/>
      <c r="T1771"/>
      <c r="U1771"/>
      <c r="V1771"/>
      <c r="W1771"/>
    </row>
    <row r="1772" spans="1:23" ht="27" customHeight="1" thickBot="1" x14ac:dyDescent="0.3">
      <c r="A1772" s="73"/>
      <c r="B1772" s="74"/>
      <c r="C1772" s="75" t="s">
        <v>40</v>
      </c>
      <c r="D1772" s="76">
        <v>42613.493055555555</v>
      </c>
      <c r="E1772" s="74" t="s">
        <v>39</v>
      </c>
      <c r="F1772" s="33">
        <v>42613.379861111112</v>
      </c>
      <c r="G1772" s="51">
        <f t="shared" si="298"/>
        <v>0.1131944444423425</v>
      </c>
      <c r="H1772" s="31" t="str">
        <f t="shared" si="300"/>
        <v>ACCEPTABLE</v>
      </c>
      <c r="I1772" s="18"/>
      <c r="J1772" s="33">
        <v>42613.469444444447</v>
      </c>
      <c r="K1772" s="33">
        <v>42613.486111111109</v>
      </c>
      <c r="L1772" s="27">
        <f t="shared" si="301"/>
        <v>1.6666666662786156E-2</v>
      </c>
      <c r="M1772" s="28" t="str">
        <f t="shared" si="302"/>
        <v>TRUE</v>
      </c>
      <c r="N1772" s="31" t="s">
        <v>39</v>
      </c>
      <c r="O1772" s="29" t="s">
        <v>889</v>
      </c>
      <c r="P1772"/>
      <c r="Q1772"/>
      <c r="R1772"/>
      <c r="S1772"/>
      <c r="T1772"/>
      <c r="U1772"/>
      <c r="V1772"/>
      <c r="W1772"/>
    </row>
    <row r="1773" spans="1:23" ht="27" customHeight="1" thickBot="1" x14ac:dyDescent="0.3">
      <c r="A1773" s="73">
        <v>20221</v>
      </c>
      <c r="B1773" s="74">
        <v>1728</v>
      </c>
      <c r="C1773" s="75" t="s">
        <v>40</v>
      </c>
      <c r="D1773" s="76">
        <v>42614.572916666664</v>
      </c>
      <c r="E1773" s="74" t="s">
        <v>41</v>
      </c>
      <c r="F1773" s="33">
        <v>42614.527083333334</v>
      </c>
      <c r="G1773" s="51">
        <f t="shared" si="298"/>
        <v>4.5833333329937886E-2</v>
      </c>
      <c r="H1773" s="31" t="str">
        <f t="shared" si="300"/>
        <v>ACCEPTABLE</v>
      </c>
      <c r="I1773" s="18"/>
      <c r="J1773" s="33">
        <v>42614.548611111109</v>
      </c>
      <c r="K1773" s="33">
        <v>42614.5625</v>
      </c>
      <c r="L1773" s="27">
        <f t="shared" si="301"/>
        <v>1.3888888890505768E-2</v>
      </c>
      <c r="M1773" s="28" t="str">
        <f t="shared" si="302"/>
        <v>TRUE</v>
      </c>
      <c r="N1773" s="31" t="s">
        <v>41</v>
      </c>
      <c r="O1773" s="29" t="s">
        <v>999</v>
      </c>
      <c r="P1773"/>
      <c r="Q1773"/>
      <c r="R1773"/>
      <c r="S1773"/>
      <c r="T1773"/>
      <c r="U1773"/>
      <c r="V1773"/>
      <c r="W1773"/>
    </row>
    <row r="1774" spans="1:23" ht="27" customHeight="1" thickBot="1" x14ac:dyDescent="0.3">
      <c r="A1774" s="73">
        <v>20221</v>
      </c>
      <c r="B1774" s="74">
        <v>1729</v>
      </c>
      <c r="C1774" s="75" t="s">
        <v>43</v>
      </c>
      <c r="D1774" s="76">
        <v>42614.611111111109</v>
      </c>
      <c r="E1774" s="74" t="s">
        <v>39</v>
      </c>
      <c r="F1774" s="33">
        <v>42614.527083333334</v>
      </c>
      <c r="G1774" s="51">
        <f t="shared" si="298"/>
        <v>8.4027777775190771E-2</v>
      </c>
      <c r="H1774" s="31" t="str">
        <f t="shared" si="300"/>
        <v>ACCEPTABLE</v>
      </c>
      <c r="I1774" s="18"/>
      <c r="J1774" s="33">
        <v>42614.59375</v>
      </c>
      <c r="K1774" s="33">
        <v>42614.604166666664</v>
      </c>
      <c r="L1774" s="27">
        <f t="shared" si="301"/>
        <v>1.0416666664241347E-2</v>
      </c>
      <c r="M1774" s="28" t="str">
        <f t="shared" si="302"/>
        <v>TRUE</v>
      </c>
      <c r="N1774" s="31" t="s">
        <v>39</v>
      </c>
      <c r="O1774" s="29" t="s">
        <v>398</v>
      </c>
      <c r="P1774"/>
      <c r="Q1774"/>
      <c r="R1774"/>
      <c r="S1774"/>
      <c r="T1774"/>
      <c r="U1774"/>
      <c r="V1774"/>
      <c r="W1774"/>
    </row>
    <row r="1775" spans="1:23" ht="27" customHeight="1" thickBot="1" x14ac:dyDescent="0.3">
      <c r="A1775" s="77">
        <v>20221</v>
      </c>
      <c r="B1775" s="78">
        <v>1730</v>
      </c>
      <c r="C1775" s="79" t="s">
        <v>43</v>
      </c>
      <c r="D1775" s="80">
        <v>42615.756944444445</v>
      </c>
      <c r="E1775" s="78" t="s">
        <v>41</v>
      </c>
      <c r="F1775" s="33">
        <v>42615.546527777777</v>
      </c>
      <c r="G1775" s="51">
        <f t="shared" si="298"/>
        <v>0.21041666666860692</v>
      </c>
      <c r="H1775" s="31" t="str">
        <f t="shared" si="300"/>
        <v>ACCEPTABLE</v>
      </c>
      <c r="I1775" s="18"/>
      <c r="J1775" s="33">
        <v>42615.760416666664</v>
      </c>
      <c r="K1775" s="33">
        <v>42615.76458333333</v>
      </c>
      <c r="L1775" s="27">
        <f t="shared" si="301"/>
        <v>4.166666665696539E-3</v>
      </c>
      <c r="M1775" s="28" t="str">
        <f t="shared" si="302"/>
        <v>TRUE</v>
      </c>
      <c r="N1775" s="31" t="s">
        <v>41</v>
      </c>
      <c r="O1775" s="29" t="s">
        <v>44</v>
      </c>
      <c r="P1775"/>
      <c r="Q1775"/>
      <c r="R1775"/>
      <c r="S1775"/>
      <c r="T1775"/>
      <c r="U1775"/>
      <c r="V1775"/>
      <c r="W1775"/>
    </row>
    <row r="1776" spans="1:23" ht="27" customHeight="1" thickBot="1" x14ac:dyDescent="0.3">
      <c r="A1776" s="73">
        <v>20221</v>
      </c>
      <c r="B1776" s="74">
        <v>1731</v>
      </c>
      <c r="C1776" s="75" t="s">
        <v>40</v>
      </c>
      <c r="D1776" s="76">
        <v>42615.78125</v>
      </c>
      <c r="E1776" s="74" t="s">
        <v>39</v>
      </c>
      <c r="F1776" s="33">
        <v>42615.546527777777</v>
      </c>
      <c r="G1776" s="51">
        <f t="shared" si="298"/>
        <v>0.23472222222335404</v>
      </c>
      <c r="H1776" s="31" t="str">
        <f t="shared" si="300"/>
        <v>ACCEPTABLE</v>
      </c>
      <c r="I1776" s="18"/>
      <c r="J1776" s="33">
        <v>42615.78125</v>
      </c>
      <c r="K1776" s="33">
        <v>42615.790972222225</v>
      </c>
      <c r="L1776" s="27">
        <f t="shared" si="301"/>
        <v>9.7222222248092294E-3</v>
      </c>
      <c r="M1776" s="28" t="str">
        <f t="shared" si="302"/>
        <v>TRUE</v>
      </c>
      <c r="N1776" s="31" t="s">
        <v>39</v>
      </c>
      <c r="O1776" s="29" t="s">
        <v>1000</v>
      </c>
      <c r="P1776"/>
      <c r="Q1776"/>
      <c r="R1776"/>
      <c r="S1776"/>
      <c r="T1776"/>
      <c r="U1776"/>
      <c r="V1776"/>
      <c r="W1776"/>
    </row>
    <row r="1777" spans="1:23" ht="27" customHeight="1" thickBot="1" x14ac:dyDescent="0.3">
      <c r="A1777" s="73">
        <v>20223</v>
      </c>
      <c r="B1777" s="74">
        <v>1732</v>
      </c>
      <c r="C1777" s="75" t="s">
        <v>40</v>
      </c>
      <c r="D1777" s="76">
        <v>42616.229166666664</v>
      </c>
      <c r="E1777" s="74" t="s">
        <v>41</v>
      </c>
      <c r="F1777" s="33">
        <v>42615.732638888891</v>
      </c>
      <c r="G1777" s="51">
        <f t="shared" si="298"/>
        <v>0.49652777777373558</v>
      </c>
      <c r="H1777" s="31" t="str">
        <f t="shared" si="300"/>
        <v>ACCEPTABLE</v>
      </c>
      <c r="I1777" s="18"/>
      <c r="J1777" s="33">
        <v>42616.267361111109</v>
      </c>
      <c r="K1777" s="33">
        <v>42616.277777777781</v>
      </c>
      <c r="L1777" s="27">
        <f t="shared" si="301"/>
        <v>1.0416666671517305E-2</v>
      </c>
      <c r="M1777" s="28" t="str">
        <f t="shared" si="302"/>
        <v>TRUE</v>
      </c>
      <c r="N1777" s="31" t="s">
        <v>41</v>
      </c>
      <c r="O1777" s="29" t="s">
        <v>1001</v>
      </c>
      <c r="P1777"/>
      <c r="Q1777"/>
      <c r="R1777"/>
      <c r="S1777"/>
      <c r="T1777"/>
      <c r="U1777"/>
      <c r="V1777"/>
      <c r="W1777"/>
    </row>
    <row r="1778" spans="1:23" ht="27" customHeight="1" thickBot="1" x14ac:dyDescent="0.3">
      <c r="A1778" s="73">
        <v>20222</v>
      </c>
      <c r="B1778" s="74">
        <v>1734</v>
      </c>
      <c r="C1778" s="75" t="s">
        <v>340</v>
      </c>
      <c r="D1778" s="76">
        <v>42616.458333333336</v>
      </c>
      <c r="E1778" s="74" t="s">
        <v>41</v>
      </c>
      <c r="F1778" s="33">
        <v>42615.732638888891</v>
      </c>
      <c r="G1778" s="51">
        <f t="shared" si="298"/>
        <v>0.72569444444525288</v>
      </c>
      <c r="H1778" s="31" t="str">
        <f t="shared" si="300"/>
        <v>ACCEPTABLE</v>
      </c>
      <c r="I1778" s="18"/>
      <c r="J1778" s="33">
        <v>42616.456944444442</v>
      </c>
      <c r="K1778" s="33">
        <v>42616.46875</v>
      </c>
      <c r="L1778" s="27">
        <f t="shared" si="301"/>
        <v>1.1805555557657499E-2</v>
      </c>
      <c r="M1778" s="28" t="str">
        <f t="shared" si="302"/>
        <v>TRUE</v>
      </c>
      <c r="N1778" s="31" t="s">
        <v>41</v>
      </c>
      <c r="O1778" s="29" t="s">
        <v>1002</v>
      </c>
      <c r="P1778"/>
      <c r="Q1778"/>
      <c r="R1778"/>
      <c r="S1778"/>
      <c r="T1778"/>
      <c r="U1778"/>
      <c r="V1778"/>
      <c r="W1778"/>
    </row>
    <row r="1779" spans="1:23" ht="27" customHeight="1" thickBot="1" x14ac:dyDescent="0.3">
      <c r="A1779" s="73">
        <v>20222</v>
      </c>
      <c r="B1779" s="74">
        <v>1735</v>
      </c>
      <c r="C1779" s="75" t="s">
        <v>51</v>
      </c>
      <c r="D1779" s="76">
        <v>42616.493055555555</v>
      </c>
      <c r="E1779" s="74" t="s">
        <v>39</v>
      </c>
      <c r="F1779" s="33">
        <v>42615.732638888891</v>
      </c>
      <c r="G1779" s="51">
        <f t="shared" si="298"/>
        <v>0.76041666666424135</v>
      </c>
      <c r="H1779" s="31" t="str">
        <f t="shared" si="300"/>
        <v>ACCEPTABLE</v>
      </c>
      <c r="I1779" s="18"/>
      <c r="J1779" s="33">
        <v>42616.492361111108</v>
      </c>
      <c r="K1779" s="33">
        <v>42616.5</v>
      </c>
      <c r="L1779" s="27">
        <f t="shared" si="301"/>
        <v>7.6388888919609599E-3</v>
      </c>
      <c r="M1779" s="28" t="str">
        <f t="shared" si="302"/>
        <v>TRUE</v>
      </c>
      <c r="N1779" s="31" t="s">
        <v>39</v>
      </c>
      <c r="O1779" s="29" t="s">
        <v>1003</v>
      </c>
      <c r="P1779"/>
      <c r="Q1779"/>
      <c r="R1779"/>
      <c r="S1779"/>
      <c r="T1779"/>
      <c r="U1779"/>
      <c r="V1779"/>
      <c r="W1779"/>
    </row>
    <row r="1780" spans="1:23" ht="27" customHeight="1" thickBot="1" x14ac:dyDescent="0.3">
      <c r="A1780" s="73">
        <v>20223</v>
      </c>
      <c r="B1780" s="74">
        <v>1736</v>
      </c>
      <c r="C1780" s="75" t="s">
        <v>40</v>
      </c>
      <c r="D1780" s="76">
        <v>42616.53125</v>
      </c>
      <c r="E1780" s="74" t="s">
        <v>39</v>
      </c>
      <c r="F1780" s="33">
        <v>42616.443055555559</v>
      </c>
      <c r="G1780" s="51">
        <f t="shared" si="298"/>
        <v>8.819444444088731E-2</v>
      </c>
      <c r="H1780" s="31" t="str">
        <f t="shared" si="300"/>
        <v>ACCEPTABLE</v>
      </c>
      <c r="I1780" s="18"/>
      <c r="J1780" s="33">
        <v>42616.574999999997</v>
      </c>
      <c r="K1780" s="33">
        <v>42616.588194444441</v>
      </c>
      <c r="L1780" s="27">
        <f t="shared" si="301"/>
        <v>1.3194444443797693E-2</v>
      </c>
      <c r="M1780" s="28" t="str">
        <f t="shared" si="302"/>
        <v>TRUE</v>
      </c>
      <c r="N1780" s="31" t="s">
        <v>39</v>
      </c>
      <c r="O1780" s="29" t="s">
        <v>1004</v>
      </c>
      <c r="P1780"/>
      <c r="Q1780"/>
      <c r="R1780"/>
      <c r="S1780"/>
      <c r="T1780"/>
      <c r="U1780"/>
      <c r="V1780"/>
      <c r="W1780"/>
    </row>
    <row r="1781" spans="1:23" ht="27" customHeight="1" thickBot="1" x14ac:dyDescent="0.3">
      <c r="A1781" s="73">
        <v>20224</v>
      </c>
      <c r="B1781" s="74">
        <v>1737</v>
      </c>
      <c r="C1781" s="75" t="s">
        <v>40</v>
      </c>
      <c r="D1781" s="76">
        <v>42617.868055555555</v>
      </c>
      <c r="E1781" s="74" t="s">
        <v>41</v>
      </c>
      <c r="F1781" s="33">
        <v>42617.80972222222</v>
      </c>
      <c r="G1781" s="51">
        <f t="shared" si="298"/>
        <v>5.8333333334303461E-2</v>
      </c>
      <c r="H1781" s="31" t="str">
        <f t="shared" si="300"/>
        <v>ACCEPTABLE</v>
      </c>
      <c r="I1781" s="18"/>
      <c r="J1781" s="33">
        <v>42617.857638888891</v>
      </c>
      <c r="K1781" s="33">
        <v>42617.868750000001</v>
      </c>
      <c r="L1781" s="27">
        <f t="shared" si="301"/>
        <v>1.1111111110949423E-2</v>
      </c>
      <c r="M1781" s="28" t="str">
        <f t="shared" si="302"/>
        <v>TRUE</v>
      </c>
      <c r="N1781" s="31" t="s">
        <v>41</v>
      </c>
      <c r="O1781" s="29" t="s">
        <v>806</v>
      </c>
      <c r="P1781"/>
      <c r="Q1781"/>
      <c r="R1781"/>
      <c r="S1781"/>
      <c r="T1781"/>
      <c r="U1781"/>
      <c r="V1781"/>
      <c r="W1781"/>
    </row>
    <row r="1782" spans="1:23" ht="27" customHeight="1" thickBot="1" x14ac:dyDescent="0.3">
      <c r="A1782" s="73">
        <v>20222</v>
      </c>
      <c r="B1782" s="74">
        <v>1739</v>
      </c>
      <c r="C1782" s="75" t="s">
        <v>51</v>
      </c>
      <c r="D1782" s="76">
        <v>42618.236111111109</v>
      </c>
      <c r="E1782" s="74" t="s">
        <v>41</v>
      </c>
      <c r="F1782" s="33">
        <v>42617.80972222222</v>
      </c>
      <c r="G1782" s="51">
        <f t="shared" si="298"/>
        <v>0.42638888888905058</v>
      </c>
      <c r="H1782" s="31" t="str">
        <f t="shared" si="300"/>
        <v>ACCEPTABLE</v>
      </c>
      <c r="I1782" s="18"/>
      <c r="J1782" s="33">
        <v>42618.230555555558</v>
      </c>
      <c r="K1782" s="33">
        <v>42618.238194444442</v>
      </c>
      <c r="L1782" s="27">
        <f t="shared" si="301"/>
        <v>7.6388888846850023E-3</v>
      </c>
      <c r="M1782" s="28" t="str">
        <f t="shared" si="302"/>
        <v>TRUE</v>
      </c>
      <c r="N1782" s="31" t="s">
        <v>41</v>
      </c>
      <c r="O1782" s="29" t="s">
        <v>1005</v>
      </c>
      <c r="P1782"/>
      <c r="Q1782"/>
      <c r="R1782"/>
      <c r="S1782"/>
      <c r="T1782"/>
      <c r="U1782"/>
      <c r="V1782"/>
      <c r="W1782"/>
    </row>
    <row r="1783" spans="1:23" ht="27" customHeight="1" thickBot="1" x14ac:dyDescent="0.3">
      <c r="A1783" s="73">
        <v>20222</v>
      </c>
      <c r="B1783" s="74">
        <v>1740</v>
      </c>
      <c r="C1783" s="75" t="s">
        <v>340</v>
      </c>
      <c r="D1783" s="76">
        <v>42618.263888888891</v>
      </c>
      <c r="E1783" s="74" t="s">
        <v>39</v>
      </c>
      <c r="F1783" s="33">
        <v>42617.80972222222</v>
      </c>
      <c r="G1783" s="51">
        <f t="shared" si="298"/>
        <v>0.45416666667006211</v>
      </c>
      <c r="H1783" s="31" t="str">
        <f t="shared" si="300"/>
        <v>ACCEPTABLE</v>
      </c>
      <c r="I1783" s="18"/>
      <c r="J1783" s="33">
        <v>42618.252083333333</v>
      </c>
      <c r="K1783" s="33">
        <v>42618.265277777777</v>
      </c>
      <c r="L1783" s="27">
        <f t="shared" si="301"/>
        <v>1.3194444443797693E-2</v>
      </c>
      <c r="M1783" s="28" t="str">
        <f t="shared" si="302"/>
        <v>TRUE</v>
      </c>
      <c r="N1783" s="31" t="s">
        <v>39</v>
      </c>
      <c r="O1783" s="29" t="s">
        <v>1006</v>
      </c>
      <c r="P1783"/>
      <c r="Q1783"/>
      <c r="R1783"/>
      <c r="S1783"/>
      <c r="T1783"/>
      <c r="U1783"/>
      <c r="V1783"/>
      <c r="W1783"/>
    </row>
    <row r="1784" spans="1:23" ht="27" customHeight="1" thickBot="1" x14ac:dyDescent="0.3">
      <c r="A1784" s="73">
        <v>20224</v>
      </c>
      <c r="B1784" s="74">
        <v>1741</v>
      </c>
      <c r="C1784" s="75" t="s">
        <v>40</v>
      </c>
      <c r="D1784" s="76">
        <v>42619.010416666664</v>
      </c>
      <c r="E1784" s="74" t="s">
        <v>39</v>
      </c>
      <c r="F1784" s="33">
        <v>42618.919444444444</v>
      </c>
      <c r="G1784" s="51">
        <f t="shared" si="298"/>
        <v>9.0972222220443655E-2</v>
      </c>
      <c r="H1784" s="31" t="str">
        <f t="shared" si="300"/>
        <v>ACCEPTABLE</v>
      </c>
      <c r="I1784" s="18"/>
      <c r="J1784" s="33">
        <v>42619.034722222219</v>
      </c>
      <c r="K1784" s="33">
        <v>42619.048611111109</v>
      </c>
      <c r="L1784" s="27">
        <f t="shared" si="301"/>
        <v>1.3888888890505768E-2</v>
      </c>
      <c r="M1784" s="28" t="str">
        <f t="shared" si="302"/>
        <v>TRUE</v>
      </c>
      <c r="N1784" s="31" t="s">
        <v>39</v>
      </c>
      <c r="O1784" s="29" t="s">
        <v>983</v>
      </c>
      <c r="P1784"/>
      <c r="Q1784"/>
      <c r="R1784"/>
      <c r="S1784"/>
      <c r="T1784"/>
      <c r="U1784"/>
      <c r="V1784"/>
      <c r="W1784"/>
    </row>
    <row r="1785" spans="1:23" ht="27" customHeight="1" thickBot="1" x14ac:dyDescent="0.3">
      <c r="A1785" s="73">
        <v>20225</v>
      </c>
      <c r="B1785" s="74">
        <v>1742</v>
      </c>
      <c r="C1785" s="75" t="s">
        <v>340</v>
      </c>
      <c r="D1785" s="76">
        <v>42619.541666666664</v>
      </c>
      <c r="E1785" s="74" t="s">
        <v>41</v>
      </c>
      <c r="F1785" s="33">
        <v>42619.457638888889</v>
      </c>
      <c r="G1785" s="51">
        <f t="shared" si="298"/>
        <v>8.4027777775190771E-2</v>
      </c>
      <c r="H1785" s="31" t="str">
        <f t="shared" si="300"/>
        <v>ACCEPTABLE</v>
      </c>
      <c r="I1785" s="18"/>
      <c r="J1785" s="33">
        <v>42619.539583333331</v>
      </c>
      <c r="K1785" s="33">
        <v>42619.554861111108</v>
      </c>
      <c r="L1785" s="27">
        <f t="shared" si="301"/>
        <v>1.5277777776645962E-2</v>
      </c>
      <c r="M1785" s="28" t="str">
        <f t="shared" si="302"/>
        <v>TRUE</v>
      </c>
      <c r="N1785" s="31" t="s">
        <v>41</v>
      </c>
      <c r="O1785" s="29" t="s">
        <v>829</v>
      </c>
      <c r="P1785"/>
      <c r="Q1785"/>
      <c r="R1785"/>
      <c r="S1785"/>
      <c r="T1785"/>
      <c r="U1785"/>
      <c r="V1785"/>
      <c r="W1785"/>
    </row>
    <row r="1786" spans="1:23" ht="27" customHeight="1" thickBot="1" x14ac:dyDescent="0.3">
      <c r="A1786" s="73">
        <v>20225</v>
      </c>
      <c r="B1786" s="74">
        <v>1743</v>
      </c>
      <c r="C1786" s="75" t="s">
        <v>51</v>
      </c>
      <c r="D1786" s="76">
        <v>42619.576388888891</v>
      </c>
      <c r="E1786" s="74" t="s">
        <v>39</v>
      </c>
      <c r="F1786" s="33">
        <v>42619.457638888889</v>
      </c>
      <c r="G1786" s="51">
        <f t="shared" si="298"/>
        <v>0.11875000000145519</v>
      </c>
      <c r="H1786" s="31" t="str">
        <f t="shared" si="300"/>
        <v>ACCEPTABLE</v>
      </c>
      <c r="I1786" s="18"/>
      <c r="J1786" s="33">
        <v>42619.615277777775</v>
      </c>
      <c r="K1786" s="33">
        <v>42619.620833333334</v>
      </c>
      <c r="L1786" s="27">
        <f t="shared" si="301"/>
        <v>5.5555555591126904E-3</v>
      </c>
      <c r="M1786" s="28" t="str">
        <f t="shared" si="302"/>
        <v>TRUE</v>
      </c>
      <c r="N1786" s="31" t="s">
        <v>39</v>
      </c>
      <c r="O1786" s="29" t="s">
        <v>812</v>
      </c>
      <c r="P1786"/>
      <c r="Q1786"/>
      <c r="R1786"/>
      <c r="S1786"/>
      <c r="T1786"/>
      <c r="U1786"/>
      <c r="V1786"/>
      <c r="W1786"/>
    </row>
    <row r="1787" spans="1:23" ht="27" customHeight="1" thickBot="1" x14ac:dyDescent="0.3">
      <c r="A1787" s="77">
        <v>20225</v>
      </c>
      <c r="B1787" s="78">
        <v>1744</v>
      </c>
      <c r="C1787" s="79" t="s">
        <v>53</v>
      </c>
      <c r="D1787" s="80">
        <v>42620.361111111109</v>
      </c>
      <c r="E1787" s="78" t="s">
        <v>41</v>
      </c>
      <c r="F1787" s="33">
        <v>42620.305555555555</v>
      </c>
      <c r="G1787" s="51">
        <f t="shared" si="298"/>
        <v>5.5555555554747116E-2</v>
      </c>
      <c r="H1787" s="31" t="str">
        <f t="shared" si="300"/>
        <v>ACCEPTABLE</v>
      </c>
      <c r="I1787" s="18"/>
      <c r="J1787" s="33">
        <v>42620.357638888891</v>
      </c>
      <c r="K1787" s="33">
        <v>42620.364583333336</v>
      </c>
      <c r="L1787" s="27">
        <f t="shared" si="301"/>
        <v>6.9444444452528842E-3</v>
      </c>
      <c r="M1787" s="28" t="str">
        <f t="shared" si="302"/>
        <v>TRUE</v>
      </c>
      <c r="N1787" s="31" t="s">
        <v>41</v>
      </c>
      <c r="O1787" s="29" t="s">
        <v>96</v>
      </c>
      <c r="P1787"/>
      <c r="Q1787"/>
      <c r="R1787"/>
      <c r="S1787"/>
      <c r="T1787"/>
      <c r="U1787"/>
      <c r="V1787"/>
      <c r="W1787"/>
    </row>
    <row r="1788" spans="1:23" ht="27" customHeight="1" thickBot="1" x14ac:dyDescent="0.3">
      <c r="A1788" s="73">
        <v>20225</v>
      </c>
      <c r="B1788" s="74">
        <v>1745</v>
      </c>
      <c r="C1788" s="75" t="s">
        <v>53</v>
      </c>
      <c r="D1788" s="76">
        <v>42620.413194444445</v>
      </c>
      <c r="E1788" s="74" t="s">
        <v>39</v>
      </c>
      <c r="F1788" s="33">
        <v>42620.305555555555</v>
      </c>
      <c r="G1788" s="51">
        <f t="shared" si="298"/>
        <v>0.10763888889050577</v>
      </c>
      <c r="H1788" s="31" t="str">
        <f t="shared" si="300"/>
        <v>ACCEPTABLE</v>
      </c>
      <c r="I1788" s="18"/>
      <c r="J1788" s="33">
        <v>42620.400694444441</v>
      </c>
      <c r="K1788" s="33">
        <v>42620.408333333333</v>
      </c>
      <c r="L1788" s="27">
        <f t="shared" si="301"/>
        <v>7.6388888919609599E-3</v>
      </c>
      <c r="M1788" s="28" t="str">
        <f t="shared" si="302"/>
        <v>TRUE</v>
      </c>
      <c r="N1788" s="31" t="s">
        <v>39</v>
      </c>
      <c r="O1788" s="29" t="s">
        <v>181</v>
      </c>
      <c r="P1788"/>
      <c r="Q1788"/>
      <c r="R1788"/>
      <c r="S1788"/>
      <c r="T1788"/>
      <c r="U1788"/>
      <c r="V1788"/>
      <c r="W1788"/>
    </row>
    <row r="1789" spans="1:23" ht="27" customHeight="1" thickBot="1" x14ac:dyDescent="0.3">
      <c r="A1789" s="73">
        <v>20226</v>
      </c>
      <c r="B1789" s="74">
        <v>1746</v>
      </c>
      <c r="C1789" s="75" t="s">
        <v>40</v>
      </c>
      <c r="D1789" s="76">
        <v>42621.534722222219</v>
      </c>
      <c r="E1789" s="74" t="s">
        <v>41</v>
      </c>
      <c r="F1789" s="33">
        <v>42621.477083333331</v>
      </c>
      <c r="G1789" s="51">
        <f t="shared" si="298"/>
        <v>5.7638888887595385E-2</v>
      </c>
      <c r="H1789" s="31" t="str">
        <f t="shared" si="300"/>
        <v>ACCEPTABLE</v>
      </c>
      <c r="I1789" s="18"/>
      <c r="J1789" s="33">
        <v>42621.520833333336</v>
      </c>
      <c r="K1789" s="33">
        <v>42621.534722222219</v>
      </c>
      <c r="L1789" s="27">
        <f t="shared" si="301"/>
        <v>1.3888888883229811E-2</v>
      </c>
      <c r="M1789" s="28" t="str">
        <f t="shared" si="302"/>
        <v>TRUE</v>
      </c>
      <c r="N1789" s="31" t="s">
        <v>41</v>
      </c>
      <c r="O1789" s="29" t="s">
        <v>317</v>
      </c>
      <c r="P1789"/>
      <c r="Q1789"/>
      <c r="R1789"/>
      <c r="S1789"/>
      <c r="T1789"/>
      <c r="U1789"/>
      <c r="V1789"/>
      <c r="W1789"/>
    </row>
    <row r="1790" spans="1:23" ht="27" customHeight="1" thickBot="1" x14ac:dyDescent="0.3">
      <c r="A1790" s="73">
        <v>20226</v>
      </c>
      <c r="B1790" s="74">
        <v>1747</v>
      </c>
      <c r="C1790" s="75" t="s">
        <v>43</v>
      </c>
      <c r="D1790" s="76">
        <v>42621.572916666664</v>
      </c>
      <c r="E1790" s="74" t="s">
        <v>39</v>
      </c>
      <c r="F1790" s="33">
        <v>42621.477083333331</v>
      </c>
      <c r="G1790" s="51">
        <f t="shared" ref="G1790" si="303">IF(D1790="","",D1790-F1790)</f>
        <v>9.5833333332848269E-2</v>
      </c>
      <c r="H1790" s="31" t="str">
        <f t="shared" si="300"/>
        <v>ACCEPTABLE</v>
      </c>
      <c r="I1790" s="18"/>
      <c r="J1790" s="33">
        <v>42621.5625</v>
      </c>
      <c r="K1790" s="33">
        <v>42621.565972222219</v>
      </c>
      <c r="L1790" s="27">
        <f t="shared" si="301"/>
        <v>3.4722222189884633E-3</v>
      </c>
      <c r="M1790" s="28" t="str">
        <f t="shared" si="302"/>
        <v>TRUE</v>
      </c>
      <c r="N1790" s="31" t="s">
        <v>39</v>
      </c>
      <c r="O1790" s="29" t="s">
        <v>1007</v>
      </c>
      <c r="P1790"/>
      <c r="Q1790"/>
      <c r="R1790"/>
      <c r="S1790"/>
      <c r="T1790"/>
      <c r="U1790"/>
      <c r="V1790"/>
      <c r="W1790"/>
    </row>
    <row r="1791" spans="1:23" ht="27" customHeight="1" thickBot="1" x14ac:dyDescent="0.3">
      <c r="A1791" s="77">
        <v>20225</v>
      </c>
      <c r="B1791" s="78">
        <v>1748</v>
      </c>
      <c r="C1791" s="79" t="s">
        <v>172</v>
      </c>
      <c r="D1791" s="80">
        <v>42623.340277777781</v>
      </c>
      <c r="E1791" s="78" t="s">
        <v>41</v>
      </c>
      <c r="F1791" s="33">
        <v>42622.768055555556</v>
      </c>
      <c r="G1791" s="51">
        <f t="shared" ref="G1791" si="304">IF(D1791="","",D1791-F1791)</f>
        <v>0.57222222222480923</v>
      </c>
      <c r="H1791" s="31" t="str">
        <f t="shared" si="300"/>
        <v>ACCEPTABLE</v>
      </c>
      <c r="I1791" s="82"/>
      <c r="J1791" s="33">
        <v>42623.345138888886</v>
      </c>
      <c r="K1791" s="33">
        <v>42623.35</v>
      </c>
      <c r="L1791" s="27">
        <f t="shared" si="301"/>
        <v>4.8611111124046147E-3</v>
      </c>
      <c r="M1791" s="28" t="str">
        <f t="shared" si="302"/>
        <v>TRUE</v>
      </c>
      <c r="N1791" s="31" t="s">
        <v>41</v>
      </c>
      <c r="O1791" s="29" t="s">
        <v>1008</v>
      </c>
      <c r="P1791"/>
      <c r="Q1791"/>
      <c r="R1791"/>
      <c r="S1791"/>
      <c r="T1791"/>
      <c r="U1791"/>
      <c r="V1791"/>
      <c r="W1791"/>
    </row>
    <row r="1792" spans="1:23" ht="27" customHeight="1" thickBot="1" x14ac:dyDescent="0.3">
      <c r="A1792" s="77">
        <v>20225</v>
      </c>
      <c r="B1792" s="78">
        <v>1749</v>
      </c>
      <c r="C1792" s="79" t="s">
        <v>1009</v>
      </c>
      <c r="D1792" s="80">
        <v>42623.371527777781</v>
      </c>
      <c r="E1792" s="78" t="s">
        <v>39</v>
      </c>
      <c r="F1792" s="33">
        <v>42622.768055555556</v>
      </c>
      <c r="G1792" s="51">
        <f t="shared" ref="G1792" si="305">IF(D1792="","",D1792-F1792)</f>
        <v>0.60347222222480923</v>
      </c>
      <c r="H1792" s="31" t="str">
        <f t="shared" si="300"/>
        <v>ACCEPTABLE</v>
      </c>
      <c r="I1792" s="82"/>
      <c r="J1792" s="33">
        <v>42623.373611111114</v>
      </c>
      <c r="K1792" s="33">
        <v>42623.385416666664</v>
      </c>
      <c r="L1792" s="27">
        <f t="shared" si="301"/>
        <v>1.1805555550381541E-2</v>
      </c>
      <c r="M1792" s="28" t="str">
        <f t="shared" si="302"/>
        <v>TRUE</v>
      </c>
      <c r="N1792" s="31" t="s">
        <v>39</v>
      </c>
      <c r="O1792" s="29" t="s">
        <v>1010</v>
      </c>
      <c r="P1792"/>
      <c r="Q1792"/>
      <c r="R1792"/>
      <c r="S1792"/>
      <c r="T1792"/>
      <c r="U1792"/>
      <c r="V1792"/>
      <c r="W1792"/>
    </row>
    <row r="1793" spans="1:23" ht="27" customHeight="1" thickBot="1" x14ac:dyDescent="0.3">
      <c r="A1793" s="73">
        <v>20227</v>
      </c>
      <c r="B1793" s="74">
        <v>1752</v>
      </c>
      <c r="C1793" s="75" t="s">
        <v>43</v>
      </c>
      <c r="D1793" s="76">
        <v>42624.111111111109</v>
      </c>
      <c r="E1793" s="74" t="s">
        <v>41</v>
      </c>
      <c r="F1793" s="33">
        <v>42623.893750000003</v>
      </c>
      <c r="G1793" s="51">
        <f t="shared" si="298"/>
        <v>0.21736111110658385</v>
      </c>
      <c r="H1793" s="31" t="str">
        <f t="shared" si="300"/>
        <v>ACCEPTABLE</v>
      </c>
      <c r="I1793" s="18"/>
      <c r="J1793" s="33">
        <v>42624.109722222223</v>
      </c>
      <c r="K1793" s="33">
        <v>42624.116666666669</v>
      </c>
      <c r="L1793" s="27">
        <f t="shared" si="301"/>
        <v>6.9444444452528842E-3</v>
      </c>
      <c r="M1793" s="28" t="str">
        <f t="shared" si="302"/>
        <v>TRUE</v>
      </c>
      <c r="N1793" s="31" t="s">
        <v>41</v>
      </c>
      <c r="O1793" s="29" t="s">
        <v>398</v>
      </c>
      <c r="P1793"/>
      <c r="Q1793"/>
      <c r="R1793"/>
      <c r="S1793"/>
      <c r="T1793"/>
      <c r="U1793"/>
      <c r="V1793"/>
      <c r="W1793"/>
    </row>
    <row r="1794" spans="1:23" ht="27" customHeight="1" thickBot="1" x14ac:dyDescent="0.3">
      <c r="A1794" s="73">
        <v>20227</v>
      </c>
      <c r="B1794" s="74">
        <v>1753</v>
      </c>
      <c r="C1794" s="75" t="s">
        <v>40</v>
      </c>
      <c r="D1794" s="76">
        <v>42624.138888888891</v>
      </c>
      <c r="E1794" s="74" t="s">
        <v>39</v>
      </c>
      <c r="F1794" s="33">
        <v>42623.893750000003</v>
      </c>
      <c r="G1794" s="51">
        <f t="shared" si="298"/>
        <v>0.24513888888759539</v>
      </c>
      <c r="H1794" s="31" t="str">
        <f t="shared" si="300"/>
        <v>ACCEPTABLE</v>
      </c>
      <c r="I1794" s="18"/>
      <c r="J1794" s="33">
        <v>42624.149305555555</v>
      </c>
      <c r="K1794" s="33">
        <v>42624.15902777778</v>
      </c>
      <c r="L1794" s="27">
        <f t="shared" si="301"/>
        <v>9.7222222248092294E-3</v>
      </c>
      <c r="M1794" s="28" t="str">
        <f t="shared" si="302"/>
        <v>TRUE</v>
      </c>
      <c r="N1794" s="31" t="s">
        <v>39</v>
      </c>
      <c r="O1794" s="29" t="s">
        <v>1011</v>
      </c>
      <c r="P1794"/>
      <c r="Q1794"/>
      <c r="R1794"/>
      <c r="S1794"/>
      <c r="T1794"/>
      <c r="U1794"/>
      <c r="V1794"/>
      <c r="W1794"/>
    </row>
    <row r="1795" spans="1:23" ht="27" customHeight="1" thickBot="1" x14ac:dyDescent="0.3">
      <c r="A1795" s="77">
        <v>20228</v>
      </c>
      <c r="B1795" s="78">
        <v>1754</v>
      </c>
      <c r="C1795" s="79" t="s">
        <v>340</v>
      </c>
      <c r="D1795" s="80">
        <v>42625.333333333336</v>
      </c>
      <c r="E1795" s="78" t="s">
        <v>41</v>
      </c>
      <c r="F1795" s="33">
        <v>42625.273611111108</v>
      </c>
      <c r="G1795" s="51">
        <f t="shared" si="298"/>
        <v>5.9722222227719612E-2</v>
      </c>
      <c r="H1795" s="31" t="str">
        <f t="shared" si="300"/>
        <v>ACCEPTABLE</v>
      </c>
      <c r="I1795" s="18"/>
      <c r="J1795" s="33">
        <v>42625.331250000003</v>
      </c>
      <c r="K1795" s="33">
        <v>42625.342361111114</v>
      </c>
      <c r="L1795" s="27">
        <f t="shared" si="301"/>
        <v>1.1111111110949423E-2</v>
      </c>
      <c r="M1795" s="28" t="str">
        <f t="shared" si="302"/>
        <v>TRUE</v>
      </c>
      <c r="N1795" s="31" t="s">
        <v>41</v>
      </c>
      <c r="O1795" s="29" t="s">
        <v>1012</v>
      </c>
      <c r="P1795"/>
      <c r="Q1795"/>
      <c r="R1795"/>
      <c r="S1795"/>
      <c r="T1795"/>
      <c r="U1795"/>
      <c r="V1795"/>
      <c r="W1795"/>
    </row>
    <row r="1796" spans="1:23" ht="27" customHeight="1" thickBot="1" x14ac:dyDescent="0.3">
      <c r="A1796" s="77">
        <v>20229</v>
      </c>
      <c r="B1796" s="78">
        <v>1756</v>
      </c>
      <c r="C1796" s="79" t="s">
        <v>340</v>
      </c>
      <c r="D1796" s="80">
        <v>42625.6875</v>
      </c>
      <c r="E1796" s="78" t="s">
        <v>41</v>
      </c>
      <c r="F1796" s="33">
        <v>42625.580555555556</v>
      </c>
      <c r="G1796" s="51">
        <f t="shared" si="298"/>
        <v>0.10694444444379769</v>
      </c>
      <c r="H1796" s="31" t="str">
        <f t="shared" si="300"/>
        <v>ACCEPTABLE</v>
      </c>
      <c r="I1796" s="18"/>
      <c r="J1796" s="33">
        <v>42625.686805555553</v>
      </c>
      <c r="K1796" s="33">
        <v>42625.701388888891</v>
      </c>
      <c r="L1796" s="27">
        <f t="shared" si="301"/>
        <v>1.4583333337213844E-2</v>
      </c>
      <c r="M1796" s="28" t="str">
        <f t="shared" si="302"/>
        <v>TRUE</v>
      </c>
      <c r="N1796" s="31" t="s">
        <v>41</v>
      </c>
      <c r="O1796" s="29" t="s">
        <v>1013</v>
      </c>
      <c r="P1796"/>
      <c r="Q1796"/>
      <c r="R1796"/>
      <c r="S1796"/>
      <c r="T1796"/>
      <c r="U1796"/>
      <c r="V1796"/>
      <c r="W1796"/>
    </row>
    <row r="1797" spans="1:23" ht="27" customHeight="1" thickBot="1" x14ac:dyDescent="0.3">
      <c r="A1797" s="77">
        <v>20229</v>
      </c>
      <c r="B1797" s="78">
        <v>1757</v>
      </c>
      <c r="C1797" s="79" t="s">
        <v>51</v>
      </c>
      <c r="D1797" s="80">
        <v>42625.722222222219</v>
      </c>
      <c r="E1797" s="78" t="s">
        <v>39</v>
      </c>
      <c r="F1797" s="33">
        <v>42625.580555555556</v>
      </c>
      <c r="G1797" s="51">
        <f t="shared" si="298"/>
        <v>0.14166666666278616</v>
      </c>
      <c r="H1797" s="31" t="str">
        <f t="shared" si="300"/>
        <v>ACCEPTABLE</v>
      </c>
      <c r="I1797" s="18"/>
      <c r="J1797" s="33">
        <v>42625.727777777778</v>
      </c>
      <c r="K1797" s="33">
        <v>42625.736111111109</v>
      </c>
      <c r="L1797" s="27">
        <f t="shared" si="301"/>
        <v>8.333333331393078E-3</v>
      </c>
      <c r="M1797" s="28" t="str">
        <f t="shared" si="302"/>
        <v>TRUE</v>
      </c>
      <c r="N1797" s="31" t="s">
        <v>39</v>
      </c>
      <c r="O1797" s="29" t="s">
        <v>763</v>
      </c>
      <c r="P1797"/>
      <c r="Q1797"/>
      <c r="R1797"/>
      <c r="S1797"/>
      <c r="T1797"/>
      <c r="U1797"/>
      <c r="V1797"/>
      <c r="W1797"/>
    </row>
    <row r="1798" spans="1:23" ht="27" customHeight="1" thickBot="1" x14ac:dyDescent="0.3">
      <c r="A1798" s="73">
        <v>20230</v>
      </c>
      <c r="B1798" s="74">
        <v>1758</v>
      </c>
      <c r="C1798" s="75" t="s">
        <v>40</v>
      </c>
      <c r="D1798" s="76">
        <v>42626.118055555555</v>
      </c>
      <c r="E1798" s="74" t="s">
        <v>41</v>
      </c>
      <c r="F1798" s="33">
        <v>42625.921527777777</v>
      </c>
      <c r="G1798" s="51">
        <f t="shared" si="298"/>
        <v>0.19652777777810115</v>
      </c>
      <c r="H1798" s="31" t="str">
        <f t="shared" si="300"/>
        <v>ACCEPTABLE</v>
      </c>
      <c r="I1798" s="18"/>
      <c r="J1798" s="33">
        <v>42626.109722222223</v>
      </c>
      <c r="K1798" s="33">
        <v>42626.121527777781</v>
      </c>
      <c r="L1798" s="27">
        <f t="shared" si="301"/>
        <v>1.1805555557657499E-2</v>
      </c>
      <c r="M1798" s="28" t="str">
        <f t="shared" si="302"/>
        <v>TRUE</v>
      </c>
      <c r="N1798" s="31" t="s">
        <v>41</v>
      </c>
      <c r="O1798" s="29" t="s">
        <v>1014</v>
      </c>
      <c r="P1798"/>
      <c r="Q1798"/>
      <c r="R1798"/>
      <c r="S1798"/>
      <c r="T1798"/>
      <c r="U1798"/>
      <c r="V1798"/>
      <c r="W1798"/>
    </row>
    <row r="1799" spans="1:23" ht="27" customHeight="1" thickBot="1" x14ac:dyDescent="0.3">
      <c r="A1799" s="73">
        <v>20230</v>
      </c>
      <c r="B1799" s="74">
        <v>1759</v>
      </c>
      <c r="C1799" s="75" t="s">
        <v>43</v>
      </c>
      <c r="D1799" s="76">
        <v>42626.15625</v>
      </c>
      <c r="E1799" s="74" t="s">
        <v>39</v>
      </c>
      <c r="F1799" s="33">
        <v>42625.921527777777</v>
      </c>
      <c r="G1799" s="51">
        <f t="shared" si="298"/>
        <v>0.23472222222335404</v>
      </c>
      <c r="H1799" s="31" t="str">
        <f t="shared" si="300"/>
        <v>ACCEPTABLE</v>
      </c>
      <c r="I1799" s="18"/>
      <c r="J1799" s="33">
        <v>42626.147916666669</v>
      </c>
      <c r="K1799" s="33">
        <v>42626.156944444447</v>
      </c>
      <c r="L1799" s="27">
        <f t="shared" si="301"/>
        <v>9.0277777781011537E-3</v>
      </c>
      <c r="M1799" s="28" t="str">
        <f t="shared" si="302"/>
        <v>TRUE</v>
      </c>
      <c r="N1799" s="31" t="s">
        <v>39</v>
      </c>
      <c r="O1799" s="29" t="s">
        <v>398</v>
      </c>
      <c r="P1799"/>
      <c r="Q1799"/>
      <c r="R1799"/>
      <c r="S1799"/>
      <c r="T1799"/>
      <c r="U1799"/>
      <c r="V1799"/>
      <c r="W1799"/>
    </row>
    <row r="1800" spans="1:23" ht="27" customHeight="1" thickBot="1" x14ac:dyDescent="0.3">
      <c r="A1800" s="73">
        <v>20230</v>
      </c>
      <c r="B1800" s="74">
        <v>1760</v>
      </c>
      <c r="C1800" s="75" t="s">
        <v>43</v>
      </c>
      <c r="D1800" s="76">
        <v>42626.25</v>
      </c>
      <c r="E1800" s="74" t="s">
        <v>39</v>
      </c>
      <c r="F1800" s="33">
        <v>42625.921527777777</v>
      </c>
      <c r="G1800" s="51">
        <f t="shared" si="298"/>
        <v>0.32847222222335404</v>
      </c>
      <c r="H1800" s="31" t="str">
        <f t="shared" si="300"/>
        <v>ACCEPTABLE</v>
      </c>
      <c r="I1800" s="18" t="s">
        <v>1015</v>
      </c>
      <c r="J1800" s="33">
        <v>42626.245138888888</v>
      </c>
      <c r="K1800" s="33">
        <v>42626.256944444445</v>
      </c>
      <c r="L1800" s="27">
        <f t="shared" si="301"/>
        <v>1.1805555557657499E-2</v>
      </c>
      <c r="M1800" s="28" t="str">
        <f t="shared" si="302"/>
        <v>TRUE</v>
      </c>
      <c r="N1800" s="31" t="s">
        <v>39</v>
      </c>
      <c r="O1800" s="29" t="s">
        <v>971</v>
      </c>
      <c r="P1800"/>
      <c r="Q1800"/>
      <c r="R1800"/>
      <c r="S1800"/>
      <c r="T1800"/>
      <c r="U1800"/>
      <c r="V1800"/>
      <c r="W1800"/>
    </row>
    <row r="1801" spans="1:23" ht="27" customHeight="1" thickBot="1" x14ac:dyDescent="0.3">
      <c r="A1801" s="77">
        <v>20230</v>
      </c>
      <c r="B1801" s="78">
        <v>1761</v>
      </c>
      <c r="C1801" s="79" t="s">
        <v>43</v>
      </c>
      <c r="D1801" s="80">
        <v>42626.75</v>
      </c>
      <c r="E1801" s="78" t="s">
        <v>39</v>
      </c>
      <c r="F1801" s="33">
        <v>42626.445833333331</v>
      </c>
      <c r="G1801" s="51">
        <f t="shared" si="298"/>
        <v>0.30416666666860692</v>
      </c>
      <c r="H1801" s="31" t="str">
        <f t="shared" si="300"/>
        <v>ACCEPTABLE</v>
      </c>
      <c r="I1801" s="18"/>
      <c r="J1801" s="33">
        <v>42626.746527777781</v>
      </c>
      <c r="K1801" s="33">
        <v>42626.752083333333</v>
      </c>
      <c r="L1801" s="27">
        <f t="shared" si="301"/>
        <v>5.5555555518367328E-3</v>
      </c>
      <c r="M1801" s="28" t="str">
        <f t="shared" si="302"/>
        <v>TRUE</v>
      </c>
      <c r="N1801" s="31" t="s">
        <v>39</v>
      </c>
      <c r="O1801" s="29" t="s">
        <v>971</v>
      </c>
      <c r="P1801"/>
      <c r="Q1801"/>
      <c r="R1801"/>
      <c r="S1801"/>
      <c r="T1801"/>
      <c r="U1801"/>
      <c r="V1801"/>
      <c r="W1801"/>
    </row>
    <row r="1802" spans="1:23" ht="27" customHeight="1" thickBot="1" x14ac:dyDescent="0.3">
      <c r="A1802" s="73">
        <v>20230</v>
      </c>
      <c r="B1802" s="74">
        <v>1762</v>
      </c>
      <c r="C1802" s="75" t="s">
        <v>43</v>
      </c>
      <c r="D1802" s="76">
        <v>42626.916666666664</v>
      </c>
      <c r="E1802" s="74" t="s">
        <v>41</v>
      </c>
      <c r="F1802" s="33">
        <v>42626.445833333331</v>
      </c>
      <c r="G1802" s="51">
        <f t="shared" si="298"/>
        <v>0.47083333333284827</v>
      </c>
      <c r="H1802" s="31" t="str">
        <f t="shared" si="300"/>
        <v>ACCEPTABLE</v>
      </c>
      <c r="I1802" s="18"/>
      <c r="J1802" s="33">
        <v>42626.936805555553</v>
      </c>
      <c r="K1802" s="33">
        <v>42626.942361111112</v>
      </c>
      <c r="L1802" s="27">
        <f t="shared" si="301"/>
        <v>5.5555555591126904E-3</v>
      </c>
      <c r="M1802" s="28" t="str">
        <f t="shared" si="302"/>
        <v>TRUE</v>
      </c>
      <c r="N1802" s="31" t="s">
        <v>41</v>
      </c>
      <c r="O1802" s="29" t="s">
        <v>971</v>
      </c>
      <c r="P1802"/>
      <c r="Q1802"/>
      <c r="R1802"/>
      <c r="S1802"/>
      <c r="T1802"/>
      <c r="U1802"/>
      <c r="V1802"/>
      <c r="W1802"/>
    </row>
    <row r="1803" spans="1:23" ht="27" customHeight="1" thickBot="1" x14ac:dyDescent="0.3">
      <c r="A1803" s="73">
        <v>20230</v>
      </c>
      <c r="B1803" s="74">
        <v>1763</v>
      </c>
      <c r="C1803" s="75" t="s">
        <v>43</v>
      </c>
      <c r="D1803" s="76">
        <v>42627.069444444445</v>
      </c>
      <c r="E1803" s="74" t="s">
        <v>41</v>
      </c>
      <c r="F1803" s="33">
        <v>42626.945833333331</v>
      </c>
      <c r="G1803" s="51">
        <f t="shared" ref="G1803" si="306">IF(D1803="","",D1803-F1803)</f>
        <v>0.12361111111385981</v>
      </c>
      <c r="H1803" s="31" t="str">
        <f t="shared" si="300"/>
        <v>ACCEPTABLE</v>
      </c>
      <c r="I1803" s="18"/>
      <c r="J1803" s="33">
        <v>42627.070833333331</v>
      </c>
      <c r="K1803" s="33">
        <v>42627.07916666667</v>
      </c>
      <c r="L1803" s="27">
        <f t="shared" si="301"/>
        <v>8.3333333386690356E-3</v>
      </c>
      <c r="M1803" s="28" t="str">
        <f t="shared" si="302"/>
        <v>TRUE</v>
      </c>
      <c r="N1803" s="31" t="s">
        <v>41</v>
      </c>
      <c r="O1803" s="29" t="s">
        <v>1016</v>
      </c>
      <c r="P1803"/>
      <c r="Q1803"/>
      <c r="R1803"/>
      <c r="S1803"/>
      <c r="T1803"/>
      <c r="U1803"/>
      <c r="V1803"/>
      <c r="W1803"/>
    </row>
    <row r="1804" spans="1:23" ht="27" customHeight="1" thickBot="1" x14ac:dyDescent="0.3">
      <c r="A1804" s="73">
        <v>20230</v>
      </c>
      <c r="B1804" s="74">
        <v>1764</v>
      </c>
      <c r="C1804" s="75" t="s">
        <v>40</v>
      </c>
      <c r="D1804" s="76">
        <v>42627.097222222219</v>
      </c>
      <c r="E1804" s="74" t="s">
        <v>39</v>
      </c>
      <c r="F1804" s="33">
        <v>42626.945833333331</v>
      </c>
      <c r="G1804" s="51">
        <f t="shared" si="298"/>
        <v>0.15138888888759539</v>
      </c>
      <c r="H1804" s="31" t="str">
        <f t="shared" si="300"/>
        <v>ACCEPTABLE</v>
      </c>
      <c r="I1804" s="18"/>
      <c r="J1804" s="33">
        <v>42627.089583333334</v>
      </c>
      <c r="K1804" s="33">
        <v>42627.097222222219</v>
      </c>
      <c r="L1804" s="27">
        <f t="shared" si="301"/>
        <v>7.6388888846850023E-3</v>
      </c>
      <c r="M1804" s="28" t="str">
        <f t="shared" si="302"/>
        <v>TRUE</v>
      </c>
      <c r="N1804" s="31" t="s">
        <v>39</v>
      </c>
      <c r="O1804" s="29" t="s">
        <v>863</v>
      </c>
      <c r="P1804"/>
      <c r="Q1804"/>
      <c r="R1804"/>
      <c r="S1804"/>
      <c r="T1804"/>
      <c r="U1804"/>
      <c r="V1804"/>
      <c r="W1804"/>
    </row>
    <row r="1805" spans="1:23" ht="27" customHeight="1" thickBot="1" x14ac:dyDescent="0.3">
      <c r="A1805" s="73">
        <v>20229</v>
      </c>
      <c r="B1805" s="74">
        <v>1765</v>
      </c>
      <c r="C1805" s="75" t="s">
        <v>51</v>
      </c>
      <c r="D1805" s="76">
        <v>42627.215277777781</v>
      </c>
      <c r="E1805" s="74" t="s">
        <v>41</v>
      </c>
      <c r="F1805" s="33">
        <v>42626.945833333331</v>
      </c>
      <c r="G1805" s="51">
        <f t="shared" ref="G1805:G1867" si="307">IF(D1805="","",D1805-F1805)</f>
        <v>0.26944444444961846</v>
      </c>
      <c r="H1805" s="31" t="str">
        <f t="shared" si="300"/>
        <v>ACCEPTABLE</v>
      </c>
      <c r="I1805" s="18"/>
      <c r="J1805" s="33">
        <v>42627.213194444441</v>
      </c>
      <c r="K1805" s="33">
        <v>42627.222916666666</v>
      </c>
      <c r="L1805" s="27">
        <f t="shared" si="301"/>
        <v>9.7222222248092294E-3</v>
      </c>
      <c r="M1805" s="28" t="str">
        <f t="shared" si="302"/>
        <v>TRUE</v>
      </c>
      <c r="N1805" s="31" t="s">
        <v>41</v>
      </c>
      <c r="O1805" s="29" t="s">
        <v>453</v>
      </c>
      <c r="P1805"/>
      <c r="Q1805"/>
      <c r="R1805"/>
      <c r="S1805"/>
      <c r="T1805"/>
      <c r="U1805"/>
      <c r="V1805"/>
      <c r="W1805"/>
    </row>
    <row r="1806" spans="1:23" ht="27" customHeight="1" thickBot="1" x14ac:dyDescent="0.3">
      <c r="A1806" s="73">
        <v>20229</v>
      </c>
      <c r="B1806" s="74">
        <v>1766</v>
      </c>
      <c r="C1806" s="75" t="s">
        <v>340</v>
      </c>
      <c r="D1806" s="76">
        <v>42627.243055555555</v>
      </c>
      <c r="E1806" s="74" t="s">
        <v>39</v>
      </c>
      <c r="F1806" s="33">
        <v>42626.945833333331</v>
      </c>
      <c r="G1806" s="51">
        <f t="shared" si="307"/>
        <v>0.29722222222335404</v>
      </c>
      <c r="H1806" s="31" t="str">
        <f t="shared" si="300"/>
        <v>ACCEPTABLE</v>
      </c>
      <c r="I1806" s="18"/>
      <c r="J1806" s="33">
        <v>42627.241666666669</v>
      </c>
      <c r="K1806" s="33">
        <v>42627.256944444445</v>
      </c>
      <c r="L1806" s="27">
        <f t="shared" si="301"/>
        <v>1.5277777776645962E-2</v>
      </c>
      <c r="M1806" s="28" t="str">
        <f t="shared" si="302"/>
        <v>TRUE</v>
      </c>
      <c r="N1806" s="31" t="s">
        <v>39</v>
      </c>
      <c r="O1806" s="29" t="s">
        <v>881</v>
      </c>
      <c r="P1806"/>
      <c r="Q1806"/>
      <c r="R1806"/>
      <c r="S1806"/>
      <c r="T1806"/>
      <c r="U1806"/>
      <c r="V1806"/>
      <c r="W1806"/>
    </row>
    <row r="1807" spans="1:23" ht="27" customHeight="1" thickBot="1" x14ac:dyDescent="0.3">
      <c r="A1807" s="73">
        <v>20231</v>
      </c>
      <c r="B1807" s="74">
        <v>1767</v>
      </c>
      <c r="C1807" s="75" t="s">
        <v>40</v>
      </c>
      <c r="D1807" s="76">
        <v>42627.475694444445</v>
      </c>
      <c r="E1807" s="74" t="s">
        <v>41</v>
      </c>
      <c r="F1807" s="33">
        <v>42627.17083333333</v>
      </c>
      <c r="G1807" s="51">
        <f t="shared" si="307"/>
        <v>0.304861111115315</v>
      </c>
      <c r="H1807" s="31" t="str">
        <f t="shared" si="300"/>
        <v>ACCEPTABLE</v>
      </c>
      <c r="I1807" s="18"/>
      <c r="J1807" s="33">
        <v>42627.481944444444</v>
      </c>
      <c r="K1807" s="33">
        <v>42627.494444444441</v>
      </c>
      <c r="L1807" s="27">
        <f t="shared" si="301"/>
        <v>1.2499999997089617E-2</v>
      </c>
      <c r="M1807" s="28" t="str">
        <f t="shared" si="302"/>
        <v>TRUE</v>
      </c>
      <c r="N1807" s="31" t="s">
        <v>41</v>
      </c>
      <c r="O1807" s="29" t="s">
        <v>716</v>
      </c>
      <c r="P1807"/>
      <c r="Q1807"/>
      <c r="R1807"/>
      <c r="S1807"/>
      <c r="T1807"/>
      <c r="U1807"/>
      <c r="V1807"/>
      <c r="W1807"/>
    </row>
    <row r="1808" spans="1:23" ht="27" customHeight="1" thickBot="1" x14ac:dyDescent="0.3">
      <c r="A1808" s="73">
        <v>20231</v>
      </c>
      <c r="B1808" s="74">
        <v>1768</v>
      </c>
      <c r="C1808" s="75" t="s">
        <v>43</v>
      </c>
      <c r="D1808" s="76">
        <v>42627.513888888891</v>
      </c>
      <c r="E1808" s="74" t="s">
        <v>39</v>
      </c>
      <c r="F1808" s="33">
        <v>42627.17083333333</v>
      </c>
      <c r="G1808" s="51">
        <f t="shared" si="307"/>
        <v>0.34305555556056788</v>
      </c>
      <c r="H1808" s="31" t="str">
        <f t="shared" si="300"/>
        <v>ACCEPTABLE</v>
      </c>
      <c r="I1808" s="18"/>
      <c r="J1808" s="33">
        <v>42627.518750000003</v>
      </c>
      <c r="K1808" s="33">
        <v>42627.524305555555</v>
      </c>
      <c r="L1808" s="27">
        <f t="shared" si="301"/>
        <v>5.5555555518367328E-3</v>
      </c>
      <c r="M1808" s="28" t="str">
        <f t="shared" si="302"/>
        <v>TRUE</v>
      </c>
      <c r="N1808" s="31" t="s">
        <v>39</v>
      </c>
      <c r="O1808" s="29" t="s">
        <v>44</v>
      </c>
      <c r="P1808"/>
      <c r="Q1808"/>
      <c r="R1808"/>
      <c r="S1808"/>
      <c r="T1808"/>
      <c r="U1808"/>
      <c r="V1808"/>
      <c r="W1808"/>
    </row>
    <row r="1809" spans="1:23" ht="27" customHeight="1" thickBot="1" x14ac:dyDescent="0.3">
      <c r="A1809" s="73">
        <v>20231</v>
      </c>
      <c r="B1809" s="74">
        <v>1769</v>
      </c>
      <c r="C1809" s="75" t="s">
        <v>43</v>
      </c>
      <c r="D1809" s="76">
        <v>42627.583333333336</v>
      </c>
      <c r="E1809" s="74" t="s">
        <v>39</v>
      </c>
      <c r="F1809" s="33">
        <v>42627.525694444441</v>
      </c>
      <c r="G1809" s="51">
        <f t="shared" si="307"/>
        <v>5.7638888894871343E-2</v>
      </c>
      <c r="H1809" s="31" t="str">
        <f t="shared" si="300"/>
        <v>ACCEPTABLE</v>
      </c>
      <c r="I1809" s="18" t="s">
        <v>1018</v>
      </c>
      <c r="J1809" s="33">
        <v>42627.576388888891</v>
      </c>
      <c r="K1809" s="33">
        <v>42627.586805555555</v>
      </c>
      <c r="L1809" s="27">
        <f t="shared" si="301"/>
        <v>1.0416666664241347E-2</v>
      </c>
      <c r="M1809" s="28" t="str">
        <f t="shared" si="302"/>
        <v>TRUE</v>
      </c>
      <c r="N1809" s="31" t="s">
        <v>39</v>
      </c>
      <c r="O1809" s="29" t="s">
        <v>216</v>
      </c>
      <c r="P1809"/>
      <c r="Q1809"/>
      <c r="R1809"/>
      <c r="S1809"/>
      <c r="T1809"/>
      <c r="U1809"/>
      <c r="V1809"/>
      <c r="W1809"/>
    </row>
    <row r="1810" spans="1:23" ht="27" customHeight="1" thickBot="1" x14ac:dyDescent="0.3">
      <c r="A1810" s="77">
        <v>20231</v>
      </c>
      <c r="B1810" s="78">
        <v>1770</v>
      </c>
      <c r="C1810" s="79" t="s">
        <v>43</v>
      </c>
      <c r="D1810" s="80">
        <v>42627.708333333336</v>
      </c>
      <c r="E1810" s="78" t="s">
        <v>41</v>
      </c>
      <c r="F1810" s="33">
        <v>42627.525694444441</v>
      </c>
      <c r="G1810" s="51">
        <f t="shared" si="307"/>
        <v>0.18263888889487134</v>
      </c>
      <c r="H1810" s="31" t="str">
        <f t="shared" si="300"/>
        <v>ACCEPTABLE</v>
      </c>
      <c r="I1810" s="18" t="s">
        <v>1018</v>
      </c>
      <c r="J1810" s="33">
        <v>42627.704861111109</v>
      </c>
      <c r="K1810" s="33">
        <v>42627.711805555555</v>
      </c>
      <c r="L1810" s="27">
        <f t="shared" si="301"/>
        <v>6.9444444452528842E-3</v>
      </c>
      <c r="M1810" s="28" t="str">
        <f t="shared" si="302"/>
        <v>TRUE</v>
      </c>
      <c r="N1810" s="31" t="s">
        <v>41</v>
      </c>
      <c r="O1810" s="29" t="s">
        <v>216</v>
      </c>
      <c r="P1810"/>
      <c r="Q1810"/>
      <c r="R1810"/>
      <c r="S1810"/>
      <c r="T1810"/>
      <c r="U1810"/>
      <c r="V1810"/>
      <c r="W1810"/>
    </row>
    <row r="1811" spans="1:23" ht="27" customHeight="1" thickBot="1" x14ac:dyDescent="0.3">
      <c r="A1811" s="77">
        <v>20231</v>
      </c>
      <c r="B1811" s="78">
        <v>1771</v>
      </c>
      <c r="C1811" s="79" t="s">
        <v>43</v>
      </c>
      <c r="D1811" s="80">
        <v>42627.756944444445</v>
      </c>
      <c r="E1811" s="78" t="s">
        <v>41</v>
      </c>
      <c r="F1811" s="33">
        <v>42627.711805555555</v>
      </c>
      <c r="G1811" s="51">
        <f t="shared" si="307"/>
        <v>4.5138888890505768E-2</v>
      </c>
      <c r="H1811" s="31" t="str">
        <f t="shared" si="300"/>
        <v>ACCEPTABLE</v>
      </c>
      <c r="I1811" s="18"/>
      <c r="J1811" s="33">
        <v>42627.743055555555</v>
      </c>
      <c r="K1811" s="33">
        <v>42627.753472222219</v>
      </c>
      <c r="L1811" s="27">
        <f t="shared" si="301"/>
        <v>1.0416666664241347E-2</v>
      </c>
      <c r="M1811" s="28" t="str">
        <f t="shared" si="302"/>
        <v>TRUE</v>
      </c>
      <c r="N1811" s="31" t="s">
        <v>41</v>
      </c>
      <c r="O1811" s="29" t="s">
        <v>398</v>
      </c>
      <c r="P1811"/>
      <c r="Q1811"/>
      <c r="R1811"/>
      <c r="S1811"/>
      <c r="T1811"/>
      <c r="U1811"/>
      <c r="V1811"/>
      <c r="W1811"/>
    </row>
    <row r="1812" spans="1:23" ht="27" customHeight="1" thickBot="1" x14ac:dyDescent="0.3">
      <c r="A1812" s="73">
        <v>20231</v>
      </c>
      <c r="B1812" s="74">
        <v>1772</v>
      </c>
      <c r="C1812" s="75" t="s">
        <v>40</v>
      </c>
      <c r="D1812" s="76">
        <v>42627.784722222219</v>
      </c>
      <c r="E1812" s="74" t="s">
        <v>39</v>
      </c>
      <c r="F1812" s="33">
        <v>42627.711805555555</v>
      </c>
      <c r="G1812" s="51">
        <f t="shared" si="307"/>
        <v>7.2916666664241347E-2</v>
      </c>
      <c r="H1812" s="31" t="str">
        <f t="shared" si="300"/>
        <v>ACCEPTABLE</v>
      </c>
      <c r="I1812" s="18"/>
      <c r="J1812" s="33">
        <v>42627.774305555555</v>
      </c>
      <c r="K1812" s="33">
        <v>42627.783333333333</v>
      </c>
      <c r="L1812" s="27">
        <f t="shared" si="301"/>
        <v>9.0277777781011537E-3</v>
      </c>
      <c r="M1812" s="28" t="str">
        <f t="shared" si="302"/>
        <v>TRUE</v>
      </c>
      <c r="N1812" s="31" t="s">
        <v>39</v>
      </c>
      <c r="O1812" s="29" t="s">
        <v>411</v>
      </c>
      <c r="P1812"/>
      <c r="Q1812"/>
      <c r="R1812"/>
      <c r="S1812"/>
      <c r="T1812"/>
      <c r="U1812"/>
      <c r="V1812"/>
      <c r="W1812"/>
    </row>
    <row r="1813" spans="1:23" ht="27" customHeight="1" thickBot="1" x14ac:dyDescent="0.3">
      <c r="A1813" s="73">
        <v>20228</v>
      </c>
      <c r="B1813" s="74">
        <v>1773</v>
      </c>
      <c r="C1813" s="75" t="s">
        <v>53</v>
      </c>
      <c r="D1813" s="76">
        <v>42627.819444444445</v>
      </c>
      <c r="E1813" s="74" t="s">
        <v>41</v>
      </c>
      <c r="F1813" s="33">
        <v>42627.711805555555</v>
      </c>
      <c r="G1813" s="51">
        <f t="shared" si="307"/>
        <v>0.10763888889050577</v>
      </c>
      <c r="H1813" s="31" t="str">
        <f t="shared" si="300"/>
        <v>ACCEPTABLE</v>
      </c>
      <c r="I1813" s="18"/>
      <c r="J1813" s="33">
        <v>42627.806944444441</v>
      </c>
      <c r="K1813" s="33">
        <v>42627.815972222219</v>
      </c>
      <c r="L1813" s="27">
        <f t="shared" si="301"/>
        <v>9.0277777781011537E-3</v>
      </c>
      <c r="M1813" s="28" t="str">
        <f t="shared" si="302"/>
        <v>TRUE</v>
      </c>
      <c r="N1813" s="31" t="s">
        <v>41</v>
      </c>
      <c r="O1813" s="29" t="s">
        <v>1019</v>
      </c>
      <c r="P1813"/>
      <c r="Q1813"/>
      <c r="R1813"/>
      <c r="S1813"/>
      <c r="T1813"/>
      <c r="U1813"/>
      <c r="V1813"/>
      <c r="W1813"/>
    </row>
    <row r="1814" spans="1:23" ht="27" customHeight="1" thickBot="1" x14ac:dyDescent="0.3">
      <c r="A1814" s="73">
        <v>20228</v>
      </c>
      <c r="B1814" s="74">
        <v>1774</v>
      </c>
      <c r="C1814" s="75" t="s">
        <v>53</v>
      </c>
      <c r="D1814" s="76">
        <v>42627.871527777781</v>
      </c>
      <c r="E1814" s="74" t="s">
        <v>39</v>
      </c>
      <c r="F1814" s="33">
        <v>42627.711805555555</v>
      </c>
      <c r="G1814" s="51">
        <f t="shared" si="307"/>
        <v>0.15972222222626442</v>
      </c>
      <c r="H1814" s="31" t="str">
        <f t="shared" si="300"/>
        <v>ACCEPTABLE</v>
      </c>
      <c r="I1814" s="18"/>
      <c r="J1814" s="33">
        <v>42627.871527777781</v>
      </c>
      <c r="K1814" s="33">
        <v>42627.880555555559</v>
      </c>
      <c r="L1814" s="27">
        <f t="shared" si="301"/>
        <v>9.0277777781011537E-3</v>
      </c>
      <c r="M1814" s="28" t="str">
        <f t="shared" si="302"/>
        <v>TRUE</v>
      </c>
      <c r="N1814" s="31" t="s">
        <v>39</v>
      </c>
      <c r="O1814" s="29" t="s">
        <v>812</v>
      </c>
      <c r="P1814"/>
      <c r="Q1814"/>
      <c r="R1814"/>
      <c r="S1814"/>
      <c r="T1814"/>
      <c r="U1814"/>
      <c r="V1814"/>
      <c r="W1814"/>
    </row>
    <row r="1815" spans="1:23" ht="27" customHeight="1" thickBot="1" x14ac:dyDescent="0.3">
      <c r="A1815" s="73">
        <v>20228</v>
      </c>
      <c r="B1815" s="74">
        <v>1775</v>
      </c>
      <c r="C1815" s="75" t="s">
        <v>51</v>
      </c>
      <c r="D1815" s="76">
        <v>42628.444444444445</v>
      </c>
      <c r="E1815" s="74" t="s">
        <v>41</v>
      </c>
      <c r="F1815" s="33">
        <v>42628.29791666667</v>
      </c>
      <c r="G1815" s="51">
        <f t="shared" si="307"/>
        <v>0.14652777777519077</v>
      </c>
      <c r="H1815" s="31" t="str">
        <f t="shared" si="300"/>
        <v>ACCEPTABLE</v>
      </c>
      <c r="I1815" s="18"/>
      <c r="J1815" s="33">
        <v>42628.4375</v>
      </c>
      <c r="K1815" s="33">
        <v>42628.444444444445</v>
      </c>
      <c r="L1815" s="27">
        <f t="shared" si="301"/>
        <v>6.9444444452528842E-3</v>
      </c>
      <c r="M1815" s="28" t="str">
        <f t="shared" si="302"/>
        <v>TRUE</v>
      </c>
      <c r="N1815" s="31" t="s">
        <v>41</v>
      </c>
      <c r="O1815" s="29" t="s">
        <v>405</v>
      </c>
      <c r="P1815"/>
      <c r="Q1815"/>
      <c r="R1815"/>
      <c r="S1815"/>
      <c r="T1815"/>
      <c r="U1815"/>
      <c r="V1815"/>
      <c r="W1815"/>
    </row>
    <row r="1816" spans="1:23" ht="27" customHeight="1" thickBot="1" x14ac:dyDescent="0.3">
      <c r="A1816" s="73">
        <v>20228</v>
      </c>
      <c r="B1816" s="74">
        <v>1776</v>
      </c>
      <c r="C1816" s="75" t="s">
        <v>340</v>
      </c>
      <c r="D1816" s="76">
        <v>42628.472222222219</v>
      </c>
      <c r="E1816" s="74" t="s">
        <v>39</v>
      </c>
      <c r="F1816" s="33">
        <v>42628.29791666667</v>
      </c>
      <c r="G1816" s="51">
        <f t="shared" si="307"/>
        <v>0.17430555554892635</v>
      </c>
      <c r="H1816" s="31" t="str">
        <f t="shared" si="300"/>
        <v>ACCEPTABLE</v>
      </c>
      <c r="I1816" s="18"/>
      <c r="J1816" s="33">
        <v>42628.47152777778</v>
      </c>
      <c r="K1816" s="33">
        <v>42628.490277777775</v>
      </c>
      <c r="L1816" s="27">
        <f t="shared" si="301"/>
        <v>1.8749999995634425E-2</v>
      </c>
      <c r="M1816" s="28" t="str">
        <f t="shared" si="302"/>
        <v>TRUE</v>
      </c>
      <c r="N1816" s="31" t="s">
        <v>39</v>
      </c>
      <c r="O1816" s="29" t="s">
        <v>1020</v>
      </c>
      <c r="P1816"/>
      <c r="Q1816"/>
      <c r="R1816"/>
      <c r="S1816"/>
      <c r="T1816"/>
      <c r="U1816"/>
      <c r="V1816"/>
      <c r="W1816"/>
    </row>
    <row r="1817" spans="1:23" ht="27" customHeight="1" thickBot="1" x14ac:dyDescent="0.3">
      <c r="A1817" s="73">
        <v>20232</v>
      </c>
      <c r="B1817" s="74">
        <v>1777</v>
      </c>
      <c r="C1817" s="75" t="s">
        <v>340</v>
      </c>
      <c r="D1817" s="76">
        <v>42633.520833333336</v>
      </c>
      <c r="E1817" s="74" t="s">
        <v>41</v>
      </c>
      <c r="F1817" s="33">
        <v>42633.459027777775</v>
      </c>
      <c r="G1817" s="51">
        <f t="shared" si="307"/>
        <v>6.1805555560567882E-2</v>
      </c>
      <c r="H1817" s="31" t="str">
        <f t="shared" si="300"/>
        <v>ACCEPTABLE</v>
      </c>
      <c r="I1817" s="18"/>
      <c r="J1817" s="33">
        <v>42633.515972222223</v>
      </c>
      <c r="K1817" s="33">
        <v>42633.53125</v>
      </c>
      <c r="L1817" s="27">
        <f t="shared" si="301"/>
        <v>1.5277777776645962E-2</v>
      </c>
      <c r="M1817" s="28" t="str">
        <f t="shared" si="302"/>
        <v>TRUE</v>
      </c>
      <c r="N1817" s="31" t="s">
        <v>41</v>
      </c>
      <c r="O1817" s="29" t="s">
        <v>1021</v>
      </c>
      <c r="P1817"/>
      <c r="Q1817"/>
      <c r="R1817"/>
      <c r="S1817"/>
      <c r="T1817"/>
      <c r="U1817"/>
      <c r="V1817"/>
      <c r="W1817"/>
    </row>
    <row r="1818" spans="1:23" ht="27" customHeight="1" thickBot="1" x14ac:dyDescent="0.3">
      <c r="A1818" s="73">
        <v>20232</v>
      </c>
      <c r="B1818" s="74">
        <v>1778</v>
      </c>
      <c r="C1818" s="75" t="s">
        <v>51</v>
      </c>
      <c r="D1818" s="76">
        <v>42633.555555555555</v>
      </c>
      <c r="E1818" s="74" t="s">
        <v>39</v>
      </c>
      <c r="F1818" s="33">
        <v>42633.459027777775</v>
      </c>
      <c r="G1818" s="51">
        <f t="shared" si="307"/>
        <v>9.6527777779556345E-2</v>
      </c>
      <c r="H1818" s="31" t="str">
        <f t="shared" ref="H1818:H1879" si="308">IF(D1818-F1818&lt;0,"TOO LATE",IF(G1818="","",IF(OR(DAY(D1818-F1818)&gt;1,AND(HOUR(D1818-F1818)&gt;HOUR("0:59"),(SIGN(D1818-F1818)=1))),"ACCEPTABLE","TOO LATE")))</f>
        <v>ACCEPTABLE</v>
      </c>
      <c r="I1818" s="18"/>
      <c r="J1818" s="33">
        <v>42633.54791666667</v>
      </c>
      <c r="K1818" s="33">
        <v>42633.556944444441</v>
      </c>
      <c r="L1818" s="27">
        <f t="shared" si="301"/>
        <v>9.0277777708251961E-3</v>
      </c>
      <c r="M1818" s="28" t="str">
        <f t="shared" si="302"/>
        <v>TRUE</v>
      </c>
      <c r="N1818" s="31" t="s">
        <v>39</v>
      </c>
      <c r="O1818" s="29" t="s">
        <v>1022</v>
      </c>
      <c r="P1818"/>
      <c r="Q1818"/>
      <c r="R1818"/>
      <c r="S1818"/>
      <c r="T1818"/>
      <c r="U1818"/>
      <c r="V1818"/>
      <c r="W1818"/>
    </row>
    <row r="1819" spans="1:23" ht="27" customHeight="1" thickBot="1" x14ac:dyDescent="0.3">
      <c r="A1819" s="73">
        <v>20233</v>
      </c>
      <c r="B1819" s="74">
        <v>1779</v>
      </c>
      <c r="C1819" s="75" t="s">
        <v>340</v>
      </c>
      <c r="D1819" s="76">
        <v>42633.604166666664</v>
      </c>
      <c r="E1819" s="74" t="s">
        <v>41</v>
      </c>
      <c r="F1819" s="33">
        <v>42633.459027777775</v>
      </c>
      <c r="G1819" s="51">
        <f t="shared" si="307"/>
        <v>0.14513888888905058</v>
      </c>
      <c r="H1819" s="31" t="str">
        <f t="shared" si="308"/>
        <v>ACCEPTABLE</v>
      </c>
      <c r="I1819" s="18"/>
      <c r="J1819" s="33">
        <v>42633.584027777775</v>
      </c>
      <c r="K1819" s="33">
        <v>42633.595138888886</v>
      </c>
      <c r="L1819" s="27">
        <f t="shared" ref="L1819:L1880" si="309">IF(OR(K1819="",J1819=""), "Incomplete Data", K1819-J1819)</f>
        <v>1.1111111110949423E-2</v>
      </c>
      <c r="M1819" s="28" t="str">
        <f t="shared" ref="M1819:M1880" si="310">_xlfn.IFS(OR(J1819=0,K1819=0,L1819=""), "Incomplete Data", OR(L1819&gt;$M$5,L1819&lt;-$M$5),"FALSE",  OR(L1819&lt;=$M$5,L1819&gt;-$M$5), "TRUE")</f>
        <v>TRUE</v>
      </c>
      <c r="N1819" s="31" t="s">
        <v>41</v>
      </c>
      <c r="O1819" s="29" t="s">
        <v>1023</v>
      </c>
      <c r="P1819"/>
      <c r="Q1819"/>
      <c r="R1819"/>
      <c r="S1819"/>
      <c r="T1819"/>
      <c r="U1819"/>
      <c r="V1819"/>
      <c r="W1819"/>
    </row>
    <row r="1820" spans="1:23" ht="27" customHeight="1" thickBot="1" x14ac:dyDescent="0.3">
      <c r="A1820" s="73">
        <v>20233</v>
      </c>
      <c r="B1820" s="74">
        <v>1780</v>
      </c>
      <c r="C1820" s="75" t="s">
        <v>51</v>
      </c>
      <c r="D1820" s="76">
        <v>42633.638888888891</v>
      </c>
      <c r="E1820" s="74" t="s">
        <v>39</v>
      </c>
      <c r="F1820" s="33">
        <v>42633.459027777775</v>
      </c>
      <c r="G1820" s="51">
        <f t="shared" si="307"/>
        <v>0.179861111115315</v>
      </c>
      <c r="H1820" s="31" t="str">
        <f t="shared" si="308"/>
        <v>ACCEPTABLE</v>
      </c>
      <c r="I1820" s="18"/>
      <c r="J1820" s="33">
        <v>42633.620138888888</v>
      </c>
      <c r="K1820" s="33">
        <v>42633.626388888886</v>
      </c>
      <c r="L1820" s="27">
        <f t="shared" si="309"/>
        <v>6.2499999985448085E-3</v>
      </c>
      <c r="M1820" s="28" t="str">
        <f t="shared" si="310"/>
        <v>TRUE</v>
      </c>
      <c r="N1820" s="31" t="s">
        <v>39</v>
      </c>
      <c r="O1820" s="29" t="s">
        <v>1024</v>
      </c>
      <c r="P1820"/>
      <c r="Q1820"/>
      <c r="R1820"/>
      <c r="S1820"/>
      <c r="T1820"/>
      <c r="U1820"/>
      <c r="V1820"/>
      <c r="W1820"/>
    </row>
    <row r="1821" spans="1:23" ht="27" customHeight="1" thickBot="1" x14ac:dyDescent="0.3">
      <c r="A1821" s="73">
        <v>20232</v>
      </c>
      <c r="B1821" s="74">
        <v>1781</v>
      </c>
      <c r="C1821" s="75" t="s">
        <v>51</v>
      </c>
      <c r="D1821" s="76">
        <v>42634.527777777781</v>
      </c>
      <c r="E1821" s="74" t="s">
        <v>41</v>
      </c>
      <c r="F1821" s="33">
        <v>42634.44027777778</v>
      </c>
      <c r="G1821" s="51">
        <f t="shared" si="307"/>
        <v>8.7500000001455192E-2</v>
      </c>
      <c r="H1821" s="31" t="str">
        <f t="shared" si="308"/>
        <v>ACCEPTABLE</v>
      </c>
      <c r="I1821" s="18"/>
      <c r="J1821" s="33">
        <v>42634.527777777781</v>
      </c>
      <c r="K1821" s="33">
        <v>42634.537499999999</v>
      </c>
      <c r="L1821" s="27">
        <f t="shared" si="309"/>
        <v>9.7222222175332718E-3</v>
      </c>
      <c r="M1821" s="28" t="str">
        <f t="shared" si="310"/>
        <v>TRUE</v>
      </c>
      <c r="N1821" s="31" t="s">
        <v>41</v>
      </c>
      <c r="O1821" s="29" t="s">
        <v>405</v>
      </c>
      <c r="P1821"/>
      <c r="Q1821"/>
      <c r="R1821"/>
      <c r="S1821"/>
      <c r="T1821"/>
      <c r="U1821"/>
      <c r="V1821"/>
      <c r="W1821"/>
    </row>
    <row r="1822" spans="1:23" ht="27" customHeight="1" thickBot="1" x14ac:dyDescent="0.3">
      <c r="A1822" s="73">
        <v>20232</v>
      </c>
      <c r="B1822" s="74">
        <v>1782</v>
      </c>
      <c r="C1822" s="75" t="s">
        <v>340</v>
      </c>
      <c r="D1822" s="76">
        <v>42634.555555555555</v>
      </c>
      <c r="E1822" s="74" t="s">
        <v>39</v>
      </c>
      <c r="F1822" s="33">
        <v>42634.44027777778</v>
      </c>
      <c r="G1822" s="51">
        <f t="shared" si="307"/>
        <v>0.11527777777519077</v>
      </c>
      <c r="H1822" s="31" t="str">
        <f t="shared" si="308"/>
        <v>ACCEPTABLE</v>
      </c>
      <c r="I1822" s="18"/>
      <c r="J1822" s="33">
        <v>42634.552083333336</v>
      </c>
      <c r="K1822" s="33">
        <v>42634.569444444445</v>
      </c>
      <c r="L1822" s="27">
        <f t="shared" si="309"/>
        <v>1.7361111109494232E-2</v>
      </c>
      <c r="M1822" s="28" t="str">
        <f t="shared" si="310"/>
        <v>TRUE</v>
      </c>
      <c r="N1822" s="31" t="s">
        <v>39</v>
      </c>
      <c r="O1822" s="29" t="s">
        <v>987</v>
      </c>
      <c r="P1822"/>
      <c r="Q1822"/>
      <c r="R1822"/>
      <c r="S1822"/>
      <c r="T1822"/>
      <c r="U1822"/>
      <c r="V1822"/>
      <c r="W1822"/>
    </row>
    <row r="1823" spans="1:23" ht="27" customHeight="1" thickBot="1" x14ac:dyDescent="0.3">
      <c r="A1823" s="77">
        <v>20233</v>
      </c>
      <c r="B1823" s="78">
        <v>1783</v>
      </c>
      <c r="C1823" s="79" t="s">
        <v>53</v>
      </c>
      <c r="D1823" s="80">
        <v>42634.673611111109</v>
      </c>
      <c r="E1823" s="78" t="s">
        <v>41</v>
      </c>
      <c r="F1823" s="33">
        <v>42634.44027777778</v>
      </c>
      <c r="G1823" s="51">
        <f t="shared" si="307"/>
        <v>0.23333333332993789</v>
      </c>
      <c r="H1823" s="31" t="str">
        <f t="shared" si="308"/>
        <v>ACCEPTABLE</v>
      </c>
      <c r="I1823" s="18"/>
      <c r="J1823" s="33">
        <v>42634.670138888891</v>
      </c>
      <c r="K1823" s="33">
        <v>42634.677083333336</v>
      </c>
      <c r="L1823" s="27">
        <f t="shared" si="309"/>
        <v>6.9444444452528842E-3</v>
      </c>
      <c r="M1823" s="28" t="str">
        <f t="shared" si="310"/>
        <v>TRUE</v>
      </c>
      <c r="N1823" s="31" t="s">
        <v>41</v>
      </c>
      <c r="O1823" s="29" t="s">
        <v>542</v>
      </c>
      <c r="P1823"/>
      <c r="Q1823"/>
      <c r="R1823"/>
      <c r="S1823"/>
      <c r="T1823"/>
      <c r="U1823"/>
      <c r="V1823"/>
      <c r="W1823"/>
    </row>
    <row r="1824" spans="1:23" ht="27" customHeight="1" thickBot="1" x14ac:dyDescent="0.3">
      <c r="A1824" s="77">
        <v>20233</v>
      </c>
      <c r="B1824" s="78">
        <v>1784</v>
      </c>
      <c r="C1824" s="79" t="s">
        <v>53</v>
      </c>
      <c r="D1824" s="80">
        <v>42634.729166666664</v>
      </c>
      <c r="E1824" s="78" t="s">
        <v>39</v>
      </c>
      <c r="F1824" s="33">
        <v>42634.44027777778</v>
      </c>
      <c r="G1824" s="51">
        <f t="shared" si="307"/>
        <v>0.288888888884685</v>
      </c>
      <c r="H1824" s="31" t="str">
        <f t="shared" si="308"/>
        <v>ACCEPTABLE</v>
      </c>
      <c r="I1824" s="18"/>
      <c r="J1824" s="33">
        <v>42634.736111111109</v>
      </c>
      <c r="K1824" s="33">
        <v>42634.746527777781</v>
      </c>
      <c r="L1824" s="27">
        <f t="shared" si="309"/>
        <v>1.0416666671517305E-2</v>
      </c>
      <c r="M1824" s="28" t="str">
        <f t="shared" si="310"/>
        <v>TRUE</v>
      </c>
      <c r="N1824" s="31" t="s">
        <v>39</v>
      </c>
      <c r="O1824" s="29" t="s">
        <v>485</v>
      </c>
      <c r="P1824"/>
      <c r="Q1824"/>
      <c r="R1824"/>
      <c r="S1824"/>
      <c r="T1824"/>
      <c r="U1824"/>
      <c r="V1824"/>
      <c r="W1824"/>
    </row>
    <row r="1825" spans="1:23" ht="27" customHeight="1" thickBot="1" x14ac:dyDescent="0.3">
      <c r="A1825" s="77">
        <v>20234</v>
      </c>
      <c r="B1825" s="78">
        <v>1785</v>
      </c>
      <c r="C1825" s="79" t="s">
        <v>40</v>
      </c>
      <c r="D1825" s="80">
        <v>42634.760416666664</v>
      </c>
      <c r="E1825" s="78" t="s">
        <v>41</v>
      </c>
      <c r="F1825" s="33">
        <v>42634.621527777781</v>
      </c>
      <c r="G1825" s="51">
        <f t="shared" si="307"/>
        <v>0.13888888888322981</v>
      </c>
      <c r="H1825" s="31" t="str">
        <f t="shared" si="308"/>
        <v>ACCEPTABLE</v>
      </c>
      <c r="I1825" s="18"/>
      <c r="J1825" s="33">
        <v>42634.763888888891</v>
      </c>
      <c r="K1825" s="33">
        <v>42634.775694444441</v>
      </c>
      <c r="L1825" s="27">
        <f t="shared" si="309"/>
        <v>1.1805555550381541E-2</v>
      </c>
      <c r="M1825" s="28" t="str">
        <f t="shared" si="310"/>
        <v>TRUE</v>
      </c>
      <c r="N1825" s="31" t="s">
        <v>41</v>
      </c>
      <c r="O1825" s="29" t="s">
        <v>1025</v>
      </c>
      <c r="P1825"/>
      <c r="Q1825"/>
      <c r="R1825"/>
      <c r="S1825"/>
      <c r="T1825"/>
      <c r="U1825"/>
      <c r="V1825"/>
      <c r="W1825"/>
    </row>
    <row r="1826" spans="1:23" ht="27" customHeight="1" thickBot="1" x14ac:dyDescent="0.3">
      <c r="A1826" s="73">
        <v>20234</v>
      </c>
      <c r="B1826" s="74">
        <v>1786</v>
      </c>
      <c r="C1826" s="75" t="s">
        <v>43</v>
      </c>
      <c r="D1826" s="76">
        <v>42634.795138888891</v>
      </c>
      <c r="E1826" s="74" t="s">
        <v>39</v>
      </c>
      <c r="F1826" s="33">
        <v>42634.621527777781</v>
      </c>
      <c r="G1826" s="51">
        <f t="shared" si="307"/>
        <v>0.17361111110949423</v>
      </c>
      <c r="H1826" s="31" t="str">
        <f t="shared" si="308"/>
        <v>ACCEPTABLE</v>
      </c>
      <c r="I1826" s="18"/>
      <c r="J1826" s="33">
        <v>42634.798611111109</v>
      </c>
      <c r="K1826" s="33">
        <v>42634.809027777781</v>
      </c>
      <c r="L1826" s="27">
        <f t="shared" si="309"/>
        <v>1.0416666671517305E-2</v>
      </c>
      <c r="M1826" s="28" t="str">
        <f t="shared" si="310"/>
        <v>TRUE</v>
      </c>
      <c r="N1826" s="31" t="s">
        <v>39</v>
      </c>
      <c r="O1826" s="29" t="s">
        <v>398</v>
      </c>
      <c r="P1826"/>
      <c r="Q1826"/>
      <c r="R1826"/>
      <c r="S1826"/>
      <c r="T1826"/>
      <c r="U1826"/>
      <c r="V1826"/>
      <c r="W1826"/>
    </row>
    <row r="1827" spans="1:23" ht="27" customHeight="1" thickBot="1" x14ac:dyDescent="0.3">
      <c r="A1827" s="73">
        <v>20233</v>
      </c>
      <c r="B1827" s="74">
        <v>1787</v>
      </c>
      <c r="C1827" s="75" t="s">
        <v>51</v>
      </c>
      <c r="D1827" s="76">
        <v>42635.236111111109</v>
      </c>
      <c r="E1827" s="74" t="s">
        <v>41</v>
      </c>
      <c r="F1827" s="33">
        <v>42634.621527777781</v>
      </c>
      <c r="G1827" s="51">
        <f t="shared" si="307"/>
        <v>0.61458333332848269</v>
      </c>
      <c r="H1827" s="31" t="str">
        <f t="shared" si="308"/>
        <v>ACCEPTABLE</v>
      </c>
      <c r="I1827" s="18"/>
      <c r="J1827" s="33">
        <v>42635.231249999997</v>
      </c>
      <c r="K1827" s="33">
        <v>42635.239583333336</v>
      </c>
      <c r="L1827" s="27">
        <f t="shared" si="309"/>
        <v>8.3333333386690356E-3</v>
      </c>
      <c r="M1827" s="28" t="str">
        <f t="shared" si="310"/>
        <v>TRUE</v>
      </c>
      <c r="N1827" s="31" t="s">
        <v>41</v>
      </c>
      <c r="O1827" s="29" t="s">
        <v>821</v>
      </c>
      <c r="P1827"/>
      <c r="Q1827"/>
      <c r="R1827"/>
      <c r="S1827"/>
      <c r="T1827"/>
      <c r="U1827"/>
      <c r="V1827"/>
      <c r="W1827"/>
    </row>
    <row r="1828" spans="1:23" ht="27" customHeight="1" thickBot="1" x14ac:dyDescent="0.3">
      <c r="A1828" s="73">
        <v>20233</v>
      </c>
      <c r="B1828" s="74">
        <v>1788</v>
      </c>
      <c r="C1828" s="75" t="s">
        <v>340</v>
      </c>
      <c r="D1828" s="76">
        <v>42635.263888888891</v>
      </c>
      <c r="E1828" s="74" t="s">
        <v>39</v>
      </c>
      <c r="F1828" s="33">
        <v>42634.621527777781</v>
      </c>
      <c r="G1828" s="51">
        <f t="shared" si="307"/>
        <v>0.64236111110949423</v>
      </c>
      <c r="H1828" s="31" t="str">
        <f t="shared" si="308"/>
        <v>ACCEPTABLE</v>
      </c>
      <c r="I1828" s="18"/>
      <c r="J1828" s="33">
        <v>42635.261111111111</v>
      </c>
      <c r="K1828" s="33">
        <v>42635.272916666669</v>
      </c>
      <c r="L1828" s="27">
        <f t="shared" si="309"/>
        <v>1.1805555557657499E-2</v>
      </c>
      <c r="M1828" s="28" t="str">
        <f t="shared" si="310"/>
        <v>TRUE</v>
      </c>
      <c r="N1828" s="31" t="s">
        <v>39</v>
      </c>
      <c r="O1828" s="29" t="s">
        <v>1026</v>
      </c>
      <c r="P1828"/>
      <c r="Q1828"/>
      <c r="R1828"/>
      <c r="S1828"/>
      <c r="T1828"/>
      <c r="U1828"/>
      <c r="V1828"/>
      <c r="W1828"/>
    </row>
    <row r="1829" spans="1:23" ht="27" customHeight="1" thickBot="1" x14ac:dyDescent="0.3">
      <c r="A1829" s="73">
        <v>20234</v>
      </c>
      <c r="B1829" s="74">
        <v>1789</v>
      </c>
      <c r="C1829" s="75" t="s">
        <v>43</v>
      </c>
      <c r="D1829" s="76">
        <v>42635.486111111109</v>
      </c>
      <c r="E1829" s="74" t="s">
        <v>41</v>
      </c>
      <c r="F1829" s="33">
        <v>42635.40902777778</v>
      </c>
      <c r="G1829" s="51">
        <f t="shared" ref="G1829:G1830" si="311">IF(D1829="","",D1829-F1829)</f>
        <v>7.7083333329937886E-2</v>
      </c>
      <c r="H1829" s="31" t="str">
        <f t="shared" si="308"/>
        <v>ACCEPTABLE</v>
      </c>
      <c r="I1829" s="18"/>
      <c r="J1829" s="33">
        <v>42635.484722222223</v>
      </c>
      <c r="K1829" s="33">
        <v>42635.493055555555</v>
      </c>
      <c r="L1829" s="27">
        <f t="shared" si="309"/>
        <v>8.333333331393078E-3</v>
      </c>
      <c r="M1829" s="28" t="str">
        <f t="shared" si="310"/>
        <v>TRUE</v>
      </c>
      <c r="N1829" s="31" t="s">
        <v>41</v>
      </c>
      <c r="O1829" s="29" t="s">
        <v>398</v>
      </c>
      <c r="P1829"/>
      <c r="Q1829"/>
      <c r="R1829"/>
      <c r="S1829"/>
      <c r="T1829"/>
      <c r="U1829"/>
      <c r="V1829"/>
      <c r="W1829"/>
    </row>
    <row r="1830" spans="1:23" ht="27" customHeight="1" thickBot="1" x14ac:dyDescent="0.3">
      <c r="A1830" s="73">
        <v>20234</v>
      </c>
      <c r="B1830" s="74">
        <v>1790</v>
      </c>
      <c r="C1830" s="75" t="s">
        <v>40</v>
      </c>
      <c r="D1830" s="76">
        <v>42635.513888888891</v>
      </c>
      <c r="E1830" s="74" t="s">
        <v>39</v>
      </c>
      <c r="F1830" s="33">
        <v>42635.40902777778</v>
      </c>
      <c r="G1830" s="51">
        <f t="shared" si="311"/>
        <v>0.10486111111094942</v>
      </c>
      <c r="H1830" s="31" t="str">
        <f t="shared" si="308"/>
        <v>ACCEPTABLE</v>
      </c>
      <c r="I1830" s="18"/>
      <c r="J1830" s="33">
        <v>42635.512499999997</v>
      </c>
      <c r="K1830" s="33">
        <v>42635.524305555555</v>
      </c>
      <c r="L1830" s="27">
        <f t="shared" si="309"/>
        <v>1.1805555557657499E-2</v>
      </c>
      <c r="M1830" s="28" t="str">
        <f t="shared" si="310"/>
        <v>TRUE</v>
      </c>
      <c r="N1830" s="31" t="s">
        <v>39</v>
      </c>
      <c r="O1830" s="29" t="s">
        <v>1027</v>
      </c>
      <c r="P1830"/>
      <c r="Q1830"/>
      <c r="R1830"/>
      <c r="S1830"/>
      <c r="T1830"/>
      <c r="U1830"/>
      <c r="V1830"/>
      <c r="W1830"/>
    </row>
    <row r="1831" spans="1:23" ht="27" customHeight="1" thickBot="1" x14ac:dyDescent="0.3">
      <c r="A1831" s="77">
        <v>20235</v>
      </c>
      <c r="B1831" s="78">
        <v>1791</v>
      </c>
      <c r="C1831" s="79" t="s">
        <v>40</v>
      </c>
      <c r="D1831" s="80">
        <v>42636.388888888891</v>
      </c>
      <c r="E1831" s="78" t="s">
        <v>41</v>
      </c>
      <c r="F1831" s="33">
        <v>42636.28125</v>
      </c>
      <c r="G1831" s="51">
        <f t="shared" si="307"/>
        <v>0.10763888889050577</v>
      </c>
      <c r="H1831" s="31" t="str">
        <f t="shared" si="308"/>
        <v>ACCEPTABLE</v>
      </c>
      <c r="I1831" s="18"/>
      <c r="J1831" s="33">
        <v>42636.367361111108</v>
      </c>
      <c r="K1831" s="33">
        <v>42636.379166666666</v>
      </c>
      <c r="L1831" s="27">
        <f t="shared" si="309"/>
        <v>1.1805555557657499E-2</v>
      </c>
      <c r="M1831" s="28" t="str">
        <f t="shared" si="310"/>
        <v>TRUE</v>
      </c>
      <c r="N1831" s="31" t="s">
        <v>41</v>
      </c>
      <c r="O1831" s="29" t="s">
        <v>1028</v>
      </c>
      <c r="P1831"/>
      <c r="Q1831"/>
      <c r="R1831"/>
      <c r="S1831"/>
      <c r="T1831"/>
      <c r="U1831"/>
      <c r="V1831"/>
      <c r="W1831"/>
    </row>
    <row r="1832" spans="1:23" ht="27" customHeight="1" thickBot="1" x14ac:dyDescent="0.3">
      <c r="A1832" s="73">
        <v>20235</v>
      </c>
      <c r="B1832" s="74">
        <v>1792</v>
      </c>
      <c r="C1832" s="75" t="s">
        <v>43</v>
      </c>
      <c r="D1832" s="76">
        <v>42636.427083333336</v>
      </c>
      <c r="E1832" s="74" t="s">
        <v>39</v>
      </c>
      <c r="F1832" s="33">
        <v>42636.28125</v>
      </c>
      <c r="G1832" s="51">
        <f t="shared" si="307"/>
        <v>0.14583333333575865</v>
      </c>
      <c r="H1832" s="31" t="str">
        <f t="shared" si="308"/>
        <v>ACCEPTABLE</v>
      </c>
      <c r="I1832" s="18"/>
      <c r="J1832" s="33">
        <v>42636.411805555559</v>
      </c>
      <c r="K1832" s="33">
        <v>42636.419444444444</v>
      </c>
      <c r="L1832" s="27">
        <f t="shared" si="309"/>
        <v>7.6388888846850023E-3</v>
      </c>
      <c r="M1832" s="28" t="str">
        <f t="shared" si="310"/>
        <v>TRUE</v>
      </c>
      <c r="N1832" s="31" t="s">
        <v>39</v>
      </c>
      <c r="O1832" s="29" t="s">
        <v>54</v>
      </c>
      <c r="P1832"/>
      <c r="Q1832"/>
      <c r="R1832"/>
      <c r="S1832"/>
      <c r="T1832"/>
      <c r="U1832"/>
      <c r="V1832"/>
      <c r="W1832"/>
    </row>
    <row r="1833" spans="1:23" ht="27" customHeight="1" thickBot="1" x14ac:dyDescent="0.3">
      <c r="A1833" s="77">
        <v>20236</v>
      </c>
      <c r="B1833" s="78">
        <v>1794</v>
      </c>
      <c r="C1833" s="79" t="s">
        <v>43</v>
      </c>
      <c r="D1833" s="80">
        <v>42636.684027777781</v>
      </c>
      <c r="E1833" s="78" t="s">
        <v>39</v>
      </c>
      <c r="F1833" s="33">
        <v>42636.54791666667</v>
      </c>
      <c r="G1833" s="51">
        <f t="shared" ref="G1833" si="312">IF(D1833="","",D1833-F1833)</f>
        <v>0.13611111111094942</v>
      </c>
      <c r="H1833" s="31" t="str">
        <f t="shared" si="308"/>
        <v>ACCEPTABLE</v>
      </c>
      <c r="I1833" s="18"/>
      <c r="J1833" s="33">
        <v>42636.683333333334</v>
      </c>
      <c r="K1833" s="33">
        <v>42636.689583333333</v>
      </c>
      <c r="L1833" s="27">
        <f t="shared" si="309"/>
        <v>6.2499999985448085E-3</v>
      </c>
      <c r="M1833" s="28" t="str">
        <f t="shared" si="310"/>
        <v>TRUE</v>
      </c>
      <c r="N1833" s="31" t="s">
        <v>39</v>
      </c>
      <c r="O1833" s="29" t="s">
        <v>398</v>
      </c>
      <c r="P1833"/>
      <c r="Q1833"/>
      <c r="R1833"/>
      <c r="S1833"/>
      <c r="T1833"/>
      <c r="U1833"/>
      <c r="V1833"/>
      <c r="W1833"/>
    </row>
    <row r="1834" spans="1:23" ht="27" customHeight="1" thickBot="1" x14ac:dyDescent="0.3">
      <c r="A1834" s="73">
        <v>20236</v>
      </c>
      <c r="B1834" s="74">
        <v>1795</v>
      </c>
      <c r="C1834" s="75" t="s">
        <v>43</v>
      </c>
      <c r="D1834" s="76">
        <v>42636.986111111109</v>
      </c>
      <c r="E1834" s="74" t="s">
        <v>41</v>
      </c>
      <c r="F1834" s="33">
        <v>42636.882638888892</v>
      </c>
      <c r="G1834" s="51">
        <f t="shared" si="307"/>
        <v>0.10347222221753327</v>
      </c>
      <c r="H1834" s="31" t="str">
        <f t="shared" si="308"/>
        <v>ACCEPTABLE</v>
      </c>
      <c r="I1834" s="18"/>
      <c r="J1834" s="33">
        <v>42636.984722222223</v>
      </c>
      <c r="K1834" s="33">
        <v>42636.996527777781</v>
      </c>
      <c r="L1834" s="27">
        <f t="shared" si="309"/>
        <v>1.1805555557657499E-2</v>
      </c>
      <c r="M1834" s="28" t="str">
        <f t="shared" si="310"/>
        <v>TRUE</v>
      </c>
      <c r="N1834" s="31" t="s">
        <v>41</v>
      </c>
      <c r="O1834" s="29" t="s">
        <v>398</v>
      </c>
      <c r="P1834"/>
      <c r="Q1834"/>
      <c r="R1834"/>
      <c r="S1834"/>
      <c r="T1834"/>
      <c r="U1834"/>
      <c r="V1834"/>
      <c r="W1834"/>
    </row>
    <row r="1835" spans="1:23" ht="27" customHeight="1" thickBot="1" x14ac:dyDescent="0.3">
      <c r="A1835" s="73">
        <v>20236</v>
      </c>
      <c r="B1835" s="74">
        <v>1796</v>
      </c>
      <c r="C1835" s="75" t="s">
        <v>40</v>
      </c>
      <c r="D1835" s="76">
        <v>42637.013888888891</v>
      </c>
      <c r="E1835" s="74" t="s">
        <v>39</v>
      </c>
      <c r="F1835" s="33">
        <v>42636.882638888892</v>
      </c>
      <c r="G1835" s="51">
        <f t="shared" si="307"/>
        <v>0.13124999999854481</v>
      </c>
      <c r="H1835" s="31" t="str">
        <f t="shared" si="308"/>
        <v>ACCEPTABLE</v>
      </c>
      <c r="I1835" s="18"/>
      <c r="J1835" s="33">
        <v>42637.001388888886</v>
      </c>
      <c r="K1835" s="33">
        <v>42637.018750000003</v>
      </c>
      <c r="L1835" s="27">
        <f t="shared" si="309"/>
        <v>1.7361111116770189E-2</v>
      </c>
      <c r="M1835" s="28" t="str">
        <f t="shared" si="310"/>
        <v>TRUE</v>
      </c>
      <c r="N1835" s="31" t="s">
        <v>39</v>
      </c>
      <c r="O1835" s="29" t="s">
        <v>1029</v>
      </c>
      <c r="P1835"/>
      <c r="Q1835"/>
      <c r="R1835"/>
      <c r="S1835"/>
      <c r="T1835"/>
      <c r="U1835"/>
      <c r="V1835"/>
      <c r="W1835"/>
    </row>
    <row r="1836" spans="1:23" ht="27" customHeight="1" thickBot="1" x14ac:dyDescent="0.3">
      <c r="A1836" s="77">
        <v>20235</v>
      </c>
      <c r="B1836" s="78">
        <v>1797</v>
      </c>
      <c r="C1836" s="79" t="s">
        <v>43</v>
      </c>
      <c r="D1836" s="80">
        <v>42637.381944444445</v>
      </c>
      <c r="E1836" s="78" t="s">
        <v>41</v>
      </c>
      <c r="F1836" s="33">
        <v>42636.961805555555</v>
      </c>
      <c r="G1836" s="51">
        <f t="shared" si="307"/>
        <v>0.42013888889050577</v>
      </c>
      <c r="H1836" s="31" t="str">
        <f t="shared" si="308"/>
        <v>ACCEPTABLE</v>
      </c>
      <c r="I1836" s="18"/>
      <c r="J1836" s="33">
        <v>42637.388888888891</v>
      </c>
      <c r="K1836" s="33">
        <v>42637.395833333336</v>
      </c>
      <c r="L1836" s="27">
        <f t="shared" si="309"/>
        <v>6.9444444452528842E-3</v>
      </c>
      <c r="M1836" s="28" t="str">
        <f t="shared" si="310"/>
        <v>TRUE</v>
      </c>
      <c r="N1836" s="31" t="s">
        <v>41</v>
      </c>
      <c r="O1836" s="29" t="s">
        <v>398</v>
      </c>
      <c r="P1836"/>
      <c r="Q1836"/>
      <c r="R1836"/>
      <c r="S1836"/>
      <c r="T1836"/>
      <c r="U1836"/>
      <c r="V1836"/>
      <c r="W1836"/>
    </row>
    <row r="1837" spans="1:23" ht="27" customHeight="1" thickBot="1" x14ac:dyDescent="0.3">
      <c r="A1837" s="73">
        <v>20235</v>
      </c>
      <c r="B1837" s="74">
        <v>1798</v>
      </c>
      <c r="C1837" s="75" t="s">
        <v>40</v>
      </c>
      <c r="D1837" s="76">
        <v>42637.409722222219</v>
      </c>
      <c r="E1837" s="74" t="s">
        <v>39</v>
      </c>
      <c r="F1837" s="33">
        <v>42636.961805555555</v>
      </c>
      <c r="G1837" s="51">
        <f t="shared" si="307"/>
        <v>0.44791666666424135</v>
      </c>
      <c r="H1837" s="31" t="str">
        <f t="shared" si="308"/>
        <v>ACCEPTABLE</v>
      </c>
      <c r="I1837" s="18"/>
      <c r="J1837" s="33">
        <v>42637.420138888891</v>
      </c>
      <c r="K1837" s="33">
        <v>42637.431944444441</v>
      </c>
      <c r="L1837" s="27">
        <f t="shared" si="309"/>
        <v>1.1805555550381541E-2</v>
      </c>
      <c r="M1837" s="28" t="str">
        <f t="shared" si="310"/>
        <v>TRUE</v>
      </c>
      <c r="N1837" s="31" t="s">
        <v>39</v>
      </c>
      <c r="O1837" s="29" t="s">
        <v>1030</v>
      </c>
      <c r="P1837"/>
      <c r="Q1837"/>
      <c r="R1837"/>
      <c r="S1837"/>
      <c r="T1837"/>
      <c r="U1837"/>
      <c r="V1837"/>
      <c r="W1837"/>
    </row>
    <row r="1838" spans="1:23" ht="27" customHeight="1" thickBot="1" x14ac:dyDescent="0.3">
      <c r="A1838" s="77">
        <v>20237</v>
      </c>
      <c r="B1838" s="78">
        <v>1799</v>
      </c>
      <c r="C1838" s="79" t="s">
        <v>340</v>
      </c>
      <c r="D1838" s="80">
        <v>42637.666666666664</v>
      </c>
      <c r="E1838" s="78" t="s">
        <v>41</v>
      </c>
      <c r="F1838" s="33">
        <v>42637.304166666669</v>
      </c>
      <c r="G1838" s="51">
        <f t="shared" si="307"/>
        <v>0.36249999999563443</v>
      </c>
      <c r="H1838" s="31" t="str">
        <f t="shared" si="308"/>
        <v>ACCEPTABLE</v>
      </c>
      <c r="I1838" s="18"/>
      <c r="J1838" s="33">
        <v>42637.673611111109</v>
      </c>
      <c r="K1838" s="33">
        <v>42637.690972222219</v>
      </c>
      <c r="L1838" s="27">
        <f t="shared" si="309"/>
        <v>1.7361111109494232E-2</v>
      </c>
      <c r="M1838" s="28" t="str">
        <f t="shared" si="310"/>
        <v>TRUE</v>
      </c>
      <c r="N1838" s="31" t="s">
        <v>41</v>
      </c>
      <c r="O1838" s="29" t="s">
        <v>1031</v>
      </c>
      <c r="P1838"/>
      <c r="Q1838"/>
      <c r="R1838"/>
      <c r="S1838"/>
      <c r="T1838"/>
      <c r="U1838"/>
      <c r="V1838"/>
      <c r="W1838"/>
    </row>
    <row r="1839" spans="1:23" ht="27" customHeight="1" thickBot="1" x14ac:dyDescent="0.3">
      <c r="A1839" s="77">
        <v>20237</v>
      </c>
      <c r="B1839" s="78">
        <v>1800</v>
      </c>
      <c r="C1839" s="79" t="s">
        <v>51</v>
      </c>
      <c r="D1839" s="80">
        <v>42637.701388888891</v>
      </c>
      <c r="E1839" s="78" t="s">
        <v>39</v>
      </c>
      <c r="F1839" s="33">
        <v>42637.304166666669</v>
      </c>
      <c r="G1839" s="51">
        <f t="shared" si="307"/>
        <v>0.39722222222189885</v>
      </c>
      <c r="H1839" s="31" t="str">
        <f t="shared" si="308"/>
        <v>ACCEPTABLE</v>
      </c>
      <c r="I1839" s="18"/>
      <c r="J1839" s="33">
        <v>42637.711805555555</v>
      </c>
      <c r="K1839" s="33">
        <v>42637.720833333333</v>
      </c>
      <c r="L1839" s="27">
        <f t="shared" si="309"/>
        <v>9.0277777781011537E-3</v>
      </c>
      <c r="M1839" s="28" t="str">
        <f t="shared" si="310"/>
        <v>TRUE</v>
      </c>
      <c r="N1839" s="31" t="s">
        <v>39</v>
      </c>
      <c r="O1839" s="29" t="s">
        <v>417</v>
      </c>
      <c r="P1839"/>
      <c r="Q1839"/>
      <c r="R1839"/>
      <c r="S1839"/>
      <c r="T1839"/>
      <c r="U1839"/>
      <c r="V1839"/>
      <c r="W1839"/>
    </row>
    <row r="1840" spans="1:23" ht="27" customHeight="1" thickBot="1" x14ac:dyDescent="0.3">
      <c r="A1840" s="77">
        <v>20237</v>
      </c>
      <c r="B1840" s="78">
        <v>1801</v>
      </c>
      <c r="C1840" s="79" t="s">
        <v>51</v>
      </c>
      <c r="D1840" s="80">
        <v>42638.736111111109</v>
      </c>
      <c r="E1840" s="78" t="s">
        <v>41</v>
      </c>
      <c r="F1840" s="33">
        <v>42638.6875</v>
      </c>
      <c r="G1840" s="51">
        <f t="shared" si="307"/>
        <v>4.8611111109494232E-2</v>
      </c>
      <c r="H1840" s="31" t="str">
        <f t="shared" si="308"/>
        <v>ACCEPTABLE</v>
      </c>
      <c r="I1840" s="18"/>
      <c r="J1840" s="33">
        <v>42638.723611111112</v>
      </c>
      <c r="K1840" s="33">
        <v>42638.732638888891</v>
      </c>
      <c r="L1840" s="27">
        <f t="shared" si="309"/>
        <v>9.0277777781011537E-3</v>
      </c>
      <c r="M1840" s="28" t="str">
        <f t="shared" si="310"/>
        <v>TRUE</v>
      </c>
      <c r="N1840" s="31" t="s">
        <v>41</v>
      </c>
      <c r="O1840" s="29" t="s">
        <v>803</v>
      </c>
      <c r="P1840"/>
      <c r="Q1840"/>
      <c r="R1840"/>
      <c r="S1840"/>
      <c r="T1840"/>
      <c r="U1840"/>
      <c r="V1840"/>
      <c r="W1840"/>
    </row>
    <row r="1841" spans="1:23" ht="27" customHeight="1" thickBot="1" x14ac:dyDescent="0.3">
      <c r="A1841" s="77">
        <v>20237</v>
      </c>
      <c r="B1841" s="78">
        <v>1802</v>
      </c>
      <c r="C1841" s="79" t="s">
        <v>340</v>
      </c>
      <c r="D1841" s="80">
        <v>42638.763888888891</v>
      </c>
      <c r="E1841" s="78" t="s">
        <v>39</v>
      </c>
      <c r="F1841" s="33">
        <v>42638.6875</v>
      </c>
      <c r="G1841" s="51">
        <f t="shared" si="307"/>
        <v>7.6388888890505768E-2</v>
      </c>
      <c r="H1841" s="31" t="str">
        <f t="shared" si="308"/>
        <v>ACCEPTABLE</v>
      </c>
      <c r="I1841" s="18"/>
      <c r="J1841" s="33">
        <v>42638.765277777777</v>
      </c>
      <c r="K1841" s="33">
        <v>42638.78125</v>
      </c>
      <c r="L1841" s="27">
        <f t="shared" si="309"/>
        <v>1.5972222223354038E-2</v>
      </c>
      <c r="M1841" s="28" t="str">
        <f t="shared" si="310"/>
        <v>TRUE</v>
      </c>
      <c r="N1841" s="31" t="s">
        <v>39</v>
      </c>
      <c r="O1841" s="29" t="s">
        <v>1032</v>
      </c>
      <c r="P1841"/>
      <c r="Q1841"/>
      <c r="R1841"/>
      <c r="S1841"/>
      <c r="T1841"/>
      <c r="U1841"/>
      <c r="V1841"/>
      <c r="W1841"/>
    </row>
    <row r="1842" spans="1:23" ht="27" customHeight="1" thickBot="1" x14ac:dyDescent="0.3">
      <c r="A1842" s="73">
        <v>20238</v>
      </c>
      <c r="B1842" s="74">
        <v>1803</v>
      </c>
      <c r="C1842" s="75" t="s">
        <v>40</v>
      </c>
      <c r="D1842" s="76">
        <v>42638.888888888891</v>
      </c>
      <c r="E1842" s="74" t="s">
        <v>41</v>
      </c>
      <c r="F1842" s="33">
        <v>42638.774305555555</v>
      </c>
      <c r="G1842" s="51">
        <f t="shared" si="307"/>
        <v>0.11458333333575865</v>
      </c>
      <c r="H1842" s="31" t="str">
        <f t="shared" si="308"/>
        <v>ACCEPTABLE</v>
      </c>
      <c r="I1842" s="18"/>
      <c r="J1842" s="33">
        <v>42638.902083333334</v>
      </c>
      <c r="K1842" s="33">
        <v>42638.912499999999</v>
      </c>
      <c r="L1842" s="27">
        <f t="shared" si="309"/>
        <v>1.0416666664241347E-2</v>
      </c>
      <c r="M1842" s="28" t="str">
        <f t="shared" si="310"/>
        <v>TRUE</v>
      </c>
      <c r="N1842" s="31" t="s">
        <v>41</v>
      </c>
      <c r="O1842" s="29" t="s">
        <v>876</v>
      </c>
      <c r="P1842"/>
      <c r="Q1842"/>
      <c r="R1842"/>
      <c r="S1842"/>
      <c r="T1842"/>
      <c r="U1842"/>
      <c r="V1842"/>
      <c r="W1842"/>
    </row>
    <row r="1843" spans="1:23" ht="27" customHeight="1" thickBot="1" x14ac:dyDescent="0.3">
      <c r="A1843" s="73">
        <v>20238</v>
      </c>
      <c r="B1843" s="74">
        <v>1804</v>
      </c>
      <c r="C1843" s="75" t="s">
        <v>43</v>
      </c>
      <c r="D1843" s="76">
        <v>42638.927083333336</v>
      </c>
      <c r="E1843" s="74" t="s">
        <v>39</v>
      </c>
      <c r="F1843" s="33">
        <v>42638.774305555555</v>
      </c>
      <c r="G1843" s="51">
        <f t="shared" si="307"/>
        <v>0.15277777778101154</v>
      </c>
      <c r="H1843" s="31" t="str">
        <f t="shared" si="308"/>
        <v>ACCEPTABLE</v>
      </c>
      <c r="I1843" s="18"/>
      <c r="J1843" s="33">
        <v>42638.932638888888</v>
      </c>
      <c r="K1843" s="33">
        <v>42638.938888888886</v>
      </c>
      <c r="L1843" s="27">
        <f t="shared" si="309"/>
        <v>6.2499999985448085E-3</v>
      </c>
      <c r="M1843" s="28" t="str">
        <f t="shared" si="310"/>
        <v>TRUE</v>
      </c>
      <c r="N1843" s="31" t="s">
        <v>39</v>
      </c>
      <c r="O1843" s="29" t="s">
        <v>398</v>
      </c>
      <c r="P1843"/>
      <c r="Q1843"/>
      <c r="R1843"/>
      <c r="S1843"/>
      <c r="T1843"/>
      <c r="U1843"/>
      <c r="V1843"/>
      <c r="W1843"/>
    </row>
    <row r="1844" spans="1:23" ht="27" customHeight="1" thickBot="1" x14ac:dyDescent="0.3">
      <c r="A1844" s="77">
        <v>20238</v>
      </c>
      <c r="B1844" s="78">
        <v>1805</v>
      </c>
      <c r="C1844" s="79" t="s">
        <v>43</v>
      </c>
      <c r="D1844" s="80">
        <v>42640.291666666664</v>
      </c>
      <c r="E1844" s="78" t="s">
        <v>41</v>
      </c>
      <c r="F1844" s="33">
        <v>42640.173611111109</v>
      </c>
      <c r="G1844" s="51">
        <f t="shared" si="307"/>
        <v>0.11805555555474712</v>
      </c>
      <c r="H1844" s="31" t="str">
        <f t="shared" si="308"/>
        <v>ACCEPTABLE</v>
      </c>
      <c r="I1844" s="18"/>
      <c r="J1844" s="33">
        <v>42640.323611111111</v>
      </c>
      <c r="K1844" s="33">
        <v>42640.331250000003</v>
      </c>
      <c r="L1844" s="27">
        <f t="shared" si="309"/>
        <v>7.6388888919609599E-3</v>
      </c>
      <c r="M1844" s="28" t="str">
        <f t="shared" si="310"/>
        <v>TRUE</v>
      </c>
      <c r="N1844" s="31" t="s">
        <v>41</v>
      </c>
      <c r="O1844" s="29" t="s">
        <v>44</v>
      </c>
      <c r="P1844"/>
      <c r="Q1844"/>
      <c r="R1844"/>
      <c r="S1844"/>
      <c r="T1844"/>
      <c r="U1844"/>
      <c r="V1844"/>
      <c r="W1844"/>
    </row>
    <row r="1845" spans="1:23" ht="27" customHeight="1" thickBot="1" x14ac:dyDescent="0.3">
      <c r="A1845" s="77">
        <v>20238</v>
      </c>
      <c r="B1845" s="78">
        <v>1806</v>
      </c>
      <c r="C1845" s="79" t="s">
        <v>40</v>
      </c>
      <c r="D1845" s="80">
        <v>42640.3125</v>
      </c>
      <c r="E1845" s="78" t="s">
        <v>39</v>
      </c>
      <c r="F1845" s="33">
        <v>42640.173611111109</v>
      </c>
      <c r="G1845" s="51">
        <f t="shared" si="307"/>
        <v>0.13888888889050577</v>
      </c>
      <c r="H1845" s="31" t="str">
        <f t="shared" si="308"/>
        <v>ACCEPTABLE</v>
      </c>
      <c r="I1845" s="18"/>
      <c r="J1845" s="33">
        <v>42640.347916666666</v>
      </c>
      <c r="K1845" s="33">
        <v>42640.359722222223</v>
      </c>
      <c r="L1845" s="27">
        <f t="shared" si="309"/>
        <v>1.1805555557657499E-2</v>
      </c>
      <c r="M1845" s="28" t="str">
        <f t="shared" si="310"/>
        <v>TRUE</v>
      </c>
      <c r="N1845" s="31" t="s">
        <v>39</v>
      </c>
      <c r="O1845" s="29" t="s">
        <v>889</v>
      </c>
      <c r="P1845"/>
      <c r="Q1845"/>
      <c r="R1845"/>
      <c r="S1845"/>
      <c r="T1845"/>
      <c r="U1845"/>
      <c r="V1845"/>
      <c r="W1845"/>
    </row>
    <row r="1846" spans="1:23" ht="27" customHeight="1" thickBot="1" x14ac:dyDescent="0.3">
      <c r="A1846" s="77">
        <v>20239</v>
      </c>
      <c r="B1846" s="78">
        <v>1807</v>
      </c>
      <c r="C1846" s="79" t="s">
        <v>340</v>
      </c>
      <c r="D1846" s="80">
        <v>42640.395833333336</v>
      </c>
      <c r="E1846" s="78" t="s">
        <v>41</v>
      </c>
      <c r="F1846" s="33">
        <v>42640.350694444445</v>
      </c>
      <c r="G1846" s="51">
        <f t="shared" si="307"/>
        <v>4.5138888890505768E-2</v>
      </c>
      <c r="H1846" s="31" t="str">
        <f t="shared" si="308"/>
        <v>ACCEPTABLE</v>
      </c>
      <c r="I1846" s="18"/>
      <c r="J1846" s="33">
        <v>42640.386805555558</v>
      </c>
      <c r="K1846" s="33">
        <v>42640.397916666669</v>
      </c>
      <c r="L1846" s="27">
        <f t="shared" si="309"/>
        <v>1.1111111110949423E-2</v>
      </c>
      <c r="M1846" s="28" t="str">
        <f t="shared" si="310"/>
        <v>TRUE</v>
      </c>
      <c r="N1846" s="31" t="s">
        <v>41</v>
      </c>
      <c r="O1846" s="29" t="s">
        <v>1033</v>
      </c>
      <c r="P1846"/>
      <c r="Q1846"/>
      <c r="R1846"/>
      <c r="S1846"/>
      <c r="T1846"/>
      <c r="U1846"/>
      <c r="V1846"/>
      <c r="W1846"/>
    </row>
    <row r="1847" spans="1:23" ht="27" customHeight="1" thickBot="1" x14ac:dyDescent="0.3">
      <c r="A1847" s="73">
        <v>20239</v>
      </c>
      <c r="B1847" s="74">
        <v>1808</v>
      </c>
      <c r="C1847" s="75" t="s">
        <v>51</v>
      </c>
      <c r="D1847" s="76">
        <v>42640.430555555555</v>
      </c>
      <c r="E1847" s="74" t="s">
        <v>39</v>
      </c>
      <c r="F1847" s="33">
        <v>42640.350694444445</v>
      </c>
      <c r="G1847" s="51">
        <f t="shared" si="307"/>
        <v>7.9861111109494232E-2</v>
      </c>
      <c r="H1847" s="31" t="str">
        <f t="shared" si="308"/>
        <v>ACCEPTABLE</v>
      </c>
      <c r="I1847" s="18"/>
      <c r="J1847" s="33">
        <v>42640.412499999999</v>
      </c>
      <c r="K1847" s="33">
        <v>42640.42083333333</v>
      </c>
      <c r="L1847" s="27">
        <f t="shared" si="309"/>
        <v>8.333333331393078E-3</v>
      </c>
      <c r="M1847" s="28" t="str">
        <f t="shared" si="310"/>
        <v>TRUE</v>
      </c>
      <c r="N1847" s="31" t="s">
        <v>39</v>
      </c>
      <c r="O1847" s="29" t="s">
        <v>1034</v>
      </c>
      <c r="P1847"/>
      <c r="Q1847"/>
      <c r="R1847"/>
      <c r="S1847"/>
      <c r="T1847"/>
      <c r="U1847"/>
      <c r="V1847"/>
      <c r="W1847"/>
    </row>
    <row r="1848" spans="1:23" ht="27" customHeight="1" thickBot="1" x14ac:dyDescent="0.3">
      <c r="A1848" s="73">
        <v>20240</v>
      </c>
      <c r="B1848" s="74">
        <v>1809</v>
      </c>
      <c r="C1848" s="75" t="s">
        <v>40</v>
      </c>
      <c r="D1848" s="76">
        <v>42640.59375</v>
      </c>
      <c r="E1848" s="74" t="s">
        <v>41</v>
      </c>
      <c r="F1848" s="33">
        <v>42640.350694444445</v>
      </c>
      <c r="G1848" s="51">
        <f t="shared" si="307"/>
        <v>0.24305555555474712</v>
      </c>
      <c r="H1848" s="31" t="str">
        <f t="shared" si="308"/>
        <v>ACCEPTABLE</v>
      </c>
      <c r="I1848" s="18"/>
      <c r="J1848" s="33">
        <v>42640.584722222222</v>
      </c>
      <c r="K1848" s="33">
        <v>42640.594444444447</v>
      </c>
      <c r="L1848" s="27">
        <f t="shared" si="309"/>
        <v>9.7222222248092294E-3</v>
      </c>
      <c r="M1848" s="28" t="str">
        <f t="shared" si="310"/>
        <v>TRUE</v>
      </c>
      <c r="N1848" s="31" t="s">
        <v>41</v>
      </c>
      <c r="O1848" s="29" t="s">
        <v>245</v>
      </c>
      <c r="P1848"/>
      <c r="Q1848"/>
      <c r="R1848"/>
      <c r="S1848"/>
      <c r="T1848"/>
      <c r="U1848"/>
      <c r="V1848"/>
      <c r="W1848"/>
    </row>
    <row r="1849" spans="1:23" ht="27" customHeight="1" thickBot="1" x14ac:dyDescent="0.3">
      <c r="A1849" s="73">
        <v>20240</v>
      </c>
      <c r="B1849" s="74">
        <v>1810</v>
      </c>
      <c r="C1849" s="75" t="s">
        <v>40</v>
      </c>
      <c r="D1849" s="76">
        <v>42640.621527777781</v>
      </c>
      <c r="E1849" s="74" t="s">
        <v>39</v>
      </c>
      <c r="F1849" s="33">
        <v>42640.350694444445</v>
      </c>
      <c r="G1849" s="51">
        <f t="shared" si="307"/>
        <v>0.27083333333575865</v>
      </c>
      <c r="H1849" s="31" t="str">
        <f t="shared" si="308"/>
        <v>ACCEPTABLE</v>
      </c>
      <c r="I1849" s="18"/>
      <c r="J1849" s="33">
        <v>42640.611111111109</v>
      </c>
      <c r="K1849" s="33">
        <v>42640.62222222222</v>
      </c>
      <c r="L1849" s="27">
        <f t="shared" si="309"/>
        <v>1.1111111110949423E-2</v>
      </c>
      <c r="M1849" s="28" t="str">
        <f t="shared" si="310"/>
        <v>TRUE</v>
      </c>
      <c r="N1849" s="31" t="s">
        <v>39</v>
      </c>
      <c r="O1849" s="29" t="s">
        <v>245</v>
      </c>
      <c r="P1849"/>
      <c r="Q1849"/>
      <c r="R1849"/>
      <c r="S1849"/>
      <c r="T1849"/>
      <c r="U1849"/>
      <c r="V1849"/>
      <c r="W1849"/>
    </row>
    <row r="1850" spans="1:23" ht="27" customHeight="1" thickBot="1" x14ac:dyDescent="0.3">
      <c r="A1850" s="77">
        <v>20239</v>
      </c>
      <c r="B1850" s="78">
        <v>1811</v>
      </c>
      <c r="C1850" s="79" t="s">
        <v>51</v>
      </c>
      <c r="D1850" s="80">
        <v>42642.381944444445</v>
      </c>
      <c r="E1850" s="78" t="s">
        <v>41</v>
      </c>
      <c r="F1850" s="33">
        <v>42642.331944444442</v>
      </c>
      <c r="G1850" s="51">
        <f t="shared" si="307"/>
        <v>5.0000000002910383E-2</v>
      </c>
      <c r="H1850" s="31" t="str">
        <f t="shared" si="308"/>
        <v>ACCEPTABLE</v>
      </c>
      <c r="I1850" s="18"/>
      <c r="J1850" s="33">
        <v>42642.359027777777</v>
      </c>
      <c r="K1850" s="33">
        <v>42642.368055555555</v>
      </c>
      <c r="L1850" s="27">
        <f t="shared" si="309"/>
        <v>9.0277777781011537E-3</v>
      </c>
      <c r="M1850" s="28" t="str">
        <f t="shared" si="310"/>
        <v>TRUE</v>
      </c>
      <c r="N1850" s="31" t="s">
        <v>41</v>
      </c>
      <c r="O1850" s="29" t="s">
        <v>803</v>
      </c>
      <c r="P1850"/>
      <c r="Q1850"/>
      <c r="R1850"/>
      <c r="S1850"/>
      <c r="T1850"/>
      <c r="U1850"/>
      <c r="V1850"/>
      <c r="W1850"/>
    </row>
    <row r="1851" spans="1:23" ht="27" customHeight="1" thickBot="1" x14ac:dyDescent="0.3">
      <c r="A1851" s="73">
        <v>20239</v>
      </c>
      <c r="B1851" s="74">
        <v>1812</v>
      </c>
      <c r="C1851" s="75" t="s">
        <v>340</v>
      </c>
      <c r="D1851" s="76">
        <v>42642.409722222219</v>
      </c>
      <c r="E1851" s="74" t="s">
        <v>39</v>
      </c>
      <c r="F1851" s="33">
        <v>42642.331944444442</v>
      </c>
      <c r="G1851" s="51">
        <f t="shared" si="307"/>
        <v>7.7777777776645962E-2</v>
      </c>
      <c r="H1851" s="31" t="str">
        <f t="shared" si="308"/>
        <v>ACCEPTABLE</v>
      </c>
      <c r="I1851" s="18"/>
      <c r="J1851" s="33">
        <v>42642.386805555558</v>
      </c>
      <c r="K1851" s="33">
        <v>42642.401388888888</v>
      </c>
      <c r="L1851" s="27">
        <f t="shared" si="309"/>
        <v>1.4583333329937886E-2</v>
      </c>
      <c r="M1851" s="28" t="str">
        <f t="shared" si="310"/>
        <v>TRUE</v>
      </c>
      <c r="N1851" s="31" t="s">
        <v>39</v>
      </c>
      <c r="O1851" s="29" t="s">
        <v>1035</v>
      </c>
      <c r="P1851"/>
      <c r="Q1851"/>
      <c r="R1851"/>
      <c r="S1851"/>
      <c r="T1851"/>
      <c r="U1851"/>
      <c r="V1851"/>
      <c r="W1851"/>
    </row>
    <row r="1852" spans="1:23" ht="27" customHeight="1" thickBot="1" x14ac:dyDescent="0.3">
      <c r="A1852" s="73">
        <v>20241</v>
      </c>
      <c r="B1852" s="74">
        <v>1813</v>
      </c>
      <c r="C1852" s="75" t="s">
        <v>340</v>
      </c>
      <c r="D1852" s="76">
        <v>42642.479166666664</v>
      </c>
      <c r="E1852" s="74" t="s">
        <v>41</v>
      </c>
      <c r="F1852" s="33">
        <v>42642.393055555556</v>
      </c>
      <c r="G1852" s="51">
        <f t="shared" si="307"/>
        <v>8.611111110803904E-2</v>
      </c>
      <c r="H1852" s="31" t="str">
        <f t="shared" si="308"/>
        <v>ACCEPTABLE</v>
      </c>
      <c r="I1852" s="18"/>
      <c r="J1852" s="33">
        <v>42642.47152777778</v>
      </c>
      <c r="K1852" s="33">
        <v>42642.48541666667</v>
      </c>
      <c r="L1852" s="27">
        <f t="shared" si="309"/>
        <v>1.3888888890505768E-2</v>
      </c>
      <c r="M1852" s="28" t="str">
        <f t="shared" si="310"/>
        <v>TRUE</v>
      </c>
      <c r="N1852" s="31" t="s">
        <v>41</v>
      </c>
      <c r="O1852" s="29" t="s">
        <v>1031</v>
      </c>
      <c r="P1852"/>
      <c r="Q1852"/>
      <c r="R1852"/>
      <c r="S1852"/>
      <c r="T1852"/>
      <c r="U1852"/>
      <c r="V1852"/>
      <c r="W1852"/>
    </row>
    <row r="1853" spans="1:23" ht="27" customHeight="1" thickBot="1" x14ac:dyDescent="0.3">
      <c r="A1853" s="73">
        <v>20241</v>
      </c>
      <c r="B1853" s="74">
        <v>1814</v>
      </c>
      <c r="C1853" s="75" t="s">
        <v>51</v>
      </c>
      <c r="D1853" s="76">
        <v>42642.513888888891</v>
      </c>
      <c r="E1853" s="74" t="s">
        <v>39</v>
      </c>
      <c r="F1853" s="33">
        <v>42642.393055555556</v>
      </c>
      <c r="G1853" s="51">
        <f t="shared" si="307"/>
        <v>0.12083333333430346</v>
      </c>
      <c r="H1853" s="31" t="str">
        <f t="shared" si="308"/>
        <v>ACCEPTABLE</v>
      </c>
      <c r="I1853" s="18"/>
      <c r="J1853" s="33">
        <v>42642.509722222225</v>
      </c>
      <c r="K1853" s="33">
        <v>42642.515972222223</v>
      </c>
      <c r="L1853" s="27">
        <f t="shared" si="309"/>
        <v>6.2499999985448085E-3</v>
      </c>
      <c r="M1853" s="28" t="str">
        <f t="shared" si="310"/>
        <v>TRUE</v>
      </c>
      <c r="N1853" s="31" t="s">
        <v>39</v>
      </c>
      <c r="O1853" s="29" t="s">
        <v>413</v>
      </c>
      <c r="P1853"/>
      <c r="Q1853"/>
      <c r="R1853"/>
      <c r="S1853"/>
      <c r="T1853"/>
      <c r="U1853"/>
      <c r="V1853"/>
      <c r="W1853"/>
    </row>
    <row r="1854" spans="1:23" ht="27" customHeight="1" thickBot="1" x14ac:dyDescent="0.3">
      <c r="A1854" s="73">
        <v>20240</v>
      </c>
      <c r="B1854" s="74">
        <v>1815</v>
      </c>
      <c r="C1854" s="75" t="s">
        <v>40</v>
      </c>
      <c r="D1854" s="76">
        <v>42642.590277777781</v>
      </c>
      <c r="E1854" s="74" t="s">
        <v>41</v>
      </c>
      <c r="F1854" s="33">
        <v>42642.440972222219</v>
      </c>
      <c r="G1854" s="51">
        <f t="shared" si="307"/>
        <v>0.14930555556202307</v>
      </c>
      <c r="H1854" s="31" t="str">
        <f t="shared" si="308"/>
        <v>ACCEPTABLE</v>
      </c>
      <c r="I1854" s="18"/>
      <c r="J1854" s="33">
        <v>42642.572916666664</v>
      </c>
      <c r="K1854" s="33">
        <v>42642.586805555555</v>
      </c>
      <c r="L1854" s="27">
        <f t="shared" si="309"/>
        <v>1.3888888890505768E-2</v>
      </c>
      <c r="M1854" s="28" t="str">
        <f t="shared" si="310"/>
        <v>TRUE</v>
      </c>
      <c r="N1854" s="31" t="s">
        <v>41</v>
      </c>
      <c r="O1854" s="29" t="s">
        <v>1036</v>
      </c>
      <c r="P1854"/>
      <c r="Q1854"/>
      <c r="R1854"/>
      <c r="S1854"/>
      <c r="T1854"/>
      <c r="U1854"/>
      <c r="V1854"/>
      <c r="W1854"/>
    </row>
    <row r="1855" spans="1:23" ht="27" customHeight="1" thickBot="1" x14ac:dyDescent="0.3">
      <c r="A1855" s="73">
        <v>20240</v>
      </c>
      <c r="B1855" s="74">
        <v>1816</v>
      </c>
      <c r="C1855" s="75" t="s">
        <v>40</v>
      </c>
      <c r="D1855" s="76">
        <v>42642.618055555555</v>
      </c>
      <c r="E1855" s="74" t="s">
        <v>39</v>
      </c>
      <c r="F1855" s="33">
        <v>42642.440972222219</v>
      </c>
      <c r="G1855" s="51">
        <f t="shared" si="307"/>
        <v>0.17708333333575865</v>
      </c>
      <c r="H1855" s="31" t="str">
        <f t="shared" si="308"/>
        <v>ACCEPTABLE</v>
      </c>
      <c r="I1855" s="18"/>
      <c r="J1855" s="33">
        <v>42642.59375</v>
      </c>
      <c r="K1855" s="33">
        <v>42642.611111111109</v>
      </c>
      <c r="L1855" s="27">
        <f t="shared" si="309"/>
        <v>1.7361111109494232E-2</v>
      </c>
      <c r="M1855" s="28" t="str">
        <f t="shared" si="310"/>
        <v>TRUE</v>
      </c>
      <c r="N1855" s="31" t="s">
        <v>39</v>
      </c>
      <c r="O1855" s="29" t="s">
        <v>1036</v>
      </c>
      <c r="P1855"/>
      <c r="Q1855"/>
      <c r="R1855"/>
      <c r="S1855"/>
      <c r="T1855"/>
      <c r="U1855"/>
      <c r="V1855"/>
      <c r="W1855"/>
    </row>
    <row r="1856" spans="1:23" ht="27" customHeight="1" thickBot="1" x14ac:dyDescent="0.3">
      <c r="A1856" s="73">
        <v>20242</v>
      </c>
      <c r="B1856" s="74">
        <v>1817</v>
      </c>
      <c r="C1856" s="75" t="s">
        <v>40</v>
      </c>
      <c r="D1856" s="76">
        <v>42643.034722222219</v>
      </c>
      <c r="E1856" s="74" t="s">
        <v>41</v>
      </c>
      <c r="F1856" s="33">
        <v>42642.943749999999</v>
      </c>
      <c r="G1856" s="51">
        <f t="shared" si="307"/>
        <v>9.0972222220443655E-2</v>
      </c>
      <c r="H1856" s="31" t="str">
        <f t="shared" si="308"/>
        <v>ACCEPTABLE</v>
      </c>
      <c r="I1856" s="18"/>
      <c r="J1856" s="33">
        <v>42643.034722222219</v>
      </c>
      <c r="K1856" s="33">
        <v>42643.040277777778</v>
      </c>
      <c r="L1856" s="27">
        <f t="shared" si="309"/>
        <v>5.5555555591126904E-3</v>
      </c>
      <c r="M1856" s="28" t="str">
        <f t="shared" si="310"/>
        <v>TRUE</v>
      </c>
      <c r="N1856" s="31" t="s">
        <v>41</v>
      </c>
      <c r="O1856" s="90" t="s">
        <v>1014</v>
      </c>
      <c r="P1856"/>
      <c r="Q1856"/>
      <c r="R1856"/>
      <c r="S1856"/>
      <c r="T1856"/>
      <c r="U1856"/>
      <c r="V1856"/>
      <c r="W1856"/>
    </row>
    <row r="1857" spans="1:23" ht="27" customHeight="1" thickBot="1" x14ac:dyDescent="0.3">
      <c r="A1857" s="73">
        <v>20242</v>
      </c>
      <c r="B1857" s="74">
        <v>1818</v>
      </c>
      <c r="C1857" s="75" t="s">
        <v>43</v>
      </c>
      <c r="D1857" s="76">
        <v>42643.072916666664</v>
      </c>
      <c r="E1857" s="74" t="s">
        <v>39</v>
      </c>
      <c r="F1857" s="33">
        <v>42642.943749999999</v>
      </c>
      <c r="G1857" s="51">
        <f t="shared" si="307"/>
        <v>0.12916666666569654</v>
      </c>
      <c r="H1857" s="31" t="str">
        <f t="shared" si="308"/>
        <v>ACCEPTABLE</v>
      </c>
      <c r="I1857" s="18"/>
      <c r="J1857" s="33">
        <v>42643.065972222219</v>
      </c>
      <c r="K1857" s="33">
        <v>42643.074999999997</v>
      </c>
      <c r="L1857" s="27">
        <f t="shared" si="309"/>
        <v>9.0277777781011537E-3</v>
      </c>
      <c r="M1857" s="28" t="str">
        <f t="shared" si="310"/>
        <v>TRUE</v>
      </c>
      <c r="N1857" s="31" t="s">
        <v>39</v>
      </c>
      <c r="O1857" s="90" t="s">
        <v>398</v>
      </c>
      <c r="P1857"/>
      <c r="Q1857"/>
      <c r="R1857"/>
      <c r="S1857"/>
      <c r="T1857"/>
      <c r="U1857"/>
      <c r="V1857"/>
      <c r="W1857"/>
    </row>
    <row r="1858" spans="1:23" ht="27" customHeight="1" thickBot="1" x14ac:dyDescent="0.3">
      <c r="A1858" s="73">
        <v>20241</v>
      </c>
      <c r="B1858" s="74">
        <v>1819</v>
      </c>
      <c r="C1858" s="75" t="s">
        <v>51</v>
      </c>
      <c r="D1858" s="76">
        <v>42643.590277777781</v>
      </c>
      <c r="E1858" s="74" t="s">
        <v>41</v>
      </c>
      <c r="F1858" s="33">
        <v>42643.436111111114</v>
      </c>
      <c r="G1858" s="51">
        <f t="shared" si="307"/>
        <v>0.15416666666715173</v>
      </c>
      <c r="H1858" s="31" t="str">
        <f t="shared" si="308"/>
        <v>ACCEPTABLE</v>
      </c>
      <c r="I1858" s="18"/>
      <c r="J1858" s="33">
        <v>42643.591666666667</v>
      </c>
      <c r="K1858" s="33">
        <v>42643.597916666666</v>
      </c>
      <c r="L1858" s="27">
        <f t="shared" si="309"/>
        <v>6.2499999985448085E-3</v>
      </c>
      <c r="M1858" s="28" t="str">
        <f t="shared" si="310"/>
        <v>TRUE</v>
      </c>
      <c r="N1858" s="31" t="s">
        <v>41</v>
      </c>
      <c r="O1858" s="90" t="s">
        <v>1037</v>
      </c>
      <c r="P1858"/>
      <c r="Q1858"/>
      <c r="R1858"/>
      <c r="S1858"/>
      <c r="T1858"/>
      <c r="U1858"/>
      <c r="V1858"/>
      <c r="W1858"/>
    </row>
    <row r="1859" spans="1:23" ht="27" customHeight="1" thickBot="1" x14ac:dyDescent="0.3">
      <c r="A1859" s="73">
        <v>20241</v>
      </c>
      <c r="B1859" s="74">
        <v>1820</v>
      </c>
      <c r="C1859" s="75" t="s">
        <v>340</v>
      </c>
      <c r="D1859" s="76">
        <v>42643.618055555555</v>
      </c>
      <c r="E1859" s="74" t="s">
        <v>39</v>
      </c>
      <c r="F1859" s="33">
        <v>42643.436111111114</v>
      </c>
      <c r="G1859" s="51">
        <f t="shared" si="307"/>
        <v>0.18194444444088731</v>
      </c>
      <c r="H1859" s="31" t="str">
        <f t="shared" si="308"/>
        <v>ACCEPTABLE</v>
      </c>
      <c r="I1859" s="18"/>
      <c r="J1859" s="33">
        <v>42643.62222222222</v>
      </c>
      <c r="K1859" s="33">
        <v>42643.632638888892</v>
      </c>
      <c r="L1859" s="27">
        <f t="shared" si="309"/>
        <v>1.0416666671517305E-2</v>
      </c>
      <c r="M1859" s="28" t="str">
        <f t="shared" si="310"/>
        <v>TRUE</v>
      </c>
      <c r="N1859" s="31" t="s">
        <v>39</v>
      </c>
      <c r="O1859" s="90" t="s">
        <v>1038</v>
      </c>
      <c r="P1859"/>
      <c r="Q1859"/>
      <c r="R1859"/>
      <c r="S1859"/>
      <c r="T1859"/>
      <c r="U1859"/>
      <c r="V1859"/>
      <c r="W1859"/>
    </row>
    <row r="1860" spans="1:23" ht="27" customHeight="1" thickBot="1" x14ac:dyDescent="0.3">
      <c r="A1860" s="73">
        <v>20242</v>
      </c>
      <c r="B1860" s="74">
        <v>1821</v>
      </c>
      <c r="C1860" s="75" t="s">
        <v>43</v>
      </c>
      <c r="D1860" s="76">
        <v>42644.090277777781</v>
      </c>
      <c r="E1860" s="74" t="s">
        <v>41</v>
      </c>
      <c r="F1860" s="33">
        <v>42643.905555555553</v>
      </c>
      <c r="G1860" s="51">
        <f t="shared" si="307"/>
        <v>0.18472222222771961</v>
      </c>
      <c r="H1860" s="31" t="str">
        <f t="shared" si="308"/>
        <v>ACCEPTABLE</v>
      </c>
      <c r="I1860" s="18"/>
      <c r="J1860" s="33">
        <v>42644.097222222219</v>
      </c>
      <c r="K1860" s="33">
        <v>42644.10833333333</v>
      </c>
      <c r="L1860" s="27">
        <f t="shared" si="309"/>
        <v>1.1111111110949423E-2</v>
      </c>
      <c r="M1860" s="28" t="str">
        <f t="shared" si="310"/>
        <v>TRUE</v>
      </c>
      <c r="N1860" s="31" t="s">
        <v>41</v>
      </c>
      <c r="O1860" s="90" t="s">
        <v>398</v>
      </c>
      <c r="P1860"/>
      <c r="Q1860"/>
      <c r="R1860"/>
      <c r="S1860"/>
      <c r="T1860"/>
      <c r="U1860"/>
      <c r="V1860"/>
      <c r="W1860"/>
    </row>
    <row r="1861" spans="1:23" ht="27" customHeight="1" thickBot="1" x14ac:dyDescent="0.3">
      <c r="A1861" s="73">
        <v>20242</v>
      </c>
      <c r="B1861" s="74">
        <v>1822</v>
      </c>
      <c r="C1861" s="75" t="s">
        <v>40</v>
      </c>
      <c r="D1861" s="76">
        <v>42644.118055555555</v>
      </c>
      <c r="E1861" s="74" t="s">
        <v>39</v>
      </c>
      <c r="F1861" s="33">
        <v>42643.905555555553</v>
      </c>
      <c r="G1861" s="51">
        <f t="shared" si="307"/>
        <v>0.21250000000145519</v>
      </c>
      <c r="H1861" s="31" t="str">
        <f t="shared" si="308"/>
        <v>ACCEPTABLE</v>
      </c>
      <c r="I1861" s="18"/>
      <c r="J1861" s="33">
        <v>42644.121527777781</v>
      </c>
      <c r="K1861" s="33">
        <v>42644.133333333331</v>
      </c>
      <c r="L1861" s="27">
        <f t="shared" si="309"/>
        <v>1.1805555550381541E-2</v>
      </c>
      <c r="M1861" s="28" t="str">
        <f t="shared" si="310"/>
        <v>TRUE</v>
      </c>
      <c r="N1861" s="31" t="s">
        <v>39</v>
      </c>
      <c r="O1861" s="90" t="s">
        <v>1039</v>
      </c>
      <c r="P1861"/>
      <c r="Q1861"/>
      <c r="R1861"/>
      <c r="S1861"/>
      <c r="T1861"/>
      <c r="U1861"/>
      <c r="V1861"/>
      <c r="W1861"/>
    </row>
    <row r="1862" spans="1:23" ht="27" customHeight="1" thickBot="1" x14ac:dyDescent="0.3">
      <c r="A1862" s="73">
        <v>20243</v>
      </c>
      <c r="B1862" s="74">
        <v>1823</v>
      </c>
      <c r="C1862" s="75" t="s">
        <v>340</v>
      </c>
      <c r="D1862" s="76">
        <v>42644.520833333336</v>
      </c>
      <c r="E1862" s="74" t="s">
        <v>41</v>
      </c>
      <c r="F1862" s="33">
        <v>42644.438888888886</v>
      </c>
      <c r="G1862" s="51">
        <f t="shared" si="307"/>
        <v>8.1944444449618459E-2</v>
      </c>
      <c r="H1862" s="31" t="str">
        <f t="shared" si="308"/>
        <v>ACCEPTABLE</v>
      </c>
      <c r="I1862" s="18"/>
      <c r="J1862" s="33">
        <v>42644.518750000003</v>
      </c>
      <c r="K1862" s="33">
        <v>42644.535416666666</v>
      </c>
      <c r="L1862" s="27">
        <f t="shared" si="309"/>
        <v>1.6666666662786156E-2</v>
      </c>
      <c r="M1862" s="28" t="str">
        <f t="shared" si="310"/>
        <v>TRUE</v>
      </c>
      <c r="N1862" s="31" t="s">
        <v>41</v>
      </c>
      <c r="O1862" s="29" t="s">
        <v>1040</v>
      </c>
      <c r="P1862"/>
      <c r="Q1862"/>
      <c r="R1862"/>
      <c r="S1862"/>
      <c r="T1862"/>
      <c r="U1862"/>
      <c r="V1862"/>
      <c r="W1862"/>
    </row>
    <row r="1863" spans="1:23" ht="27" customHeight="1" thickBot="1" x14ac:dyDescent="0.3">
      <c r="A1863" s="73">
        <v>20243</v>
      </c>
      <c r="B1863" s="74">
        <v>1824</v>
      </c>
      <c r="C1863" s="75" t="s">
        <v>51</v>
      </c>
      <c r="D1863" s="76">
        <v>42644.555555555555</v>
      </c>
      <c r="E1863" s="74" t="s">
        <v>39</v>
      </c>
      <c r="F1863" s="33">
        <v>42644.438888888886</v>
      </c>
      <c r="G1863" s="51">
        <f t="shared" si="307"/>
        <v>0.11666666666860692</v>
      </c>
      <c r="H1863" s="31" t="str">
        <f t="shared" si="308"/>
        <v>ACCEPTABLE</v>
      </c>
      <c r="I1863" s="18"/>
      <c r="J1863" s="33">
        <v>42644.606249999997</v>
      </c>
      <c r="K1863" s="33">
        <v>42644.618055555555</v>
      </c>
      <c r="L1863" s="27">
        <f t="shared" si="309"/>
        <v>1.1805555557657499E-2</v>
      </c>
      <c r="M1863" s="28" t="str">
        <f t="shared" si="310"/>
        <v>TRUE</v>
      </c>
      <c r="N1863" s="31" t="s">
        <v>39</v>
      </c>
      <c r="O1863" s="29" t="s">
        <v>542</v>
      </c>
      <c r="P1863"/>
      <c r="Q1863"/>
      <c r="R1863"/>
      <c r="S1863"/>
      <c r="T1863"/>
      <c r="U1863"/>
      <c r="V1863"/>
      <c r="W1863"/>
    </row>
    <row r="1864" spans="1:23" ht="27" customHeight="1" thickBot="1" x14ac:dyDescent="0.3">
      <c r="A1864" s="73">
        <v>20243</v>
      </c>
      <c r="B1864" s="74">
        <v>1825</v>
      </c>
      <c r="C1864" s="75" t="s">
        <v>53</v>
      </c>
      <c r="D1864" s="76">
        <v>42645.423611111109</v>
      </c>
      <c r="E1864" s="74" t="s">
        <v>41</v>
      </c>
      <c r="F1864" s="33">
        <v>42645.364583333336</v>
      </c>
      <c r="G1864" s="51">
        <f t="shared" si="307"/>
        <v>5.9027777773735579E-2</v>
      </c>
      <c r="H1864" s="31" t="str">
        <f t="shared" si="308"/>
        <v>ACCEPTABLE</v>
      </c>
      <c r="I1864" s="18"/>
      <c r="J1864" s="33">
        <v>42645.427777777775</v>
      </c>
      <c r="K1864" s="33">
        <v>42645.435416666667</v>
      </c>
      <c r="L1864" s="27">
        <f t="shared" si="309"/>
        <v>7.6388888919609599E-3</v>
      </c>
      <c r="M1864" s="28" t="str">
        <f t="shared" si="310"/>
        <v>TRUE</v>
      </c>
      <c r="N1864" s="31" t="s">
        <v>41</v>
      </c>
      <c r="O1864" s="29" t="s">
        <v>485</v>
      </c>
      <c r="P1864"/>
      <c r="Q1864"/>
      <c r="R1864"/>
      <c r="S1864"/>
      <c r="T1864"/>
      <c r="U1864"/>
      <c r="V1864"/>
      <c r="W1864"/>
    </row>
    <row r="1865" spans="1:23" ht="27" customHeight="1" thickBot="1" x14ac:dyDescent="0.3">
      <c r="A1865" s="73">
        <v>20243</v>
      </c>
      <c r="B1865" s="74">
        <v>1826</v>
      </c>
      <c r="C1865" s="75" t="s">
        <v>53</v>
      </c>
      <c r="D1865" s="76">
        <v>42645.472222222219</v>
      </c>
      <c r="E1865" s="74" t="s">
        <v>39</v>
      </c>
      <c r="F1865" s="33">
        <v>42645.364583333336</v>
      </c>
      <c r="G1865" s="51">
        <f t="shared" si="307"/>
        <v>0.10763888888322981</v>
      </c>
      <c r="H1865" s="31" t="str">
        <f t="shared" si="308"/>
        <v>ACCEPTABLE</v>
      </c>
      <c r="I1865" s="18"/>
      <c r="J1865" s="33">
        <v>42645.479166666664</v>
      </c>
      <c r="K1865" s="33">
        <v>42645.489583333336</v>
      </c>
      <c r="L1865" s="27">
        <f t="shared" si="309"/>
        <v>1.0416666671517305E-2</v>
      </c>
      <c r="M1865" s="28" t="str">
        <f t="shared" si="310"/>
        <v>TRUE</v>
      </c>
      <c r="N1865" s="31" t="s">
        <v>39</v>
      </c>
      <c r="O1865" s="29" t="s">
        <v>542</v>
      </c>
      <c r="P1865"/>
      <c r="Q1865"/>
      <c r="R1865"/>
      <c r="S1865"/>
      <c r="T1865"/>
      <c r="U1865"/>
      <c r="V1865"/>
      <c r="W1865"/>
    </row>
    <row r="1866" spans="1:23" ht="27" customHeight="1" thickBot="1" x14ac:dyDescent="0.3">
      <c r="A1866" s="73">
        <v>20243</v>
      </c>
      <c r="B1866" s="74">
        <v>1827</v>
      </c>
      <c r="C1866" s="75" t="s">
        <v>51</v>
      </c>
      <c r="D1866" s="76">
        <v>42646.215277777781</v>
      </c>
      <c r="E1866" s="74" t="s">
        <v>41</v>
      </c>
      <c r="F1866" s="33">
        <v>42645.916666666664</v>
      </c>
      <c r="G1866" s="51">
        <f t="shared" si="307"/>
        <v>0.29861111111677019</v>
      </c>
      <c r="H1866" s="31" t="str">
        <f t="shared" si="308"/>
        <v>ACCEPTABLE</v>
      </c>
      <c r="I1866" s="18"/>
      <c r="J1866" s="33">
        <v>42646.258333333331</v>
      </c>
      <c r="K1866" s="33">
        <v>42646.270833333336</v>
      </c>
      <c r="L1866" s="27">
        <f t="shared" si="309"/>
        <v>1.2500000004365575E-2</v>
      </c>
      <c r="M1866" s="28" t="str">
        <f t="shared" si="310"/>
        <v>TRUE</v>
      </c>
      <c r="N1866" s="31" t="s">
        <v>41</v>
      </c>
      <c r="O1866" s="29" t="s">
        <v>821</v>
      </c>
      <c r="P1866"/>
      <c r="Q1866"/>
      <c r="R1866"/>
      <c r="S1866"/>
      <c r="T1866"/>
      <c r="U1866"/>
      <c r="V1866"/>
      <c r="W1866"/>
    </row>
    <row r="1867" spans="1:23" ht="27" customHeight="1" thickBot="1" x14ac:dyDescent="0.3">
      <c r="A1867" s="73">
        <v>20243</v>
      </c>
      <c r="B1867" s="74">
        <v>1828</v>
      </c>
      <c r="C1867" s="75" t="s">
        <v>340</v>
      </c>
      <c r="D1867" s="76">
        <v>42646.243055555555</v>
      </c>
      <c r="E1867" s="74" t="s">
        <v>39</v>
      </c>
      <c r="F1867" s="33">
        <v>42645.916666666664</v>
      </c>
      <c r="G1867" s="51">
        <f t="shared" si="307"/>
        <v>0.32638888889050577</v>
      </c>
      <c r="H1867" s="31" t="str">
        <f t="shared" si="308"/>
        <v>ACCEPTABLE</v>
      </c>
      <c r="I1867" s="18"/>
      <c r="J1867" s="33">
        <v>42646.288888888892</v>
      </c>
      <c r="K1867" s="33">
        <v>42646.301388888889</v>
      </c>
      <c r="L1867" s="27">
        <f t="shared" si="309"/>
        <v>1.2499999997089617E-2</v>
      </c>
      <c r="M1867" s="28" t="str">
        <f t="shared" si="310"/>
        <v>TRUE</v>
      </c>
      <c r="N1867" s="31" t="s">
        <v>39</v>
      </c>
      <c r="O1867" s="29" t="s">
        <v>1041</v>
      </c>
      <c r="P1867"/>
      <c r="Q1867"/>
      <c r="R1867"/>
      <c r="S1867"/>
      <c r="T1867"/>
      <c r="U1867"/>
      <c r="V1867"/>
      <c r="W1867"/>
    </row>
    <row r="1868" spans="1:23" ht="27" customHeight="1" thickBot="1" x14ac:dyDescent="0.3">
      <c r="A1868" s="77">
        <v>20244</v>
      </c>
      <c r="B1868" s="78">
        <v>1829</v>
      </c>
      <c r="C1868" s="79" t="s">
        <v>40</v>
      </c>
      <c r="D1868" s="80">
        <v>42647.347222222219</v>
      </c>
      <c r="E1868" s="78" t="s">
        <v>41</v>
      </c>
      <c r="F1868" s="33">
        <v>42647.287499999999</v>
      </c>
      <c r="G1868" s="51">
        <f t="shared" ref="G1868:G1924" si="313">IF(D1868="","",D1868-F1868)</f>
        <v>5.9722222220443655E-2</v>
      </c>
      <c r="H1868" s="31" t="str">
        <f t="shared" si="308"/>
        <v>ACCEPTABLE</v>
      </c>
      <c r="I1868" s="18"/>
      <c r="J1868" s="33">
        <v>42647.334722222222</v>
      </c>
      <c r="K1868" s="33">
        <v>42647.34652777778</v>
      </c>
      <c r="L1868" s="27">
        <f t="shared" si="309"/>
        <v>1.1805555557657499E-2</v>
      </c>
      <c r="M1868" s="28" t="str">
        <f t="shared" si="310"/>
        <v>TRUE</v>
      </c>
      <c r="N1868" s="31" t="s">
        <v>41</v>
      </c>
      <c r="O1868" s="29" t="s">
        <v>1042</v>
      </c>
      <c r="P1868"/>
      <c r="Q1868"/>
      <c r="R1868"/>
      <c r="S1868"/>
      <c r="T1868"/>
      <c r="U1868"/>
      <c r="V1868"/>
      <c r="W1868"/>
    </row>
    <row r="1869" spans="1:23" ht="27" customHeight="1" thickBot="1" x14ac:dyDescent="0.3">
      <c r="A1869" s="77">
        <v>20244</v>
      </c>
      <c r="B1869" s="78">
        <v>1830</v>
      </c>
      <c r="C1869" s="79" t="s">
        <v>43</v>
      </c>
      <c r="D1869" s="80">
        <v>42647.381944444445</v>
      </c>
      <c r="E1869" s="78" t="s">
        <v>39</v>
      </c>
      <c r="F1869" s="33">
        <v>42647.287499999999</v>
      </c>
      <c r="G1869" s="51">
        <f t="shared" si="313"/>
        <v>9.4444444446708076E-2</v>
      </c>
      <c r="H1869" s="31" t="str">
        <f t="shared" si="308"/>
        <v>ACCEPTABLE</v>
      </c>
      <c r="I1869" s="18"/>
      <c r="J1869" s="33">
        <v>42647.371527777781</v>
      </c>
      <c r="K1869" s="33">
        <v>42647.378472222219</v>
      </c>
      <c r="L1869" s="27">
        <f t="shared" si="309"/>
        <v>6.9444444379769266E-3</v>
      </c>
      <c r="M1869" s="28" t="str">
        <f t="shared" si="310"/>
        <v>TRUE</v>
      </c>
      <c r="N1869" s="31" t="s">
        <v>39</v>
      </c>
      <c r="O1869" s="29" t="s">
        <v>398</v>
      </c>
      <c r="P1869"/>
      <c r="Q1869"/>
      <c r="R1869"/>
      <c r="S1869"/>
      <c r="T1869"/>
      <c r="U1869"/>
      <c r="V1869"/>
      <c r="W1869"/>
    </row>
    <row r="1870" spans="1:23" ht="27" customHeight="1" thickBot="1" x14ac:dyDescent="0.3">
      <c r="A1870" s="73">
        <v>20244</v>
      </c>
      <c r="B1870" s="74">
        <v>1831</v>
      </c>
      <c r="C1870" s="75" t="s">
        <v>43</v>
      </c>
      <c r="D1870" s="76">
        <v>42647.961805555555</v>
      </c>
      <c r="E1870" s="74" t="s">
        <v>41</v>
      </c>
      <c r="F1870" s="33">
        <v>42647.871527777781</v>
      </c>
      <c r="G1870" s="51">
        <f t="shared" si="313"/>
        <v>9.0277777773735579E-2</v>
      </c>
      <c r="H1870" s="31" t="str">
        <f t="shared" si="308"/>
        <v>ACCEPTABLE</v>
      </c>
      <c r="I1870" s="18"/>
      <c r="J1870" s="33">
        <v>42647.947916666664</v>
      </c>
      <c r="K1870" s="33">
        <v>42647.961805555555</v>
      </c>
      <c r="L1870" s="27">
        <f t="shared" si="309"/>
        <v>1.3888888890505768E-2</v>
      </c>
      <c r="M1870" s="28" t="str">
        <f t="shared" si="310"/>
        <v>TRUE</v>
      </c>
      <c r="N1870" s="31" t="s">
        <v>41</v>
      </c>
      <c r="O1870" s="29" t="s">
        <v>398</v>
      </c>
      <c r="P1870"/>
      <c r="Q1870"/>
      <c r="R1870"/>
      <c r="S1870"/>
      <c r="T1870"/>
      <c r="U1870"/>
      <c r="V1870"/>
      <c r="W1870"/>
    </row>
    <row r="1871" spans="1:23" ht="27" customHeight="1" thickBot="1" x14ac:dyDescent="0.3">
      <c r="A1871" s="73">
        <v>20244</v>
      </c>
      <c r="B1871" s="74">
        <v>1832</v>
      </c>
      <c r="C1871" s="75" t="s">
        <v>40</v>
      </c>
      <c r="D1871" s="76">
        <v>42647.982638888891</v>
      </c>
      <c r="E1871" s="74" t="s">
        <v>39</v>
      </c>
      <c r="F1871" s="33">
        <v>42647.871527777781</v>
      </c>
      <c r="G1871" s="51">
        <f t="shared" si="313"/>
        <v>0.11111111110949423</v>
      </c>
      <c r="H1871" s="31" t="str">
        <f t="shared" si="308"/>
        <v>ACCEPTABLE</v>
      </c>
      <c r="I1871" s="18"/>
      <c r="J1871" s="91">
        <v>42647.996527777781</v>
      </c>
      <c r="K1871" s="91">
        <v>42648.006944444445</v>
      </c>
      <c r="L1871" s="27">
        <f t="shared" si="309"/>
        <v>1.0416666664241347E-2</v>
      </c>
      <c r="M1871" s="28" t="str">
        <f t="shared" si="310"/>
        <v>TRUE</v>
      </c>
      <c r="N1871" s="92" t="s">
        <v>39</v>
      </c>
      <c r="O1871" s="90" t="s">
        <v>1027</v>
      </c>
      <c r="P1871"/>
      <c r="Q1871"/>
      <c r="R1871"/>
      <c r="S1871"/>
      <c r="T1871"/>
      <c r="U1871"/>
      <c r="V1871"/>
      <c r="W1871"/>
    </row>
    <row r="1872" spans="1:23" ht="27" customHeight="1" thickBot="1" x14ac:dyDescent="0.3">
      <c r="A1872" s="73">
        <v>20245</v>
      </c>
      <c r="B1872" s="74">
        <v>1833</v>
      </c>
      <c r="C1872" s="75" t="s">
        <v>40</v>
      </c>
      <c r="D1872" s="76">
        <v>42648.013888888891</v>
      </c>
      <c r="E1872" s="74" t="s">
        <v>41</v>
      </c>
      <c r="F1872" s="33">
        <v>42647.871527777781</v>
      </c>
      <c r="G1872" s="51">
        <f t="shared" si="313"/>
        <v>0.14236111110949423</v>
      </c>
      <c r="H1872" s="31" t="str">
        <f t="shared" si="308"/>
        <v>ACCEPTABLE</v>
      </c>
      <c r="I1872" s="18"/>
      <c r="J1872" s="91">
        <v>42648.059027777781</v>
      </c>
      <c r="K1872" s="91">
        <v>42648.065972222219</v>
      </c>
      <c r="L1872" s="27">
        <f t="shared" si="309"/>
        <v>6.9444444379769266E-3</v>
      </c>
      <c r="M1872" s="28" t="str">
        <f t="shared" si="310"/>
        <v>TRUE</v>
      </c>
      <c r="N1872" s="92" t="s">
        <v>41</v>
      </c>
      <c r="O1872" s="90" t="s">
        <v>897</v>
      </c>
      <c r="P1872"/>
      <c r="Q1872"/>
      <c r="R1872"/>
      <c r="S1872"/>
      <c r="T1872"/>
      <c r="U1872"/>
      <c r="V1872"/>
      <c r="W1872"/>
    </row>
    <row r="1873" spans="1:23" ht="27" customHeight="1" thickBot="1" x14ac:dyDescent="0.3">
      <c r="A1873" s="73">
        <v>20245</v>
      </c>
      <c r="B1873" s="74">
        <v>1834</v>
      </c>
      <c r="C1873" s="75" t="s">
        <v>43</v>
      </c>
      <c r="D1873" s="76">
        <v>42648.052083333336</v>
      </c>
      <c r="E1873" s="74" t="s">
        <v>39</v>
      </c>
      <c r="F1873" s="33">
        <v>42647.871527777781</v>
      </c>
      <c r="G1873" s="51">
        <f t="shared" si="313"/>
        <v>0.18055555555474712</v>
      </c>
      <c r="H1873" s="31" t="str">
        <f t="shared" si="308"/>
        <v>ACCEPTABLE</v>
      </c>
      <c r="I1873" s="18"/>
      <c r="J1873" s="91">
        <v>42648.065972222219</v>
      </c>
      <c r="K1873" s="91">
        <v>42648.077777777777</v>
      </c>
      <c r="L1873" s="27">
        <f t="shared" si="309"/>
        <v>1.1805555557657499E-2</v>
      </c>
      <c r="M1873" s="28" t="str">
        <f t="shared" si="310"/>
        <v>TRUE</v>
      </c>
      <c r="N1873" s="92" t="s">
        <v>39</v>
      </c>
      <c r="O1873" s="90" t="s">
        <v>398</v>
      </c>
      <c r="P1873"/>
      <c r="Q1873"/>
      <c r="R1873"/>
      <c r="S1873"/>
      <c r="T1873"/>
      <c r="U1873"/>
      <c r="V1873"/>
      <c r="W1873"/>
    </row>
    <row r="1874" spans="1:23" ht="27" customHeight="1" thickBot="1" x14ac:dyDescent="0.3">
      <c r="A1874" s="73">
        <v>20246</v>
      </c>
      <c r="B1874" s="74">
        <v>1835</v>
      </c>
      <c r="C1874" s="75" t="s">
        <v>40</v>
      </c>
      <c r="D1874" s="76">
        <v>42648.625</v>
      </c>
      <c r="E1874" s="74" t="s">
        <v>41</v>
      </c>
      <c r="F1874" s="33">
        <v>42648.526388888888</v>
      </c>
      <c r="G1874" s="51">
        <f t="shared" si="313"/>
        <v>9.8611111112404615E-2</v>
      </c>
      <c r="H1874" s="31" t="str">
        <f t="shared" si="308"/>
        <v>ACCEPTABLE</v>
      </c>
      <c r="I1874" s="18"/>
      <c r="J1874" s="33">
        <v>42648.614583333336</v>
      </c>
      <c r="K1874" s="33">
        <v>42648.630555555559</v>
      </c>
      <c r="L1874" s="27">
        <f t="shared" si="309"/>
        <v>1.5972222223354038E-2</v>
      </c>
      <c r="M1874" s="28" t="str">
        <f t="shared" si="310"/>
        <v>TRUE</v>
      </c>
      <c r="N1874" s="31" t="s">
        <v>41</v>
      </c>
      <c r="O1874" s="29" t="s">
        <v>1043</v>
      </c>
      <c r="P1874"/>
      <c r="Q1874"/>
      <c r="R1874"/>
      <c r="S1874"/>
      <c r="T1874"/>
      <c r="U1874"/>
      <c r="V1874"/>
      <c r="W1874"/>
    </row>
    <row r="1875" spans="1:23" ht="27" customHeight="1" thickBot="1" x14ac:dyDescent="0.3">
      <c r="A1875" s="77">
        <v>20245</v>
      </c>
      <c r="B1875" s="78">
        <v>1836</v>
      </c>
      <c r="C1875" s="79" t="s">
        <v>43</v>
      </c>
      <c r="D1875" s="80">
        <v>42648.736111111109</v>
      </c>
      <c r="E1875" s="78" t="s">
        <v>39</v>
      </c>
      <c r="F1875" s="33">
        <v>42648.526388888888</v>
      </c>
      <c r="G1875" s="51">
        <f t="shared" si="313"/>
        <v>0.20972222222189885</v>
      </c>
      <c r="H1875" s="31" t="str">
        <f t="shared" si="308"/>
        <v>ACCEPTABLE</v>
      </c>
      <c r="I1875" s="18" t="s">
        <v>1018</v>
      </c>
      <c r="J1875" s="33">
        <v>42648.729166666664</v>
      </c>
      <c r="K1875" s="33">
        <v>42648.741666666669</v>
      </c>
      <c r="L1875" s="27">
        <f t="shared" si="309"/>
        <v>1.2500000004365575E-2</v>
      </c>
      <c r="M1875" s="28" t="str">
        <f t="shared" si="310"/>
        <v>TRUE</v>
      </c>
      <c r="N1875" s="31" t="s">
        <v>39</v>
      </c>
      <c r="O1875" s="29" t="s">
        <v>805</v>
      </c>
      <c r="P1875"/>
      <c r="Q1875"/>
      <c r="R1875"/>
      <c r="S1875"/>
      <c r="T1875"/>
      <c r="U1875"/>
      <c r="V1875"/>
      <c r="W1875"/>
    </row>
    <row r="1876" spans="1:23" ht="27" customHeight="1" thickBot="1" x14ac:dyDescent="0.3">
      <c r="A1876" s="73">
        <v>20245</v>
      </c>
      <c r="B1876" s="74">
        <v>1837</v>
      </c>
      <c r="C1876" s="75" t="s">
        <v>43</v>
      </c>
      <c r="D1876" s="76">
        <v>42648.947916666664</v>
      </c>
      <c r="E1876" s="74" t="s">
        <v>41</v>
      </c>
      <c r="F1876" s="33">
        <v>42648.818749999999</v>
      </c>
      <c r="G1876" s="51">
        <f t="shared" si="313"/>
        <v>0.12916666666569654</v>
      </c>
      <c r="H1876" s="31" t="str">
        <f t="shared" si="308"/>
        <v>ACCEPTABLE</v>
      </c>
      <c r="I1876" s="18" t="s">
        <v>1018</v>
      </c>
      <c r="J1876" s="33">
        <v>42648.947916666664</v>
      </c>
      <c r="K1876" s="33">
        <v>42648.958333333336</v>
      </c>
      <c r="L1876" s="27">
        <f t="shared" si="309"/>
        <v>1.0416666671517305E-2</v>
      </c>
      <c r="M1876" s="28" t="str">
        <f t="shared" si="310"/>
        <v>TRUE</v>
      </c>
      <c r="N1876" s="31" t="s">
        <v>41</v>
      </c>
      <c r="O1876" s="29" t="s">
        <v>805</v>
      </c>
      <c r="P1876"/>
      <c r="Q1876"/>
      <c r="R1876"/>
      <c r="S1876"/>
      <c r="T1876"/>
      <c r="U1876"/>
      <c r="V1876"/>
      <c r="W1876"/>
    </row>
    <row r="1877" spans="1:23" ht="27" customHeight="1" thickBot="1" x14ac:dyDescent="0.3">
      <c r="A1877" s="73">
        <v>20245</v>
      </c>
      <c r="B1877" s="74">
        <v>1838</v>
      </c>
      <c r="C1877" s="75" t="s">
        <v>43</v>
      </c>
      <c r="D1877" s="76">
        <v>42649.048611111109</v>
      </c>
      <c r="E1877" s="74" t="s">
        <v>41</v>
      </c>
      <c r="F1877" s="33">
        <v>42648.818749999999</v>
      </c>
      <c r="G1877" s="51">
        <f t="shared" si="313"/>
        <v>0.22986111111094942</v>
      </c>
      <c r="H1877" s="31" t="str">
        <f t="shared" si="308"/>
        <v>ACCEPTABLE</v>
      </c>
      <c r="I1877" s="18"/>
      <c r="J1877" s="33">
        <v>42649.041666666664</v>
      </c>
      <c r="K1877" s="33">
        <v>42649.053472222222</v>
      </c>
      <c r="L1877" s="27">
        <f t="shared" si="309"/>
        <v>1.1805555557657499E-2</v>
      </c>
      <c r="M1877" s="28" t="str">
        <f t="shared" si="310"/>
        <v>TRUE</v>
      </c>
      <c r="N1877" s="31" t="s">
        <v>41</v>
      </c>
      <c r="O1877" s="29" t="s">
        <v>398</v>
      </c>
      <c r="P1877"/>
      <c r="Q1877"/>
      <c r="R1877"/>
      <c r="S1877"/>
      <c r="T1877"/>
      <c r="U1877"/>
      <c r="V1877"/>
      <c r="W1877"/>
    </row>
    <row r="1878" spans="1:23" ht="27" customHeight="1" thickBot="1" x14ac:dyDescent="0.3">
      <c r="A1878" s="73">
        <v>20245</v>
      </c>
      <c r="B1878" s="74">
        <v>1839</v>
      </c>
      <c r="C1878" s="75" t="s">
        <v>40</v>
      </c>
      <c r="D1878" s="76">
        <v>42649.076388888891</v>
      </c>
      <c r="E1878" s="74" t="s">
        <v>39</v>
      </c>
      <c r="F1878" s="33">
        <v>42648.818749999999</v>
      </c>
      <c r="G1878" s="51">
        <f t="shared" si="313"/>
        <v>0.25763888889196096</v>
      </c>
      <c r="H1878" s="31" t="str">
        <f t="shared" si="308"/>
        <v>ACCEPTABLE</v>
      </c>
      <c r="I1878" s="18"/>
      <c r="J1878" s="33">
        <v>42649.077777777777</v>
      </c>
      <c r="K1878" s="33">
        <v>42649.09375</v>
      </c>
      <c r="L1878" s="27">
        <f t="shared" si="309"/>
        <v>1.5972222223354038E-2</v>
      </c>
      <c r="M1878" s="28" t="str">
        <f t="shared" si="310"/>
        <v>TRUE</v>
      </c>
      <c r="N1878" s="31" t="s">
        <v>39</v>
      </c>
      <c r="O1878" s="29" t="s">
        <v>1044</v>
      </c>
      <c r="P1878"/>
      <c r="Q1878"/>
      <c r="R1878"/>
      <c r="S1878"/>
      <c r="T1878"/>
      <c r="U1878"/>
      <c r="V1878"/>
      <c r="W1878"/>
    </row>
    <row r="1879" spans="1:23" ht="27" customHeight="1" thickBot="1" x14ac:dyDescent="0.3">
      <c r="A1879" s="73">
        <v>20247</v>
      </c>
      <c r="B1879" s="74">
        <v>1840</v>
      </c>
      <c r="C1879" s="75" t="s">
        <v>340</v>
      </c>
      <c r="D1879" s="76">
        <v>42649.510416666664</v>
      </c>
      <c r="E1879" s="74" t="s">
        <v>41</v>
      </c>
      <c r="F1879" s="33">
        <v>42649.400694444441</v>
      </c>
      <c r="G1879" s="51">
        <f t="shared" si="313"/>
        <v>0.10972222222335404</v>
      </c>
      <c r="H1879" s="31" t="str">
        <f t="shared" si="308"/>
        <v>ACCEPTABLE</v>
      </c>
      <c r="I1879" s="18"/>
      <c r="J1879" s="33">
        <v>42649.506249999999</v>
      </c>
      <c r="K1879" s="33">
        <v>42649.517361111109</v>
      </c>
      <c r="L1879" s="27">
        <f t="shared" si="309"/>
        <v>1.1111111110949423E-2</v>
      </c>
      <c r="M1879" s="28" t="str">
        <f t="shared" si="310"/>
        <v>TRUE</v>
      </c>
      <c r="N1879" s="31" t="s">
        <v>41</v>
      </c>
      <c r="O1879" s="29" t="s">
        <v>994</v>
      </c>
      <c r="P1879"/>
      <c r="Q1879"/>
      <c r="R1879"/>
      <c r="S1879"/>
      <c r="T1879"/>
      <c r="U1879"/>
      <c r="V1879"/>
      <c r="W1879"/>
    </row>
    <row r="1880" spans="1:23" ht="27" customHeight="1" thickBot="1" x14ac:dyDescent="0.3">
      <c r="A1880" s="73">
        <v>20247</v>
      </c>
      <c r="B1880" s="74">
        <v>1841</v>
      </c>
      <c r="C1880" s="75" t="s">
        <v>51</v>
      </c>
      <c r="D1880" s="76">
        <v>42649.545138888891</v>
      </c>
      <c r="E1880" s="74" t="s">
        <v>39</v>
      </c>
      <c r="F1880" s="33">
        <v>42649.400694444441</v>
      </c>
      <c r="G1880" s="51">
        <f t="shared" si="313"/>
        <v>0.14444444444961846</v>
      </c>
      <c r="H1880" s="31" t="str">
        <f t="shared" ref="H1880:H1929" si="314">IF(D1880-F1880&lt;0,"TOO LATE",IF(G1880="","",IF(OR(DAY(D1880-F1880)&gt;1,AND(HOUR(D1880-F1880)&gt;HOUR("0:59"),(SIGN(D1880-F1880)=1))),"ACCEPTABLE","TOO LATE")))</f>
        <v>ACCEPTABLE</v>
      </c>
      <c r="I1880" s="18"/>
      <c r="J1880" s="33">
        <v>42649.541666666664</v>
      </c>
      <c r="K1880" s="33">
        <v>42649.552083333336</v>
      </c>
      <c r="L1880" s="27">
        <f t="shared" si="309"/>
        <v>1.0416666671517305E-2</v>
      </c>
      <c r="M1880" s="28" t="str">
        <f t="shared" si="310"/>
        <v>TRUE</v>
      </c>
      <c r="N1880" s="31" t="s">
        <v>39</v>
      </c>
      <c r="O1880" s="29" t="s">
        <v>446</v>
      </c>
      <c r="P1880"/>
      <c r="Q1880"/>
      <c r="R1880"/>
      <c r="S1880"/>
      <c r="T1880"/>
      <c r="U1880"/>
      <c r="V1880"/>
      <c r="W1880"/>
    </row>
    <row r="1881" spans="1:23" ht="27" customHeight="1" thickBot="1" x14ac:dyDescent="0.3">
      <c r="A1881" s="77">
        <v>20247</v>
      </c>
      <c r="B1881" s="78">
        <v>1842</v>
      </c>
      <c r="C1881" s="79" t="s">
        <v>51</v>
      </c>
      <c r="D1881" s="80">
        <v>42650.736111111109</v>
      </c>
      <c r="E1881" s="78" t="s">
        <v>41</v>
      </c>
      <c r="F1881" s="33">
        <v>42650.681944444441</v>
      </c>
      <c r="G1881" s="51">
        <f t="shared" si="313"/>
        <v>5.4166666668606922E-2</v>
      </c>
      <c r="H1881" s="31" t="str">
        <f t="shared" si="314"/>
        <v>ACCEPTABLE</v>
      </c>
      <c r="I1881" s="18"/>
      <c r="J1881" s="33">
        <v>42650.738194444442</v>
      </c>
      <c r="K1881" s="33">
        <v>42650.745138888888</v>
      </c>
      <c r="L1881" s="27">
        <f t="shared" ref="L1881:L1930" si="315">IF(OR(K1881="",J1881=""), "Incomplete Data", K1881-J1881)</f>
        <v>6.9444444452528842E-3</v>
      </c>
      <c r="M1881" s="28" t="str">
        <f t="shared" ref="M1881:M1930" si="316">_xlfn.IFS(OR(J1881=0,K1881=0,L1881=""), "Incomplete Data", OR(L1881&gt;$M$5,L1881&lt;-$M$5),"FALSE",  OR(L1881&lt;=$M$5,L1881&gt;-$M$5), "TRUE")</f>
        <v>TRUE</v>
      </c>
      <c r="N1881" s="31" t="s">
        <v>41</v>
      </c>
      <c r="O1881" s="29" t="s">
        <v>453</v>
      </c>
      <c r="P1881"/>
      <c r="Q1881"/>
      <c r="R1881"/>
      <c r="S1881"/>
      <c r="T1881"/>
      <c r="U1881"/>
      <c r="V1881"/>
      <c r="W1881"/>
    </row>
    <row r="1882" spans="1:23" ht="27" customHeight="1" thickBot="1" x14ac:dyDescent="0.3">
      <c r="A1882" s="73">
        <v>20248</v>
      </c>
      <c r="B1882" s="74">
        <v>1844</v>
      </c>
      <c r="C1882" s="75" t="s">
        <v>40</v>
      </c>
      <c r="D1882" s="76">
        <v>42650.819444444445</v>
      </c>
      <c r="E1882" s="74" t="s">
        <v>41</v>
      </c>
      <c r="F1882" s="33">
        <v>42650.681944444441</v>
      </c>
      <c r="G1882" s="51">
        <f t="shared" si="313"/>
        <v>0.13750000000436557</v>
      </c>
      <c r="H1882" s="31" t="str">
        <f t="shared" si="314"/>
        <v>ACCEPTABLE</v>
      </c>
      <c r="I1882" s="18"/>
      <c r="J1882" s="33">
        <v>42650.834027777775</v>
      </c>
      <c r="K1882" s="33">
        <v>42650.851388888892</v>
      </c>
      <c r="L1882" s="27">
        <f t="shared" si="315"/>
        <v>1.7361111116770189E-2</v>
      </c>
      <c r="M1882" s="28" t="str">
        <f t="shared" si="316"/>
        <v>TRUE</v>
      </c>
      <c r="N1882" s="89" t="s">
        <v>41</v>
      </c>
      <c r="O1882" s="29" t="s">
        <v>1045</v>
      </c>
      <c r="P1882"/>
      <c r="Q1882"/>
      <c r="R1882"/>
      <c r="S1882"/>
      <c r="T1882"/>
      <c r="U1882"/>
      <c r="V1882"/>
      <c r="W1882"/>
    </row>
    <row r="1883" spans="1:23" ht="27" customHeight="1" thickBot="1" x14ac:dyDescent="0.3">
      <c r="A1883" s="73">
        <v>20246</v>
      </c>
      <c r="B1883" s="74">
        <v>1846</v>
      </c>
      <c r="C1883" s="75" t="s">
        <v>407</v>
      </c>
      <c r="D1883" s="76">
        <v>42650.888888888891</v>
      </c>
      <c r="E1883" s="74" t="s">
        <v>39</v>
      </c>
      <c r="F1883" s="33">
        <v>42650.681944444441</v>
      </c>
      <c r="G1883" s="51">
        <f t="shared" si="313"/>
        <v>0.20694444444961846</v>
      </c>
      <c r="H1883" s="31" t="str">
        <f t="shared" si="314"/>
        <v>ACCEPTABLE</v>
      </c>
      <c r="I1883" s="75" t="s">
        <v>1046</v>
      </c>
      <c r="J1883" s="33">
        <v>42650.887499999997</v>
      </c>
      <c r="K1883" s="33">
        <v>42650.9</v>
      </c>
      <c r="L1883" s="27">
        <f t="shared" si="315"/>
        <v>1.2500000004365575E-2</v>
      </c>
      <c r="M1883" s="28" t="str">
        <f t="shared" si="316"/>
        <v>TRUE</v>
      </c>
      <c r="N1883" s="31" t="s">
        <v>39</v>
      </c>
      <c r="O1883" s="29" t="s">
        <v>1043</v>
      </c>
      <c r="P1883"/>
      <c r="Q1883"/>
      <c r="R1883"/>
      <c r="S1883"/>
      <c r="T1883"/>
      <c r="U1883"/>
      <c r="V1883"/>
      <c r="W1883"/>
    </row>
    <row r="1884" spans="1:23" ht="27" customHeight="1" thickBot="1" x14ac:dyDescent="0.3">
      <c r="A1884" s="73">
        <v>20248</v>
      </c>
      <c r="B1884" s="74">
        <v>1847</v>
      </c>
      <c r="C1884" s="75" t="s">
        <v>43</v>
      </c>
      <c r="D1884" s="76">
        <v>42651.222222222219</v>
      </c>
      <c r="E1884" s="74" t="s">
        <v>41</v>
      </c>
      <c r="F1884" s="33">
        <v>42651.009027777778</v>
      </c>
      <c r="G1884" s="51">
        <f t="shared" si="313"/>
        <v>0.21319444444088731</v>
      </c>
      <c r="H1884" s="31" t="str">
        <f t="shared" si="314"/>
        <v>ACCEPTABLE</v>
      </c>
      <c r="I1884" s="18"/>
      <c r="J1884" s="33">
        <v>42651.208333333336</v>
      </c>
      <c r="K1884" s="33">
        <v>42651.219444444447</v>
      </c>
      <c r="L1884" s="27">
        <f t="shared" si="315"/>
        <v>1.1111111110949423E-2</v>
      </c>
      <c r="M1884" s="28" t="str">
        <f t="shared" si="316"/>
        <v>TRUE</v>
      </c>
      <c r="N1884" s="31" t="s">
        <v>41</v>
      </c>
      <c r="O1884" s="29" t="s">
        <v>398</v>
      </c>
      <c r="P1884"/>
      <c r="Q1884"/>
      <c r="R1884"/>
      <c r="S1884"/>
      <c r="T1884"/>
      <c r="U1884"/>
      <c r="V1884"/>
      <c r="W1884"/>
    </row>
    <row r="1885" spans="1:23" ht="27" customHeight="1" thickBot="1" x14ac:dyDescent="0.3">
      <c r="A1885" s="73">
        <v>20248</v>
      </c>
      <c r="B1885" s="74">
        <v>1848</v>
      </c>
      <c r="C1885" s="75" t="s">
        <v>40</v>
      </c>
      <c r="D1885" s="76">
        <v>42651.263888888891</v>
      </c>
      <c r="E1885" s="74" t="s">
        <v>39</v>
      </c>
      <c r="F1885" s="33">
        <v>42651.009027777778</v>
      </c>
      <c r="G1885" s="51">
        <f t="shared" si="313"/>
        <v>0.25486111111240461</v>
      </c>
      <c r="H1885" s="31" t="str">
        <f t="shared" si="314"/>
        <v>ACCEPTABLE</v>
      </c>
      <c r="I1885" s="18"/>
      <c r="J1885" s="33">
        <v>42651.239583333336</v>
      </c>
      <c r="K1885" s="33">
        <v>42651.251388888886</v>
      </c>
      <c r="L1885" s="27">
        <f t="shared" si="315"/>
        <v>1.1805555550381541E-2</v>
      </c>
      <c r="M1885" s="28" t="str">
        <f t="shared" si="316"/>
        <v>TRUE</v>
      </c>
      <c r="N1885" s="31" t="s">
        <v>39</v>
      </c>
      <c r="O1885" s="29" t="s">
        <v>1047</v>
      </c>
      <c r="P1885"/>
      <c r="Q1885"/>
      <c r="R1885"/>
      <c r="S1885"/>
      <c r="T1885"/>
      <c r="U1885"/>
      <c r="V1885"/>
      <c r="W1885"/>
    </row>
    <row r="1886" spans="1:23" ht="27" customHeight="1" thickBot="1" x14ac:dyDescent="0.3">
      <c r="A1886" s="77">
        <v>20249</v>
      </c>
      <c r="B1886" s="78">
        <v>1849</v>
      </c>
      <c r="C1886" s="79" t="s">
        <v>40</v>
      </c>
      <c r="D1886" s="80">
        <v>42652.322916666664</v>
      </c>
      <c r="E1886" s="78" t="s">
        <v>41</v>
      </c>
      <c r="F1886" s="33">
        <v>42652.228472222225</v>
      </c>
      <c r="G1886" s="51">
        <f t="shared" si="313"/>
        <v>9.4444444439432118E-2</v>
      </c>
      <c r="H1886" s="31" t="str">
        <f t="shared" si="314"/>
        <v>ACCEPTABLE</v>
      </c>
      <c r="I1886" s="18"/>
      <c r="J1886" s="33">
        <v>42652.299305555556</v>
      </c>
      <c r="K1886" s="33">
        <v>42652.30972222222</v>
      </c>
      <c r="L1886" s="27">
        <f t="shared" si="315"/>
        <v>1.0416666664241347E-2</v>
      </c>
      <c r="M1886" s="28" t="str">
        <f t="shared" si="316"/>
        <v>TRUE</v>
      </c>
      <c r="N1886" s="31" t="s">
        <v>41</v>
      </c>
      <c r="O1886" s="29" t="s">
        <v>1048</v>
      </c>
      <c r="P1886"/>
      <c r="Q1886"/>
      <c r="R1886"/>
      <c r="S1886"/>
      <c r="T1886"/>
      <c r="U1886"/>
      <c r="V1886"/>
      <c r="W1886"/>
    </row>
    <row r="1887" spans="1:23" ht="27" customHeight="1" thickBot="1" x14ac:dyDescent="0.3">
      <c r="A1887" s="77">
        <v>20249</v>
      </c>
      <c r="B1887" s="78">
        <v>1850</v>
      </c>
      <c r="C1887" s="79" t="s">
        <v>43</v>
      </c>
      <c r="D1887" s="80">
        <v>42652.354166666664</v>
      </c>
      <c r="E1887" s="78" t="s">
        <v>39</v>
      </c>
      <c r="F1887" s="33">
        <v>42652.228472222225</v>
      </c>
      <c r="G1887" s="51">
        <f t="shared" si="313"/>
        <v>0.12569444443943212</v>
      </c>
      <c r="H1887" s="31" t="str">
        <f t="shared" si="314"/>
        <v>ACCEPTABLE</v>
      </c>
      <c r="I1887" s="18"/>
      <c r="J1887" s="33">
        <v>42652.334722222222</v>
      </c>
      <c r="K1887" s="33">
        <v>42652.34097222222</v>
      </c>
      <c r="L1887" s="27">
        <f t="shared" si="315"/>
        <v>6.2499999985448085E-3</v>
      </c>
      <c r="M1887" s="28" t="str">
        <f t="shared" si="316"/>
        <v>TRUE</v>
      </c>
      <c r="N1887" s="31" t="s">
        <v>39</v>
      </c>
      <c r="O1887" s="29" t="s">
        <v>54</v>
      </c>
      <c r="P1887"/>
      <c r="Q1887"/>
      <c r="R1887"/>
      <c r="S1887"/>
      <c r="T1887"/>
      <c r="U1887"/>
      <c r="V1887"/>
      <c r="W1887"/>
    </row>
    <row r="1888" spans="1:23" ht="27" customHeight="1" thickBot="1" x14ac:dyDescent="0.3">
      <c r="A1888" s="77">
        <v>20250</v>
      </c>
      <c r="B1888" s="78">
        <v>1851</v>
      </c>
      <c r="C1888" s="79" t="s">
        <v>340</v>
      </c>
      <c r="D1888" s="80">
        <v>42652.6875</v>
      </c>
      <c r="E1888" s="78" t="s">
        <v>41</v>
      </c>
      <c r="F1888" s="33">
        <v>42652.563194444447</v>
      </c>
      <c r="G1888" s="51">
        <f t="shared" si="313"/>
        <v>0.12430555555329192</v>
      </c>
      <c r="H1888" s="31" t="str">
        <f t="shared" si="314"/>
        <v>ACCEPTABLE</v>
      </c>
      <c r="I1888" s="18"/>
      <c r="J1888" s="33">
        <v>42652.69027777778</v>
      </c>
      <c r="K1888" s="33">
        <v>42652.695138888892</v>
      </c>
      <c r="L1888" s="27">
        <f t="shared" si="315"/>
        <v>4.8611111124046147E-3</v>
      </c>
      <c r="M1888" s="28" t="str">
        <f t="shared" si="316"/>
        <v>TRUE</v>
      </c>
      <c r="N1888" s="31" t="s">
        <v>41</v>
      </c>
      <c r="O1888" s="29" t="s">
        <v>790</v>
      </c>
      <c r="P1888"/>
      <c r="Q1888"/>
      <c r="R1888"/>
      <c r="S1888"/>
      <c r="T1888"/>
      <c r="U1888"/>
      <c r="V1888"/>
      <c r="W1888"/>
    </row>
    <row r="1889" spans="1:23" ht="27" customHeight="1" thickBot="1" x14ac:dyDescent="0.3">
      <c r="A1889" s="77">
        <v>20250</v>
      </c>
      <c r="B1889" s="78">
        <v>1852</v>
      </c>
      <c r="C1889" s="79" t="s">
        <v>51</v>
      </c>
      <c r="D1889" s="80">
        <v>42652.722222222219</v>
      </c>
      <c r="E1889" s="78" t="s">
        <v>39</v>
      </c>
      <c r="F1889" s="33">
        <v>42652.563194444447</v>
      </c>
      <c r="G1889" s="51">
        <f t="shared" si="313"/>
        <v>0.15902777777228039</v>
      </c>
      <c r="H1889" s="31" t="str">
        <f t="shared" si="314"/>
        <v>ACCEPTABLE</v>
      </c>
      <c r="I1889" s="18"/>
      <c r="J1889" s="33">
        <v>42652.720138888886</v>
      </c>
      <c r="K1889" s="33">
        <v>42652.723611111112</v>
      </c>
      <c r="L1889" s="27">
        <f t="shared" si="315"/>
        <v>3.4722222262644209E-3</v>
      </c>
      <c r="M1889" s="28" t="str">
        <f t="shared" si="316"/>
        <v>TRUE</v>
      </c>
      <c r="N1889" s="31" t="s">
        <v>39</v>
      </c>
      <c r="O1889" s="29" t="s">
        <v>821</v>
      </c>
      <c r="P1889"/>
      <c r="Q1889"/>
      <c r="R1889"/>
      <c r="S1889"/>
      <c r="T1889"/>
      <c r="U1889"/>
      <c r="V1889"/>
      <c r="W1889"/>
    </row>
    <row r="1890" spans="1:23" ht="27" customHeight="1" thickBot="1" x14ac:dyDescent="0.3">
      <c r="A1890" s="73">
        <v>20249</v>
      </c>
      <c r="B1890" s="74">
        <v>1854</v>
      </c>
      <c r="C1890" s="75" t="s">
        <v>40</v>
      </c>
      <c r="D1890" s="76">
        <v>42652.84375</v>
      </c>
      <c r="E1890" s="74" t="s">
        <v>39</v>
      </c>
      <c r="F1890" s="33">
        <v>42652.563194444447</v>
      </c>
      <c r="G1890" s="51">
        <f t="shared" si="313"/>
        <v>0.28055555555329192</v>
      </c>
      <c r="H1890" s="31" t="str">
        <f t="shared" si="314"/>
        <v>ACCEPTABLE</v>
      </c>
      <c r="I1890" s="18"/>
      <c r="J1890" s="33">
        <v>42652.853472222225</v>
      </c>
      <c r="K1890" s="33">
        <v>42652.863194444442</v>
      </c>
      <c r="L1890" s="27">
        <f t="shared" si="315"/>
        <v>9.7222222175332718E-3</v>
      </c>
      <c r="M1890" s="28" t="str">
        <f t="shared" si="316"/>
        <v>TRUE</v>
      </c>
      <c r="N1890" s="31" t="s">
        <v>39</v>
      </c>
      <c r="O1890" s="29" t="s">
        <v>1049</v>
      </c>
      <c r="P1890"/>
      <c r="Q1890"/>
      <c r="R1890"/>
      <c r="S1890"/>
      <c r="T1890"/>
      <c r="U1890"/>
      <c r="V1890"/>
      <c r="W1890"/>
    </row>
    <row r="1891" spans="1:23" ht="27" customHeight="1" thickBot="1" x14ac:dyDescent="0.3">
      <c r="A1891" s="73">
        <v>20250</v>
      </c>
      <c r="B1891" s="74">
        <v>1856</v>
      </c>
      <c r="C1891" s="75" t="s">
        <v>51</v>
      </c>
      <c r="D1891" s="76">
        <v>42653.611111111109</v>
      </c>
      <c r="E1891" s="74" t="s">
        <v>41</v>
      </c>
      <c r="F1891" s="33">
        <v>42653.369444444441</v>
      </c>
      <c r="G1891" s="51">
        <f t="shared" si="313"/>
        <v>0.24166666666860692</v>
      </c>
      <c r="H1891" s="31" t="str">
        <f t="shared" si="314"/>
        <v>ACCEPTABLE</v>
      </c>
      <c r="I1891" s="18"/>
      <c r="J1891" s="33">
        <v>42653.617361111108</v>
      </c>
      <c r="K1891" s="33">
        <v>42653.624305555553</v>
      </c>
      <c r="L1891" s="27">
        <f t="shared" si="315"/>
        <v>6.9444444452528842E-3</v>
      </c>
      <c r="M1891" s="28" t="str">
        <f t="shared" si="316"/>
        <v>TRUE</v>
      </c>
      <c r="N1891" s="31" t="s">
        <v>41</v>
      </c>
      <c r="O1891" s="29" t="s">
        <v>405</v>
      </c>
      <c r="P1891"/>
      <c r="Q1891"/>
      <c r="R1891"/>
      <c r="S1891"/>
      <c r="T1891"/>
      <c r="U1891"/>
      <c r="V1891"/>
      <c r="W1891"/>
    </row>
    <row r="1892" spans="1:23" ht="27" customHeight="1" thickBot="1" x14ac:dyDescent="0.3">
      <c r="A1892" s="73">
        <v>20250</v>
      </c>
      <c r="B1892" s="74">
        <v>1857</v>
      </c>
      <c r="C1892" s="75" t="s">
        <v>340</v>
      </c>
      <c r="D1892" s="76">
        <v>42653.638888888891</v>
      </c>
      <c r="E1892" s="74" t="s">
        <v>39</v>
      </c>
      <c r="F1892" s="33">
        <v>42653.369444444441</v>
      </c>
      <c r="G1892" s="51">
        <f t="shared" si="313"/>
        <v>0.26944444444961846</v>
      </c>
      <c r="H1892" s="31" t="str">
        <f t="shared" si="314"/>
        <v>ACCEPTABLE</v>
      </c>
      <c r="I1892" s="18"/>
      <c r="J1892" s="33">
        <v>42653.643750000003</v>
      </c>
      <c r="K1892" s="33">
        <v>42653.65625</v>
      </c>
      <c r="L1892" s="27">
        <f t="shared" si="315"/>
        <v>1.2499999997089617E-2</v>
      </c>
      <c r="M1892" s="28" t="str">
        <f t="shared" si="316"/>
        <v>TRUE</v>
      </c>
      <c r="N1892" s="31" t="s">
        <v>39</v>
      </c>
      <c r="O1892" s="29" t="s">
        <v>1050</v>
      </c>
      <c r="P1892"/>
      <c r="Q1892"/>
      <c r="R1892"/>
      <c r="S1892"/>
      <c r="T1892"/>
      <c r="U1892"/>
      <c r="V1892"/>
      <c r="W1892"/>
    </row>
    <row r="1893" spans="1:23" ht="27" customHeight="1" thickBot="1" x14ac:dyDescent="0.3">
      <c r="A1893" s="73">
        <v>20251</v>
      </c>
      <c r="B1893" s="74">
        <v>1858</v>
      </c>
      <c r="C1893" s="75" t="s">
        <v>43</v>
      </c>
      <c r="D1893" s="76">
        <v>42653.923611111109</v>
      </c>
      <c r="E1893" s="74" t="s">
        <v>41</v>
      </c>
      <c r="F1893" s="33">
        <v>42653.84097222222</v>
      </c>
      <c r="G1893" s="51">
        <f t="shared" si="313"/>
        <v>8.2638888889050577E-2</v>
      </c>
      <c r="H1893" s="31" t="str">
        <f t="shared" si="314"/>
        <v>ACCEPTABLE</v>
      </c>
      <c r="I1893" s="18"/>
      <c r="J1893" s="33">
        <v>42653.923611111109</v>
      </c>
      <c r="K1893" s="33">
        <v>42653.934027777781</v>
      </c>
      <c r="L1893" s="27">
        <f t="shared" si="315"/>
        <v>1.0416666671517305E-2</v>
      </c>
      <c r="M1893" s="28" t="str">
        <f t="shared" si="316"/>
        <v>TRUE</v>
      </c>
      <c r="N1893" s="31" t="s">
        <v>41</v>
      </c>
      <c r="O1893" s="29" t="s">
        <v>398</v>
      </c>
      <c r="P1893"/>
      <c r="Q1893"/>
      <c r="R1893"/>
      <c r="S1893"/>
      <c r="T1893"/>
      <c r="U1893"/>
      <c r="V1893"/>
      <c r="W1893"/>
    </row>
    <row r="1894" spans="1:23" ht="27" customHeight="1" thickBot="1" x14ac:dyDescent="0.3">
      <c r="A1894" s="73">
        <v>20251</v>
      </c>
      <c r="B1894" s="74">
        <v>1859</v>
      </c>
      <c r="C1894" s="75" t="s">
        <v>40</v>
      </c>
      <c r="D1894" s="76">
        <v>42653.951388888891</v>
      </c>
      <c r="E1894" s="74" t="s">
        <v>39</v>
      </c>
      <c r="F1894" s="33">
        <v>42653.84097222222</v>
      </c>
      <c r="G1894" s="51">
        <f t="shared" si="313"/>
        <v>0.11041666667006211</v>
      </c>
      <c r="H1894" s="31" t="str">
        <f t="shared" si="314"/>
        <v>ACCEPTABLE</v>
      </c>
      <c r="I1894" s="18"/>
      <c r="J1894" s="33">
        <v>42653.945833333331</v>
      </c>
      <c r="K1894" s="33">
        <v>42653.959027777775</v>
      </c>
      <c r="L1894" s="27">
        <f t="shared" si="315"/>
        <v>1.3194444443797693E-2</v>
      </c>
      <c r="M1894" s="28" t="str">
        <f t="shared" si="316"/>
        <v>TRUE</v>
      </c>
      <c r="N1894" s="31" t="s">
        <v>39</v>
      </c>
      <c r="O1894" s="29" t="s">
        <v>897</v>
      </c>
      <c r="P1894"/>
      <c r="Q1894"/>
      <c r="R1894"/>
      <c r="S1894"/>
      <c r="T1894"/>
      <c r="U1894"/>
      <c r="V1894"/>
      <c r="W1894"/>
    </row>
    <row r="1895" spans="1:23" ht="27" customHeight="1" thickBot="1" x14ac:dyDescent="0.3">
      <c r="A1895" s="73">
        <v>20252</v>
      </c>
      <c r="B1895" s="74">
        <v>1860</v>
      </c>
      <c r="C1895" s="75" t="s">
        <v>40</v>
      </c>
      <c r="D1895" s="76">
        <v>42653.986111111109</v>
      </c>
      <c r="E1895" s="74" t="s">
        <v>41</v>
      </c>
      <c r="F1895" s="33">
        <v>42653.84097222222</v>
      </c>
      <c r="G1895" s="51">
        <f t="shared" si="313"/>
        <v>0.14513888888905058</v>
      </c>
      <c r="H1895" s="31" t="str">
        <f t="shared" si="314"/>
        <v>ACCEPTABLE</v>
      </c>
      <c r="I1895" s="18"/>
      <c r="J1895" s="33">
        <v>42654</v>
      </c>
      <c r="K1895" s="33">
        <v>42654.010416666664</v>
      </c>
      <c r="L1895" s="27">
        <f t="shared" si="315"/>
        <v>1.0416666664241347E-2</v>
      </c>
      <c r="M1895" s="28" t="str">
        <f t="shared" si="316"/>
        <v>TRUE</v>
      </c>
      <c r="N1895" s="31" t="s">
        <v>41</v>
      </c>
      <c r="O1895" s="29" t="s">
        <v>1051</v>
      </c>
      <c r="P1895"/>
      <c r="Q1895"/>
      <c r="R1895"/>
      <c r="S1895"/>
      <c r="T1895"/>
      <c r="U1895"/>
      <c r="V1895"/>
      <c r="W1895"/>
    </row>
    <row r="1896" spans="1:23" ht="27" customHeight="1" thickBot="1" x14ac:dyDescent="0.3">
      <c r="A1896" s="73">
        <v>20252</v>
      </c>
      <c r="B1896" s="74">
        <v>1861</v>
      </c>
      <c r="C1896" s="75" t="s">
        <v>43</v>
      </c>
      <c r="D1896" s="76">
        <v>42654.024305555555</v>
      </c>
      <c r="E1896" s="74" t="s">
        <v>39</v>
      </c>
      <c r="F1896" s="33">
        <v>42653.84097222222</v>
      </c>
      <c r="G1896" s="51">
        <f t="shared" si="313"/>
        <v>0.18333333333430346</v>
      </c>
      <c r="H1896" s="31" t="str">
        <f t="shared" si="314"/>
        <v>ACCEPTABLE</v>
      </c>
      <c r="I1896" s="18"/>
      <c r="J1896" s="33">
        <v>42654.041666666664</v>
      </c>
      <c r="K1896" s="33">
        <v>42654.052777777775</v>
      </c>
      <c r="L1896" s="27">
        <f t="shared" si="315"/>
        <v>1.1111111110949423E-2</v>
      </c>
      <c r="M1896" s="28" t="str">
        <f t="shared" si="316"/>
        <v>TRUE</v>
      </c>
      <c r="N1896" s="31" t="s">
        <v>39</v>
      </c>
      <c r="O1896" s="29" t="s">
        <v>398</v>
      </c>
      <c r="P1896"/>
      <c r="Q1896"/>
      <c r="R1896"/>
      <c r="S1896"/>
      <c r="T1896"/>
      <c r="U1896"/>
      <c r="V1896"/>
      <c r="W1896"/>
    </row>
    <row r="1897" spans="1:23" ht="27" customHeight="1" thickBot="1" x14ac:dyDescent="0.3">
      <c r="A1897" s="73">
        <v>20253</v>
      </c>
      <c r="B1897" s="74">
        <v>1862</v>
      </c>
      <c r="C1897" s="75" t="s">
        <v>40</v>
      </c>
      <c r="D1897" s="76">
        <v>42654.15625</v>
      </c>
      <c r="E1897" s="74" t="s">
        <v>41</v>
      </c>
      <c r="F1897" s="33">
        <v>42653.84097222222</v>
      </c>
      <c r="G1897" s="51">
        <f t="shared" si="313"/>
        <v>0.31527777777955635</v>
      </c>
      <c r="H1897" s="31" t="str">
        <f t="shared" si="314"/>
        <v>ACCEPTABLE</v>
      </c>
      <c r="I1897" s="18"/>
      <c r="J1897" s="33">
        <v>42654.173611111109</v>
      </c>
      <c r="K1897" s="33">
        <v>42654.186111111114</v>
      </c>
      <c r="L1897" s="27">
        <f t="shared" si="315"/>
        <v>1.2500000004365575E-2</v>
      </c>
      <c r="M1897" s="28" t="str">
        <f t="shared" si="316"/>
        <v>TRUE</v>
      </c>
      <c r="N1897" s="31" t="s">
        <v>41</v>
      </c>
      <c r="O1897" s="29" t="s">
        <v>1052</v>
      </c>
      <c r="P1897"/>
      <c r="Q1897"/>
      <c r="R1897"/>
      <c r="S1897"/>
      <c r="T1897"/>
      <c r="U1897"/>
      <c r="V1897"/>
      <c r="W1897"/>
    </row>
    <row r="1898" spans="1:23" ht="27" customHeight="1" thickBot="1" x14ac:dyDescent="0.3">
      <c r="A1898" s="77">
        <v>20253</v>
      </c>
      <c r="B1898" s="78">
        <v>1864</v>
      </c>
      <c r="C1898" s="79" t="s">
        <v>43</v>
      </c>
      <c r="D1898" s="80">
        <v>42654.6875</v>
      </c>
      <c r="E1898" s="78" t="s">
        <v>41</v>
      </c>
      <c r="F1898" s="33">
        <v>42654.374305555553</v>
      </c>
      <c r="G1898" s="51">
        <f t="shared" si="313"/>
        <v>0.31319444444670808</v>
      </c>
      <c r="H1898" s="31" t="str">
        <f t="shared" si="314"/>
        <v>ACCEPTABLE</v>
      </c>
      <c r="I1898" s="18"/>
      <c r="J1898" s="33">
        <v>42654.658333333333</v>
      </c>
      <c r="K1898" s="33">
        <v>42654.666666666664</v>
      </c>
      <c r="L1898" s="27">
        <f t="shared" si="315"/>
        <v>8.333333331393078E-3</v>
      </c>
      <c r="M1898" s="28" t="str">
        <f t="shared" si="316"/>
        <v>TRUE</v>
      </c>
      <c r="N1898" s="31" t="s">
        <v>41</v>
      </c>
      <c r="O1898" s="29" t="s">
        <v>398</v>
      </c>
      <c r="P1898"/>
      <c r="Q1898"/>
      <c r="R1898"/>
      <c r="S1898"/>
      <c r="T1898"/>
      <c r="U1898"/>
      <c r="V1898"/>
      <c r="W1898"/>
    </row>
    <row r="1899" spans="1:23" ht="27" customHeight="1" thickBot="1" x14ac:dyDescent="0.3">
      <c r="A1899" s="77">
        <v>20253</v>
      </c>
      <c r="B1899" s="78">
        <v>1865</v>
      </c>
      <c r="C1899" s="79" t="s">
        <v>40</v>
      </c>
      <c r="D1899" s="80">
        <v>42654.715277777781</v>
      </c>
      <c r="E1899" s="78" t="s">
        <v>39</v>
      </c>
      <c r="F1899" s="33">
        <v>42654.374305555553</v>
      </c>
      <c r="G1899" s="51">
        <f t="shared" si="313"/>
        <v>0.34097222222771961</v>
      </c>
      <c r="H1899" s="31" t="str">
        <f t="shared" si="314"/>
        <v>ACCEPTABLE</v>
      </c>
      <c r="I1899" s="18"/>
      <c r="J1899" s="33">
        <v>42654.701388888891</v>
      </c>
      <c r="K1899" s="33">
        <v>42654.712500000001</v>
      </c>
      <c r="L1899" s="27">
        <f t="shared" si="315"/>
        <v>1.1111111110949423E-2</v>
      </c>
      <c r="M1899" s="28" t="str">
        <f t="shared" si="316"/>
        <v>TRUE</v>
      </c>
      <c r="N1899" s="31" t="s">
        <v>39</v>
      </c>
      <c r="O1899" s="29" t="s">
        <v>1053</v>
      </c>
      <c r="P1899"/>
      <c r="Q1899"/>
      <c r="R1899"/>
      <c r="S1899"/>
      <c r="T1899"/>
      <c r="U1899"/>
      <c r="V1899"/>
      <c r="W1899"/>
    </row>
    <row r="1900" spans="1:23" ht="27" customHeight="1" thickBot="1" x14ac:dyDescent="0.3">
      <c r="A1900" s="77">
        <v>20254</v>
      </c>
      <c r="B1900" s="78">
        <v>1866</v>
      </c>
      <c r="C1900" s="79" t="s">
        <v>340</v>
      </c>
      <c r="D1900" s="80">
        <v>42654.75</v>
      </c>
      <c r="E1900" s="78" t="s">
        <v>41</v>
      </c>
      <c r="F1900" s="33">
        <v>42654.374305555553</v>
      </c>
      <c r="G1900" s="51">
        <f t="shared" si="313"/>
        <v>0.37569444444670808</v>
      </c>
      <c r="H1900" s="31" t="str">
        <f t="shared" si="314"/>
        <v>ACCEPTABLE</v>
      </c>
      <c r="I1900" s="18"/>
      <c r="J1900" s="33">
        <v>42654.75277777778</v>
      </c>
      <c r="K1900" s="33">
        <v>42654.762499999997</v>
      </c>
      <c r="L1900" s="27">
        <f t="shared" si="315"/>
        <v>9.7222222175332718E-3</v>
      </c>
      <c r="M1900" s="28" t="str">
        <f t="shared" si="316"/>
        <v>TRUE</v>
      </c>
      <c r="N1900" s="31" t="s">
        <v>41</v>
      </c>
      <c r="O1900" s="29" t="s">
        <v>1054</v>
      </c>
      <c r="P1900"/>
      <c r="Q1900"/>
      <c r="R1900"/>
      <c r="S1900"/>
      <c r="T1900"/>
      <c r="U1900"/>
      <c r="V1900"/>
      <c r="W1900"/>
    </row>
    <row r="1901" spans="1:23" ht="27" customHeight="1" thickBot="1" x14ac:dyDescent="0.3">
      <c r="A1901" s="73">
        <v>20254</v>
      </c>
      <c r="B1901" s="74">
        <v>1867</v>
      </c>
      <c r="C1901" s="75" t="s">
        <v>51</v>
      </c>
      <c r="D1901" s="76">
        <v>42654.784722222219</v>
      </c>
      <c r="E1901" s="74" t="s">
        <v>39</v>
      </c>
      <c r="F1901" s="33">
        <v>42654.374305555553</v>
      </c>
      <c r="G1901" s="51">
        <f t="shared" si="313"/>
        <v>0.41041666666569654</v>
      </c>
      <c r="H1901" s="31" t="str">
        <f t="shared" si="314"/>
        <v>ACCEPTABLE</v>
      </c>
      <c r="I1901" s="18"/>
      <c r="J1901" s="33">
        <v>42654.785416666666</v>
      </c>
      <c r="K1901" s="33">
        <v>42654.791666666664</v>
      </c>
      <c r="L1901" s="27">
        <f t="shared" si="315"/>
        <v>6.2499999985448085E-3</v>
      </c>
      <c r="M1901" s="28" t="str">
        <f t="shared" si="316"/>
        <v>TRUE</v>
      </c>
      <c r="N1901" s="31" t="s">
        <v>39</v>
      </c>
      <c r="O1901" s="29" t="s">
        <v>633</v>
      </c>
      <c r="P1901"/>
      <c r="Q1901"/>
      <c r="R1901"/>
      <c r="S1901"/>
      <c r="T1901"/>
      <c r="U1901"/>
      <c r="V1901"/>
      <c r="W1901"/>
    </row>
    <row r="1902" spans="1:23" ht="27" customHeight="1" thickBot="1" x14ac:dyDescent="0.3">
      <c r="A1902" s="73">
        <v>20252</v>
      </c>
      <c r="B1902" s="74">
        <v>1868</v>
      </c>
      <c r="C1902" s="75" t="s">
        <v>43</v>
      </c>
      <c r="D1902" s="76">
        <v>42654.923611111109</v>
      </c>
      <c r="E1902" s="74" t="s">
        <v>41</v>
      </c>
      <c r="F1902" s="33">
        <v>42654.374305555553</v>
      </c>
      <c r="G1902" s="51">
        <f t="shared" si="313"/>
        <v>0.54930555555620231</v>
      </c>
      <c r="H1902" s="31" t="str">
        <f t="shared" si="314"/>
        <v>ACCEPTABLE</v>
      </c>
      <c r="I1902" s="18"/>
      <c r="J1902" s="33">
        <v>42654.922222222223</v>
      </c>
      <c r="K1902" s="33">
        <v>42654.930555555555</v>
      </c>
      <c r="L1902" s="27">
        <f t="shared" si="315"/>
        <v>8.333333331393078E-3</v>
      </c>
      <c r="M1902" s="28" t="str">
        <f t="shared" si="316"/>
        <v>TRUE</v>
      </c>
      <c r="N1902" s="31" t="s">
        <v>41</v>
      </c>
      <c r="O1902" s="29" t="s">
        <v>398</v>
      </c>
      <c r="P1902"/>
      <c r="Q1902"/>
      <c r="R1902"/>
      <c r="S1902"/>
      <c r="T1902"/>
      <c r="U1902"/>
      <c r="V1902"/>
      <c r="W1902"/>
    </row>
    <row r="1903" spans="1:23" ht="27" customHeight="1" thickBot="1" x14ac:dyDescent="0.3">
      <c r="A1903" s="73">
        <v>20252</v>
      </c>
      <c r="B1903" s="74">
        <v>1869</v>
      </c>
      <c r="C1903" s="75" t="s">
        <v>40</v>
      </c>
      <c r="D1903" s="76">
        <v>42654.951388888891</v>
      </c>
      <c r="E1903" s="74" t="s">
        <v>39</v>
      </c>
      <c r="F1903" s="33">
        <v>42654.374305555553</v>
      </c>
      <c r="G1903" s="51">
        <f t="shared" si="313"/>
        <v>0.57708333333721384</v>
      </c>
      <c r="H1903" s="31" t="str">
        <f t="shared" si="314"/>
        <v>ACCEPTABLE</v>
      </c>
      <c r="I1903" s="18"/>
      <c r="J1903" s="33">
        <v>42654.953472222223</v>
      </c>
      <c r="K1903" s="33">
        <v>42654.965277777781</v>
      </c>
      <c r="L1903" s="27">
        <f t="shared" si="315"/>
        <v>1.1805555557657499E-2</v>
      </c>
      <c r="M1903" s="28" t="str">
        <f t="shared" si="316"/>
        <v>TRUE</v>
      </c>
      <c r="N1903" s="31" t="s">
        <v>39</v>
      </c>
      <c r="O1903" s="29" t="s">
        <v>1055</v>
      </c>
      <c r="P1903"/>
      <c r="Q1903"/>
      <c r="R1903"/>
      <c r="S1903"/>
      <c r="T1903"/>
      <c r="U1903"/>
      <c r="V1903"/>
      <c r="W1903"/>
    </row>
    <row r="1904" spans="1:23" ht="27" customHeight="1" thickBot="1" x14ac:dyDescent="0.3">
      <c r="A1904" s="77">
        <v>20254</v>
      </c>
      <c r="B1904" s="78">
        <v>1870</v>
      </c>
      <c r="C1904" s="79" t="s">
        <v>51</v>
      </c>
      <c r="D1904" s="80">
        <v>42655.652777777781</v>
      </c>
      <c r="E1904" s="74"/>
      <c r="F1904" s="33">
        <v>42655.543055555558</v>
      </c>
      <c r="G1904" s="51">
        <f t="shared" si="313"/>
        <v>0.10972222222335404</v>
      </c>
      <c r="H1904" s="31" t="str">
        <f t="shared" si="314"/>
        <v>ACCEPTABLE</v>
      </c>
      <c r="I1904" s="18"/>
      <c r="J1904" s="33">
        <v>42655.656944444447</v>
      </c>
      <c r="K1904" s="33">
        <v>42655.662499999999</v>
      </c>
      <c r="L1904" s="27">
        <f t="shared" si="315"/>
        <v>5.5555555518367328E-3</v>
      </c>
      <c r="M1904" s="28" t="str">
        <f t="shared" si="316"/>
        <v>TRUE</v>
      </c>
      <c r="N1904" s="31" t="s">
        <v>41</v>
      </c>
      <c r="O1904" s="29" t="s">
        <v>446</v>
      </c>
      <c r="P1904"/>
      <c r="Q1904"/>
      <c r="R1904"/>
      <c r="S1904"/>
      <c r="T1904"/>
      <c r="U1904"/>
      <c r="V1904"/>
      <c r="W1904"/>
    </row>
    <row r="1905" spans="1:23" ht="27" customHeight="1" thickBot="1" x14ac:dyDescent="0.3">
      <c r="A1905" s="77">
        <v>20254</v>
      </c>
      <c r="B1905" s="78">
        <v>1871</v>
      </c>
      <c r="C1905" s="79" t="s">
        <v>340</v>
      </c>
      <c r="D1905" s="80">
        <v>42655.680555555555</v>
      </c>
      <c r="E1905" s="74"/>
      <c r="F1905" s="33">
        <v>42655.543055555558</v>
      </c>
      <c r="G1905" s="51">
        <f t="shared" si="313"/>
        <v>0.13749999999708962</v>
      </c>
      <c r="H1905" s="31" t="str">
        <f t="shared" si="314"/>
        <v>ACCEPTABLE</v>
      </c>
      <c r="I1905" s="18"/>
      <c r="J1905" s="33">
        <v>42655.681250000001</v>
      </c>
      <c r="K1905" s="33">
        <v>42655.693749999999</v>
      </c>
      <c r="L1905" s="27">
        <f t="shared" si="315"/>
        <v>1.2499999997089617E-2</v>
      </c>
      <c r="M1905" s="28" t="str">
        <f t="shared" si="316"/>
        <v>TRUE</v>
      </c>
      <c r="N1905" s="31" t="s">
        <v>39</v>
      </c>
      <c r="O1905" s="29" t="s">
        <v>649</v>
      </c>
      <c r="P1905"/>
      <c r="Q1905"/>
      <c r="R1905"/>
      <c r="S1905"/>
      <c r="T1905"/>
      <c r="U1905"/>
      <c r="V1905"/>
      <c r="W1905"/>
    </row>
    <row r="1906" spans="1:23" ht="27" customHeight="1" thickBot="1" x14ac:dyDescent="0.3">
      <c r="A1906" s="73">
        <v>20254</v>
      </c>
      <c r="B1906" s="74">
        <v>1872</v>
      </c>
      <c r="C1906" s="75" t="s">
        <v>40</v>
      </c>
      <c r="D1906" s="76">
        <v>42656.583333333336</v>
      </c>
      <c r="E1906" s="74" t="s">
        <v>41</v>
      </c>
      <c r="F1906" s="33">
        <v>42656.48333333333</v>
      </c>
      <c r="G1906" s="51">
        <f t="shared" si="313"/>
        <v>0.10000000000582077</v>
      </c>
      <c r="H1906" s="31" t="str">
        <f t="shared" si="314"/>
        <v>ACCEPTABLE</v>
      </c>
      <c r="I1906" s="18"/>
      <c r="J1906" s="33">
        <v>42656.554861111108</v>
      </c>
      <c r="K1906" s="33">
        <v>42656.564583333333</v>
      </c>
      <c r="L1906" s="27">
        <f t="shared" si="315"/>
        <v>9.7222222248092294E-3</v>
      </c>
      <c r="M1906" s="28" t="str">
        <f t="shared" si="316"/>
        <v>TRUE</v>
      </c>
      <c r="N1906" s="31" t="s">
        <v>41</v>
      </c>
      <c r="O1906" s="29" t="s">
        <v>1056</v>
      </c>
      <c r="P1906"/>
      <c r="Q1906"/>
      <c r="R1906"/>
      <c r="S1906"/>
      <c r="T1906"/>
      <c r="U1906"/>
      <c r="V1906"/>
      <c r="W1906"/>
    </row>
    <row r="1907" spans="1:23" ht="27" customHeight="1" thickBot="1" x14ac:dyDescent="0.3">
      <c r="A1907" s="73">
        <v>20254</v>
      </c>
      <c r="B1907" s="74">
        <v>1873</v>
      </c>
      <c r="C1907" s="75" t="s">
        <v>40</v>
      </c>
      <c r="D1907" s="76">
        <v>42656.607638888891</v>
      </c>
      <c r="E1907" s="74" t="s">
        <v>39</v>
      </c>
      <c r="F1907" s="33">
        <v>42656.48333333333</v>
      </c>
      <c r="G1907" s="51">
        <f t="shared" si="313"/>
        <v>0.12430555556056788</v>
      </c>
      <c r="H1907" s="31" t="str">
        <f t="shared" si="314"/>
        <v>ACCEPTABLE</v>
      </c>
      <c r="I1907" s="18"/>
      <c r="J1907" s="33">
        <v>42656.572916666664</v>
      </c>
      <c r="K1907" s="33">
        <v>42656.585416666669</v>
      </c>
      <c r="L1907" s="27">
        <f t="shared" si="315"/>
        <v>1.2500000004365575E-2</v>
      </c>
      <c r="M1907" s="28" t="str">
        <f t="shared" si="316"/>
        <v>TRUE</v>
      </c>
      <c r="N1907" s="31" t="s">
        <v>39</v>
      </c>
      <c r="O1907" s="29" t="s">
        <v>1056</v>
      </c>
      <c r="P1907"/>
      <c r="Q1907"/>
      <c r="R1907"/>
      <c r="S1907"/>
      <c r="T1907"/>
      <c r="U1907"/>
      <c r="V1907"/>
      <c r="W1907"/>
    </row>
    <row r="1908" spans="1:23" ht="27" customHeight="1" thickBot="1" x14ac:dyDescent="0.3">
      <c r="A1908" s="77">
        <v>20255</v>
      </c>
      <c r="B1908" s="78">
        <v>1874</v>
      </c>
      <c r="C1908" s="79" t="s">
        <v>40</v>
      </c>
      <c r="D1908" s="80">
        <v>42659.652777777781</v>
      </c>
      <c r="E1908" s="78" t="s">
        <v>41</v>
      </c>
      <c r="F1908" s="33">
        <v>42659.541666666664</v>
      </c>
      <c r="G1908" s="51">
        <f t="shared" si="313"/>
        <v>0.11111111111677019</v>
      </c>
      <c r="H1908" s="31" t="str">
        <f t="shared" si="314"/>
        <v>ACCEPTABLE</v>
      </c>
      <c r="I1908" s="18"/>
      <c r="J1908" s="33">
        <v>42659.661111111112</v>
      </c>
      <c r="K1908" s="33">
        <v>42659.669444444444</v>
      </c>
      <c r="L1908" s="27">
        <f t="shared" si="315"/>
        <v>8.333333331393078E-3</v>
      </c>
      <c r="M1908" s="28" t="str">
        <f t="shared" si="316"/>
        <v>TRUE</v>
      </c>
      <c r="N1908" s="31" t="s">
        <v>41</v>
      </c>
      <c r="O1908" s="29" t="s">
        <v>1057</v>
      </c>
      <c r="P1908"/>
      <c r="Q1908"/>
      <c r="R1908"/>
      <c r="S1908"/>
      <c r="T1908"/>
      <c r="U1908"/>
      <c r="V1908"/>
      <c r="W1908"/>
    </row>
    <row r="1909" spans="1:23" ht="27" customHeight="1" thickBot="1" x14ac:dyDescent="0.3">
      <c r="A1909" s="77">
        <v>20255</v>
      </c>
      <c r="B1909" s="78">
        <v>1875</v>
      </c>
      <c r="C1909" s="79" t="s">
        <v>43</v>
      </c>
      <c r="D1909" s="80">
        <v>42659.6875</v>
      </c>
      <c r="E1909" s="78" t="s">
        <v>39</v>
      </c>
      <c r="F1909" s="33">
        <v>42659.541666666664</v>
      </c>
      <c r="G1909" s="51">
        <f t="shared" si="313"/>
        <v>0.14583333333575865</v>
      </c>
      <c r="H1909" s="31" t="str">
        <f t="shared" si="314"/>
        <v>ACCEPTABLE</v>
      </c>
      <c r="I1909" s="18"/>
      <c r="J1909" s="33">
        <v>42659.700694444444</v>
      </c>
      <c r="K1909" s="33">
        <v>42659.706250000003</v>
      </c>
      <c r="L1909" s="27">
        <f t="shared" si="315"/>
        <v>5.5555555591126904E-3</v>
      </c>
      <c r="M1909" s="28" t="str">
        <f t="shared" si="316"/>
        <v>TRUE</v>
      </c>
      <c r="N1909" s="31" t="s">
        <v>39</v>
      </c>
      <c r="O1909" s="29" t="s">
        <v>812</v>
      </c>
      <c r="P1909"/>
      <c r="Q1909"/>
      <c r="R1909"/>
      <c r="S1909"/>
      <c r="T1909"/>
      <c r="U1909"/>
      <c r="V1909"/>
      <c r="W1909"/>
    </row>
    <row r="1910" spans="1:23" ht="27" customHeight="1" thickBot="1" x14ac:dyDescent="0.3">
      <c r="A1910" s="77">
        <v>20255</v>
      </c>
      <c r="B1910" s="78">
        <v>1876</v>
      </c>
      <c r="C1910" s="79" t="s">
        <v>43</v>
      </c>
      <c r="D1910" s="80">
        <v>42660.319444444445</v>
      </c>
      <c r="E1910" s="78" t="s">
        <v>41</v>
      </c>
      <c r="F1910" s="33">
        <v>42660.223611111112</v>
      </c>
      <c r="G1910" s="51">
        <f t="shared" si="313"/>
        <v>9.5833333332848269E-2</v>
      </c>
      <c r="H1910" s="31" t="str">
        <f t="shared" si="314"/>
        <v>ACCEPTABLE</v>
      </c>
      <c r="I1910" s="18"/>
      <c r="J1910" s="33">
        <v>42660.315972222219</v>
      </c>
      <c r="K1910" s="33">
        <v>42660.324305555558</v>
      </c>
      <c r="L1910" s="27">
        <f t="shared" si="315"/>
        <v>8.3333333386690356E-3</v>
      </c>
      <c r="M1910" s="28" t="str">
        <f t="shared" si="316"/>
        <v>TRUE</v>
      </c>
      <c r="N1910" s="31" t="s">
        <v>41</v>
      </c>
      <c r="O1910" s="29" t="s">
        <v>398</v>
      </c>
      <c r="P1910"/>
      <c r="Q1910"/>
      <c r="R1910"/>
      <c r="S1910"/>
      <c r="T1910"/>
      <c r="U1910"/>
      <c r="V1910"/>
      <c r="W1910"/>
    </row>
    <row r="1911" spans="1:23" ht="27" customHeight="1" thickBot="1" x14ac:dyDescent="0.3">
      <c r="A1911" s="77">
        <v>20255</v>
      </c>
      <c r="B1911" s="78">
        <v>1877</v>
      </c>
      <c r="C1911" s="79" t="s">
        <v>43</v>
      </c>
      <c r="D1911" s="80">
        <v>42660.354166666664</v>
      </c>
      <c r="E1911" s="78" t="s">
        <v>39</v>
      </c>
      <c r="F1911" s="33">
        <v>42660.223611111112</v>
      </c>
      <c r="G1911" s="51">
        <f t="shared" si="313"/>
        <v>0.13055555555183673</v>
      </c>
      <c r="H1911" s="31" t="str">
        <f t="shared" si="314"/>
        <v>ACCEPTABLE</v>
      </c>
      <c r="I1911" s="18"/>
      <c r="J1911" s="33">
        <v>42660.382638888892</v>
      </c>
      <c r="K1911" s="33">
        <v>42660.390972222223</v>
      </c>
      <c r="L1911" s="27">
        <f t="shared" si="315"/>
        <v>8.333333331393078E-3</v>
      </c>
      <c r="M1911" s="28" t="str">
        <f t="shared" si="316"/>
        <v>TRUE</v>
      </c>
      <c r="N1911" s="31" t="s">
        <v>39</v>
      </c>
      <c r="O1911" s="29" t="s">
        <v>398</v>
      </c>
      <c r="P1911"/>
      <c r="Q1911"/>
      <c r="R1911"/>
      <c r="S1911"/>
      <c r="T1911"/>
      <c r="U1911"/>
      <c r="V1911"/>
      <c r="W1911"/>
    </row>
    <row r="1912" spans="1:23" ht="27" customHeight="1" thickBot="1" x14ac:dyDescent="0.3">
      <c r="A1912" s="73">
        <v>20256</v>
      </c>
      <c r="B1912" s="74">
        <v>1878</v>
      </c>
      <c r="C1912" s="75" t="s">
        <v>340</v>
      </c>
      <c r="D1912" s="76">
        <v>42660.40625</v>
      </c>
      <c r="E1912" s="74" t="s">
        <v>41</v>
      </c>
      <c r="F1912" s="33">
        <v>42660.223611111112</v>
      </c>
      <c r="G1912" s="51">
        <f t="shared" si="313"/>
        <v>0.18263888888759539</v>
      </c>
      <c r="H1912" s="31" t="str">
        <f t="shared" si="314"/>
        <v>ACCEPTABLE</v>
      </c>
      <c r="I1912" s="18"/>
      <c r="J1912" s="33">
        <v>42660.404166666667</v>
      </c>
      <c r="K1912" s="33">
        <v>42660.417361111111</v>
      </c>
      <c r="L1912" s="27">
        <f t="shared" si="315"/>
        <v>1.3194444443797693E-2</v>
      </c>
      <c r="M1912" s="28" t="str">
        <f t="shared" si="316"/>
        <v>TRUE</v>
      </c>
      <c r="N1912" s="31" t="s">
        <v>41</v>
      </c>
      <c r="O1912" s="29" t="s">
        <v>1058</v>
      </c>
      <c r="P1912"/>
      <c r="Q1912"/>
      <c r="R1912"/>
      <c r="S1912"/>
      <c r="T1912"/>
      <c r="U1912"/>
      <c r="V1912"/>
      <c r="W1912"/>
    </row>
    <row r="1913" spans="1:23" ht="27" customHeight="1" thickBot="1" x14ac:dyDescent="0.3">
      <c r="A1913" s="73">
        <v>20256</v>
      </c>
      <c r="B1913" s="74">
        <v>1879</v>
      </c>
      <c r="C1913" s="75" t="s">
        <v>51</v>
      </c>
      <c r="D1913" s="76">
        <v>42660.440972222219</v>
      </c>
      <c r="E1913" s="74" t="s">
        <v>39</v>
      </c>
      <c r="F1913" s="33">
        <v>42660.223611111112</v>
      </c>
      <c r="G1913" s="51">
        <f t="shared" si="313"/>
        <v>0.21736111110658385</v>
      </c>
      <c r="H1913" s="31" t="str">
        <f t="shared" si="314"/>
        <v>ACCEPTABLE</v>
      </c>
      <c r="I1913" s="18"/>
      <c r="J1913" s="91">
        <v>42660.441666666666</v>
      </c>
      <c r="K1913" s="91">
        <v>42660.458333333336</v>
      </c>
      <c r="L1913" s="27">
        <f t="shared" si="315"/>
        <v>1.6666666670062114E-2</v>
      </c>
      <c r="M1913" s="28" t="str">
        <f t="shared" si="316"/>
        <v>TRUE</v>
      </c>
      <c r="N1913" s="92" t="s">
        <v>39</v>
      </c>
      <c r="O1913" s="90" t="s">
        <v>1059</v>
      </c>
      <c r="P1913"/>
      <c r="Q1913"/>
      <c r="R1913"/>
      <c r="S1913"/>
      <c r="T1913"/>
      <c r="U1913"/>
      <c r="V1913"/>
      <c r="W1913"/>
    </row>
    <row r="1914" spans="1:23" ht="27" customHeight="1" thickBot="1" x14ac:dyDescent="0.3">
      <c r="A1914" s="77">
        <v>20257</v>
      </c>
      <c r="B1914" s="78">
        <v>1881</v>
      </c>
      <c r="C1914" s="79" t="s">
        <v>40</v>
      </c>
      <c r="D1914" s="80">
        <v>42660.709027777775</v>
      </c>
      <c r="E1914" s="78" t="s">
        <v>39</v>
      </c>
      <c r="F1914" s="33">
        <v>42660.666666666664</v>
      </c>
      <c r="G1914" s="51">
        <f t="shared" si="313"/>
        <v>4.2361111110949423E-2</v>
      </c>
      <c r="H1914" s="31" t="str">
        <f t="shared" si="314"/>
        <v>ACCEPTABLE</v>
      </c>
      <c r="I1914" s="18"/>
      <c r="J1914" s="33">
        <v>42660.705555555556</v>
      </c>
      <c r="K1914" s="33">
        <v>42660.71875</v>
      </c>
      <c r="L1914" s="27">
        <f t="shared" si="315"/>
        <v>1.3194444443797693E-2</v>
      </c>
      <c r="M1914" s="28" t="str">
        <f t="shared" si="316"/>
        <v>TRUE</v>
      </c>
      <c r="N1914" s="31" t="s">
        <v>39</v>
      </c>
      <c r="O1914" s="90" t="s">
        <v>1060</v>
      </c>
      <c r="P1914"/>
      <c r="Q1914"/>
      <c r="R1914"/>
      <c r="S1914"/>
      <c r="T1914"/>
      <c r="U1914"/>
      <c r="V1914"/>
      <c r="W1914"/>
    </row>
    <row r="1915" spans="1:23" ht="27" customHeight="1" thickBot="1" x14ac:dyDescent="0.3">
      <c r="A1915" s="73">
        <v>20255</v>
      </c>
      <c r="B1915" s="74">
        <v>1882</v>
      </c>
      <c r="C1915" s="75" t="s">
        <v>43</v>
      </c>
      <c r="D1915" s="76">
        <v>42661.4375</v>
      </c>
      <c r="E1915" s="74" t="s">
        <v>41</v>
      </c>
      <c r="F1915" s="33">
        <v>42661.37222222222</v>
      </c>
      <c r="G1915" s="51">
        <f t="shared" si="313"/>
        <v>6.5277777779556345E-2</v>
      </c>
      <c r="H1915" s="31" t="str">
        <f t="shared" si="314"/>
        <v>ACCEPTABLE</v>
      </c>
      <c r="I1915" s="18"/>
      <c r="J1915" s="33">
        <v>42661.456944444442</v>
      </c>
      <c r="K1915" s="33">
        <v>42661.463888888888</v>
      </c>
      <c r="L1915" s="27">
        <f t="shared" si="315"/>
        <v>6.9444444452528842E-3</v>
      </c>
      <c r="M1915" s="28" t="str">
        <f t="shared" si="316"/>
        <v>TRUE</v>
      </c>
      <c r="N1915" s="31" t="s">
        <v>41</v>
      </c>
      <c r="O1915" s="29" t="s">
        <v>54</v>
      </c>
      <c r="P1915"/>
      <c r="Q1915"/>
      <c r="R1915"/>
      <c r="S1915"/>
      <c r="T1915"/>
      <c r="U1915"/>
      <c r="V1915"/>
      <c r="W1915"/>
    </row>
    <row r="1916" spans="1:23" ht="27" customHeight="1" thickBot="1" x14ac:dyDescent="0.3">
      <c r="A1916" s="73">
        <v>20255</v>
      </c>
      <c r="B1916" s="74">
        <v>1883</v>
      </c>
      <c r="C1916" s="75" t="s">
        <v>40</v>
      </c>
      <c r="D1916" s="76">
        <v>42661.458333333336</v>
      </c>
      <c r="E1916" s="74" t="s">
        <v>39</v>
      </c>
      <c r="F1916" s="33">
        <v>42661.37222222222</v>
      </c>
      <c r="G1916" s="51">
        <f t="shared" si="313"/>
        <v>8.6111111115314998E-2</v>
      </c>
      <c r="H1916" s="31" t="str">
        <f t="shared" si="314"/>
        <v>ACCEPTABLE</v>
      </c>
      <c r="I1916" s="18"/>
      <c r="J1916" s="33">
        <v>42661.486111111109</v>
      </c>
      <c r="K1916" s="33">
        <v>42661.497916666667</v>
      </c>
      <c r="L1916" s="27">
        <f t="shared" si="315"/>
        <v>1.1805555557657499E-2</v>
      </c>
      <c r="M1916" s="28" t="str">
        <f t="shared" si="316"/>
        <v>TRUE</v>
      </c>
      <c r="N1916" s="31" t="s">
        <v>39</v>
      </c>
      <c r="O1916" s="29" t="s">
        <v>979</v>
      </c>
      <c r="P1916"/>
      <c r="Q1916"/>
      <c r="R1916"/>
      <c r="S1916"/>
      <c r="T1916"/>
      <c r="U1916"/>
      <c r="V1916"/>
      <c r="W1916"/>
    </row>
    <row r="1917" spans="1:23" ht="27" customHeight="1" thickBot="1" x14ac:dyDescent="0.3">
      <c r="A1917" s="73">
        <v>20256</v>
      </c>
      <c r="B1917" s="74">
        <v>1884</v>
      </c>
      <c r="C1917" s="75" t="s">
        <v>51</v>
      </c>
      <c r="D1917" s="76">
        <v>42661.611111111109</v>
      </c>
      <c r="E1917" s="74" t="s">
        <v>41</v>
      </c>
      <c r="F1917" s="33">
        <v>42661.37222222222</v>
      </c>
      <c r="G1917" s="51">
        <f t="shared" si="313"/>
        <v>0.23888888888905058</v>
      </c>
      <c r="H1917" s="31" t="str">
        <f t="shared" si="314"/>
        <v>ACCEPTABLE</v>
      </c>
      <c r="I1917" s="18"/>
      <c r="J1917" s="33">
        <v>42661.60833333333</v>
      </c>
      <c r="K1917" s="33">
        <v>42661.618055555555</v>
      </c>
      <c r="L1917" s="27">
        <f t="shared" si="315"/>
        <v>9.7222222248092294E-3</v>
      </c>
      <c r="M1917" s="28" t="str">
        <f t="shared" si="316"/>
        <v>TRUE</v>
      </c>
      <c r="N1917" s="31" t="s">
        <v>41</v>
      </c>
      <c r="O1917" s="29" t="s">
        <v>1061</v>
      </c>
      <c r="P1917"/>
      <c r="Q1917"/>
      <c r="R1917"/>
      <c r="S1917"/>
      <c r="T1917"/>
      <c r="U1917"/>
      <c r="V1917"/>
      <c r="W1917"/>
    </row>
    <row r="1918" spans="1:23" ht="27" customHeight="1" thickBot="1" x14ac:dyDescent="0.3">
      <c r="A1918" s="73">
        <v>20258</v>
      </c>
      <c r="B1918" s="74">
        <v>1886</v>
      </c>
      <c r="C1918" s="75" t="s">
        <v>340</v>
      </c>
      <c r="D1918" s="76">
        <v>42663.5625</v>
      </c>
      <c r="E1918" s="74" t="s">
        <v>41</v>
      </c>
      <c r="F1918" s="33">
        <v>42663.444444444445</v>
      </c>
      <c r="G1918" s="51">
        <f t="shared" si="313"/>
        <v>0.11805555555474712</v>
      </c>
      <c r="H1918" s="31" t="str">
        <f t="shared" si="314"/>
        <v>ACCEPTABLE</v>
      </c>
      <c r="I1918" s="18"/>
      <c r="J1918" s="33">
        <v>42663.561805555553</v>
      </c>
      <c r="K1918" s="33">
        <v>42663.575694444444</v>
      </c>
      <c r="L1918" s="27">
        <f t="shared" si="315"/>
        <v>1.3888888890505768E-2</v>
      </c>
      <c r="M1918" s="28" t="str">
        <f t="shared" si="316"/>
        <v>TRUE</v>
      </c>
      <c r="N1918" s="31" t="s">
        <v>41</v>
      </c>
      <c r="O1918" s="29" t="s">
        <v>1062</v>
      </c>
      <c r="P1918"/>
      <c r="Q1918"/>
      <c r="R1918"/>
      <c r="S1918"/>
      <c r="T1918"/>
      <c r="U1918"/>
      <c r="V1918"/>
      <c r="W1918"/>
    </row>
    <row r="1919" spans="1:23" ht="27" customHeight="1" thickBot="1" x14ac:dyDescent="0.3">
      <c r="A1919" s="73">
        <v>20258</v>
      </c>
      <c r="B1919" s="74">
        <v>1887</v>
      </c>
      <c r="C1919" s="75" t="s">
        <v>51</v>
      </c>
      <c r="D1919" s="76">
        <v>42663.597222222219</v>
      </c>
      <c r="E1919" s="74" t="s">
        <v>39</v>
      </c>
      <c r="F1919" s="33">
        <v>42663.444444444445</v>
      </c>
      <c r="G1919" s="51">
        <f t="shared" si="313"/>
        <v>0.15277777777373558</v>
      </c>
      <c r="H1919" s="31" t="str">
        <f t="shared" si="314"/>
        <v>ACCEPTABLE</v>
      </c>
      <c r="I1919" s="18"/>
      <c r="J1919" s="33">
        <v>42663.59652777778</v>
      </c>
      <c r="K1919" s="33">
        <v>42663.604166666664</v>
      </c>
      <c r="L1919" s="27">
        <f t="shared" si="315"/>
        <v>7.6388888846850023E-3</v>
      </c>
      <c r="M1919" s="28" t="str">
        <f t="shared" si="316"/>
        <v>TRUE</v>
      </c>
      <c r="N1919" s="31" t="s">
        <v>39</v>
      </c>
      <c r="O1919" s="29" t="s">
        <v>422</v>
      </c>
      <c r="P1919"/>
      <c r="Q1919"/>
      <c r="R1919"/>
      <c r="S1919"/>
      <c r="T1919"/>
      <c r="U1919"/>
      <c r="V1919"/>
      <c r="W1919"/>
    </row>
    <row r="1920" spans="1:23" ht="27" customHeight="1" thickBot="1" x14ac:dyDescent="0.3">
      <c r="A1920" s="73">
        <v>20259</v>
      </c>
      <c r="B1920" s="74">
        <v>1888</v>
      </c>
      <c r="C1920" s="75" t="s">
        <v>51</v>
      </c>
      <c r="D1920" s="76">
        <v>42664.590277777781</v>
      </c>
      <c r="E1920" s="74" t="s">
        <v>41</v>
      </c>
      <c r="F1920" s="33">
        <v>42664.52847222222</v>
      </c>
      <c r="G1920" s="51">
        <f t="shared" si="313"/>
        <v>6.1805555560567882E-2</v>
      </c>
      <c r="H1920" s="31" t="str">
        <f t="shared" si="314"/>
        <v>ACCEPTABLE</v>
      </c>
      <c r="I1920" s="18"/>
      <c r="J1920" s="33">
        <v>42664.585416666669</v>
      </c>
      <c r="K1920" s="33">
        <v>42664.591666666667</v>
      </c>
      <c r="L1920" s="27">
        <f t="shared" si="315"/>
        <v>6.2499999985448085E-3</v>
      </c>
      <c r="M1920" s="28" t="str">
        <f t="shared" si="316"/>
        <v>TRUE</v>
      </c>
      <c r="N1920" s="31" t="s">
        <v>41</v>
      </c>
      <c r="O1920" s="29" t="s">
        <v>89</v>
      </c>
      <c r="P1920"/>
      <c r="Q1920"/>
      <c r="R1920"/>
      <c r="S1920"/>
      <c r="T1920"/>
      <c r="U1920"/>
      <c r="V1920"/>
      <c r="W1920"/>
    </row>
    <row r="1921" spans="1:23" ht="27" customHeight="1" thickBot="1" x14ac:dyDescent="0.3">
      <c r="A1921" s="73">
        <v>20259</v>
      </c>
      <c r="B1921" s="74">
        <v>1889</v>
      </c>
      <c r="C1921" s="75" t="s">
        <v>340</v>
      </c>
      <c r="D1921" s="76">
        <v>42664.621527777781</v>
      </c>
      <c r="E1921" s="74" t="s">
        <v>39</v>
      </c>
      <c r="F1921" s="33">
        <v>42664.52847222222</v>
      </c>
      <c r="G1921" s="51">
        <f t="shared" si="313"/>
        <v>9.3055555560567882E-2</v>
      </c>
      <c r="H1921" s="31" t="str">
        <f t="shared" si="314"/>
        <v>ACCEPTABLE</v>
      </c>
      <c r="I1921" s="18"/>
      <c r="J1921" s="33">
        <v>42664.621527777781</v>
      </c>
      <c r="K1921" s="33">
        <v>42664.634722222225</v>
      </c>
      <c r="L1921" s="27">
        <f t="shared" si="315"/>
        <v>1.3194444443797693E-2</v>
      </c>
      <c r="M1921" s="28" t="str">
        <f t="shared" si="316"/>
        <v>TRUE</v>
      </c>
      <c r="N1921" s="31" t="s">
        <v>39</v>
      </c>
      <c r="O1921" s="29" t="s">
        <v>1063</v>
      </c>
      <c r="P1921"/>
      <c r="Q1921"/>
      <c r="R1921"/>
      <c r="S1921"/>
      <c r="T1921"/>
      <c r="U1921"/>
      <c r="V1921"/>
      <c r="W1921"/>
    </row>
    <row r="1922" spans="1:23" ht="27" customHeight="1" thickBot="1" x14ac:dyDescent="0.3">
      <c r="A1922" s="73">
        <v>20259</v>
      </c>
      <c r="B1922" s="74">
        <v>1890</v>
      </c>
      <c r="C1922" s="75" t="s">
        <v>40</v>
      </c>
      <c r="D1922" s="76">
        <v>42664.822916666664</v>
      </c>
      <c r="E1922" s="74" t="s">
        <v>41</v>
      </c>
      <c r="F1922" s="33">
        <v>42664.776388888888</v>
      </c>
      <c r="G1922" s="51">
        <f t="shared" si="313"/>
        <v>4.6527777776645962E-2</v>
      </c>
      <c r="H1922" s="31" t="str">
        <f t="shared" si="314"/>
        <v>ACCEPTABLE</v>
      </c>
      <c r="I1922" s="18"/>
      <c r="J1922" s="33">
        <v>42664.823611111111</v>
      </c>
      <c r="K1922" s="33">
        <v>42664.834722222222</v>
      </c>
      <c r="L1922" s="27">
        <f t="shared" si="315"/>
        <v>1.1111111110949423E-2</v>
      </c>
      <c r="M1922" s="28" t="str">
        <f t="shared" si="316"/>
        <v>TRUE</v>
      </c>
      <c r="N1922" s="31" t="s">
        <v>41</v>
      </c>
      <c r="O1922" s="29" t="s">
        <v>1064</v>
      </c>
      <c r="P1922"/>
      <c r="Q1922"/>
      <c r="R1922"/>
      <c r="S1922"/>
      <c r="T1922"/>
      <c r="U1922"/>
      <c r="V1922"/>
      <c r="W1922"/>
    </row>
    <row r="1923" spans="1:23" ht="27" customHeight="1" thickBot="1" x14ac:dyDescent="0.3">
      <c r="A1923" s="73">
        <v>20259</v>
      </c>
      <c r="B1923" s="74">
        <v>1891</v>
      </c>
      <c r="C1923" s="75" t="s">
        <v>43</v>
      </c>
      <c r="D1923" s="76">
        <v>42664.861111111109</v>
      </c>
      <c r="E1923" s="74" t="s">
        <v>39</v>
      </c>
      <c r="F1923" s="33">
        <v>42664.776388888888</v>
      </c>
      <c r="G1923" s="51">
        <f t="shared" si="313"/>
        <v>8.4722222221898846E-2</v>
      </c>
      <c r="H1923" s="31" t="str">
        <f t="shared" si="314"/>
        <v>ACCEPTABLE</v>
      </c>
      <c r="I1923" s="18"/>
      <c r="J1923" s="33">
        <v>42664.852083333331</v>
      </c>
      <c r="K1923" s="33">
        <v>42664.857638888891</v>
      </c>
      <c r="L1923" s="27">
        <f t="shared" si="315"/>
        <v>5.5555555591126904E-3</v>
      </c>
      <c r="M1923" s="28" t="str">
        <f t="shared" si="316"/>
        <v>TRUE</v>
      </c>
      <c r="N1923" s="31" t="s">
        <v>39</v>
      </c>
      <c r="O1923" s="29" t="s">
        <v>398</v>
      </c>
      <c r="P1923"/>
      <c r="Q1923"/>
      <c r="R1923"/>
      <c r="S1923"/>
      <c r="T1923"/>
      <c r="U1923"/>
      <c r="V1923"/>
      <c r="W1923"/>
    </row>
    <row r="1924" spans="1:23" ht="27" customHeight="1" thickBot="1" x14ac:dyDescent="0.3">
      <c r="A1924" s="73">
        <v>20260</v>
      </c>
      <c r="B1924" s="74">
        <v>1892</v>
      </c>
      <c r="C1924" s="75" t="s">
        <v>40</v>
      </c>
      <c r="D1924" s="76">
        <v>42664.885416666664</v>
      </c>
      <c r="E1924" s="74" t="s">
        <v>41</v>
      </c>
      <c r="F1924" s="33">
        <v>42664.776388888888</v>
      </c>
      <c r="G1924" s="51">
        <f t="shared" si="313"/>
        <v>0.10902777777664596</v>
      </c>
      <c r="H1924" s="31" t="str">
        <f t="shared" si="314"/>
        <v>ACCEPTABLE</v>
      </c>
      <c r="I1924" s="18"/>
      <c r="J1924" s="33">
        <v>42664.881944444445</v>
      </c>
      <c r="K1924" s="33">
        <v>42664.88958333333</v>
      </c>
      <c r="L1924" s="27">
        <f t="shared" si="315"/>
        <v>7.6388888846850023E-3</v>
      </c>
      <c r="M1924" s="28" t="str">
        <f t="shared" si="316"/>
        <v>TRUE</v>
      </c>
      <c r="N1924" s="31" t="s">
        <v>41</v>
      </c>
      <c r="O1924" s="29" t="s">
        <v>897</v>
      </c>
      <c r="P1924"/>
      <c r="Q1924"/>
      <c r="R1924"/>
      <c r="S1924"/>
      <c r="T1924"/>
      <c r="U1924"/>
      <c r="V1924"/>
      <c r="W1924"/>
    </row>
    <row r="1925" spans="1:23" ht="27" customHeight="1" thickBot="1" x14ac:dyDescent="0.3">
      <c r="A1925" s="73">
        <v>20260</v>
      </c>
      <c r="B1925" s="74">
        <v>1893</v>
      </c>
      <c r="C1925" s="75" t="s">
        <v>43</v>
      </c>
      <c r="D1925" s="76">
        <v>42664.923611111109</v>
      </c>
      <c r="E1925" s="74" t="s">
        <v>39</v>
      </c>
      <c r="F1925" s="33">
        <v>42664.776388888888</v>
      </c>
      <c r="G1925" s="51">
        <f t="shared" ref="G1925:G1979" si="317">IF(D1925="","",D1925-F1925)</f>
        <v>0.14722222222189885</v>
      </c>
      <c r="H1925" s="31" t="str">
        <f t="shared" si="314"/>
        <v>ACCEPTABLE</v>
      </c>
      <c r="I1925" s="18"/>
      <c r="J1925" s="33">
        <v>42664.920138888891</v>
      </c>
      <c r="K1925" s="33">
        <v>42664.928472222222</v>
      </c>
      <c r="L1925" s="27">
        <f t="shared" si="315"/>
        <v>8.333333331393078E-3</v>
      </c>
      <c r="M1925" s="28" t="str">
        <f t="shared" si="316"/>
        <v>TRUE</v>
      </c>
      <c r="N1925" s="31" t="s">
        <v>39</v>
      </c>
      <c r="O1925" s="29" t="s">
        <v>398</v>
      </c>
      <c r="P1925"/>
      <c r="Q1925"/>
      <c r="R1925"/>
      <c r="S1925"/>
      <c r="T1925"/>
      <c r="U1925"/>
      <c r="V1925"/>
      <c r="W1925"/>
    </row>
    <row r="1926" spans="1:23" ht="27" customHeight="1" thickBot="1" x14ac:dyDescent="0.3">
      <c r="A1926" s="73">
        <v>20259</v>
      </c>
      <c r="B1926" s="74">
        <v>1894</v>
      </c>
      <c r="C1926" s="75" t="s">
        <v>43</v>
      </c>
      <c r="D1926" s="76">
        <v>42665.486111111109</v>
      </c>
      <c r="E1926" s="74" t="s">
        <v>41</v>
      </c>
      <c r="F1926" s="33">
        <v>42665.416666666664</v>
      </c>
      <c r="G1926" s="51">
        <f t="shared" si="317"/>
        <v>6.9444444445252884E-2</v>
      </c>
      <c r="H1926" s="31" t="str">
        <f t="shared" si="314"/>
        <v>ACCEPTABLE</v>
      </c>
      <c r="I1926" s="18"/>
      <c r="J1926" s="33">
        <v>42665.484027777777</v>
      </c>
      <c r="K1926" s="33">
        <v>42665.495833333334</v>
      </c>
      <c r="L1926" s="27">
        <f t="shared" si="315"/>
        <v>1.1805555557657499E-2</v>
      </c>
      <c r="M1926" s="28" t="str">
        <f t="shared" si="316"/>
        <v>TRUE</v>
      </c>
      <c r="N1926" s="31" t="s">
        <v>41</v>
      </c>
      <c r="O1926" s="29" t="s">
        <v>44</v>
      </c>
      <c r="P1926"/>
      <c r="Q1926"/>
      <c r="R1926"/>
      <c r="S1926"/>
      <c r="T1926"/>
      <c r="U1926"/>
      <c r="V1926"/>
      <c r="W1926"/>
    </row>
    <row r="1927" spans="1:23" ht="27" customHeight="1" thickBot="1" x14ac:dyDescent="0.3">
      <c r="A1927" s="73">
        <v>20259</v>
      </c>
      <c r="B1927" s="74">
        <v>1895</v>
      </c>
      <c r="C1927" s="75" t="s">
        <v>40</v>
      </c>
      <c r="D1927" s="76">
        <v>42665.513888888891</v>
      </c>
      <c r="E1927" s="74" t="s">
        <v>39</v>
      </c>
      <c r="F1927" s="33">
        <v>42665.416666666664</v>
      </c>
      <c r="G1927" s="51">
        <f t="shared" si="317"/>
        <v>9.7222222226264421E-2</v>
      </c>
      <c r="H1927" s="31" t="str">
        <f t="shared" si="314"/>
        <v>ACCEPTABLE</v>
      </c>
      <c r="I1927" s="18"/>
      <c r="J1927" s="33">
        <v>42665.510416666664</v>
      </c>
      <c r="K1927" s="33">
        <v>42665.522222222222</v>
      </c>
      <c r="L1927" s="27">
        <f t="shared" si="315"/>
        <v>1.1805555557657499E-2</v>
      </c>
      <c r="M1927" s="28" t="str">
        <f t="shared" si="316"/>
        <v>TRUE</v>
      </c>
      <c r="N1927" s="31" t="s">
        <v>39</v>
      </c>
      <c r="O1927" s="29" t="s">
        <v>499</v>
      </c>
      <c r="P1927"/>
      <c r="Q1927"/>
      <c r="R1927"/>
      <c r="S1927"/>
      <c r="T1927"/>
      <c r="U1927"/>
      <c r="V1927"/>
      <c r="W1927"/>
    </row>
    <row r="1928" spans="1:23" ht="27" customHeight="1" thickBot="1" x14ac:dyDescent="0.3">
      <c r="A1928" s="73">
        <v>20260</v>
      </c>
      <c r="B1928" s="74">
        <v>1896</v>
      </c>
      <c r="C1928" s="75" t="s">
        <v>43</v>
      </c>
      <c r="D1928" s="76">
        <v>42666.152777777781</v>
      </c>
      <c r="E1928" s="74" t="s">
        <v>41</v>
      </c>
      <c r="F1928" s="33">
        <v>42665.885416666664</v>
      </c>
      <c r="G1928" s="51">
        <f t="shared" si="317"/>
        <v>0.26736111111677019</v>
      </c>
      <c r="H1928" s="31" t="str">
        <f t="shared" si="314"/>
        <v>ACCEPTABLE</v>
      </c>
      <c r="I1928" s="18"/>
      <c r="J1928" s="33">
        <v>42666.146527777775</v>
      </c>
      <c r="K1928" s="33">
        <v>42666.15347222222</v>
      </c>
      <c r="L1928" s="27">
        <f t="shared" si="315"/>
        <v>6.9444444452528842E-3</v>
      </c>
      <c r="M1928" s="28" t="str">
        <f t="shared" si="316"/>
        <v>TRUE</v>
      </c>
      <c r="N1928" s="31" t="s">
        <v>41</v>
      </c>
      <c r="O1928" s="29" t="s">
        <v>398</v>
      </c>
      <c r="P1928"/>
      <c r="Q1928"/>
      <c r="R1928"/>
      <c r="S1928"/>
      <c r="T1928"/>
      <c r="U1928"/>
      <c r="V1928"/>
      <c r="W1928"/>
    </row>
    <row r="1929" spans="1:23" ht="27" customHeight="1" thickBot="1" x14ac:dyDescent="0.3">
      <c r="A1929" s="73">
        <v>20260</v>
      </c>
      <c r="B1929" s="74">
        <v>1897</v>
      </c>
      <c r="C1929" s="75" t="s">
        <v>40</v>
      </c>
      <c r="D1929" s="76">
        <v>42666.180555555555</v>
      </c>
      <c r="E1929" s="74" t="s">
        <v>39</v>
      </c>
      <c r="F1929" s="33">
        <v>42665.885416666664</v>
      </c>
      <c r="G1929" s="51">
        <f t="shared" si="317"/>
        <v>0.29513888889050577</v>
      </c>
      <c r="H1929" s="31" t="str">
        <f t="shared" si="314"/>
        <v>ACCEPTABLE</v>
      </c>
      <c r="I1929" s="18"/>
      <c r="J1929" s="33">
        <v>42666.195833333331</v>
      </c>
      <c r="K1929" s="33">
        <v>42666.206250000003</v>
      </c>
      <c r="L1929" s="27">
        <f t="shared" si="315"/>
        <v>1.0416666671517305E-2</v>
      </c>
      <c r="M1929" s="28" t="str">
        <f t="shared" si="316"/>
        <v>TRUE</v>
      </c>
      <c r="N1929" s="31" t="s">
        <v>39</v>
      </c>
      <c r="O1929" s="29" t="s">
        <v>806</v>
      </c>
      <c r="P1929"/>
      <c r="Q1929"/>
      <c r="R1929"/>
      <c r="S1929"/>
      <c r="T1929"/>
      <c r="U1929"/>
      <c r="V1929"/>
      <c r="W1929"/>
    </row>
    <row r="1930" spans="1:23" ht="27" customHeight="1" thickBot="1" x14ac:dyDescent="0.3">
      <c r="A1930" s="77">
        <v>20261</v>
      </c>
      <c r="B1930" s="78">
        <v>1898</v>
      </c>
      <c r="C1930" s="79" t="s">
        <v>340</v>
      </c>
      <c r="D1930" s="80">
        <v>42666.65625</v>
      </c>
      <c r="E1930" s="78" t="s">
        <v>41</v>
      </c>
      <c r="F1930" s="33">
        <v>42666.533333333333</v>
      </c>
      <c r="G1930" s="51">
        <f t="shared" si="317"/>
        <v>0.12291666666715173</v>
      </c>
      <c r="H1930" s="31" t="str">
        <f t="shared" ref="H1930:H1981" si="318">IF(D1930-F1930&lt;0,"TOO LATE",IF(G1930="","",IF(OR(DAY(D1930-F1930)&gt;1,AND(HOUR(D1930-F1930)&gt;HOUR("0:59"),(SIGN(D1930-F1930)=1))),"ACCEPTABLE","TOO LATE")))</f>
        <v>ACCEPTABLE</v>
      </c>
      <c r="I1930" s="18"/>
      <c r="J1930" s="33">
        <v>42666.65</v>
      </c>
      <c r="K1930" s="33">
        <v>42666.662499999999</v>
      </c>
      <c r="L1930" s="27">
        <f t="shared" si="315"/>
        <v>1.2499999997089617E-2</v>
      </c>
      <c r="M1930" s="28" t="str">
        <f t="shared" si="316"/>
        <v>TRUE</v>
      </c>
      <c r="N1930" s="31" t="s">
        <v>41</v>
      </c>
      <c r="O1930" s="29" t="s">
        <v>684</v>
      </c>
      <c r="P1930"/>
      <c r="Q1930"/>
      <c r="R1930"/>
      <c r="S1930"/>
      <c r="T1930"/>
      <c r="U1930"/>
      <c r="V1930"/>
      <c r="W1930"/>
    </row>
    <row r="1931" spans="1:23" ht="27" customHeight="1" thickBot="1" x14ac:dyDescent="0.3">
      <c r="A1931" s="77">
        <v>20261</v>
      </c>
      <c r="B1931" s="78">
        <v>1899</v>
      </c>
      <c r="C1931" s="79" t="s">
        <v>51</v>
      </c>
      <c r="D1931" s="80">
        <v>42666.690972222219</v>
      </c>
      <c r="E1931" s="78" t="s">
        <v>39</v>
      </c>
      <c r="F1931" s="33">
        <v>42666.533333333333</v>
      </c>
      <c r="G1931" s="51">
        <f t="shared" si="317"/>
        <v>0.15763888888614019</v>
      </c>
      <c r="H1931" s="31" t="str">
        <f t="shared" si="318"/>
        <v>ACCEPTABLE</v>
      </c>
      <c r="I1931" s="18"/>
      <c r="J1931" s="33">
        <v>42666.686111111114</v>
      </c>
      <c r="K1931" s="33">
        <v>42666.693055555559</v>
      </c>
      <c r="L1931" s="27">
        <f t="shared" ref="L1931:L1982" si="319">IF(OR(K1931="",J1931=""), "Incomplete Data", K1931-J1931)</f>
        <v>6.9444444452528842E-3</v>
      </c>
      <c r="M1931" s="28" t="str">
        <f t="shared" ref="M1931:M1982" si="320">_xlfn.IFS(OR(J1931=0,K1931=0,L1931=""), "Incomplete Data", OR(L1931&gt;$M$5,L1931&lt;-$M$5),"FALSE",  OR(L1931&lt;=$M$5,L1931&gt;-$M$5), "TRUE")</f>
        <v>TRUE</v>
      </c>
      <c r="N1931" s="31" t="s">
        <v>39</v>
      </c>
      <c r="O1931" s="29" t="s">
        <v>422</v>
      </c>
      <c r="P1931"/>
      <c r="Q1931"/>
      <c r="R1931"/>
      <c r="S1931"/>
      <c r="T1931"/>
      <c r="U1931"/>
      <c r="V1931"/>
      <c r="W1931"/>
    </row>
    <row r="1932" spans="1:23" ht="27" customHeight="1" thickBot="1" x14ac:dyDescent="0.3">
      <c r="A1932" s="77">
        <v>20261</v>
      </c>
      <c r="B1932" s="78">
        <v>1900</v>
      </c>
      <c r="C1932" s="79" t="s">
        <v>51</v>
      </c>
      <c r="D1932" s="80">
        <v>42667.684027777781</v>
      </c>
      <c r="E1932" s="78" t="s">
        <v>41</v>
      </c>
      <c r="F1932" s="33">
        <v>42667.628472222219</v>
      </c>
      <c r="G1932" s="51">
        <f t="shared" si="317"/>
        <v>5.5555555562023073E-2</v>
      </c>
      <c r="H1932" s="31" t="str">
        <f t="shared" si="318"/>
        <v>ACCEPTABLE</v>
      </c>
      <c r="I1932" s="18"/>
      <c r="J1932" s="33">
        <v>42667.682638888888</v>
      </c>
      <c r="K1932" s="33">
        <v>42667.692361111112</v>
      </c>
      <c r="L1932" s="27">
        <f t="shared" si="319"/>
        <v>9.7222222248092294E-3</v>
      </c>
      <c r="M1932" s="28" t="str">
        <f t="shared" si="320"/>
        <v>TRUE</v>
      </c>
      <c r="N1932" s="31" t="s">
        <v>41</v>
      </c>
      <c r="O1932" s="29" t="s">
        <v>1065</v>
      </c>
      <c r="P1932"/>
      <c r="Q1932"/>
      <c r="R1932"/>
      <c r="S1932"/>
      <c r="T1932"/>
      <c r="U1932"/>
      <c r="V1932"/>
      <c r="W1932"/>
    </row>
    <row r="1933" spans="1:23" ht="27" customHeight="1" thickBot="1" x14ac:dyDescent="0.3">
      <c r="A1933" s="77">
        <v>20261</v>
      </c>
      <c r="B1933" s="78">
        <v>1901</v>
      </c>
      <c r="C1933" s="79" t="s">
        <v>340</v>
      </c>
      <c r="D1933" s="80">
        <v>42667.711805555555</v>
      </c>
      <c r="E1933" s="78" t="s">
        <v>39</v>
      </c>
      <c r="F1933" s="33">
        <v>42667.628472222219</v>
      </c>
      <c r="G1933" s="51">
        <f t="shared" si="317"/>
        <v>8.3333333335758653E-2</v>
      </c>
      <c r="H1933" s="31" t="str">
        <f t="shared" si="318"/>
        <v>ACCEPTABLE</v>
      </c>
      <c r="I1933" s="18"/>
      <c r="J1933" s="33">
        <v>42667.718055555553</v>
      </c>
      <c r="K1933" s="33">
        <v>42667.729861111111</v>
      </c>
      <c r="L1933" s="27">
        <f t="shared" si="319"/>
        <v>1.1805555557657499E-2</v>
      </c>
      <c r="M1933" s="28" t="str">
        <f t="shared" si="320"/>
        <v>TRUE</v>
      </c>
      <c r="N1933" s="31" t="s">
        <v>39</v>
      </c>
      <c r="O1933" s="29" t="s">
        <v>1066</v>
      </c>
      <c r="P1933"/>
      <c r="Q1933"/>
      <c r="R1933"/>
      <c r="S1933"/>
      <c r="T1933"/>
      <c r="U1933"/>
      <c r="V1933"/>
      <c r="W1933"/>
    </row>
    <row r="1934" spans="1:23" ht="27" customHeight="1" thickBot="1" x14ac:dyDescent="0.3">
      <c r="A1934" s="73">
        <v>20262</v>
      </c>
      <c r="B1934" s="74">
        <v>1902</v>
      </c>
      <c r="C1934" s="75" t="s">
        <v>40</v>
      </c>
      <c r="D1934" s="76">
        <v>42667.895833333336</v>
      </c>
      <c r="E1934" s="74" t="s">
        <v>41</v>
      </c>
      <c r="F1934" s="33">
        <v>42667.628472222219</v>
      </c>
      <c r="G1934" s="51">
        <f t="shared" si="317"/>
        <v>0.26736111111677019</v>
      </c>
      <c r="H1934" s="31" t="str">
        <f t="shared" si="318"/>
        <v>ACCEPTABLE</v>
      </c>
      <c r="I1934" s="18"/>
      <c r="J1934" s="33">
        <v>42667.899305555555</v>
      </c>
      <c r="K1934" s="33">
        <v>42667.913194444445</v>
      </c>
      <c r="L1934" s="27">
        <f t="shared" si="319"/>
        <v>1.3888888890505768E-2</v>
      </c>
      <c r="M1934" s="28" t="str">
        <f t="shared" si="320"/>
        <v>TRUE</v>
      </c>
      <c r="N1934" s="31" t="s">
        <v>41</v>
      </c>
      <c r="O1934" s="29" t="s">
        <v>1052</v>
      </c>
      <c r="P1934"/>
      <c r="Q1934"/>
      <c r="R1934"/>
      <c r="S1934"/>
      <c r="T1934"/>
      <c r="U1934"/>
      <c r="V1934"/>
      <c r="W1934"/>
    </row>
    <row r="1935" spans="1:23" ht="27" customHeight="1" thickBot="1" x14ac:dyDescent="0.3">
      <c r="A1935" s="73">
        <v>20262</v>
      </c>
      <c r="B1935" s="74">
        <v>1903</v>
      </c>
      <c r="C1935" s="75" t="s">
        <v>43</v>
      </c>
      <c r="D1935" s="76">
        <v>42667.930555555555</v>
      </c>
      <c r="E1935" s="74" t="s">
        <v>39</v>
      </c>
      <c r="F1935" s="33">
        <v>42667.628472222219</v>
      </c>
      <c r="G1935" s="51">
        <f t="shared" si="317"/>
        <v>0.30208333333575865</v>
      </c>
      <c r="H1935" s="31" t="str">
        <f t="shared" si="318"/>
        <v>ACCEPTABLE</v>
      </c>
      <c r="I1935" s="18"/>
      <c r="J1935" s="33">
        <v>42667.951388888891</v>
      </c>
      <c r="K1935" s="33">
        <v>42667.961805555555</v>
      </c>
      <c r="L1935" s="27">
        <f t="shared" si="319"/>
        <v>1.0416666664241347E-2</v>
      </c>
      <c r="M1935" s="28" t="str">
        <f t="shared" si="320"/>
        <v>TRUE</v>
      </c>
      <c r="N1935" s="31" t="s">
        <v>39</v>
      </c>
      <c r="O1935" s="29" t="s">
        <v>398</v>
      </c>
      <c r="P1935"/>
      <c r="Q1935"/>
      <c r="R1935"/>
      <c r="S1935"/>
      <c r="T1935"/>
      <c r="U1935"/>
      <c r="V1935"/>
      <c r="W1935"/>
    </row>
    <row r="1936" spans="1:23" ht="27" customHeight="1" thickBot="1" x14ac:dyDescent="0.3">
      <c r="A1936" s="73">
        <v>20262</v>
      </c>
      <c r="B1936" s="74">
        <v>1904</v>
      </c>
      <c r="C1936" s="75" t="s">
        <v>43</v>
      </c>
      <c r="D1936" s="76">
        <v>42668.631944444445</v>
      </c>
      <c r="E1936" s="74" t="s">
        <v>41</v>
      </c>
      <c r="F1936" s="33">
        <v>42668.40902777778</v>
      </c>
      <c r="G1936" s="51">
        <f t="shared" si="317"/>
        <v>0.22291666666569654</v>
      </c>
      <c r="H1936" s="31" t="str">
        <f t="shared" si="318"/>
        <v>ACCEPTABLE</v>
      </c>
      <c r="I1936" s="18"/>
      <c r="J1936" s="33">
        <v>42668.648611111108</v>
      </c>
      <c r="K1936" s="33">
        <v>42668.654166666667</v>
      </c>
      <c r="L1936" s="27">
        <f t="shared" si="319"/>
        <v>5.5555555591126904E-3</v>
      </c>
      <c r="M1936" s="28" t="str">
        <f t="shared" si="320"/>
        <v>TRUE</v>
      </c>
      <c r="N1936" s="31" t="s">
        <v>41</v>
      </c>
      <c r="O1936" s="29" t="s">
        <v>54</v>
      </c>
      <c r="P1936"/>
      <c r="Q1936"/>
      <c r="R1936"/>
      <c r="S1936"/>
      <c r="T1936"/>
      <c r="U1936"/>
      <c r="V1936"/>
      <c r="W1936"/>
    </row>
    <row r="1937" spans="1:23" ht="27" customHeight="1" thickBot="1" x14ac:dyDescent="0.3">
      <c r="A1937" s="77">
        <v>20262</v>
      </c>
      <c r="B1937" s="78">
        <v>1905</v>
      </c>
      <c r="C1937" s="79" t="s">
        <v>40</v>
      </c>
      <c r="D1937" s="80">
        <v>42668.659722222219</v>
      </c>
      <c r="E1937" s="78" t="s">
        <v>39</v>
      </c>
      <c r="F1937" s="33">
        <v>42668.40902777778</v>
      </c>
      <c r="G1937" s="51">
        <f t="shared" si="317"/>
        <v>0.25069444443943212</v>
      </c>
      <c r="H1937" s="31" t="str">
        <f t="shared" si="318"/>
        <v>ACCEPTABLE</v>
      </c>
      <c r="I1937" s="18"/>
      <c r="J1937" s="33">
        <v>42668.67083333333</v>
      </c>
      <c r="K1937" s="33">
        <v>42668.683333333334</v>
      </c>
      <c r="L1937" s="27">
        <f t="shared" si="319"/>
        <v>1.2500000004365575E-2</v>
      </c>
      <c r="M1937" s="28" t="str">
        <f t="shared" si="320"/>
        <v>TRUE</v>
      </c>
      <c r="N1937" s="31" t="s">
        <v>39</v>
      </c>
      <c r="O1937" s="29" t="s">
        <v>1067</v>
      </c>
      <c r="P1937"/>
      <c r="Q1937"/>
      <c r="R1937"/>
      <c r="S1937"/>
      <c r="T1937"/>
      <c r="U1937"/>
      <c r="V1937"/>
      <c r="W1937"/>
    </row>
    <row r="1938" spans="1:23" ht="27" customHeight="1" thickBot="1" x14ac:dyDescent="0.3">
      <c r="A1938" s="77">
        <v>20263</v>
      </c>
      <c r="B1938" s="78">
        <v>1906</v>
      </c>
      <c r="C1938" s="79" t="s">
        <v>340</v>
      </c>
      <c r="D1938" s="80">
        <v>42668.729166666664</v>
      </c>
      <c r="E1938" s="78" t="s">
        <v>41</v>
      </c>
      <c r="F1938" s="33">
        <v>42668.40902777778</v>
      </c>
      <c r="G1938" s="51">
        <f t="shared" si="317"/>
        <v>0.320138888884685</v>
      </c>
      <c r="H1938" s="31" t="str">
        <f t="shared" si="318"/>
        <v>ACCEPTABLE</v>
      </c>
      <c r="I1938" s="18"/>
      <c r="J1938" s="33">
        <v>42668.722916666666</v>
      </c>
      <c r="K1938" s="33">
        <v>42668.734027777777</v>
      </c>
      <c r="L1938" s="27">
        <f t="shared" si="319"/>
        <v>1.1111111110949423E-2</v>
      </c>
      <c r="M1938" s="28" t="str">
        <f t="shared" si="320"/>
        <v>TRUE</v>
      </c>
      <c r="N1938" s="31" t="s">
        <v>41</v>
      </c>
      <c r="O1938" s="29" t="s">
        <v>1068</v>
      </c>
      <c r="P1938"/>
      <c r="Q1938"/>
      <c r="R1938"/>
      <c r="S1938"/>
      <c r="T1938"/>
      <c r="U1938"/>
      <c r="V1938"/>
      <c r="W1938"/>
    </row>
    <row r="1939" spans="1:23" ht="27" customHeight="1" thickBot="1" x14ac:dyDescent="0.3">
      <c r="A1939" s="77">
        <v>20263</v>
      </c>
      <c r="B1939" s="78">
        <v>1907</v>
      </c>
      <c r="C1939" s="79" t="s">
        <v>51</v>
      </c>
      <c r="D1939" s="80">
        <v>42668.760416666664</v>
      </c>
      <c r="E1939" s="78" t="s">
        <v>39</v>
      </c>
      <c r="F1939" s="33">
        <v>42668.40902777778</v>
      </c>
      <c r="G1939" s="51">
        <f t="shared" si="317"/>
        <v>0.351388888884685</v>
      </c>
      <c r="H1939" s="31" t="str">
        <f t="shared" si="318"/>
        <v>ACCEPTABLE</v>
      </c>
      <c r="I1939" s="18"/>
      <c r="J1939" s="33">
        <v>42668.756944444445</v>
      </c>
      <c r="K1939" s="33">
        <v>42668.763888888891</v>
      </c>
      <c r="L1939" s="27">
        <f t="shared" si="319"/>
        <v>6.9444444452528842E-3</v>
      </c>
      <c r="M1939" s="28" t="str">
        <f t="shared" si="320"/>
        <v>TRUE</v>
      </c>
      <c r="N1939" s="31" t="s">
        <v>39</v>
      </c>
      <c r="O1939" s="29" t="s">
        <v>485</v>
      </c>
      <c r="P1939"/>
      <c r="Q1939"/>
      <c r="R1939"/>
      <c r="S1939"/>
      <c r="T1939"/>
      <c r="U1939"/>
      <c r="V1939"/>
      <c r="W1939"/>
    </row>
    <row r="1940" spans="1:23" ht="27" customHeight="1" thickBot="1" x14ac:dyDescent="0.3">
      <c r="A1940" s="77">
        <v>20263</v>
      </c>
      <c r="B1940" s="78">
        <v>1908</v>
      </c>
      <c r="C1940" s="79" t="s">
        <v>51</v>
      </c>
      <c r="D1940" s="80">
        <v>42670.277777777781</v>
      </c>
      <c r="E1940" s="78" t="s">
        <v>41</v>
      </c>
      <c r="F1940" s="33">
        <v>42670.23333333333</v>
      </c>
      <c r="G1940" s="51">
        <f t="shared" si="317"/>
        <v>4.444444445107365E-2</v>
      </c>
      <c r="H1940" s="31" t="str">
        <f t="shared" si="318"/>
        <v>ACCEPTABLE</v>
      </c>
      <c r="I1940" s="18"/>
      <c r="J1940" s="33">
        <v>42670.275000000001</v>
      </c>
      <c r="K1940" s="33">
        <v>42670.285416666666</v>
      </c>
      <c r="L1940" s="27">
        <f t="shared" si="319"/>
        <v>1.0416666664241347E-2</v>
      </c>
      <c r="M1940" s="28" t="str">
        <f t="shared" si="320"/>
        <v>TRUE</v>
      </c>
      <c r="N1940" s="31" t="s">
        <v>41</v>
      </c>
      <c r="O1940" s="29" t="s">
        <v>1069</v>
      </c>
      <c r="P1940"/>
      <c r="Q1940"/>
      <c r="R1940"/>
      <c r="S1940"/>
      <c r="T1940"/>
      <c r="U1940"/>
      <c r="V1940"/>
      <c r="W1940"/>
    </row>
    <row r="1941" spans="1:23" ht="27" customHeight="1" thickBot="1" x14ac:dyDescent="0.3">
      <c r="A1941" s="77">
        <v>20263</v>
      </c>
      <c r="B1941" s="78">
        <v>1909</v>
      </c>
      <c r="C1941" s="79" t="s">
        <v>340</v>
      </c>
      <c r="D1941" s="80">
        <v>42670.305555555555</v>
      </c>
      <c r="E1941" s="78" t="s">
        <v>39</v>
      </c>
      <c r="F1941" s="33">
        <v>42670.23333333333</v>
      </c>
      <c r="G1941" s="51">
        <f t="shared" si="317"/>
        <v>7.2222222224809229E-2</v>
      </c>
      <c r="H1941" s="31" t="str">
        <f t="shared" si="318"/>
        <v>ACCEPTABLE</v>
      </c>
      <c r="I1941" s="18"/>
      <c r="J1941" s="33">
        <v>42670.302083333336</v>
      </c>
      <c r="K1941" s="33">
        <v>42670.315972222219</v>
      </c>
      <c r="L1941" s="27">
        <f t="shared" si="319"/>
        <v>1.3888888883229811E-2</v>
      </c>
      <c r="M1941" s="28" t="str">
        <f t="shared" si="320"/>
        <v>TRUE</v>
      </c>
      <c r="N1941" s="31" t="s">
        <v>39</v>
      </c>
      <c r="O1941" s="29" t="s">
        <v>1070</v>
      </c>
      <c r="P1941"/>
      <c r="Q1941"/>
      <c r="R1941"/>
      <c r="S1941"/>
      <c r="T1941"/>
      <c r="U1941"/>
      <c r="V1941"/>
      <c r="W1941"/>
    </row>
    <row r="1942" spans="1:23" ht="27" customHeight="1" thickBot="1" x14ac:dyDescent="0.3">
      <c r="A1942" s="77">
        <v>20264</v>
      </c>
      <c r="B1942" s="78">
        <v>1910</v>
      </c>
      <c r="C1942" s="79" t="s">
        <v>340</v>
      </c>
      <c r="D1942" s="80">
        <v>42670.354166666664</v>
      </c>
      <c r="E1942" s="78" t="s">
        <v>41</v>
      </c>
      <c r="F1942" s="33">
        <v>42670.23333333333</v>
      </c>
      <c r="G1942" s="51">
        <f t="shared" si="317"/>
        <v>0.12083333333430346</v>
      </c>
      <c r="H1942" s="31" t="str">
        <f t="shared" si="318"/>
        <v>ACCEPTABLE</v>
      </c>
      <c r="I1942" s="18"/>
      <c r="J1942" s="33">
        <v>42670.35833333333</v>
      </c>
      <c r="K1942" s="33">
        <v>42670.371527777781</v>
      </c>
      <c r="L1942" s="27">
        <f t="shared" si="319"/>
        <v>1.319444445107365E-2</v>
      </c>
      <c r="M1942" s="28" t="str">
        <f t="shared" si="320"/>
        <v>TRUE</v>
      </c>
      <c r="N1942" s="31" t="s">
        <v>41</v>
      </c>
      <c r="O1942" s="29" t="s">
        <v>1071</v>
      </c>
      <c r="P1942"/>
      <c r="Q1942"/>
      <c r="R1942"/>
      <c r="S1942"/>
      <c r="T1942"/>
      <c r="U1942"/>
      <c r="V1942"/>
      <c r="W1942"/>
    </row>
    <row r="1943" spans="1:23" ht="27" customHeight="1" thickBot="1" x14ac:dyDescent="0.3">
      <c r="A1943" s="77">
        <v>20264</v>
      </c>
      <c r="B1943" s="78">
        <v>1911</v>
      </c>
      <c r="C1943" s="79" t="s">
        <v>51</v>
      </c>
      <c r="D1943" s="80">
        <v>42670.388888888891</v>
      </c>
      <c r="E1943" s="78" t="s">
        <v>39</v>
      </c>
      <c r="F1943" s="33">
        <v>42670.23333333333</v>
      </c>
      <c r="G1943" s="51">
        <f t="shared" si="317"/>
        <v>0.15555555556056788</v>
      </c>
      <c r="H1943" s="31" t="str">
        <f t="shared" si="318"/>
        <v>ACCEPTABLE</v>
      </c>
      <c r="I1943" s="18"/>
      <c r="J1943" s="33">
        <v>42670.400000000001</v>
      </c>
      <c r="K1943" s="33">
        <v>42670.405555555553</v>
      </c>
      <c r="L1943" s="27">
        <f t="shared" si="319"/>
        <v>5.5555555518367328E-3</v>
      </c>
      <c r="M1943" s="28" t="str">
        <f t="shared" si="320"/>
        <v>TRUE</v>
      </c>
      <c r="N1943" s="31" t="s">
        <v>39</v>
      </c>
      <c r="O1943" s="29" t="s">
        <v>1069</v>
      </c>
      <c r="P1943"/>
      <c r="Q1943"/>
      <c r="R1943"/>
      <c r="S1943"/>
      <c r="T1943"/>
      <c r="U1943"/>
      <c r="V1943"/>
      <c r="W1943"/>
    </row>
    <row r="1944" spans="1:23" ht="27" customHeight="1" thickBot="1" x14ac:dyDescent="0.3">
      <c r="A1944" s="73">
        <v>20264</v>
      </c>
      <c r="B1944" s="74">
        <v>1912</v>
      </c>
      <c r="C1944" s="75" t="s">
        <v>51</v>
      </c>
      <c r="D1944" s="76">
        <v>42671.256944444445</v>
      </c>
      <c r="E1944" s="74" t="s">
        <v>41</v>
      </c>
      <c r="F1944" s="33">
        <v>42670.874305555553</v>
      </c>
      <c r="G1944" s="51">
        <f t="shared" si="317"/>
        <v>0.38263888889196096</v>
      </c>
      <c r="H1944" s="31" t="str">
        <f t="shared" si="318"/>
        <v>ACCEPTABLE</v>
      </c>
      <c r="I1944" s="18"/>
      <c r="J1944" s="33">
        <v>42671.267361111109</v>
      </c>
      <c r="K1944" s="33">
        <v>42671.277777777781</v>
      </c>
      <c r="L1944" s="27">
        <f t="shared" si="319"/>
        <v>1.0416666671517305E-2</v>
      </c>
      <c r="M1944" s="28" t="str">
        <f t="shared" si="320"/>
        <v>TRUE</v>
      </c>
      <c r="N1944" s="31" t="s">
        <v>41</v>
      </c>
      <c r="O1944" s="29" t="s">
        <v>1072</v>
      </c>
      <c r="P1944"/>
      <c r="Q1944"/>
      <c r="R1944"/>
      <c r="S1944"/>
      <c r="T1944"/>
      <c r="U1944"/>
      <c r="V1944"/>
      <c r="W1944"/>
    </row>
    <row r="1945" spans="1:23" ht="27" customHeight="1" thickBot="1" x14ac:dyDescent="0.3">
      <c r="A1945" s="77">
        <v>20264</v>
      </c>
      <c r="B1945" s="78">
        <v>1913</v>
      </c>
      <c r="C1945" s="79" t="s">
        <v>340</v>
      </c>
      <c r="D1945" s="80">
        <v>42671.284722222219</v>
      </c>
      <c r="E1945" s="78" t="s">
        <v>39</v>
      </c>
      <c r="F1945" s="33">
        <v>42670.874305555553</v>
      </c>
      <c r="G1945" s="51">
        <f t="shared" si="317"/>
        <v>0.41041666666569654</v>
      </c>
      <c r="H1945" s="31" t="str">
        <f t="shared" si="318"/>
        <v>ACCEPTABLE</v>
      </c>
      <c r="I1945" s="18"/>
      <c r="J1945" s="33">
        <v>42671.297222222223</v>
      </c>
      <c r="K1945" s="33">
        <v>42671.30972222222</v>
      </c>
      <c r="L1945" s="27">
        <f t="shared" si="319"/>
        <v>1.2499999997089617E-2</v>
      </c>
      <c r="M1945" s="28" t="str">
        <f t="shared" si="320"/>
        <v>TRUE</v>
      </c>
      <c r="N1945" s="31" t="s">
        <v>39</v>
      </c>
      <c r="O1945" s="29" t="s">
        <v>1073</v>
      </c>
      <c r="P1945"/>
      <c r="Q1945"/>
      <c r="R1945"/>
      <c r="S1945"/>
      <c r="T1945"/>
      <c r="U1945"/>
      <c r="V1945"/>
      <c r="W1945"/>
    </row>
    <row r="1946" spans="1:23" ht="27" customHeight="1" thickBot="1" x14ac:dyDescent="0.3">
      <c r="A1946" s="77">
        <v>20265</v>
      </c>
      <c r="B1946" s="78">
        <v>1914</v>
      </c>
      <c r="C1946" s="79" t="s">
        <v>40</v>
      </c>
      <c r="D1946" s="80">
        <v>42673.270833333336</v>
      </c>
      <c r="E1946" s="78" t="s">
        <v>41</v>
      </c>
      <c r="F1946" s="33">
        <v>42672.981249999997</v>
      </c>
      <c r="G1946" s="51">
        <f t="shared" si="317"/>
        <v>0.28958333333866904</v>
      </c>
      <c r="H1946" s="31" t="str">
        <f t="shared" si="318"/>
        <v>ACCEPTABLE</v>
      </c>
      <c r="I1946" s="18"/>
      <c r="J1946" s="33">
        <v>42673.256249999999</v>
      </c>
      <c r="K1946" s="33">
        <v>42673.267361111109</v>
      </c>
      <c r="L1946" s="27">
        <f t="shared" si="319"/>
        <v>1.1111111110949423E-2</v>
      </c>
      <c r="M1946" s="28" t="str">
        <f t="shared" si="320"/>
        <v>TRUE</v>
      </c>
      <c r="N1946" s="31" t="s">
        <v>41</v>
      </c>
      <c r="O1946" s="29" t="s">
        <v>1074</v>
      </c>
      <c r="P1946"/>
      <c r="Q1946"/>
      <c r="R1946"/>
      <c r="S1946"/>
      <c r="T1946"/>
      <c r="U1946"/>
      <c r="V1946"/>
      <c r="W1946"/>
    </row>
    <row r="1947" spans="1:23" ht="27" customHeight="1" thickBot="1" x14ac:dyDescent="0.3">
      <c r="A1947" s="77">
        <v>20265</v>
      </c>
      <c r="B1947" s="78">
        <v>1915</v>
      </c>
      <c r="C1947" s="79" t="s">
        <v>40</v>
      </c>
      <c r="D1947" s="80">
        <v>42673.298611111109</v>
      </c>
      <c r="E1947" s="78" t="s">
        <v>39</v>
      </c>
      <c r="F1947" s="33">
        <v>42672.981249999997</v>
      </c>
      <c r="G1947" s="51">
        <f t="shared" si="317"/>
        <v>0.31736111111240461</v>
      </c>
      <c r="H1947" s="31" t="str">
        <f t="shared" si="318"/>
        <v>ACCEPTABLE</v>
      </c>
      <c r="I1947" s="18"/>
      <c r="J1947" s="33">
        <v>42673.279166666667</v>
      </c>
      <c r="K1947" s="33">
        <v>42673.293749999997</v>
      </c>
      <c r="L1947" s="27">
        <f t="shared" si="319"/>
        <v>1.4583333329937886E-2</v>
      </c>
      <c r="M1947" s="28" t="str">
        <f t="shared" si="320"/>
        <v>TRUE</v>
      </c>
      <c r="N1947" s="31" t="s">
        <v>39</v>
      </c>
      <c r="O1947" s="29" t="s">
        <v>1074</v>
      </c>
      <c r="P1947"/>
      <c r="Q1947"/>
      <c r="R1947"/>
      <c r="S1947"/>
      <c r="T1947"/>
      <c r="U1947"/>
      <c r="V1947"/>
      <c r="W1947"/>
    </row>
    <row r="1948" spans="1:23" ht="27" customHeight="1" thickBot="1" x14ac:dyDescent="0.3">
      <c r="A1948" s="77">
        <v>20266</v>
      </c>
      <c r="B1948" s="78">
        <v>1917</v>
      </c>
      <c r="C1948" s="79" t="s">
        <v>43</v>
      </c>
      <c r="D1948" s="80">
        <v>42674.354166666664</v>
      </c>
      <c r="E1948" s="78" t="s">
        <v>39</v>
      </c>
      <c r="F1948" s="33">
        <v>42673.916666666664</v>
      </c>
      <c r="G1948" s="51">
        <f t="shared" si="317"/>
        <v>0.4375</v>
      </c>
      <c r="H1948" s="31" t="str">
        <f t="shared" si="318"/>
        <v>ACCEPTABLE</v>
      </c>
      <c r="I1948" s="18"/>
      <c r="J1948" s="33">
        <v>42674.371527777781</v>
      </c>
      <c r="K1948" s="33">
        <v>42674.378472222219</v>
      </c>
      <c r="L1948" s="27">
        <f t="shared" si="319"/>
        <v>6.9444444379769266E-3</v>
      </c>
      <c r="M1948" s="28" t="str">
        <f t="shared" si="320"/>
        <v>TRUE</v>
      </c>
      <c r="N1948" s="31" t="s">
        <v>39</v>
      </c>
      <c r="O1948" s="29" t="s">
        <v>398</v>
      </c>
      <c r="P1948"/>
      <c r="Q1948"/>
      <c r="R1948"/>
      <c r="S1948"/>
      <c r="T1948"/>
      <c r="U1948"/>
      <c r="V1948"/>
      <c r="W1948"/>
    </row>
    <row r="1949" spans="1:23" ht="27" customHeight="1" thickBot="1" x14ac:dyDescent="0.3">
      <c r="A1949" s="77">
        <v>20267</v>
      </c>
      <c r="B1949" s="78">
        <v>1920</v>
      </c>
      <c r="C1949" s="79" t="s">
        <v>340</v>
      </c>
      <c r="D1949" s="80">
        <v>42675.333333333336</v>
      </c>
      <c r="E1949" s="78" t="s">
        <v>41</v>
      </c>
      <c r="F1949" s="33">
        <v>42674.630555555559</v>
      </c>
      <c r="G1949" s="51">
        <f t="shared" si="317"/>
        <v>0.70277777777664596</v>
      </c>
      <c r="H1949" s="31" t="str">
        <f t="shared" si="318"/>
        <v>ACCEPTABLE</v>
      </c>
      <c r="I1949" s="18"/>
      <c r="J1949" s="33">
        <v>42675.333333333336</v>
      </c>
      <c r="K1949" s="33">
        <v>42675.347916666666</v>
      </c>
      <c r="L1949" s="27">
        <f t="shared" si="319"/>
        <v>1.4583333329937886E-2</v>
      </c>
      <c r="M1949" s="28" t="str">
        <f t="shared" si="320"/>
        <v>TRUE</v>
      </c>
      <c r="N1949" s="31" t="s">
        <v>41</v>
      </c>
      <c r="O1949" s="29" t="s">
        <v>1075</v>
      </c>
      <c r="P1949"/>
      <c r="Q1949"/>
      <c r="R1949"/>
      <c r="S1949"/>
      <c r="T1949"/>
      <c r="U1949"/>
      <c r="V1949"/>
      <c r="W1949"/>
    </row>
    <row r="1950" spans="1:23" ht="27" customHeight="1" thickBot="1" x14ac:dyDescent="0.3">
      <c r="A1950" s="77">
        <v>20267</v>
      </c>
      <c r="B1950" s="78">
        <v>1921</v>
      </c>
      <c r="C1950" s="79" t="s">
        <v>51</v>
      </c>
      <c r="D1950" s="80">
        <v>42675.368055555555</v>
      </c>
      <c r="E1950" s="78" t="s">
        <v>39</v>
      </c>
      <c r="F1950" s="33">
        <v>42674.630555555559</v>
      </c>
      <c r="G1950" s="51">
        <f t="shared" si="317"/>
        <v>0.73749999999563443</v>
      </c>
      <c r="H1950" s="31" t="str">
        <f t="shared" si="318"/>
        <v>ACCEPTABLE</v>
      </c>
      <c r="I1950" s="18"/>
      <c r="J1950" s="33">
        <v>42675.381249999999</v>
      </c>
      <c r="K1950" s="33">
        <v>42675.388194444444</v>
      </c>
      <c r="L1950" s="27">
        <f t="shared" si="319"/>
        <v>6.9444444452528842E-3</v>
      </c>
      <c r="M1950" s="28" t="str">
        <f t="shared" si="320"/>
        <v>TRUE</v>
      </c>
      <c r="N1950" s="31" t="s">
        <v>39</v>
      </c>
      <c r="O1950" s="29" t="s">
        <v>542</v>
      </c>
      <c r="P1950"/>
      <c r="Q1950"/>
      <c r="R1950"/>
      <c r="S1950"/>
      <c r="T1950"/>
      <c r="U1950"/>
      <c r="V1950"/>
      <c r="W1950"/>
    </row>
    <row r="1951" spans="1:23" ht="27" customHeight="1" thickBot="1" x14ac:dyDescent="0.3">
      <c r="A1951" s="73">
        <v>20267</v>
      </c>
      <c r="B1951" s="74">
        <v>1922</v>
      </c>
      <c r="C1951" s="75" t="s">
        <v>53</v>
      </c>
      <c r="D1951" s="76">
        <v>42676.173611111109</v>
      </c>
      <c r="E1951" s="74" t="s">
        <v>41</v>
      </c>
      <c r="F1951" s="33">
        <v>42675.888194444444</v>
      </c>
      <c r="G1951" s="51">
        <f t="shared" si="317"/>
        <v>0.28541666666569654</v>
      </c>
      <c r="H1951" s="31" t="str">
        <f t="shared" si="318"/>
        <v>ACCEPTABLE</v>
      </c>
      <c r="I1951" s="18"/>
      <c r="J1951" s="33">
        <v>42676.163194444445</v>
      </c>
      <c r="K1951" s="33">
        <v>42676.173611111109</v>
      </c>
      <c r="L1951" s="27">
        <f t="shared" si="319"/>
        <v>1.0416666664241347E-2</v>
      </c>
      <c r="M1951" s="28" t="str">
        <f t="shared" si="320"/>
        <v>TRUE</v>
      </c>
      <c r="N1951" s="31" t="s">
        <v>41</v>
      </c>
      <c r="O1951" s="29" t="s">
        <v>812</v>
      </c>
      <c r="P1951"/>
      <c r="Q1951"/>
      <c r="R1951"/>
      <c r="S1951"/>
      <c r="T1951"/>
      <c r="U1951"/>
      <c r="V1951"/>
      <c r="W1951"/>
    </row>
    <row r="1952" spans="1:23" ht="27" customHeight="1" thickBot="1" x14ac:dyDescent="0.3">
      <c r="A1952" s="73">
        <v>20267</v>
      </c>
      <c r="B1952" s="74">
        <v>1923</v>
      </c>
      <c r="C1952" s="75" t="s">
        <v>53</v>
      </c>
      <c r="D1952" s="76">
        <v>42676.229166666664</v>
      </c>
      <c r="E1952" s="74" t="s">
        <v>39</v>
      </c>
      <c r="F1952" s="33">
        <v>42675.888194444444</v>
      </c>
      <c r="G1952" s="51">
        <f t="shared" si="317"/>
        <v>0.34097222222044365</v>
      </c>
      <c r="H1952" s="31" t="str">
        <f t="shared" si="318"/>
        <v>ACCEPTABLE</v>
      </c>
      <c r="I1952" s="18"/>
      <c r="J1952" s="33">
        <v>42676.23333333333</v>
      </c>
      <c r="K1952" s="33">
        <v>42676.243055555555</v>
      </c>
      <c r="L1952" s="27">
        <f t="shared" si="319"/>
        <v>9.7222222248092294E-3</v>
      </c>
      <c r="M1952" s="28" t="str">
        <f t="shared" si="320"/>
        <v>TRUE</v>
      </c>
      <c r="N1952" s="31" t="s">
        <v>39</v>
      </c>
      <c r="O1952" s="29" t="s">
        <v>812</v>
      </c>
      <c r="P1952"/>
      <c r="Q1952"/>
      <c r="R1952"/>
      <c r="S1952"/>
      <c r="T1952"/>
      <c r="U1952"/>
      <c r="V1952"/>
      <c r="W1952"/>
    </row>
    <row r="1953" spans="1:23" ht="27" customHeight="1" thickBot="1" x14ac:dyDescent="0.3">
      <c r="A1953" s="77">
        <v>20268</v>
      </c>
      <c r="B1953" s="78">
        <v>1924</v>
      </c>
      <c r="C1953" s="79" t="s">
        <v>292</v>
      </c>
      <c r="D1953" s="80">
        <v>42676.326388888891</v>
      </c>
      <c r="E1953" s="78" t="s">
        <v>41</v>
      </c>
      <c r="F1953" s="33">
        <v>42676.282638888886</v>
      </c>
      <c r="G1953" s="51">
        <f t="shared" si="317"/>
        <v>4.3750000004365575E-2</v>
      </c>
      <c r="H1953" s="31" t="str">
        <f t="shared" si="318"/>
        <v>ACCEPTABLE</v>
      </c>
      <c r="I1953" s="18"/>
      <c r="J1953" s="33">
        <v>42676.329861111109</v>
      </c>
      <c r="K1953" s="33">
        <v>42676.344444444447</v>
      </c>
      <c r="L1953" s="27">
        <f t="shared" si="319"/>
        <v>1.4583333337213844E-2</v>
      </c>
      <c r="M1953" s="28" t="str">
        <f t="shared" si="320"/>
        <v>TRUE</v>
      </c>
      <c r="N1953" s="31" t="s">
        <v>41</v>
      </c>
      <c r="O1953" s="29" t="s">
        <v>1076</v>
      </c>
      <c r="P1953"/>
      <c r="Q1953"/>
      <c r="R1953"/>
      <c r="S1953"/>
      <c r="T1953"/>
      <c r="U1953"/>
      <c r="V1953"/>
      <c r="W1953"/>
    </row>
    <row r="1954" spans="1:23" ht="27" customHeight="1" thickBot="1" x14ac:dyDescent="0.3">
      <c r="A1954" s="77">
        <v>20266</v>
      </c>
      <c r="B1954" s="78">
        <v>1927</v>
      </c>
      <c r="C1954" s="79" t="s">
        <v>40</v>
      </c>
      <c r="D1954" s="80">
        <v>42676.368055555555</v>
      </c>
      <c r="E1954" s="78" t="s">
        <v>39</v>
      </c>
      <c r="F1954" s="33">
        <v>42676.282638888886</v>
      </c>
      <c r="G1954" s="51">
        <f t="shared" si="317"/>
        <v>8.5416666668606922E-2</v>
      </c>
      <c r="H1954" s="31" t="str">
        <f t="shared" si="318"/>
        <v>ACCEPTABLE</v>
      </c>
      <c r="I1954" s="18"/>
      <c r="J1954" s="33">
        <v>42676.364583333336</v>
      </c>
      <c r="K1954" s="33">
        <v>42676.375</v>
      </c>
      <c r="L1954" s="27">
        <f t="shared" si="319"/>
        <v>1.0416666664241347E-2</v>
      </c>
      <c r="M1954" s="28" t="str">
        <f t="shared" si="320"/>
        <v>TRUE</v>
      </c>
      <c r="N1954" s="31" t="s">
        <v>39</v>
      </c>
      <c r="O1954" s="29" t="s">
        <v>1017</v>
      </c>
      <c r="P1954"/>
      <c r="Q1954"/>
      <c r="R1954"/>
      <c r="S1954"/>
      <c r="T1954"/>
      <c r="U1954"/>
      <c r="V1954"/>
      <c r="W1954"/>
    </row>
    <row r="1955" spans="1:23" ht="27" customHeight="1" thickBot="1" x14ac:dyDescent="0.3">
      <c r="A1955" s="73">
        <v>20267</v>
      </c>
      <c r="B1955" s="74">
        <v>1928</v>
      </c>
      <c r="C1955" s="75" t="s">
        <v>51</v>
      </c>
      <c r="D1955" s="76">
        <v>42676.611111111109</v>
      </c>
      <c r="E1955" s="74" t="s">
        <v>41</v>
      </c>
      <c r="F1955" s="33">
        <v>42676.554861111108</v>
      </c>
      <c r="G1955" s="51">
        <f t="shared" si="317"/>
        <v>5.6250000001455192E-2</v>
      </c>
      <c r="H1955" s="31" t="str">
        <f t="shared" si="318"/>
        <v>ACCEPTABLE</v>
      </c>
      <c r="I1955" s="18"/>
      <c r="J1955" s="33">
        <v>42676.615277777775</v>
      </c>
      <c r="K1955" s="33">
        <v>42676.62222222222</v>
      </c>
      <c r="L1955" s="27">
        <f t="shared" si="319"/>
        <v>6.9444444452528842E-3</v>
      </c>
      <c r="M1955" s="28" t="str">
        <f t="shared" si="320"/>
        <v>TRUE</v>
      </c>
      <c r="N1955" s="31" t="s">
        <v>41</v>
      </c>
      <c r="O1955" s="29" t="s">
        <v>463</v>
      </c>
      <c r="P1955"/>
      <c r="Q1955"/>
      <c r="R1955"/>
      <c r="S1955"/>
      <c r="T1955"/>
      <c r="U1955"/>
      <c r="V1955"/>
      <c r="W1955"/>
    </row>
    <row r="1956" spans="1:23" ht="27" customHeight="1" thickBot="1" x14ac:dyDescent="0.3">
      <c r="A1956" s="73">
        <v>20267</v>
      </c>
      <c r="B1956" s="74">
        <v>1929</v>
      </c>
      <c r="C1956" s="75" t="s">
        <v>340</v>
      </c>
      <c r="D1956" s="76">
        <v>42676.631944444445</v>
      </c>
      <c r="E1956" s="74" t="s">
        <v>39</v>
      </c>
      <c r="F1956" s="33">
        <v>42676.554861111108</v>
      </c>
      <c r="G1956" s="51">
        <f t="shared" si="317"/>
        <v>7.7083333337213844E-2</v>
      </c>
      <c r="H1956" s="31" t="str">
        <f t="shared" si="318"/>
        <v>ACCEPTABLE</v>
      </c>
      <c r="I1956" s="18"/>
      <c r="J1956" s="33">
        <v>42676.64166666667</v>
      </c>
      <c r="K1956" s="33">
        <v>42676.652777777781</v>
      </c>
      <c r="L1956" s="27">
        <f t="shared" si="319"/>
        <v>1.1111111110949423E-2</v>
      </c>
      <c r="M1956" s="28" t="str">
        <f t="shared" si="320"/>
        <v>TRUE</v>
      </c>
      <c r="N1956" s="31" t="s">
        <v>39</v>
      </c>
      <c r="O1956" s="29" t="s">
        <v>1077</v>
      </c>
      <c r="P1956"/>
      <c r="Q1956"/>
      <c r="R1956"/>
      <c r="S1956"/>
      <c r="T1956"/>
      <c r="U1956"/>
      <c r="V1956"/>
      <c r="W1956"/>
    </row>
    <row r="1957" spans="1:23" ht="27" customHeight="1" thickBot="1" x14ac:dyDescent="0.3">
      <c r="A1957" s="73">
        <v>20269</v>
      </c>
      <c r="B1957" s="74">
        <v>1930</v>
      </c>
      <c r="C1957" s="75" t="s">
        <v>340</v>
      </c>
      <c r="D1957" s="76">
        <v>42677.604166666664</v>
      </c>
      <c r="E1957" s="74" t="s">
        <v>41</v>
      </c>
      <c r="F1957" s="33">
        <v>42677.479166666664</v>
      </c>
      <c r="G1957" s="51">
        <f t="shared" si="317"/>
        <v>0.125</v>
      </c>
      <c r="H1957" s="31" t="str">
        <f t="shared" si="318"/>
        <v>ACCEPTABLE</v>
      </c>
      <c r="I1957" s="18"/>
      <c r="J1957" s="33">
        <v>42677.605555555558</v>
      </c>
      <c r="K1957" s="33">
        <v>42677.618750000001</v>
      </c>
      <c r="L1957" s="27">
        <f t="shared" si="319"/>
        <v>1.3194444443797693E-2</v>
      </c>
      <c r="M1957" s="28" t="str">
        <f t="shared" si="320"/>
        <v>TRUE</v>
      </c>
      <c r="N1957" s="31" t="s">
        <v>41</v>
      </c>
      <c r="O1957" s="29" t="s">
        <v>1078</v>
      </c>
      <c r="P1957"/>
      <c r="Q1957"/>
      <c r="R1957"/>
      <c r="S1957"/>
      <c r="T1957"/>
      <c r="U1957"/>
      <c r="V1957"/>
      <c r="W1957"/>
    </row>
    <row r="1958" spans="1:23" ht="27" customHeight="1" thickBot="1" x14ac:dyDescent="0.3">
      <c r="A1958" s="73">
        <v>20269</v>
      </c>
      <c r="B1958" s="74">
        <v>1931</v>
      </c>
      <c r="C1958" s="75" t="s">
        <v>51</v>
      </c>
      <c r="D1958" s="76">
        <v>42677.635416666664</v>
      </c>
      <c r="E1958" s="74" t="s">
        <v>39</v>
      </c>
      <c r="F1958" s="33">
        <v>42677.479166666664</v>
      </c>
      <c r="G1958" s="51">
        <f t="shared" si="317"/>
        <v>0.15625</v>
      </c>
      <c r="H1958" s="31" t="str">
        <f t="shared" si="318"/>
        <v>ACCEPTABLE</v>
      </c>
      <c r="I1958" s="18"/>
      <c r="J1958" s="33">
        <v>42677.645138888889</v>
      </c>
      <c r="K1958" s="33">
        <v>42677.650694444441</v>
      </c>
      <c r="L1958" s="27">
        <f t="shared" si="319"/>
        <v>5.5555555518367328E-3</v>
      </c>
      <c r="M1958" s="28" t="str">
        <f t="shared" si="320"/>
        <v>TRUE</v>
      </c>
      <c r="N1958" s="31" t="s">
        <v>39</v>
      </c>
      <c r="O1958" s="29" t="s">
        <v>422</v>
      </c>
      <c r="P1958"/>
      <c r="Q1958"/>
      <c r="R1958"/>
      <c r="S1958"/>
      <c r="T1958"/>
      <c r="U1958"/>
      <c r="V1958"/>
      <c r="W1958"/>
    </row>
    <row r="1959" spans="1:23" ht="27" customHeight="1" thickBot="1" x14ac:dyDescent="0.3">
      <c r="A1959" s="73">
        <v>20268</v>
      </c>
      <c r="B1959" s="74">
        <v>1932</v>
      </c>
      <c r="C1959" s="75" t="s">
        <v>292</v>
      </c>
      <c r="D1959" s="76">
        <v>42679.510416666664</v>
      </c>
      <c r="E1959" s="74" t="s">
        <v>41</v>
      </c>
      <c r="F1959" s="33">
        <v>42679.452777777777</v>
      </c>
      <c r="G1959" s="51">
        <f t="shared" si="317"/>
        <v>5.7638888887595385E-2</v>
      </c>
      <c r="H1959" s="31" t="str">
        <f t="shared" si="318"/>
        <v>ACCEPTABLE</v>
      </c>
      <c r="I1959" s="18"/>
      <c r="J1959" s="33">
        <v>42679.506944444445</v>
      </c>
      <c r="K1959" s="33">
        <v>42679.513194444444</v>
      </c>
      <c r="L1959" s="27">
        <f t="shared" si="319"/>
        <v>6.2499999985448085E-3</v>
      </c>
      <c r="M1959" s="28" t="str">
        <f t="shared" si="320"/>
        <v>TRUE</v>
      </c>
      <c r="N1959" s="31" t="s">
        <v>41</v>
      </c>
      <c r="O1959" s="29" t="s">
        <v>121</v>
      </c>
      <c r="P1959"/>
      <c r="Q1959"/>
      <c r="R1959"/>
      <c r="S1959"/>
      <c r="T1959"/>
      <c r="U1959"/>
      <c r="V1959"/>
      <c r="W1959"/>
    </row>
    <row r="1960" spans="1:23" ht="27" customHeight="1" thickBot="1" x14ac:dyDescent="0.3">
      <c r="A1960" s="73">
        <v>20269</v>
      </c>
      <c r="B1960" s="74">
        <v>1934</v>
      </c>
      <c r="C1960" s="75" t="s">
        <v>51</v>
      </c>
      <c r="D1960" s="76">
        <v>42679.590277777781</v>
      </c>
      <c r="E1960" s="74" t="s">
        <v>41</v>
      </c>
      <c r="F1960" s="33">
        <v>42679.452777777777</v>
      </c>
      <c r="G1960" s="51">
        <f t="shared" si="317"/>
        <v>0.13750000000436557</v>
      </c>
      <c r="H1960" s="31" t="str">
        <f t="shared" si="318"/>
        <v>ACCEPTABLE</v>
      </c>
      <c r="I1960" s="18"/>
      <c r="J1960" s="33">
        <v>42679.593055555553</v>
      </c>
      <c r="K1960" s="33">
        <v>42679.603472222225</v>
      </c>
      <c r="L1960" s="27">
        <f t="shared" si="319"/>
        <v>1.0416666671517305E-2</v>
      </c>
      <c r="M1960" s="28" t="str">
        <f t="shared" si="320"/>
        <v>TRUE</v>
      </c>
      <c r="N1960" s="31" t="s">
        <v>41</v>
      </c>
      <c r="O1960" s="29" t="s">
        <v>1079</v>
      </c>
      <c r="P1960"/>
      <c r="Q1960"/>
      <c r="R1960"/>
      <c r="S1960"/>
      <c r="T1960"/>
      <c r="U1960"/>
      <c r="V1960"/>
      <c r="W1960"/>
    </row>
    <row r="1961" spans="1:23" ht="27" customHeight="1" thickBot="1" x14ac:dyDescent="0.3">
      <c r="A1961" s="73">
        <v>20269</v>
      </c>
      <c r="B1961" s="74">
        <v>1935</v>
      </c>
      <c r="C1961" s="75" t="s">
        <v>340</v>
      </c>
      <c r="D1961" s="76">
        <v>42679.618055555555</v>
      </c>
      <c r="E1961" s="74" t="s">
        <v>39</v>
      </c>
      <c r="F1961" s="33">
        <v>42679.452777777777</v>
      </c>
      <c r="G1961" s="51">
        <f t="shared" si="317"/>
        <v>0.16527777777810115</v>
      </c>
      <c r="H1961" s="31" t="str">
        <f t="shared" si="318"/>
        <v>ACCEPTABLE</v>
      </c>
      <c r="I1961" s="18"/>
      <c r="J1961" s="33">
        <v>42679.626388888886</v>
      </c>
      <c r="K1961" s="33">
        <v>42679.640972222223</v>
      </c>
      <c r="L1961" s="27">
        <f t="shared" si="319"/>
        <v>1.4583333337213844E-2</v>
      </c>
      <c r="M1961" s="28" t="str">
        <f t="shared" si="320"/>
        <v>TRUE</v>
      </c>
      <c r="N1961" s="31" t="s">
        <v>39</v>
      </c>
      <c r="O1961" s="29" t="s">
        <v>1080</v>
      </c>
      <c r="P1961"/>
      <c r="Q1961"/>
      <c r="R1961"/>
      <c r="S1961"/>
      <c r="T1961"/>
      <c r="U1961"/>
      <c r="V1961"/>
      <c r="W1961"/>
    </row>
    <row r="1962" spans="1:23" ht="27" customHeight="1" thickBot="1" x14ac:dyDescent="0.3">
      <c r="A1962" s="77">
        <v>20271</v>
      </c>
      <c r="B1962" s="78">
        <v>1936</v>
      </c>
      <c r="C1962" s="79" t="s">
        <v>40</v>
      </c>
      <c r="D1962" s="80">
        <v>42679.666666666664</v>
      </c>
      <c r="E1962" s="78" t="s">
        <v>41</v>
      </c>
      <c r="F1962" s="33">
        <v>42679.452777777777</v>
      </c>
      <c r="G1962" s="51">
        <f t="shared" si="317"/>
        <v>0.21388888888759539</v>
      </c>
      <c r="H1962" s="31" t="str">
        <f t="shared" si="318"/>
        <v>ACCEPTABLE</v>
      </c>
      <c r="I1962" s="18"/>
      <c r="J1962" s="33">
        <v>42679.672222222223</v>
      </c>
      <c r="K1962" s="33">
        <v>42679.682638888888</v>
      </c>
      <c r="L1962" s="27">
        <f t="shared" si="319"/>
        <v>1.0416666664241347E-2</v>
      </c>
      <c r="M1962" s="28" t="str">
        <f t="shared" si="320"/>
        <v>TRUE</v>
      </c>
      <c r="N1962" s="31" t="s">
        <v>41</v>
      </c>
      <c r="O1962" s="29" t="s">
        <v>1081</v>
      </c>
      <c r="P1962"/>
      <c r="Q1962"/>
      <c r="R1962"/>
      <c r="S1962"/>
      <c r="T1962"/>
      <c r="U1962"/>
      <c r="V1962"/>
      <c r="W1962"/>
    </row>
    <row r="1963" spans="1:23" ht="27" customHeight="1" thickBot="1" x14ac:dyDescent="0.3">
      <c r="A1963" s="77">
        <v>20271</v>
      </c>
      <c r="B1963" s="78">
        <v>1937</v>
      </c>
      <c r="C1963" s="79" t="s">
        <v>43</v>
      </c>
      <c r="D1963" s="80">
        <v>42679.701388888891</v>
      </c>
      <c r="E1963" s="78" t="s">
        <v>39</v>
      </c>
      <c r="F1963" s="33">
        <v>42679.624305555553</v>
      </c>
      <c r="G1963" s="51">
        <f t="shared" si="317"/>
        <v>7.7083333337213844E-2</v>
      </c>
      <c r="H1963" s="31" t="str">
        <f t="shared" si="318"/>
        <v>ACCEPTABLE</v>
      </c>
      <c r="I1963" s="18"/>
      <c r="J1963" s="33">
        <v>42679.697222222225</v>
      </c>
      <c r="K1963" s="33">
        <v>42679.708333333336</v>
      </c>
      <c r="L1963" s="27">
        <f t="shared" si="319"/>
        <v>1.1111111110949423E-2</v>
      </c>
      <c r="M1963" s="28" t="str">
        <f t="shared" si="320"/>
        <v>TRUE</v>
      </c>
      <c r="N1963" s="31" t="s">
        <v>39</v>
      </c>
      <c r="O1963" s="29" t="s">
        <v>1082</v>
      </c>
      <c r="P1963"/>
      <c r="Q1963"/>
      <c r="R1963"/>
      <c r="S1963"/>
      <c r="T1963"/>
      <c r="U1963"/>
      <c r="V1963"/>
      <c r="W1963"/>
    </row>
    <row r="1964" spans="1:23" ht="27" customHeight="1" thickBot="1" x14ac:dyDescent="0.3">
      <c r="A1964" s="77">
        <v>20270</v>
      </c>
      <c r="B1964" s="78">
        <v>1939</v>
      </c>
      <c r="C1964" s="79" t="s">
        <v>43</v>
      </c>
      <c r="D1964" s="80">
        <v>42679.736111111109</v>
      </c>
      <c r="E1964" s="78" t="s">
        <v>39</v>
      </c>
      <c r="F1964" s="33">
        <v>42679.624305555553</v>
      </c>
      <c r="G1964" s="51">
        <f t="shared" si="317"/>
        <v>0.11180555555620231</v>
      </c>
      <c r="H1964" s="31" t="str">
        <f t="shared" si="318"/>
        <v>ACCEPTABLE</v>
      </c>
      <c r="I1964" s="18"/>
      <c r="J1964" s="33">
        <v>42679.71875</v>
      </c>
      <c r="K1964" s="33">
        <v>42679.726388888892</v>
      </c>
      <c r="L1964" s="27">
        <f t="shared" si="319"/>
        <v>7.6388888919609599E-3</v>
      </c>
      <c r="M1964" s="28" t="str">
        <f t="shared" si="320"/>
        <v>TRUE</v>
      </c>
      <c r="N1964" s="31" t="s">
        <v>39</v>
      </c>
      <c r="O1964" s="29" t="s">
        <v>398</v>
      </c>
      <c r="P1964"/>
      <c r="Q1964"/>
      <c r="R1964"/>
      <c r="S1964"/>
      <c r="T1964"/>
      <c r="U1964"/>
      <c r="V1964"/>
      <c r="W1964"/>
    </row>
    <row r="1965" spans="1:23" ht="27" customHeight="1" thickBot="1" x14ac:dyDescent="0.3">
      <c r="A1965" s="73">
        <v>20271</v>
      </c>
      <c r="B1965" s="74">
        <v>1942</v>
      </c>
      <c r="C1965" s="75" t="s">
        <v>43</v>
      </c>
      <c r="D1965" s="76">
        <v>42679.861111111109</v>
      </c>
      <c r="E1965" s="74" t="s">
        <v>41</v>
      </c>
      <c r="F1965" s="33">
        <v>42679.793055555558</v>
      </c>
      <c r="G1965" s="51">
        <f t="shared" si="317"/>
        <v>6.8055555551836733E-2</v>
      </c>
      <c r="H1965" s="31" t="str">
        <f t="shared" si="318"/>
        <v>ACCEPTABLE</v>
      </c>
      <c r="I1965" s="18"/>
      <c r="J1965" s="33">
        <v>42679.864583333336</v>
      </c>
      <c r="K1965" s="33">
        <v>42679.87222222222</v>
      </c>
      <c r="L1965" s="27">
        <f t="shared" si="319"/>
        <v>7.6388888846850023E-3</v>
      </c>
      <c r="M1965" s="28" t="str">
        <f t="shared" si="320"/>
        <v>TRUE</v>
      </c>
      <c r="N1965" s="31" t="s">
        <v>41</v>
      </c>
      <c r="O1965" s="29" t="s">
        <v>398</v>
      </c>
      <c r="P1965"/>
      <c r="Q1965"/>
      <c r="R1965"/>
      <c r="S1965"/>
      <c r="T1965"/>
      <c r="U1965"/>
      <c r="V1965"/>
      <c r="W1965"/>
    </row>
    <row r="1966" spans="1:23" ht="27" customHeight="1" thickBot="1" x14ac:dyDescent="0.3">
      <c r="A1966" s="73">
        <v>20271</v>
      </c>
      <c r="B1966" s="74">
        <v>1943</v>
      </c>
      <c r="C1966" s="75" t="s">
        <v>40</v>
      </c>
      <c r="D1966" s="76">
        <v>42679.888888888891</v>
      </c>
      <c r="E1966" s="74" t="s">
        <v>39</v>
      </c>
      <c r="F1966" s="33">
        <v>42679.793055555558</v>
      </c>
      <c r="G1966" s="51">
        <f t="shared" si="317"/>
        <v>9.5833333332848269E-2</v>
      </c>
      <c r="H1966" s="31" t="str">
        <f t="shared" si="318"/>
        <v>ACCEPTABLE</v>
      </c>
      <c r="I1966" s="18"/>
      <c r="J1966" s="33">
        <v>42679.880555555559</v>
      </c>
      <c r="K1966" s="33">
        <v>42679.890972222223</v>
      </c>
      <c r="L1966" s="27">
        <f t="shared" si="319"/>
        <v>1.0416666664241347E-2</v>
      </c>
      <c r="M1966" s="28" t="str">
        <f t="shared" si="320"/>
        <v>TRUE</v>
      </c>
      <c r="N1966" s="31" t="s">
        <v>39</v>
      </c>
      <c r="O1966" s="29" t="s">
        <v>1083</v>
      </c>
      <c r="P1966"/>
      <c r="Q1966"/>
      <c r="R1966"/>
      <c r="S1966"/>
      <c r="T1966"/>
      <c r="U1966"/>
      <c r="V1966"/>
      <c r="W1966"/>
    </row>
    <row r="1967" spans="1:23" ht="27" customHeight="1" thickBot="1" x14ac:dyDescent="0.3">
      <c r="A1967" s="73">
        <v>20270</v>
      </c>
      <c r="B1967" s="74">
        <v>1944</v>
      </c>
      <c r="C1967" s="75" t="s">
        <v>43</v>
      </c>
      <c r="D1967" s="76">
        <v>42680.027777777781</v>
      </c>
      <c r="E1967" s="74" t="s">
        <v>41</v>
      </c>
      <c r="F1967" s="33">
        <v>42679.881249999999</v>
      </c>
      <c r="G1967" s="51">
        <f t="shared" si="317"/>
        <v>0.14652777778246673</v>
      </c>
      <c r="H1967" s="31" t="str">
        <f t="shared" si="318"/>
        <v>ACCEPTABLE</v>
      </c>
      <c r="I1967" s="18"/>
      <c r="J1967" s="33">
        <v>42680.026388888888</v>
      </c>
      <c r="K1967" s="33">
        <v>42680.033333333333</v>
      </c>
      <c r="L1967" s="27">
        <f t="shared" si="319"/>
        <v>6.9444444452528842E-3</v>
      </c>
      <c r="M1967" s="28" t="str">
        <f t="shared" si="320"/>
        <v>TRUE</v>
      </c>
      <c r="N1967" s="31" t="s">
        <v>41</v>
      </c>
      <c r="O1967" s="29" t="s">
        <v>398</v>
      </c>
      <c r="P1967"/>
      <c r="Q1967"/>
      <c r="R1967"/>
      <c r="S1967"/>
      <c r="T1967"/>
      <c r="U1967"/>
      <c r="V1967"/>
      <c r="W1967"/>
    </row>
    <row r="1968" spans="1:23" ht="27" customHeight="1" thickBot="1" x14ac:dyDescent="0.3">
      <c r="A1968" s="73">
        <v>20270</v>
      </c>
      <c r="B1968" s="74">
        <v>1945</v>
      </c>
      <c r="C1968" s="75" t="s">
        <v>40</v>
      </c>
      <c r="D1968" s="76">
        <v>42680.055555555555</v>
      </c>
      <c r="E1968" s="74" t="s">
        <v>39</v>
      </c>
      <c r="F1968" s="33">
        <v>42679.881249999999</v>
      </c>
      <c r="G1968" s="51">
        <f t="shared" si="317"/>
        <v>0.17430555555620231</v>
      </c>
      <c r="H1968" s="31" t="str">
        <f t="shared" si="318"/>
        <v>ACCEPTABLE</v>
      </c>
      <c r="I1968" s="18"/>
      <c r="J1968" s="33">
        <v>42680.058333333334</v>
      </c>
      <c r="K1968" s="33">
        <v>42680.068749999999</v>
      </c>
      <c r="L1968" s="27">
        <f t="shared" si="319"/>
        <v>1.0416666664241347E-2</v>
      </c>
      <c r="M1968" s="28" t="str">
        <f t="shared" si="320"/>
        <v>TRUE</v>
      </c>
      <c r="N1968" s="31" t="s">
        <v>39</v>
      </c>
      <c r="O1968" s="29" t="s">
        <v>876</v>
      </c>
      <c r="P1968"/>
      <c r="Q1968"/>
      <c r="R1968"/>
      <c r="S1968"/>
      <c r="T1968"/>
      <c r="U1968"/>
      <c r="V1968"/>
      <c r="W1968"/>
    </row>
    <row r="1969" spans="1:23" ht="27" customHeight="1" thickBot="1" x14ac:dyDescent="0.3">
      <c r="A1969" s="73">
        <v>20272</v>
      </c>
      <c r="B1969" s="74">
        <v>1946</v>
      </c>
      <c r="C1969" s="75" t="s">
        <v>40</v>
      </c>
      <c r="D1969" s="76">
        <v>42680.090277777781</v>
      </c>
      <c r="E1969" s="74" t="s">
        <v>41</v>
      </c>
      <c r="F1969" s="33">
        <v>42679.881249999999</v>
      </c>
      <c r="G1969" s="51">
        <f t="shared" si="317"/>
        <v>0.20902777778246673</v>
      </c>
      <c r="H1969" s="31" t="str">
        <f t="shared" si="318"/>
        <v>ACCEPTABLE</v>
      </c>
      <c r="I1969" s="18"/>
      <c r="J1969" s="33">
        <v>42680.097222222219</v>
      </c>
      <c r="K1969" s="33">
        <v>42680.109722222223</v>
      </c>
      <c r="L1969" s="27">
        <f t="shared" si="319"/>
        <v>1.2500000004365575E-2</v>
      </c>
      <c r="M1969" s="28" t="str">
        <f t="shared" si="320"/>
        <v>TRUE</v>
      </c>
      <c r="N1969" s="31" t="s">
        <v>41</v>
      </c>
      <c r="O1969" s="29" t="s">
        <v>806</v>
      </c>
      <c r="P1969"/>
      <c r="Q1969"/>
      <c r="R1969"/>
      <c r="S1969"/>
      <c r="T1969"/>
      <c r="U1969"/>
      <c r="V1969"/>
      <c r="W1969"/>
    </row>
    <row r="1970" spans="1:23" ht="27" customHeight="1" thickBot="1" x14ac:dyDescent="0.3">
      <c r="A1970" s="73">
        <v>20272</v>
      </c>
      <c r="B1970" s="74">
        <v>1947</v>
      </c>
      <c r="C1970" s="75" t="s">
        <v>43</v>
      </c>
      <c r="D1970" s="76">
        <v>42680.125</v>
      </c>
      <c r="E1970" s="74" t="s">
        <v>39</v>
      </c>
      <c r="F1970" s="33">
        <v>42679.881249999999</v>
      </c>
      <c r="G1970" s="51">
        <f t="shared" si="317"/>
        <v>0.24375000000145519</v>
      </c>
      <c r="H1970" s="31" t="str">
        <f t="shared" si="318"/>
        <v>ACCEPTABLE</v>
      </c>
      <c r="I1970" s="18"/>
      <c r="J1970" s="33">
        <v>42680.134722222225</v>
      </c>
      <c r="K1970" s="33">
        <v>42680.144444444442</v>
      </c>
      <c r="L1970" s="27">
        <f t="shared" si="319"/>
        <v>9.7222222175332718E-3</v>
      </c>
      <c r="M1970" s="28" t="str">
        <f t="shared" si="320"/>
        <v>TRUE</v>
      </c>
      <c r="N1970" s="31" t="s">
        <v>39</v>
      </c>
      <c r="O1970" s="29" t="s">
        <v>398</v>
      </c>
      <c r="P1970"/>
      <c r="Q1970"/>
      <c r="R1970"/>
      <c r="S1970"/>
      <c r="T1970"/>
      <c r="U1970"/>
      <c r="V1970"/>
      <c r="W1970"/>
    </row>
    <row r="1971" spans="1:23" ht="27" customHeight="1" thickBot="1" x14ac:dyDescent="0.3">
      <c r="A1971" s="73">
        <v>20272</v>
      </c>
      <c r="B1971" s="74">
        <v>1948</v>
      </c>
      <c r="C1971" s="75" t="s">
        <v>43</v>
      </c>
      <c r="D1971" s="76">
        <v>42681.111111111109</v>
      </c>
      <c r="E1971" s="74" t="s">
        <v>41</v>
      </c>
      <c r="F1971" s="33">
        <v>42680.838194444441</v>
      </c>
      <c r="G1971" s="51">
        <f t="shared" si="317"/>
        <v>0.27291666666860692</v>
      </c>
      <c r="H1971" s="31" t="str">
        <f t="shared" si="318"/>
        <v>ACCEPTABLE</v>
      </c>
      <c r="I1971" s="18"/>
      <c r="J1971" s="33">
        <v>42681.107638888891</v>
      </c>
      <c r="K1971" s="33">
        <v>42681.113194444442</v>
      </c>
      <c r="L1971" s="27">
        <f t="shared" si="319"/>
        <v>5.5555555518367328E-3</v>
      </c>
      <c r="M1971" s="28" t="str">
        <f t="shared" si="320"/>
        <v>TRUE</v>
      </c>
      <c r="N1971" s="31" t="s">
        <v>41</v>
      </c>
      <c r="O1971" s="29" t="s">
        <v>398</v>
      </c>
      <c r="P1971"/>
      <c r="Q1971"/>
      <c r="R1971"/>
      <c r="S1971"/>
      <c r="T1971"/>
      <c r="U1971"/>
      <c r="V1971"/>
      <c r="W1971"/>
    </row>
    <row r="1972" spans="1:23" ht="27" customHeight="1" thickBot="1" x14ac:dyDescent="0.3">
      <c r="A1972" s="73">
        <v>20272</v>
      </c>
      <c r="B1972" s="74">
        <v>1949</v>
      </c>
      <c r="C1972" s="75" t="s">
        <v>40</v>
      </c>
      <c r="D1972" s="76">
        <v>42681.138888888891</v>
      </c>
      <c r="E1972" s="74" t="s">
        <v>39</v>
      </c>
      <c r="F1972" s="33">
        <v>42680.838194444441</v>
      </c>
      <c r="G1972" s="51">
        <f t="shared" si="317"/>
        <v>0.30069444444961846</v>
      </c>
      <c r="H1972" s="31" t="str">
        <f t="shared" si="318"/>
        <v>ACCEPTABLE</v>
      </c>
      <c r="I1972" s="18"/>
      <c r="J1972" s="33">
        <v>42681.138888888891</v>
      </c>
      <c r="K1972" s="33">
        <v>42681.151388888888</v>
      </c>
      <c r="L1972" s="27">
        <f t="shared" si="319"/>
        <v>1.2499999997089617E-2</v>
      </c>
      <c r="M1972" s="28" t="str">
        <f t="shared" si="320"/>
        <v>TRUE</v>
      </c>
      <c r="N1972" s="31" t="s">
        <v>39</v>
      </c>
      <c r="O1972" s="29" t="s">
        <v>1030</v>
      </c>
      <c r="P1972"/>
      <c r="Q1972"/>
      <c r="R1972"/>
      <c r="S1972"/>
      <c r="T1972"/>
      <c r="U1972"/>
      <c r="V1972"/>
      <c r="W1972"/>
    </row>
    <row r="1973" spans="1:23" ht="27" customHeight="1" thickBot="1" x14ac:dyDescent="0.3">
      <c r="A1973" s="77">
        <v>20273</v>
      </c>
      <c r="B1973" s="78">
        <v>1950</v>
      </c>
      <c r="C1973" s="79" t="s">
        <v>40</v>
      </c>
      <c r="D1973" s="80">
        <v>42681.385416666664</v>
      </c>
      <c r="E1973" s="78" t="s">
        <v>41</v>
      </c>
      <c r="F1973" s="33">
        <v>42681.319444444445</v>
      </c>
      <c r="G1973" s="51">
        <f t="shared" si="317"/>
        <v>6.5972222218988463E-2</v>
      </c>
      <c r="H1973" s="31" t="str">
        <f t="shared" si="318"/>
        <v>ACCEPTABLE</v>
      </c>
      <c r="I1973" s="18"/>
      <c r="J1973" s="33">
        <v>42681.395833333336</v>
      </c>
      <c r="K1973" s="33">
        <v>42681.406944444447</v>
      </c>
      <c r="L1973" s="27">
        <f t="shared" si="319"/>
        <v>1.1111111110949423E-2</v>
      </c>
      <c r="M1973" s="28" t="str">
        <f t="shared" si="320"/>
        <v>TRUE</v>
      </c>
      <c r="N1973" s="31" t="s">
        <v>41</v>
      </c>
      <c r="O1973" s="29" t="s">
        <v>1052</v>
      </c>
      <c r="P1973"/>
      <c r="Q1973"/>
      <c r="R1973"/>
      <c r="S1973"/>
      <c r="T1973"/>
      <c r="U1973"/>
      <c r="V1973"/>
      <c r="W1973"/>
    </row>
    <row r="1974" spans="1:23" ht="27" customHeight="1" thickBot="1" x14ac:dyDescent="0.3">
      <c r="A1974" s="73">
        <v>20273</v>
      </c>
      <c r="B1974" s="74">
        <v>1951</v>
      </c>
      <c r="C1974" s="75" t="s">
        <v>43</v>
      </c>
      <c r="D1974" s="76">
        <v>42681.420138888891</v>
      </c>
      <c r="E1974" s="74" t="s">
        <v>39</v>
      </c>
      <c r="F1974" s="33">
        <v>42681.319444444445</v>
      </c>
      <c r="G1974" s="51">
        <f t="shared" si="317"/>
        <v>0.10069444444525288</v>
      </c>
      <c r="H1974" s="31" t="str">
        <f t="shared" si="318"/>
        <v>ACCEPTABLE</v>
      </c>
      <c r="I1974" s="18"/>
      <c r="J1974" s="33">
        <v>42681.430555555555</v>
      </c>
      <c r="K1974" s="33">
        <v>42681.440972222219</v>
      </c>
      <c r="L1974" s="27">
        <f t="shared" si="319"/>
        <v>1.0416666664241347E-2</v>
      </c>
      <c r="M1974" s="28" t="str">
        <f t="shared" si="320"/>
        <v>TRUE</v>
      </c>
      <c r="N1974" s="31" t="s">
        <v>39</v>
      </c>
      <c r="O1974" s="29" t="s">
        <v>398</v>
      </c>
      <c r="P1974"/>
      <c r="Q1974"/>
      <c r="R1974"/>
      <c r="S1974"/>
      <c r="T1974"/>
      <c r="U1974"/>
      <c r="V1974"/>
      <c r="W1974"/>
    </row>
    <row r="1975" spans="1:23" ht="27" customHeight="1" thickBot="1" x14ac:dyDescent="0.3">
      <c r="A1975" s="73">
        <v>20274</v>
      </c>
      <c r="B1975" s="74">
        <v>1952</v>
      </c>
      <c r="C1975" s="75" t="s">
        <v>40</v>
      </c>
      <c r="D1975" s="76">
        <v>42682.097222222219</v>
      </c>
      <c r="E1975" s="74" t="s">
        <v>41</v>
      </c>
      <c r="F1975" s="33">
        <v>42681.843055555553</v>
      </c>
      <c r="G1975" s="51">
        <f t="shared" si="317"/>
        <v>0.25416666666569654</v>
      </c>
      <c r="H1975" s="31" t="str">
        <f t="shared" si="318"/>
        <v>ACCEPTABLE</v>
      </c>
      <c r="I1975" s="18"/>
      <c r="J1975" s="33">
        <v>42682.090277777781</v>
      </c>
      <c r="K1975" s="33">
        <v>42682.101388888892</v>
      </c>
      <c r="L1975" s="27">
        <f t="shared" si="319"/>
        <v>1.1111111110949423E-2</v>
      </c>
      <c r="M1975" s="28" t="str">
        <f t="shared" si="320"/>
        <v>TRUE</v>
      </c>
      <c r="N1975" s="31" t="s">
        <v>41</v>
      </c>
      <c r="O1975" s="29" t="s">
        <v>397</v>
      </c>
      <c r="P1975"/>
      <c r="Q1975"/>
      <c r="R1975"/>
      <c r="S1975"/>
      <c r="T1975"/>
      <c r="U1975"/>
      <c r="V1975"/>
      <c r="W1975"/>
    </row>
    <row r="1976" spans="1:23" ht="27" customHeight="1" thickBot="1" x14ac:dyDescent="0.3">
      <c r="A1976" s="73">
        <v>20274</v>
      </c>
      <c r="B1976" s="74">
        <v>1953</v>
      </c>
      <c r="C1976" s="75" t="s">
        <v>43</v>
      </c>
      <c r="D1976" s="76">
        <v>42682.135416666664</v>
      </c>
      <c r="E1976" s="74" t="s">
        <v>39</v>
      </c>
      <c r="F1976" s="33">
        <v>42681.843055555553</v>
      </c>
      <c r="G1976" s="51">
        <f t="shared" si="317"/>
        <v>0.29236111111094942</v>
      </c>
      <c r="H1976" s="31" t="str">
        <f t="shared" si="318"/>
        <v>ACCEPTABLE</v>
      </c>
      <c r="I1976" s="18"/>
      <c r="J1976" s="33">
        <v>42682.129166666666</v>
      </c>
      <c r="K1976" s="33">
        <v>42682.143055555556</v>
      </c>
      <c r="L1976" s="27">
        <f t="shared" si="319"/>
        <v>1.3888888890505768E-2</v>
      </c>
      <c r="M1976" s="28" t="str">
        <f t="shared" si="320"/>
        <v>TRUE</v>
      </c>
      <c r="N1976" s="31" t="s">
        <v>39</v>
      </c>
      <c r="O1976" s="29" t="s">
        <v>398</v>
      </c>
      <c r="P1976"/>
      <c r="Q1976"/>
      <c r="R1976"/>
      <c r="S1976"/>
      <c r="T1976"/>
      <c r="U1976"/>
      <c r="V1976"/>
      <c r="W1976"/>
    </row>
    <row r="1977" spans="1:23" ht="27" customHeight="1" thickBot="1" x14ac:dyDescent="0.3">
      <c r="A1977" s="73">
        <v>20273</v>
      </c>
      <c r="B1977" s="74">
        <v>1954</v>
      </c>
      <c r="C1977" s="75" t="s">
        <v>43</v>
      </c>
      <c r="D1977" s="76">
        <v>42682.173611111109</v>
      </c>
      <c r="E1977" s="74" t="s">
        <v>41</v>
      </c>
      <c r="F1977" s="33">
        <v>42681.843055555553</v>
      </c>
      <c r="G1977" s="51">
        <f t="shared" si="317"/>
        <v>0.33055555555620231</v>
      </c>
      <c r="H1977" s="31" t="str">
        <f t="shared" si="318"/>
        <v>ACCEPTABLE</v>
      </c>
      <c r="I1977" s="18"/>
      <c r="J1977" s="33">
        <v>42682.177083333336</v>
      </c>
      <c r="K1977" s="33">
        <v>42682.186805555553</v>
      </c>
      <c r="L1977" s="27">
        <f t="shared" si="319"/>
        <v>9.7222222175332718E-3</v>
      </c>
      <c r="M1977" s="28" t="str">
        <f t="shared" si="320"/>
        <v>TRUE</v>
      </c>
      <c r="N1977" s="31" t="s">
        <v>41</v>
      </c>
      <c r="O1977" s="29" t="s">
        <v>398</v>
      </c>
      <c r="P1977"/>
      <c r="Q1977"/>
      <c r="R1977"/>
      <c r="S1977"/>
      <c r="T1977"/>
      <c r="U1977"/>
      <c r="V1977"/>
      <c r="W1977"/>
    </row>
    <row r="1978" spans="1:23" ht="27" customHeight="1" thickBot="1" x14ac:dyDescent="0.3">
      <c r="A1978" s="73">
        <v>20273</v>
      </c>
      <c r="B1978" s="74">
        <v>1955</v>
      </c>
      <c r="C1978" s="75" t="s">
        <v>40</v>
      </c>
      <c r="D1978" s="76">
        <v>42682.201388888891</v>
      </c>
      <c r="E1978" s="74" t="s">
        <v>39</v>
      </c>
      <c r="F1978" s="33">
        <v>42681.843055555553</v>
      </c>
      <c r="G1978" s="51">
        <f t="shared" si="317"/>
        <v>0.35833333333721384</v>
      </c>
      <c r="H1978" s="31" t="str">
        <f t="shared" si="318"/>
        <v>ACCEPTABLE</v>
      </c>
      <c r="I1978" s="18"/>
      <c r="J1978" s="33">
        <v>42682.21875</v>
      </c>
      <c r="K1978" s="33">
        <v>42682.229166666664</v>
      </c>
      <c r="L1978" s="27">
        <f t="shared" si="319"/>
        <v>1.0416666664241347E-2</v>
      </c>
      <c r="M1978" s="28" t="str">
        <f t="shared" si="320"/>
        <v>TRUE</v>
      </c>
      <c r="N1978" s="31" t="s">
        <v>39</v>
      </c>
      <c r="O1978" s="29" t="s">
        <v>1052</v>
      </c>
      <c r="P1978"/>
      <c r="Q1978"/>
      <c r="R1978"/>
      <c r="S1978"/>
      <c r="T1978"/>
      <c r="U1978"/>
      <c r="V1978"/>
      <c r="W1978"/>
    </row>
    <row r="1979" spans="1:23" ht="27" customHeight="1" thickBot="1" x14ac:dyDescent="0.3">
      <c r="A1979" s="77">
        <v>20275</v>
      </c>
      <c r="B1979" s="78">
        <v>1956</v>
      </c>
      <c r="C1979" s="79" t="s">
        <v>340</v>
      </c>
      <c r="D1979" s="80">
        <v>42682.28125</v>
      </c>
      <c r="E1979" s="78" t="s">
        <v>41</v>
      </c>
      <c r="F1979" s="33">
        <v>42681.843055555553</v>
      </c>
      <c r="G1979" s="51">
        <f t="shared" si="317"/>
        <v>0.43819444444670808</v>
      </c>
      <c r="H1979" s="31" t="str">
        <f t="shared" si="318"/>
        <v>ACCEPTABLE</v>
      </c>
      <c r="I1979" s="18"/>
      <c r="J1979" s="33">
        <v>42682.267361111109</v>
      </c>
      <c r="K1979" s="33">
        <v>42682.277777777781</v>
      </c>
      <c r="L1979" s="27">
        <f t="shared" si="319"/>
        <v>1.0416666671517305E-2</v>
      </c>
      <c r="M1979" s="28" t="str">
        <f t="shared" si="320"/>
        <v>TRUE</v>
      </c>
      <c r="N1979" s="31" t="s">
        <v>41</v>
      </c>
      <c r="O1979" s="29" t="s">
        <v>1084</v>
      </c>
      <c r="P1979"/>
      <c r="Q1979"/>
      <c r="R1979"/>
      <c r="S1979"/>
      <c r="T1979"/>
      <c r="U1979"/>
      <c r="V1979"/>
      <c r="W1979"/>
    </row>
    <row r="1980" spans="1:23" ht="27" customHeight="1" thickBot="1" x14ac:dyDescent="0.3">
      <c r="A1980" s="77">
        <v>20275</v>
      </c>
      <c r="B1980" s="78">
        <v>1957</v>
      </c>
      <c r="C1980" s="79" t="s">
        <v>51</v>
      </c>
      <c r="D1980" s="80">
        <v>42682.315972222219</v>
      </c>
      <c r="E1980" s="78" t="s">
        <v>39</v>
      </c>
      <c r="F1980" s="33">
        <v>42681.843055555553</v>
      </c>
      <c r="G1980" s="51">
        <f t="shared" ref="G1980:G2038" si="321">IF(D1980="","",D1980-F1980)</f>
        <v>0.47291666666569654</v>
      </c>
      <c r="H1980" s="31" t="str">
        <f t="shared" si="318"/>
        <v>ACCEPTABLE</v>
      </c>
      <c r="I1980" s="18"/>
      <c r="J1980" s="33">
        <v>42682.310416666667</v>
      </c>
      <c r="K1980" s="33">
        <v>42682.317361111112</v>
      </c>
      <c r="L1980" s="27">
        <f t="shared" si="319"/>
        <v>6.9444444452528842E-3</v>
      </c>
      <c r="M1980" s="28" t="str">
        <f t="shared" si="320"/>
        <v>TRUE</v>
      </c>
      <c r="N1980" s="31" t="s">
        <v>39</v>
      </c>
      <c r="O1980" s="29" t="s">
        <v>485</v>
      </c>
      <c r="P1980"/>
      <c r="Q1980"/>
      <c r="R1980"/>
      <c r="S1980"/>
      <c r="T1980"/>
      <c r="U1980"/>
      <c r="V1980"/>
      <c r="W1980"/>
    </row>
    <row r="1981" spans="1:23" ht="27" customHeight="1" thickBot="1" x14ac:dyDescent="0.3">
      <c r="A1981" s="77">
        <v>20276</v>
      </c>
      <c r="B1981" s="78">
        <v>1958</v>
      </c>
      <c r="C1981" s="79" t="s">
        <v>43</v>
      </c>
      <c r="D1981" s="80">
        <v>42682.364583333336</v>
      </c>
      <c r="E1981" s="78" t="s">
        <v>41</v>
      </c>
      <c r="F1981" s="33">
        <v>42682.320138888892</v>
      </c>
      <c r="G1981" s="51">
        <f t="shared" si="321"/>
        <v>4.4444444443797693E-2</v>
      </c>
      <c r="H1981" s="31" t="str">
        <f t="shared" si="318"/>
        <v>ACCEPTABLE</v>
      </c>
      <c r="I1981" s="18"/>
      <c r="J1981" s="33">
        <v>42682.423611111109</v>
      </c>
      <c r="K1981" s="33">
        <v>42682.430555555555</v>
      </c>
      <c r="L1981" s="27">
        <f t="shared" si="319"/>
        <v>6.9444444452528842E-3</v>
      </c>
      <c r="M1981" s="28" t="str">
        <f t="shared" si="320"/>
        <v>TRUE</v>
      </c>
      <c r="N1981" s="31" t="s">
        <v>41</v>
      </c>
      <c r="O1981" s="29" t="s">
        <v>118</v>
      </c>
      <c r="P1981"/>
      <c r="Q1981"/>
      <c r="R1981"/>
      <c r="S1981"/>
      <c r="T1981"/>
      <c r="U1981"/>
      <c r="V1981"/>
      <c r="W1981"/>
    </row>
    <row r="1982" spans="1:23" ht="27" customHeight="1" thickBot="1" x14ac:dyDescent="0.3">
      <c r="A1982" s="77">
        <v>20276</v>
      </c>
      <c r="B1982" s="78">
        <v>1959</v>
      </c>
      <c r="C1982" s="79" t="s">
        <v>40</v>
      </c>
      <c r="D1982" s="80">
        <v>42682.392361111109</v>
      </c>
      <c r="E1982" s="78" t="s">
        <v>39</v>
      </c>
      <c r="F1982" s="33">
        <v>42682.320138888892</v>
      </c>
      <c r="G1982" s="51">
        <f t="shared" si="321"/>
        <v>7.2222222217533272E-2</v>
      </c>
      <c r="H1982" s="31" t="str">
        <f t="shared" ref="H1982:H2035" si="322">IF(D1982-F1982&lt;0,"TOO LATE",IF(G1982="","",IF(OR(DAY(D1982-F1982)&gt;1,AND(HOUR(D1982-F1982)&gt;HOUR("0:59"),(SIGN(D1982-F1982)=1))),"ACCEPTABLE","TOO LATE")))</f>
        <v>ACCEPTABLE</v>
      </c>
      <c r="I1982" s="18"/>
      <c r="J1982" s="33">
        <v>42682.441666666666</v>
      </c>
      <c r="K1982" s="33">
        <v>42682.454861111109</v>
      </c>
      <c r="L1982" s="27">
        <f t="shared" si="319"/>
        <v>1.3194444443797693E-2</v>
      </c>
      <c r="M1982" s="28" t="str">
        <f t="shared" si="320"/>
        <v>TRUE</v>
      </c>
      <c r="N1982" s="31" t="s">
        <v>39</v>
      </c>
      <c r="O1982" s="29" t="s">
        <v>1085</v>
      </c>
      <c r="P1982"/>
      <c r="Q1982"/>
      <c r="R1982"/>
      <c r="S1982"/>
      <c r="T1982"/>
      <c r="U1982"/>
      <c r="V1982"/>
      <c r="W1982"/>
    </row>
    <row r="1983" spans="1:23" ht="27" customHeight="1" thickBot="1" x14ac:dyDescent="0.3">
      <c r="A1983" s="73">
        <v>20274</v>
      </c>
      <c r="B1983" s="74">
        <v>1960</v>
      </c>
      <c r="C1983" s="75" t="s">
        <v>43</v>
      </c>
      <c r="D1983" s="76">
        <v>42683.111111111109</v>
      </c>
      <c r="E1983" s="74" t="s">
        <v>41</v>
      </c>
      <c r="F1983" s="33">
        <v>42682.714583333334</v>
      </c>
      <c r="G1983" s="51">
        <f t="shared" si="321"/>
        <v>0.39652777777519077</v>
      </c>
      <c r="H1983" s="31" t="str">
        <f t="shared" si="322"/>
        <v>ACCEPTABLE</v>
      </c>
      <c r="I1983" s="18"/>
      <c r="J1983" s="33">
        <v>42683.173611111109</v>
      </c>
      <c r="K1983" s="33">
        <v>42683.184027777781</v>
      </c>
      <c r="L1983" s="27">
        <f t="shared" ref="L1983:L2036" si="323">IF(OR(K1983="",J1983=""), "Incomplete Data", K1983-J1983)</f>
        <v>1.0416666671517305E-2</v>
      </c>
      <c r="M1983" s="28" t="str">
        <f t="shared" ref="M1983:M2036" si="324">_xlfn.IFS(OR(J1983=0,K1983=0,L1983=""), "Incomplete Data", OR(L1983&gt;$M$5,L1983&lt;-$M$5),"FALSE",  OR(L1983&lt;=$M$5,L1983&gt;-$M$5), "TRUE")</f>
        <v>TRUE</v>
      </c>
      <c r="N1983" s="31" t="s">
        <v>41</v>
      </c>
      <c r="O1983" s="29" t="s">
        <v>398</v>
      </c>
      <c r="P1983"/>
      <c r="Q1983"/>
      <c r="R1983"/>
      <c r="S1983"/>
      <c r="T1983"/>
      <c r="U1983"/>
      <c r="V1983"/>
      <c r="W1983"/>
    </row>
    <row r="1984" spans="1:23" ht="27" customHeight="1" thickBot="1" x14ac:dyDescent="0.3">
      <c r="A1984" s="73">
        <v>20274</v>
      </c>
      <c r="B1984" s="74">
        <v>1961</v>
      </c>
      <c r="C1984" s="75" t="s">
        <v>40</v>
      </c>
      <c r="D1984" s="76">
        <v>42683.138888888891</v>
      </c>
      <c r="E1984" s="74" t="s">
        <v>39</v>
      </c>
      <c r="F1984" s="33">
        <v>42682.714583333334</v>
      </c>
      <c r="G1984" s="51">
        <f t="shared" si="321"/>
        <v>0.42430555555620231</v>
      </c>
      <c r="H1984" s="31" t="str">
        <f t="shared" si="322"/>
        <v>ACCEPTABLE</v>
      </c>
      <c r="I1984" s="18"/>
      <c r="J1984" s="33">
        <v>42683.1875</v>
      </c>
      <c r="K1984" s="33">
        <v>42683.201388888891</v>
      </c>
      <c r="L1984" s="27">
        <f t="shared" si="323"/>
        <v>1.3888888890505768E-2</v>
      </c>
      <c r="M1984" s="28" t="str">
        <f t="shared" si="324"/>
        <v>TRUE</v>
      </c>
      <c r="N1984" s="31" t="s">
        <v>39</v>
      </c>
      <c r="O1984" s="29" t="s">
        <v>1086</v>
      </c>
      <c r="P1984"/>
      <c r="Q1984"/>
      <c r="R1984"/>
      <c r="S1984"/>
      <c r="T1984"/>
      <c r="U1984"/>
      <c r="V1984"/>
      <c r="W1984"/>
    </row>
    <row r="1985" spans="1:23" ht="27" customHeight="1" thickBot="1" x14ac:dyDescent="0.3">
      <c r="A1985" s="73">
        <v>20275</v>
      </c>
      <c r="B1985" s="74">
        <v>1962</v>
      </c>
      <c r="C1985" s="75" t="s">
        <v>51</v>
      </c>
      <c r="D1985" s="76">
        <v>42683.444444444445</v>
      </c>
      <c r="E1985" s="74" t="s">
        <v>41</v>
      </c>
      <c r="F1985" s="33">
        <v>42683.285416666666</v>
      </c>
      <c r="G1985" s="51">
        <f t="shared" si="321"/>
        <v>0.15902777777955635</v>
      </c>
      <c r="H1985" s="31" t="str">
        <f t="shared" si="322"/>
        <v>ACCEPTABLE</v>
      </c>
      <c r="I1985" s="18"/>
      <c r="J1985" s="33">
        <v>42683.45</v>
      </c>
      <c r="K1985" s="33">
        <v>42683.458333333336</v>
      </c>
      <c r="L1985" s="27">
        <f t="shared" si="323"/>
        <v>8.3333333386690356E-3</v>
      </c>
      <c r="M1985" s="28" t="str">
        <f t="shared" si="324"/>
        <v>TRUE</v>
      </c>
      <c r="N1985" s="31" t="s">
        <v>41</v>
      </c>
      <c r="O1985" s="29" t="s">
        <v>446</v>
      </c>
      <c r="P1985"/>
      <c r="Q1985"/>
      <c r="R1985"/>
      <c r="S1985"/>
      <c r="T1985"/>
      <c r="U1985"/>
      <c r="V1985"/>
      <c r="W1985"/>
    </row>
    <row r="1986" spans="1:23" ht="27" customHeight="1" thickBot="1" x14ac:dyDescent="0.3">
      <c r="A1986" s="73">
        <v>20275</v>
      </c>
      <c r="B1986" s="74">
        <v>1963</v>
      </c>
      <c r="C1986" s="75" t="s">
        <v>340</v>
      </c>
      <c r="D1986" s="76">
        <v>42683.472222222219</v>
      </c>
      <c r="E1986" s="74" t="s">
        <v>39</v>
      </c>
      <c r="F1986" s="33">
        <v>42683.285416666666</v>
      </c>
      <c r="G1986" s="51">
        <f t="shared" si="321"/>
        <v>0.18680555555329192</v>
      </c>
      <c r="H1986" s="31" t="str">
        <f t="shared" si="322"/>
        <v>ACCEPTABLE</v>
      </c>
      <c r="I1986" s="18"/>
      <c r="J1986" s="33">
        <v>42683.458333333336</v>
      </c>
      <c r="K1986" s="33">
        <v>42683.48541666667</v>
      </c>
      <c r="L1986" s="27">
        <f t="shared" si="323"/>
        <v>2.7083333334303461E-2</v>
      </c>
      <c r="M1986" s="28" t="str">
        <f t="shared" si="324"/>
        <v>TRUE</v>
      </c>
      <c r="N1986" s="31" t="s">
        <v>39</v>
      </c>
      <c r="O1986" s="29" t="s">
        <v>1087</v>
      </c>
      <c r="P1986"/>
      <c r="Q1986"/>
      <c r="R1986"/>
      <c r="S1986"/>
      <c r="T1986"/>
      <c r="U1986"/>
      <c r="V1986"/>
      <c r="W1986"/>
    </row>
    <row r="1987" spans="1:23" ht="27" customHeight="1" thickBot="1" x14ac:dyDescent="0.3">
      <c r="A1987" s="73">
        <v>20277</v>
      </c>
      <c r="B1987" s="74">
        <v>1964</v>
      </c>
      <c r="C1987" s="75" t="s">
        <v>40</v>
      </c>
      <c r="D1987" s="76">
        <v>42683.597222222219</v>
      </c>
      <c r="E1987" s="74" t="s">
        <v>41</v>
      </c>
      <c r="F1987" s="33">
        <v>42683.527777777781</v>
      </c>
      <c r="G1987" s="51">
        <f t="shared" si="321"/>
        <v>6.9444444437976927E-2</v>
      </c>
      <c r="H1987" s="31" t="str">
        <f t="shared" si="322"/>
        <v>ACCEPTABLE</v>
      </c>
      <c r="I1987" s="18"/>
      <c r="J1987" s="33">
        <v>42683.600694444445</v>
      </c>
      <c r="K1987" s="33">
        <v>42683.614583333336</v>
      </c>
      <c r="L1987" s="27">
        <f t="shared" si="323"/>
        <v>1.3888888890505768E-2</v>
      </c>
      <c r="M1987" s="28" t="str">
        <f t="shared" si="324"/>
        <v>TRUE</v>
      </c>
      <c r="N1987" s="31" t="s">
        <v>41</v>
      </c>
      <c r="O1987" s="29" t="s">
        <v>1088</v>
      </c>
      <c r="P1987"/>
      <c r="Q1987"/>
      <c r="R1987"/>
      <c r="S1987"/>
      <c r="T1987"/>
      <c r="U1987"/>
      <c r="V1987"/>
      <c r="W1987"/>
    </row>
    <row r="1988" spans="1:23" ht="27" customHeight="1" thickBot="1" x14ac:dyDescent="0.3">
      <c r="A1988" s="73">
        <v>20277</v>
      </c>
      <c r="B1988" s="74">
        <v>1965</v>
      </c>
      <c r="C1988" s="75" t="s">
        <v>40</v>
      </c>
      <c r="D1988" s="76">
        <v>42683.625</v>
      </c>
      <c r="E1988" s="74" t="s">
        <v>39</v>
      </c>
      <c r="F1988" s="33">
        <v>42683.527777777781</v>
      </c>
      <c r="G1988" s="51">
        <f t="shared" si="321"/>
        <v>9.7222222218988463E-2</v>
      </c>
      <c r="H1988" s="31" t="str">
        <f t="shared" si="322"/>
        <v>ACCEPTABLE</v>
      </c>
      <c r="I1988" s="18"/>
      <c r="J1988" s="33">
        <v>42683.629166666666</v>
      </c>
      <c r="K1988" s="33">
        <v>42683.643055555556</v>
      </c>
      <c r="L1988" s="27">
        <f t="shared" si="323"/>
        <v>1.3888888890505768E-2</v>
      </c>
      <c r="M1988" s="28" t="str">
        <f t="shared" si="324"/>
        <v>TRUE</v>
      </c>
      <c r="N1988" s="31" t="s">
        <v>39</v>
      </c>
      <c r="O1988" s="29" t="s">
        <v>1088</v>
      </c>
      <c r="P1988"/>
      <c r="Q1988"/>
      <c r="R1988"/>
      <c r="S1988"/>
      <c r="T1988"/>
      <c r="U1988"/>
      <c r="V1988"/>
      <c r="W1988"/>
    </row>
    <row r="1989" spans="1:23" ht="27" customHeight="1" thickBot="1" x14ac:dyDescent="0.3">
      <c r="A1989" s="77">
        <v>20278</v>
      </c>
      <c r="B1989" s="78">
        <v>1966</v>
      </c>
      <c r="C1989" s="79" t="s">
        <v>340</v>
      </c>
      <c r="D1989" s="80">
        <v>42684.666666666664</v>
      </c>
      <c r="E1989" s="78" t="s">
        <v>41</v>
      </c>
      <c r="F1989" s="33">
        <v>42684.490972222222</v>
      </c>
      <c r="G1989" s="51">
        <f t="shared" si="321"/>
        <v>0.1756944444423425</v>
      </c>
      <c r="H1989" s="31" t="str">
        <f t="shared" si="322"/>
        <v>ACCEPTABLE</v>
      </c>
      <c r="I1989" s="18"/>
      <c r="J1989" s="33">
        <v>42684.666666666664</v>
      </c>
      <c r="K1989" s="33">
        <v>42684.684027777781</v>
      </c>
      <c r="L1989" s="27">
        <f t="shared" si="323"/>
        <v>1.7361111116770189E-2</v>
      </c>
      <c r="M1989" s="28" t="str">
        <f t="shared" si="324"/>
        <v>TRUE</v>
      </c>
      <c r="N1989" s="31" t="s">
        <v>41</v>
      </c>
      <c r="O1989" s="29" t="s">
        <v>1089</v>
      </c>
      <c r="P1989"/>
      <c r="Q1989"/>
      <c r="R1989"/>
      <c r="S1989"/>
      <c r="T1989"/>
      <c r="U1989"/>
      <c r="V1989"/>
      <c r="W1989"/>
    </row>
    <row r="1990" spans="1:23" ht="27" customHeight="1" thickBot="1" x14ac:dyDescent="0.3">
      <c r="A1990" s="77">
        <v>20278</v>
      </c>
      <c r="B1990" s="78">
        <v>1967</v>
      </c>
      <c r="C1990" s="79" t="s">
        <v>51</v>
      </c>
      <c r="D1990" s="80">
        <v>42684.701388888891</v>
      </c>
      <c r="E1990" s="78" t="s">
        <v>39</v>
      </c>
      <c r="F1990" s="33">
        <v>42684.490972222222</v>
      </c>
      <c r="G1990" s="51">
        <f t="shared" si="321"/>
        <v>0.21041666666860692</v>
      </c>
      <c r="H1990" s="31" t="str">
        <f t="shared" si="322"/>
        <v>ACCEPTABLE</v>
      </c>
      <c r="I1990" s="18"/>
      <c r="J1990" s="33">
        <v>42684.699305555558</v>
      </c>
      <c r="K1990" s="33">
        <v>42684.706250000003</v>
      </c>
      <c r="L1990" s="27">
        <f t="shared" si="323"/>
        <v>6.9444444452528842E-3</v>
      </c>
      <c r="M1990" s="28" t="str">
        <f t="shared" si="324"/>
        <v>TRUE</v>
      </c>
      <c r="N1990" s="31" t="s">
        <v>39</v>
      </c>
      <c r="O1990" s="29" t="s">
        <v>542</v>
      </c>
      <c r="P1990"/>
      <c r="Q1990"/>
      <c r="R1990"/>
      <c r="S1990"/>
      <c r="T1990"/>
      <c r="U1990"/>
      <c r="V1990"/>
      <c r="W1990"/>
    </row>
    <row r="1991" spans="1:23" ht="27" customHeight="1" thickBot="1" x14ac:dyDescent="0.3">
      <c r="A1991" s="73">
        <v>20279</v>
      </c>
      <c r="B1991" s="74">
        <v>1968</v>
      </c>
      <c r="C1991" s="75" t="s">
        <v>40</v>
      </c>
      <c r="D1991" s="76">
        <v>42684.989583333336</v>
      </c>
      <c r="E1991" s="74" t="s">
        <v>41</v>
      </c>
      <c r="F1991" s="33">
        <v>42684.790972222225</v>
      </c>
      <c r="G1991" s="51">
        <f t="shared" si="321"/>
        <v>0.19861111111094942</v>
      </c>
      <c r="H1991" s="31" t="str">
        <f t="shared" si="322"/>
        <v>ACCEPTABLE</v>
      </c>
      <c r="I1991" s="18"/>
      <c r="J1991" s="33">
        <v>42685.020833333336</v>
      </c>
      <c r="K1991" s="33">
        <v>42685.032638888886</v>
      </c>
      <c r="L1991" s="27">
        <f t="shared" si="323"/>
        <v>1.1805555550381541E-2</v>
      </c>
      <c r="M1991" s="28" t="str">
        <f t="shared" si="324"/>
        <v>TRUE</v>
      </c>
      <c r="N1991" s="31" t="s">
        <v>41</v>
      </c>
      <c r="O1991" s="29" t="s">
        <v>897</v>
      </c>
      <c r="P1991"/>
      <c r="Q1991"/>
      <c r="R1991"/>
      <c r="S1991"/>
      <c r="T1991"/>
      <c r="U1991"/>
      <c r="V1991"/>
      <c r="W1991"/>
    </row>
    <row r="1992" spans="1:23" ht="27" customHeight="1" thickBot="1" x14ac:dyDescent="0.3">
      <c r="A1992" s="77">
        <v>20278</v>
      </c>
      <c r="B1992" s="78">
        <v>1970</v>
      </c>
      <c r="C1992" s="79" t="s">
        <v>51</v>
      </c>
      <c r="D1992" s="80">
        <v>42686.277777777781</v>
      </c>
      <c r="E1992" s="78" t="s">
        <v>41</v>
      </c>
      <c r="F1992" s="33">
        <v>42686.214583333334</v>
      </c>
      <c r="G1992" s="51">
        <f t="shared" si="321"/>
        <v>6.3194444446708076E-2</v>
      </c>
      <c r="H1992" s="31" t="str">
        <f t="shared" si="322"/>
        <v>ACCEPTABLE</v>
      </c>
      <c r="I1992" s="18"/>
      <c r="J1992" s="33">
        <v>42686.276388888888</v>
      </c>
      <c r="K1992" s="33">
        <v>42686.281944444447</v>
      </c>
      <c r="L1992" s="27">
        <f t="shared" si="323"/>
        <v>5.5555555591126904E-3</v>
      </c>
      <c r="M1992" s="28" t="str">
        <f t="shared" si="324"/>
        <v>TRUE</v>
      </c>
      <c r="N1992" s="31" t="s">
        <v>41</v>
      </c>
      <c r="O1992" s="29" t="s">
        <v>1090</v>
      </c>
      <c r="P1992"/>
      <c r="Q1992"/>
      <c r="R1992"/>
      <c r="S1992"/>
      <c r="T1992"/>
      <c r="U1992"/>
      <c r="V1992"/>
      <c r="W1992"/>
    </row>
    <row r="1993" spans="1:23" ht="27" customHeight="1" thickBot="1" x14ac:dyDescent="0.3">
      <c r="A1993" s="77">
        <v>20278</v>
      </c>
      <c r="B1993" s="78">
        <v>1971</v>
      </c>
      <c r="C1993" s="79" t="s">
        <v>340</v>
      </c>
      <c r="D1993" s="80">
        <v>42686.305555555555</v>
      </c>
      <c r="E1993" s="78" t="s">
        <v>39</v>
      </c>
      <c r="F1993" s="33">
        <v>42686.214583333334</v>
      </c>
      <c r="G1993" s="51">
        <f t="shared" si="321"/>
        <v>9.0972222220443655E-2</v>
      </c>
      <c r="H1993" s="31" t="str">
        <f t="shared" si="322"/>
        <v>ACCEPTABLE</v>
      </c>
      <c r="I1993" s="18"/>
      <c r="J1993" s="33">
        <v>42686.305555555555</v>
      </c>
      <c r="K1993" s="33">
        <v>42686.316666666666</v>
      </c>
      <c r="L1993" s="27">
        <f t="shared" si="323"/>
        <v>1.1111111110949423E-2</v>
      </c>
      <c r="M1993" s="28" t="str">
        <f t="shared" si="324"/>
        <v>TRUE</v>
      </c>
      <c r="N1993" s="31" t="s">
        <v>39</v>
      </c>
      <c r="O1993" s="29" t="s">
        <v>1091</v>
      </c>
      <c r="P1993"/>
      <c r="Q1993"/>
      <c r="R1993"/>
      <c r="S1993"/>
      <c r="T1993"/>
      <c r="U1993"/>
      <c r="V1993"/>
      <c r="W1993"/>
    </row>
    <row r="1994" spans="1:23" ht="27" customHeight="1" thickBot="1" x14ac:dyDescent="0.3">
      <c r="A1994" s="77">
        <v>20279</v>
      </c>
      <c r="B1994" s="78">
        <v>1972</v>
      </c>
      <c r="C1994" s="79" t="s">
        <v>43</v>
      </c>
      <c r="D1994" s="80">
        <v>42686.340277777781</v>
      </c>
      <c r="E1994" s="78" t="s">
        <v>41</v>
      </c>
      <c r="F1994" s="33">
        <v>42686.214583333334</v>
      </c>
      <c r="G1994" s="51">
        <f t="shared" si="321"/>
        <v>0.12569444444670808</v>
      </c>
      <c r="H1994" s="31" t="str">
        <f t="shared" si="322"/>
        <v>ACCEPTABLE</v>
      </c>
      <c r="I1994" s="18"/>
      <c r="J1994" s="33">
        <v>42686.334722222222</v>
      </c>
      <c r="K1994" s="33">
        <v>42686.340277777781</v>
      </c>
      <c r="L1994" s="27">
        <f t="shared" si="323"/>
        <v>5.5555555591126904E-3</v>
      </c>
      <c r="M1994" s="28" t="str">
        <f t="shared" si="324"/>
        <v>TRUE</v>
      </c>
      <c r="N1994" s="31" t="s">
        <v>41</v>
      </c>
      <c r="O1994" s="29" t="s">
        <v>44</v>
      </c>
      <c r="P1994"/>
      <c r="Q1994"/>
      <c r="R1994"/>
      <c r="S1994"/>
      <c r="T1994"/>
      <c r="U1994"/>
      <c r="V1994"/>
      <c r="W1994"/>
    </row>
    <row r="1995" spans="1:23" ht="27" customHeight="1" thickBot="1" x14ac:dyDescent="0.3">
      <c r="A1995" s="77">
        <v>20279</v>
      </c>
      <c r="B1995" s="78">
        <v>1973</v>
      </c>
      <c r="C1995" s="79" t="s">
        <v>40</v>
      </c>
      <c r="D1995" s="80">
        <v>42686.368055555555</v>
      </c>
      <c r="E1995" s="78" t="s">
        <v>39</v>
      </c>
      <c r="F1995" s="33">
        <v>42686.214583333334</v>
      </c>
      <c r="G1995" s="51">
        <f t="shared" si="321"/>
        <v>0.15347222222044365</v>
      </c>
      <c r="H1995" s="31" t="str">
        <f t="shared" si="322"/>
        <v>ACCEPTABLE</v>
      </c>
      <c r="I1995" s="18"/>
      <c r="J1995" s="33">
        <v>42686.383333333331</v>
      </c>
      <c r="K1995" s="33">
        <v>42686.395833333336</v>
      </c>
      <c r="L1995" s="27">
        <f t="shared" si="323"/>
        <v>1.2500000004365575E-2</v>
      </c>
      <c r="M1995" s="28" t="str">
        <f t="shared" si="324"/>
        <v>TRUE</v>
      </c>
      <c r="N1995" s="31" t="s">
        <v>39</v>
      </c>
      <c r="O1995" s="29" t="s">
        <v>1092</v>
      </c>
      <c r="P1995"/>
      <c r="Q1995"/>
      <c r="R1995"/>
      <c r="S1995"/>
      <c r="T1995"/>
      <c r="U1995"/>
      <c r="V1995"/>
      <c r="W1995"/>
    </row>
    <row r="1996" spans="1:23" ht="27" customHeight="1" thickBot="1" x14ac:dyDescent="0.3">
      <c r="A1996" s="77">
        <v>20280</v>
      </c>
      <c r="B1996" s="78">
        <v>1974</v>
      </c>
      <c r="C1996" s="79" t="s">
        <v>40</v>
      </c>
      <c r="D1996" s="80">
        <v>42687.708333333336</v>
      </c>
      <c r="E1996" s="78" t="s">
        <v>41</v>
      </c>
      <c r="F1996" s="33">
        <v>42687.631944444445</v>
      </c>
      <c r="G1996" s="51">
        <f t="shared" si="321"/>
        <v>7.6388888890505768E-2</v>
      </c>
      <c r="H1996" s="31" t="str">
        <f t="shared" si="322"/>
        <v>ACCEPTABLE</v>
      </c>
      <c r="I1996" s="18"/>
      <c r="J1996" s="33">
        <v>42687.68472222222</v>
      </c>
      <c r="K1996" s="33">
        <v>42687.697222222225</v>
      </c>
      <c r="L1996" s="27">
        <f t="shared" si="323"/>
        <v>1.2500000004365575E-2</v>
      </c>
      <c r="M1996" s="28" t="str">
        <f t="shared" si="324"/>
        <v>TRUE</v>
      </c>
      <c r="N1996" s="31" t="s">
        <v>41</v>
      </c>
      <c r="O1996" s="29" t="s">
        <v>1093</v>
      </c>
      <c r="P1996"/>
      <c r="Q1996"/>
      <c r="R1996"/>
      <c r="S1996"/>
      <c r="T1996"/>
      <c r="U1996"/>
      <c r="V1996"/>
      <c r="W1996"/>
    </row>
    <row r="1997" spans="1:23" ht="27" customHeight="1" thickBot="1" x14ac:dyDescent="0.3">
      <c r="A1997" s="77">
        <v>20280</v>
      </c>
      <c r="B1997" s="78">
        <v>1975</v>
      </c>
      <c r="C1997" s="79" t="s">
        <v>43</v>
      </c>
      <c r="D1997" s="80">
        <v>42687.743055555555</v>
      </c>
      <c r="E1997" s="78" t="s">
        <v>39</v>
      </c>
      <c r="F1997" s="33">
        <v>42687.631944444445</v>
      </c>
      <c r="G1997" s="51">
        <f t="shared" si="321"/>
        <v>0.11111111110949423</v>
      </c>
      <c r="H1997" s="31" t="str">
        <f t="shared" si="322"/>
        <v>ACCEPTABLE</v>
      </c>
      <c r="I1997" s="18"/>
      <c r="J1997" s="33">
        <v>42687.731249999997</v>
      </c>
      <c r="K1997" s="33">
        <v>42687.739583333336</v>
      </c>
      <c r="L1997" s="27">
        <f t="shared" si="323"/>
        <v>8.3333333386690356E-3</v>
      </c>
      <c r="M1997" s="28" t="str">
        <f t="shared" si="324"/>
        <v>TRUE</v>
      </c>
      <c r="N1997" s="31" t="s">
        <v>39</v>
      </c>
      <c r="O1997" s="29" t="s">
        <v>398</v>
      </c>
      <c r="P1997"/>
      <c r="Q1997"/>
      <c r="R1997"/>
      <c r="S1997"/>
      <c r="T1997"/>
      <c r="U1997"/>
      <c r="V1997"/>
      <c r="W1997"/>
    </row>
    <row r="1998" spans="1:23" ht="27" customHeight="1" thickBot="1" x14ac:dyDescent="0.3">
      <c r="A1998" s="77">
        <v>20281</v>
      </c>
      <c r="B1998" s="78">
        <v>1978</v>
      </c>
      <c r="C1998" s="79" t="s">
        <v>340</v>
      </c>
      <c r="D1998" s="80">
        <v>42688.28125</v>
      </c>
      <c r="E1998" s="78" t="s">
        <v>41</v>
      </c>
      <c r="F1998" s="33">
        <v>42688.064583333333</v>
      </c>
      <c r="G1998" s="51">
        <f t="shared" si="321"/>
        <v>0.21666666666715173</v>
      </c>
      <c r="H1998" s="31" t="str">
        <f t="shared" si="322"/>
        <v>ACCEPTABLE</v>
      </c>
      <c r="I1998" s="18"/>
      <c r="J1998" s="33">
        <v>42688.277777777781</v>
      </c>
      <c r="K1998" s="33">
        <v>42688.290277777778</v>
      </c>
      <c r="L1998" s="27">
        <f t="shared" si="323"/>
        <v>1.2499999997089617E-2</v>
      </c>
      <c r="M1998" s="28" t="str">
        <f t="shared" si="324"/>
        <v>TRUE</v>
      </c>
      <c r="N1998" s="31" t="s">
        <v>41</v>
      </c>
      <c r="O1998" s="29" t="s">
        <v>750</v>
      </c>
      <c r="P1998"/>
      <c r="Q1998"/>
      <c r="R1998"/>
      <c r="S1998"/>
      <c r="T1998"/>
      <c r="U1998"/>
      <c r="V1998"/>
      <c r="W1998"/>
    </row>
    <row r="1999" spans="1:23" ht="27" customHeight="1" thickBot="1" x14ac:dyDescent="0.3">
      <c r="A1999" s="77">
        <v>20281</v>
      </c>
      <c r="B1999" s="78">
        <v>1979</v>
      </c>
      <c r="C1999" s="79" t="s">
        <v>51</v>
      </c>
      <c r="D1999" s="80">
        <v>42688.315972222219</v>
      </c>
      <c r="E1999" s="78" t="s">
        <v>39</v>
      </c>
      <c r="F1999" s="33">
        <v>42688.064583333333</v>
      </c>
      <c r="G1999" s="51">
        <f t="shared" si="321"/>
        <v>0.25138888888614019</v>
      </c>
      <c r="H1999" s="31" t="str">
        <f t="shared" si="322"/>
        <v>ACCEPTABLE</v>
      </c>
      <c r="I1999" s="18"/>
      <c r="J1999" s="33">
        <v>42688.3125</v>
      </c>
      <c r="K1999" s="33">
        <v>42688.318749999999</v>
      </c>
      <c r="L1999" s="27">
        <f t="shared" si="323"/>
        <v>6.2499999985448085E-3</v>
      </c>
      <c r="M1999" s="28" t="str">
        <f t="shared" si="324"/>
        <v>TRUE</v>
      </c>
      <c r="N1999" s="31" t="s">
        <v>39</v>
      </c>
      <c r="O1999" s="29" t="s">
        <v>446</v>
      </c>
      <c r="P1999"/>
      <c r="Q1999"/>
      <c r="R1999"/>
      <c r="S1999"/>
      <c r="T1999"/>
      <c r="U1999"/>
      <c r="V1999"/>
      <c r="W1999"/>
    </row>
    <row r="2000" spans="1:23" ht="27" customHeight="1" thickBot="1" x14ac:dyDescent="0.3">
      <c r="A2000" s="73">
        <v>20281</v>
      </c>
      <c r="B2000" s="74">
        <v>1980</v>
      </c>
      <c r="C2000" s="75" t="s">
        <v>51</v>
      </c>
      <c r="D2000" s="76">
        <v>42688.642361111109</v>
      </c>
      <c r="E2000" s="74" t="s">
        <v>41</v>
      </c>
      <c r="F2000" s="33">
        <v>42688.55972222222</v>
      </c>
      <c r="G2000" s="51">
        <f t="shared" si="321"/>
        <v>8.2638888889050577E-2</v>
      </c>
      <c r="H2000" s="31" t="str">
        <f t="shared" si="322"/>
        <v>ACCEPTABLE</v>
      </c>
      <c r="I2000" s="18"/>
      <c r="J2000" s="33">
        <v>42688.634722222225</v>
      </c>
      <c r="K2000" s="33">
        <v>42688.647222222222</v>
      </c>
      <c r="L2000" s="27">
        <f t="shared" si="323"/>
        <v>1.2499999997089617E-2</v>
      </c>
      <c r="M2000" s="28" t="str">
        <f t="shared" si="324"/>
        <v>TRUE</v>
      </c>
      <c r="N2000" s="31" t="s">
        <v>41</v>
      </c>
      <c r="O2000" s="29" t="s">
        <v>648</v>
      </c>
      <c r="P2000"/>
      <c r="Q2000"/>
      <c r="R2000"/>
      <c r="S2000"/>
      <c r="T2000"/>
      <c r="U2000"/>
      <c r="V2000"/>
      <c r="W2000"/>
    </row>
    <row r="2001" spans="1:23" ht="27" customHeight="1" thickBot="1" x14ac:dyDescent="0.3">
      <c r="A2001" s="77">
        <v>20281</v>
      </c>
      <c r="B2001" s="78">
        <v>1981</v>
      </c>
      <c r="C2001" s="79" t="s">
        <v>340</v>
      </c>
      <c r="D2001" s="80">
        <v>42688.670138888891</v>
      </c>
      <c r="E2001" s="78" t="s">
        <v>39</v>
      </c>
      <c r="F2001" s="33">
        <v>42688.55972222222</v>
      </c>
      <c r="G2001" s="51">
        <f t="shared" si="321"/>
        <v>0.11041666667006211</v>
      </c>
      <c r="H2001" s="31" t="str">
        <f t="shared" si="322"/>
        <v>ACCEPTABLE</v>
      </c>
      <c r="I2001" s="18"/>
      <c r="J2001" s="33">
        <v>42688.676388888889</v>
      </c>
      <c r="K2001" s="33">
        <v>42688.689583333333</v>
      </c>
      <c r="L2001" s="27">
        <f t="shared" si="323"/>
        <v>1.3194444443797693E-2</v>
      </c>
      <c r="M2001" s="28" t="str">
        <f t="shared" si="324"/>
        <v>TRUE</v>
      </c>
      <c r="N2001" s="31" t="s">
        <v>39</v>
      </c>
      <c r="O2001" s="29" t="s">
        <v>684</v>
      </c>
      <c r="P2001"/>
      <c r="Q2001"/>
      <c r="R2001"/>
      <c r="S2001"/>
      <c r="T2001"/>
      <c r="U2001"/>
      <c r="V2001"/>
      <c r="W2001"/>
    </row>
    <row r="2002" spans="1:23" ht="27" customHeight="1" thickBot="1" x14ac:dyDescent="0.3">
      <c r="A2002" s="73">
        <v>20282</v>
      </c>
      <c r="B2002" s="74">
        <v>1982</v>
      </c>
      <c r="C2002" s="75" t="s">
        <v>40</v>
      </c>
      <c r="D2002" s="76">
        <v>42688.78125</v>
      </c>
      <c r="E2002" s="74" t="s">
        <v>41</v>
      </c>
      <c r="F2002" s="33">
        <v>42688.55972222222</v>
      </c>
      <c r="G2002" s="51">
        <f t="shared" si="321"/>
        <v>0.22152777777955635</v>
      </c>
      <c r="H2002" s="31" t="str">
        <f t="shared" si="322"/>
        <v>ACCEPTABLE</v>
      </c>
      <c r="I2002" s="18"/>
      <c r="J2002" s="33">
        <v>42688.775000000001</v>
      </c>
      <c r="K2002" s="33">
        <v>42688.788888888892</v>
      </c>
      <c r="L2002" s="27">
        <f t="shared" si="323"/>
        <v>1.3888888890505768E-2</v>
      </c>
      <c r="M2002" s="28" t="str">
        <f t="shared" si="324"/>
        <v>TRUE</v>
      </c>
      <c r="N2002" s="31" t="s">
        <v>41</v>
      </c>
      <c r="O2002" s="29" t="s">
        <v>1094</v>
      </c>
      <c r="P2002"/>
      <c r="Q2002"/>
      <c r="R2002"/>
      <c r="S2002"/>
      <c r="T2002"/>
      <c r="U2002"/>
      <c r="V2002"/>
      <c r="W2002"/>
    </row>
    <row r="2003" spans="1:23" ht="27" customHeight="1" thickBot="1" x14ac:dyDescent="0.3">
      <c r="A2003" s="73">
        <v>20282</v>
      </c>
      <c r="B2003" s="74">
        <v>1983</v>
      </c>
      <c r="C2003" s="75" t="s">
        <v>43</v>
      </c>
      <c r="D2003" s="76">
        <v>42688.815972222219</v>
      </c>
      <c r="E2003" s="74" t="s">
        <v>39</v>
      </c>
      <c r="F2003" s="33">
        <v>42688.55972222222</v>
      </c>
      <c r="G2003" s="51">
        <f t="shared" si="321"/>
        <v>0.25624999999854481</v>
      </c>
      <c r="H2003" s="31" t="str">
        <f t="shared" si="322"/>
        <v>ACCEPTABLE</v>
      </c>
      <c r="I2003" s="18"/>
      <c r="J2003" s="33">
        <v>42688.809027777781</v>
      </c>
      <c r="K2003" s="33">
        <v>42688.819444444445</v>
      </c>
      <c r="L2003" s="27">
        <f t="shared" si="323"/>
        <v>1.0416666664241347E-2</v>
      </c>
      <c r="M2003" s="28" t="str">
        <f t="shared" si="324"/>
        <v>TRUE</v>
      </c>
      <c r="N2003" s="31" t="s">
        <v>39</v>
      </c>
      <c r="O2003" s="29" t="s">
        <v>398</v>
      </c>
      <c r="P2003"/>
      <c r="Q2003"/>
      <c r="R2003"/>
      <c r="S2003"/>
      <c r="T2003"/>
      <c r="U2003"/>
      <c r="V2003"/>
      <c r="W2003"/>
    </row>
    <row r="2004" spans="1:23" ht="27" customHeight="1" thickBot="1" x14ac:dyDescent="0.3">
      <c r="A2004" s="73">
        <v>20282</v>
      </c>
      <c r="B2004" s="74">
        <v>1984</v>
      </c>
      <c r="C2004" s="75" t="s">
        <v>43</v>
      </c>
      <c r="D2004" s="76">
        <v>42689.423611111109</v>
      </c>
      <c r="E2004" s="74" t="s">
        <v>41</v>
      </c>
      <c r="F2004" s="33">
        <v>42689.28402777778</v>
      </c>
      <c r="G2004" s="51">
        <f t="shared" si="321"/>
        <v>0.13958333332993789</v>
      </c>
      <c r="H2004" s="31" t="str">
        <f t="shared" si="322"/>
        <v>ACCEPTABLE</v>
      </c>
      <c r="I2004" s="18"/>
      <c r="J2004" s="33">
        <v>42689.426388888889</v>
      </c>
      <c r="K2004" s="33">
        <v>42689.431944444441</v>
      </c>
      <c r="L2004" s="27">
        <f t="shared" si="323"/>
        <v>5.5555555518367328E-3</v>
      </c>
      <c r="M2004" s="28" t="str">
        <f t="shared" si="324"/>
        <v>TRUE</v>
      </c>
      <c r="N2004" s="31" t="s">
        <v>41</v>
      </c>
      <c r="O2004" s="29" t="s">
        <v>118</v>
      </c>
      <c r="P2004"/>
      <c r="Q2004"/>
      <c r="R2004"/>
      <c r="S2004"/>
      <c r="T2004"/>
      <c r="U2004"/>
      <c r="V2004"/>
      <c r="W2004"/>
    </row>
    <row r="2005" spans="1:23" ht="27" customHeight="1" thickBot="1" x14ac:dyDescent="0.3">
      <c r="A2005" s="73">
        <v>20282</v>
      </c>
      <c r="B2005" s="74">
        <v>1985</v>
      </c>
      <c r="C2005" s="75" t="s">
        <v>40</v>
      </c>
      <c r="D2005" s="76">
        <v>42689.451388888891</v>
      </c>
      <c r="E2005" s="74" t="s">
        <v>39</v>
      </c>
      <c r="F2005" s="33">
        <v>42689.28402777778</v>
      </c>
      <c r="G2005" s="51">
        <f t="shared" si="321"/>
        <v>0.16736111111094942</v>
      </c>
      <c r="H2005" s="31" t="str">
        <f t="shared" si="322"/>
        <v>ACCEPTABLE</v>
      </c>
      <c r="I2005" s="18"/>
      <c r="J2005" s="33">
        <v>42689.457638888889</v>
      </c>
      <c r="K2005" s="33">
        <v>42689.469444444447</v>
      </c>
      <c r="L2005" s="27">
        <f t="shared" si="323"/>
        <v>1.1805555557657499E-2</v>
      </c>
      <c r="M2005" s="28" t="str">
        <f t="shared" si="324"/>
        <v>TRUE</v>
      </c>
      <c r="N2005" s="31" t="s">
        <v>39</v>
      </c>
      <c r="O2005" s="29" t="s">
        <v>1095</v>
      </c>
      <c r="P2005"/>
      <c r="Q2005"/>
      <c r="R2005"/>
      <c r="S2005"/>
      <c r="T2005"/>
      <c r="U2005"/>
      <c r="V2005"/>
      <c r="W2005"/>
    </row>
    <row r="2006" spans="1:23" ht="27" customHeight="1" thickBot="1" x14ac:dyDescent="0.3">
      <c r="A2006" s="73">
        <v>20283</v>
      </c>
      <c r="B2006" s="74">
        <v>1986</v>
      </c>
      <c r="C2006" s="75" t="s">
        <v>40</v>
      </c>
      <c r="D2006" s="76">
        <v>42690.90625</v>
      </c>
      <c r="E2006" s="74" t="s">
        <v>41</v>
      </c>
      <c r="F2006" s="33">
        <v>42690.806944444441</v>
      </c>
      <c r="G2006" s="51">
        <f t="shared" si="321"/>
        <v>9.930555555911269E-2</v>
      </c>
      <c r="H2006" s="31" t="str">
        <f t="shared" si="322"/>
        <v>ACCEPTABLE</v>
      </c>
      <c r="I2006" s="18"/>
      <c r="J2006" s="33">
        <v>42690.927083333336</v>
      </c>
      <c r="K2006" s="33">
        <v>42690.944444444445</v>
      </c>
      <c r="L2006" s="27">
        <f t="shared" si="323"/>
        <v>1.7361111109494232E-2</v>
      </c>
      <c r="M2006" s="28" t="str">
        <f t="shared" si="324"/>
        <v>TRUE</v>
      </c>
      <c r="N2006" s="31" t="s">
        <v>41</v>
      </c>
      <c r="O2006" s="29" t="s">
        <v>1096</v>
      </c>
      <c r="P2006"/>
      <c r="Q2006"/>
      <c r="R2006"/>
      <c r="S2006"/>
      <c r="T2006"/>
      <c r="U2006"/>
      <c r="V2006"/>
      <c r="W2006"/>
    </row>
    <row r="2007" spans="1:23" ht="27" customHeight="1" thickBot="1" x14ac:dyDescent="0.3">
      <c r="A2007" s="73">
        <v>20283</v>
      </c>
      <c r="B2007" s="74">
        <v>1987</v>
      </c>
      <c r="C2007" s="75" t="s">
        <v>43</v>
      </c>
      <c r="D2007" s="76">
        <v>42690.944444444445</v>
      </c>
      <c r="E2007" s="74" t="s">
        <v>39</v>
      </c>
      <c r="F2007" s="33">
        <v>42690.806944444441</v>
      </c>
      <c r="G2007" s="51">
        <f t="shared" si="321"/>
        <v>0.13750000000436557</v>
      </c>
      <c r="H2007" s="31" t="str">
        <f t="shared" si="322"/>
        <v>ACCEPTABLE</v>
      </c>
      <c r="I2007" s="18"/>
      <c r="J2007" s="33">
        <v>42690.958333333336</v>
      </c>
      <c r="K2007" s="33">
        <v>42690.972222222219</v>
      </c>
      <c r="L2007" s="27">
        <f t="shared" si="323"/>
        <v>1.3888888883229811E-2</v>
      </c>
      <c r="M2007" s="28" t="str">
        <f t="shared" si="324"/>
        <v>TRUE</v>
      </c>
      <c r="N2007" s="31" t="s">
        <v>39</v>
      </c>
      <c r="O2007" s="29" t="s">
        <v>398</v>
      </c>
      <c r="P2007"/>
      <c r="Q2007"/>
      <c r="R2007"/>
      <c r="S2007"/>
      <c r="T2007"/>
      <c r="U2007"/>
      <c r="V2007"/>
      <c r="W2007"/>
    </row>
    <row r="2008" spans="1:23" ht="27" customHeight="1" thickBot="1" x14ac:dyDescent="0.3">
      <c r="A2008" s="73">
        <v>20283</v>
      </c>
      <c r="B2008" s="74">
        <v>1988</v>
      </c>
      <c r="C2008" s="75" t="s">
        <v>43</v>
      </c>
      <c r="D2008" s="76">
        <v>42691.965277777781</v>
      </c>
      <c r="E2008" s="74" t="s">
        <v>41</v>
      </c>
      <c r="F2008" s="33">
        <v>42691.79791666667</v>
      </c>
      <c r="G2008" s="51">
        <f t="shared" si="321"/>
        <v>0.16736111111094942</v>
      </c>
      <c r="H2008" s="31" t="str">
        <f t="shared" si="322"/>
        <v>ACCEPTABLE</v>
      </c>
      <c r="I2008" s="18"/>
      <c r="J2008" s="33">
        <v>42691.965277777781</v>
      </c>
      <c r="K2008" s="33">
        <v>42691.973611111112</v>
      </c>
      <c r="L2008" s="27">
        <f t="shared" si="323"/>
        <v>8.333333331393078E-3</v>
      </c>
      <c r="M2008" s="28" t="str">
        <f t="shared" si="324"/>
        <v>TRUE</v>
      </c>
      <c r="N2008" s="31" t="s">
        <v>41</v>
      </c>
      <c r="O2008" s="29" t="s">
        <v>398</v>
      </c>
      <c r="P2008"/>
      <c r="Q2008"/>
      <c r="R2008"/>
      <c r="S2008"/>
      <c r="T2008"/>
      <c r="U2008"/>
      <c r="V2008"/>
      <c r="W2008"/>
    </row>
    <row r="2009" spans="1:23" ht="27" customHeight="1" thickBot="1" x14ac:dyDescent="0.3">
      <c r="A2009" s="73">
        <v>20283</v>
      </c>
      <c r="B2009" s="74">
        <v>1989</v>
      </c>
      <c r="C2009" s="75" t="s">
        <v>43</v>
      </c>
      <c r="D2009" s="76">
        <v>42692.006944444445</v>
      </c>
      <c r="E2009" s="74" t="s">
        <v>39</v>
      </c>
      <c r="F2009" s="33">
        <v>42691.79791666667</v>
      </c>
      <c r="G2009" s="51">
        <f t="shared" si="321"/>
        <v>0.20902777777519077</v>
      </c>
      <c r="H2009" s="31" t="str">
        <f t="shared" si="322"/>
        <v>ACCEPTABLE</v>
      </c>
      <c r="I2009" s="18"/>
      <c r="J2009" s="33">
        <v>42692.010416666664</v>
      </c>
      <c r="K2009" s="33">
        <v>42692.022222222222</v>
      </c>
      <c r="L2009" s="27">
        <f t="shared" si="323"/>
        <v>1.1805555557657499E-2</v>
      </c>
      <c r="M2009" s="28" t="str">
        <f t="shared" si="324"/>
        <v>TRUE</v>
      </c>
      <c r="N2009" s="31" t="s">
        <v>39</v>
      </c>
      <c r="O2009" s="29" t="s">
        <v>398</v>
      </c>
      <c r="P2009"/>
      <c r="Q2009"/>
      <c r="R2009"/>
      <c r="S2009"/>
      <c r="T2009"/>
      <c r="U2009"/>
      <c r="V2009"/>
      <c r="W2009"/>
    </row>
    <row r="2010" spans="1:23" ht="27" customHeight="1" thickBot="1" x14ac:dyDescent="0.3">
      <c r="A2010" s="73">
        <v>20284</v>
      </c>
      <c r="B2010" s="74">
        <v>1990</v>
      </c>
      <c r="C2010" s="75" t="s">
        <v>40</v>
      </c>
      <c r="D2010" s="76">
        <v>42692.090277777781</v>
      </c>
      <c r="E2010" s="74" t="s">
        <v>41</v>
      </c>
      <c r="F2010" s="33">
        <v>42691.866666666669</v>
      </c>
      <c r="G2010" s="51">
        <f t="shared" si="321"/>
        <v>0.22361111111240461</v>
      </c>
      <c r="H2010" s="31" t="str">
        <f t="shared" si="322"/>
        <v>ACCEPTABLE</v>
      </c>
      <c r="I2010" s="18"/>
      <c r="J2010" s="33">
        <v>42692.086805555555</v>
      </c>
      <c r="K2010" s="33">
        <v>42692.100694444445</v>
      </c>
      <c r="L2010" s="27">
        <f t="shared" si="323"/>
        <v>1.3888888890505768E-2</v>
      </c>
      <c r="M2010" s="28" t="str">
        <f t="shared" si="324"/>
        <v>TRUE</v>
      </c>
      <c r="N2010" s="31" t="s">
        <v>41</v>
      </c>
      <c r="O2010" s="29" t="s">
        <v>876</v>
      </c>
      <c r="P2010"/>
      <c r="Q2010"/>
      <c r="R2010"/>
      <c r="S2010"/>
      <c r="T2010"/>
      <c r="U2010"/>
      <c r="V2010"/>
      <c r="W2010"/>
    </row>
    <row r="2011" spans="1:23" ht="27" customHeight="1" thickBot="1" x14ac:dyDescent="0.3">
      <c r="A2011" s="73">
        <v>20284</v>
      </c>
      <c r="B2011" s="74">
        <v>1991</v>
      </c>
      <c r="C2011" s="75" t="s">
        <v>43</v>
      </c>
      <c r="D2011" s="76">
        <v>42692.131944444445</v>
      </c>
      <c r="E2011" s="74" t="s">
        <v>39</v>
      </c>
      <c r="F2011" s="33">
        <v>42691.866666666669</v>
      </c>
      <c r="G2011" s="51">
        <f t="shared" si="321"/>
        <v>0.26527777777664596</v>
      </c>
      <c r="H2011" s="31" t="str">
        <f t="shared" si="322"/>
        <v>ACCEPTABLE</v>
      </c>
      <c r="I2011" s="18"/>
      <c r="J2011" s="33">
        <v>42692.121527777781</v>
      </c>
      <c r="K2011" s="33">
        <v>42692.128472222219</v>
      </c>
      <c r="L2011" s="27">
        <f t="shared" si="323"/>
        <v>6.9444444379769266E-3</v>
      </c>
      <c r="M2011" s="28" t="str">
        <f t="shared" si="324"/>
        <v>TRUE</v>
      </c>
      <c r="N2011" s="31" t="s">
        <v>39</v>
      </c>
      <c r="O2011" s="29" t="s">
        <v>398</v>
      </c>
      <c r="P2011"/>
      <c r="Q2011"/>
      <c r="R2011"/>
      <c r="S2011"/>
      <c r="T2011"/>
      <c r="U2011"/>
      <c r="V2011"/>
      <c r="W2011"/>
    </row>
    <row r="2012" spans="1:23" ht="27" customHeight="1" thickBot="1" x14ac:dyDescent="0.3">
      <c r="A2012" s="73">
        <v>20284</v>
      </c>
      <c r="B2012" s="74">
        <v>1992</v>
      </c>
      <c r="C2012" s="75" t="s">
        <v>43</v>
      </c>
      <c r="D2012" s="76">
        <v>42692.520833333336</v>
      </c>
      <c r="E2012" s="74" t="s">
        <v>41</v>
      </c>
      <c r="F2012" s="33">
        <v>42692.511805555558</v>
      </c>
      <c r="G2012" s="51">
        <f t="shared" si="321"/>
        <v>9.0277777781011537E-3</v>
      </c>
      <c r="H2012" s="31" t="str">
        <f t="shared" si="322"/>
        <v>TOO LATE</v>
      </c>
      <c r="I2012" s="18"/>
      <c r="J2012" s="33">
        <v>42692.51666666667</v>
      </c>
      <c r="K2012" s="33">
        <v>42692.525000000001</v>
      </c>
      <c r="L2012" s="27">
        <f t="shared" si="323"/>
        <v>8.333333331393078E-3</v>
      </c>
      <c r="M2012" s="28" t="str">
        <f t="shared" si="324"/>
        <v>TRUE</v>
      </c>
      <c r="N2012" s="31" t="s">
        <v>41</v>
      </c>
      <c r="O2012" s="29" t="s">
        <v>549</v>
      </c>
      <c r="P2012"/>
      <c r="Q2012"/>
      <c r="R2012"/>
      <c r="S2012"/>
      <c r="T2012"/>
      <c r="U2012"/>
      <c r="V2012"/>
      <c r="W2012"/>
    </row>
    <row r="2013" spans="1:23" ht="27" customHeight="1" thickBot="1" x14ac:dyDescent="0.3">
      <c r="A2013" s="73">
        <v>20284</v>
      </c>
      <c r="B2013" s="74">
        <v>1993</v>
      </c>
      <c r="C2013" s="75" t="s">
        <v>40</v>
      </c>
      <c r="D2013" s="76">
        <v>42692.572916666664</v>
      </c>
      <c r="E2013" s="74" t="s">
        <v>39</v>
      </c>
      <c r="F2013" s="33">
        <v>42692.511805555558</v>
      </c>
      <c r="G2013" s="51">
        <f t="shared" si="321"/>
        <v>6.1111111106583849E-2</v>
      </c>
      <c r="H2013" s="31" t="str">
        <f t="shared" si="322"/>
        <v>ACCEPTABLE</v>
      </c>
      <c r="I2013" s="18"/>
      <c r="J2013" s="33">
        <v>42692.572916666664</v>
      </c>
      <c r="K2013" s="33">
        <v>42692.587500000001</v>
      </c>
      <c r="L2013" s="27">
        <f t="shared" si="323"/>
        <v>1.4583333337213844E-2</v>
      </c>
      <c r="M2013" s="28" t="str">
        <f t="shared" si="324"/>
        <v>TRUE</v>
      </c>
      <c r="N2013" s="31" t="s">
        <v>39</v>
      </c>
      <c r="O2013" s="29" t="s">
        <v>1097</v>
      </c>
      <c r="P2013"/>
      <c r="Q2013"/>
      <c r="R2013"/>
      <c r="S2013"/>
      <c r="T2013"/>
      <c r="U2013"/>
      <c r="V2013"/>
      <c r="W2013"/>
    </row>
    <row r="2014" spans="1:23" ht="27" customHeight="1" thickBot="1" x14ac:dyDescent="0.3">
      <c r="A2014" s="73">
        <v>20283</v>
      </c>
      <c r="B2014" s="74">
        <v>1994</v>
      </c>
      <c r="C2014" s="75" t="s">
        <v>43</v>
      </c>
      <c r="D2014" s="76">
        <v>42692.590277777781</v>
      </c>
      <c r="E2014" s="74" t="s">
        <v>41</v>
      </c>
      <c r="F2014" s="33">
        <v>42692.511805555558</v>
      </c>
      <c r="G2014" s="51">
        <f t="shared" si="321"/>
        <v>7.8472222223354038E-2</v>
      </c>
      <c r="H2014" s="31" t="str">
        <f t="shared" si="322"/>
        <v>ACCEPTABLE</v>
      </c>
      <c r="I2014" s="18"/>
      <c r="J2014" s="33">
        <v>42692.597916666666</v>
      </c>
      <c r="K2014" s="33">
        <v>42692.603472222225</v>
      </c>
      <c r="L2014" s="27">
        <f t="shared" si="323"/>
        <v>5.5555555591126904E-3</v>
      </c>
      <c r="M2014" s="28" t="str">
        <f t="shared" si="324"/>
        <v>TRUE</v>
      </c>
      <c r="N2014" s="31" t="s">
        <v>41</v>
      </c>
      <c r="O2014" s="29" t="s">
        <v>54</v>
      </c>
      <c r="P2014"/>
      <c r="Q2014"/>
      <c r="R2014"/>
      <c r="S2014"/>
      <c r="T2014"/>
      <c r="U2014"/>
      <c r="V2014"/>
      <c r="W2014"/>
    </row>
    <row r="2015" spans="1:23" ht="27" customHeight="1" thickBot="1" x14ac:dyDescent="0.3">
      <c r="A2015" s="77">
        <v>20285</v>
      </c>
      <c r="B2015" s="78">
        <v>1996</v>
      </c>
      <c r="C2015" s="79" t="s">
        <v>340</v>
      </c>
      <c r="D2015" s="80">
        <v>42692.666666666664</v>
      </c>
      <c r="E2015" s="78" t="s">
        <v>41</v>
      </c>
      <c r="F2015" s="33">
        <v>42692.511805555558</v>
      </c>
      <c r="G2015" s="51">
        <f t="shared" si="321"/>
        <v>0.15486111110658385</v>
      </c>
      <c r="H2015" s="31" t="str">
        <f t="shared" si="322"/>
        <v>ACCEPTABLE</v>
      </c>
      <c r="I2015" s="18"/>
      <c r="J2015" s="33">
        <v>42692.661111111112</v>
      </c>
      <c r="K2015" s="33">
        <v>42692.672222222223</v>
      </c>
      <c r="L2015" s="27">
        <f t="shared" si="323"/>
        <v>1.1111111110949423E-2</v>
      </c>
      <c r="M2015" s="28" t="str">
        <f t="shared" si="324"/>
        <v>TRUE</v>
      </c>
      <c r="N2015" s="31" t="s">
        <v>41</v>
      </c>
      <c r="O2015" s="29" t="s">
        <v>1062</v>
      </c>
      <c r="P2015"/>
      <c r="Q2015"/>
      <c r="R2015"/>
      <c r="S2015"/>
      <c r="T2015"/>
      <c r="U2015"/>
      <c r="V2015"/>
      <c r="W2015"/>
    </row>
    <row r="2016" spans="1:23" ht="27" customHeight="1" thickBot="1" x14ac:dyDescent="0.3">
      <c r="A2016" s="77">
        <v>20285</v>
      </c>
      <c r="B2016" s="78">
        <v>1997</v>
      </c>
      <c r="C2016" s="79" t="s">
        <v>51</v>
      </c>
      <c r="D2016" s="80">
        <v>42692.701388888891</v>
      </c>
      <c r="E2016" s="78" t="s">
        <v>39</v>
      </c>
      <c r="F2016" s="33">
        <v>42692.511805555558</v>
      </c>
      <c r="G2016" s="51">
        <f t="shared" si="321"/>
        <v>0.18958333333284827</v>
      </c>
      <c r="H2016" s="31" t="str">
        <f t="shared" si="322"/>
        <v>ACCEPTABLE</v>
      </c>
      <c r="I2016" s="18"/>
      <c r="J2016" s="33">
        <v>42692.691666666666</v>
      </c>
      <c r="K2016" s="33">
        <v>42692.7</v>
      </c>
      <c r="L2016" s="27">
        <f t="shared" si="323"/>
        <v>8.333333331393078E-3</v>
      </c>
      <c r="M2016" s="28" t="str">
        <f t="shared" si="324"/>
        <v>TRUE</v>
      </c>
      <c r="N2016" s="31" t="s">
        <v>39</v>
      </c>
      <c r="O2016" s="29" t="s">
        <v>446</v>
      </c>
      <c r="P2016"/>
      <c r="Q2016"/>
      <c r="R2016"/>
      <c r="S2016"/>
      <c r="T2016"/>
      <c r="U2016"/>
      <c r="V2016"/>
      <c r="W2016"/>
    </row>
    <row r="2017" spans="1:23" ht="27" customHeight="1" thickBot="1" x14ac:dyDescent="0.3">
      <c r="A2017" s="73">
        <v>20285</v>
      </c>
      <c r="B2017" s="74">
        <v>1998</v>
      </c>
      <c r="C2017" s="75" t="s">
        <v>51</v>
      </c>
      <c r="D2017" s="76">
        <v>42693.590277777781</v>
      </c>
      <c r="E2017" s="74" t="s">
        <v>41</v>
      </c>
      <c r="F2017" s="33">
        <v>42693.473611111112</v>
      </c>
      <c r="G2017" s="51">
        <f t="shared" si="321"/>
        <v>0.11666666666860692</v>
      </c>
      <c r="H2017" s="31" t="str">
        <f t="shared" si="322"/>
        <v>ACCEPTABLE</v>
      </c>
      <c r="I2017" s="18"/>
      <c r="J2017" s="33">
        <v>42693.597222222219</v>
      </c>
      <c r="K2017" s="33">
        <v>42693.609027777777</v>
      </c>
      <c r="L2017" s="27">
        <f t="shared" si="323"/>
        <v>1.1805555557657499E-2</v>
      </c>
      <c r="M2017" s="28" t="str">
        <f t="shared" si="324"/>
        <v>TRUE</v>
      </c>
      <c r="N2017" s="31" t="s">
        <v>41</v>
      </c>
      <c r="O2017" s="29" t="s">
        <v>1098</v>
      </c>
      <c r="P2017"/>
      <c r="Q2017"/>
      <c r="R2017"/>
      <c r="S2017"/>
      <c r="T2017"/>
      <c r="U2017"/>
      <c r="V2017"/>
      <c r="W2017"/>
    </row>
    <row r="2018" spans="1:23" ht="27" customHeight="1" thickBot="1" x14ac:dyDescent="0.3">
      <c r="A2018" s="73">
        <v>20285</v>
      </c>
      <c r="B2018" s="74">
        <v>1999</v>
      </c>
      <c r="C2018" s="75" t="s">
        <v>340</v>
      </c>
      <c r="D2018" s="76">
        <v>42693.618055555555</v>
      </c>
      <c r="E2018" s="74" t="s">
        <v>39</v>
      </c>
      <c r="F2018" s="33">
        <v>42693.473611111112</v>
      </c>
      <c r="G2018" s="51">
        <f t="shared" si="321"/>
        <v>0.1444444444423425</v>
      </c>
      <c r="H2018" s="31" t="str">
        <f t="shared" si="322"/>
        <v>ACCEPTABLE</v>
      </c>
      <c r="I2018" s="18"/>
      <c r="J2018" s="33">
        <v>42693.628472222219</v>
      </c>
      <c r="K2018" s="33">
        <v>42693.640277777777</v>
      </c>
      <c r="L2018" s="27">
        <f t="shared" si="323"/>
        <v>1.1805555557657499E-2</v>
      </c>
      <c r="M2018" s="28" t="str">
        <f t="shared" si="324"/>
        <v>TRUE</v>
      </c>
      <c r="N2018" s="31" t="s">
        <v>39</v>
      </c>
      <c r="O2018" s="29" t="s">
        <v>1099</v>
      </c>
      <c r="P2018"/>
      <c r="Q2018"/>
      <c r="R2018"/>
      <c r="S2018"/>
      <c r="T2018"/>
      <c r="U2018"/>
      <c r="V2018"/>
      <c r="W2018"/>
    </row>
    <row r="2019" spans="1:23" ht="27" customHeight="1" thickBot="1" x14ac:dyDescent="0.3">
      <c r="A2019" s="77">
        <v>20286</v>
      </c>
      <c r="B2019" s="78">
        <v>2001</v>
      </c>
      <c r="C2019" s="79" t="s">
        <v>51</v>
      </c>
      <c r="D2019" s="80">
        <v>42693.701388888891</v>
      </c>
      <c r="E2019" s="78" t="s">
        <v>39</v>
      </c>
      <c r="F2019" s="33">
        <v>42693.473611111112</v>
      </c>
      <c r="G2019" s="51">
        <f t="shared" si="321"/>
        <v>0.22777777777810115</v>
      </c>
      <c r="H2019" s="31" t="str">
        <f t="shared" si="322"/>
        <v>ACCEPTABLE</v>
      </c>
      <c r="I2019" s="18"/>
      <c r="J2019" s="33">
        <v>42693.712500000001</v>
      </c>
      <c r="K2019" s="33">
        <v>42693.720833333333</v>
      </c>
      <c r="L2019" s="27">
        <f t="shared" si="323"/>
        <v>8.333333331393078E-3</v>
      </c>
      <c r="M2019" s="28" t="str">
        <f t="shared" si="324"/>
        <v>TRUE</v>
      </c>
      <c r="N2019" s="31" t="s">
        <v>39</v>
      </c>
      <c r="O2019" s="29" t="s">
        <v>1098</v>
      </c>
      <c r="P2019"/>
      <c r="Q2019"/>
      <c r="R2019"/>
      <c r="S2019"/>
      <c r="T2019"/>
      <c r="U2019"/>
      <c r="V2019"/>
      <c r="W2019"/>
    </row>
    <row r="2020" spans="1:23" ht="27" customHeight="1" thickBot="1" x14ac:dyDescent="0.3">
      <c r="A2020" s="73">
        <v>20286</v>
      </c>
      <c r="B2020" s="74">
        <v>2002</v>
      </c>
      <c r="C2020" s="75" t="s">
        <v>51</v>
      </c>
      <c r="D2020" s="76">
        <v>42694.631944444445</v>
      </c>
      <c r="E2020" s="74" t="s">
        <v>41</v>
      </c>
      <c r="F2020" s="33">
        <v>42694.538888888892</v>
      </c>
      <c r="G2020" s="51">
        <f t="shared" si="321"/>
        <v>9.3055555553291924E-2</v>
      </c>
      <c r="H2020" s="31" t="str">
        <f t="shared" si="322"/>
        <v>ACCEPTABLE</v>
      </c>
      <c r="I2020" s="18"/>
      <c r="J2020" s="33">
        <v>42694.634722222225</v>
      </c>
      <c r="K2020" s="33">
        <v>42694.64166666667</v>
      </c>
      <c r="L2020" s="27">
        <f t="shared" si="323"/>
        <v>6.9444444452528842E-3</v>
      </c>
      <c r="M2020" s="28" t="str">
        <f t="shared" si="324"/>
        <v>TRUE</v>
      </c>
      <c r="N2020" s="31" t="s">
        <v>41</v>
      </c>
      <c r="O2020" s="29" t="s">
        <v>1100</v>
      </c>
      <c r="P2020"/>
      <c r="Q2020"/>
      <c r="R2020"/>
      <c r="S2020"/>
      <c r="T2020"/>
      <c r="U2020"/>
      <c r="V2020"/>
      <c r="W2020"/>
    </row>
    <row r="2021" spans="1:23" ht="27" customHeight="1" thickBot="1" x14ac:dyDescent="0.3">
      <c r="A2021" s="77">
        <v>20286</v>
      </c>
      <c r="B2021" s="78">
        <v>2003</v>
      </c>
      <c r="C2021" s="79" t="s">
        <v>340</v>
      </c>
      <c r="D2021" s="80">
        <v>42694.659722222219</v>
      </c>
      <c r="E2021" s="78" t="s">
        <v>39</v>
      </c>
      <c r="F2021" s="33">
        <v>42694.538888888892</v>
      </c>
      <c r="G2021" s="51">
        <f t="shared" si="321"/>
        <v>0.1208333333270275</v>
      </c>
      <c r="H2021" s="31" t="str">
        <f t="shared" si="322"/>
        <v>ACCEPTABLE</v>
      </c>
      <c r="I2021" s="18"/>
      <c r="J2021" s="33">
        <v>42694.659722222219</v>
      </c>
      <c r="K2021" s="33">
        <v>42694.672222222223</v>
      </c>
      <c r="L2021" s="27">
        <f t="shared" si="323"/>
        <v>1.2500000004365575E-2</v>
      </c>
      <c r="M2021" s="28" t="str">
        <f t="shared" si="324"/>
        <v>TRUE</v>
      </c>
      <c r="N2021" s="31" t="s">
        <v>39</v>
      </c>
      <c r="O2021" s="29" t="s">
        <v>1101</v>
      </c>
      <c r="P2021"/>
      <c r="Q2021"/>
      <c r="R2021"/>
      <c r="S2021"/>
      <c r="T2021"/>
      <c r="U2021"/>
      <c r="V2021"/>
      <c r="W2021"/>
    </row>
    <row r="2022" spans="1:23" ht="27" customHeight="1" thickBot="1" x14ac:dyDescent="0.3">
      <c r="A2022" s="77">
        <v>20287</v>
      </c>
      <c r="B2022" s="78">
        <v>2004</v>
      </c>
      <c r="C2022" s="79" t="s">
        <v>40</v>
      </c>
      <c r="D2022" s="80">
        <v>42694.760416666664</v>
      </c>
      <c r="E2022" s="78" t="s">
        <v>41</v>
      </c>
      <c r="F2022" s="33">
        <v>42694.630555555559</v>
      </c>
      <c r="G2022" s="51">
        <f t="shared" si="321"/>
        <v>0.12986111110512866</v>
      </c>
      <c r="H2022" s="31" t="str">
        <f t="shared" si="322"/>
        <v>ACCEPTABLE</v>
      </c>
      <c r="I2022" s="18"/>
      <c r="J2022" s="33">
        <v>42694.761805555558</v>
      </c>
      <c r="K2022" s="33">
        <v>42694.770138888889</v>
      </c>
      <c r="L2022" s="27">
        <f t="shared" si="323"/>
        <v>8.333333331393078E-3</v>
      </c>
      <c r="M2022" s="28" t="str">
        <f t="shared" si="324"/>
        <v>TRUE</v>
      </c>
      <c r="N2022" s="31" t="s">
        <v>41</v>
      </c>
      <c r="O2022" s="29" t="s">
        <v>46</v>
      </c>
      <c r="P2022"/>
      <c r="Q2022"/>
      <c r="R2022"/>
      <c r="S2022"/>
      <c r="T2022"/>
      <c r="U2022"/>
      <c r="V2022"/>
      <c r="W2022"/>
    </row>
    <row r="2023" spans="1:23" ht="27" customHeight="1" thickBot="1" x14ac:dyDescent="0.3">
      <c r="A2023" s="73">
        <v>20287</v>
      </c>
      <c r="B2023" s="74">
        <v>2005</v>
      </c>
      <c r="C2023" s="75" t="s">
        <v>43</v>
      </c>
      <c r="D2023" s="76">
        <v>42694.795138888891</v>
      </c>
      <c r="E2023" s="74" t="s">
        <v>39</v>
      </c>
      <c r="F2023" s="33">
        <v>42694.630555555559</v>
      </c>
      <c r="G2023" s="51">
        <f t="shared" si="321"/>
        <v>0.16458333333139308</v>
      </c>
      <c r="H2023" s="31" t="str">
        <f t="shared" si="322"/>
        <v>ACCEPTABLE</v>
      </c>
      <c r="I2023" s="18"/>
      <c r="J2023" s="33">
        <v>42694.802777777775</v>
      </c>
      <c r="K2023" s="33">
        <v>42694.808333333334</v>
      </c>
      <c r="L2023" s="27">
        <f t="shared" si="323"/>
        <v>5.5555555591126904E-3</v>
      </c>
      <c r="M2023" s="28" t="str">
        <f t="shared" si="324"/>
        <v>TRUE</v>
      </c>
      <c r="N2023" s="31" t="s">
        <v>39</v>
      </c>
      <c r="O2023" s="29" t="s">
        <v>44</v>
      </c>
      <c r="P2023"/>
      <c r="Q2023"/>
      <c r="R2023"/>
      <c r="S2023"/>
      <c r="T2023"/>
      <c r="U2023"/>
      <c r="V2023"/>
      <c r="W2023"/>
    </row>
    <row r="2024" spans="1:23" ht="27" customHeight="1" thickBot="1" x14ac:dyDescent="0.3">
      <c r="A2024" s="77">
        <v>20289</v>
      </c>
      <c r="B2024" s="78">
        <v>2006</v>
      </c>
      <c r="C2024" s="79" t="s">
        <v>340</v>
      </c>
      <c r="D2024" s="80">
        <v>42695.333333333336</v>
      </c>
      <c r="E2024" s="78" t="s">
        <v>41</v>
      </c>
      <c r="F2024" s="33">
        <v>42694.630555555559</v>
      </c>
      <c r="G2024" s="51">
        <f t="shared" si="321"/>
        <v>0.70277777777664596</v>
      </c>
      <c r="H2024" s="31" t="str">
        <f t="shared" si="322"/>
        <v>ACCEPTABLE</v>
      </c>
      <c r="I2024" s="18"/>
      <c r="J2024" s="33">
        <v>42695.332638888889</v>
      </c>
      <c r="K2024" s="33">
        <v>42695.345138888886</v>
      </c>
      <c r="L2024" s="27">
        <f t="shared" si="323"/>
        <v>1.2499999997089617E-2</v>
      </c>
      <c r="M2024" s="28" t="str">
        <f t="shared" si="324"/>
        <v>TRUE</v>
      </c>
      <c r="N2024" s="31" t="s">
        <v>41</v>
      </c>
      <c r="O2024" s="29" t="s">
        <v>1102</v>
      </c>
      <c r="P2024"/>
      <c r="Q2024"/>
      <c r="R2024"/>
      <c r="S2024"/>
      <c r="T2024"/>
      <c r="U2024"/>
      <c r="V2024"/>
      <c r="W2024"/>
    </row>
    <row r="2025" spans="1:23" ht="27" customHeight="1" thickBot="1" x14ac:dyDescent="0.3">
      <c r="A2025" s="77">
        <v>20289</v>
      </c>
      <c r="B2025" s="78">
        <v>2007</v>
      </c>
      <c r="C2025" s="79" t="s">
        <v>51</v>
      </c>
      <c r="D2025" s="80">
        <v>42695.364583333336</v>
      </c>
      <c r="E2025" s="78" t="s">
        <v>39</v>
      </c>
      <c r="F2025" s="33">
        <v>42694.630555555559</v>
      </c>
      <c r="G2025" s="51">
        <f t="shared" si="321"/>
        <v>0.73402777777664596</v>
      </c>
      <c r="H2025" s="31" t="str">
        <f t="shared" si="322"/>
        <v>ACCEPTABLE</v>
      </c>
      <c r="I2025" s="18"/>
      <c r="J2025" s="33">
        <v>42695.377083333333</v>
      </c>
      <c r="K2025" s="33">
        <v>42695.385416666664</v>
      </c>
      <c r="L2025" s="27">
        <f t="shared" si="323"/>
        <v>8.333333331393078E-3</v>
      </c>
      <c r="M2025" s="28" t="str">
        <f t="shared" si="324"/>
        <v>TRUE</v>
      </c>
      <c r="N2025" s="31" t="s">
        <v>39</v>
      </c>
      <c r="O2025" s="29" t="s">
        <v>821</v>
      </c>
      <c r="P2025"/>
      <c r="Q2025"/>
      <c r="R2025"/>
      <c r="S2025"/>
      <c r="T2025"/>
      <c r="U2025"/>
      <c r="V2025"/>
      <c r="W2025"/>
    </row>
    <row r="2026" spans="1:23" ht="27" customHeight="1" thickBot="1" x14ac:dyDescent="0.3">
      <c r="A2026" s="77">
        <v>20290</v>
      </c>
      <c r="B2026" s="78">
        <v>2008</v>
      </c>
      <c r="C2026" s="79" t="s">
        <v>340</v>
      </c>
      <c r="D2026" s="80">
        <v>42696.28125</v>
      </c>
      <c r="E2026" s="78" t="s">
        <v>41</v>
      </c>
      <c r="F2026" s="33">
        <v>42695.642361111109</v>
      </c>
      <c r="G2026" s="51">
        <f t="shared" si="321"/>
        <v>0.63888888889050577</v>
      </c>
      <c r="H2026" s="31" t="str">
        <f t="shared" si="322"/>
        <v>ACCEPTABLE</v>
      </c>
      <c r="I2026" s="18"/>
      <c r="J2026" s="33">
        <v>42696.281944444447</v>
      </c>
      <c r="K2026" s="33">
        <v>42696.293749999997</v>
      </c>
      <c r="L2026" s="27">
        <f t="shared" si="323"/>
        <v>1.1805555550381541E-2</v>
      </c>
      <c r="M2026" s="28" t="str">
        <f t="shared" si="324"/>
        <v>TRUE</v>
      </c>
      <c r="N2026" s="31" t="s">
        <v>41</v>
      </c>
      <c r="O2026" s="29" t="s">
        <v>1103</v>
      </c>
      <c r="P2026"/>
      <c r="Q2026"/>
      <c r="R2026"/>
      <c r="S2026"/>
      <c r="T2026"/>
      <c r="U2026"/>
      <c r="V2026"/>
      <c r="W2026"/>
    </row>
    <row r="2027" spans="1:23" ht="27" customHeight="1" thickBot="1" x14ac:dyDescent="0.3">
      <c r="A2027" s="73">
        <v>20287</v>
      </c>
      <c r="B2027" s="74">
        <v>2009</v>
      </c>
      <c r="C2027" s="75" t="s">
        <v>40</v>
      </c>
      <c r="D2027" s="76">
        <v>42696.368055555555</v>
      </c>
      <c r="E2027" s="74" t="s">
        <v>39</v>
      </c>
      <c r="F2027" s="33">
        <v>42695.642361111109</v>
      </c>
      <c r="G2027" s="51">
        <f t="shared" si="321"/>
        <v>0.72569444444525288</v>
      </c>
      <c r="H2027" s="31" t="str">
        <f t="shared" si="322"/>
        <v>ACCEPTABLE</v>
      </c>
      <c r="I2027" s="18"/>
      <c r="J2027" s="33">
        <v>42696.381249999999</v>
      </c>
      <c r="K2027" s="33">
        <v>42696.393750000003</v>
      </c>
      <c r="L2027" s="27">
        <f t="shared" si="323"/>
        <v>1.2500000004365575E-2</v>
      </c>
      <c r="M2027" s="28" t="str">
        <f t="shared" si="324"/>
        <v>TRUE</v>
      </c>
      <c r="N2027" s="31" t="s">
        <v>39</v>
      </c>
      <c r="O2027" s="29" t="s">
        <v>1104</v>
      </c>
      <c r="P2027"/>
      <c r="Q2027"/>
      <c r="R2027"/>
      <c r="S2027"/>
      <c r="T2027"/>
      <c r="U2027"/>
      <c r="V2027"/>
      <c r="W2027"/>
    </row>
    <row r="2028" spans="1:23" ht="27" customHeight="1" thickBot="1" x14ac:dyDescent="0.3">
      <c r="A2028" s="73">
        <v>20289</v>
      </c>
      <c r="B2028" s="74">
        <v>2010</v>
      </c>
      <c r="C2028" s="75" t="s">
        <v>497</v>
      </c>
      <c r="D2028" s="76">
        <v>42696.388888888891</v>
      </c>
      <c r="E2028" s="74" t="s">
        <v>39</v>
      </c>
      <c r="F2028" s="33">
        <v>42695.642361111109</v>
      </c>
      <c r="G2028" s="51">
        <f t="shared" ref="G2028" si="325">IF(D2028="","",D2028-F2028)</f>
        <v>0.74652777778101154</v>
      </c>
      <c r="H2028" s="31" t="str">
        <f t="shared" si="322"/>
        <v>ACCEPTABLE</v>
      </c>
      <c r="I2028" s="18"/>
      <c r="J2028" s="33">
        <v>42696.447916666664</v>
      </c>
      <c r="K2028" s="33">
        <v>42696.459722222222</v>
      </c>
      <c r="L2028" s="27">
        <f t="shared" si="323"/>
        <v>1.1805555557657499E-2</v>
      </c>
      <c r="M2028" s="28" t="str">
        <f t="shared" si="324"/>
        <v>TRUE</v>
      </c>
      <c r="N2028" s="31" t="s">
        <v>39</v>
      </c>
      <c r="O2028" s="29" t="s">
        <v>501</v>
      </c>
      <c r="P2028"/>
      <c r="Q2028"/>
      <c r="R2028"/>
      <c r="S2028"/>
      <c r="T2028"/>
      <c r="U2028"/>
      <c r="V2028"/>
      <c r="W2028"/>
    </row>
    <row r="2029" spans="1:23" ht="27" customHeight="1" thickBot="1" x14ac:dyDescent="0.3">
      <c r="A2029" s="73">
        <v>20291</v>
      </c>
      <c r="B2029" s="74">
        <v>2011</v>
      </c>
      <c r="C2029" s="75" t="s">
        <v>40</v>
      </c>
      <c r="D2029" s="76">
        <v>42697.5</v>
      </c>
      <c r="E2029" s="74" t="s">
        <v>41</v>
      </c>
      <c r="F2029" s="33">
        <v>42697.398611111108</v>
      </c>
      <c r="G2029" s="51">
        <f t="shared" si="321"/>
        <v>0.10138888889196096</v>
      </c>
      <c r="H2029" s="31" t="str">
        <f t="shared" si="322"/>
        <v>ACCEPTABLE</v>
      </c>
      <c r="I2029" s="18"/>
      <c r="J2029" s="33">
        <v>42697.506944444445</v>
      </c>
      <c r="K2029" s="33">
        <v>42697.520833333336</v>
      </c>
      <c r="L2029" s="27">
        <f t="shared" si="323"/>
        <v>1.3888888890505768E-2</v>
      </c>
      <c r="M2029" s="28" t="str">
        <f t="shared" si="324"/>
        <v>TRUE</v>
      </c>
      <c r="N2029" s="31" t="s">
        <v>41</v>
      </c>
      <c r="O2029" s="29" t="s">
        <v>1105</v>
      </c>
      <c r="P2029"/>
      <c r="Q2029"/>
      <c r="R2029"/>
      <c r="S2029"/>
      <c r="T2029"/>
      <c r="U2029"/>
      <c r="V2029"/>
      <c r="W2029"/>
    </row>
    <row r="2030" spans="1:23" ht="27" customHeight="1" thickBot="1" x14ac:dyDescent="0.3">
      <c r="A2030" s="73">
        <v>20291</v>
      </c>
      <c r="B2030" s="74">
        <v>2012</v>
      </c>
      <c r="C2030" s="75" t="s">
        <v>43</v>
      </c>
      <c r="D2030" s="76">
        <v>42697.53125</v>
      </c>
      <c r="E2030" s="74" t="s">
        <v>39</v>
      </c>
      <c r="F2030" s="33">
        <v>42697.398611111108</v>
      </c>
      <c r="G2030" s="51">
        <f t="shared" si="321"/>
        <v>0.13263888889196096</v>
      </c>
      <c r="H2030" s="31" t="str">
        <f t="shared" si="322"/>
        <v>ACCEPTABLE</v>
      </c>
      <c r="I2030" s="18"/>
      <c r="J2030" s="33">
        <v>42697.551388888889</v>
      </c>
      <c r="K2030" s="33">
        <v>42697.557638888888</v>
      </c>
      <c r="L2030" s="27">
        <f t="shared" si="323"/>
        <v>6.2499999985448085E-3</v>
      </c>
      <c r="M2030" s="28" t="str">
        <f t="shared" si="324"/>
        <v>TRUE</v>
      </c>
      <c r="N2030" s="31" t="s">
        <v>39</v>
      </c>
      <c r="O2030" s="29" t="s">
        <v>44</v>
      </c>
      <c r="P2030"/>
      <c r="Q2030"/>
      <c r="R2030"/>
      <c r="S2030"/>
      <c r="T2030"/>
      <c r="U2030"/>
      <c r="V2030"/>
      <c r="W2030"/>
    </row>
    <row r="2031" spans="1:23" ht="27" customHeight="1" thickBot="1" x14ac:dyDescent="0.3">
      <c r="A2031" s="73">
        <v>20291</v>
      </c>
      <c r="B2031" s="74">
        <v>2013</v>
      </c>
      <c r="C2031" s="75" t="s">
        <v>43</v>
      </c>
      <c r="D2031" s="76">
        <v>42698.194444444445</v>
      </c>
      <c r="E2031" s="74" t="s">
        <v>41</v>
      </c>
      <c r="F2031" s="33">
        <v>42697.81527777778</v>
      </c>
      <c r="G2031" s="51">
        <f t="shared" si="321"/>
        <v>0.37916666666569654</v>
      </c>
      <c r="H2031" s="31" t="str">
        <f t="shared" si="322"/>
        <v>ACCEPTABLE</v>
      </c>
      <c r="I2031" s="18"/>
      <c r="J2031" s="33">
        <v>42698.197916666664</v>
      </c>
      <c r="K2031" s="33">
        <v>42698.208333333336</v>
      </c>
      <c r="L2031" s="27">
        <f t="shared" si="323"/>
        <v>1.0416666671517305E-2</v>
      </c>
      <c r="M2031" s="28" t="str">
        <f t="shared" si="324"/>
        <v>TRUE</v>
      </c>
      <c r="N2031" s="31" t="s">
        <v>41</v>
      </c>
      <c r="O2031" s="29" t="s">
        <v>892</v>
      </c>
      <c r="P2031"/>
      <c r="Q2031"/>
      <c r="R2031"/>
      <c r="S2031"/>
      <c r="T2031"/>
      <c r="U2031"/>
      <c r="V2031"/>
      <c r="W2031"/>
    </row>
    <row r="2032" spans="1:23" ht="27" customHeight="1" thickBot="1" x14ac:dyDescent="0.3">
      <c r="A2032" s="73">
        <v>20291</v>
      </c>
      <c r="B2032" s="74">
        <v>2014</v>
      </c>
      <c r="C2032" s="75" t="s">
        <v>40</v>
      </c>
      <c r="D2032" s="76">
        <v>42698.222222222219</v>
      </c>
      <c r="E2032" s="74" t="s">
        <v>39</v>
      </c>
      <c r="F2032" s="33">
        <v>42697.81527777778</v>
      </c>
      <c r="G2032" s="51">
        <f t="shared" si="321"/>
        <v>0.40694444443943212</v>
      </c>
      <c r="H2032" s="31" t="str">
        <f t="shared" si="322"/>
        <v>ACCEPTABLE</v>
      </c>
      <c r="I2032" s="18"/>
      <c r="J2032" s="33">
        <v>42698.224305555559</v>
      </c>
      <c r="K2032" s="33">
        <v>42698.231249999997</v>
      </c>
      <c r="L2032" s="27">
        <f t="shared" si="323"/>
        <v>6.9444444379769266E-3</v>
      </c>
      <c r="M2032" s="28" t="str">
        <f t="shared" si="324"/>
        <v>TRUE</v>
      </c>
      <c r="N2032" s="31" t="s">
        <v>39</v>
      </c>
      <c r="O2032" s="29" t="s">
        <v>1106</v>
      </c>
      <c r="P2032"/>
      <c r="Q2032"/>
      <c r="R2032"/>
      <c r="S2032"/>
      <c r="T2032"/>
      <c r="U2032"/>
      <c r="V2032"/>
      <c r="W2032"/>
    </row>
    <row r="2033" spans="1:23" ht="27" customHeight="1" thickBot="1" x14ac:dyDescent="0.3">
      <c r="A2033" s="73">
        <v>20290</v>
      </c>
      <c r="B2033" s="74">
        <v>2015</v>
      </c>
      <c r="C2033" s="75" t="s">
        <v>51</v>
      </c>
      <c r="D2033" s="76">
        <v>42698.256944444445</v>
      </c>
      <c r="E2033" s="74" t="s">
        <v>41</v>
      </c>
      <c r="F2033" s="33">
        <v>42697.81527777778</v>
      </c>
      <c r="G2033" s="51">
        <f t="shared" si="321"/>
        <v>0.44166666666569654</v>
      </c>
      <c r="H2033" s="31" t="str">
        <f t="shared" si="322"/>
        <v>ACCEPTABLE</v>
      </c>
      <c r="I2033" s="18"/>
      <c r="J2033" s="33">
        <v>42698.256944444445</v>
      </c>
      <c r="K2033" s="33">
        <v>42698.263888888891</v>
      </c>
      <c r="L2033" s="27">
        <f t="shared" si="323"/>
        <v>6.9444444452528842E-3</v>
      </c>
      <c r="M2033" s="28" t="str">
        <f t="shared" si="324"/>
        <v>TRUE</v>
      </c>
      <c r="N2033" s="31" t="s">
        <v>41</v>
      </c>
      <c r="O2033" s="29" t="s">
        <v>1107</v>
      </c>
      <c r="P2033"/>
      <c r="Q2033"/>
      <c r="R2033"/>
      <c r="S2033"/>
      <c r="T2033"/>
      <c r="U2033"/>
      <c r="V2033"/>
      <c r="W2033"/>
    </row>
    <row r="2034" spans="1:23" ht="27" customHeight="1" thickBot="1" x14ac:dyDescent="0.3">
      <c r="A2034" s="73">
        <v>20290</v>
      </c>
      <c r="B2034" s="74">
        <v>2016</v>
      </c>
      <c r="C2034" s="75" t="s">
        <v>340</v>
      </c>
      <c r="D2034" s="76">
        <v>42698.284722222219</v>
      </c>
      <c r="E2034" s="74" t="s">
        <v>39</v>
      </c>
      <c r="F2034" s="33">
        <v>42697.81527777778</v>
      </c>
      <c r="G2034" s="51">
        <f t="shared" si="321"/>
        <v>0.46944444443943212</v>
      </c>
      <c r="H2034" s="31" t="str">
        <f t="shared" si="322"/>
        <v>ACCEPTABLE</v>
      </c>
      <c r="I2034" s="18"/>
      <c r="J2034" s="33">
        <v>42698.28402777778</v>
      </c>
      <c r="K2034" s="33">
        <v>42698.299305555556</v>
      </c>
      <c r="L2034" s="27">
        <f t="shared" si="323"/>
        <v>1.5277777776645962E-2</v>
      </c>
      <c r="M2034" s="28" t="str">
        <f t="shared" si="324"/>
        <v>TRUE</v>
      </c>
      <c r="N2034" s="31" t="s">
        <v>39</v>
      </c>
      <c r="O2034" s="29" t="s">
        <v>1108</v>
      </c>
      <c r="P2034"/>
      <c r="Q2034"/>
      <c r="R2034"/>
      <c r="S2034"/>
      <c r="T2034"/>
      <c r="U2034"/>
      <c r="V2034"/>
      <c r="W2034"/>
    </row>
    <row r="2035" spans="1:23" ht="27" customHeight="1" thickBot="1" x14ac:dyDescent="0.3">
      <c r="A2035" s="77">
        <v>20288</v>
      </c>
      <c r="B2035" s="78">
        <v>2017</v>
      </c>
      <c r="C2035" s="79" t="s">
        <v>40</v>
      </c>
      <c r="D2035" s="80">
        <v>42698.319444444445</v>
      </c>
      <c r="E2035" s="78" t="s">
        <v>41</v>
      </c>
      <c r="F2035" s="33">
        <v>42697.81527777778</v>
      </c>
      <c r="G2035" s="51">
        <f t="shared" si="321"/>
        <v>0.50416666666569654</v>
      </c>
      <c r="H2035" s="31" t="str">
        <f t="shared" si="322"/>
        <v>ACCEPTABLE</v>
      </c>
      <c r="I2035" s="18"/>
      <c r="J2035" s="33">
        <v>42698.322222222225</v>
      </c>
      <c r="K2035" s="33">
        <v>42698.331250000003</v>
      </c>
      <c r="L2035" s="27">
        <f t="shared" si="323"/>
        <v>9.0277777781011537E-3</v>
      </c>
      <c r="M2035" s="28" t="str">
        <f t="shared" si="324"/>
        <v>TRUE</v>
      </c>
      <c r="N2035" s="31" t="s">
        <v>41</v>
      </c>
      <c r="O2035" s="29" t="s">
        <v>1109</v>
      </c>
      <c r="P2035"/>
      <c r="Q2035"/>
      <c r="R2035"/>
      <c r="S2035"/>
      <c r="T2035"/>
      <c r="U2035"/>
      <c r="V2035"/>
      <c r="W2035"/>
    </row>
    <row r="2036" spans="1:23" ht="27" customHeight="1" thickBot="1" x14ac:dyDescent="0.3">
      <c r="A2036" s="77">
        <v>20288</v>
      </c>
      <c r="B2036" s="78">
        <v>2018</v>
      </c>
      <c r="C2036" s="79" t="s">
        <v>43</v>
      </c>
      <c r="D2036" s="80">
        <v>42698.354166666664</v>
      </c>
      <c r="E2036" s="78" t="s">
        <v>39</v>
      </c>
      <c r="F2036" s="33">
        <v>42697.81527777778</v>
      </c>
      <c r="G2036" s="51">
        <f t="shared" si="321"/>
        <v>0.538888888884685</v>
      </c>
      <c r="H2036" s="31" t="str">
        <f t="shared" ref="H2036:H2090" si="326">IF(D2036-F2036&lt;0,"TOO LATE",IF(G2036="","",IF(OR(DAY(D2036-F2036)&gt;1,AND(HOUR(D2036-F2036)&gt;HOUR("0:59"),(SIGN(D2036-F2036)=1))),"ACCEPTABLE","TOO LATE")))</f>
        <v>ACCEPTABLE</v>
      </c>
      <c r="I2036" s="18"/>
      <c r="J2036" s="33">
        <v>42698.356944444444</v>
      </c>
      <c r="K2036" s="33">
        <v>42698.36041666667</v>
      </c>
      <c r="L2036" s="27">
        <f t="shared" si="323"/>
        <v>3.4722222262644209E-3</v>
      </c>
      <c r="M2036" s="28" t="str">
        <f t="shared" si="324"/>
        <v>TRUE</v>
      </c>
      <c r="N2036" s="31" t="s">
        <v>39</v>
      </c>
      <c r="O2036" s="29" t="s">
        <v>44</v>
      </c>
      <c r="P2036"/>
      <c r="Q2036"/>
      <c r="R2036"/>
      <c r="S2036"/>
      <c r="T2036"/>
      <c r="U2036"/>
      <c r="V2036"/>
      <c r="W2036"/>
    </row>
    <row r="2037" spans="1:23" ht="27" customHeight="1" thickBot="1" x14ac:dyDescent="0.3">
      <c r="A2037" s="73">
        <v>20288</v>
      </c>
      <c r="B2037" s="74">
        <v>2019</v>
      </c>
      <c r="C2037" s="75" t="s">
        <v>43</v>
      </c>
      <c r="D2037" s="76">
        <v>42698.819444444445</v>
      </c>
      <c r="E2037" s="74" t="s">
        <v>41</v>
      </c>
      <c r="F2037" s="33">
        <v>42698.768055555556</v>
      </c>
      <c r="G2037" s="51">
        <f t="shared" si="321"/>
        <v>5.1388888889050577E-2</v>
      </c>
      <c r="H2037" s="31" t="str">
        <f t="shared" si="326"/>
        <v>ACCEPTABLE</v>
      </c>
      <c r="I2037" s="18"/>
      <c r="J2037" s="33">
        <v>42698.823611111111</v>
      </c>
      <c r="K2037" s="33">
        <v>42698.829861111109</v>
      </c>
      <c r="L2037" s="27">
        <f t="shared" ref="L2037:L2090" si="327">IF(OR(K2037="",J2037=""), "Incomplete Data", K2037-J2037)</f>
        <v>6.2499999985448085E-3</v>
      </c>
      <c r="M2037" s="28" t="str">
        <f t="shared" ref="M2037:M2090" si="328">_xlfn.IFS(OR(J2037=0,K2037=0,L2037=""), "Incomplete Data", OR(L2037&gt;$M$5,L2037&lt;-$M$5),"FALSE",  OR(L2037&lt;=$M$5,L2037&gt;-$M$5), "TRUE")</f>
        <v>TRUE</v>
      </c>
      <c r="N2037" s="31" t="s">
        <v>41</v>
      </c>
      <c r="O2037" s="29" t="s">
        <v>398</v>
      </c>
      <c r="P2037"/>
      <c r="Q2037"/>
      <c r="R2037"/>
      <c r="S2037"/>
      <c r="T2037"/>
      <c r="U2037"/>
      <c r="V2037"/>
      <c r="W2037"/>
    </row>
    <row r="2038" spans="1:23" ht="27" customHeight="1" thickBot="1" x14ac:dyDescent="0.3">
      <c r="A2038" s="73">
        <v>20288</v>
      </c>
      <c r="B2038" s="74">
        <v>2020</v>
      </c>
      <c r="C2038" s="75" t="s">
        <v>40</v>
      </c>
      <c r="D2038" s="76">
        <v>42698.847222222219</v>
      </c>
      <c r="E2038" s="74" t="s">
        <v>39</v>
      </c>
      <c r="F2038" s="33">
        <v>42698.768055555556</v>
      </c>
      <c r="G2038" s="51">
        <f t="shared" si="321"/>
        <v>7.9166666662786156E-2</v>
      </c>
      <c r="H2038" s="31" t="str">
        <f t="shared" si="326"/>
        <v>ACCEPTABLE</v>
      </c>
      <c r="I2038" s="18"/>
      <c r="J2038" s="33">
        <v>42698.850694444445</v>
      </c>
      <c r="K2038" s="33">
        <v>42698.862500000003</v>
      </c>
      <c r="L2038" s="27">
        <f t="shared" si="327"/>
        <v>1.1805555557657499E-2</v>
      </c>
      <c r="M2038" s="28" t="str">
        <f t="shared" si="328"/>
        <v>TRUE</v>
      </c>
      <c r="N2038" s="31" t="s">
        <v>39</v>
      </c>
      <c r="O2038" s="29" t="s">
        <v>1110</v>
      </c>
      <c r="P2038"/>
      <c r="Q2038"/>
      <c r="R2038"/>
      <c r="S2038"/>
      <c r="T2038"/>
      <c r="U2038"/>
      <c r="V2038"/>
      <c r="W2038"/>
    </row>
    <row r="2039" spans="1:23" ht="27" customHeight="1" thickBot="1" x14ac:dyDescent="0.3">
      <c r="A2039" s="77">
        <v>20292</v>
      </c>
      <c r="B2039" s="78">
        <v>2021</v>
      </c>
      <c r="C2039" s="79" t="s">
        <v>340</v>
      </c>
      <c r="D2039" s="80">
        <v>42700.3125</v>
      </c>
      <c r="E2039" s="78" t="s">
        <v>41</v>
      </c>
      <c r="F2039" s="33">
        <v>42699.742361111108</v>
      </c>
      <c r="G2039" s="51">
        <f t="shared" ref="G2039:G2103" si="329">IF(D2039="","",D2039-F2039)</f>
        <v>0.57013888889196096</v>
      </c>
      <c r="H2039" s="31" t="str">
        <f t="shared" si="326"/>
        <v>ACCEPTABLE</v>
      </c>
      <c r="I2039" s="18"/>
      <c r="J2039" s="33">
        <v>42700.321527777778</v>
      </c>
      <c r="K2039" s="33">
        <v>42700.333333333336</v>
      </c>
      <c r="L2039" s="27">
        <f t="shared" si="327"/>
        <v>1.1805555557657499E-2</v>
      </c>
      <c r="M2039" s="28" t="str">
        <f t="shared" si="328"/>
        <v>TRUE</v>
      </c>
      <c r="N2039" s="31" t="s">
        <v>41</v>
      </c>
      <c r="O2039" s="29" t="s">
        <v>1111</v>
      </c>
      <c r="P2039"/>
      <c r="Q2039"/>
      <c r="R2039"/>
      <c r="S2039"/>
      <c r="T2039"/>
      <c r="U2039"/>
      <c r="V2039"/>
      <c r="W2039"/>
    </row>
    <row r="2040" spans="1:23" ht="27" customHeight="1" thickBot="1" x14ac:dyDescent="0.3">
      <c r="A2040" s="77">
        <v>20292</v>
      </c>
      <c r="B2040" s="78">
        <v>2022</v>
      </c>
      <c r="C2040" s="79" t="s">
        <v>51</v>
      </c>
      <c r="D2040" s="80">
        <v>42700.347222222219</v>
      </c>
      <c r="E2040" s="78" t="s">
        <v>39</v>
      </c>
      <c r="F2040" s="33">
        <v>42699.742361111108</v>
      </c>
      <c r="G2040" s="51">
        <f t="shared" si="329"/>
        <v>0.60486111111094942</v>
      </c>
      <c r="H2040" s="31" t="str">
        <f t="shared" si="326"/>
        <v>ACCEPTABLE</v>
      </c>
      <c r="I2040" s="18"/>
      <c r="J2040" s="33">
        <v>42700.353472222225</v>
      </c>
      <c r="K2040" s="33">
        <v>42700.363194444442</v>
      </c>
      <c r="L2040" s="27">
        <f t="shared" si="327"/>
        <v>9.7222222175332718E-3</v>
      </c>
      <c r="M2040" s="28" t="str">
        <f t="shared" si="328"/>
        <v>TRUE</v>
      </c>
      <c r="N2040" s="31" t="s">
        <v>39</v>
      </c>
      <c r="O2040" s="29" t="s">
        <v>1112</v>
      </c>
      <c r="P2040"/>
      <c r="Q2040"/>
      <c r="R2040"/>
      <c r="S2040"/>
      <c r="T2040"/>
      <c r="U2040"/>
      <c r="V2040"/>
      <c r="W2040"/>
    </row>
    <row r="2041" spans="1:23" ht="27" customHeight="1" thickBot="1" x14ac:dyDescent="0.3">
      <c r="A2041" s="73">
        <v>20292</v>
      </c>
      <c r="B2041" s="74">
        <v>2023</v>
      </c>
      <c r="C2041" s="75" t="s">
        <v>51</v>
      </c>
      <c r="D2041" s="76">
        <v>42701.256944444445</v>
      </c>
      <c r="E2041" s="74" t="s">
        <v>41</v>
      </c>
      <c r="F2041" s="33">
        <v>42700.866666666669</v>
      </c>
      <c r="G2041" s="51">
        <f t="shared" si="329"/>
        <v>0.39027777777664596</v>
      </c>
      <c r="H2041" s="31" t="str">
        <f t="shared" si="326"/>
        <v>ACCEPTABLE</v>
      </c>
      <c r="I2041" s="18"/>
      <c r="J2041" s="33">
        <v>42701.25</v>
      </c>
      <c r="K2041" s="33">
        <v>42701.256944444445</v>
      </c>
      <c r="L2041" s="27">
        <f t="shared" si="327"/>
        <v>6.9444444452528842E-3</v>
      </c>
      <c r="M2041" s="28" t="str">
        <f t="shared" si="328"/>
        <v>TRUE</v>
      </c>
      <c r="N2041" s="31" t="s">
        <v>41</v>
      </c>
      <c r="O2041" s="29" t="s">
        <v>1113</v>
      </c>
      <c r="P2041"/>
      <c r="Q2041"/>
      <c r="R2041"/>
      <c r="S2041"/>
      <c r="T2041"/>
      <c r="U2041"/>
      <c r="V2041"/>
      <c r="W2041"/>
    </row>
    <row r="2042" spans="1:23" ht="27" customHeight="1" thickBot="1" x14ac:dyDescent="0.3">
      <c r="A2042" s="77">
        <v>20292</v>
      </c>
      <c r="B2042" s="78">
        <v>2024</v>
      </c>
      <c r="C2042" s="79" t="s">
        <v>340</v>
      </c>
      <c r="D2042" s="80">
        <v>42701.284722222219</v>
      </c>
      <c r="E2042" s="78" t="s">
        <v>39</v>
      </c>
      <c r="F2042" s="33">
        <v>42700.866666666669</v>
      </c>
      <c r="G2042" s="51">
        <f t="shared" si="329"/>
        <v>0.41805555555038154</v>
      </c>
      <c r="H2042" s="31" t="str">
        <f t="shared" si="326"/>
        <v>ACCEPTABLE</v>
      </c>
      <c r="I2042" s="18"/>
      <c r="J2042" s="33">
        <v>42701.282638888886</v>
      </c>
      <c r="K2042" s="33">
        <v>42701.295138888891</v>
      </c>
      <c r="L2042" s="27">
        <f t="shared" si="327"/>
        <v>1.2500000004365575E-2</v>
      </c>
      <c r="M2042" s="28" t="str">
        <f t="shared" si="328"/>
        <v>TRUE</v>
      </c>
      <c r="N2042" s="31" t="s">
        <v>39</v>
      </c>
      <c r="O2042" s="29" t="s">
        <v>1114</v>
      </c>
      <c r="P2042"/>
      <c r="Q2042"/>
      <c r="R2042"/>
      <c r="S2042"/>
      <c r="T2042"/>
      <c r="U2042"/>
      <c r="V2042"/>
      <c r="W2042"/>
    </row>
    <row r="2043" spans="1:23" ht="27" customHeight="1" thickBot="1" x14ac:dyDescent="0.3">
      <c r="A2043" s="77">
        <v>20293</v>
      </c>
      <c r="B2043" s="78">
        <v>2025</v>
      </c>
      <c r="C2043" s="79" t="s">
        <v>340</v>
      </c>
      <c r="D2043" s="80">
        <v>42702.322916666664</v>
      </c>
      <c r="E2043" s="78" t="s">
        <v>41</v>
      </c>
      <c r="F2043" s="33">
        <v>42701.763888888891</v>
      </c>
      <c r="G2043" s="51">
        <f t="shared" si="329"/>
        <v>0.55902777777373558</v>
      </c>
      <c r="H2043" s="31" t="str">
        <f t="shared" si="326"/>
        <v>ACCEPTABLE</v>
      </c>
      <c r="I2043" s="18"/>
      <c r="J2043" s="33">
        <v>42702.280555555553</v>
      </c>
      <c r="K2043" s="33">
        <v>42702.294444444444</v>
      </c>
      <c r="L2043" s="27">
        <f t="shared" si="327"/>
        <v>1.3888888890505768E-2</v>
      </c>
      <c r="M2043" s="28" t="str">
        <f t="shared" si="328"/>
        <v>TRUE</v>
      </c>
      <c r="N2043" s="31" t="s">
        <v>41</v>
      </c>
      <c r="O2043" s="29" t="s">
        <v>1104</v>
      </c>
      <c r="P2043"/>
      <c r="Q2043"/>
      <c r="R2043"/>
      <c r="S2043"/>
      <c r="T2043"/>
      <c r="U2043"/>
      <c r="V2043"/>
      <c r="W2043"/>
    </row>
    <row r="2044" spans="1:23" ht="27" customHeight="1" thickBot="1" x14ac:dyDescent="0.3">
      <c r="A2044" s="77">
        <v>20293</v>
      </c>
      <c r="B2044" s="78">
        <v>2026</v>
      </c>
      <c r="C2044" s="79" t="s">
        <v>51</v>
      </c>
      <c r="D2044" s="80">
        <v>42702.357638888891</v>
      </c>
      <c r="E2044" s="78" t="s">
        <v>39</v>
      </c>
      <c r="F2044" s="33">
        <v>42701.763888888891</v>
      </c>
      <c r="G2044" s="51">
        <f t="shared" si="329"/>
        <v>0.59375</v>
      </c>
      <c r="H2044" s="31" t="str">
        <f t="shared" si="326"/>
        <v>ACCEPTABLE</v>
      </c>
      <c r="I2044" s="18"/>
      <c r="J2044" s="33">
        <v>42702.314583333333</v>
      </c>
      <c r="K2044" s="33">
        <v>42702.324305555558</v>
      </c>
      <c r="L2044" s="27">
        <f t="shared" si="327"/>
        <v>9.7222222248092294E-3</v>
      </c>
      <c r="M2044" s="28" t="str">
        <f t="shared" si="328"/>
        <v>TRUE</v>
      </c>
      <c r="N2044" s="31" t="s">
        <v>39</v>
      </c>
      <c r="O2044" s="29" t="s">
        <v>446</v>
      </c>
      <c r="P2044"/>
      <c r="Q2044"/>
      <c r="R2044"/>
      <c r="S2044"/>
      <c r="T2044"/>
      <c r="U2044"/>
      <c r="V2044"/>
      <c r="W2044"/>
    </row>
    <row r="2045" spans="1:23" ht="27" customHeight="1" thickBot="1" x14ac:dyDescent="0.3">
      <c r="A2045" s="73">
        <v>20293</v>
      </c>
      <c r="B2045" s="74"/>
      <c r="C2045" s="75" t="s">
        <v>51</v>
      </c>
      <c r="D2045" s="76">
        <v>42702.548611111109</v>
      </c>
      <c r="E2045" s="74" t="s">
        <v>41</v>
      </c>
      <c r="F2045" s="33">
        <v>42702.503472222219</v>
      </c>
      <c r="G2045" s="51">
        <f t="shared" si="329"/>
        <v>4.5138888890505768E-2</v>
      </c>
      <c r="H2045" s="31" t="str">
        <f t="shared" si="326"/>
        <v>ACCEPTABLE</v>
      </c>
      <c r="I2045" s="18"/>
      <c r="J2045" s="33">
        <v>42702.545138888891</v>
      </c>
      <c r="K2045" s="33">
        <v>42702.552083333336</v>
      </c>
      <c r="L2045" s="27">
        <f t="shared" si="327"/>
        <v>6.9444444452528842E-3</v>
      </c>
      <c r="M2045" s="28" t="str">
        <f t="shared" si="328"/>
        <v>TRUE</v>
      </c>
      <c r="N2045" s="31" t="s">
        <v>41</v>
      </c>
      <c r="O2045" s="29" t="s">
        <v>422</v>
      </c>
      <c r="P2045"/>
      <c r="Q2045"/>
      <c r="R2045"/>
      <c r="S2045"/>
      <c r="T2045"/>
      <c r="U2045"/>
      <c r="V2045"/>
      <c r="W2045"/>
    </row>
    <row r="2046" spans="1:23" ht="27" customHeight="1" thickBot="1" x14ac:dyDescent="0.3">
      <c r="A2046" s="73">
        <v>20293</v>
      </c>
      <c r="B2046" s="74"/>
      <c r="C2046" s="75" t="s">
        <v>340</v>
      </c>
      <c r="D2046" s="76">
        <v>42702.576388888891</v>
      </c>
      <c r="E2046" s="74" t="s">
        <v>39</v>
      </c>
      <c r="F2046" s="33">
        <v>42702.503472222219</v>
      </c>
      <c r="G2046" s="51">
        <f t="shared" ref="G2046" si="330">IF(D2046="","",D2046-F2046)</f>
        <v>7.2916666671517305E-2</v>
      </c>
      <c r="H2046" s="31" t="str">
        <f t="shared" si="326"/>
        <v>ACCEPTABLE</v>
      </c>
      <c r="I2046" s="18"/>
      <c r="J2046" s="33">
        <v>42702.588888888888</v>
      </c>
      <c r="K2046" s="33">
        <v>42702.602777777778</v>
      </c>
      <c r="L2046" s="27">
        <f t="shared" si="327"/>
        <v>1.3888888890505768E-2</v>
      </c>
      <c r="M2046" s="28" t="str">
        <f t="shared" si="328"/>
        <v>TRUE</v>
      </c>
      <c r="N2046" s="31" t="s">
        <v>39</v>
      </c>
      <c r="O2046" s="29" t="s">
        <v>1115</v>
      </c>
      <c r="P2046"/>
      <c r="Q2046"/>
      <c r="R2046"/>
      <c r="S2046"/>
      <c r="T2046"/>
      <c r="U2046"/>
      <c r="V2046"/>
      <c r="W2046"/>
    </row>
    <row r="2047" spans="1:23" ht="27" customHeight="1" thickBot="1" x14ac:dyDescent="0.3">
      <c r="A2047" s="73">
        <v>20294</v>
      </c>
      <c r="B2047" s="74">
        <v>2027</v>
      </c>
      <c r="C2047" s="75" t="s">
        <v>40</v>
      </c>
      <c r="D2047" s="76">
        <v>42702.614583333336</v>
      </c>
      <c r="E2047" s="74" t="s">
        <v>41</v>
      </c>
      <c r="F2047" s="33">
        <v>42702.503472222219</v>
      </c>
      <c r="G2047" s="51">
        <f t="shared" si="329"/>
        <v>0.11111111111677019</v>
      </c>
      <c r="H2047" s="31" t="str">
        <f t="shared" si="326"/>
        <v>ACCEPTABLE</v>
      </c>
      <c r="I2047" s="18"/>
      <c r="J2047" s="33">
        <v>42702.625</v>
      </c>
      <c r="K2047" s="33">
        <v>42702.636111111111</v>
      </c>
      <c r="L2047" s="27">
        <f t="shared" si="327"/>
        <v>1.1111111110949423E-2</v>
      </c>
      <c r="M2047" s="28" t="str">
        <f t="shared" si="328"/>
        <v>TRUE</v>
      </c>
      <c r="N2047" s="31" t="s">
        <v>41</v>
      </c>
      <c r="O2047" s="29" t="s">
        <v>1116</v>
      </c>
      <c r="P2047"/>
      <c r="Q2047"/>
      <c r="R2047"/>
      <c r="S2047"/>
      <c r="T2047"/>
      <c r="U2047"/>
      <c r="V2047"/>
      <c r="W2047"/>
    </row>
    <row r="2048" spans="1:23" ht="27" customHeight="1" thickBot="1" x14ac:dyDescent="0.3">
      <c r="A2048" s="77">
        <v>20294</v>
      </c>
      <c r="B2048" s="78">
        <v>2028</v>
      </c>
      <c r="C2048" s="79" t="s">
        <v>43</v>
      </c>
      <c r="D2048" s="80">
        <v>42702.649305555555</v>
      </c>
      <c r="E2048" s="78" t="s">
        <v>39</v>
      </c>
      <c r="F2048" s="33">
        <v>42702.503472222219</v>
      </c>
      <c r="G2048" s="51">
        <f t="shared" si="329"/>
        <v>0.14583333333575865</v>
      </c>
      <c r="H2048" s="31" t="str">
        <f t="shared" si="326"/>
        <v>ACCEPTABLE</v>
      </c>
      <c r="I2048" s="18"/>
      <c r="J2048" s="33">
        <v>42702.657638888886</v>
      </c>
      <c r="K2048" s="33">
        <v>42702.663888888892</v>
      </c>
      <c r="L2048" s="27">
        <f t="shared" si="327"/>
        <v>6.2500000058207661E-3</v>
      </c>
      <c r="M2048" s="28" t="str">
        <f t="shared" si="328"/>
        <v>TRUE</v>
      </c>
      <c r="N2048" s="31" t="s">
        <v>39</v>
      </c>
      <c r="O2048" s="29" t="s">
        <v>44</v>
      </c>
      <c r="P2048"/>
      <c r="Q2048"/>
      <c r="R2048"/>
      <c r="S2048"/>
      <c r="T2048"/>
      <c r="U2048"/>
      <c r="V2048"/>
      <c r="W2048"/>
    </row>
    <row r="2049" spans="1:23" ht="27" customHeight="1" thickBot="1" x14ac:dyDescent="0.3">
      <c r="A2049" s="77">
        <v>20295</v>
      </c>
      <c r="B2049" s="78">
        <v>2029</v>
      </c>
      <c r="C2049" s="79" t="s">
        <v>40</v>
      </c>
      <c r="D2049" s="80">
        <v>42702.722222222219</v>
      </c>
      <c r="E2049" s="78" t="s">
        <v>41</v>
      </c>
      <c r="F2049" s="33">
        <v>42702.645833333336</v>
      </c>
      <c r="G2049" s="51">
        <f t="shared" si="329"/>
        <v>7.6388888883229811E-2</v>
      </c>
      <c r="H2049" s="31" t="str">
        <f t="shared" si="326"/>
        <v>ACCEPTABLE</v>
      </c>
      <c r="I2049" s="18"/>
      <c r="J2049" s="33">
        <v>42702.716666666667</v>
      </c>
      <c r="K2049" s="33">
        <v>42702.729166666664</v>
      </c>
      <c r="L2049" s="27">
        <f t="shared" si="327"/>
        <v>1.2499999997089617E-2</v>
      </c>
      <c r="M2049" s="28" t="str">
        <f t="shared" si="328"/>
        <v>TRUE</v>
      </c>
      <c r="N2049" s="31" t="s">
        <v>41</v>
      </c>
      <c r="O2049" s="29" t="s">
        <v>1117</v>
      </c>
      <c r="P2049"/>
      <c r="Q2049"/>
      <c r="R2049"/>
      <c r="S2049"/>
      <c r="T2049"/>
      <c r="U2049"/>
      <c r="V2049"/>
      <c r="W2049"/>
    </row>
    <row r="2050" spans="1:23" ht="27" customHeight="1" thickBot="1" x14ac:dyDescent="0.3">
      <c r="A2050" s="77">
        <v>20295</v>
      </c>
      <c r="B2050" s="78">
        <v>2030</v>
      </c>
      <c r="C2050" s="79" t="s">
        <v>40</v>
      </c>
      <c r="D2050" s="80">
        <v>42702.75</v>
      </c>
      <c r="E2050" s="78" t="s">
        <v>39</v>
      </c>
      <c r="F2050" s="33">
        <v>42702.645833333336</v>
      </c>
      <c r="G2050" s="51">
        <f t="shared" si="329"/>
        <v>0.10416666666424135</v>
      </c>
      <c r="H2050" s="31" t="str">
        <f t="shared" si="326"/>
        <v>ACCEPTABLE</v>
      </c>
      <c r="I2050" s="18"/>
      <c r="J2050" s="33">
        <v>42702.743055555555</v>
      </c>
      <c r="K2050" s="33">
        <v>42702.755555555559</v>
      </c>
      <c r="L2050" s="27">
        <f t="shared" si="327"/>
        <v>1.2500000004365575E-2</v>
      </c>
      <c r="M2050" s="28" t="str">
        <f t="shared" si="328"/>
        <v>TRUE</v>
      </c>
      <c r="N2050" s="31" t="s">
        <v>39</v>
      </c>
      <c r="O2050" s="29" t="s">
        <v>1117</v>
      </c>
      <c r="P2050"/>
      <c r="Q2050"/>
      <c r="R2050"/>
      <c r="S2050"/>
      <c r="T2050"/>
      <c r="U2050"/>
      <c r="V2050"/>
      <c r="W2050"/>
    </row>
    <row r="2051" spans="1:23" ht="27" customHeight="1" thickBot="1" x14ac:dyDescent="0.3">
      <c r="A2051" s="77">
        <v>20294</v>
      </c>
      <c r="B2051" s="78">
        <v>2031</v>
      </c>
      <c r="C2051" s="79" t="s">
        <v>43</v>
      </c>
      <c r="D2051" s="80">
        <v>42704.277777777781</v>
      </c>
      <c r="E2051" s="78" t="s">
        <v>41</v>
      </c>
      <c r="F2051" s="33">
        <v>42704.17291666667</v>
      </c>
      <c r="G2051" s="51">
        <f t="shared" si="329"/>
        <v>0.10486111111094942</v>
      </c>
      <c r="H2051" s="31" t="str">
        <f t="shared" si="326"/>
        <v>ACCEPTABLE</v>
      </c>
      <c r="I2051" s="18"/>
      <c r="J2051" s="33">
        <v>42704.289583333331</v>
      </c>
      <c r="K2051" s="33">
        <v>42704.295138888891</v>
      </c>
      <c r="L2051" s="27">
        <f t="shared" si="327"/>
        <v>5.5555555591126904E-3</v>
      </c>
      <c r="M2051" s="28" t="str">
        <f t="shared" si="328"/>
        <v>TRUE</v>
      </c>
      <c r="N2051" s="31" t="s">
        <v>41</v>
      </c>
      <c r="O2051" s="29" t="s">
        <v>44</v>
      </c>
      <c r="P2051"/>
      <c r="Q2051"/>
      <c r="R2051"/>
      <c r="S2051"/>
      <c r="T2051"/>
      <c r="U2051"/>
      <c r="V2051"/>
      <c r="W2051"/>
    </row>
    <row r="2052" spans="1:23" ht="27" customHeight="1" thickBot="1" x14ac:dyDescent="0.3">
      <c r="A2052" s="77">
        <v>20294</v>
      </c>
      <c r="B2052" s="78">
        <v>2032</v>
      </c>
      <c r="C2052" s="79" t="s">
        <v>40</v>
      </c>
      <c r="D2052" s="80">
        <v>42704.305555555555</v>
      </c>
      <c r="E2052" s="78" t="s">
        <v>39</v>
      </c>
      <c r="F2052" s="33">
        <v>42704.17291666667</v>
      </c>
      <c r="G2052" s="51">
        <f t="shared" ref="G2052" si="331">IF(D2052="","",D2052-F2052)</f>
        <v>0.132638888884685</v>
      </c>
      <c r="H2052" s="31" t="str">
        <f t="shared" si="326"/>
        <v>ACCEPTABLE</v>
      </c>
      <c r="I2052" s="18"/>
      <c r="J2052" s="33">
        <v>42704.320833333331</v>
      </c>
      <c r="K2052" s="33">
        <v>42704.333333333336</v>
      </c>
      <c r="L2052" s="27">
        <f t="shared" si="327"/>
        <v>1.2500000004365575E-2</v>
      </c>
      <c r="M2052" s="28" t="str">
        <f t="shared" si="328"/>
        <v>TRUE</v>
      </c>
      <c r="N2052" s="31" t="s">
        <v>39</v>
      </c>
      <c r="O2052" s="29" t="s">
        <v>1118</v>
      </c>
      <c r="P2052"/>
      <c r="Q2052"/>
      <c r="R2052"/>
      <c r="S2052"/>
      <c r="T2052"/>
      <c r="U2052"/>
      <c r="V2052"/>
      <c r="W2052"/>
    </row>
    <row r="2053" spans="1:23" ht="27" customHeight="1" thickBot="1" x14ac:dyDescent="0.3">
      <c r="A2053" s="77">
        <v>20296</v>
      </c>
      <c r="B2053" s="78">
        <v>2033</v>
      </c>
      <c r="C2053" s="79" t="s">
        <v>340</v>
      </c>
      <c r="D2053" s="80">
        <v>42704.354166666664</v>
      </c>
      <c r="E2053" s="78" t="s">
        <v>41</v>
      </c>
      <c r="F2053" s="33">
        <v>42704.17291666667</v>
      </c>
      <c r="G2053" s="51">
        <f t="shared" si="329"/>
        <v>0.18124999999417923</v>
      </c>
      <c r="H2053" s="31" t="str">
        <f t="shared" si="326"/>
        <v>ACCEPTABLE</v>
      </c>
      <c r="I2053" s="18"/>
      <c r="J2053" s="33">
        <v>42704.362500000003</v>
      </c>
      <c r="K2053" s="33">
        <v>42704.375694444447</v>
      </c>
      <c r="L2053" s="27">
        <f t="shared" si="327"/>
        <v>1.3194444443797693E-2</v>
      </c>
      <c r="M2053" s="28" t="str">
        <f t="shared" si="328"/>
        <v>TRUE</v>
      </c>
      <c r="N2053" s="31" t="s">
        <v>41</v>
      </c>
      <c r="O2053" s="29" t="s">
        <v>1040</v>
      </c>
      <c r="P2053"/>
      <c r="Q2053"/>
      <c r="R2053"/>
      <c r="S2053"/>
      <c r="T2053"/>
      <c r="U2053"/>
      <c r="V2053"/>
      <c r="W2053"/>
    </row>
    <row r="2054" spans="1:23" ht="27" customHeight="1" thickBot="1" x14ac:dyDescent="0.3">
      <c r="A2054" s="77">
        <v>20296</v>
      </c>
      <c r="B2054" s="78">
        <v>2034</v>
      </c>
      <c r="C2054" s="79" t="s">
        <v>51</v>
      </c>
      <c r="D2054" s="80">
        <v>42704.388888888891</v>
      </c>
      <c r="E2054" s="78" t="s">
        <v>39</v>
      </c>
      <c r="F2054" s="33">
        <v>42704.17291666667</v>
      </c>
      <c r="G2054" s="51">
        <f t="shared" si="329"/>
        <v>0.21597222222044365</v>
      </c>
      <c r="H2054" s="31" t="str">
        <f t="shared" si="326"/>
        <v>ACCEPTABLE</v>
      </c>
      <c r="I2054" s="18"/>
      <c r="J2054" s="33">
        <v>42704.394444444442</v>
      </c>
      <c r="K2054" s="33">
        <v>42704.404166666667</v>
      </c>
      <c r="L2054" s="27">
        <f t="shared" si="327"/>
        <v>9.7222222248092294E-3</v>
      </c>
      <c r="M2054" s="28" t="str">
        <f t="shared" si="328"/>
        <v>TRUE</v>
      </c>
      <c r="N2054" s="31" t="s">
        <v>39</v>
      </c>
      <c r="O2054" s="29" t="s">
        <v>446</v>
      </c>
      <c r="P2054"/>
      <c r="Q2054"/>
      <c r="R2054"/>
      <c r="S2054"/>
      <c r="T2054"/>
      <c r="U2054"/>
      <c r="V2054"/>
      <c r="W2054"/>
    </row>
    <row r="2055" spans="1:23" ht="27" customHeight="1" thickBot="1" x14ac:dyDescent="0.3">
      <c r="A2055" s="73">
        <v>20296</v>
      </c>
      <c r="B2055" s="74">
        <v>2035</v>
      </c>
      <c r="C2055" s="75" t="s">
        <v>51</v>
      </c>
      <c r="D2055" s="76">
        <v>42705.548611111109</v>
      </c>
      <c r="E2055" s="74" t="s">
        <v>41</v>
      </c>
      <c r="F2055" s="33">
        <v>42705.347916666666</v>
      </c>
      <c r="G2055" s="51">
        <f t="shared" si="329"/>
        <v>0.20069444444379769</v>
      </c>
      <c r="H2055" s="31" t="str">
        <f t="shared" si="326"/>
        <v>ACCEPTABLE</v>
      </c>
      <c r="I2055" s="18"/>
      <c r="J2055" s="33">
        <v>42705.60833333333</v>
      </c>
      <c r="K2055" s="33">
        <v>42705.615972222222</v>
      </c>
      <c r="L2055" s="27">
        <f t="shared" si="327"/>
        <v>7.6388888919609599E-3</v>
      </c>
      <c r="M2055" s="28" t="str">
        <f t="shared" si="328"/>
        <v>TRUE</v>
      </c>
      <c r="N2055" s="31" t="s">
        <v>41</v>
      </c>
      <c r="O2055" s="29" t="s">
        <v>422</v>
      </c>
      <c r="P2055"/>
      <c r="Q2055"/>
      <c r="R2055"/>
      <c r="S2055"/>
      <c r="T2055"/>
      <c r="U2055"/>
      <c r="V2055"/>
      <c r="W2055"/>
    </row>
    <row r="2056" spans="1:23" ht="27" customHeight="1" thickBot="1" x14ac:dyDescent="0.3">
      <c r="A2056" s="73">
        <v>20296</v>
      </c>
      <c r="B2056" s="74">
        <v>2036</v>
      </c>
      <c r="C2056" s="75" t="s">
        <v>340</v>
      </c>
      <c r="D2056" s="76">
        <v>42705.576388888891</v>
      </c>
      <c r="E2056" s="74" t="s">
        <v>39</v>
      </c>
      <c r="F2056" s="33">
        <v>42705.347916666666</v>
      </c>
      <c r="G2056" s="51">
        <f t="shared" si="329"/>
        <v>0.22847222222480923</v>
      </c>
      <c r="H2056" s="31" t="str">
        <f t="shared" si="326"/>
        <v>ACCEPTABLE</v>
      </c>
      <c r="I2056" s="18"/>
      <c r="J2056" s="33">
        <v>42705.635416666664</v>
      </c>
      <c r="K2056" s="33">
        <v>42705.649305555555</v>
      </c>
      <c r="L2056" s="27">
        <f t="shared" si="327"/>
        <v>1.3888888890505768E-2</v>
      </c>
      <c r="M2056" s="28" t="str">
        <f t="shared" si="328"/>
        <v>TRUE</v>
      </c>
      <c r="N2056" s="31" t="s">
        <v>39</v>
      </c>
      <c r="O2056" s="29" t="s">
        <v>1012</v>
      </c>
      <c r="P2056"/>
      <c r="Q2056"/>
      <c r="R2056"/>
      <c r="S2056"/>
      <c r="T2056"/>
      <c r="U2056"/>
      <c r="V2056"/>
      <c r="W2056"/>
    </row>
    <row r="2057" spans="1:23" ht="27" customHeight="1" thickBot="1" x14ac:dyDescent="0.3">
      <c r="A2057" s="73">
        <v>20297</v>
      </c>
      <c r="B2057" s="74">
        <v>2037</v>
      </c>
      <c r="C2057" s="75" t="s">
        <v>40</v>
      </c>
      <c r="D2057" s="76">
        <v>42705.927083333336</v>
      </c>
      <c r="E2057" s="74" t="s">
        <v>41</v>
      </c>
      <c r="F2057" s="33">
        <v>42705.87222222222</v>
      </c>
      <c r="G2057" s="51">
        <f t="shared" si="329"/>
        <v>5.4861111115314998E-2</v>
      </c>
      <c r="H2057" s="31" t="str">
        <f t="shared" si="326"/>
        <v>ACCEPTABLE</v>
      </c>
      <c r="I2057" s="18"/>
      <c r="J2057" s="33">
        <v>42705.958333333336</v>
      </c>
      <c r="K2057" s="33">
        <v>42705.972222222219</v>
      </c>
      <c r="L2057" s="27">
        <f t="shared" si="327"/>
        <v>1.3888888883229811E-2</v>
      </c>
      <c r="M2057" s="28" t="str">
        <f t="shared" si="328"/>
        <v>TRUE</v>
      </c>
      <c r="N2057" s="31" t="s">
        <v>41</v>
      </c>
      <c r="O2057" s="29" t="s">
        <v>1119</v>
      </c>
      <c r="P2057"/>
      <c r="Q2057"/>
      <c r="R2057"/>
      <c r="S2057"/>
      <c r="T2057"/>
      <c r="U2057"/>
      <c r="V2057"/>
      <c r="W2057"/>
    </row>
    <row r="2058" spans="1:23" ht="27" customHeight="1" thickBot="1" x14ac:dyDescent="0.3">
      <c r="A2058" s="73">
        <v>20297</v>
      </c>
      <c r="B2058" s="74">
        <v>2038</v>
      </c>
      <c r="C2058" s="75" t="s">
        <v>43</v>
      </c>
      <c r="D2058" s="76">
        <v>42705.965277777781</v>
      </c>
      <c r="E2058" s="74" t="s">
        <v>39</v>
      </c>
      <c r="F2058" s="33">
        <v>42705.87222222222</v>
      </c>
      <c r="G2058" s="51">
        <f t="shared" si="329"/>
        <v>9.3055555560567882E-2</v>
      </c>
      <c r="H2058" s="31" t="str">
        <f t="shared" si="326"/>
        <v>ACCEPTABLE</v>
      </c>
      <c r="I2058" s="18"/>
      <c r="J2058" s="33">
        <v>42705.991666666669</v>
      </c>
      <c r="K2058" s="33">
        <v>42706.001388888886</v>
      </c>
      <c r="L2058" s="27">
        <f t="shared" si="327"/>
        <v>9.7222222175332718E-3</v>
      </c>
      <c r="M2058" s="28" t="str">
        <f t="shared" si="328"/>
        <v>TRUE</v>
      </c>
      <c r="N2058" s="31" t="s">
        <v>39</v>
      </c>
      <c r="O2058" s="29" t="s">
        <v>398</v>
      </c>
      <c r="P2058"/>
      <c r="Q2058"/>
      <c r="R2058"/>
      <c r="S2058"/>
      <c r="T2058"/>
      <c r="U2058"/>
      <c r="V2058"/>
      <c r="W2058"/>
    </row>
    <row r="2059" spans="1:23" ht="27" customHeight="1" thickBot="1" x14ac:dyDescent="0.3">
      <c r="A2059" s="73">
        <v>20298</v>
      </c>
      <c r="B2059" s="74">
        <v>2039</v>
      </c>
      <c r="C2059" s="75" t="s">
        <v>340</v>
      </c>
      <c r="D2059" s="76">
        <v>42706.40625</v>
      </c>
      <c r="E2059" s="74" t="s">
        <v>41</v>
      </c>
      <c r="F2059" s="33">
        <v>42706.283333333333</v>
      </c>
      <c r="G2059" s="51">
        <f t="shared" si="329"/>
        <v>0.12291666666715173</v>
      </c>
      <c r="H2059" s="31" t="str">
        <f t="shared" si="326"/>
        <v>ACCEPTABLE</v>
      </c>
      <c r="I2059" s="18"/>
      <c r="J2059" s="33">
        <v>42706.416666666664</v>
      </c>
      <c r="K2059" s="33">
        <v>42706.436111111114</v>
      </c>
      <c r="L2059" s="27">
        <f t="shared" si="327"/>
        <v>1.9444444449618459E-2</v>
      </c>
      <c r="M2059" s="28" t="str">
        <f t="shared" si="328"/>
        <v>TRUE</v>
      </c>
      <c r="N2059" s="31" t="s">
        <v>41</v>
      </c>
      <c r="O2059" s="29" t="s">
        <v>1120</v>
      </c>
      <c r="P2059"/>
      <c r="Q2059"/>
      <c r="R2059"/>
      <c r="S2059"/>
      <c r="T2059"/>
      <c r="U2059"/>
      <c r="V2059"/>
      <c r="W2059"/>
    </row>
    <row r="2060" spans="1:23" ht="27" customHeight="1" thickBot="1" x14ac:dyDescent="0.3">
      <c r="A2060" s="73">
        <v>20297</v>
      </c>
      <c r="B2060" s="74">
        <v>2040</v>
      </c>
      <c r="C2060" s="75" t="s">
        <v>182</v>
      </c>
      <c r="D2060" s="76">
        <v>42706.440972222219</v>
      </c>
      <c r="E2060" s="74" t="s">
        <v>39</v>
      </c>
      <c r="F2060" s="33">
        <v>42706.283333333333</v>
      </c>
      <c r="G2060" s="51">
        <f t="shared" si="329"/>
        <v>0.15763888888614019</v>
      </c>
      <c r="H2060" s="31" t="str">
        <f t="shared" si="326"/>
        <v>ACCEPTABLE</v>
      </c>
      <c r="I2060" s="18"/>
      <c r="J2060" s="33">
        <v>42706.475694444445</v>
      </c>
      <c r="K2060" s="33">
        <v>42706.486805555556</v>
      </c>
      <c r="L2060" s="27">
        <f t="shared" si="327"/>
        <v>1.1111111110949423E-2</v>
      </c>
      <c r="M2060" s="28" t="str">
        <f t="shared" si="328"/>
        <v>TRUE</v>
      </c>
      <c r="N2060" s="31" t="s">
        <v>39</v>
      </c>
      <c r="O2060" s="29" t="s">
        <v>1121</v>
      </c>
      <c r="P2060"/>
      <c r="Q2060"/>
      <c r="R2060"/>
      <c r="S2060"/>
      <c r="T2060"/>
      <c r="U2060"/>
      <c r="V2060"/>
      <c r="W2060"/>
    </row>
    <row r="2061" spans="1:23" ht="27" customHeight="1" thickBot="1" x14ac:dyDescent="0.3">
      <c r="A2061" s="73">
        <v>20299</v>
      </c>
      <c r="B2061" s="74">
        <v>2041</v>
      </c>
      <c r="C2061" s="75" t="s">
        <v>40</v>
      </c>
      <c r="D2061" s="76">
        <v>42706.513888888891</v>
      </c>
      <c r="E2061" s="74" t="s">
        <v>41</v>
      </c>
      <c r="F2061" s="33">
        <v>42706.359722222223</v>
      </c>
      <c r="G2061" s="51">
        <f t="shared" si="329"/>
        <v>0.15416666666715173</v>
      </c>
      <c r="H2061" s="31" t="str">
        <f t="shared" si="326"/>
        <v>ACCEPTABLE</v>
      </c>
      <c r="I2061" s="18"/>
      <c r="J2061" s="33">
        <v>42706.541666666664</v>
      </c>
      <c r="K2061" s="33">
        <v>42706.552083333336</v>
      </c>
      <c r="L2061" s="27">
        <f t="shared" si="327"/>
        <v>1.0416666671517305E-2</v>
      </c>
      <c r="M2061" s="28" t="str">
        <f t="shared" si="328"/>
        <v>TRUE</v>
      </c>
      <c r="N2061" s="31" t="s">
        <v>41</v>
      </c>
      <c r="O2061" s="29" t="s">
        <v>1122</v>
      </c>
      <c r="P2061"/>
      <c r="Q2061"/>
      <c r="R2061"/>
      <c r="S2061"/>
      <c r="T2061"/>
      <c r="U2061"/>
      <c r="V2061"/>
      <c r="W2061"/>
    </row>
    <row r="2062" spans="1:23" ht="27" customHeight="1" thickBot="1" x14ac:dyDescent="0.3">
      <c r="A2062" s="73">
        <v>20299</v>
      </c>
      <c r="B2062" s="74">
        <v>2042</v>
      </c>
      <c r="C2062" s="75" t="s">
        <v>43</v>
      </c>
      <c r="D2062" s="76">
        <v>42706.548611111109</v>
      </c>
      <c r="E2062" s="74" t="s">
        <v>39</v>
      </c>
      <c r="F2062" s="33">
        <v>42706.359722222223</v>
      </c>
      <c r="G2062" s="51">
        <f t="shared" si="329"/>
        <v>0.18888888888614019</v>
      </c>
      <c r="H2062" s="31" t="str">
        <f t="shared" si="326"/>
        <v>ACCEPTABLE</v>
      </c>
      <c r="I2062" s="18"/>
      <c r="J2062" s="33">
        <v>42706.573611111111</v>
      </c>
      <c r="K2062" s="33">
        <v>42706.581944444442</v>
      </c>
      <c r="L2062" s="27">
        <f t="shared" si="327"/>
        <v>8.333333331393078E-3</v>
      </c>
      <c r="M2062" s="28" t="str">
        <f t="shared" si="328"/>
        <v>TRUE</v>
      </c>
      <c r="N2062" s="31" t="s">
        <v>39</v>
      </c>
      <c r="O2062" s="29" t="s">
        <v>944</v>
      </c>
      <c r="P2062"/>
      <c r="Q2062"/>
      <c r="R2062"/>
      <c r="S2062"/>
      <c r="T2062"/>
      <c r="U2062"/>
      <c r="V2062"/>
      <c r="W2062"/>
    </row>
    <row r="2063" spans="1:23" ht="27" customHeight="1" thickBot="1" x14ac:dyDescent="0.3">
      <c r="A2063" s="73">
        <v>20299</v>
      </c>
      <c r="B2063" s="74">
        <v>2043</v>
      </c>
      <c r="C2063" s="75" t="s">
        <v>43</v>
      </c>
      <c r="D2063" s="76">
        <v>42707.194444444445</v>
      </c>
      <c r="E2063" s="74" t="s">
        <v>41</v>
      </c>
      <c r="F2063" s="33">
        <v>42706.875</v>
      </c>
      <c r="G2063" s="51">
        <f t="shared" si="329"/>
        <v>0.31944444444525288</v>
      </c>
      <c r="H2063" s="31" t="str">
        <f t="shared" si="326"/>
        <v>ACCEPTABLE</v>
      </c>
      <c r="I2063" s="18"/>
      <c r="J2063" s="33">
        <v>42707.194444444445</v>
      </c>
      <c r="K2063" s="33">
        <v>42707.204861111109</v>
      </c>
      <c r="L2063" s="27">
        <f t="shared" si="327"/>
        <v>1.0416666664241347E-2</v>
      </c>
      <c r="M2063" s="28" t="str">
        <f t="shared" si="328"/>
        <v>TRUE</v>
      </c>
      <c r="N2063" s="31" t="s">
        <v>41</v>
      </c>
      <c r="O2063" s="29" t="s">
        <v>398</v>
      </c>
      <c r="P2063"/>
      <c r="Q2063"/>
      <c r="R2063"/>
      <c r="S2063"/>
      <c r="T2063"/>
      <c r="U2063"/>
      <c r="V2063"/>
      <c r="W2063"/>
    </row>
    <row r="2064" spans="1:23" ht="27" customHeight="1" thickBot="1" x14ac:dyDescent="0.3">
      <c r="A2064" s="73">
        <v>20299</v>
      </c>
      <c r="B2064" s="74">
        <v>2044</v>
      </c>
      <c r="C2064" s="75" t="s">
        <v>40</v>
      </c>
      <c r="D2064" s="76">
        <v>42707.222222222219</v>
      </c>
      <c r="E2064" s="74" t="s">
        <v>39</v>
      </c>
      <c r="F2064" s="33">
        <v>42706.875</v>
      </c>
      <c r="G2064" s="51">
        <f t="shared" si="329"/>
        <v>0.34722222221898846</v>
      </c>
      <c r="H2064" s="31" t="str">
        <f t="shared" si="326"/>
        <v>ACCEPTABLE</v>
      </c>
      <c r="I2064" s="18"/>
      <c r="J2064" s="33">
        <v>42707.220833333333</v>
      </c>
      <c r="K2064" s="33">
        <v>42707.229861111111</v>
      </c>
      <c r="L2064" s="27">
        <f t="shared" si="327"/>
        <v>9.0277777781011537E-3</v>
      </c>
      <c r="M2064" s="28" t="str">
        <f t="shared" si="328"/>
        <v>TRUE</v>
      </c>
      <c r="N2064" s="31" t="s">
        <v>39</v>
      </c>
      <c r="O2064" s="29" t="s">
        <v>419</v>
      </c>
      <c r="P2064"/>
      <c r="Q2064"/>
      <c r="R2064"/>
      <c r="S2064"/>
      <c r="T2064"/>
      <c r="U2064"/>
      <c r="V2064"/>
      <c r="W2064"/>
    </row>
    <row r="2065" spans="1:23" ht="27" customHeight="1" thickBot="1" x14ac:dyDescent="0.3">
      <c r="A2065" s="73">
        <v>20298</v>
      </c>
      <c r="B2065" s="74">
        <v>2045</v>
      </c>
      <c r="C2065" s="75" t="s">
        <v>51</v>
      </c>
      <c r="D2065" s="76">
        <v>42707.590277777781</v>
      </c>
      <c r="E2065" s="74" t="s">
        <v>41</v>
      </c>
      <c r="F2065" s="33">
        <v>42707.315972222219</v>
      </c>
      <c r="G2065" s="51">
        <f>IF(D2065="","",D2065-F2065)</f>
        <v>0.27430555556202307</v>
      </c>
      <c r="H2065" s="31" t="str">
        <f t="shared" si="326"/>
        <v>ACCEPTABLE</v>
      </c>
      <c r="I2065" s="18"/>
      <c r="J2065" s="33">
        <v>42707.576388888891</v>
      </c>
      <c r="K2065" s="33">
        <v>42707.586805555555</v>
      </c>
      <c r="L2065" s="27">
        <f t="shared" si="327"/>
        <v>1.0416666664241347E-2</v>
      </c>
      <c r="M2065" s="28" t="str">
        <f t="shared" si="328"/>
        <v>TRUE</v>
      </c>
      <c r="N2065" s="31" t="s">
        <v>41</v>
      </c>
      <c r="O2065" s="29" t="s">
        <v>1123</v>
      </c>
      <c r="P2065"/>
      <c r="Q2065"/>
      <c r="R2065"/>
      <c r="S2065"/>
      <c r="T2065"/>
      <c r="U2065"/>
      <c r="V2065"/>
      <c r="W2065"/>
    </row>
    <row r="2066" spans="1:23" ht="27" customHeight="1" thickBot="1" x14ac:dyDescent="0.3">
      <c r="A2066" s="73">
        <v>20298</v>
      </c>
      <c r="B2066" s="74">
        <v>2046</v>
      </c>
      <c r="C2066" s="75" t="s">
        <v>340</v>
      </c>
      <c r="D2066" s="76">
        <v>42707.618055555555</v>
      </c>
      <c r="E2066" s="74" t="s">
        <v>39</v>
      </c>
      <c r="F2066" s="33">
        <v>42707.315972222219</v>
      </c>
      <c r="G2066" s="51">
        <f>IF(D2066="","",D2066-F2066)</f>
        <v>0.30208333333575865</v>
      </c>
      <c r="H2066" s="31" t="str">
        <f t="shared" si="326"/>
        <v>ACCEPTABLE</v>
      </c>
      <c r="I2066" s="18"/>
      <c r="J2066" s="33">
        <v>42707.611111111109</v>
      </c>
      <c r="K2066" s="33">
        <v>42707.625</v>
      </c>
      <c r="L2066" s="27">
        <f t="shared" si="327"/>
        <v>1.3888888890505768E-2</v>
      </c>
      <c r="M2066" s="28" t="str">
        <f t="shared" si="328"/>
        <v>TRUE</v>
      </c>
      <c r="N2066" s="31" t="s">
        <v>39</v>
      </c>
      <c r="O2066" s="29" t="s">
        <v>1124</v>
      </c>
      <c r="P2066"/>
      <c r="Q2066"/>
      <c r="R2066"/>
      <c r="S2066"/>
      <c r="T2066"/>
      <c r="U2066"/>
      <c r="V2066"/>
      <c r="W2066"/>
    </row>
    <row r="2067" spans="1:23" ht="27" customHeight="1" thickBot="1" x14ac:dyDescent="0.3">
      <c r="A2067" s="73">
        <v>20300</v>
      </c>
      <c r="B2067" s="74">
        <v>2047</v>
      </c>
      <c r="C2067" s="75" t="s">
        <v>340</v>
      </c>
      <c r="D2067" s="76">
        <v>42708.5625</v>
      </c>
      <c r="E2067" s="74" t="s">
        <v>41</v>
      </c>
      <c r="F2067" s="33">
        <v>42708.40625</v>
      </c>
      <c r="G2067" s="51">
        <f>IF(D2067="","",D2067-F2067)</f>
        <v>0.15625</v>
      </c>
      <c r="H2067" s="31" t="str">
        <f t="shared" si="326"/>
        <v>ACCEPTABLE</v>
      </c>
      <c r="I2067" s="18"/>
      <c r="J2067" s="33">
        <v>42708.567361111112</v>
      </c>
      <c r="K2067" s="33">
        <v>42708.59375</v>
      </c>
      <c r="L2067" s="27">
        <f t="shared" si="327"/>
        <v>2.6388888887595385E-2</v>
      </c>
      <c r="M2067" s="28" t="str">
        <f t="shared" si="328"/>
        <v>TRUE</v>
      </c>
      <c r="N2067" s="31" t="s">
        <v>41</v>
      </c>
      <c r="O2067" s="29" t="s">
        <v>1012</v>
      </c>
      <c r="P2067"/>
      <c r="Q2067"/>
      <c r="R2067"/>
      <c r="S2067"/>
      <c r="T2067"/>
      <c r="U2067"/>
      <c r="V2067"/>
      <c r="W2067"/>
    </row>
    <row r="2068" spans="1:23" ht="27" customHeight="1" thickBot="1" x14ac:dyDescent="0.3">
      <c r="A2068" s="73">
        <v>20300</v>
      </c>
      <c r="B2068" s="74">
        <v>2048</v>
      </c>
      <c r="C2068" s="75" t="s">
        <v>51</v>
      </c>
      <c r="D2068" s="76">
        <v>42708.597222222219</v>
      </c>
      <c r="E2068" s="74" t="s">
        <v>39</v>
      </c>
      <c r="F2068" s="33">
        <v>42708.40625</v>
      </c>
      <c r="G2068" s="51">
        <f t="shared" ref="G2068:G2070" si="332">IF(D2068="","",D2068-F2068)</f>
        <v>0.19097222221898846</v>
      </c>
      <c r="H2068" s="31" t="str">
        <f t="shared" si="326"/>
        <v>ACCEPTABLE</v>
      </c>
      <c r="I2068" s="18"/>
      <c r="J2068" s="33">
        <v>42708.609722222223</v>
      </c>
      <c r="K2068" s="33">
        <v>42708.618750000001</v>
      </c>
      <c r="L2068" s="27">
        <f t="shared" si="327"/>
        <v>9.0277777781011537E-3</v>
      </c>
      <c r="M2068" s="28" t="str">
        <f t="shared" si="328"/>
        <v>TRUE</v>
      </c>
      <c r="N2068" s="31" t="s">
        <v>39</v>
      </c>
      <c r="O2068" s="29" t="s">
        <v>453</v>
      </c>
      <c r="P2068"/>
      <c r="Q2068"/>
      <c r="R2068"/>
      <c r="S2068"/>
      <c r="T2068"/>
      <c r="U2068"/>
      <c r="V2068"/>
      <c r="W2068"/>
    </row>
    <row r="2069" spans="1:23" ht="27" customHeight="1" thickBot="1" x14ac:dyDescent="0.3">
      <c r="A2069" s="73">
        <v>20300</v>
      </c>
      <c r="B2069" s="74">
        <v>2049</v>
      </c>
      <c r="C2069" s="75" t="s">
        <v>51</v>
      </c>
      <c r="D2069" s="76">
        <v>42710.627083333333</v>
      </c>
      <c r="E2069" s="74" t="s">
        <v>41</v>
      </c>
      <c r="F2069" s="33">
        <v>42710.584722222222</v>
      </c>
      <c r="G2069" s="51">
        <f t="shared" si="332"/>
        <v>4.2361111110949423E-2</v>
      </c>
      <c r="H2069" s="31" t="str">
        <f t="shared" si="326"/>
        <v>ACCEPTABLE</v>
      </c>
      <c r="I2069" s="18"/>
      <c r="J2069" s="33">
        <v>42710.609027777777</v>
      </c>
      <c r="K2069" s="33">
        <v>42710.615972222222</v>
      </c>
      <c r="L2069" s="27">
        <f t="shared" si="327"/>
        <v>6.9444444452528842E-3</v>
      </c>
      <c r="M2069" s="28" t="str">
        <f t="shared" si="328"/>
        <v>TRUE</v>
      </c>
      <c r="N2069" s="31" t="s">
        <v>41</v>
      </c>
      <c r="O2069" s="29" t="s">
        <v>834</v>
      </c>
      <c r="P2069"/>
      <c r="Q2069"/>
      <c r="R2069"/>
      <c r="S2069"/>
      <c r="T2069"/>
      <c r="U2069"/>
      <c r="V2069"/>
      <c r="W2069"/>
    </row>
    <row r="2070" spans="1:23" ht="27" customHeight="1" thickBot="1" x14ac:dyDescent="0.3">
      <c r="A2070" s="73">
        <v>20300</v>
      </c>
      <c r="B2070" s="74">
        <v>2050</v>
      </c>
      <c r="C2070" s="75" t="s">
        <v>340</v>
      </c>
      <c r="D2070" s="76">
        <v>42710.642361111109</v>
      </c>
      <c r="E2070" s="74" t="s">
        <v>39</v>
      </c>
      <c r="F2070" s="33">
        <v>42710.584722222222</v>
      </c>
      <c r="G2070" s="51">
        <f t="shared" si="332"/>
        <v>5.7638888887595385E-2</v>
      </c>
      <c r="H2070" s="31" t="str">
        <f t="shared" si="326"/>
        <v>ACCEPTABLE</v>
      </c>
      <c r="I2070" s="18"/>
      <c r="J2070" s="33">
        <v>42710.634027777778</v>
      </c>
      <c r="K2070" s="33">
        <v>42710.643750000003</v>
      </c>
      <c r="L2070" s="27">
        <f t="shared" si="327"/>
        <v>9.7222222248092294E-3</v>
      </c>
      <c r="M2070" s="28" t="str">
        <f t="shared" si="328"/>
        <v>TRUE</v>
      </c>
      <c r="N2070" s="31" t="s">
        <v>39</v>
      </c>
      <c r="O2070" s="29" t="s">
        <v>1125</v>
      </c>
      <c r="P2070"/>
      <c r="Q2070"/>
      <c r="R2070"/>
      <c r="S2070"/>
      <c r="T2070"/>
      <c r="U2070"/>
      <c r="V2070"/>
      <c r="W2070"/>
    </row>
    <row r="2071" spans="1:23" ht="27" customHeight="1" thickBot="1" x14ac:dyDescent="0.3">
      <c r="A2071" s="73">
        <v>20301</v>
      </c>
      <c r="B2071" s="74">
        <v>2051</v>
      </c>
      <c r="C2071" s="75" t="s">
        <v>40</v>
      </c>
      <c r="D2071" s="76">
        <v>42709.857638888891</v>
      </c>
      <c r="E2071" s="74" t="s">
        <v>41</v>
      </c>
      <c r="F2071" s="33">
        <v>42709.800694444442</v>
      </c>
      <c r="G2071" s="51">
        <f t="shared" si="329"/>
        <v>5.6944444448163267E-2</v>
      </c>
      <c r="H2071" s="31" t="str">
        <f t="shared" si="326"/>
        <v>ACCEPTABLE</v>
      </c>
      <c r="I2071" s="18"/>
      <c r="J2071" s="33">
        <v>42709.869444444441</v>
      </c>
      <c r="K2071" s="33">
        <v>42709.881944444445</v>
      </c>
      <c r="L2071" s="27">
        <f t="shared" si="327"/>
        <v>1.2500000004365575E-2</v>
      </c>
      <c r="M2071" s="28" t="str">
        <f t="shared" si="328"/>
        <v>TRUE</v>
      </c>
      <c r="N2071" s="31" t="s">
        <v>41</v>
      </c>
      <c r="O2071" s="29" t="s">
        <v>991</v>
      </c>
      <c r="P2071"/>
      <c r="Q2071"/>
      <c r="R2071"/>
      <c r="S2071"/>
      <c r="T2071"/>
      <c r="U2071"/>
      <c r="V2071"/>
      <c r="W2071"/>
    </row>
    <row r="2072" spans="1:23" ht="27" customHeight="1" thickBot="1" x14ac:dyDescent="0.3">
      <c r="A2072" s="73">
        <v>20301</v>
      </c>
      <c r="B2072" s="74">
        <v>2052</v>
      </c>
      <c r="C2072" s="75" t="s">
        <v>43</v>
      </c>
      <c r="D2072" s="76">
        <v>42709.892361111109</v>
      </c>
      <c r="E2072" s="74" t="s">
        <v>39</v>
      </c>
      <c r="F2072" s="33">
        <v>42709.800694444442</v>
      </c>
      <c r="G2072" s="51">
        <f t="shared" si="329"/>
        <v>9.1666666667151731E-2</v>
      </c>
      <c r="H2072" s="31" t="str">
        <f t="shared" si="326"/>
        <v>ACCEPTABLE</v>
      </c>
      <c r="I2072" s="18"/>
      <c r="J2072" s="33">
        <v>42709.904166666667</v>
      </c>
      <c r="K2072" s="33">
        <v>42709.913194444445</v>
      </c>
      <c r="L2072" s="27">
        <f t="shared" si="327"/>
        <v>9.0277777781011537E-3</v>
      </c>
      <c r="M2072" s="28" t="str">
        <f t="shared" si="328"/>
        <v>TRUE</v>
      </c>
      <c r="N2072" s="31" t="s">
        <v>39</v>
      </c>
      <c r="O2072" s="29" t="s">
        <v>398</v>
      </c>
      <c r="P2072"/>
      <c r="Q2072"/>
      <c r="R2072"/>
      <c r="S2072"/>
      <c r="T2072"/>
      <c r="U2072"/>
      <c r="V2072"/>
      <c r="W2072"/>
    </row>
    <row r="2073" spans="1:23" ht="27" customHeight="1" thickBot="1" x14ac:dyDescent="0.3">
      <c r="A2073" s="73">
        <v>20301</v>
      </c>
      <c r="B2073" s="74">
        <v>2051</v>
      </c>
      <c r="C2073" s="75" t="s">
        <v>43</v>
      </c>
      <c r="D2073" s="76">
        <v>42710.840277777781</v>
      </c>
      <c r="E2073" s="74" t="s">
        <v>41</v>
      </c>
      <c r="F2073" s="33">
        <v>42710.788194444445</v>
      </c>
      <c r="G2073" s="51">
        <f t="shared" si="329"/>
        <v>5.2083333335758653E-2</v>
      </c>
      <c r="H2073" s="31" t="str">
        <f t="shared" si="326"/>
        <v>ACCEPTABLE</v>
      </c>
      <c r="I2073" s="18"/>
      <c r="J2073" s="33">
        <v>42710.845138888886</v>
      </c>
      <c r="K2073" s="33">
        <v>42710.851388888892</v>
      </c>
      <c r="L2073" s="27">
        <f t="shared" si="327"/>
        <v>6.2500000058207661E-3</v>
      </c>
      <c r="M2073" s="28" t="str">
        <f t="shared" si="328"/>
        <v>TRUE</v>
      </c>
      <c r="N2073" s="31" t="s">
        <v>41</v>
      </c>
      <c r="O2073" s="29" t="s">
        <v>398</v>
      </c>
      <c r="P2073"/>
      <c r="Q2073"/>
      <c r="R2073"/>
      <c r="S2073"/>
      <c r="T2073"/>
      <c r="U2073"/>
      <c r="V2073"/>
      <c r="W2073"/>
    </row>
    <row r="2074" spans="1:23" ht="27" customHeight="1" thickBot="1" x14ac:dyDescent="0.3">
      <c r="A2074" s="73">
        <v>20301</v>
      </c>
      <c r="B2074" s="74">
        <v>2052</v>
      </c>
      <c r="C2074" s="75" t="s">
        <v>40</v>
      </c>
      <c r="D2074" s="76">
        <v>42710.868055555555</v>
      </c>
      <c r="E2074" s="74" t="s">
        <v>39</v>
      </c>
      <c r="F2074" s="33">
        <v>42710.788194444445</v>
      </c>
      <c r="G2074" s="51">
        <f t="shared" si="329"/>
        <v>7.9861111109494232E-2</v>
      </c>
      <c r="H2074" s="31" t="str">
        <f t="shared" si="326"/>
        <v>ACCEPTABLE</v>
      </c>
      <c r="I2074" s="18"/>
      <c r="J2074" s="33">
        <v>42710.869444444441</v>
      </c>
      <c r="K2074" s="33">
        <v>42710.881249999999</v>
      </c>
      <c r="L2074" s="27">
        <f t="shared" si="327"/>
        <v>1.1805555557657499E-2</v>
      </c>
      <c r="M2074" s="28" t="str">
        <f t="shared" si="328"/>
        <v>TRUE</v>
      </c>
      <c r="N2074" s="31" t="s">
        <v>39</v>
      </c>
      <c r="O2074" s="29" t="s">
        <v>1014</v>
      </c>
      <c r="P2074"/>
      <c r="Q2074"/>
      <c r="R2074"/>
      <c r="S2074"/>
      <c r="T2074"/>
      <c r="U2074"/>
      <c r="V2074"/>
      <c r="W2074"/>
    </row>
    <row r="2075" spans="1:23" ht="27" customHeight="1" thickBot="1" x14ac:dyDescent="0.3">
      <c r="A2075" s="73">
        <v>20302</v>
      </c>
      <c r="B2075" s="74">
        <v>2053</v>
      </c>
      <c r="C2075" s="75" t="s">
        <v>40</v>
      </c>
      <c r="D2075" s="76">
        <v>42712.447916666664</v>
      </c>
      <c r="E2075" s="74" t="s">
        <v>41</v>
      </c>
      <c r="F2075" s="33">
        <v>42712.306944444441</v>
      </c>
      <c r="G2075" s="51">
        <f t="shared" si="329"/>
        <v>0.14097222222335404</v>
      </c>
      <c r="H2075" s="31" t="str">
        <f t="shared" si="326"/>
        <v>ACCEPTABLE</v>
      </c>
      <c r="I2075" s="18"/>
      <c r="J2075" s="33">
        <v>42712.451388888891</v>
      </c>
      <c r="K2075" s="33">
        <v>42712.463194444441</v>
      </c>
      <c r="L2075" s="27">
        <f t="shared" si="327"/>
        <v>1.1805555550381541E-2</v>
      </c>
      <c r="M2075" s="28" t="str">
        <f t="shared" si="328"/>
        <v>TRUE</v>
      </c>
      <c r="N2075" s="31" t="s">
        <v>41</v>
      </c>
      <c r="O2075" s="29" t="s">
        <v>1126</v>
      </c>
      <c r="P2075"/>
      <c r="Q2075"/>
      <c r="R2075"/>
      <c r="S2075"/>
      <c r="T2075"/>
      <c r="U2075"/>
      <c r="V2075"/>
      <c r="W2075"/>
    </row>
    <row r="2076" spans="1:23" ht="27" customHeight="1" thickBot="1" x14ac:dyDescent="0.3">
      <c r="A2076" s="73">
        <v>20302</v>
      </c>
      <c r="B2076" s="74">
        <v>2054</v>
      </c>
      <c r="C2076" s="75" t="s">
        <v>43</v>
      </c>
      <c r="D2076" s="76">
        <v>42712.482638888891</v>
      </c>
      <c r="E2076" s="74" t="s">
        <v>39</v>
      </c>
      <c r="F2076" s="33">
        <v>42712.306944444441</v>
      </c>
      <c r="G2076" s="51">
        <f t="shared" si="329"/>
        <v>0.17569444444961846</v>
      </c>
      <c r="H2076" s="31" t="str">
        <f t="shared" si="326"/>
        <v>ACCEPTABLE</v>
      </c>
      <c r="I2076" s="18"/>
      <c r="J2076" s="33">
        <v>42712.487500000003</v>
      </c>
      <c r="K2076" s="33">
        <v>42712.494444444441</v>
      </c>
      <c r="L2076" s="27">
        <f t="shared" si="327"/>
        <v>6.9444444379769266E-3</v>
      </c>
      <c r="M2076" s="28" t="str">
        <f t="shared" si="328"/>
        <v>TRUE</v>
      </c>
      <c r="N2076" s="31" t="s">
        <v>39</v>
      </c>
      <c r="O2076" s="29" t="s">
        <v>54</v>
      </c>
      <c r="P2076"/>
      <c r="Q2076"/>
      <c r="R2076"/>
      <c r="S2076"/>
      <c r="T2076"/>
      <c r="U2076"/>
      <c r="V2076"/>
      <c r="W2076"/>
    </row>
    <row r="2077" spans="1:23" ht="27" customHeight="1" thickBot="1" x14ac:dyDescent="0.3">
      <c r="A2077" s="77">
        <v>20302</v>
      </c>
      <c r="B2077" s="78">
        <v>2056</v>
      </c>
      <c r="C2077" s="79" t="s">
        <v>40</v>
      </c>
      <c r="D2077" s="80">
        <v>42713.305555555555</v>
      </c>
      <c r="E2077" s="78" t="s">
        <v>39</v>
      </c>
      <c r="F2077" s="33">
        <v>42713.07708333333</v>
      </c>
      <c r="G2077" s="51">
        <f t="shared" si="329"/>
        <v>0.22847222222480923</v>
      </c>
      <c r="H2077" s="31" t="str">
        <f t="shared" si="326"/>
        <v>ACCEPTABLE</v>
      </c>
      <c r="I2077" s="18"/>
      <c r="J2077" s="33">
        <v>42713.298611111109</v>
      </c>
      <c r="K2077" s="33">
        <v>42713.3125</v>
      </c>
      <c r="L2077" s="27">
        <f t="shared" si="327"/>
        <v>1.3888888890505768E-2</v>
      </c>
      <c r="M2077" s="28" t="str">
        <f t="shared" si="328"/>
        <v>TRUE</v>
      </c>
      <c r="N2077" s="31" t="s">
        <v>39</v>
      </c>
      <c r="O2077" s="29" t="s">
        <v>1105</v>
      </c>
      <c r="P2077"/>
      <c r="Q2077"/>
      <c r="R2077"/>
      <c r="S2077"/>
      <c r="T2077"/>
      <c r="U2077"/>
      <c r="V2077"/>
      <c r="W2077"/>
    </row>
    <row r="2078" spans="1:23" ht="27" customHeight="1" thickBot="1" x14ac:dyDescent="0.3">
      <c r="A2078" s="77">
        <v>20303</v>
      </c>
      <c r="B2078" s="78">
        <v>2057</v>
      </c>
      <c r="C2078" s="79" t="s">
        <v>40</v>
      </c>
      <c r="D2078" s="80">
        <v>42713.340277777781</v>
      </c>
      <c r="E2078" s="78" t="s">
        <v>41</v>
      </c>
      <c r="F2078" s="33">
        <v>42713.07708333333</v>
      </c>
      <c r="G2078" s="51">
        <f t="shared" si="329"/>
        <v>0.26319444445107365</v>
      </c>
      <c r="H2078" s="31" t="str">
        <f t="shared" si="326"/>
        <v>ACCEPTABLE</v>
      </c>
      <c r="I2078" s="18"/>
      <c r="J2078" s="33">
        <v>42713.366666666669</v>
      </c>
      <c r="K2078" s="33">
        <v>42713.379166666666</v>
      </c>
      <c r="L2078" s="27">
        <f t="shared" si="327"/>
        <v>1.2499999997089617E-2</v>
      </c>
      <c r="M2078" s="28" t="str">
        <f t="shared" si="328"/>
        <v>TRUE</v>
      </c>
      <c r="N2078" s="31" t="s">
        <v>41</v>
      </c>
      <c r="O2078" s="29" t="s">
        <v>1127</v>
      </c>
      <c r="P2078"/>
      <c r="Q2078"/>
      <c r="R2078"/>
      <c r="S2078"/>
      <c r="T2078"/>
      <c r="U2078"/>
      <c r="V2078"/>
      <c r="W2078"/>
    </row>
    <row r="2079" spans="1:23" ht="27" customHeight="1" thickBot="1" x14ac:dyDescent="0.3">
      <c r="A2079" s="77">
        <v>20303</v>
      </c>
      <c r="B2079" s="78">
        <v>2058</v>
      </c>
      <c r="C2079" s="79" t="s">
        <v>40</v>
      </c>
      <c r="D2079" s="80">
        <v>42713.645833333336</v>
      </c>
      <c r="E2079" s="78" t="s">
        <v>39</v>
      </c>
      <c r="F2079" s="33">
        <v>42713.577777777777</v>
      </c>
      <c r="G2079" s="51">
        <f t="shared" si="329"/>
        <v>6.805555555911269E-2</v>
      </c>
      <c r="H2079" s="31" t="str">
        <f t="shared" si="326"/>
        <v>ACCEPTABLE</v>
      </c>
      <c r="I2079" s="18"/>
      <c r="J2079" s="33">
        <v>42713.651388888888</v>
      </c>
      <c r="K2079" s="33">
        <v>42713.665972222225</v>
      </c>
      <c r="L2079" s="27">
        <f t="shared" si="327"/>
        <v>1.4583333337213844E-2</v>
      </c>
      <c r="M2079" s="28" t="str">
        <f t="shared" si="328"/>
        <v>TRUE</v>
      </c>
      <c r="N2079" s="31" t="s">
        <v>39</v>
      </c>
      <c r="O2079" s="29" t="s">
        <v>1128</v>
      </c>
      <c r="P2079"/>
      <c r="Q2079"/>
      <c r="R2079"/>
      <c r="S2079"/>
      <c r="T2079"/>
      <c r="U2079"/>
      <c r="V2079"/>
      <c r="W2079"/>
    </row>
    <row r="2080" spans="1:23" ht="27" customHeight="1" thickBot="1" x14ac:dyDescent="0.3">
      <c r="A2080" s="77">
        <v>20304</v>
      </c>
      <c r="B2080" s="78">
        <v>2059</v>
      </c>
      <c r="C2080" s="79" t="s">
        <v>340</v>
      </c>
      <c r="D2080" s="80">
        <v>42714.28125</v>
      </c>
      <c r="E2080" s="78" t="s">
        <v>41</v>
      </c>
      <c r="F2080" s="33">
        <v>42713.917361111111</v>
      </c>
      <c r="G2080" s="51">
        <f t="shared" si="329"/>
        <v>0.36388888888905058</v>
      </c>
      <c r="H2080" s="31" t="str">
        <f t="shared" si="326"/>
        <v>ACCEPTABLE</v>
      </c>
      <c r="I2080" s="18"/>
      <c r="J2080" s="33">
        <v>42714.288194444445</v>
      </c>
      <c r="K2080" s="33">
        <v>42714.29791666667</v>
      </c>
      <c r="L2080" s="27">
        <f t="shared" si="327"/>
        <v>9.7222222248092294E-3</v>
      </c>
      <c r="M2080" s="28" t="str">
        <f t="shared" si="328"/>
        <v>TRUE</v>
      </c>
      <c r="N2080" s="31" t="s">
        <v>41</v>
      </c>
      <c r="O2080" s="29" t="s">
        <v>1129</v>
      </c>
      <c r="P2080"/>
      <c r="Q2080"/>
      <c r="R2080"/>
      <c r="S2080"/>
      <c r="T2080"/>
      <c r="U2080"/>
      <c r="V2080"/>
      <c r="W2080"/>
    </row>
    <row r="2081" spans="1:23" ht="27" customHeight="1" thickBot="1" x14ac:dyDescent="0.3">
      <c r="A2081" s="77">
        <v>20304</v>
      </c>
      <c r="B2081" s="78">
        <v>2060</v>
      </c>
      <c r="C2081" s="79" t="s">
        <v>51</v>
      </c>
      <c r="D2081" s="80">
        <v>42714.315972222219</v>
      </c>
      <c r="E2081" s="78" t="s">
        <v>39</v>
      </c>
      <c r="F2081" s="33">
        <v>42713.917361111111</v>
      </c>
      <c r="G2081" s="51">
        <f t="shared" si="329"/>
        <v>0.39861111110803904</v>
      </c>
      <c r="H2081" s="31" t="str">
        <f t="shared" si="326"/>
        <v>ACCEPTABLE</v>
      </c>
      <c r="I2081" s="18"/>
      <c r="J2081" s="33">
        <v>42714.318055555559</v>
      </c>
      <c r="K2081" s="33">
        <v>42714.323611111111</v>
      </c>
      <c r="L2081" s="27">
        <f t="shared" si="327"/>
        <v>5.5555555518367328E-3</v>
      </c>
      <c r="M2081" s="28" t="str">
        <f t="shared" si="328"/>
        <v>TRUE</v>
      </c>
      <c r="N2081" s="31" t="s">
        <v>39</v>
      </c>
      <c r="O2081" s="29" t="s">
        <v>96</v>
      </c>
      <c r="P2081"/>
      <c r="Q2081"/>
      <c r="R2081"/>
      <c r="S2081"/>
      <c r="T2081"/>
      <c r="U2081"/>
      <c r="V2081"/>
      <c r="W2081"/>
    </row>
    <row r="2082" spans="1:23" ht="27" customHeight="1" thickBot="1" x14ac:dyDescent="0.3">
      <c r="A2082" s="73">
        <v>20305</v>
      </c>
      <c r="B2082" s="74">
        <v>2061</v>
      </c>
      <c r="C2082" s="75" t="s">
        <v>40</v>
      </c>
      <c r="D2082" s="76">
        <v>42714.927083333336</v>
      </c>
      <c r="E2082" s="74" t="s">
        <v>41</v>
      </c>
      <c r="F2082" s="33">
        <v>42714.881249999999</v>
      </c>
      <c r="G2082" s="51">
        <f t="shared" si="329"/>
        <v>4.5833333337213844E-2</v>
      </c>
      <c r="H2082" s="31" t="str">
        <f t="shared" si="326"/>
        <v>ACCEPTABLE</v>
      </c>
      <c r="I2082" s="18"/>
      <c r="J2082" s="33">
        <v>42714.921527777777</v>
      </c>
      <c r="K2082" s="33">
        <v>42714.933333333334</v>
      </c>
      <c r="L2082" s="27">
        <f t="shared" si="327"/>
        <v>1.1805555557657499E-2</v>
      </c>
      <c r="M2082" s="28" t="str">
        <f t="shared" si="328"/>
        <v>TRUE</v>
      </c>
      <c r="N2082" s="31" t="s">
        <v>41</v>
      </c>
      <c r="O2082" s="29" t="s">
        <v>478</v>
      </c>
      <c r="P2082"/>
      <c r="Q2082"/>
      <c r="R2082"/>
      <c r="S2082"/>
      <c r="T2082"/>
      <c r="U2082"/>
      <c r="V2082"/>
      <c r="W2082"/>
    </row>
    <row r="2083" spans="1:23" ht="27" customHeight="1" thickBot="1" x14ac:dyDescent="0.3">
      <c r="A2083" s="73">
        <v>20305</v>
      </c>
      <c r="B2083" s="74">
        <v>2062</v>
      </c>
      <c r="C2083" s="75" t="s">
        <v>43</v>
      </c>
      <c r="D2083" s="76">
        <v>42714.961805555555</v>
      </c>
      <c r="E2083" s="74" t="s">
        <v>39</v>
      </c>
      <c r="F2083" s="33">
        <v>42714.881249999999</v>
      </c>
      <c r="G2083" s="51">
        <f t="shared" si="329"/>
        <v>8.0555555556202307E-2</v>
      </c>
      <c r="H2083" s="31" t="str">
        <f t="shared" si="326"/>
        <v>ACCEPTABLE</v>
      </c>
      <c r="I2083" s="18"/>
      <c r="J2083" s="33">
        <v>42714.959027777775</v>
      </c>
      <c r="K2083" s="33">
        <v>42714.967361111114</v>
      </c>
      <c r="L2083" s="27">
        <f t="shared" si="327"/>
        <v>8.3333333386690356E-3</v>
      </c>
      <c r="M2083" s="28" t="str">
        <f t="shared" si="328"/>
        <v>TRUE</v>
      </c>
      <c r="N2083" s="31" t="s">
        <v>39</v>
      </c>
      <c r="O2083" s="29" t="s">
        <v>398</v>
      </c>
      <c r="P2083"/>
      <c r="Q2083"/>
      <c r="R2083"/>
      <c r="S2083"/>
      <c r="T2083"/>
      <c r="U2083"/>
      <c r="V2083"/>
      <c r="W2083"/>
    </row>
    <row r="2084" spans="1:23" ht="27" customHeight="1" thickBot="1" x14ac:dyDescent="0.3">
      <c r="A2084" s="77">
        <v>20305</v>
      </c>
      <c r="B2084" s="78">
        <v>2063</v>
      </c>
      <c r="C2084" s="79" t="s">
        <v>43</v>
      </c>
      <c r="D2084" s="80">
        <v>42715.354166666664</v>
      </c>
      <c r="E2084" s="78" t="s">
        <v>39</v>
      </c>
      <c r="F2084" s="33">
        <v>42715.290277777778</v>
      </c>
      <c r="G2084" s="51">
        <f t="shared" si="329"/>
        <v>6.3888888886140194E-2</v>
      </c>
      <c r="H2084" s="31" t="str">
        <f t="shared" si="326"/>
        <v>ACCEPTABLE</v>
      </c>
      <c r="I2084" s="18"/>
      <c r="J2084" s="33">
        <v>42715.352083333331</v>
      </c>
      <c r="K2084" s="33">
        <v>42715.361805555556</v>
      </c>
      <c r="L2084" s="27">
        <f t="shared" si="327"/>
        <v>9.7222222248092294E-3</v>
      </c>
      <c r="M2084" s="28" t="str">
        <f t="shared" si="328"/>
        <v>TRUE</v>
      </c>
      <c r="N2084" s="31" t="s">
        <v>39</v>
      </c>
      <c r="O2084" s="29" t="s">
        <v>221</v>
      </c>
      <c r="P2084"/>
      <c r="Q2084"/>
      <c r="R2084"/>
      <c r="S2084"/>
      <c r="T2084"/>
      <c r="U2084"/>
      <c r="V2084"/>
      <c r="W2084"/>
    </row>
    <row r="2085" spans="1:23" ht="27" customHeight="1" thickBot="1" x14ac:dyDescent="0.3">
      <c r="A2085" s="77">
        <v>20304</v>
      </c>
      <c r="B2085" s="78">
        <v>2064</v>
      </c>
      <c r="C2085" s="79" t="s">
        <v>51</v>
      </c>
      <c r="D2085" s="80">
        <v>42715.381944444445</v>
      </c>
      <c r="E2085" s="78" t="s">
        <v>41</v>
      </c>
      <c r="F2085" s="33">
        <v>42715.290277777778</v>
      </c>
      <c r="G2085" s="51">
        <f t="shared" si="329"/>
        <v>9.1666666667151731E-2</v>
      </c>
      <c r="H2085" s="31" t="str">
        <f t="shared" si="326"/>
        <v>ACCEPTABLE</v>
      </c>
      <c r="I2085" s="18"/>
      <c r="J2085" s="33">
        <v>42715.38958333333</v>
      </c>
      <c r="K2085" s="33">
        <v>42715.396527777775</v>
      </c>
      <c r="L2085" s="27">
        <f t="shared" si="327"/>
        <v>6.9444444452528842E-3</v>
      </c>
      <c r="M2085" s="28" t="str">
        <f t="shared" si="328"/>
        <v>TRUE</v>
      </c>
      <c r="N2085" s="31" t="s">
        <v>41</v>
      </c>
      <c r="O2085" s="29" t="s">
        <v>648</v>
      </c>
      <c r="P2085"/>
      <c r="Q2085"/>
      <c r="R2085"/>
      <c r="S2085"/>
      <c r="T2085"/>
      <c r="U2085"/>
      <c r="V2085"/>
      <c r="W2085"/>
    </row>
    <row r="2086" spans="1:23" ht="27" customHeight="1" thickBot="1" x14ac:dyDescent="0.3">
      <c r="A2086" s="73">
        <v>20304</v>
      </c>
      <c r="B2086" s="74">
        <v>2065</v>
      </c>
      <c r="C2086" s="75" t="s">
        <v>340</v>
      </c>
      <c r="D2086" s="76">
        <v>42715.409722222219</v>
      </c>
      <c r="E2086" s="74" t="s">
        <v>39</v>
      </c>
      <c r="F2086" s="33">
        <v>42715.290277777778</v>
      </c>
      <c r="G2086" s="51">
        <f t="shared" si="329"/>
        <v>0.11944444444088731</v>
      </c>
      <c r="H2086" s="31" t="str">
        <f t="shared" si="326"/>
        <v>ACCEPTABLE</v>
      </c>
      <c r="I2086" s="18"/>
      <c r="J2086" s="33">
        <v>42715.413194444445</v>
      </c>
      <c r="K2086" s="33">
        <v>42715.425000000003</v>
      </c>
      <c r="L2086" s="27">
        <f t="shared" si="327"/>
        <v>1.1805555557657499E-2</v>
      </c>
      <c r="M2086" s="28" t="str">
        <f t="shared" si="328"/>
        <v>TRUE</v>
      </c>
      <c r="N2086" s="31" t="s">
        <v>39</v>
      </c>
      <c r="O2086" s="29" t="s">
        <v>1130</v>
      </c>
      <c r="P2086"/>
      <c r="Q2086"/>
      <c r="R2086"/>
      <c r="S2086"/>
      <c r="T2086"/>
      <c r="U2086"/>
      <c r="V2086"/>
      <c r="W2086"/>
    </row>
    <row r="2087" spans="1:23" ht="27" customHeight="1" thickBot="1" x14ac:dyDescent="0.3">
      <c r="A2087" s="73">
        <v>20305</v>
      </c>
      <c r="B2087" s="74">
        <v>2066</v>
      </c>
      <c r="C2087" s="75" t="s">
        <v>43</v>
      </c>
      <c r="D2087" s="76">
        <v>42715.479166666664</v>
      </c>
      <c r="E2087" s="74" t="s">
        <v>41</v>
      </c>
      <c r="F2087" s="33">
        <v>42715.290277777778</v>
      </c>
      <c r="G2087" s="51">
        <f t="shared" si="329"/>
        <v>0.18888888888614019</v>
      </c>
      <c r="H2087" s="31" t="str">
        <f t="shared" si="326"/>
        <v>ACCEPTABLE</v>
      </c>
      <c r="I2087" s="18"/>
      <c r="J2087" s="33">
        <v>42715.479861111111</v>
      </c>
      <c r="K2087" s="33">
        <v>42715.489583333336</v>
      </c>
      <c r="L2087" s="27">
        <f t="shared" si="327"/>
        <v>9.7222222248092294E-3</v>
      </c>
      <c r="M2087" s="28" t="str">
        <f t="shared" si="328"/>
        <v>TRUE</v>
      </c>
      <c r="N2087" s="31" t="s">
        <v>41</v>
      </c>
      <c r="O2087" s="29" t="s">
        <v>221</v>
      </c>
      <c r="P2087"/>
      <c r="Q2087"/>
      <c r="R2087"/>
      <c r="S2087"/>
      <c r="T2087"/>
      <c r="U2087"/>
      <c r="V2087"/>
      <c r="W2087"/>
    </row>
    <row r="2088" spans="1:23" ht="27" customHeight="1" thickBot="1" x14ac:dyDescent="0.3">
      <c r="A2088" s="73">
        <v>20306</v>
      </c>
      <c r="B2088" s="74">
        <v>2066</v>
      </c>
      <c r="C2088" s="75" t="s">
        <v>40</v>
      </c>
      <c r="D2088" s="76">
        <v>42715.947916666664</v>
      </c>
      <c r="E2088" s="74" t="s">
        <v>41</v>
      </c>
      <c r="F2088" s="33">
        <v>42715.845138888886</v>
      </c>
      <c r="G2088" s="51">
        <f t="shared" si="329"/>
        <v>0.10277777777810115</v>
      </c>
      <c r="H2088" s="31" t="str">
        <f t="shared" si="326"/>
        <v>ACCEPTABLE</v>
      </c>
      <c r="I2088" s="18"/>
      <c r="J2088" s="33">
        <v>42715.951388888891</v>
      </c>
      <c r="K2088" s="33">
        <v>42715.962500000001</v>
      </c>
      <c r="L2088" s="27">
        <f t="shared" si="327"/>
        <v>1.1111111110949423E-2</v>
      </c>
      <c r="M2088" s="28" t="str">
        <f t="shared" si="328"/>
        <v>TRUE</v>
      </c>
      <c r="N2088" s="31" t="s">
        <v>41</v>
      </c>
      <c r="O2088" s="29" t="s">
        <v>1039</v>
      </c>
      <c r="P2088"/>
      <c r="Q2088"/>
      <c r="R2088"/>
      <c r="S2088"/>
      <c r="T2088"/>
      <c r="U2088"/>
      <c r="V2088"/>
      <c r="W2088"/>
    </row>
    <row r="2089" spans="1:23" ht="27" customHeight="1" thickBot="1" x14ac:dyDescent="0.3">
      <c r="A2089" s="73">
        <v>20305</v>
      </c>
      <c r="B2089" s="74">
        <v>2069</v>
      </c>
      <c r="C2089" s="75" t="s">
        <v>40</v>
      </c>
      <c r="D2089" s="76">
        <v>42716.180555555555</v>
      </c>
      <c r="E2089" s="74" t="s">
        <v>39</v>
      </c>
      <c r="F2089" s="33">
        <v>42715.845138888886</v>
      </c>
      <c r="G2089" s="51">
        <f t="shared" si="329"/>
        <v>0.33541666666860692</v>
      </c>
      <c r="H2089" s="31" t="str">
        <f t="shared" si="326"/>
        <v>ACCEPTABLE</v>
      </c>
      <c r="I2089" s="18"/>
      <c r="J2089" s="33">
        <v>42716.203472222223</v>
      </c>
      <c r="K2089" s="33">
        <v>42716.215277777781</v>
      </c>
      <c r="L2089" s="27">
        <f t="shared" si="327"/>
        <v>1.1805555557657499E-2</v>
      </c>
      <c r="M2089" s="28" t="str">
        <f t="shared" si="328"/>
        <v>TRUE</v>
      </c>
      <c r="N2089" s="31" t="s">
        <v>39</v>
      </c>
      <c r="O2089" s="29" t="s">
        <v>478</v>
      </c>
      <c r="P2089"/>
      <c r="Q2089"/>
      <c r="R2089"/>
      <c r="S2089"/>
      <c r="T2089"/>
      <c r="U2089"/>
      <c r="V2089"/>
      <c r="W2089"/>
    </row>
    <row r="2090" spans="1:23" ht="27" customHeight="1" thickBot="1" x14ac:dyDescent="0.3">
      <c r="A2090" s="73">
        <v>20306</v>
      </c>
      <c r="B2090" s="74">
        <v>2071</v>
      </c>
      <c r="C2090" s="75" t="s">
        <v>40</v>
      </c>
      <c r="D2090" s="76">
        <v>42717.034722222219</v>
      </c>
      <c r="E2090" s="74" t="s">
        <v>39</v>
      </c>
      <c r="F2090" s="33">
        <v>42716.92291666667</v>
      </c>
      <c r="G2090" s="51">
        <f t="shared" si="329"/>
        <v>0.11180555554892635</v>
      </c>
      <c r="H2090" s="31" t="str">
        <f t="shared" si="326"/>
        <v>ACCEPTABLE</v>
      </c>
      <c r="I2090" s="18"/>
      <c r="J2090" s="33">
        <v>42717.089583333334</v>
      </c>
      <c r="K2090" s="33">
        <v>42717.102083333331</v>
      </c>
      <c r="L2090" s="27">
        <f t="shared" si="327"/>
        <v>1.2499999997089617E-2</v>
      </c>
      <c r="M2090" s="28" t="str">
        <f t="shared" si="328"/>
        <v>TRUE</v>
      </c>
      <c r="N2090" s="31" t="s">
        <v>39</v>
      </c>
      <c r="O2090" s="29" t="s">
        <v>1131</v>
      </c>
      <c r="P2090"/>
      <c r="Q2090"/>
      <c r="R2090"/>
      <c r="S2090"/>
      <c r="T2090"/>
      <c r="U2090"/>
      <c r="V2090"/>
      <c r="W2090"/>
    </row>
    <row r="2091" spans="1:23" ht="27" customHeight="1" thickBot="1" x14ac:dyDescent="0.3">
      <c r="A2091" s="73">
        <v>20307</v>
      </c>
      <c r="B2091" s="74">
        <v>2072</v>
      </c>
      <c r="C2091" s="75" t="s">
        <v>51</v>
      </c>
      <c r="D2091" s="76">
        <v>42721.451388888891</v>
      </c>
      <c r="E2091" s="74" t="s">
        <v>41</v>
      </c>
      <c r="F2091" s="33">
        <v>42720.754166666666</v>
      </c>
      <c r="G2091" s="51">
        <f t="shared" ref="G2091" si="333">IF(D2091="","",D2091-F2091)</f>
        <v>0.69722222222480923</v>
      </c>
      <c r="H2091" s="31" t="str">
        <f t="shared" ref="H2091:H2149" si="334">IF(D2091-F2091&lt;0,"TOO LATE",IF(G2091="","",IF(OR(DAY(D2091-F2091)&gt;1,AND(HOUR(D2091-F2091)&gt;HOUR("0:59"),(SIGN(D2091-F2091)=1))),"ACCEPTABLE","TOO LATE")))</f>
        <v>ACCEPTABLE</v>
      </c>
      <c r="I2091" s="18"/>
      <c r="J2091" s="33">
        <v>42721.430555555555</v>
      </c>
      <c r="K2091" s="33">
        <v>42721.451388888891</v>
      </c>
      <c r="L2091" s="27">
        <f t="shared" ref="L2091:L2150" si="335">IF(OR(K2091="",J2091=""), "Incomplete Data", K2091-J2091)</f>
        <v>2.0833333335758653E-2</v>
      </c>
      <c r="M2091" s="28" t="str">
        <f t="shared" ref="M2091:M2150" si="336">_xlfn.IFS(OR(J2091=0,K2091=0,L2091=""), "Incomplete Data", OR(L2091&gt;$M$5,L2091&lt;-$M$5),"FALSE",  OR(L2091&lt;=$M$5,L2091&gt;-$M$5), "TRUE")</f>
        <v>TRUE</v>
      </c>
      <c r="N2091" s="31" t="s">
        <v>41</v>
      </c>
      <c r="O2091" s="29" t="s">
        <v>1132</v>
      </c>
      <c r="P2091"/>
      <c r="Q2091"/>
      <c r="R2091"/>
      <c r="S2091"/>
      <c r="T2091"/>
      <c r="U2091"/>
      <c r="V2091"/>
      <c r="W2091"/>
    </row>
    <row r="2092" spans="1:23" ht="27" customHeight="1" thickBot="1" x14ac:dyDescent="0.3">
      <c r="A2092" s="73">
        <v>20308</v>
      </c>
      <c r="B2092" s="74">
        <v>2073</v>
      </c>
      <c r="C2092" s="75" t="s">
        <v>51</v>
      </c>
      <c r="D2092" s="76">
        <v>42721.472222222219</v>
      </c>
      <c r="E2092" s="74" t="s">
        <v>39</v>
      </c>
      <c r="F2092" s="33">
        <v>42720.754166666666</v>
      </c>
      <c r="G2092" s="51">
        <f t="shared" si="329"/>
        <v>0.71805555555329192</v>
      </c>
      <c r="H2092" s="31" t="str">
        <f t="shared" si="334"/>
        <v>ACCEPTABLE</v>
      </c>
      <c r="I2092" s="18"/>
      <c r="J2092" s="33">
        <v>42721.46875</v>
      </c>
      <c r="K2092" s="33">
        <v>42721.481249999997</v>
      </c>
      <c r="L2092" s="27">
        <f t="shared" si="335"/>
        <v>1.2499999997089617E-2</v>
      </c>
      <c r="M2092" s="28" t="str">
        <f t="shared" si="336"/>
        <v>TRUE</v>
      </c>
      <c r="N2092" s="31" t="s">
        <v>39</v>
      </c>
      <c r="O2092" s="29" t="s">
        <v>1133</v>
      </c>
      <c r="P2092"/>
      <c r="Q2092"/>
      <c r="R2092"/>
      <c r="S2092"/>
      <c r="T2092"/>
      <c r="U2092"/>
      <c r="V2092"/>
      <c r="W2092"/>
    </row>
    <row r="2093" spans="1:23" ht="27" customHeight="1" thickBot="1" x14ac:dyDescent="0.3">
      <c r="A2093" s="73">
        <v>20308</v>
      </c>
      <c r="B2093" s="74">
        <v>2074</v>
      </c>
      <c r="C2093" s="75" t="s">
        <v>51</v>
      </c>
      <c r="D2093" s="76">
        <v>42723.256944444445</v>
      </c>
      <c r="E2093" s="74" t="s">
        <v>41</v>
      </c>
      <c r="F2093" s="33">
        <v>42722.698611111111</v>
      </c>
      <c r="G2093" s="51">
        <f t="shared" si="329"/>
        <v>0.55833333333430346</v>
      </c>
      <c r="H2093" s="31" t="str">
        <f t="shared" si="334"/>
        <v>ACCEPTABLE</v>
      </c>
      <c r="I2093" s="18"/>
      <c r="J2093" s="33">
        <v>42723.241666666669</v>
      </c>
      <c r="K2093" s="33">
        <v>42723.25</v>
      </c>
      <c r="L2093" s="27">
        <f t="shared" si="335"/>
        <v>8.333333331393078E-3</v>
      </c>
      <c r="M2093" s="28" t="str">
        <f t="shared" si="336"/>
        <v>TRUE</v>
      </c>
      <c r="N2093" s="31" t="s">
        <v>41</v>
      </c>
      <c r="O2093" s="29" t="s">
        <v>1134</v>
      </c>
      <c r="P2093"/>
      <c r="Q2093"/>
      <c r="R2093"/>
      <c r="S2093"/>
      <c r="T2093"/>
      <c r="U2093"/>
      <c r="V2093"/>
      <c r="W2093"/>
    </row>
    <row r="2094" spans="1:23" ht="27" customHeight="1" thickBot="1" x14ac:dyDescent="0.3">
      <c r="A2094" s="77">
        <v>20308</v>
      </c>
      <c r="B2094" s="78">
        <v>2075</v>
      </c>
      <c r="C2094" s="79" t="s">
        <v>340</v>
      </c>
      <c r="D2094" s="80">
        <v>42723.284722222219</v>
      </c>
      <c r="E2094" s="78" t="s">
        <v>39</v>
      </c>
      <c r="F2094" s="33">
        <v>42722.698611111111</v>
      </c>
      <c r="G2094" s="51">
        <f t="shared" si="329"/>
        <v>0.58611111110803904</v>
      </c>
      <c r="H2094" s="31" t="str">
        <f t="shared" si="334"/>
        <v>ACCEPTABLE</v>
      </c>
      <c r="I2094" s="18"/>
      <c r="J2094" s="33">
        <v>42723.28125</v>
      </c>
      <c r="K2094" s="33">
        <v>42723.293749999997</v>
      </c>
      <c r="L2094" s="27">
        <f t="shared" si="335"/>
        <v>1.2499999997089617E-2</v>
      </c>
      <c r="M2094" s="28" t="str">
        <f t="shared" si="336"/>
        <v>TRUE</v>
      </c>
      <c r="N2094" s="31" t="s">
        <v>39</v>
      </c>
      <c r="O2094" s="29" t="s">
        <v>1135</v>
      </c>
      <c r="P2094"/>
      <c r="Q2094"/>
      <c r="R2094"/>
      <c r="S2094"/>
      <c r="T2094"/>
      <c r="U2094"/>
      <c r="V2094"/>
      <c r="W2094"/>
    </row>
    <row r="2095" spans="1:23" ht="27" customHeight="1" thickBot="1" x14ac:dyDescent="0.3">
      <c r="A2095" s="77">
        <v>20307</v>
      </c>
      <c r="B2095" s="78">
        <v>2076</v>
      </c>
      <c r="C2095" s="79" t="s">
        <v>51</v>
      </c>
      <c r="D2095" s="80">
        <v>42723.340277777781</v>
      </c>
      <c r="E2095" s="78" t="s">
        <v>41</v>
      </c>
      <c r="F2095" s="33">
        <v>42722.698611111111</v>
      </c>
      <c r="G2095" s="51">
        <f t="shared" si="329"/>
        <v>0.64166666667006211</v>
      </c>
      <c r="H2095" s="31" t="str">
        <f t="shared" si="334"/>
        <v>ACCEPTABLE</v>
      </c>
      <c r="I2095" s="18"/>
      <c r="J2095" s="33">
        <v>42723.342361111114</v>
      </c>
      <c r="K2095" s="33">
        <v>42723.350694444445</v>
      </c>
      <c r="L2095" s="27">
        <f t="shared" si="335"/>
        <v>8.333333331393078E-3</v>
      </c>
      <c r="M2095" s="28" t="str">
        <f t="shared" si="336"/>
        <v>TRUE</v>
      </c>
      <c r="N2095" s="31" t="s">
        <v>41</v>
      </c>
      <c r="O2095" s="29" t="s">
        <v>834</v>
      </c>
      <c r="P2095"/>
      <c r="Q2095"/>
      <c r="R2095"/>
      <c r="S2095"/>
      <c r="T2095"/>
      <c r="U2095"/>
      <c r="V2095"/>
      <c r="W2095"/>
    </row>
    <row r="2096" spans="1:23" ht="27" customHeight="1" thickBot="1" x14ac:dyDescent="0.3">
      <c r="A2096" s="77">
        <v>20307</v>
      </c>
      <c r="B2096" s="78">
        <v>2077</v>
      </c>
      <c r="C2096" s="79" t="s">
        <v>340</v>
      </c>
      <c r="D2096" s="80">
        <v>42723.368055555555</v>
      </c>
      <c r="E2096" s="78" t="s">
        <v>39</v>
      </c>
      <c r="F2096" s="33">
        <v>42722.698611111111</v>
      </c>
      <c r="G2096" s="51">
        <f t="shared" si="329"/>
        <v>0.66944444444379769</v>
      </c>
      <c r="H2096" s="31" t="str">
        <f t="shared" si="334"/>
        <v>ACCEPTABLE</v>
      </c>
      <c r="I2096" s="18"/>
      <c r="J2096" s="33">
        <v>42723.368750000001</v>
      </c>
      <c r="K2096" s="33">
        <v>42723.380555555559</v>
      </c>
      <c r="L2096" s="27">
        <f t="shared" si="335"/>
        <v>1.1805555557657499E-2</v>
      </c>
      <c r="M2096" s="28" t="str">
        <f t="shared" si="336"/>
        <v>TRUE</v>
      </c>
      <c r="N2096" s="31" t="s">
        <v>39</v>
      </c>
      <c r="O2096" s="29" t="s">
        <v>1136</v>
      </c>
      <c r="P2096"/>
      <c r="Q2096"/>
      <c r="R2096"/>
      <c r="S2096"/>
      <c r="T2096"/>
      <c r="U2096"/>
      <c r="V2096"/>
      <c r="W2096"/>
    </row>
    <row r="2097" spans="1:23" ht="27" customHeight="1" thickBot="1" x14ac:dyDescent="0.3">
      <c r="A2097" s="73">
        <v>20239</v>
      </c>
      <c r="B2097" s="74">
        <v>2078</v>
      </c>
      <c r="C2097" s="75" t="s">
        <v>40</v>
      </c>
      <c r="D2097" s="76">
        <v>42723.40625</v>
      </c>
      <c r="E2097" s="74" t="s">
        <v>41</v>
      </c>
      <c r="F2097" s="33">
        <v>42722.698611111111</v>
      </c>
      <c r="G2097" s="51">
        <f t="shared" si="329"/>
        <v>0.70763888888905058</v>
      </c>
      <c r="H2097" s="31" t="str">
        <f t="shared" si="334"/>
        <v>ACCEPTABLE</v>
      </c>
      <c r="I2097" s="18"/>
      <c r="J2097" s="33">
        <v>42723.40347222222</v>
      </c>
      <c r="K2097" s="33">
        <v>42723.416666666664</v>
      </c>
      <c r="L2097" s="27">
        <f t="shared" si="335"/>
        <v>1.3194444443797693E-2</v>
      </c>
      <c r="M2097" s="28" t="str">
        <f t="shared" si="336"/>
        <v>TRUE</v>
      </c>
      <c r="N2097" s="31" t="s">
        <v>41</v>
      </c>
      <c r="O2097" s="29" t="s">
        <v>1137</v>
      </c>
      <c r="P2097"/>
      <c r="Q2097"/>
      <c r="R2097"/>
      <c r="S2097"/>
      <c r="T2097"/>
      <c r="U2097"/>
      <c r="V2097"/>
      <c r="W2097"/>
    </row>
    <row r="2098" spans="1:23" ht="27" customHeight="1" thickBot="1" x14ac:dyDescent="0.3">
      <c r="A2098" s="73">
        <v>20239</v>
      </c>
      <c r="B2098" s="74">
        <v>2079</v>
      </c>
      <c r="C2098" s="75" t="s">
        <v>43</v>
      </c>
      <c r="D2098" s="76">
        <v>42723.440972222219</v>
      </c>
      <c r="E2098" s="74" t="s">
        <v>39</v>
      </c>
      <c r="F2098" s="33">
        <v>42722.698611111111</v>
      </c>
      <c r="G2098" s="51">
        <f t="shared" si="329"/>
        <v>0.74236111110803904</v>
      </c>
      <c r="H2098" s="31" t="str">
        <f t="shared" si="334"/>
        <v>ACCEPTABLE</v>
      </c>
      <c r="I2098" s="18"/>
      <c r="J2098" s="33">
        <v>42723.438888888886</v>
      </c>
      <c r="K2098" s="33">
        <v>42723.446527777778</v>
      </c>
      <c r="L2098" s="27">
        <f t="shared" si="335"/>
        <v>7.6388888919609599E-3</v>
      </c>
      <c r="M2098" s="28" t="str">
        <f t="shared" si="336"/>
        <v>TRUE</v>
      </c>
      <c r="N2098" s="31" t="s">
        <v>39</v>
      </c>
      <c r="O2098" s="29" t="s">
        <v>398</v>
      </c>
      <c r="P2098"/>
      <c r="Q2098"/>
      <c r="R2098"/>
      <c r="S2098"/>
      <c r="T2098"/>
      <c r="U2098"/>
      <c r="V2098"/>
      <c r="W2098"/>
    </row>
    <row r="2099" spans="1:23" ht="27" customHeight="1" thickBot="1" x14ac:dyDescent="0.3">
      <c r="A2099" s="73">
        <v>20239</v>
      </c>
      <c r="B2099" s="74">
        <v>2080</v>
      </c>
      <c r="C2099" s="75" t="s">
        <v>51</v>
      </c>
      <c r="D2099" s="76">
        <v>42724.444444444445</v>
      </c>
      <c r="E2099" s="74" t="s">
        <v>41</v>
      </c>
      <c r="F2099" s="33">
        <v>42724.309027777781</v>
      </c>
      <c r="G2099" s="51">
        <f t="shared" si="329"/>
        <v>0.13541666666424135</v>
      </c>
      <c r="H2099" s="31" t="str">
        <f t="shared" si="334"/>
        <v>ACCEPTABLE</v>
      </c>
      <c r="I2099" s="18"/>
      <c r="J2099" s="33">
        <v>42724.438888888886</v>
      </c>
      <c r="K2099" s="33">
        <v>42724.446527777778</v>
      </c>
      <c r="L2099" s="27">
        <f t="shared" si="335"/>
        <v>7.6388888919609599E-3</v>
      </c>
      <c r="M2099" s="28" t="str">
        <f t="shared" si="336"/>
        <v>TRUE</v>
      </c>
      <c r="N2099" s="31" t="s">
        <v>41</v>
      </c>
      <c r="O2099" s="29" t="s">
        <v>54</v>
      </c>
      <c r="P2099"/>
      <c r="Q2099"/>
      <c r="R2099"/>
      <c r="S2099"/>
      <c r="T2099"/>
      <c r="U2099"/>
      <c r="V2099"/>
      <c r="W2099"/>
    </row>
    <row r="2100" spans="1:23" ht="27" customHeight="1" thickBot="1" x14ac:dyDescent="0.3">
      <c r="A2100" s="73">
        <v>20239</v>
      </c>
      <c r="B2100" s="74">
        <v>2081</v>
      </c>
      <c r="C2100" s="75" t="s">
        <v>340</v>
      </c>
      <c r="D2100" s="76">
        <v>42724.472222222219</v>
      </c>
      <c r="E2100" s="74" t="s">
        <v>39</v>
      </c>
      <c r="F2100" s="33">
        <v>42724.309027777781</v>
      </c>
      <c r="G2100" s="51">
        <f t="shared" si="329"/>
        <v>0.16319444443797693</v>
      </c>
      <c r="H2100" s="31" t="str">
        <f t="shared" si="334"/>
        <v>ACCEPTABLE</v>
      </c>
      <c r="I2100" s="18"/>
      <c r="J2100" s="33">
        <v>42724.461805555555</v>
      </c>
      <c r="K2100" s="33">
        <v>42724.475694444445</v>
      </c>
      <c r="L2100" s="27">
        <f t="shared" si="335"/>
        <v>1.3888888890505768E-2</v>
      </c>
      <c r="M2100" s="28" t="str">
        <f t="shared" si="336"/>
        <v>TRUE</v>
      </c>
      <c r="N2100" s="31" t="s">
        <v>39</v>
      </c>
      <c r="O2100" s="29" t="s">
        <v>1138</v>
      </c>
      <c r="P2100"/>
      <c r="Q2100"/>
      <c r="R2100"/>
      <c r="S2100"/>
      <c r="T2100"/>
      <c r="U2100"/>
      <c r="V2100"/>
      <c r="W2100"/>
    </row>
    <row r="2101" spans="1:23" ht="27" customHeight="1" thickBot="1" x14ac:dyDescent="0.3">
      <c r="A2101" s="73">
        <v>20241</v>
      </c>
      <c r="B2101" s="74">
        <v>2082</v>
      </c>
      <c r="C2101" s="75" t="s">
        <v>40</v>
      </c>
      <c r="D2101" s="76">
        <v>42725.1875</v>
      </c>
      <c r="E2101" s="74" t="s">
        <v>41</v>
      </c>
      <c r="F2101" s="33">
        <v>42724.652777777781</v>
      </c>
      <c r="G2101" s="51">
        <f t="shared" si="329"/>
        <v>0.53472222221898846</v>
      </c>
      <c r="H2101" s="31" t="str">
        <f t="shared" si="334"/>
        <v>ACCEPTABLE</v>
      </c>
      <c r="I2101" s="18"/>
      <c r="J2101" s="33">
        <v>42725.177083333336</v>
      </c>
      <c r="K2101" s="33">
        <v>42725.190972222219</v>
      </c>
      <c r="L2101" s="27">
        <f t="shared" si="335"/>
        <v>1.3888888883229811E-2</v>
      </c>
      <c r="M2101" s="28" t="str">
        <f t="shared" si="336"/>
        <v>TRUE</v>
      </c>
      <c r="N2101" s="31" t="s">
        <v>41</v>
      </c>
      <c r="O2101" s="29" t="s">
        <v>1105</v>
      </c>
      <c r="P2101"/>
      <c r="Q2101"/>
      <c r="R2101"/>
      <c r="S2101"/>
      <c r="T2101"/>
      <c r="U2101"/>
      <c r="V2101"/>
      <c r="W2101"/>
    </row>
    <row r="2102" spans="1:23" ht="27" customHeight="1" thickBot="1" x14ac:dyDescent="0.3">
      <c r="A2102" s="73">
        <v>20241</v>
      </c>
      <c r="B2102" s="74">
        <v>2083</v>
      </c>
      <c r="C2102" s="75" t="s">
        <v>43</v>
      </c>
      <c r="D2102" s="76">
        <v>42725.222222222219</v>
      </c>
      <c r="E2102" s="74" t="s">
        <v>39</v>
      </c>
      <c r="F2102" s="33">
        <v>42724.652777777781</v>
      </c>
      <c r="G2102" s="51">
        <f t="shared" si="329"/>
        <v>0.56944444443797693</v>
      </c>
      <c r="H2102" s="31" t="str">
        <f t="shared" si="334"/>
        <v>ACCEPTABLE</v>
      </c>
      <c r="I2102" s="18"/>
      <c r="J2102" s="33">
        <v>42725.21875</v>
      </c>
      <c r="K2102" s="33">
        <v>42725.224999999999</v>
      </c>
      <c r="L2102" s="27">
        <f t="shared" si="335"/>
        <v>6.2499999985448085E-3</v>
      </c>
      <c r="M2102" s="28" t="str">
        <f t="shared" si="336"/>
        <v>TRUE</v>
      </c>
      <c r="N2102" s="31" t="s">
        <v>39</v>
      </c>
      <c r="O2102" s="29" t="s">
        <v>44</v>
      </c>
      <c r="P2102"/>
      <c r="Q2102"/>
      <c r="R2102"/>
      <c r="S2102"/>
      <c r="T2102"/>
      <c r="U2102"/>
      <c r="V2102"/>
      <c r="W2102"/>
    </row>
    <row r="2103" spans="1:23" ht="27" customHeight="1" thickBot="1" x14ac:dyDescent="0.3">
      <c r="A2103" s="73">
        <v>20240</v>
      </c>
      <c r="B2103" s="74">
        <v>2084</v>
      </c>
      <c r="C2103" s="75" t="s">
        <v>340</v>
      </c>
      <c r="D2103" s="76">
        <v>42725.572916666664</v>
      </c>
      <c r="E2103" s="74" t="s">
        <v>41</v>
      </c>
      <c r="F2103" s="33">
        <v>42725.427083333336</v>
      </c>
      <c r="G2103" s="51">
        <f t="shared" si="329"/>
        <v>0.14583333332848269</v>
      </c>
      <c r="H2103" s="31" t="str">
        <f t="shared" si="334"/>
        <v>ACCEPTABLE</v>
      </c>
      <c r="I2103" s="18"/>
      <c r="J2103" s="33">
        <v>42725.565972222219</v>
      </c>
      <c r="K2103" s="33">
        <v>42725.584722222222</v>
      </c>
      <c r="L2103" s="27">
        <f t="shared" si="335"/>
        <v>1.8750000002910383E-2</v>
      </c>
      <c r="M2103" s="28" t="str">
        <f t="shared" si="336"/>
        <v>TRUE</v>
      </c>
      <c r="N2103" s="31" t="s">
        <v>41</v>
      </c>
      <c r="O2103" s="29" t="s">
        <v>1139</v>
      </c>
      <c r="P2103"/>
      <c r="Q2103"/>
      <c r="R2103"/>
      <c r="S2103"/>
      <c r="T2103"/>
      <c r="U2103"/>
      <c r="V2103"/>
      <c r="W2103"/>
    </row>
    <row r="2104" spans="1:23" ht="27" customHeight="1" thickBot="1" x14ac:dyDescent="0.3">
      <c r="A2104" s="73">
        <v>20240</v>
      </c>
      <c r="B2104" s="74">
        <v>2085</v>
      </c>
      <c r="C2104" s="75" t="s">
        <v>51</v>
      </c>
      <c r="D2104" s="76">
        <v>42725.607638888891</v>
      </c>
      <c r="E2104" s="74" t="s">
        <v>39</v>
      </c>
      <c r="F2104" s="33">
        <v>42725.427083333336</v>
      </c>
      <c r="G2104" s="51">
        <f t="shared" ref="G2104:G2166" si="337">IF(D2104="","",D2104-F2104)</f>
        <v>0.18055555555474712</v>
      </c>
      <c r="H2104" s="31" t="str">
        <f t="shared" si="334"/>
        <v>ACCEPTABLE</v>
      </c>
      <c r="I2104" s="18"/>
      <c r="J2104" s="33">
        <v>42725.600694444445</v>
      </c>
      <c r="K2104" s="33">
        <v>42725.625694444447</v>
      </c>
      <c r="L2104" s="27">
        <f t="shared" si="335"/>
        <v>2.5000000001455192E-2</v>
      </c>
      <c r="M2104" s="28" t="str">
        <f t="shared" si="336"/>
        <v>TRUE</v>
      </c>
      <c r="N2104" s="31" t="s">
        <v>39</v>
      </c>
      <c r="O2104" s="29" t="s">
        <v>1140</v>
      </c>
      <c r="P2104"/>
      <c r="Q2104"/>
      <c r="R2104"/>
      <c r="S2104"/>
      <c r="T2104"/>
      <c r="U2104"/>
      <c r="V2104"/>
      <c r="W2104"/>
    </row>
    <row r="2105" spans="1:23" ht="27" customHeight="1" thickBot="1" x14ac:dyDescent="0.3">
      <c r="A2105" s="73">
        <v>20242</v>
      </c>
      <c r="B2105" s="74">
        <v>2086</v>
      </c>
      <c r="C2105" s="75" t="s">
        <v>40</v>
      </c>
      <c r="D2105" s="76">
        <v>42725.805555555555</v>
      </c>
      <c r="E2105" s="74" t="s">
        <v>41</v>
      </c>
      <c r="F2105" s="33">
        <v>42725.74722222222</v>
      </c>
      <c r="G2105" s="51">
        <f t="shared" si="337"/>
        <v>5.8333333334303461E-2</v>
      </c>
      <c r="H2105" s="31" t="str">
        <f t="shared" si="334"/>
        <v>ACCEPTABLE</v>
      </c>
      <c r="I2105" s="18"/>
      <c r="J2105" s="33">
        <v>42725.805555555555</v>
      </c>
      <c r="K2105" s="33">
        <v>42725.822916666664</v>
      </c>
      <c r="L2105" s="27">
        <f t="shared" si="335"/>
        <v>1.7361111109494232E-2</v>
      </c>
      <c r="M2105" s="28" t="str">
        <f t="shared" si="336"/>
        <v>TRUE</v>
      </c>
      <c r="N2105" s="31" t="s">
        <v>41</v>
      </c>
      <c r="O2105" s="29" t="s">
        <v>1141</v>
      </c>
      <c r="P2105"/>
      <c r="Q2105"/>
      <c r="R2105"/>
      <c r="S2105"/>
      <c r="T2105"/>
      <c r="U2105"/>
      <c r="V2105"/>
      <c r="W2105"/>
    </row>
    <row r="2106" spans="1:23" ht="27" customHeight="1" thickBot="1" x14ac:dyDescent="0.3">
      <c r="A2106" s="73">
        <v>20242</v>
      </c>
      <c r="B2106" s="74">
        <v>2087</v>
      </c>
      <c r="C2106" s="75" t="s">
        <v>43</v>
      </c>
      <c r="D2106" s="76">
        <v>42725.840277777781</v>
      </c>
      <c r="E2106" s="74" t="s">
        <v>39</v>
      </c>
      <c r="F2106" s="33">
        <v>42725.74722222222</v>
      </c>
      <c r="G2106" s="51">
        <f t="shared" si="337"/>
        <v>9.3055555560567882E-2</v>
      </c>
      <c r="H2106" s="31" t="str">
        <f t="shared" si="334"/>
        <v>ACCEPTABLE</v>
      </c>
      <c r="I2106" s="18"/>
      <c r="J2106" s="33">
        <v>42725.84375</v>
      </c>
      <c r="K2106" s="33">
        <v>42725.857638888891</v>
      </c>
      <c r="L2106" s="27">
        <f t="shared" si="335"/>
        <v>1.3888888890505768E-2</v>
      </c>
      <c r="M2106" s="28" t="str">
        <f t="shared" si="336"/>
        <v>TRUE</v>
      </c>
      <c r="N2106" s="31" t="s">
        <v>39</v>
      </c>
      <c r="O2106" s="29" t="s">
        <v>44</v>
      </c>
      <c r="P2106"/>
      <c r="Q2106"/>
      <c r="R2106"/>
      <c r="S2106"/>
      <c r="T2106"/>
      <c r="U2106"/>
      <c r="V2106"/>
      <c r="W2106"/>
    </row>
    <row r="2107" spans="1:23" ht="27" customHeight="1" thickBot="1" x14ac:dyDescent="0.3">
      <c r="A2107" s="73">
        <v>20241</v>
      </c>
      <c r="B2107" s="74">
        <v>2088</v>
      </c>
      <c r="C2107" s="75" t="s">
        <v>43</v>
      </c>
      <c r="D2107" s="76">
        <v>42726.5625</v>
      </c>
      <c r="E2107" s="74" t="s">
        <v>41</v>
      </c>
      <c r="F2107" s="33">
        <v>42726.519444444442</v>
      </c>
      <c r="G2107" s="51">
        <f t="shared" si="337"/>
        <v>4.3055555557657499E-2</v>
      </c>
      <c r="H2107" s="31" t="str">
        <f t="shared" si="334"/>
        <v>ACCEPTABLE</v>
      </c>
      <c r="I2107" s="18"/>
      <c r="J2107" s="33">
        <v>42726.548611111109</v>
      </c>
      <c r="K2107" s="33">
        <v>42726.559027777781</v>
      </c>
      <c r="L2107" s="27">
        <f t="shared" si="335"/>
        <v>1.0416666671517305E-2</v>
      </c>
      <c r="M2107" s="28" t="str">
        <f t="shared" si="336"/>
        <v>TRUE</v>
      </c>
      <c r="N2107" s="31" t="s">
        <v>41</v>
      </c>
      <c r="O2107" s="29" t="s">
        <v>398</v>
      </c>
      <c r="P2107"/>
      <c r="Q2107"/>
      <c r="R2107"/>
      <c r="S2107"/>
      <c r="T2107"/>
      <c r="U2107"/>
      <c r="V2107"/>
      <c r="W2107"/>
    </row>
    <row r="2108" spans="1:23" ht="27" customHeight="1" thickBot="1" x14ac:dyDescent="0.3">
      <c r="A2108" s="73">
        <v>20241</v>
      </c>
      <c r="B2108" s="74">
        <v>2089</v>
      </c>
      <c r="C2108" s="75" t="s">
        <v>40</v>
      </c>
      <c r="D2108" s="76">
        <v>42726.583333333336</v>
      </c>
      <c r="E2108" s="74" t="s">
        <v>39</v>
      </c>
      <c r="F2108" s="33">
        <v>42726.519444444442</v>
      </c>
      <c r="G2108" s="51">
        <f t="shared" si="337"/>
        <v>6.3888888893416151E-2</v>
      </c>
      <c r="H2108" s="31" t="str">
        <f t="shared" si="334"/>
        <v>ACCEPTABLE</v>
      </c>
      <c r="I2108" s="18"/>
      <c r="J2108" s="33">
        <v>42726.565972222219</v>
      </c>
      <c r="K2108" s="33">
        <v>42726.576388888891</v>
      </c>
      <c r="L2108" s="27">
        <f t="shared" si="335"/>
        <v>1.0416666671517305E-2</v>
      </c>
      <c r="M2108" s="28" t="str">
        <f t="shared" si="336"/>
        <v>TRUE</v>
      </c>
      <c r="N2108" s="31" t="s">
        <v>39</v>
      </c>
      <c r="O2108" s="29" t="s">
        <v>1142</v>
      </c>
      <c r="P2108"/>
      <c r="Q2108"/>
      <c r="R2108"/>
      <c r="S2108"/>
      <c r="T2108"/>
      <c r="U2108"/>
      <c r="V2108"/>
      <c r="W2108"/>
    </row>
    <row r="2109" spans="1:23" ht="27" customHeight="1" thickBot="1" x14ac:dyDescent="0.3">
      <c r="A2109" s="73">
        <v>20240</v>
      </c>
      <c r="B2109" s="74">
        <v>2090</v>
      </c>
      <c r="C2109" s="75" t="s">
        <v>53</v>
      </c>
      <c r="D2109" s="76">
        <v>42726.604166666664</v>
      </c>
      <c r="E2109" s="74" t="s">
        <v>41</v>
      </c>
      <c r="F2109" s="33">
        <v>42726.525000000001</v>
      </c>
      <c r="G2109" s="51">
        <f t="shared" si="337"/>
        <v>7.9166666662786156E-2</v>
      </c>
      <c r="H2109" s="31" t="str">
        <f t="shared" si="334"/>
        <v>ACCEPTABLE</v>
      </c>
      <c r="I2109" s="18"/>
      <c r="J2109" s="33">
        <v>42726.583333333336</v>
      </c>
      <c r="K2109" s="33">
        <v>42726.597222222219</v>
      </c>
      <c r="L2109" s="27">
        <f t="shared" si="335"/>
        <v>1.3888888883229811E-2</v>
      </c>
      <c r="M2109" s="28" t="str">
        <f t="shared" si="336"/>
        <v>TRUE</v>
      </c>
      <c r="N2109" s="31" t="s">
        <v>41</v>
      </c>
      <c r="O2109" s="29" t="s">
        <v>920</v>
      </c>
      <c r="P2109"/>
      <c r="Q2109"/>
      <c r="R2109"/>
      <c r="S2109"/>
      <c r="T2109"/>
      <c r="U2109"/>
      <c r="V2109"/>
      <c r="W2109"/>
    </row>
    <row r="2110" spans="1:23" ht="27" customHeight="1" thickBot="1" x14ac:dyDescent="0.3">
      <c r="A2110" s="77">
        <v>20240</v>
      </c>
      <c r="B2110" s="78">
        <v>2091</v>
      </c>
      <c r="C2110" s="79" t="s">
        <v>53</v>
      </c>
      <c r="D2110" s="80">
        <v>42726.652777777781</v>
      </c>
      <c r="E2110" s="78" t="s">
        <v>39</v>
      </c>
      <c r="F2110" s="33">
        <v>42726.525000000001</v>
      </c>
      <c r="G2110" s="51">
        <f t="shared" si="337"/>
        <v>0.12777777777955635</v>
      </c>
      <c r="H2110" s="31" t="str">
        <f t="shared" si="334"/>
        <v>ACCEPTABLE</v>
      </c>
      <c r="I2110" s="18"/>
      <c r="J2110" s="33">
        <v>42726.631944444445</v>
      </c>
      <c r="K2110" s="33">
        <v>42726.645833333336</v>
      </c>
      <c r="L2110" s="27">
        <f t="shared" si="335"/>
        <v>1.3888888890505768E-2</v>
      </c>
      <c r="M2110" s="28" t="str">
        <f t="shared" si="336"/>
        <v>TRUE</v>
      </c>
      <c r="N2110" s="31" t="s">
        <v>39</v>
      </c>
      <c r="O2110" s="29" t="s">
        <v>920</v>
      </c>
      <c r="P2110"/>
      <c r="Q2110"/>
      <c r="R2110"/>
      <c r="S2110"/>
      <c r="T2110"/>
      <c r="U2110"/>
      <c r="V2110"/>
      <c r="W2110"/>
    </row>
    <row r="2111" spans="1:23" ht="27" customHeight="1" thickBot="1" x14ac:dyDescent="0.3">
      <c r="A2111" s="73">
        <v>20242</v>
      </c>
      <c r="B2111" s="74">
        <v>2092</v>
      </c>
      <c r="C2111" s="75" t="s">
        <v>43</v>
      </c>
      <c r="D2111" s="76">
        <v>42727.059027777781</v>
      </c>
      <c r="E2111" s="74" t="s">
        <v>41</v>
      </c>
      <c r="F2111" s="33">
        <v>42726.661805555559</v>
      </c>
      <c r="G2111" s="51">
        <f t="shared" si="337"/>
        <v>0.39722222222189885</v>
      </c>
      <c r="H2111" s="31" t="str">
        <f t="shared" si="334"/>
        <v>ACCEPTABLE</v>
      </c>
      <c r="I2111" s="18"/>
      <c r="J2111" s="33">
        <v>42727.0625</v>
      </c>
      <c r="K2111" s="33">
        <v>42727.072916666664</v>
      </c>
      <c r="L2111" s="27">
        <f t="shared" si="335"/>
        <v>1.0416666664241347E-2</v>
      </c>
      <c r="M2111" s="28" t="str">
        <f t="shared" si="336"/>
        <v>TRUE</v>
      </c>
      <c r="N2111" s="31" t="s">
        <v>41</v>
      </c>
      <c r="O2111" s="29" t="s">
        <v>897</v>
      </c>
      <c r="P2111"/>
      <c r="Q2111"/>
      <c r="R2111"/>
      <c r="S2111"/>
      <c r="T2111"/>
      <c r="U2111"/>
      <c r="V2111"/>
      <c r="W2111"/>
    </row>
    <row r="2112" spans="1:23" ht="27" customHeight="1" thickBot="1" x14ac:dyDescent="0.3">
      <c r="A2112" s="73">
        <v>20240</v>
      </c>
      <c r="B2112" s="74">
        <v>2094</v>
      </c>
      <c r="C2112" s="75" t="s">
        <v>51</v>
      </c>
      <c r="D2112" s="76">
        <v>42727.256944444445</v>
      </c>
      <c r="E2112" s="74" t="s">
        <v>41</v>
      </c>
      <c r="F2112" s="33">
        <v>42726.661805555559</v>
      </c>
      <c r="G2112" s="51">
        <f t="shared" si="337"/>
        <v>0.59513888888614019</v>
      </c>
      <c r="H2112" s="31" t="str">
        <f t="shared" si="334"/>
        <v>ACCEPTABLE</v>
      </c>
      <c r="I2112" s="18"/>
      <c r="J2112" s="33">
        <v>42727.252083333333</v>
      </c>
      <c r="K2112" s="33">
        <v>42727.260416666664</v>
      </c>
      <c r="L2112" s="27">
        <f t="shared" si="335"/>
        <v>8.333333331393078E-3</v>
      </c>
      <c r="M2112" s="28" t="str">
        <f t="shared" si="336"/>
        <v>TRUE</v>
      </c>
      <c r="N2112" s="31" t="s">
        <v>41</v>
      </c>
      <c r="O2112" s="29" t="s">
        <v>1143</v>
      </c>
      <c r="P2112"/>
      <c r="Q2112"/>
      <c r="R2112"/>
      <c r="S2112"/>
      <c r="T2112"/>
      <c r="U2112"/>
      <c r="V2112"/>
      <c r="W2112"/>
    </row>
    <row r="2113" spans="1:23" ht="27" customHeight="1" thickBot="1" x14ac:dyDescent="0.3">
      <c r="A2113" s="77">
        <v>20240</v>
      </c>
      <c r="B2113" s="78">
        <v>2095</v>
      </c>
      <c r="C2113" s="79" t="s">
        <v>340</v>
      </c>
      <c r="D2113" s="80">
        <v>42727.284722222219</v>
      </c>
      <c r="E2113" s="78" t="s">
        <v>39</v>
      </c>
      <c r="F2113" s="33">
        <v>42726.661805555559</v>
      </c>
      <c r="G2113" s="51">
        <f t="shared" si="337"/>
        <v>0.62291666665987577</v>
      </c>
      <c r="H2113" s="31" t="str">
        <f t="shared" si="334"/>
        <v>ACCEPTABLE</v>
      </c>
      <c r="I2113" s="18"/>
      <c r="J2113" s="33">
        <v>42727.274305555555</v>
      </c>
      <c r="K2113" s="33">
        <v>42727.286111111112</v>
      </c>
      <c r="L2113" s="27">
        <f t="shared" si="335"/>
        <v>1.1805555557657499E-2</v>
      </c>
      <c r="M2113" s="28" t="str">
        <f t="shared" si="336"/>
        <v>TRUE</v>
      </c>
      <c r="N2113" s="31" t="s">
        <v>39</v>
      </c>
      <c r="O2113" s="29" t="s">
        <v>1144</v>
      </c>
      <c r="P2113"/>
      <c r="Q2113"/>
      <c r="R2113"/>
      <c r="S2113"/>
      <c r="T2113"/>
      <c r="U2113"/>
      <c r="V2113"/>
      <c r="W2113"/>
    </row>
    <row r="2114" spans="1:23" ht="27" customHeight="1" thickBot="1" x14ac:dyDescent="0.3">
      <c r="A2114" s="77">
        <v>20243</v>
      </c>
      <c r="B2114" s="78">
        <v>2096</v>
      </c>
      <c r="C2114" s="79" t="s">
        <v>40</v>
      </c>
      <c r="D2114" s="80">
        <v>42727.378472222219</v>
      </c>
      <c r="E2114" s="78" t="s">
        <v>41</v>
      </c>
      <c r="F2114" s="33">
        <v>42727.318749999999</v>
      </c>
      <c r="G2114" s="51">
        <f t="shared" si="337"/>
        <v>5.9722222220443655E-2</v>
      </c>
      <c r="H2114" s="31" t="str">
        <f t="shared" si="334"/>
        <v>ACCEPTABLE</v>
      </c>
      <c r="I2114" s="18"/>
      <c r="J2114" s="33">
        <v>42727.385416666664</v>
      </c>
      <c r="K2114" s="33">
        <v>42727.397222222222</v>
      </c>
      <c r="L2114" s="27">
        <f t="shared" si="335"/>
        <v>1.1805555557657499E-2</v>
      </c>
      <c r="M2114" s="28" t="str">
        <f t="shared" si="336"/>
        <v>TRUE</v>
      </c>
      <c r="N2114" s="31" t="s">
        <v>41</v>
      </c>
      <c r="O2114" s="29" t="s">
        <v>1145</v>
      </c>
      <c r="P2114"/>
      <c r="Q2114"/>
      <c r="R2114"/>
      <c r="S2114"/>
      <c r="T2114"/>
      <c r="U2114"/>
      <c r="V2114"/>
      <c r="W2114"/>
    </row>
    <row r="2115" spans="1:23" ht="27" customHeight="1" thickBot="1" x14ac:dyDescent="0.3">
      <c r="A2115" s="73">
        <v>20243</v>
      </c>
      <c r="B2115" s="74">
        <v>2097</v>
      </c>
      <c r="C2115" s="75" t="s">
        <v>40</v>
      </c>
      <c r="D2115" s="76">
        <v>42727.40625</v>
      </c>
      <c r="E2115" s="74" t="s">
        <v>39</v>
      </c>
      <c r="F2115" s="33">
        <v>42727.318749999999</v>
      </c>
      <c r="G2115" s="51">
        <f t="shared" si="337"/>
        <v>8.7500000001455192E-2</v>
      </c>
      <c r="H2115" s="31" t="str">
        <f t="shared" si="334"/>
        <v>ACCEPTABLE</v>
      </c>
      <c r="I2115" s="18"/>
      <c r="J2115" s="33">
        <v>42727.404861111114</v>
      </c>
      <c r="K2115" s="33">
        <v>42727.420138888891</v>
      </c>
      <c r="L2115" s="27">
        <f t="shared" si="335"/>
        <v>1.5277777776645962E-2</v>
      </c>
      <c r="M2115" s="28" t="str">
        <f t="shared" si="336"/>
        <v>TRUE</v>
      </c>
      <c r="N2115" s="31" t="s">
        <v>39</v>
      </c>
      <c r="O2115" s="29" t="s">
        <v>1145</v>
      </c>
      <c r="P2115"/>
      <c r="Q2115"/>
      <c r="R2115"/>
      <c r="S2115"/>
      <c r="T2115"/>
      <c r="U2115"/>
      <c r="V2115"/>
      <c r="W2115"/>
    </row>
    <row r="2116" spans="1:23" ht="27" customHeight="1" thickBot="1" x14ac:dyDescent="0.3">
      <c r="A2116" s="77">
        <v>20244</v>
      </c>
      <c r="B2116" s="78">
        <v>2098</v>
      </c>
      <c r="C2116" s="79" t="s">
        <v>340</v>
      </c>
      <c r="D2116" s="80">
        <v>42729.28125</v>
      </c>
      <c r="E2116" s="78" t="s">
        <v>41</v>
      </c>
      <c r="F2116" s="33">
        <v>42728.728472222225</v>
      </c>
      <c r="G2116" s="51">
        <f t="shared" si="337"/>
        <v>0.55277777777519077</v>
      </c>
      <c r="H2116" s="31" t="str">
        <f t="shared" si="334"/>
        <v>ACCEPTABLE</v>
      </c>
      <c r="I2116" s="18"/>
      <c r="J2116" s="33">
        <v>42729.277083333334</v>
      </c>
      <c r="K2116" s="33">
        <v>42729.288194444445</v>
      </c>
      <c r="L2116" s="27">
        <f t="shared" si="335"/>
        <v>1.1111111110949423E-2</v>
      </c>
      <c r="M2116" s="28" t="str">
        <f t="shared" si="336"/>
        <v>TRUE</v>
      </c>
      <c r="N2116" s="31" t="s">
        <v>41</v>
      </c>
      <c r="O2116" s="29" t="s">
        <v>1146</v>
      </c>
      <c r="P2116"/>
      <c r="Q2116"/>
      <c r="R2116"/>
      <c r="S2116"/>
      <c r="T2116"/>
      <c r="U2116"/>
      <c r="V2116"/>
      <c r="W2116"/>
    </row>
    <row r="2117" spans="1:23" ht="27" customHeight="1" thickBot="1" x14ac:dyDescent="0.3">
      <c r="A2117" s="77">
        <v>20244</v>
      </c>
      <c r="B2117" s="78">
        <v>2099</v>
      </c>
      <c r="C2117" s="79" t="s">
        <v>51</v>
      </c>
      <c r="D2117" s="80">
        <v>42729.315972222219</v>
      </c>
      <c r="E2117" s="78" t="s">
        <v>39</v>
      </c>
      <c r="F2117" s="33">
        <v>42728.728472222225</v>
      </c>
      <c r="G2117" s="51">
        <f t="shared" si="337"/>
        <v>0.58749999999417923</v>
      </c>
      <c r="H2117" s="31" t="str">
        <f t="shared" si="334"/>
        <v>ACCEPTABLE</v>
      </c>
      <c r="I2117" s="18"/>
      <c r="J2117" s="33">
        <v>42729.308333333334</v>
      </c>
      <c r="K2117" s="33">
        <v>42729.31527777778</v>
      </c>
      <c r="L2117" s="27">
        <f t="shared" si="335"/>
        <v>6.9444444452528842E-3</v>
      </c>
      <c r="M2117" s="28" t="str">
        <f t="shared" si="336"/>
        <v>TRUE</v>
      </c>
      <c r="N2117" s="31" t="s">
        <v>39</v>
      </c>
      <c r="O2117" s="29" t="s">
        <v>181</v>
      </c>
      <c r="P2117"/>
      <c r="Q2117"/>
      <c r="R2117"/>
      <c r="S2117"/>
      <c r="T2117"/>
      <c r="U2117"/>
      <c r="V2117"/>
      <c r="W2117"/>
    </row>
    <row r="2118" spans="1:23" ht="27" customHeight="1" thickBot="1" x14ac:dyDescent="0.3">
      <c r="A2118" s="73">
        <v>20244</v>
      </c>
      <c r="B2118" s="74">
        <v>2100</v>
      </c>
      <c r="C2118" s="75" t="s">
        <v>51</v>
      </c>
      <c r="D2118" s="76">
        <v>42730.524305555555</v>
      </c>
      <c r="E2118" s="74" t="s">
        <v>41</v>
      </c>
      <c r="F2118" s="33">
        <v>42730.479861111111</v>
      </c>
      <c r="G2118" s="51">
        <f t="shared" si="337"/>
        <v>4.4444444443797693E-2</v>
      </c>
      <c r="H2118" s="31" t="str">
        <f t="shared" si="334"/>
        <v>ACCEPTABLE</v>
      </c>
      <c r="I2118" s="18"/>
      <c r="J2118" s="33">
        <v>42730.538194444445</v>
      </c>
      <c r="K2118" s="33">
        <v>42730.547222222223</v>
      </c>
      <c r="L2118" s="27">
        <f t="shared" si="335"/>
        <v>9.0277777781011537E-3</v>
      </c>
      <c r="M2118" s="28" t="str">
        <f t="shared" si="336"/>
        <v>TRUE</v>
      </c>
      <c r="N2118" s="31" t="s">
        <v>41</v>
      </c>
      <c r="O2118" s="29" t="s">
        <v>1147</v>
      </c>
      <c r="P2118"/>
      <c r="Q2118"/>
      <c r="R2118"/>
      <c r="S2118"/>
      <c r="T2118"/>
      <c r="U2118"/>
      <c r="V2118"/>
      <c r="W2118"/>
    </row>
    <row r="2119" spans="1:23" ht="27" customHeight="1" thickBot="1" x14ac:dyDescent="0.3">
      <c r="A2119" s="73">
        <v>20244</v>
      </c>
      <c r="B2119" s="74">
        <v>2101</v>
      </c>
      <c r="C2119" s="75" t="s">
        <v>340</v>
      </c>
      <c r="D2119" s="76">
        <v>42730.552083333336</v>
      </c>
      <c r="E2119" s="74" t="s">
        <v>39</v>
      </c>
      <c r="F2119" s="33">
        <v>42730.479861111111</v>
      </c>
      <c r="G2119" s="51">
        <f t="shared" si="337"/>
        <v>7.2222222224809229E-2</v>
      </c>
      <c r="H2119" s="31" t="str">
        <f t="shared" si="334"/>
        <v>ACCEPTABLE</v>
      </c>
      <c r="I2119" s="18"/>
      <c r="J2119" s="33">
        <v>42730.569444444445</v>
      </c>
      <c r="K2119" s="33">
        <v>42730.582638888889</v>
      </c>
      <c r="L2119" s="27">
        <f t="shared" si="335"/>
        <v>1.3194444443797693E-2</v>
      </c>
      <c r="M2119" s="28" t="str">
        <f t="shared" si="336"/>
        <v>TRUE</v>
      </c>
      <c r="N2119" s="31" t="s">
        <v>39</v>
      </c>
      <c r="O2119" s="29" t="s">
        <v>1148</v>
      </c>
      <c r="P2119"/>
      <c r="Q2119"/>
      <c r="R2119"/>
      <c r="S2119"/>
      <c r="T2119"/>
      <c r="U2119"/>
      <c r="V2119"/>
      <c r="W2119"/>
    </row>
    <row r="2120" spans="1:23" ht="27" customHeight="1" thickBot="1" x14ac:dyDescent="0.3">
      <c r="A2120" s="73">
        <v>20245</v>
      </c>
      <c r="B2120" s="74">
        <v>2102</v>
      </c>
      <c r="C2120" s="75" t="s">
        <v>40</v>
      </c>
      <c r="D2120" s="76">
        <v>42730.947916666664</v>
      </c>
      <c r="E2120" s="74" t="s">
        <v>41</v>
      </c>
      <c r="F2120" s="33">
        <v>42730.748611111114</v>
      </c>
      <c r="G2120" s="51">
        <f t="shared" si="337"/>
        <v>0.19930555555038154</v>
      </c>
      <c r="H2120" s="31" t="str">
        <f t="shared" si="334"/>
        <v>ACCEPTABLE</v>
      </c>
      <c r="I2120" s="18"/>
      <c r="J2120" s="33">
        <v>42730.951388888891</v>
      </c>
      <c r="K2120" s="33">
        <v>42730.96597222222</v>
      </c>
      <c r="L2120" s="27">
        <f t="shared" si="335"/>
        <v>1.4583333329937886E-2</v>
      </c>
      <c r="M2120" s="28" t="str">
        <f t="shared" si="336"/>
        <v>TRUE</v>
      </c>
      <c r="N2120" s="31" t="s">
        <v>41</v>
      </c>
      <c r="O2120" s="29" t="s">
        <v>979</v>
      </c>
      <c r="P2120"/>
      <c r="Q2120"/>
      <c r="R2120"/>
      <c r="S2120"/>
      <c r="T2120"/>
      <c r="U2120"/>
      <c r="V2120"/>
      <c r="W2120"/>
    </row>
    <row r="2121" spans="1:23" ht="27" customHeight="1" thickBot="1" x14ac:dyDescent="0.3">
      <c r="A2121" s="73">
        <v>20245</v>
      </c>
      <c r="B2121" s="74">
        <v>2103</v>
      </c>
      <c r="C2121" s="75" t="s">
        <v>43</v>
      </c>
      <c r="D2121" s="76">
        <v>42730.982638888891</v>
      </c>
      <c r="E2121" s="74" t="s">
        <v>39</v>
      </c>
      <c r="F2121" s="33">
        <v>42730.748611111114</v>
      </c>
      <c r="G2121" s="51">
        <f t="shared" si="337"/>
        <v>0.23402777777664596</v>
      </c>
      <c r="H2121" s="31" t="str">
        <f t="shared" si="334"/>
        <v>ACCEPTABLE</v>
      </c>
      <c r="I2121" s="18"/>
      <c r="J2121" s="33">
        <v>42730.982638888891</v>
      </c>
      <c r="K2121" s="33">
        <v>42730.993055555555</v>
      </c>
      <c r="L2121" s="27">
        <f t="shared" si="335"/>
        <v>1.0416666664241347E-2</v>
      </c>
      <c r="M2121" s="28" t="str">
        <f t="shared" si="336"/>
        <v>TRUE</v>
      </c>
      <c r="N2121" s="31" t="s">
        <v>39</v>
      </c>
      <c r="O2121" s="29" t="s">
        <v>54</v>
      </c>
      <c r="P2121"/>
      <c r="Q2121"/>
      <c r="R2121"/>
      <c r="S2121"/>
      <c r="T2121"/>
      <c r="U2121"/>
      <c r="V2121"/>
      <c r="W2121"/>
    </row>
    <row r="2122" spans="1:23" ht="27" customHeight="1" thickBot="1" x14ac:dyDescent="0.3">
      <c r="A2122" s="73">
        <v>20246</v>
      </c>
      <c r="B2122" s="74">
        <v>2104</v>
      </c>
      <c r="C2122" s="75" t="s">
        <v>40</v>
      </c>
      <c r="D2122" s="76">
        <v>42731.072916666664</v>
      </c>
      <c r="E2122" s="74" t="s">
        <v>41</v>
      </c>
      <c r="F2122" s="33">
        <v>42730.696527777778</v>
      </c>
      <c r="G2122" s="51">
        <f t="shared" si="337"/>
        <v>0.37638888888614019</v>
      </c>
      <c r="H2122" s="31" t="str">
        <f t="shared" si="334"/>
        <v>ACCEPTABLE</v>
      </c>
      <c r="I2122" s="18"/>
      <c r="J2122" s="33">
        <v>42731.061111111114</v>
      </c>
      <c r="K2122" s="33">
        <v>42731.073611111111</v>
      </c>
      <c r="L2122" s="27">
        <f t="shared" si="335"/>
        <v>1.2499999997089617E-2</v>
      </c>
      <c r="M2122" s="28" t="str">
        <f t="shared" si="336"/>
        <v>TRUE</v>
      </c>
      <c r="N2122" s="31" t="s">
        <v>41</v>
      </c>
      <c r="O2122" s="29" t="s">
        <v>1149</v>
      </c>
      <c r="P2122"/>
      <c r="Q2122"/>
      <c r="R2122"/>
      <c r="S2122"/>
      <c r="T2122"/>
      <c r="U2122"/>
      <c r="V2122"/>
      <c r="W2122"/>
    </row>
    <row r="2123" spans="1:23" ht="27" customHeight="1" thickBot="1" x14ac:dyDescent="0.3">
      <c r="A2123" s="73">
        <v>20246</v>
      </c>
      <c r="B2123" s="74">
        <v>2105</v>
      </c>
      <c r="C2123" s="75" t="s">
        <v>43</v>
      </c>
      <c r="D2123" s="76">
        <v>42731.107638888891</v>
      </c>
      <c r="E2123" s="74" t="s">
        <v>39</v>
      </c>
      <c r="F2123" s="33">
        <v>42730.696527777778</v>
      </c>
      <c r="G2123" s="51">
        <f t="shared" si="337"/>
        <v>0.41111111111240461</v>
      </c>
      <c r="H2123" s="31" t="str">
        <f t="shared" si="334"/>
        <v>ACCEPTABLE</v>
      </c>
      <c r="I2123" s="18"/>
      <c r="J2123" s="33">
        <v>42731.102777777778</v>
      </c>
      <c r="K2123" s="33">
        <v>42731.114583333336</v>
      </c>
      <c r="L2123" s="27">
        <f t="shared" si="335"/>
        <v>1.1805555557657499E-2</v>
      </c>
      <c r="M2123" s="28" t="str">
        <f t="shared" si="336"/>
        <v>TRUE</v>
      </c>
      <c r="N2123" s="31" t="s">
        <v>39</v>
      </c>
      <c r="O2123" s="29" t="s">
        <v>54</v>
      </c>
      <c r="P2123"/>
      <c r="Q2123"/>
      <c r="R2123"/>
      <c r="S2123"/>
      <c r="T2123"/>
      <c r="U2123"/>
      <c r="V2123"/>
      <c r="W2123"/>
    </row>
    <row r="2124" spans="1:23" ht="27" customHeight="1" thickBot="1" x14ac:dyDescent="0.3">
      <c r="A2124" s="77">
        <v>20245</v>
      </c>
      <c r="B2124" s="78">
        <v>2106</v>
      </c>
      <c r="C2124" s="79" t="s">
        <v>379</v>
      </c>
      <c r="D2124" s="80">
        <v>42731.361111111109</v>
      </c>
      <c r="E2124" s="78" t="s">
        <v>41</v>
      </c>
      <c r="F2124" s="33">
        <v>42731.3</v>
      </c>
      <c r="G2124" s="51">
        <f t="shared" si="337"/>
        <v>6.1111111106583849E-2</v>
      </c>
      <c r="H2124" s="31" t="str">
        <f t="shared" si="334"/>
        <v>ACCEPTABLE</v>
      </c>
      <c r="I2124" s="18"/>
      <c r="J2124" s="33">
        <v>42731.354861111111</v>
      </c>
      <c r="K2124" s="33">
        <v>42731.365972222222</v>
      </c>
      <c r="L2124" s="27">
        <f t="shared" si="335"/>
        <v>1.1111111110949423E-2</v>
      </c>
      <c r="M2124" s="28" t="str">
        <f t="shared" si="336"/>
        <v>TRUE</v>
      </c>
      <c r="N2124" s="31" t="s">
        <v>41</v>
      </c>
      <c r="O2124" s="29" t="s">
        <v>54</v>
      </c>
      <c r="P2124"/>
      <c r="Q2124"/>
      <c r="R2124"/>
      <c r="S2124"/>
      <c r="T2124"/>
      <c r="U2124"/>
      <c r="V2124"/>
      <c r="W2124"/>
    </row>
    <row r="2125" spans="1:23" ht="27" customHeight="1" thickBot="1" x14ac:dyDescent="0.3">
      <c r="A2125" s="77">
        <v>20245</v>
      </c>
      <c r="B2125" s="78">
        <v>2107</v>
      </c>
      <c r="C2125" s="79" t="s">
        <v>40</v>
      </c>
      <c r="D2125" s="80">
        <v>42731.388888888891</v>
      </c>
      <c r="E2125" s="78" t="s">
        <v>39</v>
      </c>
      <c r="F2125" s="33">
        <v>42731.3</v>
      </c>
      <c r="G2125" s="51">
        <f t="shared" si="337"/>
        <v>8.8888888887595385E-2</v>
      </c>
      <c r="H2125" s="31" t="str">
        <f t="shared" si="334"/>
        <v>ACCEPTABLE</v>
      </c>
      <c r="I2125" s="18"/>
      <c r="J2125" s="33">
        <v>42731.372916666667</v>
      </c>
      <c r="K2125" s="33">
        <v>42731.386805555558</v>
      </c>
      <c r="L2125" s="27">
        <f t="shared" si="335"/>
        <v>1.3888888890505768E-2</v>
      </c>
      <c r="M2125" s="28" t="str">
        <f t="shared" si="336"/>
        <v>TRUE</v>
      </c>
      <c r="N2125" s="31" t="s">
        <v>39</v>
      </c>
      <c r="O2125" s="29" t="s">
        <v>1150</v>
      </c>
      <c r="P2125"/>
      <c r="Q2125"/>
      <c r="R2125"/>
      <c r="S2125"/>
      <c r="T2125"/>
      <c r="U2125"/>
      <c r="V2125"/>
      <c r="W2125"/>
    </row>
    <row r="2126" spans="1:23" ht="27" customHeight="1" thickBot="1" x14ac:dyDescent="0.3">
      <c r="A2126" s="73">
        <v>20246</v>
      </c>
      <c r="B2126" s="74">
        <v>2108</v>
      </c>
      <c r="C2126" s="75" t="s">
        <v>43</v>
      </c>
      <c r="D2126" s="76">
        <v>42731.4375</v>
      </c>
      <c r="E2126" s="74" t="s">
        <v>41</v>
      </c>
      <c r="F2126" s="33">
        <v>42731.3</v>
      </c>
      <c r="G2126" s="51">
        <f t="shared" si="337"/>
        <v>0.13749999999708962</v>
      </c>
      <c r="H2126" s="31" t="str">
        <f t="shared" si="334"/>
        <v>ACCEPTABLE</v>
      </c>
      <c r="I2126" s="18"/>
      <c r="J2126" s="33">
        <v>42731.4375</v>
      </c>
      <c r="K2126" s="33">
        <v>42731.444444444445</v>
      </c>
      <c r="L2126" s="27">
        <f t="shared" si="335"/>
        <v>6.9444444452528842E-3</v>
      </c>
      <c r="M2126" s="28" t="str">
        <f t="shared" si="336"/>
        <v>TRUE</v>
      </c>
      <c r="N2126" s="31" t="s">
        <v>41</v>
      </c>
      <c r="O2126" s="29" t="s">
        <v>971</v>
      </c>
      <c r="P2126"/>
      <c r="Q2126"/>
      <c r="R2126"/>
      <c r="S2126"/>
      <c r="T2126"/>
      <c r="U2126"/>
      <c r="V2126"/>
      <c r="W2126"/>
    </row>
    <row r="2127" spans="1:23" ht="27" customHeight="1" thickBot="1" x14ac:dyDescent="0.3">
      <c r="A2127" s="73">
        <v>20246</v>
      </c>
      <c r="B2127" s="74">
        <v>2109</v>
      </c>
      <c r="C2127" s="75" t="s">
        <v>43</v>
      </c>
      <c r="D2127" s="76">
        <v>42732.048611111109</v>
      </c>
      <c r="E2127" s="74" t="s">
        <v>41</v>
      </c>
      <c r="F2127" s="33">
        <v>42731.620833333334</v>
      </c>
      <c r="G2127" s="51">
        <f t="shared" si="337"/>
        <v>0.42777777777519077</v>
      </c>
      <c r="H2127" s="31" t="str">
        <f t="shared" si="334"/>
        <v>ACCEPTABLE</v>
      </c>
      <c r="I2127" s="18"/>
      <c r="J2127" s="33">
        <v>42732.048611111109</v>
      </c>
      <c r="K2127" s="33">
        <v>42732.056944444441</v>
      </c>
      <c r="L2127" s="27">
        <f t="shared" si="335"/>
        <v>8.333333331393078E-3</v>
      </c>
      <c r="M2127" s="28" t="str">
        <f t="shared" si="336"/>
        <v>TRUE</v>
      </c>
      <c r="N2127" s="31" t="s">
        <v>41</v>
      </c>
      <c r="O2127" s="29" t="s">
        <v>44</v>
      </c>
      <c r="P2127"/>
      <c r="Q2127"/>
      <c r="R2127"/>
      <c r="S2127"/>
      <c r="T2127"/>
      <c r="U2127"/>
      <c r="V2127"/>
      <c r="W2127"/>
    </row>
    <row r="2128" spans="1:23" ht="27" customHeight="1" thickBot="1" x14ac:dyDescent="0.3">
      <c r="A2128" s="73">
        <v>20246</v>
      </c>
      <c r="B2128" s="74">
        <v>2110</v>
      </c>
      <c r="C2128" s="75" t="s">
        <v>40</v>
      </c>
      <c r="D2128" s="76">
        <v>42732.076388888891</v>
      </c>
      <c r="E2128" s="74" t="s">
        <v>39</v>
      </c>
      <c r="F2128" s="33">
        <v>42731.620833333334</v>
      </c>
      <c r="G2128" s="51">
        <f t="shared" si="337"/>
        <v>0.45555555555620231</v>
      </c>
      <c r="H2128" s="31" t="str">
        <f t="shared" si="334"/>
        <v>ACCEPTABLE</v>
      </c>
      <c r="I2128" s="18"/>
      <c r="J2128" s="33">
        <v>42732.09375</v>
      </c>
      <c r="K2128" s="33">
        <v>42732.107638888891</v>
      </c>
      <c r="L2128" s="27">
        <f t="shared" si="335"/>
        <v>1.3888888890505768E-2</v>
      </c>
      <c r="M2128" s="28" t="str">
        <f t="shared" si="336"/>
        <v>TRUE</v>
      </c>
      <c r="N2128" s="31" t="s">
        <v>39</v>
      </c>
      <c r="O2128" s="29" t="s">
        <v>1151</v>
      </c>
      <c r="P2128"/>
      <c r="Q2128"/>
      <c r="R2128"/>
      <c r="S2128"/>
      <c r="T2128"/>
      <c r="U2128"/>
      <c r="V2128"/>
      <c r="W2128"/>
    </row>
    <row r="2129" spans="1:23" ht="27" customHeight="1" thickBot="1" x14ac:dyDescent="0.3">
      <c r="A2129" s="77">
        <v>20247</v>
      </c>
      <c r="B2129" s="78">
        <v>2111</v>
      </c>
      <c r="C2129" s="79" t="s">
        <v>340</v>
      </c>
      <c r="D2129" s="80">
        <v>42732.354166666664</v>
      </c>
      <c r="E2129" s="78" t="s">
        <v>41</v>
      </c>
      <c r="F2129" s="33">
        <v>42731.620833333334</v>
      </c>
      <c r="G2129" s="51">
        <f t="shared" si="337"/>
        <v>0.73333333332993789</v>
      </c>
      <c r="H2129" s="31" t="str">
        <f t="shared" si="334"/>
        <v>ACCEPTABLE</v>
      </c>
      <c r="I2129" s="18"/>
      <c r="J2129" s="33">
        <v>42732.351388888892</v>
      </c>
      <c r="K2129" s="33">
        <v>42732.365972222222</v>
      </c>
      <c r="L2129" s="27">
        <f t="shared" si="335"/>
        <v>1.4583333329937886E-2</v>
      </c>
      <c r="M2129" s="28" t="str">
        <f t="shared" si="336"/>
        <v>TRUE</v>
      </c>
      <c r="N2129" s="31" t="s">
        <v>41</v>
      </c>
      <c r="O2129" s="29" t="s">
        <v>1152</v>
      </c>
      <c r="P2129"/>
      <c r="Q2129"/>
      <c r="R2129"/>
      <c r="S2129"/>
      <c r="T2129"/>
      <c r="U2129"/>
      <c r="V2129"/>
      <c r="W2129"/>
    </row>
    <row r="2130" spans="1:23" ht="27" customHeight="1" thickBot="1" x14ac:dyDescent="0.3">
      <c r="A2130" s="77">
        <v>20247</v>
      </c>
      <c r="B2130" s="78">
        <v>2112</v>
      </c>
      <c r="C2130" s="79" t="s">
        <v>51</v>
      </c>
      <c r="D2130" s="80">
        <v>42732.388888888891</v>
      </c>
      <c r="E2130" s="78" t="s">
        <v>39</v>
      </c>
      <c r="F2130" s="33">
        <v>42731.620833333334</v>
      </c>
      <c r="G2130" s="51">
        <f t="shared" si="337"/>
        <v>0.76805555555620231</v>
      </c>
      <c r="H2130" s="31" t="str">
        <f t="shared" si="334"/>
        <v>ACCEPTABLE</v>
      </c>
      <c r="I2130" s="18"/>
      <c r="J2130" s="33">
        <v>42732.385416666664</v>
      </c>
      <c r="K2130" s="33">
        <v>42732.394444444442</v>
      </c>
      <c r="L2130" s="27">
        <f t="shared" si="335"/>
        <v>9.0277777781011537E-3</v>
      </c>
      <c r="M2130" s="28" t="str">
        <f t="shared" si="336"/>
        <v>TRUE</v>
      </c>
      <c r="N2130" s="31" t="s">
        <v>39</v>
      </c>
      <c r="O2130" s="29" t="s">
        <v>413</v>
      </c>
      <c r="P2130"/>
      <c r="Q2130"/>
      <c r="R2130"/>
      <c r="S2130"/>
      <c r="T2130"/>
      <c r="U2130"/>
      <c r="V2130"/>
      <c r="W2130"/>
    </row>
    <row r="2131" spans="1:23" ht="27" customHeight="1" thickBot="1" x14ac:dyDescent="0.3">
      <c r="A2131" s="73">
        <v>20247</v>
      </c>
      <c r="B2131" s="74">
        <v>2113</v>
      </c>
      <c r="C2131" s="75" t="s">
        <v>53</v>
      </c>
      <c r="D2131" s="76">
        <v>42733.027777777781</v>
      </c>
      <c r="E2131" s="74" t="s">
        <v>41</v>
      </c>
      <c r="F2131" s="33">
        <v>42732.788888888892</v>
      </c>
      <c r="G2131" s="51">
        <f t="shared" si="337"/>
        <v>0.23888888888905058</v>
      </c>
      <c r="H2131" s="31" t="str">
        <f t="shared" si="334"/>
        <v>ACCEPTABLE</v>
      </c>
      <c r="I2131" s="18"/>
      <c r="J2131" s="33">
        <v>42733.020833333336</v>
      </c>
      <c r="K2131" s="33">
        <v>42733.029861111114</v>
      </c>
      <c r="L2131" s="27">
        <f t="shared" si="335"/>
        <v>9.0277777781011537E-3</v>
      </c>
      <c r="M2131" s="28" t="str">
        <f t="shared" si="336"/>
        <v>TRUE</v>
      </c>
      <c r="N2131" s="31" t="s">
        <v>41</v>
      </c>
      <c r="O2131" s="29" t="s">
        <v>633</v>
      </c>
      <c r="P2131"/>
      <c r="Q2131"/>
      <c r="R2131"/>
      <c r="S2131"/>
      <c r="T2131"/>
      <c r="U2131"/>
      <c r="V2131"/>
      <c r="W2131"/>
    </row>
    <row r="2132" spans="1:23" ht="27" customHeight="1" thickBot="1" x14ac:dyDescent="0.3">
      <c r="A2132" s="73">
        <v>20247</v>
      </c>
      <c r="B2132" s="74">
        <v>2114</v>
      </c>
      <c r="C2132" s="75" t="s">
        <v>53</v>
      </c>
      <c r="D2132" s="76">
        <v>42733.083333333336</v>
      </c>
      <c r="E2132" s="74" t="s">
        <v>39</v>
      </c>
      <c r="F2132" s="33">
        <v>42732.788888888892</v>
      </c>
      <c r="G2132" s="51">
        <f t="shared" si="337"/>
        <v>0.29444444444379769</v>
      </c>
      <c r="H2132" s="31" t="str">
        <f t="shared" si="334"/>
        <v>ACCEPTABLE</v>
      </c>
      <c r="I2132" s="18"/>
      <c r="J2132" s="33">
        <v>42733.072916666664</v>
      </c>
      <c r="K2132" s="33">
        <v>42733.081944444442</v>
      </c>
      <c r="L2132" s="27">
        <f t="shared" si="335"/>
        <v>9.0277777781011537E-3</v>
      </c>
      <c r="M2132" s="28" t="str">
        <f t="shared" si="336"/>
        <v>TRUE</v>
      </c>
      <c r="N2132" s="31" t="s">
        <v>39</v>
      </c>
      <c r="O2132" s="29" t="s">
        <v>633</v>
      </c>
      <c r="P2132"/>
      <c r="Q2132"/>
      <c r="R2132"/>
      <c r="S2132"/>
      <c r="T2132"/>
      <c r="U2132"/>
      <c r="V2132"/>
      <c r="W2132"/>
    </row>
    <row r="2133" spans="1:23" ht="27" customHeight="1" thickBot="1" x14ac:dyDescent="0.3">
      <c r="A2133" s="73">
        <v>20247</v>
      </c>
      <c r="B2133" s="74">
        <v>2115</v>
      </c>
      <c r="C2133" s="75" t="s">
        <v>51</v>
      </c>
      <c r="D2133" s="76">
        <v>42734.256944444445</v>
      </c>
      <c r="E2133" s="74" t="s">
        <v>41</v>
      </c>
      <c r="F2133" s="33">
        <v>42733.666666666664</v>
      </c>
      <c r="G2133" s="51">
        <f t="shared" si="337"/>
        <v>0.59027777778101154</v>
      </c>
      <c r="H2133" s="31" t="str">
        <f t="shared" si="334"/>
        <v>ACCEPTABLE</v>
      </c>
      <c r="I2133" s="18"/>
      <c r="J2133" s="33">
        <v>42734.277777777781</v>
      </c>
      <c r="K2133" s="33">
        <v>42734.287499999999</v>
      </c>
      <c r="L2133" s="27">
        <f t="shared" si="335"/>
        <v>9.7222222175332718E-3</v>
      </c>
      <c r="M2133" s="28" t="str">
        <f t="shared" si="336"/>
        <v>TRUE</v>
      </c>
      <c r="N2133" s="31" t="s">
        <v>41</v>
      </c>
      <c r="O2133" s="29" t="s">
        <v>821</v>
      </c>
      <c r="P2133"/>
      <c r="Q2133"/>
      <c r="R2133"/>
      <c r="S2133"/>
      <c r="T2133"/>
      <c r="U2133"/>
      <c r="V2133"/>
      <c r="W2133"/>
    </row>
    <row r="2134" spans="1:23" ht="27" customHeight="1" thickBot="1" x14ac:dyDescent="0.3">
      <c r="A2134" s="77">
        <v>20247</v>
      </c>
      <c r="B2134" s="78">
        <v>2116</v>
      </c>
      <c r="C2134" s="79" t="s">
        <v>340</v>
      </c>
      <c r="D2134" s="80">
        <v>42734.284722222219</v>
      </c>
      <c r="E2134" s="78" t="s">
        <v>39</v>
      </c>
      <c r="F2134" s="33">
        <v>42733.666666666664</v>
      </c>
      <c r="G2134" s="51">
        <f t="shared" si="337"/>
        <v>0.61805555555474712</v>
      </c>
      <c r="H2134" s="31" t="str">
        <f t="shared" si="334"/>
        <v>ACCEPTABLE</v>
      </c>
      <c r="I2134" s="18"/>
      <c r="J2134" s="33">
        <v>42734.324999999997</v>
      </c>
      <c r="K2134" s="33">
        <v>42734.339583333334</v>
      </c>
      <c r="L2134" s="27">
        <f t="shared" si="335"/>
        <v>1.4583333337213844E-2</v>
      </c>
      <c r="M2134" s="28" t="str">
        <f t="shared" si="336"/>
        <v>TRUE</v>
      </c>
      <c r="N2134" s="31" t="s">
        <v>39</v>
      </c>
      <c r="O2134" s="29" t="s">
        <v>994</v>
      </c>
      <c r="P2134"/>
      <c r="Q2134"/>
      <c r="R2134"/>
      <c r="S2134"/>
      <c r="T2134"/>
      <c r="U2134"/>
      <c r="V2134"/>
      <c r="W2134"/>
    </row>
    <row r="2135" spans="1:23" ht="27" customHeight="1" thickBot="1" x14ac:dyDescent="0.3">
      <c r="A2135" s="73">
        <v>20248</v>
      </c>
      <c r="B2135" s="74">
        <v>2117</v>
      </c>
      <c r="C2135" s="75" t="s">
        <v>340</v>
      </c>
      <c r="D2135" s="76">
        <v>42734.416666666664</v>
      </c>
      <c r="E2135" s="74" t="s">
        <v>41</v>
      </c>
      <c r="F2135" s="33">
        <v>42733.666666666664</v>
      </c>
      <c r="G2135" s="51">
        <f t="shared" ref="G2135:G2136" si="338">IF(D2135="","",D2135-F2135)</f>
        <v>0.75</v>
      </c>
      <c r="H2135" s="31" t="str">
        <f t="shared" si="334"/>
        <v>ACCEPTABLE</v>
      </c>
      <c r="I2135" s="18"/>
      <c r="J2135" s="33">
        <v>42734.409722222219</v>
      </c>
      <c r="K2135" s="33">
        <v>42734.424305555556</v>
      </c>
      <c r="L2135" s="27">
        <f t="shared" si="335"/>
        <v>1.4583333337213844E-2</v>
      </c>
      <c r="M2135" s="28" t="str">
        <f t="shared" si="336"/>
        <v>TRUE</v>
      </c>
      <c r="N2135" s="31" t="s">
        <v>41</v>
      </c>
      <c r="O2135" s="29" t="s">
        <v>1153</v>
      </c>
      <c r="P2135"/>
      <c r="Q2135"/>
      <c r="R2135"/>
      <c r="S2135"/>
      <c r="T2135"/>
      <c r="U2135"/>
      <c r="V2135"/>
      <c r="W2135"/>
    </row>
    <row r="2136" spans="1:23" ht="27" customHeight="1" thickBot="1" x14ac:dyDescent="0.3">
      <c r="A2136" s="73">
        <v>20248</v>
      </c>
      <c r="B2136" s="74">
        <v>2118</v>
      </c>
      <c r="C2136" s="75" t="s">
        <v>51</v>
      </c>
      <c r="D2136" s="76">
        <v>42734.458333333336</v>
      </c>
      <c r="E2136" s="74" t="s">
        <v>39</v>
      </c>
      <c r="F2136" s="33">
        <v>42733.666666666664</v>
      </c>
      <c r="G2136" s="51">
        <f t="shared" si="338"/>
        <v>0.79166666667151731</v>
      </c>
      <c r="H2136" s="31" t="str">
        <f t="shared" si="334"/>
        <v>ACCEPTABLE</v>
      </c>
      <c r="I2136" s="18"/>
      <c r="J2136" s="33">
        <v>42734.444444444445</v>
      </c>
      <c r="K2136" s="33">
        <v>42734.45208333333</v>
      </c>
      <c r="L2136" s="27">
        <f t="shared" si="335"/>
        <v>7.6388888846850023E-3</v>
      </c>
      <c r="M2136" s="28" t="str">
        <f t="shared" si="336"/>
        <v>TRUE</v>
      </c>
      <c r="N2136" s="31" t="s">
        <v>39</v>
      </c>
      <c r="O2136" s="29" t="s">
        <v>453</v>
      </c>
      <c r="P2136"/>
      <c r="Q2136"/>
      <c r="R2136"/>
      <c r="S2136"/>
      <c r="T2136"/>
      <c r="U2136"/>
      <c r="V2136"/>
      <c r="W2136"/>
    </row>
    <row r="2137" spans="1:23" ht="27" customHeight="1" thickBot="1" x14ac:dyDescent="0.3">
      <c r="A2137" s="73">
        <v>20248</v>
      </c>
      <c r="B2137" s="74">
        <v>2119</v>
      </c>
      <c r="C2137" s="75" t="s">
        <v>51</v>
      </c>
      <c r="D2137" s="76">
        <v>42735.583333333336</v>
      </c>
      <c r="E2137" s="74" t="s">
        <v>41</v>
      </c>
      <c r="F2137" s="33">
        <v>42735.378472222219</v>
      </c>
      <c r="G2137" s="51">
        <f t="shared" si="337"/>
        <v>0.20486111111677019</v>
      </c>
      <c r="H2137" s="31" t="str">
        <f t="shared" si="334"/>
        <v>ACCEPTABLE</v>
      </c>
      <c r="I2137" s="18"/>
      <c r="J2137" s="33">
        <v>42735.618055555555</v>
      </c>
      <c r="K2137" s="33">
        <v>42735.628472222219</v>
      </c>
      <c r="L2137" s="27">
        <f t="shared" si="335"/>
        <v>1.0416666664241347E-2</v>
      </c>
      <c r="M2137" s="28" t="str">
        <f t="shared" si="336"/>
        <v>TRUE</v>
      </c>
      <c r="N2137" s="31" t="s">
        <v>41</v>
      </c>
      <c r="O2137" s="29" t="s">
        <v>687</v>
      </c>
      <c r="P2137"/>
      <c r="Q2137"/>
      <c r="R2137"/>
      <c r="S2137"/>
      <c r="T2137"/>
      <c r="U2137"/>
      <c r="V2137"/>
      <c r="W2137"/>
    </row>
    <row r="2138" spans="1:23" ht="27" customHeight="1" thickBot="1" x14ac:dyDescent="0.3">
      <c r="A2138" s="73">
        <v>20248</v>
      </c>
      <c r="B2138" s="74">
        <v>2120</v>
      </c>
      <c r="C2138" s="75" t="s">
        <v>340</v>
      </c>
      <c r="D2138" s="76">
        <v>42735.611111111109</v>
      </c>
      <c r="E2138" s="74" t="s">
        <v>39</v>
      </c>
      <c r="F2138" s="33">
        <v>42735.378472222219</v>
      </c>
      <c r="G2138" s="51">
        <f t="shared" ref="G2138" si="339">IF(D2138="","",D2138-F2138)</f>
        <v>0.23263888889050577</v>
      </c>
      <c r="H2138" s="31" t="str">
        <f t="shared" si="334"/>
        <v>ACCEPTABLE</v>
      </c>
      <c r="I2138" s="18"/>
      <c r="J2138" s="33">
        <v>42735.648611111108</v>
      </c>
      <c r="K2138" s="33">
        <v>42735.659722222219</v>
      </c>
      <c r="L2138" s="27">
        <f t="shared" si="335"/>
        <v>1.1111111110949423E-2</v>
      </c>
      <c r="M2138" s="28" t="str">
        <f t="shared" si="336"/>
        <v>TRUE</v>
      </c>
      <c r="N2138" s="31" t="s">
        <v>39</v>
      </c>
      <c r="O2138" s="29" t="s">
        <v>1154</v>
      </c>
      <c r="P2138"/>
      <c r="Q2138"/>
      <c r="R2138"/>
      <c r="S2138"/>
      <c r="T2138"/>
      <c r="U2138"/>
      <c r="V2138"/>
      <c r="W2138"/>
    </row>
    <row r="2139" spans="1:23" ht="27" customHeight="1" thickBot="1" x14ac:dyDescent="0.3">
      <c r="A2139" s="77">
        <v>20249</v>
      </c>
      <c r="B2139" s="78">
        <v>2121</v>
      </c>
      <c r="C2139" s="79" t="s">
        <v>40</v>
      </c>
      <c r="D2139" s="80">
        <v>42735.701388888891</v>
      </c>
      <c r="E2139" s="78" t="s">
        <v>41</v>
      </c>
      <c r="F2139" s="33">
        <v>42735.378472222219</v>
      </c>
      <c r="G2139" s="51">
        <f t="shared" si="337"/>
        <v>0.32291666667151731</v>
      </c>
      <c r="H2139" s="31" t="str">
        <f t="shared" si="334"/>
        <v>ACCEPTABLE</v>
      </c>
      <c r="I2139" s="18"/>
      <c r="J2139" s="33">
        <v>42735.682638888888</v>
      </c>
      <c r="K2139" s="33">
        <v>42735.693055555559</v>
      </c>
      <c r="L2139" s="27">
        <f t="shared" si="335"/>
        <v>1.0416666671517305E-2</v>
      </c>
      <c r="M2139" s="28" t="str">
        <f t="shared" si="336"/>
        <v>TRUE</v>
      </c>
      <c r="N2139" s="31" t="s">
        <v>41</v>
      </c>
      <c r="O2139" s="29" t="s">
        <v>897</v>
      </c>
      <c r="P2139"/>
      <c r="Q2139"/>
      <c r="R2139"/>
      <c r="S2139"/>
      <c r="T2139"/>
      <c r="U2139"/>
      <c r="V2139"/>
      <c r="W2139"/>
    </row>
    <row r="2140" spans="1:23" ht="27" customHeight="1" thickBot="1" x14ac:dyDescent="0.3">
      <c r="A2140" s="77">
        <v>20249</v>
      </c>
      <c r="B2140" s="78">
        <v>2122</v>
      </c>
      <c r="C2140" s="79" t="s">
        <v>43</v>
      </c>
      <c r="D2140" s="80">
        <v>42735.736111111109</v>
      </c>
      <c r="E2140" s="78" t="s">
        <v>39</v>
      </c>
      <c r="F2140" s="33">
        <v>42735.378472222219</v>
      </c>
      <c r="G2140" s="51">
        <f t="shared" si="337"/>
        <v>0.35763888889050577</v>
      </c>
      <c r="H2140" s="31" t="str">
        <f t="shared" si="334"/>
        <v>ACCEPTABLE</v>
      </c>
      <c r="I2140" s="18"/>
      <c r="J2140" s="33">
        <v>42735.722916666666</v>
      </c>
      <c r="K2140" s="33">
        <v>42735.729861111111</v>
      </c>
      <c r="L2140" s="27">
        <f t="shared" si="335"/>
        <v>6.9444444452528842E-3</v>
      </c>
      <c r="M2140" s="28" t="str">
        <f t="shared" si="336"/>
        <v>TRUE</v>
      </c>
      <c r="N2140" s="31" t="s">
        <v>39</v>
      </c>
      <c r="O2140" s="29" t="s">
        <v>1155</v>
      </c>
      <c r="P2140"/>
      <c r="Q2140"/>
      <c r="R2140"/>
      <c r="S2140"/>
      <c r="T2140"/>
      <c r="U2140"/>
      <c r="V2140"/>
      <c r="W2140"/>
    </row>
    <row r="2141" spans="1:23" ht="27" customHeight="1" thickBot="1" x14ac:dyDescent="0.3">
      <c r="A2141" s="73">
        <v>20249</v>
      </c>
      <c r="B2141" s="74">
        <v>2123</v>
      </c>
      <c r="C2141" s="75" t="s">
        <v>43</v>
      </c>
      <c r="D2141" s="76">
        <v>42737.069444444445</v>
      </c>
      <c r="E2141" s="74" t="s">
        <v>41</v>
      </c>
      <c r="F2141" s="33">
        <v>42736.886111111111</v>
      </c>
      <c r="G2141" s="51">
        <f t="shared" si="337"/>
        <v>0.18333333333430346</v>
      </c>
      <c r="H2141" s="31" t="str">
        <f t="shared" si="334"/>
        <v>ACCEPTABLE</v>
      </c>
      <c r="I2141" s="18"/>
      <c r="J2141" s="33">
        <v>42737.06527777778</v>
      </c>
      <c r="K2141" s="33">
        <v>42737.072222222225</v>
      </c>
      <c r="L2141" s="27">
        <f t="shared" si="335"/>
        <v>6.9444444452528842E-3</v>
      </c>
      <c r="M2141" s="28" t="str">
        <f t="shared" si="336"/>
        <v>TRUE</v>
      </c>
      <c r="N2141" s="31" t="s">
        <v>41</v>
      </c>
      <c r="O2141" s="29" t="s">
        <v>1155</v>
      </c>
      <c r="P2141"/>
      <c r="Q2141"/>
      <c r="R2141"/>
      <c r="S2141"/>
      <c r="T2141"/>
      <c r="U2141"/>
      <c r="V2141"/>
      <c r="W2141"/>
    </row>
    <row r="2142" spans="1:23" ht="27" customHeight="1" thickBot="1" x14ac:dyDescent="0.3">
      <c r="A2142" s="73">
        <v>20249</v>
      </c>
      <c r="B2142" s="74">
        <v>2124</v>
      </c>
      <c r="C2142" s="75" t="s">
        <v>43</v>
      </c>
      <c r="D2142" s="76">
        <v>42737.121527777781</v>
      </c>
      <c r="E2142" s="74" t="s">
        <v>39</v>
      </c>
      <c r="F2142" s="33">
        <v>42736.886111111111</v>
      </c>
      <c r="G2142" s="51">
        <f t="shared" si="337"/>
        <v>0.23541666667006211</v>
      </c>
      <c r="H2142" s="31" t="str">
        <f t="shared" si="334"/>
        <v>ACCEPTABLE</v>
      </c>
      <c r="I2142" s="18"/>
      <c r="J2142" s="33">
        <v>42737.137499999997</v>
      </c>
      <c r="K2142" s="33">
        <v>42737.144444444442</v>
      </c>
      <c r="L2142" s="27">
        <f t="shared" si="335"/>
        <v>6.9444444452528842E-3</v>
      </c>
      <c r="M2142" s="28" t="str">
        <f t="shared" si="336"/>
        <v>TRUE</v>
      </c>
      <c r="N2142" s="31" t="s">
        <v>39</v>
      </c>
      <c r="O2142" s="29" t="s">
        <v>1155</v>
      </c>
      <c r="P2142"/>
      <c r="Q2142"/>
      <c r="R2142"/>
      <c r="S2142"/>
      <c r="T2142"/>
      <c r="U2142"/>
      <c r="V2142"/>
      <c r="W2142"/>
    </row>
    <row r="2143" spans="1:23" ht="27" customHeight="1" thickBot="1" x14ac:dyDescent="0.3">
      <c r="A2143" s="73">
        <v>20250</v>
      </c>
      <c r="B2143" s="74">
        <v>2125</v>
      </c>
      <c r="C2143" s="75" t="s">
        <v>40</v>
      </c>
      <c r="D2143" s="76">
        <v>42737.145833333336</v>
      </c>
      <c r="E2143" s="74" t="s">
        <v>41</v>
      </c>
      <c r="F2143" s="33">
        <v>42736.886111111111</v>
      </c>
      <c r="G2143" s="51">
        <f t="shared" si="337"/>
        <v>0.25972222222480923</v>
      </c>
      <c r="H2143" s="31" t="str">
        <f t="shared" si="334"/>
        <v>ACCEPTABLE</v>
      </c>
      <c r="I2143" s="18"/>
      <c r="J2143" s="33">
        <v>42737.168749999997</v>
      </c>
      <c r="K2143" s="33">
        <v>42737.178472222222</v>
      </c>
      <c r="L2143" s="27">
        <f t="shared" si="335"/>
        <v>9.7222222248092294E-3</v>
      </c>
      <c r="M2143" s="28" t="str">
        <f t="shared" si="336"/>
        <v>TRUE</v>
      </c>
      <c r="N2143" s="31" t="s">
        <v>41</v>
      </c>
      <c r="O2143" s="29" t="s">
        <v>876</v>
      </c>
      <c r="P2143"/>
      <c r="Q2143"/>
      <c r="R2143"/>
      <c r="S2143"/>
      <c r="T2143"/>
      <c r="U2143"/>
      <c r="V2143"/>
      <c r="W2143"/>
    </row>
    <row r="2144" spans="1:23" ht="27" customHeight="1" thickBot="1" x14ac:dyDescent="0.3">
      <c r="A2144" s="73">
        <v>20250</v>
      </c>
      <c r="B2144" s="74">
        <v>2126</v>
      </c>
      <c r="C2144" s="75" t="s">
        <v>43</v>
      </c>
      <c r="D2144" s="76">
        <v>42737.180555555555</v>
      </c>
      <c r="E2144" s="74" t="s">
        <v>39</v>
      </c>
      <c r="F2144" s="33">
        <v>42736.886111111111</v>
      </c>
      <c r="G2144" s="51">
        <f t="shared" si="337"/>
        <v>0.29444444444379769</v>
      </c>
      <c r="H2144" s="31" t="str">
        <f t="shared" si="334"/>
        <v>ACCEPTABLE</v>
      </c>
      <c r="I2144" s="18"/>
      <c r="J2144" s="33">
        <v>42737.206944444442</v>
      </c>
      <c r="K2144" s="33">
        <v>42737.216666666667</v>
      </c>
      <c r="L2144" s="27">
        <f t="shared" si="335"/>
        <v>9.7222222248092294E-3</v>
      </c>
      <c r="M2144" s="28" t="str">
        <f t="shared" si="336"/>
        <v>TRUE</v>
      </c>
      <c r="N2144" s="31" t="s">
        <v>39</v>
      </c>
      <c r="O2144" s="29" t="s">
        <v>1155</v>
      </c>
      <c r="P2144"/>
      <c r="Q2144"/>
      <c r="R2144"/>
      <c r="S2144"/>
      <c r="T2144"/>
      <c r="U2144"/>
      <c r="V2144"/>
      <c r="W2144"/>
    </row>
    <row r="2145" spans="1:23" ht="27" customHeight="1" thickBot="1" x14ac:dyDescent="0.3">
      <c r="A2145" s="77">
        <v>20249</v>
      </c>
      <c r="B2145" s="78">
        <v>2127</v>
      </c>
      <c r="C2145" s="79" t="s">
        <v>43</v>
      </c>
      <c r="D2145" s="80">
        <v>42737.340277777781</v>
      </c>
      <c r="E2145" s="74"/>
      <c r="F2145" s="33">
        <v>42737.261805555558</v>
      </c>
      <c r="G2145" s="51">
        <f t="shared" si="337"/>
        <v>7.8472222223354038E-2</v>
      </c>
      <c r="H2145" s="31" t="str">
        <f t="shared" si="334"/>
        <v>ACCEPTABLE</v>
      </c>
      <c r="I2145" s="18"/>
      <c r="J2145" s="33">
        <v>42737.340277777781</v>
      </c>
      <c r="K2145" s="33">
        <v>42737.347222222219</v>
      </c>
      <c r="L2145" s="27">
        <f t="shared" si="335"/>
        <v>6.9444444379769266E-3</v>
      </c>
      <c r="M2145" s="28" t="str">
        <f t="shared" si="336"/>
        <v>TRUE</v>
      </c>
      <c r="N2145" s="31" t="s">
        <v>41</v>
      </c>
      <c r="O2145" s="29" t="s">
        <v>1155</v>
      </c>
      <c r="P2145"/>
      <c r="Q2145"/>
      <c r="R2145"/>
      <c r="S2145"/>
      <c r="T2145"/>
      <c r="U2145"/>
      <c r="V2145"/>
      <c r="W2145"/>
    </row>
    <row r="2146" spans="1:23" ht="27" customHeight="1" thickBot="1" x14ac:dyDescent="0.3">
      <c r="A2146" s="77">
        <v>20249</v>
      </c>
      <c r="B2146" s="78">
        <v>2128</v>
      </c>
      <c r="C2146" s="79" t="s">
        <v>40</v>
      </c>
      <c r="D2146" s="80">
        <v>42737.368055555555</v>
      </c>
      <c r="E2146" s="74"/>
      <c r="F2146" s="33">
        <v>42737.261805555558</v>
      </c>
      <c r="G2146" s="51">
        <f t="shared" si="337"/>
        <v>0.10624999999708962</v>
      </c>
      <c r="H2146" s="31" t="str">
        <f t="shared" si="334"/>
        <v>ACCEPTABLE</v>
      </c>
      <c r="I2146" s="18"/>
      <c r="J2146" s="33">
        <v>42737.350694444445</v>
      </c>
      <c r="K2146" s="33">
        <v>42737.375</v>
      </c>
      <c r="L2146" s="27">
        <f t="shared" si="335"/>
        <v>2.4305555554747116E-2</v>
      </c>
      <c r="M2146" s="28" t="str">
        <f t="shared" si="336"/>
        <v>TRUE</v>
      </c>
      <c r="N2146" s="31" t="s">
        <v>39</v>
      </c>
      <c r="O2146" s="29" t="s">
        <v>1014</v>
      </c>
      <c r="P2146"/>
      <c r="Q2146"/>
      <c r="R2146"/>
      <c r="S2146"/>
      <c r="T2146"/>
      <c r="U2146"/>
      <c r="V2146"/>
      <c r="W2146"/>
    </row>
    <row r="2147" spans="1:23" ht="27" customHeight="1" thickBot="1" x14ac:dyDescent="0.3">
      <c r="A2147" s="73">
        <v>20251</v>
      </c>
      <c r="B2147" s="74">
        <v>2129</v>
      </c>
      <c r="C2147" s="75" t="s">
        <v>340</v>
      </c>
      <c r="D2147" s="76">
        <v>42737.520833333336</v>
      </c>
      <c r="E2147" s="74" t="s">
        <v>41</v>
      </c>
      <c r="F2147" s="33">
        <v>42371.461805555555</v>
      </c>
      <c r="G2147" s="51">
        <f t="shared" si="337"/>
        <v>366.05902777778101</v>
      </c>
      <c r="H2147" s="31" t="str">
        <f t="shared" si="334"/>
        <v>ACCEPTABLE</v>
      </c>
      <c r="I2147" s="18"/>
      <c r="J2147" s="33">
        <v>42737.520833333336</v>
      </c>
      <c r="K2147" s="33">
        <v>42737.531944444447</v>
      </c>
      <c r="L2147" s="27">
        <f t="shared" si="335"/>
        <v>1.1111111110949423E-2</v>
      </c>
      <c r="M2147" s="28" t="str">
        <f t="shared" si="336"/>
        <v>TRUE</v>
      </c>
      <c r="N2147" s="31" t="s">
        <v>41</v>
      </c>
      <c r="O2147" s="29" t="s">
        <v>1156</v>
      </c>
      <c r="P2147"/>
      <c r="Q2147"/>
      <c r="R2147"/>
      <c r="S2147"/>
      <c r="T2147"/>
      <c r="U2147"/>
      <c r="V2147"/>
      <c r="W2147"/>
    </row>
    <row r="2148" spans="1:23" ht="27" customHeight="1" thickBot="1" x14ac:dyDescent="0.3">
      <c r="A2148" s="73">
        <v>20251</v>
      </c>
      <c r="B2148" s="74">
        <v>2130</v>
      </c>
      <c r="C2148" s="75" t="s">
        <v>182</v>
      </c>
      <c r="D2148" s="76">
        <v>42737.555555555555</v>
      </c>
      <c r="E2148" s="74" t="s">
        <v>39</v>
      </c>
      <c r="F2148" s="33">
        <v>42371.461805555555</v>
      </c>
      <c r="G2148" s="51">
        <f t="shared" si="337"/>
        <v>366.09375</v>
      </c>
      <c r="H2148" s="31" t="str">
        <f t="shared" si="334"/>
        <v>ACCEPTABLE</v>
      </c>
      <c r="I2148" s="18"/>
      <c r="J2148" s="33">
        <v>42737.555555555555</v>
      </c>
      <c r="K2148" s="33">
        <v>42737.569444444445</v>
      </c>
      <c r="L2148" s="27">
        <f t="shared" si="335"/>
        <v>1.3888888890505768E-2</v>
      </c>
      <c r="M2148" s="28" t="str">
        <f t="shared" si="336"/>
        <v>TRUE</v>
      </c>
      <c r="N2148" s="31" t="s">
        <v>39</v>
      </c>
      <c r="O2148" s="29" t="s">
        <v>1157</v>
      </c>
      <c r="P2148"/>
      <c r="Q2148"/>
      <c r="R2148"/>
      <c r="S2148"/>
      <c r="T2148"/>
      <c r="U2148"/>
      <c r="V2148"/>
      <c r="W2148"/>
    </row>
    <row r="2149" spans="1:23" ht="27" customHeight="1" thickBot="1" x14ac:dyDescent="0.3">
      <c r="A2149" s="73">
        <v>20252</v>
      </c>
      <c r="B2149" s="74">
        <v>2131</v>
      </c>
      <c r="C2149" s="75" t="s">
        <v>40</v>
      </c>
      <c r="D2149" s="76">
        <v>42737.777777777781</v>
      </c>
      <c r="E2149" s="74" t="s">
        <v>41</v>
      </c>
      <c r="F2149" s="33">
        <v>42737.713888888888</v>
      </c>
      <c r="G2149" s="51">
        <f t="shared" si="337"/>
        <v>6.3888888893416151E-2</v>
      </c>
      <c r="H2149" s="31" t="str">
        <f t="shared" si="334"/>
        <v>ACCEPTABLE</v>
      </c>
      <c r="I2149" s="18"/>
      <c r="J2149" s="33">
        <v>42737.802777777775</v>
      </c>
      <c r="K2149" s="33">
        <v>42737.81527777778</v>
      </c>
      <c r="L2149" s="27">
        <f t="shared" si="335"/>
        <v>1.2500000004365575E-2</v>
      </c>
      <c r="M2149" s="28" t="str">
        <f t="shared" si="336"/>
        <v>TRUE</v>
      </c>
      <c r="N2149" s="31" t="s">
        <v>41</v>
      </c>
      <c r="O2149" s="29" t="s">
        <v>411</v>
      </c>
      <c r="P2149"/>
      <c r="Q2149"/>
      <c r="R2149"/>
      <c r="S2149"/>
      <c r="T2149"/>
      <c r="U2149"/>
      <c r="V2149"/>
      <c r="W2149"/>
    </row>
    <row r="2150" spans="1:23" ht="27" customHeight="1" thickBot="1" x14ac:dyDescent="0.3">
      <c r="A2150" s="73">
        <v>20252</v>
      </c>
      <c r="B2150" s="74">
        <v>2132</v>
      </c>
      <c r="C2150" s="75" t="s">
        <v>43</v>
      </c>
      <c r="D2150" s="76">
        <v>42737.815972222219</v>
      </c>
      <c r="E2150" s="74" t="s">
        <v>39</v>
      </c>
      <c r="F2150" s="33">
        <v>42737.713888888888</v>
      </c>
      <c r="G2150" s="51">
        <f t="shared" si="337"/>
        <v>0.10208333333139308</v>
      </c>
      <c r="H2150" s="31" t="str">
        <f t="shared" ref="H2150:H2212" si="340">IF(D2150-F2150&lt;0,"TOO LATE",IF(G2150="","",IF(OR(DAY(D2150-F2150)&gt;1,AND(HOUR(D2150-F2150)&gt;HOUR("0:59"),(SIGN(D2150-F2150)=1))),"ACCEPTABLE","TOO LATE")))</f>
        <v>ACCEPTABLE</v>
      </c>
      <c r="I2150" s="18"/>
      <c r="J2150" s="33">
        <v>42737.84375</v>
      </c>
      <c r="K2150" s="33">
        <v>42737.857638888891</v>
      </c>
      <c r="L2150" s="27">
        <f t="shared" si="335"/>
        <v>1.3888888890505768E-2</v>
      </c>
      <c r="M2150" s="28" t="str">
        <f t="shared" si="336"/>
        <v>TRUE</v>
      </c>
      <c r="N2150" s="31" t="s">
        <v>39</v>
      </c>
      <c r="O2150" s="29" t="s">
        <v>1155</v>
      </c>
      <c r="P2150"/>
      <c r="Q2150"/>
      <c r="R2150"/>
      <c r="S2150"/>
      <c r="T2150"/>
      <c r="U2150"/>
      <c r="V2150"/>
      <c r="W2150"/>
    </row>
    <row r="2151" spans="1:23" ht="27" customHeight="1" thickBot="1" x14ac:dyDescent="0.3">
      <c r="A2151" s="73">
        <v>20253</v>
      </c>
      <c r="B2151" s="74">
        <v>2133</v>
      </c>
      <c r="C2151" s="75" t="s">
        <v>40</v>
      </c>
      <c r="D2151" s="76">
        <v>42738.791666666664</v>
      </c>
      <c r="E2151" s="74" t="s">
        <v>41</v>
      </c>
      <c r="F2151" s="33">
        <v>42738.648611111108</v>
      </c>
      <c r="G2151" s="51">
        <f t="shared" si="337"/>
        <v>0.14305555555620231</v>
      </c>
      <c r="H2151" s="31" t="str">
        <f t="shared" si="340"/>
        <v>ACCEPTABLE</v>
      </c>
      <c r="I2151" s="18"/>
      <c r="J2151" s="33">
        <v>42738.81527777778</v>
      </c>
      <c r="K2151" s="33">
        <v>42738.828472222223</v>
      </c>
      <c r="L2151" s="27">
        <f t="shared" ref="L2151:L2213" si="341">IF(OR(K2151="",J2151=""), "Incomplete Data", K2151-J2151)</f>
        <v>1.3194444443797693E-2</v>
      </c>
      <c r="M2151" s="28" t="str">
        <f t="shared" ref="M2151:M2213" si="342">_xlfn.IFS(OR(J2151=0,K2151=0,L2151=""), "Incomplete Data", OR(L2151&gt;$M$5,L2151&lt;-$M$5),"FALSE",  OR(L2151&lt;=$M$5,L2151&gt;-$M$5), "TRUE")</f>
        <v>TRUE</v>
      </c>
      <c r="N2151" s="31" t="s">
        <v>41</v>
      </c>
      <c r="O2151" s="29" t="s">
        <v>1158</v>
      </c>
      <c r="P2151"/>
      <c r="Q2151"/>
      <c r="R2151"/>
      <c r="S2151"/>
      <c r="T2151"/>
      <c r="U2151"/>
      <c r="V2151"/>
      <c r="W2151"/>
    </row>
    <row r="2152" spans="1:23" ht="27" customHeight="1" thickBot="1" x14ac:dyDescent="0.3">
      <c r="A2152" s="73">
        <v>20253</v>
      </c>
      <c r="B2152" s="74">
        <v>2134</v>
      </c>
      <c r="C2152" s="75" t="s">
        <v>40</v>
      </c>
      <c r="D2152" s="76">
        <v>42738.819444444445</v>
      </c>
      <c r="E2152" s="74" t="s">
        <v>39</v>
      </c>
      <c r="F2152" s="33">
        <v>42738.648611111108</v>
      </c>
      <c r="G2152" s="51">
        <f t="shared" si="337"/>
        <v>0.17083333333721384</v>
      </c>
      <c r="H2152" s="31" t="str">
        <f t="shared" si="340"/>
        <v>ACCEPTABLE</v>
      </c>
      <c r="I2152" s="18"/>
      <c r="J2152" s="33">
        <v>42738.837500000001</v>
      </c>
      <c r="K2152" s="33">
        <v>42738.851388888892</v>
      </c>
      <c r="L2152" s="27">
        <f t="shared" si="341"/>
        <v>1.3888888890505768E-2</v>
      </c>
      <c r="M2152" s="28" t="str">
        <f t="shared" si="342"/>
        <v>TRUE</v>
      </c>
      <c r="N2152" s="31" t="s">
        <v>39</v>
      </c>
      <c r="O2152" s="29" t="s">
        <v>1158</v>
      </c>
      <c r="P2152"/>
      <c r="Q2152"/>
      <c r="R2152"/>
      <c r="S2152"/>
      <c r="T2152"/>
      <c r="U2152"/>
      <c r="V2152"/>
      <c r="W2152"/>
    </row>
    <row r="2153" spans="1:23" ht="27" customHeight="1" thickBot="1" x14ac:dyDescent="0.3">
      <c r="A2153" s="73">
        <v>20251</v>
      </c>
      <c r="B2153" s="74">
        <v>2135</v>
      </c>
      <c r="C2153" s="75" t="s">
        <v>51</v>
      </c>
      <c r="D2153" s="76">
        <v>42739.444444444445</v>
      </c>
      <c r="E2153" s="74" t="s">
        <v>41</v>
      </c>
      <c r="F2153" s="33">
        <v>42739.314583333333</v>
      </c>
      <c r="G2153" s="51">
        <f t="shared" si="337"/>
        <v>0.12986111111240461</v>
      </c>
      <c r="H2153" s="31" t="str">
        <f t="shared" si="340"/>
        <v>ACCEPTABLE</v>
      </c>
      <c r="I2153" s="18"/>
      <c r="J2153" s="33">
        <v>42739.475694444445</v>
      </c>
      <c r="K2153" s="33">
        <v>42739.484722222223</v>
      </c>
      <c r="L2153" s="27">
        <f t="shared" si="341"/>
        <v>9.0277777781011537E-3</v>
      </c>
      <c r="M2153" s="28" t="str">
        <f t="shared" si="342"/>
        <v>TRUE</v>
      </c>
      <c r="N2153" s="31" t="s">
        <v>41</v>
      </c>
      <c r="O2153" s="29" t="s">
        <v>821</v>
      </c>
      <c r="P2153"/>
      <c r="Q2153"/>
      <c r="R2153"/>
      <c r="S2153"/>
      <c r="T2153"/>
      <c r="U2153"/>
      <c r="V2153"/>
      <c r="W2153"/>
    </row>
    <row r="2154" spans="1:23" ht="27" customHeight="1" thickBot="1" x14ac:dyDescent="0.3">
      <c r="A2154" s="73">
        <v>20251</v>
      </c>
      <c r="B2154" s="74">
        <v>2136</v>
      </c>
      <c r="C2154" s="75" t="s">
        <v>340</v>
      </c>
      <c r="D2154" s="76">
        <v>42739.472222222219</v>
      </c>
      <c r="E2154" s="74" t="s">
        <v>39</v>
      </c>
      <c r="F2154" s="33">
        <v>42739.314583333333</v>
      </c>
      <c r="G2154" s="51">
        <f t="shared" si="337"/>
        <v>0.15763888888614019</v>
      </c>
      <c r="H2154" s="31" t="str">
        <f t="shared" si="340"/>
        <v>ACCEPTABLE</v>
      </c>
      <c r="I2154" s="18"/>
      <c r="J2154" s="33">
        <v>42739.505555555559</v>
      </c>
      <c r="K2154" s="33">
        <v>42739.518055555556</v>
      </c>
      <c r="L2154" s="27">
        <f t="shared" si="341"/>
        <v>1.2499999997089617E-2</v>
      </c>
      <c r="M2154" s="28" t="str">
        <f t="shared" si="342"/>
        <v>TRUE</v>
      </c>
      <c r="N2154" s="31" t="s">
        <v>39</v>
      </c>
      <c r="O2154" s="29" t="s">
        <v>1159</v>
      </c>
      <c r="P2154"/>
      <c r="Q2154"/>
      <c r="R2154"/>
      <c r="S2154"/>
      <c r="T2154"/>
      <c r="U2154"/>
      <c r="V2154"/>
      <c r="W2154"/>
    </row>
    <row r="2155" spans="1:23" ht="27" customHeight="1" thickBot="1" x14ac:dyDescent="0.3">
      <c r="A2155" s="73">
        <v>20252</v>
      </c>
      <c r="B2155" s="74">
        <v>2137</v>
      </c>
      <c r="C2155" s="75" t="s">
        <v>43</v>
      </c>
      <c r="D2155" s="76">
        <v>42739.798611111109</v>
      </c>
      <c r="E2155" s="74" t="s">
        <v>41</v>
      </c>
      <c r="F2155" s="33">
        <v>42739.737500000003</v>
      </c>
      <c r="G2155" s="51">
        <f t="shared" si="337"/>
        <v>6.1111111106583849E-2</v>
      </c>
      <c r="H2155" s="31" t="str">
        <f t="shared" si="340"/>
        <v>ACCEPTABLE</v>
      </c>
      <c r="I2155" s="18"/>
      <c r="J2155" s="33">
        <v>42739.798611111109</v>
      </c>
      <c r="K2155" s="33">
        <v>42739.810416666667</v>
      </c>
      <c r="L2155" s="27">
        <f t="shared" si="341"/>
        <v>1.1805555557657499E-2</v>
      </c>
      <c r="M2155" s="28" t="str">
        <f t="shared" si="342"/>
        <v>TRUE</v>
      </c>
      <c r="N2155" s="31" t="s">
        <v>41</v>
      </c>
      <c r="O2155" s="29" t="s">
        <v>1155</v>
      </c>
      <c r="P2155"/>
      <c r="Q2155"/>
      <c r="R2155"/>
      <c r="S2155"/>
      <c r="T2155"/>
      <c r="U2155"/>
      <c r="V2155"/>
      <c r="W2155"/>
    </row>
    <row r="2156" spans="1:23" ht="27" customHeight="1" thickBot="1" x14ac:dyDescent="0.3">
      <c r="A2156" s="73">
        <v>20252</v>
      </c>
      <c r="B2156" s="74">
        <v>2138</v>
      </c>
      <c r="C2156" s="75" t="s">
        <v>40</v>
      </c>
      <c r="D2156" s="76">
        <v>42739.826388888891</v>
      </c>
      <c r="E2156" s="74" t="s">
        <v>39</v>
      </c>
      <c r="F2156" s="33">
        <v>42739.737500000003</v>
      </c>
      <c r="G2156" s="51">
        <f t="shared" si="337"/>
        <v>8.8888888887595385E-2</v>
      </c>
      <c r="H2156" s="31" t="str">
        <f t="shared" si="340"/>
        <v>ACCEPTABLE</v>
      </c>
      <c r="I2156" s="18"/>
      <c r="J2156" s="33">
        <v>42739.836805555555</v>
      </c>
      <c r="K2156" s="33">
        <v>42739.856944444444</v>
      </c>
      <c r="L2156" s="27">
        <f t="shared" si="341"/>
        <v>2.0138888889050577E-2</v>
      </c>
      <c r="M2156" s="28" t="str">
        <f t="shared" si="342"/>
        <v>TRUE</v>
      </c>
      <c r="N2156" s="31" t="s">
        <v>39</v>
      </c>
      <c r="O2156" s="29" t="s">
        <v>411</v>
      </c>
      <c r="P2156"/>
      <c r="Q2156"/>
      <c r="R2156"/>
      <c r="S2156"/>
      <c r="T2156"/>
      <c r="U2156"/>
      <c r="V2156"/>
      <c r="W2156"/>
    </row>
    <row r="2157" spans="1:23" ht="27" customHeight="1" thickBot="1" x14ac:dyDescent="0.3">
      <c r="A2157" s="73">
        <v>20254</v>
      </c>
      <c r="B2157" s="74">
        <v>2139</v>
      </c>
      <c r="C2157" s="75" t="s">
        <v>340</v>
      </c>
      <c r="D2157" s="76">
        <v>42740.552083333336</v>
      </c>
      <c r="E2157" s="74" t="s">
        <v>41</v>
      </c>
      <c r="F2157" s="33">
        <v>42740.493750000001</v>
      </c>
      <c r="G2157" s="51">
        <f t="shared" si="337"/>
        <v>5.8333333334303461E-2</v>
      </c>
      <c r="H2157" s="31" t="str">
        <f t="shared" si="340"/>
        <v>ACCEPTABLE</v>
      </c>
      <c r="I2157" s="18"/>
      <c r="J2157" s="33">
        <v>42740.538888888892</v>
      </c>
      <c r="K2157" s="33">
        <v>42740.552777777775</v>
      </c>
      <c r="L2157" s="27">
        <f t="shared" si="341"/>
        <v>1.3888888883229811E-2</v>
      </c>
      <c r="M2157" s="28" t="str">
        <f t="shared" si="342"/>
        <v>TRUE</v>
      </c>
      <c r="N2157" s="31" t="s">
        <v>41</v>
      </c>
      <c r="O2157" s="29" t="s">
        <v>1160</v>
      </c>
      <c r="P2157"/>
      <c r="Q2157"/>
      <c r="R2157"/>
      <c r="S2157"/>
      <c r="T2157"/>
      <c r="U2157"/>
      <c r="V2157"/>
      <c r="W2157"/>
    </row>
    <row r="2158" spans="1:23" ht="27" customHeight="1" thickBot="1" x14ac:dyDescent="0.3">
      <c r="A2158" s="73">
        <v>20254</v>
      </c>
      <c r="B2158" s="74">
        <v>2140</v>
      </c>
      <c r="C2158" s="75" t="s">
        <v>51</v>
      </c>
      <c r="D2158" s="76">
        <v>42740.586805555555</v>
      </c>
      <c r="E2158" s="74" t="s">
        <v>39</v>
      </c>
      <c r="F2158" s="33">
        <v>42740.493750000001</v>
      </c>
      <c r="G2158" s="51">
        <f t="shared" si="337"/>
        <v>9.3055555553291924E-2</v>
      </c>
      <c r="H2158" s="31" t="str">
        <f t="shared" si="340"/>
        <v>ACCEPTABLE</v>
      </c>
      <c r="I2158" s="18"/>
      <c r="J2158" s="33">
        <v>42740.576388888891</v>
      </c>
      <c r="K2158" s="33">
        <v>42740.588194444441</v>
      </c>
      <c r="L2158" s="27">
        <f t="shared" si="341"/>
        <v>1.1805555550381541E-2</v>
      </c>
      <c r="M2158" s="28" t="str">
        <f t="shared" si="342"/>
        <v>TRUE</v>
      </c>
      <c r="N2158" s="31" t="s">
        <v>39</v>
      </c>
      <c r="O2158" s="29" t="s">
        <v>405</v>
      </c>
      <c r="P2158"/>
      <c r="Q2158"/>
      <c r="R2158"/>
      <c r="S2158"/>
      <c r="T2158"/>
      <c r="U2158"/>
      <c r="V2158"/>
      <c r="W2158"/>
    </row>
    <row r="2159" spans="1:23" ht="27" customHeight="1" thickBot="1" x14ac:dyDescent="0.3">
      <c r="A2159" s="73">
        <v>20254</v>
      </c>
      <c r="B2159" s="74">
        <v>2141</v>
      </c>
      <c r="C2159" s="75" t="s">
        <v>51</v>
      </c>
      <c r="D2159" s="76">
        <v>42741.267361111109</v>
      </c>
      <c r="E2159" s="74" t="s">
        <v>41</v>
      </c>
      <c r="F2159" s="33">
        <v>42740.746527777781</v>
      </c>
      <c r="G2159" s="51">
        <f t="shared" si="337"/>
        <v>0.52083333332848269</v>
      </c>
      <c r="H2159" s="31" t="str">
        <f t="shared" si="340"/>
        <v>ACCEPTABLE</v>
      </c>
      <c r="I2159" s="18"/>
      <c r="J2159" s="33">
        <v>42741.263888888891</v>
      </c>
      <c r="K2159" s="33">
        <v>42741.267361111109</v>
      </c>
      <c r="L2159" s="27">
        <f t="shared" si="341"/>
        <v>3.4722222189884633E-3</v>
      </c>
      <c r="M2159" s="28" t="str">
        <f t="shared" si="342"/>
        <v>TRUE</v>
      </c>
      <c r="N2159" s="31" t="s">
        <v>41</v>
      </c>
      <c r="O2159" s="29" t="s">
        <v>405</v>
      </c>
      <c r="P2159"/>
      <c r="Q2159"/>
      <c r="R2159"/>
      <c r="S2159"/>
      <c r="T2159"/>
      <c r="U2159"/>
      <c r="V2159"/>
      <c r="W2159"/>
    </row>
    <row r="2160" spans="1:23" ht="27" customHeight="1" thickBot="1" x14ac:dyDescent="0.3">
      <c r="A2160" s="77">
        <v>20254</v>
      </c>
      <c r="B2160" s="78">
        <v>2142</v>
      </c>
      <c r="C2160" s="79" t="s">
        <v>340</v>
      </c>
      <c r="D2160" s="80">
        <v>42741.295138888891</v>
      </c>
      <c r="E2160" s="78" t="s">
        <v>39</v>
      </c>
      <c r="F2160" s="33">
        <v>42740.746527777781</v>
      </c>
      <c r="G2160" s="51">
        <f t="shared" si="337"/>
        <v>0.54861111110949423</v>
      </c>
      <c r="H2160" s="31" t="str">
        <f t="shared" si="340"/>
        <v>ACCEPTABLE</v>
      </c>
      <c r="I2160" s="18"/>
      <c r="J2160" s="33">
        <v>42741.291666666664</v>
      </c>
      <c r="K2160" s="33">
        <v>42741.309027777781</v>
      </c>
      <c r="L2160" s="27">
        <f t="shared" si="341"/>
        <v>1.7361111116770189E-2</v>
      </c>
      <c r="M2160" s="28" t="str">
        <f t="shared" si="342"/>
        <v>TRUE</v>
      </c>
      <c r="N2160" s="31" t="s">
        <v>39</v>
      </c>
      <c r="O2160" s="29" t="s">
        <v>1161</v>
      </c>
      <c r="P2160"/>
      <c r="Q2160"/>
      <c r="R2160"/>
      <c r="S2160"/>
      <c r="T2160"/>
      <c r="U2160"/>
      <c r="V2160"/>
      <c r="W2160"/>
    </row>
    <row r="2161" spans="1:23" ht="27" customHeight="1" thickBot="1" x14ac:dyDescent="0.3">
      <c r="A2161" s="77">
        <v>20255</v>
      </c>
      <c r="B2161" s="78">
        <v>2143</v>
      </c>
      <c r="C2161" s="79" t="s">
        <v>40</v>
      </c>
      <c r="D2161" s="80">
        <v>42741.763888888891</v>
      </c>
      <c r="E2161" s="78" t="s">
        <v>41</v>
      </c>
      <c r="F2161" s="33">
        <v>42741.574305555558</v>
      </c>
      <c r="G2161" s="51">
        <f t="shared" si="337"/>
        <v>0.18958333333284827</v>
      </c>
      <c r="H2161" s="31" t="str">
        <f t="shared" si="340"/>
        <v>ACCEPTABLE</v>
      </c>
      <c r="I2161" s="18"/>
      <c r="J2161" s="33">
        <v>42741.759027777778</v>
      </c>
      <c r="K2161" s="33">
        <v>42741.774305555555</v>
      </c>
      <c r="L2161" s="27">
        <f t="shared" si="341"/>
        <v>1.5277777776645962E-2</v>
      </c>
      <c r="M2161" s="28" t="str">
        <f t="shared" si="342"/>
        <v>TRUE</v>
      </c>
      <c r="N2161" s="31" t="s">
        <v>41</v>
      </c>
      <c r="O2161" s="29" t="s">
        <v>1162</v>
      </c>
      <c r="P2161"/>
      <c r="Q2161"/>
      <c r="R2161"/>
      <c r="S2161"/>
      <c r="T2161"/>
      <c r="U2161"/>
      <c r="V2161"/>
      <c r="W2161"/>
    </row>
    <row r="2162" spans="1:23" ht="27" customHeight="1" thickBot="1" x14ac:dyDescent="0.3">
      <c r="A2162" s="73">
        <v>20255</v>
      </c>
      <c r="B2162" s="74">
        <v>2144</v>
      </c>
      <c r="C2162" s="75" t="s">
        <v>40</v>
      </c>
      <c r="D2162" s="76">
        <v>42741.791666666664</v>
      </c>
      <c r="E2162" s="74" t="s">
        <v>39</v>
      </c>
      <c r="F2162" s="33">
        <v>42741.574305555558</v>
      </c>
      <c r="G2162" s="51">
        <f t="shared" si="337"/>
        <v>0.21736111110658385</v>
      </c>
      <c r="H2162" s="31" t="str">
        <f t="shared" si="340"/>
        <v>ACCEPTABLE</v>
      </c>
      <c r="I2162" s="18"/>
      <c r="J2162" s="33">
        <v>42741.785416666666</v>
      </c>
      <c r="K2162" s="33">
        <v>42741.799305555556</v>
      </c>
      <c r="L2162" s="27">
        <f t="shared" si="341"/>
        <v>1.3888888890505768E-2</v>
      </c>
      <c r="M2162" s="28" t="str">
        <f t="shared" si="342"/>
        <v>TRUE</v>
      </c>
      <c r="N2162" s="31" t="s">
        <v>39</v>
      </c>
      <c r="O2162" s="29" t="s">
        <v>1162</v>
      </c>
      <c r="P2162"/>
      <c r="Q2162"/>
      <c r="R2162"/>
      <c r="S2162"/>
      <c r="T2162"/>
      <c r="U2162"/>
      <c r="V2162"/>
      <c r="W2162"/>
    </row>
    <row r="2163" spans="1:23" ht="27" customHeight="1" thickBot="1" x14ac:dyDescent="0.3">
      <c r="A2163" s="77">
        <v>20256</v>
      </c>
      <c r="B2163" s="78">
        <v>2145</v>
      </c>
      <c r="C2163" s="79" t="s">
        <v>40</v>
      </c>
      <c r="D2163" s="80">
        <v>42742.385416666664</v>
      </c>
      <c r="E2163" s="78" t="s">
        <v>41</v>
      </c>
      <c r="F2163" s="33">
        <v>42742.252083333333</v>
      </c>
      <c r="G2163" s="51">
        <f t="shared" si="337"/>
        <v>0.13333333333139308</v>
      </c>
      <c r="H2163" s="31" t="str">
        <f t="shared" si="340"/>
        <v>ACCEPTABLE</v>
      </c>
      <c r="I2163" s="18"/>
      <c r="J2163" s="33">
        <v>42742.378472222219</v>
      </c>
      <c r="K2163" s="33">
        <v>42742.38958333333</v>
      </c>
      <c r="L2163" s="27">
        <f t="shared" si="341"/>
        <v>1.1111111110949423E-2</v>
      </c>
      <c r="M2163" s="28" t="str">
        <f t="shared" si="342"/>
        <v>TRUE</v>
      </c>
      <c r="N2163" s="31" t="s">
        <v>41</v>
      </c>
      <c r="O2163" s="29" t="s">
        <v>420</v>
      </c>
      <c r="P2163"/>
      <c r="Q2163"/>
      <c r="R2163"/>
      <c r="S2163"/>
      <c r="T2163"/>
      <c r="U2163"/>
      <c r="V2163"/>
      <c r="W2163"/>
    </row>
    <row r="2164" spans="1:23" ht="27" customHeight="1" thickBot="1" x14ac:dyDescent="0.3">
      <c r="A2164" s="73">
        <v>20256</v>
      </c>
      <c r="B2164" s="74">
        <v>2146</v>
      </c>
      <c r="C2164" s="75" t="s">
        <v>43</v>
      </c>
      <c r="D2164" s="76">
        <v>42742.420138888891</v>
      </c>
      <c r="E2164" s="74" t="s">
        <v>39</v>
      </c>
      <c r="F2164" s="33">
        <v>42742.252083333333</v>
      </c>
      <c r="G2164" s="51">
        <f t="shared" si="337"/>
        <v>0.1680555555576575</v>
      </c>
      <c r="H2164" s="31" t="str">
        <f t="shared" si="340"/>
        <v>ACCEPTABLE</v>
      </c>
      <c r="I2164" s="18"/>
      <c r="J2164" s="33">
        <v>42742.416666666664</v>
      </c>
      <c r="K2164" s="33">
        <v>42742.423611111109</v>
      </c>
      <c r="L2164" s="27">
        <f t="shared" si="341"/>
        <v>6.9444444452528842E-3</v>
      </c>
      <c r="M2164" s="28" t="str">
        <f t="shared" si="342"/>
        <v>TRUE</v>
      </c>
      <c r="N2164" s="31" t="s">
        <v>39</v>
      </c>
      <c r="O2164" s="29" t="s">
        <v>1155</v>
      </c>
      <c r="P2164"/>
      <c r="Q2164"/>
      <c r="R2164"/>
      <c r="S2164"/>
      <c r="T2164"/>
      <c r="U2164"/>
      <c r="V2164"/>
      <c r="W2164"/>
    </row>
    <row r="2165" spans="1:23" ht="27" customHeight="1" thickBot="1" x14ac:dyDescent="0.3">
      <c r="A2165" s="73">
        <v>20257</v>
      </c>
      <c r="B2165" s="74">
        <v>2147</v>
      </c>
      <c r="C2165" s="75" t="s">
        <v>40</v>
      </c>
      <c r="D2165" s="76">
        <v>42742.784722222219</v>
      </c>
      <c r="E2165" s="74" t="s">
        <v>41</v>
      </c>
      <c r="F2165" s="33">
        <v>42742.605555555558</v>
      </c>
      <c r="G2165" s="51">
        <f t="shared" si="337"/>
        <v>0.17916666666133096</v>
      </c>
      <c r="H2165" s="31" t="str">
        <f t="shared" si="340"/>
        <v>ACCEPTABLE</v>
      </c>
      <c r="I2165" s="18"/>
      <c r="J2165" s="33">
        <v>42742.78125</v>
      </c>
      <c r="K2165" s="33">
        <v>42742.795138888891</v>
      </c>
      <c r="L2165" s="27">
        <f t="shared" si="341"/>
        <v>1.3888888890505768E-2</v>
      </c>
      <c r="M2165" s="28" t="str">
        <f t="shared" si="342"/>
        <v>TRUE</v>
      </c>
      <c r="N2165" s="31" t="s">
        <v>41</v>
      </c>
      <c r="O2165" s="29" t="s">
        <v>1163</v>
      </c>
      <c r="P2165"/>
      <c r="Q2165"/>
      <c r="R2165"/>
      <c r="S2165"/>
      <c r="T2165"/>
      <c r="U2165"/>
      <c r="V2165"/>
      <c r="W2165"/>
    </row>
    <row r="2166" spans="1:23" ht="27" customHeight="1" thickBot="1" x14ac:dyDescent="0.3">
      <c r="A2166" s="73">
        <v>20257</v>
      </c>
      <c r="B2166" s="74">
        <v>2148</v>
      </c>
      <c r="C2166" s="75" t="s">
        <v>43</v>
      </c>
      <c r="D2166" s="76">
        <v>42742.819444444445</v>
      </c>
      <c r="E2166" s="74" t="s">
        <v>39</v>
      </c>
      <c r="F2166" s="33">
        <v>42742.605555555558</v>
      </c>
      <c r="G2166" s="51">
        <f t="shared" si="337"/>
        <v>0.21388888888759539</v>
      </c>
      <c r="H2166" s="31" t="str">
        <f t="shared" si="340"/>
        <v>ACCEPTABLE</v>
      </c>
      <c r="I2166" s="18"/>
      <c r="J2166" s="33">
        <v>42742.822916666664</v>
      </c>
      <c r="K2166" s="33">
        <v>42742.836805555555</v>
      </c>
      <c r="L2166" s="27">
        <f t="shared" si="341"/>
        <v>1.3888888890505768E-2</v>
      </c>
      <c r="M2166" s="28" t="str">
        <f t="shared" si="342"/>
        <v>TRUE</v>
      </c>
      <c r="N2166" s="31" t="s">
        <v>39</v>
      </c>
      <c r="O2166" s="29" t="s">
        <v>54</v>
      </c>
      <c r="P2166"/>
      <c r="Q2166"/>
      <c r="R2166"/>
      <c r="S2166"/>
      <c r="T2166"/>
      <c r="U2166"/>
      <c r="V2166"/>
      <c r="W2166"/>
    </row>
    <row r="2167" spans="1:23" ht="27" customHeight="1" thickBot="1" x14ac:dyDescent="0.3">
      <c r="A2167" s="73">
        <v>20256</v>
      </c>
      <c r="B2167" s="74">
        <v>2149</v>
      </c>
      <c r="C2167" s="75" t="s">
        <v>43</v>
      </c>
      <c r="D2167" s="76">
        <v>42743.090277777781</v>
      </c>
      <c r="E2167" s="74" t="s">
        <v>41</v>
      </c>
      <c r="F2167" s="33">
        <v>42742.767361111109</v>
      </c>
      <c r="G2167" s="51">
        <f t="shared" ref="G2167:G2229" si="343">IF(D2167="","",D2167-F2167)</f>
        <v>0.32291666667151731</v>
      </c>
      <c r="H2167" s="31" t="str">
        <f t="shared" si="340"/>
        <v>ACCEPTABLE</v>
      </c>
      <c r="I2167" s="18"/>
      <c r="J2167" s="33">
        <v>42743.09097222222</v>
      </c>
      <c r="K2167" s="33">
        <v>42743.09652777778</v>
      </c>
      <c r="L2167" s="27">
        <f t="shared" si="341"/>
        <v>5.5555555591126904E-3</v>
      </c>
      <c r="M2167" s="28" t="str">
        <f t="shared" si="342"/>
        <v>TRUE</v>
      </c>
      <c r="N2167" s="31" t="s">
        <v>41</v>
      </c>
      <c r="O2167" s="29" t="s">
        <v>398</v>
      </c>
      <c r="P2167"/>
      <c r="Q2167"/>
      <c r="R2167"/>
      <c r="S2167"/>
      <c r="T2167"/>
      <c r="U2167"/>
      <c r="V2167"/>
      <c r="W2167"/>
    </row>
    <row r="2168" spans="1:23" ht="27" customHeight="1" thickBot="1" x14ac:dyDescent="0.3">
      <c r="A2168" s="73">
        <v>20256</v>
      </c>
      <c r="B2168" s="74">
        <v>2150</v>
      </c>
      <c r="C2168" s="75" t="s">
        <v>40</v>
      </c>
      <c r="D2168" s="76">
        <v>42743.118055555555</v>
      </c>
      <c r="E2168" s="74" t="s">
        <v>39</v>
      </c>
      <c r="F2168" s="33">
        <v>42742.767361111109</v>
      </c>
      <c r="G2168" s="51">
        <f t="shared" si="343"/>
        <v>0.35069444444525288</v>
      </c>
      <c r="H2168" s="31" t="str">
        <f t="shared" si="340"/>
        <v>ACCEPTABLE</v>
      </c>
      <c r="I2168" s="18"/>
      <c r="J2168" s="33">
        <v>42743.119444444441</v>
      </c>
      <c r="K2168" s="33">
        <v>42743.130555555559</v>
      </c>
      <c r="L2168" s="27">
        <f t="shared" si="341"/>
        <v>1.1111111118225381E-2</v>
      </c>
      <c r="M2168" s="28" t="str">
        <f t="shared" si="342"/>
        <v>TRUE</v>
      </c>
      <c r="N2168" s="31" t="s">
        <v>39</v>
      </c>
      <c r="O2168" s="29" t="s">
        <v>420</v>
      </c>
      <c r="P2168"/>
      <c r="Q2168"/>
      <c r="R2168"/>
      <c r="S2168"/>
      <c r="T2168"/>
      <c r="U2168"/>
      <c r="V2168"/>
      <c r="W2168"/>
    </row>
    <row r="2169" spans="1:23" ht="27" customHeight="1" thickBot="1" x14ac:dyDescent="0.3">
      <c r="A2169" s="73">
        <v>20257</v>
      </c>
      <c r="B2169" s="74">
        <v>2151</v>
      </c>
      <c r="C2169" s="75" t="s">
        <v>43</v>
      </c>
      <c r="D2169" s="76">
        <v>42743.590277777781</v>
      </c>
      <c r="E2169" s="74" t="s">
        <v>41</v>
      </c>
      <c r="F2169" s="33">
        <v>42743.478472222225</v>
      </c>
      <c r="G2169" s="51">
        <f t="shared" si="343"/>
        <v>0.11180555555620231</v>
      </c>
      <c r="H2169" s="31" t="str">
        <f t="shared" si="340"/>
        <v>ACCEPTABLE</v>
      </c>
      <c r="I2169" s="18"/>
      <c r="J2169" s="33">
        <v>42743.591666666667</v>
      </c>
      <c r="K2169" s="33">
        <v>42743.598611111112</v>
      </c>
      <c r="L2169" s="27">
        <f t="shared" si="341"/>
        <v>6.9444444452528842E-3</v>
      </c>
      <c r="M2169" s="28" t="str">
        <f t="shared" si="342"/>
        <v>TRUE</v>
      </c>
      <c r="N2169" s="31" t="s">
        <v>41</v>
      </c>
      <c r="O2169" s="29" t="s">
        <v>398</v>
      </c>
      <c r="P2169"/>
      <c r="Q2169"/>
      <c r="R2169"/>
      <c r="S2169"/>
      <c r="T2169"/>
      <c r="U2169"/>
      <c r="V2169"/>
      <c r="W2169"/>
    </row>
    <row r="2170" spans="1:23" ht="27" customHeight="1" thickBot="1" x14ac:dyDescent="0.3">
      <c r="A2170" s="73">
        <v>20257</v>
      </c>
      <c r="B2170" s="74">
        <v>2152</v>
      </c>
      <c r="C2170" s="75" t="s">
        <v>40</v>
      </c>
      <c r="D2170" s="76">
        <v>42743.611111111109</v>
      </c>
      <c r="E2170" s="74" t="s">
        <v>39</v>
      </c>
      <c r="F2170" s="33">
        <v>42743.478472222225</v>
      </c>
      <c r="G2170" s="51">
        <f t="shared" si="343"/>
        <v>0.132638888884685</v>
      </c>
      <c r="H2170" s="31" t="str">
        <f t="shared" si="340"/>
        <v>ACCEPTABLE</v>
      </c>
      <c r="I2170" s="18"/>
      <c r="J2170" s="33">
        <v>42743.601388888892</v>
      </c>
      <c r="K2170" s="33">
        <v>42743.615277777775</v>
      </c>
      <c r="L2170" s="27">
        <f t="shared" si="341"/>
        <v>1.3888888883229811E-2</v>
      </c>
      <c r="M2170" s="28" t="str">
        <f t="shared" si="342"/>
        <v>TRUE</v>
      </c>
      <c r="N2170" s="31" t="s">
        <v>39</v>
      </c>
      <c r="O2170" s="29" t="s">
        <v>1094</v>
      </c>
      <c r="P2170"/>
      <c r="Q2170"/>
      <c r="R2170"/>
      <c r="S2170"/>
      <c r="T2170"/>
      <c r="U2170"/>
      <c r="V2170"/>
      <c r="W2170"/>
    </row>
    <row r="2171" spans="1:23" ht="27" customHeight="1" thickBot="1" x14ac:dyDescent="0.3">
      <c r="A2171" s="77">
        <v>20258</v>
      </c>
      <c r="B2171" s="78">
        <v>2153</v>
      </c>
      <c r="C2171" s="79" t="s">
        <v>40</v>
      </c>
      <c r="D2171" s="80">
        <v>42743.645833333336</v>
      </c>
      <c r="E2171" s="78" t="s">
        <v>41</v>
      </c>
      <c r="F2171" s="33">
        <v>42743.478472222225</v>
      </c>
      <c r="G2171" s="51">
        <f t="shared" si="343"/>
        <v>0.16736111111094942</v>
      </c>
      <c r="H2171" s="31" t="str">
        <f t="shared" si="340"/>
        <v>ACCEPTABLE</v>
      </c>
      <c r="I2171" s="18"/>
      <c r="J2171" s="33">
        <v>42743.631944444445</v>
      </c>
      <c r="K2171" s="33">
        <v>42743.643750000003</v>
      </c>
      <c r="L2171" s="27">
        <f t="shared" si="341"/>
        <v>1.1805555557657499E-2</v>
      </c>
      <c r="M2171" s="28" t="str">
        <f t="shared" si="342"/>
        <v>TRUE</v>
      </c>
      <c r="N2171" s="31" t="s">
        <v>41</v>
      </c>
      <c r="O2171" s="29" t="s">
        <v>1164</v>
      </c>
      <c r="P2171"/>
      <c r="Q2171"/>
      <c r="R2171"/>
      <c r="S2171"/>
      <c r="T2171"/>
      <c r="U2171"/>
      <c r="V2171"/>
      <c r="W2171"/>
    </row>
    <row r="2172" spans="1:23" ht="27" customHeight="1" thickBot="1" x14ac:dyDescent="0.3">
      <c r="A2172" s="77">
        <v>20258</v>
      </c>
      <c r="B2172" s="78">
        <v>2154</v>
      </c>
      <c r="C2172" s="79" t="s">
        <v>43</v>
      </c>
      <c r="D2172" s="80">
        <v>42743.680555555555</v>
      </c>
      <c r="E2172" s="78" t="s">
        <v>39</v>
      </c>
      <c r="F2172" s="33">
        <v>42743.478472222225</v>
      </c>
      <c r="G2172" s="51">
        <f t="shared" si="343"/>
        <v>0.20208333332993789</v>
      </c>
      <c r="H2172" s="31" t="str">
        <f t="shared" si="340"/>
        <v>ACCEPTABLE</v>
      </c>
      <c r="I2172" s="18"/>
      <c r="J2172" s="33">
        <v>42743.659722222219</v>
      </c>
      <c r="K2172" s="33">
        <v>42743.667361111111</v>
      </c>
      <c r="L2172" s="27">
        <f t="shared" si="341"/>
        <v>7.6388888919609599E-3</v>
      </c>
      <c r="M2172" s="28" t="str">
        <f t="shared" si="342"/>
        <v>TRUE</v>
      </c>
      <c r="N2172" s="31" t="s">
        <v>39</v>
      </c>
      <c r="O2172" s="29" t="s">
        <v>1164</v>
      </c>
      <c r="P2172"/>
      <c r="Q2172"/>
      <c r="R2172"/>
      <c r="S2172"/>
      <c r="T2172"/>
      <c r="U2172"/>
      <c r="V2172"/>
      <c r="W2172"/>
    </row>
    <row r="2173" spans="1:23" ht="27" customHeight="1" thickBot="1" x14ac:dyDescent="0.3">
      <c r="A2173" s="73">
        <v>20258</v>
      </c>
      <c r="B2173" s="74">
        <v>2155</v>
      </c>
      <c r="C2173" s="75" t="s">
        <v>43</v>
      </c>
      <c r="D2173" s="76">
        <v>42743.989583333336</v>
      </c>
      <c r="E2173" s="74" t="s">
        <v>41</v>
      </c>
      <c r="F2173" s="33">
        <v>42743.810416666667</v>
      </c>
      <c r="G2173" s="51">
        <f t="shared" si="343"/>
        <v>0.17916666666860692</v>
      </c>
      <c r="H2173" s="31" t="str">
        <f t="shared" si="340"/>
        <v>ACCEPTABLE</v>
      </c>
      <c r="I2173" s="18"/>
      <c r="J2173" s="33">
        <v>42743.993750000001</v>
      </c>
      <c r="K2173" s="33">
        <v>42744</v>
      </c>
      <c r="L2173" s="27">
        <f t="shared" si="341"/>
        <v>6.2499999985448085E-3</v>
      </c>
      <c r="M2173" s="28" t="str">
        <f t="shared" si="342"/>
        <v>TRUE</v>
      </c>
      <c r="N2173" s="31" t="s">
        <v>41</v>
      </c>
      <c r="O2173" s="29" t="s">
        <v>1155</v>
      </c>
      <c r="P2173"/>
      <c r="Q2173"/>
      <c r="R2173"/>
      <c r="S2173"/>
      <c r="T2173"/>
      <c r="U2173"/>
      <c r="V2173"/>
      <c r="W2173"/>
    </row>
    <row r="2174" spans="1:23" ht="27" customHeight="1" thickBot="1" x14ac:dyDescent="0.3">
      <c r="A2174" s="73">
        <v>20258</v>
      </c>
      <c r="B2174" s="74">
        <v>2156</v>
      </c>
      <c r="C2174" s="75" t="s">
        <v>40</v>
      </c>
      <c r="D2174" s="76">
        <v>42744.013888888891</v>
      </c>
      <c r="E2174" s="74" t="s">
        <v>39</v>
      </c>
      <c r="F2174" s="33">
        <v>42743.810416666667</v>
      </c>
      <c r="G2174" s="51">
        <f t="shared" si="343"/>
        <v>0.20347222222335404</v>
      </c>
      <c r="H2174" s="31" t="str">
        <f t="shared" si="340"/>
        <v>ACCEPTABLE</v>
      </c>
      <c r="I2174" s="18"/>
      <c r="J2174" s="33">
        <v>42744.018750000003</v>
      </c>
      <c r="K2174" s="33">
        <v>42744.029166666667</v>
      </c>
      <c r="L2174" s="27">
        <f t="shared" si="341"/>
        <v>1.0416666664241347E-2</v>
      </c>
      <c r="M2174" s="28" t="str">
        <f t="shared" si="342"/>
        <v>TRUE</v>
      </c>
      <c r="N2174" s="31" t="s">
        <v>39</v>
      </c>
      <c r="O2174" s="29" t="s">
        <v>827</v>
      </c>
      <c r="P2174"/>
      <c r="Q2174"/>
      <c r="R2174"/>
      <c r="S2174"/>
      <c r="T2174"/>
      <c r="U2174"/>
      <c r="V2174"/>
      <c r="W2174"/>
    </row>
    <row r="2175" spans="1:23" ht="27" customHeight="1" thickBot="1" x14ac:dyDescent="0.3">
      <c r="A2175" s="77">
        <v>20259</v>
      </c>
      <c r="B2175" s="78">
        <v>2157</v>
      </c>
      <c r="C2175" s="79" t="s">
        <v>340</v>
      </c>
      <c r="D2175" s="80">
        <v>42744.302083333336</v>
      </c>
      <c r="E2175" s="78" t="s">
        <v>41</v>
      </c>
      <c r="F2175" s="33">
        <v>42743.810416666667</v>
      </c>
      <c r="G2175" s="51">
        <f t="shared" si="343"/>
        <v>0.49166666666860692</v>
      </c>
      <c r="H2175" s="31" t="str">
        <f t="shared" si="340"/>
        <v>ACCEPTABLE</v>
      </c>
      <c r="I2175" s="18"/>
      <c r="J2175" s="33">
        <v>42744.302083333336</v>
      </c>
      <c r="K2175" s="33">
        <v>42744.307638888888</v>
      </c>
      <c r="L2175" s="27">
        <f t="shared" si="341"/>
        <v>5.5555555518367328E-3</v>
      </c>
      <c r="M2175" s="28" t="str">
        <f t="shared" si="342"/>
        <v>TRUE</v>
      </c>
      <c r="N2175" s="31" t="s">
        <v>41</v>
      </c>
      <c r="O2175" s="29" t="s">
        <v>467</v>
      </c>
      <c r="P2175"/>
      <c r="Q2175"/>
      <c r="R2175"/>
      <c r="S2175"/>
      <c r="T2175"/>
      <c r="U2175"/>
      <c r="V2175"/>
      <c r="W2175"/>
    </row>
    <row r="2176" spans="1:23" ht="27" customHeight="1" thickBot="1" x14ac:dyDescent="0.3">
      <c r="A2176" s="77">
        <v>20259</v>
      </c>
      <c r="B2176" s="78">
        <v>2158</v>
      </c>
      <c r="C2176" s="79" t="s">
        <v>51</v>
      </c>
      <c r="D2176" s="80">
        <v>42744.336805555555</v>
      </c>
      <c r="E2176" s="78" t="s">
        <v>39</v>
      </c>
      <c r="F2176" s="33">
        <v>42743.810416666667</v>
      </c>
      <c r="G2176" s="51">
        <f t="shared" si="343"/>
        <v>0.52638888888759539</v>
      </c>
      <c r="H2176" s="31" t="str">
        <f t="shared" si="340"/>
        <v>ACCEPTABLE</v>
      </c>
      <c r="I2176" s="18"/>
      <c r="J2176" s="33">
        <v>42744.335416666669</v>
      </c>
      <c r="K2176" s="33">
        <v>42744.34652777778</v>
      </c>
      <c r="L2176" s="27">
        <f t="shared" si="341"/>
        <v>1.1111111110949423E-2</v>
      </c>
      <c r="M2176" s="28" t="str">
        <f t="shared" si="342"/>
        <v>TRUE</v>
      </c>
      <c r="N2176" s="31" t="s">
        <v>39</v>
      </c>
      <c r="O2176" s="29" t="s">
        <v>485</v>
      </c>
      <c r="P2176"/>
      <c r="Q2176"/>
      <c r="R2176"/>
      <c r="S2176"/>
      <c r="T2176"/>
      <c r="U2176"/>
      <c r="V2176"/>
      <c r="W2176"/>
    </row>
    <row r="2177" spans="1:23" ht="27" customHeight="1" thickBot="1" x14ac:dyDescent="0.3">
      <c r="A2177" s="73">
        <v>20259</v>
      </c>
      <c r="B2177" s="74">
        <v>2159</v>
      </c>
      <c r="C2177" s="75" t="s">
        <v>51</v>
      </c>
      <c r="D2177" s="76">
        <v>42746.256944444445</v>
      </c>
      <c r="E2177" s="74" t="s">
        <v>41</v>
      </c>
      <c r="F2177" s="33">
        <v>42745.615972222222</v>
      </c>
      <c r="G2177" s="51">
        <f t="shared" si="343"/>
        <v>0.64097222222335404</v>
      </c>
      <c r="H2177" s="31" t="str">
        <f t="shared" si="340"/>
        <v>ACCEPTABLE</v>
      </c>
      <c r="I2177" s="18"/>
      <c r="J2177" s="33">
        <v>42746.253472222219</v>
      </c>
      <c r="K2177" s="33">
        <v>42746.262499999997</v>
      </c>
      <c r="L2177" s="27">
        <f t="shared" si="341"/>
        <v>9.0277777781011537E-3</v>
      </c>
      <c r="M2177" s="28" t="str">
        <f t="shared" si="342"/>
        <v>TRUE</v>
      </c>
      <c r="N2177" s="31" t="s">
        <v>41</v>
      </c>
      <c r="O2177" s="29" t="s">
        <v>821</v>
      </c>
      <c r="P2177"/>
      <c r="Q2177"/>
      <c r="R2177"/>
      <c r="S2177"/>
      <c r="T2177"/>
      <c r="U2177"/>
      <c r="V2177"/>
      <c r="W2177"/>
    </row>
    <row r="2178" spans="1:23" ht="27" customHeight="1" thickBot="1" x14ac:dyDescent="0.3">
      <c r="A2178" s="77">
        <v>20259</v>
      </c>
      <c r="B2178" s="78">
        <v>2160</v>
      </c>
      <c r="C2178" s="79" t="s">
        <v>340</v>
      </c>
      <c r="D2178" s="80">
        <v>42746.284722222219</v>
      </c>
      <c r="E2178" s="78" t="s">
        <v>39</v>
      </c>
      <c r="F2178" s="33">
        <v>42745.615972222222</v>
      </c>
      <c r="G2178" s="51">
        <f t="shared" si="343"/>
        <v>0.66874999999708962</v>
      </c>
      <c r="H2178" s="31" t="str">
        <f t="shared" si="340"/>
        <v>ACCEPTABLE</v>
      </c>
      <c r="I2178" s="18"/>
      <c r="J2178" s="33">
        <v>42746.277777777781</v>
      </c>
      <c r="K2178" s="33">
        <v>42746.293055555558</v>
      </c>
      <c r="L2178" s="27">
        <f t="shared" si="341"/>
        <v>1.5277777776645962E-2</v>
      </c>
      <c r="M2178" s="28" t="str">
        <f t="shared" si="342"/>
        <v>TRUE</v>
      </c>
      <c r="N2178" s="31" t="s">
        <v>39</v>
      </c>
      <c r="O2178" s="29" t="s">
        <v>467</v>
      </c>
      <c r="P2178"/>
      <c r="Q2178"/>
      <c r="R2178"/>
      <c r="S2178"/>
      <c r="T2178"/>
      <c r="U2178"/>
      <c r="V2178"/>
      <c r="W2178"/>
    </row>
    <row r="2179" spans="1:23" ht="27" customHeight="1" thickBot="1" x14ac:dyDescent="0.3">
      <c r="A2179" s="77">
        <v>20260</v>
      </c>
      <c r="B2179" s="78">
        <v>2161</v>
      </c>
      <c r="C2179" s="79" t="s">
        <v>340</v>
      </c>
      <c r="D2179" s="80">
        <v>42747.322916666664</v>
      </c>
      <c r="E2179" s="78" t="s">
        <v>41</v>
      </c>
      <c r="F2179" s="33">
        <v>42746.765277777777</v>
      </c>
      <c r="G2179" s="51">
        <f t="shared" si="343"/>
        <v>0.55763888888759539</v>
      </c>
      <c r="H2179" s="31" t="str">
        <f t="shared" si="340"/>
        <v>ACCEPTABLE</v>
      </c>
      <c r="I2179" s="18"/>
      <c r="J2179" s="33">
        <v>42747.323611111111</v>
      </c>
      <c r="K2179" s="33">
        <v>42747.338194444441</v>
      </c>
      <c r="L2179" s="27">
        <f t="shared" si="341"/>
        <v>1.4583333329937886E-2</v>
      </c>
      <c r="M2179" s="28" t="str">
        <f t="shared" si="342"/>
        <v>TRUE</v>
      </c>
      <c r="N2179" s="31" t="s">
        <v>41</v>
      </c>
      <c r="O2179" s="29" t="s">
        <v>1165</v>
      </c>
      <c r="P2179"/>
      <c r="Q2179"/>
      <c r="R2179"/>
      <c r="S2179"/>
      <c r="T2179"/>
      <c r="U2179"/>
      <c r="V2179"/>
      <c r="W2179"/>
    </row>
    <row r="2180" spans="1:23" ht="27" customHeight="1" thickBot="1" x14ac:dyDescent="0.3">
      <c r="A2180" s="77">
        <v>20260</v>
      </c>
      <c r="B2180" s="78">
        <v>2162</v>
      </c>
      <c r="C2180" s="79" t="s">
        <v>51</v>
      </c>
      <c r="D2180" s="80">
        <v>42747.357638888891</v>
      </c>
      <c r="E2180" s="78" t="s">
        <v>39</v>
      </c>
      <c r="F2180" s="33">
        <v>42746.765277777777</v>
      </c>
      <c r="G2180" s="51">
        <f t="shared" si="343"/>
        <v>0.59236111111385981</v>
      </c>
      <c r="H2180" s="31" t="str">
        <f t="shared" si="340"/>
        <v>ACCEPTABLE</v>
      </c>
      <c r="I2180" s="18"/>
      <c r="J2180" s="33">
        <v>42747.363888888889</v>
      </c>
      <c r="K2180" s="33">
        <v>42747.370833333334</v>
      </c>
      <c r="L2180" s="27">
        <f t="shared" si="341"/>
        <v>6.9444444452528842E-3</v>
      </c>
      <c r="M2180" s="28" t="str">
        <f t="shared" si="342"/>
        <v>TRUE</v>
      </c>
      <c r="N2180" s="31" t="s">
        <v>39</v>
      </c>
      <c r="O2180" s="29" t="s">
        <v>1166</v>
      </c>
      <c r="P2180"/>
      <c r="Q2180"/>
      <c r="R2180"/>
      <c r="S2180"/>
      <c r="T2180"/>
      <c r="U2180"/>
      <c r="V2180"/>
      <c r="W2180"/>
    </row>
    <row r="2181" spans="1:23" ht="27" customHeight="1" thickBot="1" x14ac:dyDescent="0.3">
      <c r="A2181" s="73">
        <v>20261</v>
      </c>
      <c r="B2181" s="74">
        <v>2163</v>
      </c>
      <c r="C2181" s="75" t="s">
        <v>340</v>
      </c>
      <c r="D2181" s="76">
        <v>42747.40625</v>
      </c>
      <c r="E2181" s="74" t="s">
        <v>41</v>
      </c>
      <c r="F2181" s="33">
        <v>42746.765277777777</v>
      </c>
      <c r="G2181" s="51">
        <f t="shared" si="343"/>
        <v>0.64097222222335404</v>
      </c>
      <c r="H2181" s="31" t="str">
        <f t="shared" si="340"/>
        <v>ACCEPTABLE</v>
      </c>
      <c r="I2181" s="18"/>
      <c r="J2181" s="33">
        <v>42747.402777777781</v>
      </c>
      <c r="K2181" s="33">
        <v>42747.417361111111</v>
      </c>
      <c r="L2181" s="27">
        <f t="shared" si="341"/>
        <v>1.4583333329937886E-2</v>
      </c>
      <c r="M2181" s="28" t="str">
        <f t="shared" si="342"/>
        <v>TRUE</v>
      </c>
      <c r="N2181" s="31" t="s">
        <v>41</v>
      </c>
      <c r="O2181" s="29" t="s">
        <v>1167</v>
      </c>
      <c r="P2181"/>
      <c r="Q2181"/>
      <c r="R2181"/>
      <c r="S2181"/>
      <c r="T2181"/>
      <c r="U2181"/>
      <c r="V2181"/>
      <c r="W2181"/>
    </row>
    <row r="2182" spans="1:23" ht="27" customHeight="1" thickBot="1" x14ac:dyDescent="0.3">
      <c r="A2182" s="73">
        <v>20261</v>
      </c>
      <c r="B2182" s="74">
        <v>2164</v>
      </c>
      <c r="C2182" s="75" t="s">
        <v>51</v>
      </c>
      <c r="D2182" s="76">
        <v>42747.440972222219</v>
      </c>
      <c r="E2182" s="74" t="s">
        <v>39</v>
      </c>
      <c r="F2182" s="33">
        <v>42746.765277777777</v>
      </c>
      <c r="G2182" s="51">
        <f t="shared" si="343"/>
        <v>0.6756944444423425</v>
      </c>
      <c r="H2182" s="31" t="str">
        <f t="shared" si="340"/>
        <v>ACCEPTABLE</v>
      </c>
      <c r="I2182" s="18"/>
      <c r="J2182" s="33">
        <v>42747.435416666667</v>
      </c>
      <c r="K2182" s="33">
        <v>42747.447222222225</v>
      </c>
      <c r="L2182" s="27">
        <f t="shared" si="341"/>
        <v>1.1805555557657499E-2</v>
      </c>
      <c r="M2182" s="28" t="str">
        <f t="shared" si="342"/>
        <v>TRUE</v>
      </c>
      <c r="N2182" s="31" t="s">
        <v>39</v>
      </c>
      <c r="O2182" s="29" t="s">
        <v>1166</v>
      </c>
      <c r="P2182"/>
      <c r="Q2182"/>
      <c r="R2182"/>
      <c r="S2182"/>
      <c r="T2182"/>
      <c r="U2182"/>
      <c r="V2182"/>
      <c r="W2182"/>
    </row>
    <row r="2183" spans="1:23" ht="27" customHeight="1" thickBot="1" x14ac:dyDescent="0.3">
      <c r="A2183" s="73">
        <v>20262</v>
      </c>
      <c r="B2183" s="74">
        <v>2165</v>
      </c>
      <c r="C2183" s="75" t="s">
        <v>40</v>
      </c>
      <c r="D2183" s="76">
        <v>42747.461805555555</v>
      </c>
      <c r="E2183" s="74" t="s">
        <v>41</v>
      </c>
      <c r="F2183" s="33">
        <v>42747.404861111114</v>
      </c>
      <c r="G2183" s="51">
        <f t="shared" si="343"/>
        <v>5.694444444088731E-2</v>
      </c>
      <c r="H2183" s="31" t="str">
        <f t="shared" si="340"/>
        <v>ACCEPTABLE</v>
      </c>
      <c r="I2183" s="18"/>
      <c r="J2183" s="33">
        <v>42747.46597222222</v>
      </c>
      <c r="K2183" s="33">
        <v>42747.477083333331</v>
      </c>
      <c r="L2183" s="27">
        <f t="shared" si="341"/>
        <v>1.1111111110949423E-2</v>
      </c>
      <c r="M2183" s="28" t="str">
        <f t="shared" si="342"/>
        <v>TRUE</v>
      </c>
      <c r="N2183" s="31" t="s">
        <v>41</v>
      </c>
      <c r="O2183" s="29" t="s">
        <v>1168</v>
      </c>
      <c r="P2183"/>
      <c r="Q2183"/>
      <c r="R2183"/>
      <c r="S2183"/>
      <c r="T2183"/>
      <c r="U2183"/>
      <c r="V2183"/>
      <c r="W2183"/>
    </row>
    <row r="2184" spans="1:23" ht="27" customHeight="1" thickBot="1" x14ac:dyDescent="0.3">
      <c r="A2184" s="73">
        <v>20262</v>
      </c>
      <c r="B2184" s="74">
        <v>2166</v>
      </c>
      <c r="C2184" s="75" t="s">
        <v>40</v>
      </c>
      <c r="D2184" s="76">
        <v>42747.489583333336</v>
      </c>
      <c r="E2184" s="74" t="s">
        <v>39</v>
      </c>
      <c r="F2184" s="33">
        <v>42747.404861111114</v>
      </c>
      <c r="G2184" s="51">
        <f t="shared" si="343"/>
        <v>8.4722222221898846E-2</v>
      </c>
      <c r="H2184" s="31" t="str">
        <f t="shared" si="340"/>
        <v>ACCEPTABLE</v>
      </c>
      <c r="I2184" s="18"/>
      <c r="J2184" s="33">
        <v>42747.48541666667</v>
      </c>
      <c r="K2184" s="33">
        <v>42747.5</v>
      </c>
      <c r="L2184" s="27">
        <f t="shared" si="341"/>
        <v>1.4583333329937886E-2</v>
      </c>
      <c r="M2184" s="28" t="str">
        <f t="shared" si="342"/>
        <v>TRUE</v>
      </c>
      <c r="N2184" s="31" t="s">
        <v>39</v>
      </c>
      <c r="O2184" s="29" t="s">
        <v>1168</v>
      </c>
      <c r="P2184"/>
      <c r="Q2184"/>
      <c r="R2184"/>
      <c r="S2184"/>
      <c r="T2184"/>
      <c r="U2184"/>
      <c r="V2184"/>
      <c r="W2184"/>
    </row>
    <row r="2185" spans="1:23" ht="27" customHeight="1" thickBot="1" x14ac:dyDescent="0.3">
      <c r="A2185" s="77">
        <v>20260</v>
      </c>
      <c r="B2185" s="78">
        <v>2167</v>
      </c>
      <c r="C2185" s="79" t="s">
        <v>51</v>
      </c>
      <c r="D2185" s="80">
        <v>42748.652777777781</v>
      </c>
      <c r="E2185" s="78" t="s">
        <v>41</v>
      </c>
      <c r="F2185" s="33">
        <v>42748.383333333331</v>
      </c>
      <c r="G2185" s="51">
        <f t="shared" si="343"/>
        <v>0.26944444444961846</v>
      </c>
      <c r="H2185" s="31" t="str">
        <f t="shared" si="340"/>
        <v>ACCEPTABLE</v>
      </c>
      <c r="I2185" s="18"/>
      <c r="J2185" s="33">
        <v>42748.65347222222</v>
      </c>
      <c r="K2185" s="33">
        <v>42748.660416666666</v>
      </c>
      <c r="L2185" s="27">
        <f t="shared" si="341"/>
        <v>6.9444444452528842E-3</v>
      </c>
      <c r="M2185" s="28" t="str">
        <f t="shared" si="342"/>
        <v>TRUE</v>
      </c>
      <c r="N2185" s="31" t="s">
        <v>41</v>
      </c>
      <c r="O2185" s="29" t="s">
        <v>405</v>
      </c>
      <c r="P2185"/>
      <c r="Q2185"/>
      <c r="R2185"/>
      <c r="S2185"/>
      <c r="T2185"/>
      <c r="U2185"/>
      <c r="V2185"/>
      <c r="W2185"/>
    </row>
    <row r="2186" spans="1:23" ht="27" customHeight="1" thickBot="1" x14ac:dyDescent="0.3">
      <c r="A2186" s="77">
        <v>20260</v>
      </c>
      <c r="B2186" s="78">
        <v>2168</v>
      </c>
      <c r="C2186" s="79" t="s">
        <v>340</v>
      </c>
      <c r="D2186" s="80">
        <v>42748.680555555555</v>
      </c>
      <c r="E2186" s="78" t="s">
        <v>39</v>
      </c>
      <c r="F2186" s="33">
        <v>42748.383333333331</v>
      </c>
      <c r="G2186" s="51">
        <f t="shared" si="343"/>
        <v>0.29722222222335404</v>
      </c>
      <c r="H2186" s="31" t="str">
        <f t="shared" si="340"/>
        <v>ACCEPTABLE</v>
      </c>
      <c r="I2186" s="18"/>
      <c r="J2186" s="33">
        <v>42748.677083333336</v>
      </c>
      <c r="K2186" s="33">
        <v>42748.690972222219</v>
      </c>
      <c r="L2186" s="27">
        <f t="shared" si="341"/>
        <v>1.3888888883229811E-2</v>
      </c>
      <c r="M2186" s="28" t="str">
        <f t="shared" si="342"/>
        <v>TRUE</v>
      </c>
      <c r="N2186" s="31" t="s">
        <v>39</v>
      </c>
      <c r="O2186" s="29" t="s">
        <v>1169</v>
      </c>
      <c r="P2186"/>
      <c r="Q2186"/>
      <c r="R2186"/>
      <c r="S2186"/>
      <c r="T2186"/>
      <c r="U2186"/>
      <c r="V2186"/>
      <c r="W2186"/>
    </row>
    <row r="2187" spans="1:23" ht="27" customHeight="1" thickBot="1" x14ac:dyDescent="0.3">
      <c r="A2187" s="77">
        <v>20261</v>
      </c>
      <c r="B2187" s="78">
        <v>2169</v>
      </c>
      <c r="C2187" s="79" t="s">
        <v>53</v>
      </c>
      <c r="D2187" s="80">
        <v>42748.715277777781</v>
      </c>
      <c r="E2187" s="78" t="s">
        <v>41</v>
      </c>
      <c r="F2187" s="33">
        <v>42748.383333333331</v>
      </c>
      <c r="G2187" s="51">
        <f t="shared" si="343"/>
        <v>0.33194444444961846</v>
      </c>
      <c r="H2187" s="31" t="str">
        <f t="shared" si="340"/>
        <v>ACCEPTABLE</v>
      </c>
      <c r="I2187" s="18"/>
      <c r="J2187" s="33">
        <v>42748.704861111109</v>
      </c>
      <c r="K2187" s="33">
        <v>42748.710416666669</v>
      </c>
      <c r="L2187" s="27">
        <f t="shared" si="341"/>
        <v>5.5555555591126904E-3</v>
      </c>
      <c r="M2187" s="28" t="str">
        <f t="shared" si="342"/>
        <v>TRUE</v>
      </c>
      <c r="N2187" s="31" t="s">
        <v>41</v>
      </c>
      <c r="O2187" s="29" t="s">
        <v>181</v>
      </c>
      <c r="P2187"/>
      <c r="Q2187"/>
      <c r="R2187"/>
      <c r="S2187"/>
      <c r="T2187"/>
      <c r="U2187"/>
      <c r="V2187"/>
      <c r="W2187"/>
    </row>
    <row r="2188" spans="1:23" ht="27" customHeight="1" thickBot="1" x14ac:dyDescent="0.3">
      <c r="A2188" s="77">
        <v>20261</v>
      </c>
      <c r="B2188" s="78">
        <v>2170</v>
      </c>
      <c r="C2188" s="79" t="s">
        <v>53</v>
      </c>
      <c r="D2188" s="80">
        <v>42748.763888888891</v>
      </c>
      <c r="E2188" s="78" t="s">
        <v>39</v>
      </c>
      <c r="F2188" s="33">
        <v>42748.383333333331</v>
      </c>
      <c r="G2188" s="51">
        <f t="shared" si="343"/>
        <v>0.38055555555911269</v>
      </c>
      <c r="H2188" s="31" t="str">
        <f t="shared" si="340"/>
        <v>ACCEPTABLE</v>
      </c>
      <c r="I2188" s="18"/>
      <c r="J2188" s="33">
        <v>42748.748611111114</v>
      </c>
      <c r="K2188" s="33">
        <v>42748.754861111112</v>
      </c>
      <c r="L2188" s="27">
        <f t="shared" si="341"/>
        <v>6.2499999985448085E-3</v>
      </c>
      <c r="M2188" s="28" t="str">
        <f t="shared" si="342"/>
        <v>TRUE</v>
      </c>
      <c r="N2188" s="31" t="s">
        <v>39</v>
      </c>
      <c r="O2188" s="29" t="s">
        <v>96</v>
      </c>
      <c r="P2188"/>
      <c r="Q2188"/>
      <c r="R2188"/>
      <c r="S2188"/>
      <c r="T2188"/>
      <c r="U2188"/>
      <c r="V2188"/>
      <c r="W2188"/>
    </row>
    <row r="2189" spans="1:23" ht="27" customHeight="1" thickBot="1" x14ac:dyDescent="0.3">
      <c r="A2189" s="77">
        <v>20261</v>
      </c>
      <c r="B2189" s="78">
        <v>2171</v>
      </c>
      <c r="C2189" s="79" t="s">
        <v>51</v>
      </c>
      <c r="D2189" s="80">
        <v>42749.277777777781</v>
      </c>
      <c r="E2189" s="78" t="s">
        <v>41</v>
      </c>
      <c r="F2189" s="33">
        <v>42748.694444444445</v>
      </c>
      <c r="G2189" s="51">
        <f t="shared" si="343"/>
        <v>0.58333333333575865</v>
      </c>
      <c r="H2189" s="31" t="str">
        <f t="shared" si="340"/>
        <v>ACCEPTABLE</v>
      </c>
      <c r="I2189" s="18"/>
      <c r="J2189" s="33">
        <v>42749.282638888886</v>
      </c>
      <c r="K2189" s="33">
        <v>42749.293055555558</v>
      </c>
      <c r="L2189" s="27">
        <f t="shared" si="341"/>
        <v>1.0416666671517305E-2</v>
      </c>
      <c r="M2189" s="28" t="str">
        <f t="shared" si="342"/>
        <v>TRUE</v>
      </c>
      <c r="N2189" s="31" t="s">
        <v>41</v>
      </c>
      <c r="O2189" s="29" t="s">
        <v>1170</v>
      </c>
      <c r="P2189"/>
      <c r="Q2189"/>
      <c r="R2189"/>
      <c r="S2189"/>
      <c r="T2189"/>
      <c r="U2189"/>
      <c r="V2189"/>
      <c r="W2189"/>
    </row>
    <row r="2190" spans="1:23" ht="27" customHeight="1" thickBot="1" x14ac:dyDescent="0.3">
      <c r="A2190" s="77">
        <v>20261</v>
      </c>
      <c r="B2190" s="78">
        <v>2172</v>
      </c>
      <c r="C2190" s="79" t="s">
        <v>340</v>
      </c>
      <c r="D2190" s="80">
        <v>42749.305555555555</v>
      </c>
      <c r="E2190" s="78" t="s">
        <v>39</v>
      </c>
      <c r="F2190" s="33">
        <v>42748.694444444445</v>
      </c>
      <c r="G2190" s="51">
        <f t="shared" si="343"/>
        <v>0.61111111110949423</v>
      </c>
      <c r="H2190" s="31" t="str">
        <f t="shared" si="340"/>
        <v>ACCEPTABLE</v>
      </c>
      <c r="I2190" s="18"/>
      <c r="J2190" s="33">
        <v>42749.3125</v>
      </c>
      <c r="K2190" s="33">
        <v>42749.324999999997</v>
      </c>
      <c r="L2190" s="27">
        <f t="shared" si="341"/>
        <v>1.2499999997089617E-2</v>
      </c>
      <c r="M2190" s="28" t="str">
        <f t="shared" si="342"/>
        <v>TRUE</v>
      </c>
      <c r="N2190" s="31" t="s">
        <v>39</v>
      </c>
      <c r="O2190" s="29" t="s">
        <v>1171</v>
      </c>
      <c r="P2190"/>
      <c r="Q2190"/>
      <c r="R2190"/>
      <c r="S2190"/>
      <c r="T2190"/>
      <c r="U2190"/>
      <c r="V2190"/>
      <c r="W2190"/>
    </row>
    <row r="2191" spans="1:23" ht="27" customHeight="1" thickBot="1" x14ac:dyDescent="0.3">
      <c r="A2191" s="77">
        <v>20263</v>
      </c>
      <c r="B2191" s="78">
        <v>2173</v>
      </c>
      <c r="C2191" s="79" t="s">
        <v>40</v>
      </c>
      <c r="D2191" s="80">
        <v>42749.371527777781</v>
      </c>
      <c r="E2191" s="78" t="s">
        <v>41</v>
      </c>
      <c r="F2191" s="33">
        <v>42749.249305555553</v>
      </c>
      <c r="G2191" s="51">
        <f t="shared" si="343"/>
        <v>0.12222222222771961</v>
      </c>
      <c r="H2191" s="31" t="str">
        <f t="shared" si="340"/>
        <v>ACCEPTABLE</v>
      </c>
      <c r="I2191" s="18"/>
      <c r="J2191" s="33">
        <v>42749.382638888892</v>
      </c>
      <c r="K2191" s="33">
        <v>42749.392361111109</v>
      </c>
      <c r="L2191" s="27">
        <f t="shared" si="341"/>
        <v>9.7222222175332718E-3</v>
      </c>
      <c r="M2191" s="28" t="str">
        <f t="shared" si="342"/>
        <v>TRUE</v>
      </c>
      <c r="N2191" s="31" t="s">
        <v>41</v>
      </c>
      <c r="O2191" s="29" t="s">
        <v>1172</v>
      </c>
      <c r="P2191"/>
      <c r="Q2191"/>
      <c r="R2191"/>
      <c r="S2191"/>
      <c r="T2191"/>
      <c r="U2191"/>
      <c r="V2191"/>
      <c r="W2191"/>
    </row>
    <row r="2192" spans="1:23" ht="27" customHeight="1" thickBot="1" x14ac:dyDescent="0.3">
      <c r="A2192" s="73">
        <v>20263</v>
      </c>
      <c r="B2192" s="74">
        <v>2174</v>
      </c>
      <c r="C2192" s="75" t="s">
        <v>43</v>
      </c>
      <c r="D2192" s="76">
        <v>42749.40625</v>
      </c>
      <c r="E2192" s="74" t="s">
        <v>39</v>
      </c>
      <c r="F2192" s="33">
        <v>42749.249305555553</v>
      </c>
      <c r="G2192" s="51">
        <f t="shared" si="343"/>
        <v>0.15694444444670808</v>
      </c>
      <c r="H2192" s="31" t="str">
        <f t="shared" si="340"/>
        <v>ACCEPTABLE</v>
      </c>
      <c r="I2192" s="18"/>
      <c r="J2192" s="33">
        <v>42749.416666666664</v>
      </c>
      <c r="K2192" s="33">
        <v>42749.423611111109</v>
      </c>
      <c r="L2192" s="27">
        <f t="shared" si="341"/>
        <v>6.9444444452528842E-3</v>
      </c>
      <c r="M2192" s="28" t="str">
        <f t="shared" si="342"/>
        <v>TRUE</v>
      </c>
      <c r="N2192" s="31" t="s">
        <v>39</v>
      </c>
      <c r="O2192" s="29" t="s">
        <v>1173</v>
      </c>
      <c r="P2192"/>
      <c r="Q2192"/>
      <c r="R2192"/>
      <c r="S2192"/>
      <c r="T2192"/>
      <c r="U2192"/>
      <c r="V2192"/>
      <c r="W2192"/>
    </row>
    <row r="2193" spans="1:23" ht="27" customHeight="1" thickBot="1" x14ac:dyDescent="0.3">
      <c r="A2193" s="73">
        <v>20263</v>
      </c>
      <c r="B2193" s="74">
        <v>2175</v>
      </c>
      <c r="C2193" s="75" t="s">
        <v>43</v>
      </c>
      <c r="D2193" s="76">
        <v>42749.541666666664</v>
      </c>
      <c r="E2193" s="74" t="s">
        <v>41</v>
      </c>
      <c r="F2193" s="33">
        <v>42749.464583333334</v>
      </c>
      <c r="G2193" s="51">
        <f t="shared" si="343"/>
        <v>7.7083333329937886E-2</v>
      </c>
      <c r="H2193" s="31" t="str">
        <f t="shared" si="340"/>
        <v>ACCEPTABLE</v>
      </c>
      <c r="I2193" s="18"/>
      <c r="J2193" s="33">
        <v>42749.539583333331</v>
      </c>
      <c r="K2193" s="33">
        <v>42749.547222222223</v>
      </c>
      <c r="L2193" s="27">
        <f t="shared" si="341"/>
        <v>7.6388888919609599E-3</v>
      </c>
      <c r="M2193" s="28" t="str">
        <f t="shared" si="342"/>
        <v>TRUE</v>
      </c>
      <c r="N2193" s="31" t="s">
        <v>41</v>
      </c>
      <c r="O2193" s="29" t="s">
        <v>878</v>
      </c>
      <c r="P2193"/>
      <c r="Q2193"/>
      <c r="R2193"/>
      <c r="S2193"/>
      <c r="T2193"/>
      <c r="U2193"/>
      <c r="V2193"/>
      <c r="W2193"/>
    </row>
    <row r="2194" spans="1:23" ht="27" customHeight="1" thickBot="1" x14ac:dyDescent="0.3">
      <c r="A2194" s="77">
        <v>20263</v>
      </c>
      <c r="B2194" s="78">
        <v>2176</v>
      </c>
      <c r="C2194" s="79" t="s">
        <v>43</v>
      </c>
      <c r="D2194" s="80">
        <v>42749.756944444445</v>
      </c>
      <c r="E2194" s="78" t="s">
        <v>41</v>
      </c>
      <c r="F2194" s="33">
        <v>42749.693749999999</v>
      </c>
      <c r="G2194" s="51">
        <f t="shared" si="343"/>
        <v>6.3194444446708076E-2</v>
      </c>
      <c r="H2194" s="31" t="str">
        <f t="shared" si="340"/>
        <v>ACCEPTABLE</v>
      </c>
      <c r="I2194" s="18"/>
      <c r="J2194" s="33">
        <v>42749.747916666667</v>
      </c>
      <c r="K2194" s="33">
        <v>42749.759027777778</v>
      </c>
      <c r="L2194" s="27">
        <f t="shared" si="341"/>
        <v>1.1111111110949423E-2</v>
      </c>
      <c r="M2194" s="28" t="str">
        <f t="shared" si="342"/>
        <v>TRUE</v>
      </c>
      <c r="N2194" s="31" t="s">
        <v>41</v>
      </c>
      <c r="O2194" s="29" t="s">
        <v>1155</v>
      </c>
      <c r="P2194"/>
      <c r="Q2194"/>
      <c r="R2194"/>
      <c r="S2194"/>
      <c r="T2194"/>
      <c r="U2194"/>
      <c r="V2194"/>
      <c r="W2194"/>
    </row>
    <row r="2195" spans="1:23" ht="27" customHeight="1" thickBot="1" x14ac:dyDescent="0.3">
      <c r="A2195" s="73">
        <v>20263</v>
      </c>
      <c r="B2195" s="74">
        <v>2177</v>
      </c>
      <c r="C2195" s="75" t="s">
        <v>40</v>
      </c>
      <c r="D2195" s="76">
        <v>42749.784722222219</v>
      </c>
      <c r="E2195" s="74" t="s">
        <v>39</v>
      </c>
      <c r="F2195" s="33">
        <v>42749.693749999999</v>
      </c>
      <c r="G2195" s="51">
        <f t="shared" si="343"/>
        <v>9.0972222220443655E-2</v>
      </c>
      <c r="H2195" s="31" t="str">
        <f t="shared" si="340"/>
        <v>ACCEPTABLE</v>
      </c>
      <c r="I2195" s="18"/>
      <c r="J2195" s="33">
        <v>42749.777777777781</v>
      </c>
      <c r="K2195" s="33">
        <v>42749.791666666664</v>
      </c>
      <c r="L2195" s="27">
        <f t="shared" si="341"/>
        <v>1.3888888883229811E-2</v>
      </c>
      <c r="M2195" s="28" t="str">
        <f t="shared" si="342"/>
        <v>TRUE</v>
      </c>
      <c r="N2195" s="31" t="s">
        <v>39</v>
      </c>
      <c r="O2195" s="29" t="s">
        <v>1174</v>
      </c>
      <c r="P2195"/>
      <c r="Q2195"/>
      <c r="R2195"/>
      <c r="S2195"/>
      <c r="T2195"/>
      <c r="U2195"/>
      <c r="V2195"/>
      <c r="W2195"/>
    </row>
    <row r="2196" spans="1:23" ht="27" customHeight="1" thickBot="1" x14ac:dyDescent="0.3">
      <c r="A2196" s="77">
        <v>20265</v>
      </c>
      <c r="B2196" s="78">
        <v>2178</v>
      </c>
      <c r="C2196" s="79" t="s">
        <v>1175</v>
      </c>
      <c r="D2196" s="80">
        <v>42751.326388888891</v>
      </c>
      <c r="E2196" s="78" t="s">
        <v>41</v>
      </c>
      <c r="F2196" s="33">
        <v>42751.334027777775</v>
      </c>
      <c r="G2196" s="51">
        <f t="shared" si="343"/>
        <v>-7.6388888846850023E-3</v>
      </c>
      <c r="H2196" s="31" t="str">
        <f t="shared" si="340"/>
        <v>TOO LATE</v>
      </c>
      <c r="I2196" s="18"/>
      <c r="J2196" s="33">
        <v>42751.328472222223</v>
      </c>
      <c r="K2196" s="33">
        <v>42751.338888888888</v>
      </c>
      <c r="L2196" s="27">
        <f t="shared" si="341"/>
        <v>1.0416666664241347E-2</v>
      </c>
      <c r="M2196" s="28" t="str">
        <f t="shared" si="342"/>
        <v>TRUE</v>
      </c>
      <c r="N2196" s="31" t="s">
        <v>41</v>
      </c>
      <c r="O2196" s="29" t="s">
        <v>409</v>
      </c>
      <c r="P2196"/>
      <c r="Q2196"/>
      <c r="R2196"/>
      <c r="S2196"/>
      <c r="T2196"/>
      <c r="U2196"/>
      <c r="V2196"/>
      <c r="W2196"/>
    </row>
    <row r="2197" spans="1:23" ht="27" customHeight="1" thickBot="1" x14ac:dyDescent="0.3">
      <c r="A2197" s="77">
        <v>20265</v>
      </c>
      <c r="B2197" s="78">
        <v>2179</v>
      </c>
      <c r="C2197" s="79" t="s">
        <v>43</v>
      </c>
      <c r="D2197" s="80">
        <v>42751.361111111109</v>
      </c>
      <c r="E2197" s="78" t="s">
        <v>39</v>
      </c>
      <c r="F2197" s="33">
        <v>42751.334027777775</v>
      </c>
      <c r="G2197" s="51">
        <f t="shared" si="343"/>
        <v>2.7083333334303461E-2</v>
      </c>
      <c r="H2197" s="31" t="str">
        <f t="shared" si="340"/>
        <v>TOO LATE</v>
      </c>
      <c r="I2197" s="18"/>
      <c r="J2197" s="33">
        <v>42751.375</v>
      </c>
      <c r="K2197" s="33">
        <v>42751.383333333331</v>
      </c>
      <c r="L2197" s="27">
        <f t="shared" si="341"/>
        <v>8.333333331393078E-3</v>
      </c>
      <c r="M2197" s="28" t="str">
        <f t="shared" si="342"/>
        <v>TRUE</v>
      </c>
      <c r="N2197" s="31" t="s">
        <v>39</v>
      </c>
      <c r="O2197" s="29" t="s">
        <v>398</v>
      </c>
      <c r="P2197"/>
      <c r="Q2197"/>
      <c r="R2197"/>
      <c r="S2197"/>
      <c r="T2197"/>
      <c r="U2197"/>
      <c r="V2197"/>
      <c r="W2197"/>
    </row>
    <row r="2198" spans="1:23" ht="27" customHeight="1" thickBot="1" x14ac:dyDescent="0.3">
      <c r="A2198" s="73">
        <v>20265</v>
      </c>
      <c r="B2198" s="74">
        <v>2180</v>
      </c>
      <c r="C2198" s="75" t="s">
        <v>43</v>
      </c>
      <c r="D2198" s="76">
        <v>42752.256944444445</v>
      </c>
      <c r="E2198" s="74" t="s">
        <v>41</v>
      </c>
      <c r="F2198" s="33">
        <v>42751.649305555555</v>
      </c>
      <c r="G2198" s="51">
        <f t="shared" si="343"/>
        <v>0.60763888889050577</v>
      </c>
      <c r="H2198" s="31" t="str">
        <f t="shared" si="340"/>
        <v>ACCEPTABLE</v>
      </c>
      <c r="I2198" s="18"/>
      <c r="J2198" s="33">
        <v>42752.267361111109</v>
      </c>
      <c r="K2198" s="33">
        <v>42752.270833333336</v>
      </c>
      <c r="L2198" s="27">
        <f t="shared" si="341"/>
        <v>3.4722222262644209E-3</v>
      </c>
      <c r="M2198" s="28" t="str">
        <f t="shared" si="342"/>
        <v>TRUE</v>
      </c>
      <c r="N2198" s="31" t="s">
        <v>41</v>
      </c>
      <c r="O2198" s="29" t="s">
        <v>398</v>
      </c>
      <c r="P2198"/>
      <c r="Q2198"/>
      <c r="R2198"/>
      <c r="S2198"/>
      <c r="T2198"/>
      <c r="U2198"/>
      <c r="V2198"/>
      <c r="W2198"/>
    </row>
    <row r="2199" spans="1:23" ht="27" customHeight="1" thickBot="1" x14ac:dyDescent="0.3">
      <c r="A2199" s="77">
        <v>20265</v>
      </c>
      <c r="B2199" s="78">
        <v>2181</v>
      </c>
      <c r="C2199" s="79" t="s">
        <v>1175</v>
      </c>
      <c r="D2199" s="80">
        <v>42752.284722222219</v>
      </c>
      <c r="E2199" s="78" t="s">
        <v>39</v>
      </c>
      <c r="F2199" s="33">
        <v>42751.649305555555</v>
      </c>
      <c r="G2199" s="51">
        <f t="shared" si="343"/>
        <v>0.63541666666424135</v>
      </c>
      <c r="H2199" s="31" t="str">
        <f t="shared" si="340"/>
        <v>ACCEPTABLE</v>
      </c>
      <c r="I2199" s="18"/>
      <c r="J2199" s="33">
        <v>42752.296527777777</v>
      </c>
      <c r="K2199" s="33">
        <v>42752.307638888888</v>
      </c>
      <c r="L2199" s="27">
        <f t="shared" si="341"/>
        <v>1.1111111110949423E-2</v>
      </c>
      <c r="M2199" s="28" t="str">
        <f t="shared" si="342"/>
        <v>TRUE</v>
      </c>
      <c r="N2199" s="31" t="s">
        <v>39</v>
      </c>
      <c r="O2199" s="29" t="s">
        <v>409</v>
      </c>
      <c r="P2199"/>
      <c r="Q2199"/>
      <c r="R2199"/>
      <c r="S2199"/>
      <c r="T2199"/>
      <c r="U2199"/>
      <c r="V2199"/>
      <c r="W2199"/>
    </row>
    <row r="2200" spans="1:23" ht="27" customHeight="1" thickBot="1" x14ac:dyDescent="0.3">
      <c r="A2200" s="73">
        <v>20265</v>
      </c>
      <c r="B2200" s="74">
        <v>2182</v>
      </c>
      <c r="C2200" s="75" t="s">
        <v>1175</v>
      </c>
      <c r="D2200" s="76">
        <v>42753.201388888891</v>
      </c>
      <c r="E2200" s="74" t="s">
        <v>41</v>
      </c>
      <c r="F2200" s="33">
        <v>42752.698611111111</v>
      </c>
      <c r="G2200" s="51">
        <f t="shared" si="343"/>
        <v>0.50277777777955635</v>
      </c>
      <c r="H2200" s="31" t="str">
        <f t="shared" si="340"/>
        <v>ACCEPTABLE</v>
      </c>
      <c r="I2200" s="18"/>
      <c r="J2200" s="33">
        <v>42753.190972222219</v>
      </c>
      <c r="K2200" s="33">
        <v>42753.204861111109</v>
      </c>
      <c r="L2200" s="27">
        <f t="shared" si="341"/>
        <v>1.3888888890505768E-2</v>
      </c>
      <c r="M2200" s="28" t="str">
        <f t="shared" si="342"/>
        <v>TRUE</v>
      </c>
      <c r="N2200" s="31" t="s">
        <v>41</v>
      </c>
      <c r="O2200" s="29" t="s">
        <v>991</v>
      </c>
      <c r="P2200"/>
      <c r="Q2200"/>
      <c r="R2200"/>
      <c r="S2200"/>
      <c r="T2200"/>
      <c r="U2200"/>
      <c r="V2200"/>
      <c r="W2200"/>
    </row>
    <row r="2201" spans="1:23" ht="27" customHeight="1" thickBot="1" x14ac:dyDescent="0.3">
      <c r="A2201" s="73">
        <v>20265</v>
      </c>
      <c r="B2201" s="74">
        <v>2183</v>
      </c>
      <c r="C2201" s="75" t="s">
        <v>43</v>
      </c>
      <c r="D2201" s="76">
        <v>42753.243055555555</v>
      </c>
      <c r="E2201" s="74" t="s">
        <v>39</v>
      </c>
      <c r="F2201" s="33">
        <v>42752.698611111111</v>
      </c>
      <c r="G2201" s="51">
        <f t="shared" si="343"/>
        <v>0.54444444444379769</v>
      </c>
      <c r="H2201" s="31" t="str">
        <f t="shared" si="340"/>
        <v>ACCEPTABLE</v>
      </c>
      <c r="I2201" s="18"/>
      <c r="J2201" s="33">
        <v>42753.222222222219</v>
      </c>
      <c r="K2201" s="33">
        <v>42753.230555555558</v>
      </c>
      <c r="L2201" s="27">
        <f t="shared" si="341"/>
        <v>8.3333333386690356E-3</v>
      </c>
      <c r="M2201" s="28" t="str">
        <f t="shared" si="342"/>
        <v>TRUE</v>
      </c>
      <c r="N2201" s="31" t="s">
        <v>39</v>
      </c>
      <c r="O2201" s="29" t="s">
        <v>1155</v>
      </c>
      <c r="P2201"/>
      <c r="Q2201"/>
      <c r="R2201"/>
      <c r="S2201"/>
      <c r="T2201"/>
      <c r="U2201"/>
      <c r="V2201"/>
      <c r="W2201"/>
    </row>
    <row r="2202" spans="1:23" ht="27" customHeight="1" thickBot="1" x14ac:dyDescent="0.3">
      <c r="A2202" s="77">
        <v>20265</v>
      </c>
      <c r="B2202" s="78">
        <v>2184</v>
      </c>
      <c r="C2202" s="79" t="s">
        <v>43</v>
      </c>
      <c r="D2202" s="80">
        <v>42753.739583333336</v>
      </c>
      <c r="E2202" s="78" t="s">
        <v>39</v>
      </c>
      <c r="F2202" s="33">
        <v>42753.433333333334</v>
      </c>
      <c r="G2202" s="51">
        <f t="shared" si="343"/>
        <v>0.30625000000145519</v>
      </c>
      <c r="H2202" s="31" t="str">
        <f t="shared" si="340"/>
        <v>ACCEPTABLE</v>
      </c>
      <c r="I2202" s="18"/>
      <c r="J2202" s="33">
        <v>42753.777777777781</v>
      </c>
      <c r="K2202" s="33">
        <v>42753.789583333331</v>
      </c>
      <c r="L2202" s="27">
        <f t="shared" si="341"/>
        <v>1.1805555550381541E-2</v>
      </c>
      <c r="M2202" s="28" t="str">
        <f t="shared" si="342"/>
        <v>TRUE</v>
      </c>
      <c r="N2202" s="31" t="s">
        <v>39</v>
      </c>
      <c r="O2202" s="29" t="s">
        <v>971</v>
      </c>
      <c r="P2202"/>
      <c r="Q2202"/>
      <c r="R2202"/>
      <c r="S2202"/>
      <c r="T2202"/>
      <c r="U2202"/>
      <c r="V2202"/>
      <c r="W2202"/>
    </row>
    <row r="2203" spans="1:23" ht="27" customHeight="1" thickBot="1" x14ac:dyDescent="0.3">
      <c r="A2203" s="73">
        <v>20265</v>
      </c>
      <c r="B2203" s="74">
        <v>2185</v>
      </c>
      <c r="C2203" s="75" t="s">
        <v>43</v>
      </c>
      <c r="D2203" s="76">
        <v>42753.916666666664</v>
      </c>
      <c r="E2203" s="74" t="s">
        <v>41</v>
      </c>
      <c r="F2203" s="33">
        <v>42753.433333333334</v>
      </c>
      <c r="G2203" s="51">
        <f t="shared" si="343"/>
        <v>0.48333333332993789</v>
      </c>
      <c r="H2203" s="31" t="str">
        <f t="shared" si="340"/>
        <v>ACCEPTABLE</v>
      </c>
      <c r="I2203" s="18"/>
      <c r="J2203" s="33">
        <v>42753.916666666664</v>
      </c>
      <c r="K2203" s="33">
        <v>42753.926388888889</v>
      </c>
      <c r="L2203" s="27">
        <f t="shared" si="341"/>
        <v>9.7222222248092294E-3</v>
      </c>
      <c r="M2203" s="28" t="str">
        <f t="shared" si="342"/>
        <v>TRUE</v>
      </c>
      <c r="N2203" s="31" t="s">
        <v>41</v>
      </c>
      <c r="O2203" s="29" t="s">
        <v>971</v>
      </c>
      <c r="P2203"/>
      <c r="Q2203"/>
      <c r="R2203"/>
      <c r="S2203"/>
      <c r="T2203"/>
      <c r="U2203"/>
      <c r="V2203"/>
      <c r="W2203"/>
    </row>
    <row r="2204" spans="1:23" ht="27" customHeight="1" thickBot="1" x14ac:dyDescent="0.3">
      <c r="A2204" s="77">
        <v>20265</v>
      </c>
      <c r="B2204" s="78">
        <v>2186</v>
      </c>
      <c r="C2204" s="79" t="s">
        <v>43</v>
      </c>
      <c r="D2204" s="80">
        <v>42754.277777777781</v>
      </c>
      <c r="E2204" s="78" t="s">
        <v>41</v>
      </c>
      <c r="F2204" s="33">
        <v>42754.272916666669</v>
      </c>
      <c r="G2204" s="51">
        <f t="shared" si="343"/>
        <v>4.8611111124046147E-3</v>
      </c>
      <c r="H2204" s="31" t="str">
        <f t="shared" si="340"/>
        <v>TOO LATE</v>
      </c>
      <c r="I2204" s="18"/>
      <c r="J2204" s="33">
        <v>42754.277083333334</v>
      </c>
      <c r="K2204" s="33">
        <v>42754.284722222219</v>
      </c>
      <c r="L2204" s="27">
        <f t="shared" si="341"/>
        <v>7.6388888846850023E-3</v>
      </c>
      <c r="M2204" s="28" t="str">
        <f t="shared" si="342"/>
        <v>TRUE</v>
      </c>
      <c r="N2204" s="31" t="s">
        <v>41</v>
      </c>
      <c r="O2204" s="29" t="s">
        <v>54</v>
      </c>
      <c r="P2204"/>
      <c r="Q2204"/>
      <c r="R2204"/>
      <c r="S2204"/>
      <c r="T2204"/>
      <c r="U2204"/>
      <c r="V2204"/>
      <c r="W2204"/>
    </row>
    <row r="2205" spans="1:23" ht="27" customHeight="1" thickBot="1" x14ac:dyDescent="0.3">
      <c r="A2205" s="77">
        <v>20265</v>
      </c>
      <c r="B2205" s="78">
        <v>2187</v>
      </c>
      <c r="C2205" s="79" t="s">
        <v>1175</v>
      </c>
      <c r="D2205" s="80">
        <v>42754.305555555555</v>
      </c>
      <c r="E2205" s="78" t="s">
        <v>39</v>
      </c>
      <c r="F2205" s="33">
        <v>42754.272916666669</v>
      </c>
      <c r="G2205" s="51">
        <f t="shared" si="343"/>
        <v>3.2638888886140194E-2</v>
      </c>
      <c r="H2205" s="31" t="str">
        <f t="shared" si="340"/>
        <v>TOO LATE</v>
      </c>
      <c r="I2205" s="18"/>
      <c r="J2205" s="33">
        <v>42754.311805555553</v>
      </c>
      <c r="K2205" s="33">
        <v>42754.325694444444</v>
      </c>
      <c r="L2205" s="27">
        <f t="shared" si="341"/>
        <v>1.3888888890505768E-2</v>
      </c>
      <c r="M2205" s="28" t="str">
        <f t="shared" si="342"/>
        <v>TRUE</v>
      </c>
      <c r="N2205" s="31" t="s">
        <v>39</v>
      </c>
      <c r="O2205" s="29" t="s">
        <v>1176</v>
      </c>
      <c r="P2205"/>
      <c r="Q2205"/>
      <c r="R2205"/>
      <c r="S2205"/>
      <c r="T2205"/>
      <c r="U2205"/>
      <c r="V2205"/>
      <c r="W2205"/>
    </row>
    <row r="2206" spans="1:23" ht="27" customHeight="1" thickBot="1" x14ac:dyDescent="0.3">
      <c r="A2206" s="73">
        <v>20264</v>
      </c>
      <c r="B2206" s="74">
        <v>2188</v>
      </c>
      <c r="C2206" s="75" t="s">
        <v>340</v>
      </c>
      <c r="D2206" s="76">
        <v>42754.479166666664</v>
      </c>
      <c r="E2206" s="74" t="s">
        <v>41</v>
      </c>
      <c r="F2206" s="33">
        <v>42754.386111111111</v>
      </c>
      <c r="G2206" s="51">
        <f t="shared" si="343"/>
        <v>9.3055555553291924E-2</v>
      </c>
      <c r="H2206" s="31" t="str">
        <f t="shared" si="340"/>
        <v>ACCEPTABLE</v>
      </c>
      <c r="I2206" s="18"/>
      <c r="J2206" s="33">
        <v>42754.472222222219</v>
      </c>
      <c r="K2206" s="33">
        <v>42754.488888888889</v>
      </c>
      <c r="L2206" s="27">
        <f t="shared" si="341"/>
        <v>1.6666666670062114E-2</v>
      </c>
      <c r="M2206" s="28" t="str">
        <f t="shared" si="342"/>
        <v>TRUE</v>
      </c>
      <c r="N2206" s="31" t="s">
        <v>41</v>
      </c>
      <c r="O2206" s="29" t="s">
        <v>1062</v>
      </c>
      <c r="P2206"/>
      <c r="Q2206"/>
      <c r="R2206"/>
      <c r="S2206"/>
      <c r="T2206"/>
      <c r="U2206"/>
      <c r="V2206"/>
      <c r="W2206"/>
    </row>
    <row r="2207" spans="1:23" ht="27" customHeight="1" thickBot="1" x14ac:dyDescent="0.3">
      <c r="A2207" s="73">
        <v>20264</v>
      </c>
      <c r="B2207" s="74">
        <v>2189</v>
      </c>
      <c r="C2207" s="75" t="s">
        <v>51</v>
      </c>
      <c r="D2207" s="76">
        <v>42754.513888888891</v>
      </c>
      <c r="E2207" s="74" t="s">
        <v>39</v>
      </c>
      <c r="F2207" s="33">
        <v>42754.386111111111</v>
      </c>
      <c r="G2207" s="51">
        <f t="shared" si="343"/>
        <v>0.12777777777955635</v>
      </c>
      <c r="H2207" s="31" t="str">
        <f t="shared" si="340"/>
        <v>ACCEPTABLE</v>
      </c>
      <c r="I2207" s="18"/>
      <c r="J2207" s="33">
        <v>42754.509027777778</v>
      </c>
      <c r="K2207" s="33">
        <v>42754.518055555556</v>
      </c>
      <c r="L2207" s="27">
        <f t="shared" si="341"/>
        <v>9.0277777781011537E-3</v>
      </c>
      <c r="M2207" s="28" t="str">
        <f t="shared" si="342"/>
        <v>TRUE</v>
      </c>
      <c r="N2207" s="31" t="s">
        <v>39</v>
      </c>
      <c r="O2207" s="29" t="s">
        <v>812</v>
      </c>
      <c r="P2207"/>
      <c r="Q2207"/>
      <c r="R2207"/>
      <c r="S2207"/>
      <c r="T2207"/>
      <c r="U2207"/>
      <c r="V2207"/>
      <c r="W2207"/>
    </row>
    <row r="2208" spans="1:23" ht="27" customHeight="1" thickBot="1" x14ac:dyDescent="0.3">
      <c r="A2208" s="73">
        <v>20264</v>
      </c>
      <c r="B2208" s="74">
        <v>2190</v>
      </c>
      <c r="C2208" s="75" t="s">
        <v>53</v>
      </c>
      <c r="D2208" s="76">
        <v>42755.527777777781</v>
      </c>
      <c r="E2208" s="74" t="s">
        <v>41</v>
      </c>
      <c r="F2208" s="33">
        <v>42755.467361111114</v>
      </c>
      <c r="G2208" s="51">
        <f t="shared" si="343"/>
        <v>6.0416666667151731E-2</v>
      </c>
      <c r="H2208" s="31" t="str">
        <f t="shared" si="340"/>
        <v>ACCEPTABLE</v>
      </c>
      <c r="I2208" s="18"/>
      <c r="J2208" s="33">
        <v>42755.515972222223</v>
      </c>
      <c r="K2208" s="33">
        <v>42755.523611111108</v>
      </c>
      <c r="L2208" s="27">
        <f t="shared" si="341"/>
        <v>7.6388888846850023E-3</v>
      </c>
      <c r="M2208" s="28" t="str">
        <f t="shared" si="342"/>
        <v>TRUE</v>
      </c>
      <c r="N2208" s="31" t="s">
        <v>41</v>
      </c>
      <c r="O2208" s="29" t="s">
        <v>812</v>
      </c>
      <c r="P2208"/>
      <c r="Q2208"/>
      <c r="R2208"/>
      <c r="S2208"/>
      <c r="T2208"/>
      <c r="U2208"/>
      <c r="V2208"/>
      <c r="W2208"/>
    </row>
    <row r="2209" spans="1:23" ht="27" customHeight="1" thickBot="1" x14ac:dyDescent="0.3">
      <c r="A2209" s="73">
        <v>20264</v>
      </c>
      <c r="B2209" s="74">
        <v>2191</v>
      </c>
      <c r="C2209" s="75" t="s">
        <v>53</v>
      </c>
      <c r="D2209" s="76">
        <v>42755.569444444445</v>
      </c>
      <c r="E2209" s="74" t="s">
        <v>39</v>
      </c>
      <c r="F2209" s="33">
        <v>42755.467361111114</v>
      </c>
      <c r="G2209" s="51">
        <f t="shared" si="343"/>
        <v>0.10208333333139308</v>
      </c>
      <c r="H2209" s="31" t="str">
        <f t="shared" si="340"/>
        <v>ACCEPTABLE</v>
      </c>
      <c r="I2209" s="18"/>
      <c r="J2209" s="33">
        <v>42755.568055555559</v>
      </c>
      <c r="K2209" s="33">
        <v>42755.57708333333</v>
      </c>
      <c r="L2209" s="27">
        <f t="shared" si="341"/>
        <v>9.0277777708251961E-3</v>
      </c>
      <c r="M2209" s="28" t="str">
        <f t="shared" si="342"/>
        <v>TRUE</v>
      </c>
      <c r="N2209" s="31" t="s">
        <v>39</v>
      </c>
      <c r="O2209" s="29" t="s">
        <v>1177</v>
      </c>
      <c r="P2209"/>
      <c r="Q2209"/>
      <c r="R2209"/>
      <c r="S2209"/>
      <c r="T2209"/>
      <c r="U2209"/>
      <c r="V2209"/>
      <c r="W2209"/>
    </row>
    <row r="2210" spans="1:23" ht="27" customHeight="1" thickBot="1" x14ac:dyDescent="0.3">
      <c r="A2210" s="77">
        <v>20266</v>
      </c>
      <c r="B2210" s="78">
        <v>2192</v>
      </c>
      <c r="C2210" s="79" t="s">
        <v>1175</v>
      </c>
      <c r="D2210" s="80">
        <v>42755.65625</v>
      </c>
      <c r="E2210" s="78" t="s">
        <v>41</v>
      </c>
      <c r="F2210" s="33">
        <v>42755.467361111114</v>
      </c>
      <c r="G2210" s="51">
        <f t="shared" si="343"/>
        <v>0.18888888888614019</v>
      </c>
      <c r="H2210" s="31" t="str">
        <f t="shared" si="340"/>
        <v>ACCEPTABLE</v>
      </c>
      <c r="I2210" s="18"/>
      <c r="J2210" s="33">
        <v>42755.617361111108</v>
      </c>
      <c r="K2210" s="33">
        <v>42755.630555555559</v>
      </c>
      <c r="L2210" s="27">
        <f t="shared" si="341"/>
        <v>1.319444445107365E-2</v>
      </c>
      <c r="M2210" s="28" t="str">
        <f t="shared" si="342"/>
        <v>TRUE</v>
      </c>
      <c r="N2210" s="31" t="s">
        <v>41</v>
      </c>
      <c r="O2210" s="29" t="s">
        <v>825</v>
      </c>
      <c r="P2210"/>
      <c r="Q2210"/>
      <c r="R2210"/>
      <c r="S2210"/>
      <c r="T2210"/>
      <c r="U2210"/>
      <c r="V2210"/>
      <c r="W2210"/>
    </row>
    <row r="2211" spans="1:23" ht="27" customHeight="1" thickBot="1" x14ac:dyDescent="0.3">
      <c r="A2211" s="77">
        <v>20266</v>
      </c>
      <c r="B2211" s="78">
        <v>2193</v>
      </c>
      <c r="C2211" s="79" t="s">
        <v>43</v>
      </c>
      <c r="D2211" s="80">
        <v>42755.690972222219</v>
      </c>
      <c r="E2211" s="78" t="s">
        <v>39</v>
      </c>
      <c r="F2211" s="33">
        <v>42755.467361111114</v>
      </c>
      <c r="G2211" s="51">
        <f t="shared" si="343"/>
        <v>0.22361111110512866</v>
      </c>
      <c r="H2211" s="31" t="str">
        <f t="shared" si="340"/>
        <v>ACCEPTABLE</v>
      </c>
      <c r="I2211" s="18"/>
      <c r="J2211" s="33">
        <v>42755.646527777775</v>
      </c>
      <c r="K2211" s="33">
        <v>42755.655555555553</v>
      </c>
      <c r="L2211" s="27">
        <f t="shared" si="341"/>
        <v>9.0277777781011537E-3</v>
      </c>
      <c r="M2211" s="28" t="str">
        <f t="shared" si="342"/>
        <v>TRUE</v>
      </c>
      <c r="N2211" s="31" t="s">
        <v>39</v>
      </c>
      <c r="O2211" s="29" t="s">
        <v>44</v>
      </c>
      <c r="P2211"/>
      <c r="Q2211"/>
      <c r="R2211"/>
      <c r="S2211"/>
      <c r="T2211"/>
      <c r="U2211"/>
      <c r="V2211"/>
      <c r="W2211"/>
    </row>
    <row r="2212" spans="1:23" ht="27" customHeight="1" thickBot="1" x14ac:dyDescent="0.3">
      <c r="A2212" s="73">
        <v>20267</v>
      </c>
      <c r="B2212" s="74">
        <v>2194</v>
      </c>
      <c r="C2212" s="75" t="s">
        <v>1175</v>
      </c>
      <c r="D2212" s="76">
        <v>42755.930555555555</v>
      </c>
      <c r="E2212" s="74" t="s">
        <v>41</v>
      </c>
      <c r="F2212" s="33">
        <v>42755.727083333331</v>
      </c>
      <c r="G2212" s="51">
        <f t="shared" si="343"/>
        <v>0.20347222222335404</v>
      </c>
      <c r="H2212" s="31" t="str">
        <f t="shared" si="340"/>
        <v>ACCEPTABLE</v>
      </c>
      <c r="I2212" s="18"/>
      <c r="J2212" s="33">
        <v>42755.924305555556</v>
      </c>
      <c r="K2212" s="33">
        <v>42755.938194444447</v>
      </c>
      <c r="L2212" s="27">
        <f t="shared" si="341"/>
        <v>1.3888888890505768E-2</v>
      </c>
      <c r="M2212" s="28" t="str">
        <f t="shared" si="342"/>
        <v>TRUE</v>
      </c>
      <c r="N2212" s="31" t="s">
        <v>41</v>
      </c>
      <c r="O2212" s="29" t="s">
        <v>1178</v>
      </c>
      <c r="P2212"/>
      <c r="Q2212"/>
      <c r="R2212"/>
      <c r="S2212"/>
      <c r="T2212"/>
      <c r="U2212"/>
      <c r="V2212"/>
      <c r="W2212"/>
    </row>
    <row r="2213" spans="1:23" ht="27" customHeight="1" thickBot="1" x14ac:dyDescent="0.3">
      <c r="A2213" s="73">
        <v>20267</v>
      </c>
      <c r="B2213" s="74">
        <v>2195</v>
      </c>
      <c r="C2213" s="75" t="s">
        <v>43</v>
      </c>
      <c r="D2213" s="76">
        <v>42755.965277777781</v>
      </c>
      <c r="E2213" s="74" t="s">
        <v>39</v>
      </c>
      <c r="F2213" s="33">
        <v>42755.727083333331</v>
      </c>
      <c r="G2213" s="51">
        <f t="shared" si="343"/>
        <v>0.23819444444961846</v>
      </c>
      <c r="H2213" s="31" t="str">
        <f t="shared" ref="H2213:H2265" si="344">IF(D2213-F2213&lt;0,"TOO LATE",IF(G2213="","",IF(OR(DAY(D2213-F2213)&gt;1,AND(HOUR(D2213-F2213)&gt;HOUR("0:59"),(SIGN(D2213-F2213)=1))),"ACCEPTABLE","TOO LATE")))</f>
        <v>ACCEPTABLE</v>
      </c>
      <c r="I2213" s="18"/>
      <c r="J2213" s="33">
        <v>42755.96875</v>
      </c>
      <c r="K2213" s="33">
        <v>42755.979166666664</v>
      </c>
      <c r="L2213" s="27">
        <f t="shared" si="341"/>
        <v>1.0416666664241347E-2</v>
      </c>
      <c r="M2213" s="28" t="str">
        <f t="shared" si="342"/>
        <v>TRUE</v>
      </c>
      <c r="N2213" s="31" t="s">
        <v>39</v>
      </c>
      <c r="O2213" s="29" t="s">
        <v>44</v>
      </c>
      <c r="P2213"/>
      <c r="Q2213"/>
      <c r="R2213"/>
      <c r="S2213"/>
      <c r="T2213"/>
      <c r="U2213"/>
      <c r="V2213"/>
      <c r="W2213"/>
    </row>
    <row r="2214" spans="1:23" ht="27" customHeight="1" thickBot="1" x14ac:dyDescent="0.3">
      <c r="A2214" s="77">
        <v>20266</v>
      </c>
      <c r="B2214" s="78">
        <v>2196</v>
      </c>
      <c r="C2214" s="79" t="s">
        <v>43</v>
      </c>
      <c r="D2214" s="80">
        <v>42756.319444444445</v>
      </c>
      <c r="E2214" s="78" t="s">
        <v>41</v>
      </c>
      <c r="F2214" s="33">
        <v>42756.21597222222</v>
      </c>
      <c r="G2214" s="51">
        <f t="shared" si="343"/>
        <v>0.10347222222480923</v>
      </c>
      <c r="H2214" s="31" t="str">
        <f t="shared" si="344"/>
        <v>ACCEPTABLE</v>
      </c>
      <c r="I2214" s="18"/>
      <c r="J2214" s="33">
        <v>42756.320138888892</v>
      </c>
      <c r="K2214" s="33">
        <v>42756.326388888891</v>
      </c>
      <c r="L2214" s="27">
        <f t="shared" ref="L2214:L2266" si="345">IF(OR(K2214="",J2214=""), "Incomplete Data", K2214-J2214)</f>
        <v>6.2499999985448085E-3</v>
      </c>
      <c r="M2214" s="28" t="str">
        <f t="shared" ref="M2214:M2266" si="346">_xlfn.IFS(OR(J2214=0,K2214=0,L2214=""), "Incomplete Data", OR(L2214&gt;$M$5,L2214&lt;-$M$5),"FALSE",  OR(L2214&lt;=$M$5,L2214&gt;-$M$5), "TRUE")</f>
        <v>TRUE</v>
      </c>
      <c r="N2214" s="31" t="s">
        <v>41</v>
      </c>
      <c r="O2214" s="29" t="s">
        <v>944</v>
      </c>
      <c r="P2214"/>
      <c r="Q2214"/>
      <c r="R2214"/>
      <c r="S2214"/>
      <c r="T2214"/>
      <c r="U2214"/>
      <c r="V2214"/>
      <c r="W2214"/>
    </row>
    <row r="2215" spans="1:23" ht="27" customHeight="1" thickBot="1" x14ac:dyDescent="0.3">
      <c r="A2215" s="77">
        <v>20266</v>
      </c>
      <c r="B2215" s="78">
        <v>2197</v>
      </c>
      <c r="C2215" s="79" t="s">
        <v>1175</v>
      </c>
      <c r="D2215" s="80">
        <v>42756.347222222219</v>
      </c>
      <c r="E2215" s="78" t="s">
        <v>39</v>
      </c>
      <c r="F2215" s="33">
        <v>42756.21597222222</v>
      </c>
      <c r="G2215" s="51">
        <f t="shared" si="343"/>
        <v>0.13124999999854481</v>
      </c>
      <c r="H2215" s="31" t="str">
        <f t="shared" si="344"/>
        <v>ACCEPTABLE</v>
      </c>
      <c r="I2215" s="18"/>
      <c r="J2215" s="33">
        <v>42756.354166666664</v>
      </c>
      <c r="K2215" s="33">
        <v>42756.363888888889</v>
      </c>
      <c r="L2215" s="27">
        <f t="shared" si="345"/>
        <v>9.7222222248092294E-3</v>
      </c>
      <c r="M2215" s="28" t="str">
        <f t="shared" si="346"/>
        <v>TRUE</v>
      </c>
      <c r="N2215" s="31" t="s">
        <v>39</v>
      </c>
      <c r="O2215" s="29" t="s">
        <v>1122</v>
      </c>
      <c r="P2215"/>
      <c r="Q2215"/>
      <c r="R2215"/>
      <c r="S2215"/>
      <c r="T2215"/>
      <c r="U2215"/>
      <c r="V2215"/>
      <c r="W2215"/>
    </row>
    <row r="2216" spans="1:23" ht="27" customHeight="1" thickBot="1" x14ac:dyDescent="0.3">
      <c r="A2216" s="73">
        <v>20264</v>
      </c>
      <c r="B2216" s="74">
        <v>2198</v>
      </c>
      <c r="C2216" s="75" t="s">
        <v>43</v>
      </c>
      <c r="D2216" s="76">
        <v>42756.604166666664</v>
      </c>
      <c r="E2216" s="74" t="s">
        <v>41</v>
      </c>
      <c r="F2216" s="33">
        <v>42756.552777777775</v>
      </c>
      <c r="G2216" s="51">
        <f t="shared" si="343"/>
        <v>5.1388888889050577E-2</v>
      </c>
      <c r="H2216" s="31" t="str">
        <f t="shared" si="344"/>
        <v>ACCEPTABLE</v>
      </c>
      <c r="I2216" s="18"/>
      <c r="J2216" s="33">
        <v>42756.625694444447</v>
      </c>
      <c r="K2216" s="33">
        <v>42756.633333333331</v>
      </c>
      <c r="L2216" s="27">
        <f t="shared" si="345"/>
        <v>7.6388888846850023E-3</v>
      </c>
      <c r="M2216" s="28" t="str">
        <f t="shared" si="346"/>
        <v>TRUE</v>
      </c>
      <c r="N2216" s="31" t="s">
        <v>41</v>
      </c>
      <c r="O2216" s="29" t="s">
        <v>398</v>
      </c>
      <c r="P2216"/>
      <c r="Q2216"/>
      <c r="R2216"/>
      <c r="S2216"/>
      <c r="T2216"/>
      <c r="U2216"/>
      <c r="V2216"/>
      <c r="W2216"/>
    </row>
    <row r="2217" spans="1:23" ht="27" customHeight="1" thickBot="1" x14ac:dyDescent="0.3">
      <c r="A2217" s="77">
        <v>20264</v>
      </c>
      <c r="B2217" s="78">
        <v>2199</v>
      </c>
      <c r="C2217" s="79" t="s">
        <v>53</v>
      </c>
      <c r="D2217" s="80">
        <v>42756.645833333336</v>
      </c>
      <c r="E2217" s="78" t="s">
        <v>41</v>
      </c>
      <c r="F2217" s="33">
        <v>42756.552777777775</v>
      </c>
      <c r="G2217" s="51">
        <f t="shared" si="343"/>
        <v>9.3055555560567882E-2</v>
      </c>
      <c r="H2217" s="31" t="str">
        <f t="shared" si="344"/>
        <v>ACCEPTABLE</v>
      </c>
      <c r="I2217" s="18"/>
      <c r="J2217" s="33">
        <v>42756.642361111109</v>
      </c>
      <c r="K2217" s="33">
        <v>42756.651388888888</v>
      </c>
      <c r="L2217" s="27">
        <f t="shared" si="345"/>
        <v>9.0277777781011537E-3</v>
      </c>
      <c r="M2217" s="28" t="str">
        <f t="shared" si="346"/>
        <v>TRUE</v>
      </c>
      <c r="N2217" s="31" t="s">
        <v>41</v>
      </c>
      <c r="O2217" s="29" t="s">
        <v>573</v>
      </c>
      <c r="P2217"/>
      <c r="Q2217"/>
      <c r="R2217"/>
      <c r="S2217"/>
      <c r="T2217"/>
      <c r="U2217"/>
      <c r="V2217"/>
      <c r="W2217"/>
    </row>
    <row r="2218" spans="1:23" ht="27" customHeight="1" thickBot="1" x14ac:dyDescent="0.3">
      <c r="A2218" s="77">
        <v>20264</v>
      </c>
      <c r="B2218" s="78">
        <v>2200</v>
      </c>
      <c r="C2218" s="79" t="s">
        <v>340</v>
      </c>
      <c r="D2218" s="80">
        <v>42756.666666666664</v>
      </c>
      <c r="E2218" s="78" t="s">
        <v>39</v>
      </c>
      <c r="F2218" s="33">
        <v>42756.552777777775</v>
      </c>
      <c r="G2218" s="51">
        <f t="shared" si="343"/>
        <v>0.11388888888905058</v>
      </c>
      <c r="H2218" s="31" t="str">
        <f t="shared" si="344"/>
        <v>ACCEPTABLE</v>
      </c>
      <c r="I2218" s="18"/>
      <c r="J2218" s="33">
        <v>42756.671527777777</v>
      </c>
      <c r="K2218" s="33">
        <v>42756.686805555553</v>
      </c>
      <c r="L2218" s="27">
        <f t="shared" si="345"/>
        <v>1.5277777776645962E-2</v>
      </c>
      <c r="M2218" s="28" t="str">
        <f t="shared" si="346"/>
        <v>TRUE</v>
      </c>
      <c r="N2218" s="31" t="s">
        <v>39</v>
      </c>
      <c r="O2218" s="29" t="s">
        <v>1179</v>
      </c>
      <c r="P2218"/>
      <c r="Q2218"/>
      <c r="R2218"/>
      <c r="S2218"/>
      <c r="T2218"/>
      <c r="U2218"/>
      <c r="V2218"/>
      <c r="W2218"/>
    </row>
    <row r="2219" spans="1:23" ht="27" customHeight="1" thickBot="1" x14ac:dyDescent="0.3">
      <c r="A2219" s="77">
        <v>20267</v>
      </c>
      <c r="B2219" s="78">
        <v>2201</v>
      </c>
      <c r="C2219" s="79" t="s">
        <v>1175</v>
      </c>
      <c r="D2219" s="80">
        <v>42756.694444444445</v>
      </c>
      <c r="E2219" s="78" t="s">
        <v>39</v>
      </c>
      <c r="F2219" s="33">
        <v>42756.552777777775</v>
      </c>
      <c r="G2219" s="51">
        <f t="shared" si="343"/>
        <v>0.14166666667006211</v>
      </c>
      <c r="H2219" s="31" t="str">
        <f t="shared" si="344"/>
        <v>ACCEPTABLE</v>
      </c>
      <c r="I2219" s="18"/>
      <c r="J2219" s="33">
        <v>42756.695833333331</v>
      </c>
      <c r="K2219" s="33">
        <v>42756.713888888888</v>
      </c>
      <c r="L2219" s="27">
        <f t="shared" si="345"/>
        <v>1.8055555556202307E-2</v>
      </c>
      <c r="M2219" s="28" t="str">
        <f t="shared" si="346"/>
        <v>TRUE</v>
      </c>
      <c r="N2219" s="31" t="s">
        <v>39</v>
      </c>
      <c r="O2219" s="29" t="s">
        <v>1180</v>
      </c>
      <c r="P2219"/>
      <c r="Q2219"/>
      <c r="R2219"/>
      <c r="S2219"/>
      <c r="T2219"/>
      <c r="U2219"/>
      <c r="V2219"/>
      <c r="W2219"/>
    </row>
    <row r="2220" spans="1:23" ht="27" customHeight="1" thickBot="1" x14ac:dyDescent="0.3">
      <c r="A2220" s="77">
        <v>20268</v>
      </c>
      <c r="B2220" s="78">
        <v>2202</v>
      </c>
      <c r="C2220" s="79" t="s">
        <v>340</v>
      </c>
      <c r="D2220" s="80">
        <v>42757.677083333336</v>
      </c>
      <c r="E2220" s="78" t="s">
        <v>41</v>
      </c>
      <c r="F2220" s="33">
        <v>42757.394444444442</v>
      </c>
      <c r="G2220" s="51">
        <f t="shared" si="343"/>
        <v>0.28263888889341615</v>
      </c>
      <c r="H2220" s="31" t="str">
        <f t="shared" si="344"/>
        <v>ACCEPTABLE</v>
      </c>
      <c r="I2220" s="18"/>
      <c r="J2220" s="33">
        <v>42757.693749999999</v>
      </c>
      <c r="K2220" s="33">
        <v>42757.705555555556</v>
      </c>
      <c r="L2220" s="27">
        <f t="shared" si="345"/>
        <v>1.1805555557657499E-2</v>
      </c>
      <c r="M2220" s="28" t="str">
        <f t="shared" si="346"/>
        <v>TRUE</v>
      </c>
      <c r="N2220" s="31" t="s">
        <v>41</v>
      </c>
      <c r="O2220" s="29" t="s">
        <v>1181</v>
      </c>
      <c r="P2220"/>
      <c r="Q2220"/>
      <c r="R2220"/>
      <c r="S2220"/>
      <c r="T2220"/>
      <c r="U2220"/>
      <c r="V2220"/>
      <c r="W2220"/>
    </row>
    <row r="2221" spans="1:23" ht="27" customHeight="1" thickBot="1" x14ac:dyDescent="0.3">
      <c r="A2221" s="77">
        <v>20268</v>
      </c>
      <c r="B2221" s="78">
        <v>2203</v>
      </c>
      <c r="C2221" s="79" t="s">
        <v>51</v>
      </c>
      <c r="D2221" s="80">
        <v>42757.711805555555</v>
      </c>
      <c r="E2221" s="78" t="s">
        <v>39</v>
      </c>
      <c r="F2221" s="33">
        <v>42757.394444444442</v>
      </c>
      <c r="G2221" s="51">
        <f t="shared" si="343"/>
        <v>0.31736111111240461</v>
      </c>
      <c r="H2221" s="31" t="str">
        <f t="shared" si="344"/>
        <v>ACCEPTABLE</v>
      </c>
      <c r="I2221" s="18"/>
      <c r="J2221" s="33">
        <v>42757.727777777778</v>
      </c>
      <c r="K2221" s="33">
        <v>42757.736111111109</v>
      </c>
      <c r="L2221" s="27">
        <f t="shared" si="345"/>
        <v>8.333333331393078E-3</v>
      </c>
      <c r="M2221" s="28" t="str">
        <f t="shared" si="346"/>
        <v>TRUE</v>
      </c>
      <c r="N2221" s="31" t="s">
        <v>39</v>
      </c>
      <c r="O2221" s="29" t="s">
        <v>1182</v>
      </c>
      <c r="P2221"/>
      <c r="Q2221"/>
      <c r="R2221"/>
      <c r="S2221"/>
      <c r="T2221"/>
      <c r="U2221"/>
      <c r="V2221"/>
      <c r="W2221"/>
    </row>
    <row r="2222" spans="1:23" ht="27" customHeight="1" thickBot="1" x14ac:dyDescent="0.3">
      <c r="A2222" s="73">
        <v>20269</v>
      </c>
      <c r="B2222" s="74">
        <v>2204</v>
      </c>
      <c r="C2222" s="75" t="s">
        <v>40</v>
      </c>
      <c r="D2222" s="76">
        <v>42757.96875</v>
      </c>
      <c r="E2222" s="74" t="s">
        <v>41</v>
      </c>
      <c r="F2222" s="33">
        <v>42757.782638888886</v>
      </c>
      <c r="G2222" s="51">
        <f t="shared" si="343"/>
        <v>0.18611111111385981</v>
      </c>
      <c r="H2222" s="31" t="str">
        <f t="shared" si="344"/>
        <v>ACCEPTABLE</v>
      </c>
      <c r="I2222" s="18"/>
      <c r="J2222" s="33">
        <v>42757.979166666664</v>
      </c>
      <c r="K2222" s="33">
        <v>42757.989583333336</v>
      </c>
      <c r="L2222" s="27">
        <f t="shared" si="345"/>
        <v>1.0416666671517305E-2</v>
      </c>
      <c r="M2222" s="28" t="str">
        <f t="shared" si="346"/>
        <v>TRUE</v>
      </c>
      <c r="N2222" s="31" t="s">
        <v>41</v>
      </c>
      <c r="O2222" s="29" t="s">
        <v>1039</v>
      </c>
      <c r="P2222"/>
      <c r="Q2222"/>
      <c r="R2222"/>
      <c r="S2222"/>
      <c r="T2222"/>
      <c r="U2222"/>
      <c r="V2222"/>
      <c r="W2222"/>
    </row>
    <row r="2223" spans="1:23" ht="27" customHeight="1" thickBot="1" x14ac:dyDescent="0.3">
      <c r="A2223" s="73">
        <v>20269</v>
      </c>
      <c r="B2223" s="74">
        <v>2205</v>
      </c>
      <c r="C2223" s="75" t="s">
        <v>43</v>
      </c>
      <c r="D2223" s="76">
        <v>42758.003472222219</v>
      </c>
      <c r="E2223" s="74" t="s">
        <v>39</v>
      </c>
      <c r="F2223" s="33">
        <v>42757.782638888886</v>
      </c>
      <c r="G2223" s="51">
        <f t="shared" si="343"/>
        <v>0.22083333333284827</v>
      </c>
      <c r="H2223" s="31" t="str">
        <f t="shared" si="344"/>
        <v>ACCEPTABLE</v>
      </c>
      <c r="I2223" s="18"/>
      <c r="J2223" s="33">
        <v>42758.03402777778</v>
      </c>
      <c r="K2223" s="33">
        <v>42758.041666666664</v>
      </c>
      <c r="L2223" s="27">
        <f t="shared" si="345"/>
        <v>7.6388888846850023E-3</v>
      </c>
      <c r="M2223" s="28" t="str">
        <f t="shared" si="346"/>
        <v>TRUE</v>
      </c>
      <c r="N2223" s="31" t="s">
        <v>39</v>
      </c>
      <c r="O2223" s="29" t="s">
        <v>1155</v>
      </c>
      <c r="P2223"/>
      <c r="Q2223"/>
      <c r="R2223"/>
      <c r="S2223"/>
      <c r="T2223"/>
      <c r="U2223"/>
      <c r="V2223"/>
      <c r="W2223"/>
    </row>
    <row r="2224" spans="1:23" ht="27" customHeight="1" thickBot="1" x14ac:dyDescent="0.3">
      <c r="A2224" s="77">
        <v>20268</v>
      </c>
      <c r="B2224" s="78">
        <v>2206</v>
      </c>
      <c r="C2224" s="79" t="s">
        <v>51</v>
      </c>
      <c r="D2224" s="80">
        <v>42758.673611111109</v>
      </c>
      <c r="E2224" s="78" t="s">
        <v>41</v>
      </c>
      <c r="F2224" s="33">
        <v>42758.546527777777</v>
      </c>
      <c r="G2224" s="51">
        <f t="shared" si="343"/>
        <v>0.12708333333284827</v>
      </c>
      <c r="H2224" s="31" t="str">
        <f t="shared" si="344"/>
        <v>ACCEPTABLE</v>
      </c>
      <c r="I2224" s="18"/>
      <c r="J2224" s="33">
        <v>42758.662499999999</v>
      </c>
      <c r="K2224" s="33">
        <v>42758.670138888891</v>
      </c>
      <c r="L2224" s="27">
        <f t="shared" si="345"/>
        <v>7.6388888919609599E-3</v>
      </c>
      <c r="M2224" s="28" t="str">
        <f t="shared" si="346"/>
        <v>TRUE</v>
      </c>
      <c r="N2224" s="31" t="s">
        <v>41</v>
      </c>
      <c r="O2224" s="29" t="s">
        <v>821</v>
      </c>
      <c r="P2224"/>
      <c r="Q2224"/>
      <c r="R2224"/>
      <c r="S2224"/>
      <c r="T2224"/>
      <c r="U2224"/>
      <c r="V2224"/>
      <c r="W2224"/>
    </row>
    <row r="2225" spans="1:23" ht="27" customHeight="1" thickBot="1" x14ac:dyDescent="0.3">
      <c r="A2225" s="77">
        <v>20269</v>
      </c>
      <c r="B2225" s="78">
        <v>2208</v>
      </c>
      <c r="C2225" s="79" t="s">
        <v>43</v>
      </c>
      <c r="D2225" s="80">
        <v>42759.319444444445</v>
      </c>
      <c r="E2225" s="78" t="s">
        <v>41</v>
      </c>
      <c r="F2225" s="33">
        <v>42759.263194444444</v>
      </c>
      <c r="G2225" s="51">
        <f t="shared" si="343"/>
        <v>5.6250000001455192E-2</v>
      </c>
      <c r="H2225" s="31" t="str">
        <f t="shared" si="344"/>
        <v>ACCEPTABLE</v>
      </c>
      <c r="I2225" s="18"/>
      <c r="J2225" s="33">
        <v>42759.315972222219</v>
      </c>
      <c r="K2225" s="33">
        <v>42759.319444444445</v>
      </c>
      <c r="L2225" s="27">
        <f t="shared" si="345"/>
        <v>3.4722222262644209E-3</v>
      </c>
      <c r="M2225" s="28" t="str">
        <f t="shared" si="346"/>
        <v>TRUE</v>
      </c>
      <c r="N2225" s="31" t="s">
        <v>41</v>
      </c>
      <c r="O2225" s="29" t="s">
        <v>1184</v>
      </c>
      <c r="P2225"/>
      <c r="Q2225"/>
      <c r="R2225"/>
      <c r="S2225"/>
      <c r="T2225"/>
      <c r="U2225"/>
      <c r="V2225"/>
      <c r="W2225"/>
    </row>
    <row r="2226" spans="1:23" ht="27" customHeight="1" thickBot="1" x14ac:dyDescent="0.3">
      <c r="A2226" s="77">
        <v>20269</v>
      </c>
      <c r="B2226" s="78">
        <v>2209</v>
      </c>
      <c r="C2226" s="79" t="s">
        <v>1175</v>
      </c>
      <c r="D2226" s="80">
        <v>42759.347222222219</v>
      </c>
      <c r="E2226" s="78" t="s">
        <v>39</v>
      </c>
      <c r="F2226" s="33">
        <v>42759.263194444444</v>
      </c>
      <c r="G2226" s="51">
        <f t="shared" si="343"/>
        <v>8.4027777775190771E-2</v>
      </c>
      <c r="H2226" s="31" t="str">
        <f t="shared" si="344"/>
        <v>ACCEPTABLE</v>
      </c>
      <c r="I2226" s="18"/>
      <c r="J2226" s="33">
        <v>42759.34652777778</v>
      </c>
      <c r="K2226" s="33">
        <v>42759.363194444442</v>
      </c>
      <c r="L2226" s="27">
        <f t="shared" si="345"/>
        <v>1.6666666662786156E-2</v>
      </c>
      <c r="M2226" s="28" t="str">
        <f t="shared" si="346"/>
        <v>TRUE</v>
      </c>
      <c r="N2226" s="31" t="s">
        <v>39</v>
      </c>
      <c r="O2226" s="29" t="s">
        <v>1014</v>
      </c>
      <c r="P2226"/>
      <c r="Q2226"/>
      <c r="R2226"/>
      <c r="S2226"/>
      <c r="T2226"/>
      <c r="U2226"/>
      <c r="V2226"/>
      <c r="W2226"/>
    </row>
    <row r="2227" spans="1:23" ht="27" customHeight="1" thickBot="1" x14ac:dyDescent="0.3">
      <c r="A2227" s="77">
        <v>20270</v>
      </c>
      <c r="B2227" s="78">
        <v>2210</v>
      </c>
      <c r="C2227" s="79" t="s">
        <v>340</v>
      </c>
      <c r="D2227" s="80">
        <v>42761.333333333336</v>
      </c>
      <c r="E2227" s="78" t="s">
        <v>41</v>
      </c>
      <c r="F2227" s="33">
        <v>42760.760416666664</v>
      </c>
      <c r="G2227" s="51">
        <f t="shared" si="343"/>
        <v>0.57291666667151731</v>
      </c>
      <c r="H2227" s="31" t="str">
        <f t="shared" si="344"/>
        <v>ACCEPTABLE</v>
      </c>
      <c r="I2227" s="18"/>
      <c r="J2227" s="33">
        <v>42761.331250000003</v>
      </c>
      <c r="K2227" s="33">
        <v>42761.345833333333</v>
      </c>
      <c r="L2227" s="27">
        <f t="shared" si="345"/>
        <v>1.4583333329937886E-2</v>
      </c>
      <c r="M2227" s="28" t="str">
        <f t="shared" si="346"/>
        <v>TRUE</v>
      </c>
      <c r="N2227" s="31" t="s">
        <v>41</v>
      </c>
      <c r="O2227" s="29" t="s">
        <v>1185</v>
      </c>
      <c r="P2227"/>
      <c r="Q2227"/>
      <c r="R2227"/>
      <c r="S2227"/>
      <c r="T2227"/>
      <c r="U2227"/>
      <c r="V2227"/>
      <c r="W2227"/>
    </row>
    <row r="2228" spans="1:23" ht="27" customHeight="1" thickBot="1" x14ac:dyDescent="0.3">
      <c r="A2228" s="77">
        <v>20270</v>
      </c>
      <c r="B2228" s="78">
        <v>2211</v>
      </c>
      <c r="C2228" s="79" t="s">
        <v>51</v>
      </c>
      <c r="D2228" s="80">
        <v>42761.368055555555</v>
      </c>
      <c r="E2228" s="78" t="s">
        <v>39</v>
      </c>
      <c r="F2228" s="33">
        <v>42760.760416666664</v>
      </c>
      <c r="G2228" s="51">
        <f t="shared" si="343"/>
        <v>0.60763888889050577</v>
      </c>
      <c r="H2228" s="31" t="str">
        <f t="shared" si="344"/>
        <v>ACCEPTABLE</v>
      </c>
      <c r="I2228" s="18"/>
      <c r="J2228" s="33">
        <v>42761.368750000001</v>
      </c>
      <c r="K2228" s="33">
        <v>42761.378472222219</v>
      </c>
      <c r="L2228" s="27">
        <f t="shared" si="345"/>
        <v>9.7222222175332718E-3</v>
      </c>
      <c r="M2228" s="28" t="str">
        <f t="shared" si="346"/>
        <v>TRUE</v>
      </c>
      <c r="N2228" s="31" t="s">
        <v>39</v>
      </c>
      <c r="O2228" s="29" t="s">
        <v>542</v>
      </c>
      <c r="P2228"/>
      <c r="Q2228"/>
      <c r="R2228"/>
      <c r="S2228"/>
      <c r="T2228"/>
      <c r="U2228"/>
      <c r="V2228"/>
      <c r="W2228"/>
    </row>
    <row r="2229" spans="1:23" ht="27" customHeight="1" thickBot="1" x14ac:dyDescent="0.3">
      <c r="A2229" s="77">
        <v>20270</v>
      </c>
      <c r="B2229" s="78">
        <v>2212</v>
      </c>
      <c r="C2229" s="79" t="s">
        <v>51</v>
      </c>
      <c r="D2229" s="80">
        <v>42763.28125</v>
      </c>
      <c r="E2229" s="78" t="s">
        <v>41</v>
      </c>
      <c r="F2229" s="33">
        <v>42762.693055555559</v>
      </c>
      <c r="G2229" s="51">
        <f t="shared" si="343"/>
        <v>0.58819444444088731</v>
      </c>
      <c r="H2229" s="31" t="str">
        <f t="shared" si="344"/>
        <v>ACCEPTABLE</v>
      </c>
      <c r="I2229" s="18"/>
      <c r="J2229" s="33">
        <v>42763.288194444445</v>
      </c>
      <c r="K2229" s="33">
        <v>42763.298611111109</v>
      </c>
      <c r="L2229" s="27">
        <f t="shared" si="345"/>
        <v>1.0416666664241347E-2</v>
      </c>
      <c r="M2229" s="28" t="str">
        <f t="shared" si="346"/>
        <v>TRUE</v>
      </c>
      <c r="N2229" s="31" t="s">
        <v>41</v>
      </c>
      <c r="O2229" s="29" t="s">
        <v>1186</v>
      </c>
      <c r="P2229"/>
      <c r="Q2229"/>
      <c r="R2229"/>
      <c r="S2229"/>
      <c r="T2229"/>
      <c r="U2229"/>
      <c r="V2229"/>
      <c r="W2229"/>
    </row>
    <row r="2230" spans="1:23" ht="27" customHeight="1" thickBot="1" x14ac:dyDescent="0.3">
      <c r="A2230" s="77">
        <v>20270</v>
      </c>
      <c r="B2230" s="78">
        <v>2213</v>
      </c>
      <c r="C2230" s="79" t="s">
        <v>340</v>
      </c>
      <c r="D2230" s="80">
        <v>42763.305555555555</v>
      </c>
      <c r="E2230" s="78" t="s">
        <v>39</v>
      </c>
      <c r="F2230" s="33">
        <v>42762.693055555559</v>
      </c>
      <c r="G2230" s="51">
        <f t="shared" ref="G2230:G2294" si="347">IF(D2230="","",D2230-F2230)</f>
        <v>0.61249999999563443</v>
      </c>
      <c r="H2230" s="31" t="str">
        <f t="shared" si="344"/>
        <v>ACCEPTABLE</v>
      </c>
      <c r="I2230" s="18"/>
      <c r="J2230" s="33">
        <v>42763.32708333333</v>
      </c>
      <c r="K2230" s="33">
        <v>42763.340277777781</v>
      </c>
      <c r="L2230" s="27">
        <f t="shared" si="345"/>
        <v>1.319444445107365E-2</v>
      </c>
      <c r="M2230" s="28" t="str">
        <f t="shared" si="346"/>
        <v>TRUE</v>
      </c>
      <c r="N2230" s="31" t="s">
        <v>39</v>
      </c>
      <c r="O2230" s="29" t="s">
        <v>1187</v>
      </c>
      <c r="P2230"/>
      <c r="Q2230"/>
      <c r="R2230"/>
      <c r="S2230"/>
      <c r="T2230"/>
      <c r="U2230"/>
      <c r="V2230"/>
      <c r="W2230"/>
    </row>
    <row r="2231" spans="1:23" ht="27" customHeight="1" thickBot="1" x14ac:dyDescent="0.3">
      <c r="A2231" s="77">
        <v>20271</v>
      </c>
      <c r="B2231" s="78">
        <v>2214</v>
      </c>
      <c r="C2231" s="79" t="s">
        <v>1175</v>
      </c>
      <c r="D2231" s="80">
        <v>42763.347222222219</v>
      </c>
      <c r="E2231" s="78" t="s">
        <v>41</v>
      </c>
      <c r="F2231" s="33">
        <v>42762.693055555559</v>
      </c>
      <c r="G2231" s="51">
        <f t="shared" si="347"/>
        <v>0.65416666665987577</v>
      </c>
      <c r="H2231" s="31" t="str">
        <f t="shared" si="344"/>
        <v>ACCEPTABLE</v>
      </c>
      <c r="I2231" s="18"/>
      <c r="J2231" s="33">
        <v>42763.365972222222</v>
      </c>
      <c r="K2231" s="33">
        <v>42763.375</v>
      </c>
      <c r="L2231" s="27">
        <f t="shared" si="345"/>
        <v>9.0277777781011537E-3</v>
      </c>
      <c r="M2231" s="28" t="str">
        <f t="shared" si="346"/>
        <v>TRUE</v>
      </c>
      <c r="N2231" s="31" t="s">
        <v>41</v>
      </c>
      <c r="O2231" s="29" t="s">
        <v>836</v>
      </c>
      <c r="P2231"/>
      <c r="Q2231"/>
      <c r="R2231"/>
      <c r="S2231"/>
      <c r="T2231"/>
      <c r="U2231"/>
      <c r="V2231"/>
      <c r="W2231"/>
    </row>
    <row r="2232" spans="1:23" ht="27" customHeight="1" thickBot="1" x14ac:dyDescent="0.3">
      <c r="A2232" s="77">
        <v>20271</v>
      </c>
      <c r="B2232" s="78">
        <v>2215</v>
      </c>
      <c r="C2232" s="79" t="s">
        <v>43</v>
      </c>
      <c r="D2232" s="80">
        <v>42763.381944444445</v>
      </c>
      <c r="E2232" s="78" t="s">
        <v>39</v>
      </c>
      <c r="F2232" s="33">
        <v>42762.693055555559</v>
      </c>
      <c r="G2232" s="51">
        <f t="shared" si="347"/>
        <v>0.68888888888614019</v>
      </c>
      <c r="H2232" s="31" t="str">
        <f t="shared" si="344"/>
        <v>ACCEPTABLE</v>
      </c>
      <c r="I2232" s="18"/>
      <c r="J2232" s="33">
        <v>42763.399305555555</v>
      </c>
      <c r="K2232" s="33">
        <v>42763.405555555553</v>
      </c>
      <c r="L2232" s="27">
        <f t="shared" si="345"/>
        <v>6.2499999985448085E-3</v>
      </c>
      <c r="M2232" s="28" t="str">
        <f t="shared" si="346"/>
        <v>TRUE</v>
      </c>
      <c r="N2232" s="31" t="s">
        <v>39</v>
      </c>
      <c r="O2232" s="29" t="s">
        <v>1155</v>
      </c>
      <c r="P2232"/>
      <c r="Q2232"/>
      <c r="R2232"/>
      <c r="S2232"/>
      <c r="T2232"/>
      <c r="U2232"/>
      <c r="V2232"/>
      <c r="W2232"/>
    </row>
    <row r="2233" spans="1:23" ht="27" customHeight="1" thickBot="1" x14ac:dyDescent="0.3">
      <c r="A2233" s="77">
        <v>20271</v>
      </c>
      <c r="B2233" s="78">
        <v>2216</v>
      </c>
      <c r="C2233" s="79" t="s">
        <v>43</v>
      </c>
      <c r="D2233" s="80">
        <v>42764.385416666664</v>
      </c>
      <c r="E2233" s="78" t="s">
        <v>41</v>
      </c>
      <c r="F2233" s="33">
        <v>42764.341666666667</v>
      </c>
      <c r="G2233" s="51">
        <f t="shared" si="347"/>
        <v>4.3749999997089617E-2</v>
      </c>
      <c r="H2233" s="31" t="str">
        <f t="shared" si="344"/>
        <v>ACCEPTABLE</v>
      </c>
      <c r="I2233" s="18"/>
      <c r="J2233" s="33">
        <v>42764.38958333333</v>
      </c>
      <c r="K2233" s="33">
        <v>42764.395833333336</v>
      </c>
      <c r="L2233" s="27">
        <f t="shared" si="345"/>
        <v>6.2500000058207661E-3</v>
      </c>
      <c r="M2233" s="28" t="str">
        <f t="shared" si="346"/>
        <v>TRUE</v>
      </c>
      <c r="N2233" s="31" t="s">
        <v>41</v>
      </c>
      <c r="O2233" s="29" t="s">
        <v>44</v>
      </c>
      <c r="P2233"/>
      <c r="Q2233"/>
      <c r="R2233"/>
      <c r="S2233"/>
      <c r="T2233"/>
      <c r="U2233"/>
      <c r="V2233"/>
      <c r="W2233"/>
    </row>
    <row r="2234" spans="1:23" ht="27" customHeight="1" thickBot="1" x14ac:dyDescent="0.3">
      <c r="A2234" s="73">
        <v>20272</v>
      </c>
      <c r="B2234" s="74">
        <v>2217</v>
      </c>
      <c r="C2234" s="75" t="s">
        <v>1175</v>
      </c>
      <c r="D2234" s="76">
        <v>42764.4375</v>
      </c>
      <c r="E2234" s="74" t="s">
        <v>41</v>
      </c>
      <c r="F2234" s="33">
        <v>42764.341666666667</v>
      </c>
      <c r="G2234" s="51">
        <f t="shared" si="347"/>
        <v>9.5833333332848269E-2</v>
      </c>
      <c r="H2234" s="31" t="str">
        <f t="shared" si="344"/>
        <v>ACCEPTABLE</v>
      </c>
      <c r="I2234" s="18"/>
      <c r="J2234" s="33">
        <v>42764.438194444447</v>
      </c>
      <c r="K2234" s="33">
        <v>42764.45</v>
      </c>
      <c r="L2234" s="27">
        <f t="shared" si="345"/>
        <v>1.1805555550381541E-2</v>
      </c>
      <c r="M2234" s="28" t="str">
        <f t="shared" si="346"/>
        <v>TRUE</v>
      </c>
      <c r="N2234" s="31" t="s">
        <v>41</v>
      </c>
      <c r="O2234" s="29" t="s">
        <v>1188</v>
      </c>
      <c r="P2234"/>
      <c r="Q2234"/>
      <c r="R2234"/>
      <c r="S2234"/>
      <c r="T2234"/>
      <c r="U2234"/>
      <c r="V2234"/>
      <c r="W2234"/>
    </row>
    <row r="2235" spans="1:23" ht="27" customHeight="1" thickBot="1" x14ac:dyDescent="0.3">
      <c r="A2235" s="73">
        <v>20272</v>
      </c>
      <c r="B2235" s="74">
        <v>2218</v>
      </c>
      <c r="C2235" s="75" t="s">
        <v>43</v>
      </c>
      <c r="D2235" s="76">
        <v>42764.472222222219</v>
      </c>
      <c r="E2235" s="74" t="s">
        <v>39</v>
      </c>
      <c r="F2235" s="33">
        <v>42764.341666666667</v>
      </c>
      <c r="G2235" s="51">
        <f t="shared" si="347"/>
        <v>0.13055555555183673</v>
      </c>
      <c r="H2235" s="31" t="str">
        <f t="shared" si="344"/>
        <v>ACCEPTABLE</v>
      </c>
      <c r="I2235" s="18"/>
      <c r="J2235" s="33">
        <v>42764.475694444445</v>
      </c>
      <c r="K2235" s="33">
        <v>42764.481944444444</v>
      </c>
      <c r="L2235" s="27">
        <f t="shared" si="345"/>
        <v>6.2499999985448085E-3</v>
      </c>
      <c r="M2235" s="28" t="str">
        <f t="shared" si="346"/>
        <v>TRUE</v>
      </c>
      <c r="N2235" s="31" t="s">
        <v>39</v>
      </c>
      <c r="O2235" s="29" t="s">
        <v>54</v>
      </c>
      <c r="P2235"/>
      <c r="Q2235"/>
      <c r="R2235"/>
      <c r="S2235"/>
      <c r="T2235"/>
      <c r="U2235"/>
      <c r="V2235"/>
      <c r="W2235"/>
    </row>
    <row r="2236" spans="1:23" ht="27" customHeight="1" thickBot="1" x14ac:dyDescent="0.3">
      <c r="A2236" s="73">
        <v>20271</v>
      </c>
      <c r="B2236" s="74">
        <v>2219</v>
      </c>
      <c r="C2236" s="75" t="s">
        <v>53</v>
      </c>
      <c r="D2236" s="76">
        <v>42765.0625</v>
      </c>
      <c r="E2236" s="74" t="s">
        <v>41</v>
      </c>
      <c r="F2236" s="33">
        <v>42764.904166666667</v>
      </c>
      <c r="G2236" s="51">
        <f t="shared" si="347"/>
        <v>0.15833333333284827</v>
      </c>
      <c r="H2236" s="31" t="str">
        <f t="shared" si="344"/>
        <v>ACCEPTABLE</v>
      </c>
      <c r="I2236" s="18"/>
      <c r="J2236" s="33">
        <v>42765.0625</v>
      </c>
      <c r="K2236" s="33">
        <v>42765.068749999999</v>
      </c>
      <c r="L2236" s="27">
        <f t="shared" si="345"/>
        <v>6.2499999985448085E-3</v>
      </c>
      <c r="M2236" s="28" t="str">
        <f t="shared" si="346"/>
        <v>TRUE</v>
      </c>
      <c r="N2236" s="31" t="s">
        <v>41</v>
      </c>
      <c r="O2236" s="29" t="s">
        <v>633</v>
      </c>
      <c r="P2236"/>
      <c r="Q2236"/>
      <c r="R2236"/>
      <c r="S2236"/>
      <c r="T2236"/>
      <c r="U2236"/>
      <c r="V2236"/>
      <c r="W2236"/>
    </row>
    <row r="2237" spans="1:23" ht="27" customHeight="1" thickBot="1" x14ac:dyDescent="0.3">
      <c r="A2237" s="73">
        <v>20272</v>
      </c>
      <c r="B2237" s="74">
        <v>2220</v>
      </c>
      <c r="C2237" s="75" t="s">
        <v>407</v>
      </c>
      <c r="D2237" s="76">
        <v>42765.104166666664</v>
      </c>
      <c r="E2237" s="74" t="s">
        <v>39</v>
      </c>
      <c r="F2237" s="33">
        <v>42764.904166666667</v>
      </c>
      <c r="G2237" s="51">
        <f t="shared" si="347"/>
        <v>0.19999999999708962</v>
      </c>
      <c r="H2237" s="31" t="str">
        <f t="shared" si="344"/>
        <v>ACCEPTABLE</v>
      </c>
      <c r="I2237" s="18"/>
      <c r="J2237" s="33">
        <v>42765.104166666664</v>
      </c>
      <c r="K2237" s="33">
        <v>42765.115972222222</v>
      </c>
      <c r="L2237" s="27">
        <f t="shared" si="345"/>
        <v>1.1805555557657499E-2</v>
      </c>
      <c r="M2237" s="28" t="str">
        <f t="shared" si="346"/>
        <v>TRUE</v>
      </c>
      <c r="N2237" s="31" t="s">
        <v>39</v>
      </c>
      <c r="O2237" s="29" t="s">
        <v>1189</v>
      </c>
      <c r="P2237"/>
      <c r="Q2237"/>
      <c r="R2237"/>
      <c r="S2237"/>
      <c r="T2237"/>
      <c r="U2237"/>
      <c r="V2237"/>
      <c r="W2237"/>
    </row>
    <row r="2238" spans="1:23" ht="27" customHeight="1" thickBot="1" x14ac:dyDescent="0.3">
      <c r="A2238" s="73">
        <v>20273</v>
      </c>
      <c r="B2238" s="74">
        <v>2221</v>
      </c>
      <c r="C2238" s="75" t="s">
        <v>340</v>
      </c>
      <c r="D2238" s="76">
        <v>42768.520833333336</v>
      </c>
      <c r="E2238" s="74" t="s">
        <v>41</v>
      </c>
      <c r="F2238" s="33">
        <v>42768.201388888891</v>
      </c>
      <c r="G2238" s="51">
        <f t="shared" si="347"/>
        <v>0.31944444444525288</v>
      </c>
      <c r="H2238" s="31" t="str">
        <f t="shared" si="344"/>
        <v>ACCEPTABLE</v>
      </c>
      <c r="I2238" s="18"/>
      <c r="J2238" s="33">
        <v>42768.511805555558</v>
      </c>
      <c r="K2238" s="33">
        <v>42768.527777777781</v>
      </c>
      <c r="L2238" s="27">
        <f t="shared" si="345"/>
        <v>1.5972222223354038E-2</v>
      </c>
      <c r="M2238" s="28" t="str">
        <f t="shared" si="346"/>
        <v>TRUE</v>
      </c>
      <c r="N2238" s="31" t="s">
        <v>41</v>
      </c>
      <c r="O2238" s="29" t="s">
        <v>1190</v>
      </c>
      <c r="P2238"/>
      <c r="Q2238"/>
      <c r="R2238"/>
      <c r="S2238"/>
      <c r="T2238"/>
      <c r="U2238"/>
      <c r="V2238"/>
      <c r="W2238"/>
    </row>
    <row r="2239" spans="1:23" ht="27" customHeight="1" thickBot="1" x14ac:dyDescent="0.3">
      <c r="A2239" s="73">
        <v>20273</v>
      </c>
      <c r="B2239" s="74">
        <v>2222</v>
      </c>
      <c r="C2239" s="75" t="s">
        <v>51</v>
      </c>
      <c r="D2239" s="76">
        <v>42768.555555555555</v>
      </c>
      <c r="E2239" s="74" t="s">
        <v>39</v>
      </c>
      <c r="F2239" s="33">
        <v>42768.201388888891</v>
      </c>
      <c r="G2239" s="51">
        <f t="shared" si="347"/>
        <v>0.35416666666424135</v>
      </c>
      <c r="H2239" s="31" t="str">
        <f t="shared" si="344"/>
        <v>ACCEPTABLE</v>
      </c>
      <c r="I2239" s="18"/>
      <c r="J2239" s="33">
        <v>42768.555555555555</v>
      </c>
      <c r="K2239" s="33">
        <v>42768.563888888886</v>
      </c>
      <c r="L2239" s="27">
        <f t="shared" si="345"/>
        <v>8.333333331393078E-3</v>
      </c>
      <c r="M2239" s="28" t="str">
        <f t="shared" si="346"/>
        <v>TRUE</v>
      </c>
      <c r="N2239" s="31" t="s">
        <v>39</v>
      </c>
      <c r="O2239" s="29" t="s">
        <v>1191</v>
      </c>
      <c r="P2239"/>
      <c r="Q2239"/>
      <c r="R2239"/>
      <c r="S2239"/>
      <c r="T2239"/>
      <c r="U2239"/>
      <c r="V2239"/>
      <c r="W2239"/>
    </row>
    <row r="2240" spans="1:23" ht="27" customHeight="1" thickBot="1" x14ac:dyDescent="0.3">
      <c r="A2240" s="77">
        <v>20273</v>
      </c>
      <c r="B2240" s="78">
        <v>2223</v>
      </c>
      <c r="C2240" s="79" t="s">
        <v>53</v>
      </c>
      <c r="D2240" s="80">
        <v>42769.673611111109</v>
      </c>
      <c r="E2240" s="78" t="s">
        <v>41</v>
      </c>
      <c r="F2240" s="33">
        <v>42769.50277777778</v>
      </c>
      <c r="G2240" s="51">
        <f t="shared" si="347"/>
        <v>0.17083333332993789</v>
      </c>
      <c r="H2240" s="31" t="str">
        <f t="shared" si="344"/>
        <v>ACCEPTABLE</v>
      </c>
      <c r="I2240" s="18"/>
      <c r="J2240" s="33">
        <v>42769.670138888891</v>
      </c>
      <c r="K2240" s="33">
        <v>42769.678472222222</v>
      </c>
      <c r="L2240" s="27">
        <f t="shared" si="345"/>
        <v>8.333333331393078E-3</v>
      </c>
      <c r="M2240" s="28" t="str">
        <f t="shared" si="346"/>
        <v>TRUE</v>
      </c>
      <c r="N2240" s="31" t="s">
        <v>41</v>
      </c>
      <c r="O2240" s="29" t="s">
        <v>1192</v>
      </c>
      <c r="P2240"/>
      <c r="Q2240"/>
      <c r="R2240"/>
      <c r="S2240"/>
      <c r="T2240"/>
      <c r="U2240"/>
      <c r="V2240"/>
      <c r="W2240"/>
    </row>
    <row r="2241" spans="1:23" ht="27" customHeight="1" thickBot="1" x14ac:dyDescent="0.3">
      <c r="A2241" s="77">
        <v>20273</v>
      </c>
      <c r="B2241" s="78">
        <v>2224</v>
      </c>
      <c r="C2241" s="79" t="s">
        <v>53</v>
      </c>
      <c r="D2241" s="80">
        <v>42769.729166666664</v>
      </c>
      <c r="E2241" s="78" t="s">
        <v>39</v>
      </c>
      <c r="F2241" s="33">
        <v>42769.50277777778</v>
      </c>
      <c r="G2241" s="51">
        <f t="shared" si="347"/>
        <v>0.226388888884685</v>
      </c>
      <c r="H2241" s="31" t="str">
        <f t="shared" si="344"/>
        <v>ACCEPTABLE</v>
      </c>
      <c r="I2241" s="18"/>
      <c r="J2241" s="33">
        <v>42769.723611111112</v>
      </c>
      <c r="K2241" s="33">
        <v>42769.732638888891</v>
      </c>
      <c r="L2241" s="27">
        <f t="shared" si="345"/>
        <v>9.0277777781011537E-3</v>
      </c>
      <c r="M2241" s="28" t="str">
        <f t="shared" si="346"/>
        <v>TRUE</v>
      </c>
      <c r="N2241" s="31" t="s">
        <v>39</v>
      </c>
      <c r="O2241" s="29" t="s">
        <v>1192</v>
      </c>
      <c r="P2241"/>
      <c r="Q2241"/>
      <c r="R2241"/>
      <c r="S2241"/>
      <c r="T2241"/>
      <c r="U2241"/>
      <c r="V2241"/>
      <c r="W2241"/>
    </row>
    <row r="2242" spans="1:23" ht="27" customHeight="1" thickBot="1" x14ac:dyDescent="0.3">
      <c r="A2242" s="73">
        <v>20273</v>
      </c>
      <c r="B2242" s="74">
        <v>2225</v>
      </c>
      <c r="C2242" s="75" t="s">
        <v>51</v>
      </c>
      <c r="D2242" s="76">
        <v>42770.256944444445</v>
      </c>
      <c r="E2242" s="74" t="s">
        <v>41</v>
      </c>
      <c r="F2242" s="33">
        <v>42770.134722222225</v>
      </c>
      <c r="G2242" s="51">
        <f t="shared" si="347"/>
        <v>0.12222222222044365</v>
      </c>
      <c r="H2242" s="31" t="str">
        <f t="shared" si="344"/>
        <v>ACCEPTABLE</v>
      </c>
      <c r="I2242" s="18"/>
      <c r="J2242" s="33">
        <v>42770.253472222219</v>
      </c>
      <c r="K2242" s="33">
        <v>42770.259027777778</v>
      </c>
      <c r="L2242" s="27">
        <f t="shared" si="345"/>
        <v>5.5555555591126904E-3</v>
      </c>
      <c r="M2242" s="28" t="str">
        <f t="shared" si="346"/>
        <v>TRUE</v>
      </c>
      <c r="N2242" s="31" t="s">
        <v>41</v>
      </c>
      <c r="O2242" s="29" t="s">
        <v>1193</v>
      </c>
      <c r="P2242"/>
      <c r="Q2242"/>
      <c r="R2242"/>
      <c r="S2242"/>
      <c r="T2242"/>
      <c r="U2242"/>
      <c r="V2242"/>
      <c r="W2242"/>
    </row>
    <row r="2243" spans="1:23" ht="27" customHeight="1" thickBot="1" x14ac:dyDescent="0.3">
      <c r="A2243" s="77">
        <v>20273</v>
      </c>
      <c r="B2243" s="78">
        <v>2226</v>
      </c>
      <c r="C2243" s="79" t="s">
        <v>340</v>
      </c>
      <c r="D2243" s="80">
        <v>42770.284722222219</v>
      </c>
      <c r="E2243" s="78" t="s">
        <v>39</v>
      </c>
      <c r="F2243" s="33">
        <v>42770.134722222225</v>
      </c>
      <c r="G2243" s="51">
        <f t="shared" si="347"/>
        <v>0.14999999999417923</v>
      </c>
      <c r="H2243" s="31" t="str">
        <f t="shared" si="344"/>
        <v>ACCEPTABLE</v>
      </c>
      <c r="I2243" s="18"/>
      <c r="J2243" s="33">
        <v>42770.274305555555</v>
      </c>
      <c r="K2243" s="33">
        <v>42770.288194444445</v>
      </c>
      <c r="L2243" s="27">
        <f t="shared" si="345"/>
        <v>1.3888888890505768E-2</v>
      </c>
      <c r="M2243" s="28" t="str">
        <f t="shared" si="346"/>
        <v>TRUE</v>
      </c>
      <c r="N2243" s="31" t="s">
        <v>39</v>
      </c>
      <c r="O2243" s="29" t="s">
        <v>1194</v>
      </c>
      <c r="P2243"/>
      <c r="Q2243"/>
      <c r="R2243"/>
      <c r="S2243"/>
      <c r="T2243"/>
      <c r="U2243"/>
      <c r="V2243"/>
      <c r="W2243"/>
    </row>
    <row r="2244" spans="1:23" ht="27" customHeight="1" thickBot="1" x14ac:dyDescent="0.3">
      <c r="A2244" s="73">
        <v>20274</v>
      </c>
      <c r="B2244" s="74">
        <v>2227</v>
      </c>
      <c r="C2244" s="75" t="s">
        <v>1175</v>
      </c>
      <c r="D2244" s="76">
        <v>42770.888888888891</v>
      </c>
      <c r="E2244" s="74" t="s">
        <v>41</v>
      </c>
      <c r="F2244" s="33">
        <v>42770.749305555553</v>
      </c>
      <c r="G2244" s="51">
        <f t="shared" si="347"/>
        <v>0.13958333333721384</v>
      </c>
      <c r="H2244" s="31" t="str">
        <f t="shared" si="344"/>
        <v>ACCEPTABLE</v>
      </c>
      <c r="I2244" s="18"/>
      <c r="J2244" s="33">
        <v>42770.890972222223</v>
      </c>
      <c r="K2244" s="33">
        <v>42770.904166666667</v>
      </c>
      <c r="L2244" s="27">
        <f t="shared" si="345"/>
        <v>1.3194444443797693E-2</v>
      </c>
      <c r="M2244" s="28" t="str">
        <f t="shared" si="346"/>
        <v>TRUE</v>
      </c>
      <c r="N2244" s="31" t="s">
        <v>41</v>
      </c>
      <c r="O2244" s="29" t="s">
        <v>1014</v>
      </c>
      <c r="P2244"/>
      <c r="Q2244"/>
      <c r="R2244"/>
      <c r="S2244"/>
      <c r="T2244"/>
      <c r="U2244"/>
      <c r="V2244"/>
      <c r="W2244"/>
    </row>
    <row r="2245" spans="1:23" ht="27" customHeight="1" thickBot="1" x14ac:dyDescent="0.3">
      <c r="A2245" s="73">
        <v>20274</v>
      </c>
      <c r="B2245" s="74">
        <v>2228</v>
      </c>
      <c r="C2245" s="75" t="s">
        <v>43</v>
      </c>
      <c r="D2245" s="76">
        <v>42770.923611111109</v>
      </c>
      <c r="E2245" s="74" t="s">
        <v>39</v>
      </c>
      <c r="F2245" s="33">
        <v>42770.749305555553</v>
      </c>
      <c r="G2245" s="51">
        <f t="shared" si="347"/>
        <v>0.17430555555620231</v>
      </c>
      <c r="H2245" s="31" t="str">
        <f t="shared" si="344"/>
        <v>ACCEPTABLE</v>
      </c>
      <c r="I2245" s="18"/>
      <c r="J2245" s="33">
        <v>42770.925694444442</v>
      </c>
      <c r="K2245" s="33">
        <v>42770.932638888888</v>
      </c>
      <c r="L2245" s="27">
        <f t="shared" si="345"/>
        <v>6.9444444452528842E-3</v>
      </c>
      <c r="M2245" s="28" t="str">
        <f t="shared" si="346"/>
        <v>TRUE</v>
      </c>
      <c r="N2245" s="31" t="s">
        <v>39</v>
      </c>
      <c r="O2245" s="29" t="s">
        <v>1155</v>
      </c>
      <c r="P2245"/>
      <c r="Q2245"/>
      <c r="R2245"/>
      <c r="S2245"/>
      <c r="T2245"/>
      <c r="U2245"/>
      <c r="V2245"/>
      <c r="W2245"/>
    </row>
    <row r="2246" spans="1:23" ht="27" customHeight="1" thickBot="1" x14ac:dyDescent="0.3">
      <c r="A2246" s="73">
        <v>20275</v>
      </c>
      <c r="B2246" s="74">
        <v>2229</v>
      </c>
      <c r="C2246" s="75" t="s">
        <v>1175</v>
      </c>
      <c r="D2246" s="76">
        <v>42770.954861111109</v>
      </c>
      <c r="E2246" s="74" t="s">
        <v>41</v>
      </c>
      <c r="F2246" s="33">
        <v>42770.749305555553</v>
      </c>
      <c r="G2246" s="51">
        <f t="shared" si="347"/>
        <v>0.20555555555620231</v>
      </c>
      <c r="H2246" s="31" t="str">
        <f t="shared" si="344"/>
        <v>ACCEPTABLE</v>
      </c>
      <c r="I2246" s="18"/>
      <c r="J2246" s="33">
        <v>42770.950694444444</v>
      </c>
      <c r="K2246" s="33">
        <v>42770.961805555555</v>
      </c>
      <c r="L2246" s="27">
        <f t="shared" si="345"/>
        <v>1.1111111110949423E-2</v>
      </c>
      <c r="M2246" s="28" t="str">
        <f t="shared" si="346"/>
        <v>TRUE</v>
      </c>
      <c r="N2246" s="31" t="s">
        <v>41</v>
      </c>
      <c r="O2246" s="29" t="s">
        <v>1195</v>
      </c>
      <c r="P2246"/>
      <c r="Q2246"/>
      <c r="R2246"/>
      <c r="S2246"/>
      <c r="T2246"/>
      <c r="U2246"/>
      <c r="V2246"/>
      <c r="W2246"/>
    </row>
    <row r="2247" spans="1:23" ht="27" customHeight="1" thickBot="1" x14ac:dyDescent="0.3">
      <c r="A2247" s="73">
        <v>20275</v>
      </c>
      <c r="B2247" s="74">
        <v>2230</v>
      </c>
      <c r="C2247" s="75" t="s">
        <v>43</v>
      </c>
      <c r="D2247" s="76">
        <v>42770.989583333336</v>
      </c>
      <c r="E2247" s="74" t="s">
        <v>39</v>
      </c>
      <c r="F2247" s="33">
        <v>42770.749305555553</v>
      </c>
      <c r="G2247" s="51">
        <f t="shared" si="347"/>
        <v>0.24027777778246673</v>
      </c>
      <c r="H2247" s="31" t="str">
        <f t="shared" si="344"/>
        <v>ACCEPTABLE</v>
      </c>
      <c r="I2247" s="18"/>
      <c r="J2247" s="33">
        <v>42770.988888888889</v>
      </c>
      <c r="K2247" s="33">
        <v>42770.995833333334</v>
      </c>
      <c r="L2247" s="27">
        <f t="shared" si="345"/>
        <v>6.9444444452528842E-3</v>
      </c>
      <c r="M2247" s="28" t="str">
        <f t="shared" si="346"/>
        <v>TRUE</v>
      </c>
      <c r="N2247" s="31" t="s">
        <v>39</v>
      </c>
      <c r="O2247" s="29" t="s">
        <v>398</v>
      </c>
      <c r="P2247"/>
      <c r="Q2247"/>
      <c r="R2247"/>
      <c r="S2247"/>
      <c r="T2247"/>
      <c r="U2247"/>
      <c r="V2247"/>
      <c r="W2247"/>
    </row>
    <row r="2248" spans="1:23" ht="27" customHeight="1" thickBot="1" x14ac:dyDescent="0.3">
      <c r="A2248" s="73">
        <v>20275</v>
      </c>
      <c r="B2248" s="74">
        <v>2231</v>
      </c>
      <c r="C2248" s="75" t="s">
        <v>43</v>
      </c>
      <c r="D2248" s="76">
        <v>42771.489583333336</v>
      </c>
      <c r="E2248" s="74" t="s">
        <v>39</v>
      </c>
      <c r="F2248" s="33">
        <v>42771.434027777781</v>
      </c>
      <c r="G2248" s="51">
        <f t="shared" si="347"/>
        <v>5.5555555554747116E-2</v>
      </c>
      <c r="H2248" s="31" t="str">
        <f t="shared" si="344"/>
        <v>ACCEPTABLE</v>
      </c>
      <c r="I2248" s="18" t="s">
        <v>1015</v>
      </c>
      <c r="J2248" s="33">
        <v>42771.486111111109</v>
      </c>
      <c r="K2248" s="33">
        <v>42771.495833333334</v>
      </c>
      <c r="L2248" s="27">
        <f t="shared" si="345"/>
        <v>9.7222222248092294E-3</v>
      </c>
      <c r="M2248" s="28" t="str">
        <f t="shared" si="346"/>
        <v>TRUE</v>
      </c>
      <c r="N2248" s="31" t="s">
        <v>39</v>
      </c>
      <c r="O2248" s="29" t="s">
        <v>1196</v>
      </c>
      <c r="P2248"/>
      <c r="Q2248"/>
      <c r="R2248"/>
      <c r="S2248"/>
      <c r="T2248"/>
      <c r="U2248"/>
      <c r="V2248"/>
      <c r="W2248"/>
    </row>
    <row r="2249" spans="1:23" ht="27" customHeight="1" thickBot="1" x14ac:dyDescent="0.3">
      <c r="A2249" s="73">
        <v>20275</v>
      </c>
      <c r="B2249" s="74">
        <v>2233</v>
      </c>
      <c r="C2249" s="75" t="s">
        <v>43</v>
      </c>
      <c r="D2249" s="76">
        <v>42771.819444444445</v>
      </c>
      <c r="E2249" s="74" t="s">
        <v>41</v>
      </c>
      <c r="F2249" s="33">
        <v>42771.691666666666</v>
      </c>
      <c r="G2249" s="51">
        <f t="shared" si="347"/>
        <v>0.12777777777955635</v>
      </c>
      <c r="H2249" s="31" t="str">
        <f t="shared" si="344"/>
        <v>ACCEPTABLE</v>
      </c>
      <c r="I2249" s="18"/>
      <c r="J2249" s="33">
        <v>42771.740277777775</v>
      </c>
      <c r="K2249" s="33">
        <v>42771.751388888886</v>
      </c>
      <c r="L2249" s="27">
        <f t="shared" si="345"/>
        <v>1.1111111110949423E-2</v>
      </c>
      <c r="M2249" s="28" t="str">
        <f t="shared" si="346"/>
        <v>TRUE</v>
      </c>
      <c r="N2249" s="31" t="s">
        <v>41</v>
      </c>
      <c r="O2249" s="29" t="s">
        <v>1197</v>
      </c>
      <c r="P2249"/>
      <c r="Q2249"/>
      <c r="R2249"/>
      <c r="S2249"/>
      <c r="T2249"/>
      <c r="U2249"/>
      <c r="V2249"/>
      <c r="W2249"/>
    </row>
    <row r="2250" spans="1:23" ht="27" customHeight="1" thickBot="1" x14ac:dyDescent="0.3">
      <c r="A2250" s="73">
        <v>20274</v>
      </c>
      <c r="B2250" s="74">
        <v>2235</v>
      </c>
      <c r="C2250" s="75" t="s">
        <v>43</v>
      </c>
      <c r="D2250" s="76">
        <v>42771.875</v>
      </c>
      <c r="E2250" s="74" t="s">
        <v>41</v>
      </c>
      <c r="F2250" s="33">
        <v>42771.814583333333</v>
      </c>
      <c r="G2250" s="51">
        <f t="shared" si="347"/>
        <v>6.0416666667151731E-2</v>
      </c>
      <c r="H2250" s="31" t="str">
        <f t="shared" si="344"/>
        <v>ACCEPTABLE</v>
      </c>
      <c r="I2250" s="18"/>
      <c r="J2250" s="33">
        <v>42771.890972222223</v>
      </c>
      <c r="K2250" s="33">
        <v>42771.898611111108</v>
      </c>
      <c r="L2250" s="27">
        <f t="shared" si="345"/>
        <v>7.6388888846850023E-3</v>
      </c>
      <c r="M2250" s="28" t="str">
        <f t="shared" si="346"/>
        <v>TRUE</v>
      </c>
      <c r="N2250" s="31" t="s">
        <v>41</v>
      </c>
      <c r="O2250" s="29" t="s">
        <v>971</v>
      </c>
      <c r="P2250"/>
      <c r="Q2250"/>
      <c r="R2250"/>
      <c r="S2250"/>
      <c r="T2250"/>
      <c r="U2250"/>
      <c r="V2250"/>
      <c r="W2250"/>
    </row>
    <row r="2251" spans="1:23" ht="27" customHeight="1" thickBot="1" x14ac:dyDescent="0.3">
      <c r="A2251" s="73">
        <v>20274</v>
      </c>
      <c r="B2251" s="74">
        <v>2236</v>
      </c>
      <c r="C2251" s="75" t="s">
        <v>53</v>
      </c>
      <c r="D2251" s="76">
        <v>42772.111111111109</v>
      </c>
      <c r="E2251" s="74" t="s">
        <v>41</v>
      </c>
      <c r="F2251" s="33">
        <v>42771.691666666666</v>
      </c>
      <c r="G2251" s="51">
        <f t="shared" si="347"/>
        <v>0.41944444444379769</v>
      </c>
      <c r="H2251" s="31" t="str">
        <f t="shared" si="344"/>
        <v>ACCEPTABLE</v>
      </c>
      <c r="I2251" s="18"/>
      <c r="J2251" s="33">
        <v>42772.00277777778</v>
      </c>
      <c r="K2251" s="33">
        <v>42772.007638888892</v>
      </c>
      <c r="L2251" s="27">
        <f t="shared" si="345"/>
        <v>4.8611111124046147E-3</v>
      </c>
      <c r="M2251" s="28" t="str">
        <f t="shared" si="346"/>
        <v>TRUE</v>
      </c>
      <c r="N2251" s="31" t="s">
        <v>41</v>
      </c>
      <c r="O2251" s="29" t="s">
        <v>44</v>
      </c>
      <c r="P2251"/>
      <c r="Q2251"/>
      <c r="R2251"/>
      <c r="S2251"/>
      <c r="T2251"/>
      <c r="U2251"/>
      <c r="V2251"/>
      <c r="W2251"/>
    </row>
    <row r="2252" spans="1:23" ht="27" customHeight="1" thickBot="1" x14ac:dyDescent="0.3">
      <c r="A2252" s="73">
        <v>20274</v>
      </c>
      <c r="B2252" s="74">
        <v>2237</v>
      </c>
      <c r="C2252" s="75" t="s">
        <v>1175</v>
      </c>
      <c r="D2252" s="76">
        <v>42772.138888888891</v>
      </c>
      <c r="E2252" s="74" t="s">
        <v>39</v>
      </c>
      <c r="F2252" s="33">
        <v>42771.691666666666</v>
      </c>
      <c r="G2252" s="51">
        <f t="shared" si="347"/>
        <v>0.44722222222480923</v>
      </c>
      <c r="H2252" s="31" t="str">
        <f t="shared" si="344"/>
        <v>ACCEPTABLE</v>
      </c>
      <c r="I2252" s="18"/>
      <c r="J2252" s="33">
        <v>42772.034722222219</v>
      </c>
      <c r="K2252" s="33">
        <v>42772.04791666667</v>
      </c>
      <c r="L2252" s="27">
        <f t="shared" si="345"/>
        <v>1.319444445107365E-2</v>
      </c>
      <c r="M2252" s="28" t="str">
        <f t="shared" si="346"/>
        <v>TRUE</v>
      </c>
      <c r="N2252" s="31" t="s">
        <v>39</v>
      </c>
      <c r="O2252" s="29" t="s">
        <v>1198</v>
      </c>
      <c r="P2252"/>
      <c r="Q2252"/>
      <c r="R2252"/>
      <c r="S2252"/>
      <c r="T2252"/>
      <c r="U2252"/>
      <c r="V2252"/>
      <c r="W2252"/>
    </row>
    <row r="2253" spans="1:23" ht="27" customHeight="1" thickBot="1" x14ac:dyDescent="0.3">
      <c r="A2253" s="73">
        <v>20276</v>
      </c>
      <c r="B2253" s="74">
        <v>2238</v>
      </c>
      <c r="C2253" s="75" t="s">
        <v>1175</v>
      </c>
      <c r="D2253" s="76">
        <v>42772.180555555555</v>
      </c>
      <c r="E2253" s="74" t="s">
        <v>41</v>
      </c>
      <c r="F2253" s="33">
        <v>42771.691666666666</v>
      </c>
      <c r="G2253" s="51">
        <f t="shared" si="347"/>
        <v>0.48888888888905058</v>
      </c>
      <c r="H2253" s="31" t="str">
        <f t="shared" si="344"/>
        <v>ACCEPTABLE</v>
      </c>
      <c r="I2253" s="18"/>
      <c r="J2253" s="33">
        <v>42772.111111111109</v>
      </c>
      <c r="K2253" s="33">
        <v>42772.116666666669</v>
      </c>
      <c r="L2253" s="27">
        <f t="shared" si="345"/>
        <v>5.5555555591126904E-3</v>
      </c>
      <c r="M2253" s="28" t="str">
        <f t="shared" si="346"/>
        <v>TRUE</v>
      </c>
      <c r="N2253" s="31" t="s">
        <v>41</v>
      </c>
      <c r="O2253" s="29" t="s">
        <v>44</v>
      </c>
      <c r="P2253"/>
      <c r="Q2253"/>
      <c r="R2253"/>
      <c r="S2253"/>
      <c r="T2253"/>
      <c r="U2253"/>
      <c r="V2253"/>
      <c r="W2253"/>
    </row>
    <row r="2254" spans="1:23" ht="27" customHeight="1" thickBot="1" x14ac:dyDescent="0.3">
      <c r="A2254" s="73">
        <v>20276</v>
      </c>
      <c r="B2254" s="74">
        <v>2239</v>
      </c>
      <c r="C2254" s="75" t="s">
        <v>43</v>
      </c>
      <c r="D2254" s="76">
        <v>42772.215277777781</v>
      </c>
      <c r="E2254" s="74" t="s">
        <v>39</v>
      </c>
      <c r="F2254" s="33">
        <v>42771.691666666666</v>
      </c>
      <c r="G2254" s="51">
        <f t="shared" si="347"/>
        <v>0.523611111115315</v>
      </c>
      <c r="H2254" s="31" t="str">
        <f t="shared" si="344"/>
        <v>ACCEPTABLE</v>
      </c>
      <c r="I2254" s="18"/>
      <c r="J2254" s="33">
        <v>42772.238194444442</v>
      </c>
      <c r="K2254" s="33">
        <v>42772.243055555555</v>
      </c>
      <c r="L2254" s="27">
        <f t="shared" si="345"/>
        <v>4.8611111124046147E-3</v>
      </c>
      <c r="M2254" s="28" t="str">
        <f t="shared" si="346"/>
        <v>TRUE</v>
      </c>
      <c r="N2254" s="31" t="s">
        <v>39</v>
      </c>
      <c r="O2254" s="29" t="s">
        <v>44</v>
      </c>
      <c r="P2254"/>
      <c r="Q2254"/>
      <c r="R2254"/>
      <c r="S2254"/>
      <c r="T2254"/>
      <c r="U2254"/>
      <c r="V2254"/>
      <c r="W2254"/>
    </row>
    <row r="2255" spans="1:23" ht="27" customHeight="1" thickBot="1" x14ac:dyDescent="0.3">
      <c r="A2255" s="77">
        <v>20276</v>
      </c>
      <c r="B2255" s="78">
        <v>2240</v>
      </c>
      <c r="C2255" s="79" t="s">
        <v>43</v>
      </c>
      <c r="D2255" s="80">
        <v>42772.652777777781</v>
      </c>
      <c r="E2255" s="78" t="s">
        <v>41</v>
      </c>
      <c r="F2255" s="33">
        <v>42772.552777777775</v>
      </c>
      <c r="G2255" s="51">
        <f t="shared" si="347"/>
        <v>0.10000000000582077</v>
      </c>
      <c r="H2255" s="31" t="str">
        <f t="shared" si="344"/>
        <v>ACCEPTABLE</v>
      </c>
      <c r="I2255" s="18"/>
      <c r="J2255" s="33">
        <v>42772.645833333336</v>
      </c>
      <c r="K2255" s="33">
        <v>42772.654861111114</v>
      </c>
      <c r="L2255" s="27">
        <f t="shared" si="345"/>
        <v>9.0277777781011537E-3</v>
      </c>
      <c r="M2255" s="28" t="str">
        <f t="shared" si="346"/>
        <v>TRUE</v>
      </c>
      <c r="N2255" s="31" t="s">
        <v>41</v>
      </c>
      <c r="O2255" s="29" t="s">
        <v>398</v>
      </c>
      <c r="P2255"/>
      <c r="Q2255"/>
      <c r="R2255"/>
      <c r="S2255"/>
      <c r="T2255"/>
      <c r="U2255"/>
      <c r="V2255"/>
      <c r="W2255"/>
    </row>
    <row r="2256" spans="1:23" ht="27" customHeight="1" thickBot="1" x14ac:dyDescent="0.3">
      <c r="A2256" s="77">
        <v>20276</v>
      </c>
      <c r="B2256" s="78">
        <v>2241</v>
      </c>
      <c r="C2256" s="79" t="s">
        <v>1175</v>
      </c>
      <c r="D2256" s="80">
        <v>42772.680555555555</v>
      </c>
      <c r="E2256" s="78" t="s">
        <v>39</v>
      </c>
      <c r="F2256" s="33">
        <v>42772.552777777775</v>
      </c>
      <c r="G2256" s="51">
        <f t="shared" si="347"/>
        <v>0.12777777777955635</v>
      </c>
      <c r="H2256" s="31" t="str">
        <f t="shared" si="344"/>
        <v>ACCEPTABLE</v>
      </c>
      <c r="I2256" s="18"/>
      <c r="J2256" s="33">
        <v>42772.686111111114</v>
      </c>
      <c r="K2256" s="33">
        <v>42772.699305555558</v>
      </c>
      <c r="L2256" s="27">
        <f t="shared" si="345"/>
        <v>1.3194444443797693E-2</v>
      </c>
      <c r="M2256" s="28" t="str">
        <f t="shared" si="346"/>
        <v>TRUE</v>
      </c>
      <c r="N2256" s="31" t="s">
        <v>39</v>
      </c>
      <c r="O2256" s="29" t="s">
        <v>1200</v>
      </c>
      <c r="P2256"/>
      <c r="Q2256"/>
      <c r="R2256"/>
      <c r="S2256"/>
      <c r="T2256"/>
      <c r="U2256"/>
      <c r="V2256"/>
      <c r="W2256"/>
    </row>
    <row r="2257" spans="1:23" ht="27" customHeight="1" thickBot="1" x14ac:dyDescent="0.3">
      <c r="A2257" s="77">
        <v>20277</v>
      </c>
      <c r="B2257" s="78">
        <v>2242</v>
      </c>
      <c r="C2257" s="79" t="s">
        <v>340</v>
      </c>
      <c r="D2257" s="80">
        <v>42773.340277777781</v>
      </c>
      <c r="E2257" s="78" t="s">
        <v>41</v>
      </c>
      <c r="F2257" s="33">
        <v>42773.293055555558</v>
      </c>
      <c r="G2257" s="51">
        <f t="shared" si="347"/>
        <v>4.7222222223354038E-2</v>
      </c>
      <c r="H2257" s="31" t="str">
        <f t="shared" si="344"/>
        <v>ACCEPTABLE</v>
      </c>
      <c r="I2257" s="18"/>
      <c r="J2257" s="33">
        <v>42773.333333333336</v>
      </c>
      <c r="K2257" s="33">
        <v>42773.345138888886</v>
      </c>
      <c r="L2257" s="27">
        <f t="shared" si="345"/>
        <v>1.1805555550381541E-2</v>
      </c>
      <c r="M2257" s="28" t="str">
        <f t="shared" si="346"/>
        <v>TRUE</v>
      </c>
      <c r="N2257" s="31" t="s">
        <v>41</v>
      </c>
      <c r="O2257" s="29" t="s">
        <v>1201</v>
      </c>
      <c r="P2257"/>
      <c r="Q2257"/>
      <c r="R2257"/>
      <c r="S2257"/>
      <c r="T2257"/>
      <c r="U2257"/>
      <c r="V2257"/>
      <c r="W2257"/>
    </row>
    <row r="2258" spans="1:23" ht="27" customHeight="1" thickBot="1" x14ac:dyDescent="0.3">
      <c r="A2258" s="77">
        <v>20277</v>
      </c>
      <c r="B2258" s="78">
        <v>2243</v>
      </c>
      <c r="C2258" s="79" t="s">
        <v>51</v>
      </c>
      <c r="D2258" s="80">
        <v>42773.375</v>
      </c>
      <c r="E2258" s="78" t="s">
        <v>39</v>
      </c>
      <c r="F2258" s="33">
        <v>42773.293055555558</v>
      </c>
      <c r="G2258" s="51">
        <f t="shared" si="347"/>
        <v>8.1944444442342501E-2</v>
      </c>
      <c r="H2258" s="31" t="str">
        <f t="shared" si="344"/>
        <v>ACCEPTABLE</v>
      </c>
      <c r="I2258" s="18"/>
      <c r="J2258" s="33">
        <v>42773.365972222222</v>
      </c>
      <c r="K2258" s="33">
        <v>42773.379166666666</v>
      </c>
      <c r="L2258" s="27">
        <f t="shared" si="345"/>
        <v>1.3194444443797693E-2</v>
      </c>
      <c r="M2258" s="28" t="str">
        <f t="shared" si="346"/>
        <v>TRUE</v>
      </c>
      <c r="N2258" s="31" t="s">
        <v>39</v>
      </c>
      <c r="O2258" s="29" t="s">
        <v>1202</v>
      </c>
      <c r="P2258"/>
      <c r="Q2258"/>
      <c r="R2258"/>
      <c r="S2258"/>
      <c r="T2258"/>
      <c r="U2258"/>
      <c r="V2258"/>
      <c r="W2258"/>
    </row>
    <row r="2259" spans="1:23" ht="27" customHeight="1" thickBot="1" x14ac:dyDescent="0.3">
      <c r="A2259" s="73">
        <v>20278</v>
      </c>
      <c r="B2259" s="74">
        <v>2244</v>
      </c>
      <c r="C2259" s="75" t="s">
        <v>43</v>
      </c>
      <c r="D2259" s="76">
        <v>42774.256944444445</v>
      </c>
      <c r="E2259" s="74" t="s">
        <v>41</v>
      </c>
      <c r="F2259" s="33">
        <v>42773.78125</v>
      </c>
      <c r="G2259" s="51">
        <f t="shared" si="347"/>
        <v>0.47569444444525288</v>
      </c>
      <c r="H2259" s="31" t="str">
        <f t="shared" si="344"/>
        <v>ACCEPTABLE</v>
      </c>
      <c r="I2259" s="18"/>
      <c r="J2259" s="33">
        <v>42774.262499999997</v>
      </c>
      <c r="K2259" s="33">
        <v>42774.268055555556</v>
      </c>
      <c r="L2259" s="27">
        <f t="shared" si="345"/>
        <v>5.5555555591126904E-3</v>
      </c>
      <c r="M2259" s="28" t="str">
        <f t="shared" si="346"/>
        <v>TRUE</v>
      </c>
      <c r="N2259" s="31" t="s">
        <v>41</v>
      </c>
      <c r="O2259" s="29" t="s">
        <v>54</v>
      </c>
      <c r="P2259"/>
      <c r="Q2259"/>
      <c r="R2259"/>
      <c r="S2259"/>
      <c r="T2259"/>
      <c r="U2259"/>
      <c r="V2259"/>
      <c r="W2259"/>
    </row>
    <row r="2260" spans="1:23" ht="27" customHeight="1" thickBot="1" x14ac:dyDescent="0.3">
      <c r="A2260" s="73">
        <v>20278</v>
      </c>
      <c r="B2260" s="74">
        <v>2245</v>
      </c>
      <c r="C2260" s="75" t="s">
        <v>43</v>
      </c>
      <c r="D2260" s="76">
        <v>42773.402777777781</v>
      </c>
      <c r="E2260" s="74" t="s">
        <v>39</v>
      </c>
      <c r="F2260" s="33">
        <v>42773.293055555558</v>
      </c>
      <c r="G2260" s="51">
        <f t="shared" si="347"/>
        <v>0.10972222222335404</v>
      </c>
      <c r="H2260" s="31" t="str">
        <f t="shared" si="344"/>
        <v>ACCEPTABLE</v>
      </c>
      <c r="I2260" s="18"/>
      <c r="J2260" s="33">
        <v>42773.405555555553</v>
      </c>
      <c r="K2260" s="33">
        <v>42773.409722222219</v>
      </c>
      <c r="L2260" s="27">
        <f t="shared" si="345"/>
        <v>4.166666665696539E-3</v>
      </c>
      <c r="M2260" s="28" t="str">
        <f t="shared" si="346"/>
        <v>TRUE</v>
      </c>
      <c r="N2260" s="31" t="s">
        <v>39</v>
      </c>
      <c r="O2260" s="29" t="s">
        <v>44</v>
      </c>
      <c r="P2260"/>
      <c r="Q2260"/>
      <c r="R2260"/>
      <c r="S2260"/>
      <c r="T2260"/>
      <c r="U2260"/>
      <c r="V2260"/>
      <c r="W2260"/>
    </row>
    <row r="2261" spans="1:23" ht="27" customHeight="1" thickBot="1" x14ac:dyDescent="0.3">
      <c r="A2261" s="77">
        <v>20278</v>
      </c>
      <c r="B2261" s="78">
        <v>2246</v>
      </c>
      <c r="C2261" s="79" t="s">
        <v>1175</v>
      </c>
      <c r="D2261" s="80">
        <v>42774.284722222219</v>
      </c>
      <c r="E2261" s="78" t="s">
        <v>39</v>
      </c>
      <c r="F2261" s="33">
        <v>42773.78125</v>
      </c>
      <c r="G2261" s="51">
        <f t="shared" si="347"/>
        <v>0.50347222221898846</v>
      </c>
      <c r="H2261" s="31" t="str">
        <f t="shared" si="344"/>
        <v>ACCEPTABLE</v>
      </c>
      <c r="I2261" s="18"/>
      <c r="J2261" s="33">
        <v>42774.274305555555</v>
      </c>
      <c r="K2261" s="33">
        <v>42774.289583333331</v>
      </c>
      <c r="L2261" s="27">
        <f t="shared" si="345"/>
        <v>1.5277777776645962E-2</v>
      </c>
      <c r="M2261" s="28" t="str">
        <f t="shared" si="346"/>
        <v>TRUE</v>
      </c>
      <c r="N2261" s="31" t="s">
        <v>39</v>
      </c>
      <c r="O2261" s="29" t="s">
        <v>1203</v>
      </c>
      <c r="P2261"/>
      <c r="Q2261"/>
      <c r="R2261"/>
      <c r="S2261"/>
      <c r="T2261"/>
      <c r="U2261"/>
      <c r="V2261"/>
      <c r="W2261"/>
    </row>
    <row r="2262" spans="1:23" ht="27" customHeight="1" thickBot="1" x14ac:dyDescent="0.3">
      <c r="A2262" s="77">
        <v>20279</v>
      </c>
      <c r="B2262" s="78">
        <v>2245</v>
      </c>
      <c r="C2262" s="79" t="s">
        <v>340</v>
      </c>
      <c r="D2262" s="80">
        <v>42774.319444444445</v>
      </c>
      <c r="E2262" s="78" t="s">
        <v>41</v>
      </c>
      <c r="F2262" s="33">
        <v>42774.214583333334</v>
      </c>
      <c r="G2262" s="51">
        <f t="shared" si="347"/>
        <v>0.10486111111094942</v>
      </c>
      <c r="H2262" s="31" t="str">
        <f t="shared" si="344"/>
        <v>ACCEPTABLE</v>
      </c>
      <c r="I2262" s="18"/>
      <c r="J2262" s="33">
        <v>42774.309027777781</v>
      </c>
      <c r="K2262" s="33">
        <v>42774.324999999997</v>
      </c>
      <c r="L2262" s="27">
        <f t="shared" si="345"/>
        <v>1.597222221607808E-2</v>
      </c>
      <c r="M2262" s="28" t="str">
        <f t="shared" si="346"/>
        <v>TRUE</v>
      </c>
      <c r="N2262" s="31" t="s">
        <v>41</v>
      </c>
      <c r="O2262" s="29" t="s">
        <v>465</v>
      </c>
      <c r="P2262"/>
      <c r="Q2262"/>
      <c r="R2262"/>
      <c r="S2262"/>
      <c r="T2262"/>
      <c r="U2262"/>
      <c r="V2262"/>
      <c r="W2262"/>
    </row>
    <row r="2263" spans="1:23" ht="27" customHeight="1" thickBot="1" x14ac:dyDescent="0.3">
      <c r="A2263" s="77">
        <v>20279</v>
      </c>
      <c r="B2263" s="78">
        <v>2247</v>
      </c>
      <c r="C2263" s="79" t="s">
        <v>51</v>
      </c>
      <c r="D2263" s="80">
        <v>42774.354166666664</v>
      </c>
      <c r="E2263" s="78" t="s">
        <v>39</v>
      </c>
      <c r="F2263" s="33">
        <v>42774.214583333334</v>
      </c>
      <c r="G2263" s="51">
        <f t="shared" si="347"/>
        <v>0.13958333332993789</v>
      </c>
      <c r="H2263" s="31" t="str">
        <f t="shared" si="344"/>
        <v>ACCEPTABLE</v>
      </c>
      <c r="I2263" s="18"/>
      <c r="J2263" s="33">
        <v>42774.34375</v>
      </c>
      <c r="K2263" s="33">
        <v>42774.352083333331</v>
      </c>
      <c r="L2263" s="27">
        <f t="shared" si="345"/>
        <v>8.333333331393078E-3</v>
      </c>
      <c r="M2263" s="28" t="str">
        <f t="shared" si="346"/>
        <v>TRUE</v>
      </c>
      <c r="N2263" s="31" t="s">
        <v>39</v>
      </c>
      <c r="O2263" s="29" t="s">
        <v>1183</v>
      </c>
      <c r="P2263"/>
      <c r="Q2263"/>
      <c r="R2263"/>
      <c r="S2263"/>
      <c r="T2263"/>
      <c r="U2263"/>
      <c r="V2263"/>
      <c r="W2263"/>
    </row>
    <row r="2264" spans="1:23" ht="27" customHeight="1" thickBot="1" x14ac:dyDescent="0.3">
      <c r="A2264" s="73">
        <v>20277</v>
      </c>
      <c r="B2264" s="74">
        <v>2246</v>
      </c>
      <c r="C2264" s="75" t="s">
        <v>53</v>
      </c>
      <c r="D2264" s="76">
        <v>42774.902777777781</v>
      </c>
      <c r="E2264" s="74" t="s">
        <v>41</v>
      </c>
      <c r="F2264" s="33">
        <v>42774.722222222219</v>
      </c>
      <c r="G2264" s="51">
        <f t="shared" si="347"/>
        <v>0.18055555556202307</v>
      </c>
      <c r="H2264" s="31" t="str">
        <f t="shared" si="344"/>
        <v>ACCEPTABLE</v>
      </c>
      <c r="I2264" s="18"/>
      <c r="J2264" s="33">
        <v>42774.916666666664</v>
      </c>
      <c r="K2264" s="33">
        <v>42774.925000000003</v>
      </c>
      <c r="L2264" s="27">
        <f t="shared" si="345"/>
        <v>8.3333333386690356E-3</v>
      </c>
      <c r="M2264" s="28" t="str">
        <f t="shared" si="346"/>
        <v>TRUE</v>
      </c>
      <c r="N2264" s="31" t="s">
        <v>41</v>
      </c>
      <c r="O2264" s="29" t="s">
        <v>44</v>
      </c>
      <c r="P2264"/>
      <c r="Q2264"/>
      <c r="R2264"/>
      <c r="S2264"/>
      <c r="T2264"/>
      <c r="U2264"/>
      <c r="V2264"/>
      <c r="W2264"/>
    </row>
    <row r="2265" spans="1:23" ht="27" customHeight="1" thickBot="1" x14ac:dyDescent="0.3">
      <c r="A2265" s="73">
        <v>20280</v>
      </c>
      <c r="B2265" s="74">
        <v>2247</v>
      </c>
      <c r="C2265" s="75" t="s">
        <v>1175</v>
      </c>
      <c r="D2265" s="76">
        <v>42774.972222222219</v>
      </c>
      <c r="E2265" s="74" t="s">
        <v>41</v>
      </c>
      <c r="F2265" s="33">
        <v>42774.722222222219</v>
      </c>
      <c r="G2265" s="51">
        <f t="shared" si="347"/>
        <v>0.25</v>
      </c>
      <c r="H2265" s="31" t="str">
        <f t="shared" si="344"/>
        <v>ACCEPTABLE</v>
      </c>
      <c r="I2265" s="18"/>
      <c r="J2265" s="33">
        <v>42774.962500000001</v>
      </c>
      <c r="K2265" s="33">
        <v>42774.978472222225</v>
      </c>
      <c r="L2265" s="27">
        <f t="shared" si="345"/>
        <v>1.5972222223354038E-2</v>
      </c>
      <c r="M2265" s="28" t="str">
        <f t="shared" si="346"/>
        <v>TRUE</v>
      </c>
      <c r="N2265" s="31" t="s">
        <v>41</v>
      </c>
      <c r="O2265" s="29" t="s">
        <v>1204</v>
      </c>
      <c r="P2265"/>
      <c r="Q2265"/>
      <c r="R2265"/>
      <c r="S2265"/>
      <c r="T2265"/>
      <c r="U2265"/>
      <c r="V2265"/>
      <c r="W2265"/>
    </row>
    <row r="2266" spans="1:23" ht="27" customHeight="1" thickBot="1" x14ac:dyDescent="0.3">
      <c r="A2266" s="73">
        <v>20280</v>
      </c>
      <c r="B2266" s="74">
        <v>2249</v>
      </c>
      <c r="C2266" s="75" t="s">
        <v>43</v>
      </c>
      <c r="D2266" s="76">
        <v>42775.006944444445</v>
      </c>
      <c r="E2266" s="74" t="s">
        <v>39</v>
      </c>
      <c r="F2266" s="33">
        <v>42774.722222222219</v>
      </c>
      <c r="G2266" s="51">
        <f t="shared" si="347"/>
        <v>0.28472222222626442</v>
      </c>
      <c r="H2266" s="31" t="str">
        <f t="shared" ref="H2266:H2320" si="348">IF(D2266-F2266&lt;0,"TOO LATE",IF(G2266="","",IF(OR(DAY(D2266-F2266)&gt;1,AND(HOUR(D2266-F2266)&gt;HOUR("0:59"),(SIGN(D2266-F2266)=1))),"ACCEPTABLE","TOO LATE")))</f>
        <v>ACCEPTABLE</v>
      </c>
      <c r="I2266" s="18"/>
      <c r="J2266" s="33">
        <v>42774.993055555555</v>
      </c>
      <c r="K2266" s="33">
        <v>42775.003472222219</v>
      </c>
      <c r="L2266" s="27">
        <f t="shared" si="345"/>
        <v>1.0416666664241347E-2</v>
      </c>
      <c r="M2266" s="28" t="str">
        <f t="shared" si="346"/>
        <v>TRUE</v>
      </c>
      <c r="N2266" s="31" t="s">
        <v>39</v>
      </c>
      <c r="O2266" s="29" t="s">
        <v>549</v>
      </c>
      <c r="P2266"/>
      <c r="Q2266"/>
      <c r="R2266"/>
      <c r="S2266"/>
      <c r="T2266"/>
      <c r="U2266"/>
      <c r="V2266"/>
      <c r="W2266"/>
    </row>
    <row r="2267" spans="1:23" ht="27" customHeight="1" thickBot="1" x14ac:dyDescent="0.3">
      <c r="A2267" s="73">
        <v>20279</v>
      </c>
      <c r="B2267" s="74">
        <v>2248</v>
      </c>
      <c r="C2267" s="75" t="s">
        <v>51</v>
      </c>
      <c r="D2267" s="76">
        <v>42775.236111111109</v>
      </c>
      <c r="E2267" s="74" t="s">
        <v>41</v>
      </c>
      <c r="F2267" s="33">
        <v>42774.722222222219</v>
      </c>
      <c r="G2267" s="51">
        <f t="shared" si="347"/>
        <v>0.51388888889050577</v>
      </c>
      <c r="H2267" s="31" t="str">
        <f t="shared" si="348"/>
        <v>ACCEPTABLE</v>
      </c>
      <c r="I2267" s="18"/>
      <c r="J2267" s="33">
        <v>42775.246527777781</v>
      </c>
      <c r="K2267" s="33">
        <v>42775.250694444447</v>
      </c>
      <c r="L2267" s="27">
        <f t="shared" ref="L2267:L2321" si="349">IF(OR(K2267="",J2267=""), "Incomplete Data", K2267-J2267)</f>
        <v>4.166666665696539E-3</v>
      </c>
      <c r="M2267" s="28" t="str">
        <f t="shared" ref="M2267:M2321" si="350">_xlfn.IFS(OR(J2267=0,K2267=0,L2267=""), "Incomplete Data", OR(L2267&gt;$M$5,L2267&lt;-$M$5),"FALSE",  OR(L2267&lt;=$M$5,L2267&gt;-$M$5), "TRUE")</f>
        <v>TRUE</v>
      </c>
      <c r="N2267" s="31" t="s">
        <v>41</v>
      </c>
      <c r="O2267" s="29" t="s">
        <v>1205</v>
      </c>
      <c r="P2267"/>
      <c r="Q2267"/>
      <c r="R2267"/>
      <c r="S2267"/>
      <c r="T2267"/>
      <c r="U2267"/>
      <c r="V2267"/>
      <c r="W2267"/>
    </row>
    <row r="2268" spans="1:23" ht="27" customHeight="1" thickBot="1" x14ac:dyDescent="0.3">
      <c r="A2268" s="73">
        <v>20279</v>
      </c>
      <c r="B2268" s="74">
        <v>2250</v>
      </c>
      <c r="C2268" s="75" t="s">
        <v>340</v>
      </c>
      <c r="D2268" s="76">
        <v>42775.263888888891</v>
      </c>
      <c r="E2268" s="74" t="s">
        <v>39</v>
      </c>
      <c r="F2268" s="33">
        <v>42774.722222222219</v>
      </c>
      <c r="G2268" s="51">
        <f t="shared" si="347"/>
        <v>0.54166666667151731</v>
      </c>
      <c r="H2268" s="31" t="str">
        <f t="shared" si="348"/>
        <v>ACCEPTABLE</v>
      </c>
      <c r="I2268" s="18"/>
      <c r="J2268" s="33">
        <v>42775.28125</v>
      </c>
      <c r="K2268" s="33">
        <v>42775.293749999997</v>
      </c>
      <c r="L2268" s="27">
        <f t="shared" si="349"/>
        <v>1.2499999997089617E-2</v>
      </c>
      <c r="M2268" s="28" t="str">
        <f t="shared" si="350"/>
        <v>TRUE</v>
      </c>
      <c r="N2268" s="31" t="s">
        <v>39</v>
      </c>
      <c r="O2268" s="29" t="s">
        <v>1206</v>
      </c>
      <c r="P2268"/>
      <c r="Q2268"/>
      <c r="R2268"/>
      <c r="S2268"/>
      <c r="T2268"/>
      <c r="U2268"/>
      <c r="V2268"/>
      <c r="W2268"/>
    </row>
    <row r="2269" spans="1:23" ht="27" customHeight="1" thickBot="1" x14ac:dyDescent="0.3">
      <c r="A2269" s="77">
        <v>20280</v>
      </c>
      <c r="B2269" s="78">
        <v>2249</v>
      </c>
      <c r="C2269" s="79" t="s">
        <v>43</v>
      </c>
      <c r="D2269" s="80">
        <v>42775.340277777781</v>
      </c>
      <c r="E2269" s="78" t="s">
        <v>41</v>
      </c>
      <c r="F2269" s="33">
        <v>42775.249305555553</v>
      </c>
      <c r="G2269" s="51">
        <f t="shared" si="347"/>
        <v>9.0972222227719612E-2</v>
      </c>
      <c r="H2269" s="31" t="str">
        <f t="shared" si="348"/>
        <v>ACCEPTABLE</v>
      </c>
      <c r="I2269" s="18"/>
      <c r="J2269" s="33">
        <v>42775.335416666669</v>
      </c>
      <c r="K2269" s="33">
        <v>42775.341666666667</v>
      </c>
      <c r="L2269" s="27">
        <f t="shared" si="349"/>
        <v>6.2499999985448085E-3</v>
      </c>
      <c r="M2269" s="28" t="str">
        <f t="shared" si="350"/>
        <v>TRUE</v>
      </c>
      <c r="N2269" s="31" t="s">
        <v>41</v>
      </c>
      <c r="O2269" s="29" t="s">
        <v>549</v>
      </c>
      <c r="P2269"/>
      <c r="Q2269"/>
      <c r="R2269"/>
      <c r="S2269"/>
      <c r="T2269"/>
      <c r="U2269"/>
      <c r="V2269"/>
      <c r="W2269"/>
    </row>
    <row r="2270" spans="1:23" ht="27" customHeight="1" thickBot="1" x14ac:dyDescent="0.3">
      <c r="A2270" s="77">
        <v>20280</v>
      </c>
      <c r="B2270" s="78">
        <v>2251</v>
      </c>
      <c r="C2270" s="79" t="s">
        <v>1175</v>
      </c>
      <c r="D2270" s="80">
        <v>42775.368055555555</v>
      </c>
      <c r="E2270" s="78" t="s">
        <v>39</v>
      </c>
      <c r="F2270" s="33">
        <v>42775.249305555553</v>
      </c>
      <c r="G2270" s="51">
        <f t="shared" si="347"/>
        <v>0.11875000000145519</v>
      </c>
      <c r="H2270" s="31" t="str">
        <f t="shared" si="348"/>
        <v>ACCEPTABLE</v>
      </c>
      <c r="I2270" s="18"/>
      <c r="J2270" s="33">
        <v>42775.367361111108</v>
      </c>
      <c r="K2270" s="33">
        <v>42775.378472222219</v>
      </c>
      <c r="L2270" s="27">
        <f t="shared" si="349"/>
        <v>1.1111111110949423E-2</v>
      </c>
      <c r="M2270" s="28" t="str">
        <f t="shared" si="350"/>
        <v>TRUE</v>
      </c>
      <c r="N2270" s="31" t="s">
        <v>39</v>
      </c>
      <c r="O2270" s="29" t="s">
        <v>1207</v>
      </c>
      <c r="P2270"/>
      <c r="Q2270"/>
      <c r="R2270"/>
      <c r="S2270"/>
      <c r="T2270"/>
      <c r="U2270"/>
      <c r="V2270"/>
      <c r="W2270"/>
    </row>
    <row r="2271" spans="1:23" ht="27" customHeight="1" thickBot="1" x14ac:dyDescent="0.3">
      <c r="A2271" s="77">
        <v>20282</v>
      </c>
      <c r="B2271" s="78">
        <v>2250</v>
      </c>
      <c r="C2271" s="79" t="s">
        <v>340</v>
      </c>
      <c r="D2271" s="80">
        <v>42775.388888888891</v>
      </c>
      <c r="E2271" s="78" t="s">
        <v>41</v>
      </c>
      <c r="F2271" s="33">
        <v>42775.249305555553</v>
      </c>
      <c r="G2271" s="51">
        <f t="shared" si="347"/>
        <v>0.13958333333721384</v>
      </c>
      <c r="H2271" s="31" t="str">
        <f t="shared" si="348"/>
        <v>ACCEPTABLE</v>
      </c>
      <c r="I2271" s="18"/>
      <c r="J2271" s="33">
        <v>42775.406944444447</v>
      </c>
      <c r="K2271" s="33">
        <v>42775.42083333333</v>
      </c>
      <c r="L2271" s="27">
        <f t="shared" si="349"/>
        <v>1.3888888883229811E-2</v>
      </c>
      <c r="M2271" s="28" t="str">
        <f t="shared" si="350"/>
        <v>TRUE</v>
      </c>
      <c r="N2271" s="31" t="s">
        <v>41</v>
      </c>
      <c r="O2271" s="29" t="s">
        <v>1208</v>
      </c>
      <c r="P2271"/>
      <c r="Q2271"/>
      <c r="R2271"/>
      <c r="S2271"/>
      <c r="T2271"/>
      <c r="U2271"/>
      <c r="V2271"/>
      <c r="W2271"/>
    </row>
    <row r="2272" spans="1:23" ht="27" customHeight="1" thickBot="1" x14ac:dyDescent="0.3">
      <c r="A2272" s="73">
        <v>20277</v>
      </c>
      <c r="B2272" s="74">
        <v>2251</v>
      </c>
      <c r="C2272" s="75" t="s">
        <v>51</v>
      </c>
      <c r="D2272" s="76">
        <v>42775.465277777781</v>
      </c>
      <c r="E2272" s="74" t="s">
        <v>41</v>
      </c>
      <c r="F2272" s="33">
        <v>42775.249305555553</v>
      </c>
      <c r="G2272" s="51">
        <f t="shared" si="347"/>
        <v>0.21597222222771961</v>
      </c>
      <c r="H2272" s="31" t="str">
        <f t="shared" si="348"/>
        <v>ACCEPTABLE</v>
      </c>
      <c r="I2272" s="18"/>
      <c r="J2272" s="33">
        <v>42775.463888888888</v>
      </c>
      <c r="K2272" s="33">
        <v>42775.473611111112</v>
      </c>
      <c r="L2272" s="27">
        <f t="shared" si="349"/>
        <v>9.7222222248092294E-3</v>
      </c>
      <c r="M2272" s="28" t="str">
        <f t="shared" si="350"/>
        <v>TRUE</v>
      </c>
      <c r="N2272" s="31" t="s">
        <v>41</v>
      </c>
      <c r="O2272" s="29" t="s">
        <v>549</v>
      </c>
      <c r="P2272"/>
      <c r="Q2272"/>
      <c r="R2272"/>
      <c r="S2272"/>
      <c r="T2272"/>
      <c r="U2272"/>
      <c r="V2272"/>
      <c r="W2272"/>
    </row>
    <row r="2273" spans="1:23" ht="27" customHeight="1" thickBot="1" x14ac:dyDescent="0.3">
      <c r="A2273" s="73">
        <v>20277</v>
      </c>
      <c r="B2273" s="74">
        <v>2255</v>
      </c>
      <c r="C2273" s="75" t="s">
        <v>340</v>
      </c>
      <c r="D2273" s="76">
        <v>42775.493055555555</v>
      </c>
      <c r="E2273" s="74" t="s">
        <v>39</v>
      </c>
      <c r="F2273" s="33">
        <v>42775.249305555553</v>
      </c>
      <c r="G2273" s="51">
        <f t="shared" si="347"/>
        <v>0.24375000000145519</v>
      </c>
      <c r="H2273" s="31" t="str">
        <f t="shared" si="348"/>
        <v>ACCEPTABLE</v>
      </c>
      <c r="I2273" s="18"/>
      <c r="J2273" s="33">
        <v>42775.495833333334</v>
      </c>
      <c r="K2273" s="33">
        <v>42775.508333333331</v>
      </c>
      <c r="L2273" s="27">
        <f t="shared" si="349"/>
        <v>1.2499999997089617E-2</v>
      </c>
      <c r="M2273" s="28" t="str">
        <f t="shared" si="350"/>
        <v>TRUE</v>
      </c>
      <c r="N2273" s="31" t="s">
        <v>39</v>
      </c>
      <c r="O2273" s="29" t="s">
        <v>1209</v>
      </c>
      <c r="P2273"/>
      <c r="Q2273"/>
      <c r="R2273"/>
      <c r="S2273"/>
      <c r="T2273"/>
      <c r="U2273"/>
      <c r="V2273"/>
      <c r="W2273"/>
    </row>
    <row r="2274" spans="1:23" ht="27" customHeight="1" thickBot="1" x14ac:dyDescent="0.3">
      <c r="A2274" s="73">
        <v>20281</v>
      </c>
      <c r="B2274" s="74">
        <v>2256</v>
      </c>
      <c r="C2274" s="75" t="s">
        <v>1175</v>
      </c>
      <c r="D2274" s="76">
        <v>42775.618055555555</v>
      </c>
      <c r="E2274" s="74" t="s">
        <v>41</v>
      </c>
      <c r="F2274" s="33">
        <v>42775.502083333333</v>
      </c>
      <c r="G2274" s="51">
        <f t="shared" si="347"/>
        <v>0.11597222222189885</v>
      </c>
      <c r="H2274" s="31" t="str">
        <f t="shared" si="348"/>
        <v>ACCEPTABLE</v>
      </c>
      <c r="I2274" s="18"/>
      <c r="J2274" s="33">
        <v>42775.621527777781</v>
      </c>
      <c r="K2274" s="33">
        <v>42775.634027777778</v>
      </c>
      <c r="L2274" s="27">
        <f t="shared" si="349"/>
        <v>1.2499999997089617E-2</v>
      </c>
      <c r="M2274" s="28" t="str">
        <f t="shared" si="350"/>
        <v>TRUE</v>
      </c>
      <c r="N2274" s="31" t="s">
        <v>41</v>
      </c>
      <c r="O2274" s="29" t="s">
        <v>1210</v>
      </c>
      <c r="P2274"/>
      <c r="Q2274"/>
      <c r="R2274"/>
      <c r="S2274"/>
      <c r="T2274"/>
      <c r="U2274"/>
      <c r="V2274"/>
      <c r="W2274"/>
    </row>
    <row r="2275" spans="1:23" ht="27" customHeight="1" thickBot="1" x14ac:dyDescent="0.3">
      <c r="A2275" s="73">
        <v>20281</v>
      </c>
      <c r="B2275" s="74">
        <v>2257</v>
      </c>
      <c r="C2275" s="75" t="s">
        <v>1175</v>
      </c>
      <c r="D2275" s="76">
        <v>42775.645833333336</v>
      </c>
      <c r="E2275" s="74" t="s">
        <v>39</v>
      </c>
      <c r="F2275" s="33">
        <v>42775.502083333333</v>
      </c>
      <c r="G2275" s="51">
        <f t="shared" si="347"/>
        <v>0.14375000000291038</v>
      </c>
      <c r="H2275" s="31" t="str">
        <f t="shared" si="348"/>
        <v>ACCEPTABLE</v>
      </c>
      <c r="I2275" s="18"/>
      <c r="J2275" s="33">
        <v>42775.642361111109</v>
      </c>
      <c r="K2275" s="33">
        <v>42775.65625</v>
      </c>
      <c r="L2275" s="27">
        <f t="shared" si="349"/>
        <v>1.3888888890505768E-2</v>
      </c>
      <c r="M2275" s="28" t="str">
        <f t="shared" si="350"/>
        <v>TRUE</v>
      </c>
      <c r="N2275" s="31" t="s">
        <v>39</v>
      </c>
      <c r="O2275" s="29" t="s">
        <v>360</v>
      </c>
      <c r="P2275"/>
      <c r="Q2275"/>
      <c r="R2275"/>
      <c r="S2275"/>
      <c r="T2275"/>
      <c r="U2275"/>
      <c r="V2275"/>
      <c r="W2275"/>
    </row>
    <row r="2276" spans="1:23" ht="27" customHeight="1" thickBot="1" x14ac:dyDescent="0.3">
      <c r="A2276" s="73">
        <v>20282</v>
      </c>
      <c r="B2276" s="74">
        <v>2258</v>
      </c>
      <c r="C2276" s="75" t="s">
        <v>51</v>
      </c>
      <c r="D2276" s="76">
        <v>42776.444444444445</v>
      </c>
      <c r="E2276" s="74" t="s">
        <v>41</v>
      </c>
      <c r="F2276" s="33">
        <v>42776.314583333333</v>
      </c>
      <c r="G2276" s="51">
        <f t="shared" si="347"/>
        <v>0.12986111111240461</v>
      </c>
      <c r="H2276" s="31" t="str">
        <f t="shared" si="348"/>
        <v>ACCEPTABLE</v>
      </c>
      <c r="I2276" s="18"/>
      <c r="J2276" s="33">
        <v>42776.446527777778</v>
      </c>
      <c r="K2276" s="33">
        <v>42776.455555555556</v>
      </c>
      <c r="L2276" s="27">
        <f t="shared" si="349"/>
        <v>9.0277777781011537E-3</v>
      </c>
      <c r="M2276" s="28" t="str">
        <f t="shared" si="350"/>
        <v>TRUE</v>
      </c>
      <c r="N2276" s="31" t="s">
        <v>41</v>
      </c>
      <c r="O2276" s="29" t="s">
        <v>465</v>
      </c>
      <c r="P2276"/>
      <c r="Q2276"/>
      <c r="R2276"/>
      <c r="S2276"/>
      <c r="T2276"/>
      <c r="U2276"/>
      <c r="V2276"/>
      <c r="W2276"/>
    </row>
    <row r="2277" spans="1:23" ht="27" customHeight="1" thickBot="1" x14ac:dyDescent="0.3">
      <c r="A2277" s="73">
        <v>20282</v>
      </c>
      <c r="B2277" s="74">
        <v>2259</v>
      </c>
      <c r="C2277" s="75" t="s">
        <v>340</v>
      </c>
      <c r="D2277" s="76">
        <v>42776.472222222219</v>
      </c>
      <c r="E2277" s="74" t="s">
        <v>39</v>
      </c>
      <c r="F2277" s="33">
        <v>42776.314583333333</v>
      </c>
      <c r="G2277" s="51">
        <f t="shared" ref="G2277" si="351">IF(D2277="","",D2277-F2277)</f>
        <v>0.15763888888614019</v>
      </c>
      <c r="H2277" s="31" t="str">
        <f t="shared" si="348"/>
        <v>ACCEPTABLE</v>
      </c>
      <c r="I2277" s="18"/>
      <c r="J2277" s="33">
        <v>42776.477083333331</v>
      </c>
      <c r="K2277" s="33">
        <v>42776.489583333336</v>
      </c>
      <c r="L2277" s="27">
        <f t="shared" si="349"/>
        <v>1.2500000004365575E-2</v>
      </c>
      <c r="M2277" s="28" t="str">
        <f t="shared" si="350"/>
        <v>TRUE</v>
      </c>
      <c r="N2277" s="31" t="s">
        <v>39</v>
      </c>
      <c r="O2277" s="29" t="s">
        <v>1211</v>
      </c>
      <c r="P2277"/>
      <c r="Q2277"/>
      <c r="R2277"/>
      <c r="S2277"/>
      <c r="T2277"/>
      <c r="U2277"/>
      <c r="V2277"/>
      <c r="W2277"/>
    </row>
    <row r="2278" spans="1:23" ht="27" customHeight="1" thickBot="1" x14ac:dyDescent="0.3">
      <c r="A2278" s="73">
        <v>20284</v>
      </c>
      <c r="B2278" s="74">
        <v>2260</v>
      </c>
      <c r="C2278" s="75" t="s">
        <v>1175</v>
      </c>
      <c r="D2278" s="76">
        <v>42777.083333333336</v>
      </c>
      <c r="E2278" s="74" t="s">
        <v>41</v>
      </c>
      <c r="F2278" s="33">
        <v>42776.754861111112</v>
      </c>
      <c r="G2278" s="51">
        <f t="shared" ref="G2278" si="352">IF(D2278="","",D2278-F2278)</f>
        <v>0.32847222222335404</v>
      </c>
      <c r="H2278" s="31" t="str">
        <f t="shared" si="348"/>
        <v>ACCEPTABLE</v>
      </c>
      <c r="I2278" s="18"/>
      <c r="J2278" s="33">
        <v>42777.070833333331</v>
      </c>
      <c r="K2278" s="33">
        <v>42777.085416666669</v>
      </c>
      <c r="L2278" s="27">
        <f t="shared" si="349"/>
        <v>1.4583333337213844E-2</v>
      </c>
      <c r="M2278" s="28" t="str">
        <f t="shared" si="350"/>
        <v>TRUE</v>
      </c>
      <c r="N2278" s="31" t="s">
        <v>41</v>
      </c>
      <c r="O2278" s="29" t="s">
        <v>1212</v>
      </c>
      <c r="P2278"/>
      <c r="Q2278"/>
      <c r="R2278"/>
      <c r="S2278"/>
      <c r="T2278"/>
      <c r="U2278"/>
      <c r="V2278"/>
      <c r="W2278"/>
    </row>
    <row r="2279" spans="1:23" ht="27" customHeight="1" thickBot="1" x14ac:dyDescent="0.3">
      <c r="A2279" s="73">
        <v>20284</v>
      </c>
      <c r="B2279" s="74">
        <v>2261</v>
      </c>
      <c r="C2279" s="75" t="s">
        <v>43</v>
      </c>
      <c r="D2279" s="76">
        <v>42777.118055555555</v>
      </c>
      <c r="E2279" s="74" t="s">
        <v>39</v>
      </c>
      <c r="F2279" s="33">
        <v>42776.754861111112</v>
      </c>
      <c r="G2279" s="51">
        <f t="shared" si="347"/>
        <v>0.3631944444423425</v>
      </c>
      <c r="H2279" s="31" t="str">
        <f t="shared" si="348"/>
        <v>ACCEPTABLE</v>
      </c>
      <c r="I2279" s="18"/>
      <c r="J2279" s="33">
        <v>42777.116666666669</v>
      </c>
      <c r="K2279" s="33">
        <v>42777.122916666667</v>
      </c>
      <c r="L2279" s="27">
        <f t="shared" si="349"/>
        <v>6.2499999985448085E-3</v>
      </c>
      <c r="M2279" s="28" t="str">
        <f t="shared" si="350"/>
        <v>TRUE</v>
      </c>
      <c r="N2279" s="31" t="s">
        <v>39</v>
      </c>
      <c r="O2279" s="29" t="s">
        <v>221</v>
      </c>
      <c r="P2279"/>
      <c r="Q2279"/>
      <c r="R2279"/>
      <c r="S2279"/>
      <c r="T2279"/>
      <c r="U2279"/>
      <c r="V2279"/>
      <c r="W2279"/>
    </row>
    <row r="2280" spans="1:23" ht="27" customHeight="1" thickBot="1" x14ac:dyDescent="0.3">
      <c r="A2280" s="73">
        <v>20283</v>
      </c>
      <c r="B2280" s="74">
        <v>2262</v>
      </c>
      <c r="C2280" s="75" t="s">
        <v>340</v>
      </c>
      <c r="D2280" s="76">
        <v>42777.340277777781</v>
      </c>
      <c r="E2280" s="74" t="s">
        <v>41</v>
      </c>
      <c r="F2280" s="33">
        <v>42776.754861111112</v>
      </c>
      <c r="G2280" s="51">
        <f t="shared" si="347"/>
        <v>0.58541666666860692</v>
      </c>
      <c r="H2280" s="31" t="str">
        <f t="shared" si="348"/>
        <v>ACCEPTABLE</v>
      </c>
      <c r="I2280" s="18"/>
      <c r="J2280" s="33">
        <v>42777.335416666669</v>
      </c>
      <c r="K2280" s="33">
        <v>42777.349305555559</v>
      </c>
      <c r="L2280" s="27">
        <f t="shared" si="349"/>
        <v>1.3888888890505768E-2</v>
      </c>
      <c r="M2280" s="28" t="str">
        <f t="shared" si="350"/>
        <v>TRUE</v>
      </c>
      <c r="N2280" s="31" t="s">
        <v>41</v>
      </c>
      <c r="O2280" s="29" t="s">
        <v>1213</v>
      </c>
      <c r="P2280"/>
      <c r="Q2280"/>
      <c r="R2280"/>
      <c r="S2280"/>
      <c r="T2280"/>
      <c r="U2280"/>
      <c r="V2280"/>
      <c r="W2280"/>
    </row>
    <row r="2281" spans="1:23" ht="27" customHeight="1" thickBot="1" x14ac:dyDescent="0.3">
      <c r="A2281" s="73">
        <v>20283</v>
      </c>
      <c r="B2281" s="74">
        <v>2263</v>
      </c>
      <c r="C2281" s="75" t="s">
        <v>51</v>
      </c>
      <c r="D2281" s="76">
        <v>42777.375</v>
      </c>
      <c r="E2281" s="74" t="s">
        <v>39</v>
      </c>
      <c r="F2281" s="33">
        <v>42776.754861111112</v>
      </c>
      <c r="G2281" s="51">
        <f t="shared" si="347"/>
        <v>0.62013888888759539</v>
      </c>
      <c r="H2281" s="31" t="str">
        <f t="shared" si="348"/>
        <v>ACCEPTABLE</v>
      </c>
      <c r="I2281" s="18"/>
      <c r="J2281" s="33">
        <v>42777.376388888886</v>
      </c>
      <c r="K2281" s="33">
        <v>42777.378472222219</v>
      </c>
      <c r="L2281" s="27">
        <f t="shared" si="349"/>
        <v>2.0833333328482695E-3</v>
      </c>
      <c r="M2281" s="28" t="str">
        <f t="shared" si="350"/>
        <v>TRUE</v>
      </c>
      <c r="N2281" s="31" t="s">
        <v>39</v>
      </c>
      <c r="O2281" s="29" t="s">
        <v>1214</v>
      </c>
      <c r="P2281"/>
      <c r="Q2281"/>
      <c r="R2281"/>
      <c r="S2281"/>
      <c r="T2281"/>
      <c r="U2281"/>
      <c r="V2281"/>
      <c r="W2281"/>
    </row>
    <row r="2282" spans="1:23" ht="27" customHeight="1" thickBot="1" x14ac:dyDescent="0.3">
      <c r="A2282" s="73">
        <v>20283</v>
      </c>
      <c r="B2282" s="74">
        <v>2264</v>
      </c>
      <c r="C2282" s="75" t="s">
        <v>51</v>
      </c>
      <c r="D2282" s="76">
        <v>42777.663194444445</v>
      </c>
      <c r="E2282" s="74" t="s">
        <v>41</v>
      </c>
      <c r="F2282" s="33">
        <v>42777.571527777778</v>
      </c>
      <c r="G2282" s="51">
        <f t="shared" si="347"/>
        <v>9.1666666667151731E-2</v>
      </c>
      <c r="H2282" s="31" t="str">
        <f t="shared" si="348"/>
        <v>ACCEPTABLE</v>
      </c>
      <c r="I2282" s="18"/>
      <c r="J2282" s="33">
        <v>42777.663888888892</v>
      </c>
      <c r="K2282" s="33">
        <v>42777.67291666667</v>
      </c>
      <c r="L2282" s="27">
        <f t="shared" si="349"/>
        <v>9.0277777781011537E-3</v>
      </c>
      <c r="M2282" s="28" t="str">
        <f t="shared" si="350"/>
        <v>TRUE</v>
      </c>
      <c r="N2282" s="31" t="s">
        <v>41</v>
      </c>
      <c r="O2282" s="29" t="s">
        <v>1215</v>
      </c>
      <c r="P2282"/>
      <c r="Q2282"/>
      <c r="R2282"/>
      <c r="S2282"/>
      <c r="T2282"/>
      <c r="U2282"/>
      <c r="V2282"/>
      <c r="W2282"/>
    </row>
    <row r="2283" spans="1:23" ht="27" customHeight="1" thickBot="1" x14ac:dyDescent="0.3">
      <c r="A2283" s="73">
        <v>20283</v>
      </c>
      <c r="B2283" s="74">
        <v>2265</v>
      </c>
      <c r="C2283" s="75" t="s">
        <v>340</v>
      </c>
      <c r="D2283" s="76">
        <v>42777.690972222219</v>
      </c>
      <c r="E2283" s="74" t="s">
        <v>39</v>
      </c>
      <c r="F2283" s="33">
        <v>42777.571527777778</v>
      </c>
      <c r="G2283" s="51">
        <f t="shared" si="347"/>
        <v>0.11944444444088731</v>
      </c>
      <c r="H2283" s="31" t="str">
        <f t="shared" si="348"/>
        <v>ACCEPTABLE</v>
      </c>
      <c r="I2283" s="18"/>
      <c r="J2283" s="33">
        <v>42777.705555555556</v>
      </c>
      <c r="K2283" s="33">
        <v>42777.71875</v>
      </c>
      <c r="L2283" s="27">
        <f t="shared" si="349"/>
        <v>1.3194444443797693E-2</v>
      </c>
      <c r="M2283" s="28" t="str">
        <f t="shared" si="350"/>
        <v>TRUE</v>
      </c>
      <c r="N2283" s="31" t="s">
        <v>39</v>
      </c>
      <c r="O2283" s="29" t="s">
        <v>1216</v>
      </c>
      <c r="P2283"/>
      <c r="Q2283"/>
      <c r="R2283"/>
      <c r="S2283"/>
      <c r="T2283"/>
      <c r="U2283"/>
      <c r="V2283"/>
      <c r="W2283"/>
    </row>
    <row r="2284" spans="1:23" ht="27" customHeight="1" thickBot="1" x14ac:dyDescent="0.3">
      <c r="A2284" s="73">
        <v>20284</v>
      </c>
      <c r="B2284" s="74">
        <v>2266</v>
      </c>
      <c r="C2284" s="75" t="s">
        <v>43</v>
      </c>
      <c r="D2284" s="76">
        <v>42777.954861111109</v>
      </c>
      <c r="E2284" s="74" t="s">
        <v>41</v>
      </c>
      <c r="F2284" s="33">
        <v>42777.722222222219</v>
      </c>
      <c r="G2284" s="51">
        <f t="shared" si="347"/>
        <v>0.23263888889050577</v>
      </c>
      <c r="H2284" s="31" t="str">
        <f t="shared" si="348"/>
        <v>ACCEPTABLE</v>
      </c>
      <c r="I2284" s="18"/>
      <c r="J2284" s="33">
        <v>42777.966666666667</v>
      </c>
      <c r="K2284" s="33">
        <v>42777.972916666666</v>
      </c>
      <c r="L2284" s="27">
        <f t="shared" si="349"/>
        <v>6.2499999985448085E-3</v>
      </c>
      <c r="M2284" s="28" t="str">
        <f t="shared" si="350"/>
        <v>TRUE</v>
      </c>
      <c r="N2284" s="31" t="s">
        <v>41</v>
      </c>
      <c r="O2284" s="29" t="s">
        <v>1155</v>
      </c>
      <c r="P2284"/>
      <c r="Q2284"/>
      <c r="R2284"/>
      <c r="S2284"/>
      <c r="T2284"/>
      <c r="U2284"/>
      <c r="V2284"/>
      <c r="W2284"/>
    </row>
    <row r="2285" spans="1:23" ht="27" customHeight="1" thickBot="1" x14ac:dyDescent="0.3">
      <c r="A2285" s="73">
        <v>20284</v>
      </c>
      <c r="B2285" s="74">
        <v>2267</v>
      </c>
      <c r="C2285" s="75" t="s">
        <v>1175</v>
      </c>
      <c r="D2285" s="76">
        <v>42777.982638888891</v>
      </c>
      <c r="E2285" s="74" t="s">
        <v>39</v>
      </c>
      <c r="F2285" s="33">
        <v>42777.722222222219</v>
      </c>
      <c r="G2285" s="51">
        <f t="shared" si="347"/>
        <v>0.26041666667151731</v>
      </c>
      <c r="H2285" s="31" t="str">
        <f t="shared" si="348"/>
        <v>ACCEPTABLE</v>
      </c>
      <c r="I2285" s="18"/>
      <c r="J2285" s="33">
        <v>42777.992361111108</v>
      </c>
      <c r="K2285" s="33">
        <v>42778.004166666666</v>
      </c>
      <c r="L2285" s="27">
        <f t="shared" si="349"/>
        <v>1.1805555557657499E-2</v>
      </c>
      <c r="M2285" s="28" t="str">
        <f t="shared" si="350"/>
        <v>TRUE</v>
      </c>
      <c r="N2285" s="31" t="s">
        <v>39</v>
      </c>
      <c r="O2285" s="29" t="s">
        <v>478</v>
      </c>
      <c r="P2285"/>
      <c r="Q2285"/>
      <c r="R2285"/>
      <c r="S2285"/>
      <c r="T2285"/>
      <c r="U2285"/>
      <c r="V2285"/>
      <c r="W2285"/>
    </row>
    <row r="2286" spans="1:23" ht="27" customHeight="1" thickBot="1" x14ac:dyDescent="0.3">
      <c r="A2286" s="73">
        <v>20285</v>
      </c>
      <c r="B2286" s="74">
        <v>2268</v>
      </c>
      <c r="C2286" s="75" t="s">
        <v>1175</v>
      </c>
      <c r="D2286" s="76">
        <v>42778.03125</v>
      </c>
      <c r="E2286" s="74" t="s">
        <v>41</v>
      </c>
      <c r="F2286" s="33">
        <v>42777.722222222219</v>
      </c>
      <c r="G2286" s="51">
        <f t="shared" si="347"/>
        <v>0.30902777778101154</v>
      </c>
      <c r="H2286" s="31" t="str">
        <f t="shared" si="348"/>
        <v>ACCEPTABLE</v>
      </c>
      <c r="I2286" s="18" t="s">
        <v>1217</v>
      </c>
      <c r="J2286" s="33">
        <v>42778.039583333331</v>
      </c>
      <c r="K2286" s="33">
        <v>42778.050694444442</v>
      </c>
      <c r="L2286" s="27">
        <f t="shared" si="349"/>
        <v>1.1111111110949423E-2</v>
      </c>
      <c r="M2286" s="28" t="str">
        <f t="shared" si="350"/>
        <v>TRUE</v>
      </c>
      <c r="N2286" s="31" t="s">
        <v>41</v>
      </c>
      <c r="O2286" s="29" t="s">
        <v>1218</v>
      </c>
      <c r="P2286"/>
      <c r="Q2286"/>
      <c r="R2286"/>
      <c r="S2286"/>
      <c r="T2286"/>
      <c r="U2286"/>
      <c r="V2286"/>
      <c r="W2286"/>
    </row>
    <row r="2287" spans="1:23" ht="27" customHeight="1" thickBot="1" x14ac:dyDescent="0.3">
      <c r="A2287" s="73">
        <v>20285</v>
      </c>
      <c r="B2287" s="74">
        <v>2269</v>
      </c>
      <c r="C2287" s="75" t="s">
        <v>43</v>
      </c>
      <c r="D2287" s="76">
        <v>42778.065972222219</v>
      </c>
      <c r="E2287" s="74" t="s">
        <v>39</v>
      </c>
      <c r="F2287" s="33">
        <v>42777.722222222219</v>
      </c>
      <c r="G2287" s="51">
        <f t="shared" si="347"/>
        <v>0.34375</v>
      </c>
      <c r="H2287" s="31" t="str">
        <f t="shared" si="348"/>
        <v>ACCEPTABLE</v>
      </c>
      <c r="I2287" s="18" t="s">
        <v>1217</v>
      </c>
      <c r="J2287" s="33">
        <v>42778.086111111108</v>
      </c>
      <c r="K2287" s="33">
        <v>42778.092361111114</v>
      </c>
      <c r="L2287" s="27">
        <f t="shared" si="349"/>
        <v>6.2500000058207661E-3</v>
      </c>
      <c r="M2287" s="28" t="str">
        <f t="shared" si="350"/>
        <v>TRUE</v>
      </c>
      <c r="N2287" s="31" t="s">
        <v>39</v>
      </c>
      <c r="O2287" s="29" t="s">
        <v>1155</v>
      </c>
      <c r="P2287"/>
      <c r="Q2287"/>
      <c r="R2287"/>
      <c r="S2287"/>
      <c r="T2287"/>
      <c r="U2287"/>
      <c r="V2287"/>
      <c r="W2287"/>
    </row>
    <row r="2288" spans="1:23" ht="27" customHeight="1" thickBot="1" x14ac:dyDescent="0.3">
      <c r="A2288" s="77">
        <v>20285</v>
      </c>
      <c r="B2288" s="78">
        <v>2270</v>
      </c>
      <c r="C2288" s="79" t="s">
        <v>43</v>
      </c>
      <c r="D2288" s="80">
        <v>42778.673611111109</v>
      </c>
      <c r="E2288" s="78" t="s">
        <v>41</v>
      </c>
      <c r="F2288" s="33">
        <v>42778.505555555559</v>
      </c>
      <c r="G2288" s="51">
        <f t="shared" si="347"/>
        <v>0.16805555555038154</v>
      </c>
      <c r="H2288" s="31" t="str">
        <f t="shared" si="348"/>
        <v>ACCEPTABLE</v>
      </c>
      <c r="I2288" s="18" t="s">
        <v>1217</v>
      </c>
      <c r="J2288" s="33">
        <v>42778.669444444444</v>
      </c>
      <c r="K2288" s="33">
        <v>42778.675000000003</v>
      </c>
      <c r="L2288" s="27">
        <f t="shared" si="349"/>
        <v>5.5555555591126904E-3</v>
      </c>
      <c r="M2288" s="28" t="str">
        <f t="shared" si="350"/>
        <v>TRUE</v>
      </c>
      <c r="N2288" s="31" t="s">
        <v>41</v>
      </c>
      <c r="O2288" s="29" t="s">
        <v>54</v>
      </c>
      <c r="P2288"/>
      <c r="Q2288"/>
      <c r="R2288"/>
      <c r="S2288"/>
      <c r="T2288"/>
      <c r="U2288"/>
      <c r="V2288"/>
      <c r="W2288"/>
    </row>
    <row r="2289" spans="1:23" ht="27" customHeight="1" thickBot="1" x14ac:dyDescent="0.3">
      <c r="A2289" s="77">
        <v>20285</v>
      </c>
      <c r="B2289" s="78">
        <v>2271</v>
      </c>
      <c r="C2289" s="79" t="s">
        <v>1175</v>
      </c>
      <c r="D2289" s="80">
        <v>42778.701388888891</v>
      </c>
      <c r="E2289" s="78" t="s">
        <v>39</v>
      </c>
      <c r="F2289" s="33">
        <v>42778.505555555559</v>
      </c>
      <c r="G2289" s="51">
        <f t="shared" si="347"/>
        <v>0.19583333333139308</v>
      </c>
      <c r="H2289" s="31" t="str">
        <f t="shared" si="348"/>
        <v>ACCEPTABLE</v>
      </c>
      <c r="I2289" s="18" t="s">
        <v>1217</v>
      </c>
      <c r="J2289" s="33">
        <v>42778.688194444447</v>
      </c>
      <c r="K2289" s="33">
        <v>42778.697916666664</v>
      </c>
      <c r="L2289" s="27">
        <f t="shared" si="349"/>
        <v>9.7222222175332718E-3</v>
      </c>
      <c r="M2289" s="28" t="str">
        <f t="shared" si="350"/>
        <v>TRUE</v>
      </c>
      <c r="N2289" s="31" t="s">
        <v>39</v>
      </c>
      <c r="O2289" s="29" t="s">
        <v>1126</v>
      </c>
      <c r="P2289"/>
      <c r="Q2289"/>
      <c r="R2289"/>
      <c r="S2289"/>
      <c r="T2289"/>
      <c r="U2289"/>
      <c r="V2289"/>
      <c r="W2289"/>
    </row>
    <row r="2290" spans="1:23" ht="27" customHeight="1" thickBot="1" x14ac:dyDescent="0.3">
      <c r="A2290" s="73">
        <v>20286</v>
      </c>
      <c r="B2290" s="74">
        <v>2272</v>
      </c>
      <c r="C2290" s="75" t="s">
        <v>1175</v>
      </c>
      <c r="D2290" s="76">
        <v>42780.534722222219</v>
      </c>
      <c r="E2290" s="74" t="s">
        <v>41</v>
      </c>
      <c r="F2290" s="33">
        <v>42780.274305555555</v>
      </c>
      <c r="G2290" s="51">
        <f t="shared" si="347"/>
        <v>0.26041666666424135</v>
      </c>
      <c r="H2290" s="31" t="str">
        <f t="shared" si="348"/>
        <v>ACCEPTABLE</v>
      </c>
      <c r="I2290" s="18"/>
      <c r="J2290" s="33">
        <v>42780.521527777775</v>
      </c>
      <c r="K2290" s="33">
        <v>42780.53402777778</v>
      </c>
      <c r="L2290" s="27">
        <f t="shared" si="349"/>
        <v>1.2500000004365575E-2</v>
      </c>
      <c r="M2290" s="28" t="str">
        <f t="shared" si="350"/>
        <v>TRUE</v>
      </c>
      <c r="N2290" s="31" t="s">
        <v>41</v>
      </c>
      <c r="O2290" s="29" t="s">
        <v>836</v>
      </c>
      <c r="P2290"/>
      <c r="Q2290"/>
      <c r="R2290"/>
      <c r="S2290"/>
      <c r="T2290"/>
      <c r="U2290"/>
      <c r="V2290"/>
      <c r="W2290"/>
    </row>
    <row r="2291" spans="1:23" ht="27" customHeight="1" thickBot="1" x14ac:dyDescent="0.3">
      <c r="A2291" s="73">
        <v>20286</v>
      </c>
      <c r="B2291" s="74">
        <v>2273</v>
      </c>
      <c r="C2291" s="75" t="s">
        <v>43</v>
      </c>
      <c r="D2291" s="76">
        <v>42780.569444444445</v>
      </c>
      <c r="E2291" s="74" t="s">
        <v>39</v>
      </c>
      <c r="F2291" s="33">
        <v>42780.274305555555</v>
      </c>
      <c r="G2291" s="51">
        <f t="shared" si="347"/>
        <v>0.29513888889050577</v>
      </c>
      <c r="H2291" s="31" t="str">
        <f t="shared" si="348"/>
        <v>ACCEPTABLE</v>
      </c>
      <c r="I2291" s="18"/>
      <c r="J2291" s="33">
        <v>42780.568055555559</v>
      </c>
      <c r="K2291" s="33">
        <v>42780.577777777777</v>
      </c>
      <c r="L2291" s="27">
        <f t="shared" si="349"/>
        <v>9.7222222175332718E-3</v>
      </c>
      <c r="M2291" s="28" t="str">
        <f t="shared" si="350"/>
        <v>TRUE</v>
      </c>
      <c r="N2291" s="31" t="s">
        <v>39</v>
      </c>
      <c r="O2291" s="29" t="s">
        <v>398</v>
      </c>
      <c r="P2291"/>
      <c r="Q2291"/>
      <c r="R2291"/>
      <c r="S2291"/>
      <c r="T2291"/>
      <c r="U2291"/>
      <c r="V2291"/>
      <c r="W2291"/>
    </row>
    <row r="2292" spans="1:23" ht="27" customHeight="1" thickBot="1" x14ac:dyDescent="0.3">
      <c r="A2292" s="77">
        <v>20286</v>
      </c>
      <c r="B2292" s="78">
        <v>2274</v>
      </c>
      <c r="C2292" s="79" t="s">
        <v>43</v>
      </c>
      <c r="D2292" s="80">
        <v>42781.298611111109</v>
      </c>
      <c r="E2292" s="78" t="s">
        <v>41</v>
      </c>
      <c r="F2292" s="33">
        <v>42780.914583333331</v>
      </c>
      <c r="G2292" s="51">
        <f t="shared" si="347"/>
        <v>0.38402777777810115</v>
      </c>
      <c r="H2292" s="31" t="str">
        <f t="shared" si="348"/>
        <v>ACCEPTABLE</v>
      </c>
      <c r="I2292" s="18"/>
      <c r="J2292" s="33">
        <v>42781.293055555558</v>
      </c>
      <c r="K2292" s="33">
        <v>42781.302777777775</v>
      </c>
      <c r="L2292" s="27">
        <f t="shared" si="349"/>
        <v>9.7222222175332718E-3</v>
      </c>
      <c r="M2292" s="28" t="str">
        <f t="shared" si="350"/>
        <v>TRUE</v>
      </c>
      <c r="N2292" s="31" t="s">
        <v>41</v>
      </c>
      <c r="O2292" s="29" t="s">
        <v>1155</v>
      </c>
      <c r="P2292"/>
      <c r="Q2292"/>
      <c r="R2292"/>
      <c r="S2292"/>
      <c r="T2292"/>
      <c r="U2292"/>
      <c r="V2292"/>
      <c r="W2292"/>
    </row>
    <row r="2293" spans="1:23" ht="27" customHeight="1" thickBot="1" x14ac:dyDescent="0.3">
      <c r="A2293" s="77">
        <v>20286</v>
      </c>
      <c r="B2293" s="78">
        <v>2275</v>
      </c>
      <c r="C2293" s="79" t="s">
        <v>1175</v>
      </c>
      <c r="D2293" s="80">
        <v>42781.326388888891</v>
      </c>
      <c r="E2293" s="78" t="s">
        <v>39</v>
      </c>
      <c r="F2293" s="33">
        <v>42780.914583333331</v>
      </c>
      <c r="G2293" s="51">
        <f t="shared" si="347"/>
        <v>0.41180555555911269</v>
      </c>
      <c r="H2293" s="31" t="str">
        <f t="shared" si="348"/>
        <v>ACCEPTABLE</v>
      </c>
      <c r="I2293" s="18"/>
      <c r="J2293" s="33">
        <v>42781.335416666669</v>
      </c>
      <c r="K2293" s="33">
        <v>42781.345833333333</v>
      </c>
      <c r="L2293" s="27">
        <f t="shared" si="349"/>
        <v>1.0416666664241347E-2</v>
      </c>
      <c r="M2293" s="28" t="str">
        <f t="shared" si="350"/>
        <v>TRUE</v>
      </c>
      <c r="N2293" s="31" t="s">
        <v>39</v>
      </c>
      <c r="O2293" s="29" t="s">
        <v>836</v>
      </c>
      <c r="P2293"/>
      <c r="Q2293"/>
      <c r="R2293"/>
      <c r="S2293"/>
      <c r="T2293"/>
      <c r="U2293"/>
      <c r="V2293"/>
      <c r="W2293"/>
    </row>
    <row r="2294" spans="1:23" ht="27" customHeight="1" thickBot="1" x14ac:dyDescent="0.3">
      <c r="A2294" s="77">
        <v>20287</v>
      </c>
      <c r="B2294" s="78">
        <v>2276</v>
      </c>
      <c r="C2294" s="79" t="s">
        <v>1175</v>
      </c>
      <c r="D2294" s="80">
        <v>42781.364583333336</v>
      </c>
      <c r="E2294" s="78" t="s">
        <v>41</v>
      </c>
      <c r="F2294" s="33">
        <v>42781.228472222225</v>
      </c>
      <c r="G2294" s="51">
        <f t="shared" si="347"/>
        <v>0.13611111111094942</v>
      </c>
      <c r="H2294" s="31" t="str">
        <f t="shared" si="348"/>
        <v>ACCEPTABLE</v>
      </c>
      <c r="I2294" s="18"/>
      <c r="J2294" s="33">
        <v>42781.373611111114</v>
      </c>
      <c r="K2294" s="33">
        <v>42781.386111111111</v>
      </c>
      <c r="L2294" s="27">
        <f t="shared" si="349"/>
        <v>1.2499999997089617E-2</v>
      </c>
      <c r="M2294" s="28" t="str">
        <f t="shared" si="350"/>
        <v>TRUE</v>
      </c>
      <c r="N2294" s="31" t="s">
        <v>41</v>
      </c>
      <c r="O2294" s="29" t="s">
        <v>1014</v>
      </c>
      <c r="P2294"/>
      <c r="Q2294"/>
      <c r="R2294"/>
      <c r="S2294"/>
      <c r="T2294"/>
      <c r="U2294"/>
      <c r="V2294"/>
      <c r="W2294"/>
    </row>
    <row r="2295" spans="1:23" ht="27" customHeight="1" thickBot="1" x14ac:dyDescent="0.3">
      <c r="A2295" s="73">
        <v>20287</v>
      </c>
      <c r="B2295" s="74">
        <v>2277</v>
      </c>
      <c r="C2295" s="75" t="s">
        <v>43</v>
      </c>
      <c r="D2295" s="76">
        <v>42781.399305555555</v>
      </c>
      <c r="E2295" s="74" t="s">
        <v>39</v>
      </c>
      <c r="F2295" s="33">
        <v>42781.228472222225</v>
      </c>
      <c r="G2295" s="51">
        <f t="shared" ref="G2295:G2351" si="353">IF(D2295="","",D2295-F2295)</f>
        <v>0.17083333332993789</v>
      </c>
      <c r="H2295" s="31" t="str">
        <f t="shared" si="348"/>
        <v>ACCEPTABLE</v>
      </c>
      <c r="I2295" s="18"/>
      <c r="J2295" s="33">
        <v>42781.40625</v>
      </c>
      <c r="K2295" s="33">
        <v>42781.413194444445</v>
      </c>
      <c r="L2295" s="27">
        <f t="shared" si="349"/>
        <v>6.9444444452528842E-3</v>
      </c>
      <c r="M2295" s="28" t="str">
        <f t="shared" si="350"/>
        <v>TRUE</v>
      </c>
      <c r="N2295" s="31" t="s">
        <v>39</v>
      </c>
      <c r="O2295" s="29" t="s">
        <v>1219</v>
      </c>
      <c r="P2295"/>
      <c r="Q2295"/>
      <c r="R2295"/>
      <c r="S2295"/>
      <c r="T2295"/>
      <c r="U2295"/>
      <c r="V2295"/>
      <c r="W2295"/>
    </row>
    <row r="2296" spans="1:23" ht="27" customHeight="1" thickBot="1" x14ac:dyDescent="0.3">
      <c r="A2296" s="73">
        <v>20288</v>
      </c>
      <c r="B2296" s="74">
        <v>2278</v>
      </c>
      <c r="C2296" s="75" t="s">
        <v>340</v>
      </c>
      <c r="D2296" s="76">
        <v>42781.486111111109</v>
      </c>
      <c r="E2296" s="74" t="s">
        <v>41</v>
      </c>
      <c r="F2296" s="33">
        <v>42781.228472222225</v>
      </c>
      <c r="G2296" s="51">
        <f t="shared" si="353"/>
        <v>0.257638888884685</v>
      </c>
      <c r="H2296" s="31" t="str">
        <f t="shared" si="348"/>
        <v>ACCEPTABLE</v>
      </c>
      <c r="I2296" s="18"/>
      <c r="J2296" s="33">
        <v>42781.469444444447</v>
      </c>
      <c r="K2296" s="33">
        <v>42781.481944444444</v>
      </c>
      <c r="L2296" s="27">
        <f t="shared" si="349"/>
        <v>1.2499999997089617E-2</v>
      </c>
      <c r="M2296" s="28" t="str">
        <f t="shared" si="350"/>
        <v>TRUE</v>
      </c>
      <c r="N2296" s="31" t="s">
        <v>41</v>
      </c>
      <c r="O2296" s="29" t="s">
        <v>181</v>
      </c>
      <c r="P2296"/>
      <c r="Q2296"/>
      <c r="R2296"/>
      <c r="S2296"/>
      <c r="T2296"/>
      <c r="U2296"/>
      <c r="V2296"/>
      <c r="W2296"/>
    </row>
    <row r="2297" spans="1:23" ht="27" customHeight="1" thickBot="1" x14ac:dyDescent="0.3">
      <c r="A2297" s="73">
        <v>20288</v>
      </c>
      <c r="B2297" s="74">
        <v>2279</v>
      </c>
      <c r="C2297" s="75" t="s">
        <v>51</v>
      </c>
      <c r="D2297" s="76">
        <v>42781.520833333336</v>
      </c>
      <c r="E2297" s="74" t="s">
        <v>39</v>
      </c>
      <c r="F2297" s="33">
        <v>42781.228472222225</v>
      </c>
      <c r="G2297" s="51">
        <f t="shared" si="353"/>
        <v>0.29236111111094942</v>
      </c>
      <c r="H2297" s="31" t="str">
        <f t="shared" si="348"/>
        <v>ACCEPTABLE</v>
      </c>
      <c r="I2297" s="18"/>
      <c r="J2297" s="33">
        <v>42781.5</v>
      </c>
      <c r="K2297" s="33">
        <v>42781.510416666664</v>
      </c>
      <c r="L2297" s="27">
        <f t="shared" si="349"/>
        <v>1.0416666664241347E-2</v>
      </c>
      <c r="M2297" s="28" t="str">
        <f t="shared" si="350"/>
        <v>TRUE</v>
      </c>
      <c r="N2297" s="31" t="s">
        <v>39</v>
      </c>
      <c r="O2297" s="29" t="s">
        <v>96</v>
      </c>
      <c r="P2297"/>
      <c r="Q2297"/>
      <c r="R2297"/>
      <c r="S2297"/>
      <c r="T2297"/>
      <c r="U2297"/>
      <c r="V2297"/>
      <c r="W2297"/>
    </row>
    <row r="2298" spans="1:23" ht="27" customHeight="1" thickBot="1" x14ac:dyDescent="0.3">
      <c r="A2298" s="73">
        <v>20290</v>
      </c>
      <c r="B2298" s="74">
        <v>2280</v>
      </c>
      <c r="C2298" s="75" t="s">
        <v>1175</v>
      </c>
      <c r="D2298" s="76">
        <v>42781.5625</v>
      </c>
      <c r="E2298" s="74" t="s">
        <v>41</v>
      </c>
      <c r="F2298" s="33">
        <v>42781.228472222225</v>
      </c>
      <c r="G2298" s="51">
        <f t="shared" si="353"/>
        <v>0.33402777777519077</v>
      </c>
      <c r="H2298" s="31" t="str">
        <f t="shared" si="348"/>
        <v>ACCEPTABLE</v>
      </c>
      <c r="I2298" s="18"/>
      <c r="J2298" s="33">
        <v>42781.559027777781</v>
      </c>
      <c r="K2298" s="33">
        <v>42781.572916666664</v>
      </c>
      <c r="L2298" s="27">
        <f t="shared" si="349"/>
        <v>1.3888888883229811E-2</v>
      </c>
      <c r="M2298" s="28" t="str">
        <f t="shared" si="350"/>
        <v>TRUE</v>
      </c>
      <c r="N2298" s="31" t="s">
        <v>41</v>
      </c>
      <c r="O2298" s="29" t="s">
        <v>1220</v>
      </c>
      <c r="P2298"/>
      <c r="Q2298"/>
      <c r="R2298"/>
      <c r="S2298"/>
      <c r="T2298"/>
      <c r="U2298"/>
      <c r="V2298"/>
      <c r="W2298"/>
    </row>
    <row r="2299" spans="1:23" ht="27" customHeight="1" thickBot="1" x14ac:dyDescent="0.3">
      <c r="A2299" s="73">
        <v>20290</v>
      </c>
      <c r="B2299" s="74">
        <v>2281</v>
      </c>
      <c r="C2299" s="75" t="s">
        <v>43</v>
      </c>
      <c r="D2299" s="76">
        <v>42781.597222222219</v>
      </c>
      <c r="E2299" s="74" t="s">
        <v>39</v>
      </c>
      <c r="F2299" s="33">
        <v>42781.228472222225</v>
      </c>
      <c r="G2299" s="51">
        <f t="shared" si="353"/>
        <v>0.36874999999417923</v>
      </c>
      <c r="H2299" s="31" t="str">
        <f t="shared" si="348"/>
        <v>ACCEPTABLE</v>
      </c>
      <c r="I2299" s="18"/>
      <c r="J2299" s="33">
        <v>42781.597222222219</v>
      </c>
      <c r="K2299" s="33">
        <v>42781.607638888891</v>
      </c>
      <c r="L2299" s="27">
        <f t="shared" si="349"/>
        <v>1.0416666671517305E-2</v>
      </c>
      <c r="M2299" s="28" t="str">
        <f t="shared" si="350"/>
        <v>TRUE</v>
      </c>
      <c r="N2299" s="31" t="s">
        <v>39</v>
      </c>
      <c r="O2299" s="29" t="s">
        <v>1155</v>
      </c>
      <c r="P2299"/>
      <c r="Q2299"/>
      <c r="R2299"/>
      <c r="S2299"/>
      <c r="T2299"/>
      <c r="U2299"/>
      <c r="V2299"/>
      <c r="W2299"/>
    </row>
    <row r="2300" spans="1:23" ht="27" customHeight="1" thickBot="1" x14ac:dyDescent="0.3">
      <c r="A2300" s="73">
        <v>20290</v>
      </c>
      <c r="B2300" s="74">
        <v>2284</v>
      </c>
      <c r="C2300" s="75" t="s">
        <v>43</v>
      </c>
      <c r="D2300" s="76">
        <v>42781.934027777781</v>
      </c>
      <c r="E2300" s="74" t="s">
        <v>41</v>
      </c>
      <c r="F2300" s="33">
        <v>42781.804861111108</v>
      </c>
      <c r="G2300" s="51">
        <f t="shared" si="353"/>
        <v>0.1291666666729725</v>
      </c>
      <c r="H2300" s="31" t="str">
        <f t="shared" si="348"/>
        <v>ACCEPTABLE</v>
      </c>
      <c r="I2300" s="18"/>
      <c r="J2300" s="33">
        <v>42781.9375</v>
      </c>
      <c r="K2300" s="33">
        <v>42781.947916666664</v>
      </c>
      <c r="L2300" s="27">
        <f t="shared" si="349"/>
        <v>1.0416666664241347E-2</v>
      </c>
      <c r="M2300" s="28" t="str">
        <f t="shared" si="350"/>
        <v>TRUE</v>
      </c>
      <c r="N2300" s="31" t="s">
        <v>41</v>
      </c>
      <c r="O2300" s="29" t="s">
        <v>1155</v>
      </c>
      <c r="P2300"/>
      <c r="Q2300"/>
      <c r="R2300"/>
      <c r="S2300"/>
      <c r="T2300"/>
      <c r="U2300"/>
      <c r="V2300"/>
      <c r="W2300"/>
    </row>
    <row r="2301" spans="1:23" ht="27" customHeight="1" thickBot="1" x14ac:dyDescent="0.3">
      <c r="A2301" s="73">
        <v>20290</v>
      </c>
      <c r="B2301" s="74">
        <v>2285</v>
      </c>
      <c r="C2301" s="75" t="s">
        <v>1175</v>
      </c>
      <c r="D2301" s="76">
        <v>42781.965277777781</v>
      </c>
      <c r="E2301" s="74" t="s">
        <v>39</v>
      </c>
      <c r="F2301" s="33">
        <v>42781.804861111108</v>
      </c>
      <c r="G2301" s="51">
        <f t="shared" si="353"/>
        <v>0.1604166666729725</v>
      </c>
      <c r="H2301" s="31" t="str">
        <f t="shared" si="348"/>
        <v>ACCEPTABLE</v>
      </c>
      <c r="I2301" s="18"/>
      <c r="J2301" s="33">
        <v>42781.954861111109</v>
      </c>
      <c r="K2301" s="33">
        <v>42781.96875</v>
      </c>
      <c r="L2301" s="27">
        <f t="shared" si="349"/>
        <v>1.3888888890505768E-2</v>
      </c>
      <c r="M2301" s="28" t="str">
        <f t="shared" si="350"/>
        <v>TRUE</v>
      </c>
      <c r="N2301" s="31" t="s">
        <v>39</v>
      </c>
      <c r="O2301" s="29" t="s">
        <v>832</v>
      </c>
      <c r="P2301"/>
      <c r="Q2301"/>
      <c r="R2301"/>
      <c r="S2301"/>
      <c r="T2301"/>
      <c r="U2301"/>
      <c r="V2301"/>
      <c r="W2301"/>
    </row>
    <row r="2302" spans="1:23" ht="27" customHeight="1" thickBot="1" x14ac:dyDescent="0.3">
      <c r="A2302" s="77">
        <v>20287</v>
      </c>
      <c r="B2302" s="78">
        <v>2286</v>
      </c>
      <c r="C2302" s="79" t="s">
        <v>43</v>
      </c>
      <c r="D2302" s="80">
        <v>42782.361111111109</v>
      </c>
      <c r="E2302" s="78" t="s">
        <v>41</v>
      </c>
      <c r="F2302" s="33">
        <v>42782.270833333336</v>
      </c>
      <c r="G2302" s="51">
        <f t="shared" si="353"/>
        <v>9.0277777773735579E-2</v>
      </c>
      <c r="H2302" s="31" t="str">
        <f t="shared" si="348"/>
        <v>ACCEPTABLE</v>
      </c>
      <c r="I2302" s="18"/>
      <c r="J2302" s="33">
        <v>42782.375694444447</v>
      </c>
      <c r="K2302" s="33">
        <v>42782.381944444445</v>
      </c>
      <c r="L2302" s="27">
        <f t="shared" si="349"/>
        <v>6.2499999985448085E-3</v>
      </c>
      <c r="M2302" s="28" t="str">
        <f t="shared" si="350"/>
        <v>TRUE</v>
      </c>
      <c r="N2302" s="31" t="s">
        <v>41</v>
      </c>
      <c r="O2302" s="29" t="s">
        <v>54</v>
      </c>
      <c r="P2302"/>
      <c r="Q2302"/>
      <c r="R2302"/>
      <c r="S2302"/>
      <c r="T2302"/>
      <c r="U2302"/>
      <c r="V2302"/>
      <c r="W2302"/>
    </row>
    <row r="2303" spans="1:23" ht="27" customHeight="1" thickBot="1" x14ac:dyDescent="0.3">
      <c r="A2303" s="77">
        <v>20287</v>
      </c>
      <c r="B2303" s="78">
        <v>2287</v>
      </c>
      <c r="C2303" s="79" t="s">
        <v>1175</v>
      </c>
      <c r="D2303" s="80">
        <v>42782.388888888891</v>
      </c>
      <c r="E2303" s="78" t="s">
        <v>39</v>
      </c>
      <c r="F2303" s="33">
        <v>42782.270833333336</v>
      </c>
      <c r="G2303" s="51">
        <f t="shared" si="353"/>
        <v>0.11805555555474712</v>
      </c>
      <c r="H2303" s="31" t="str">
        <f t="shared" si="348"/>
        <v>ACCEPTABLE</v>
      </c>
      <c r="I2303" s="18"/>
      <c r="J2303" s="33">
        <v>42782.400000000001</v>
      </c>
      <c r="K2303" s="33">
        <v>42782.415277777778</v>
      </c>
      <c r="L2303" s="27">
        <f t="shared" si="349"/>
        <v>1.5277777776645962E-2</v>
      </c>
      <c r="M2303" s="28" t="str">
        <f t="shared" si="350"/>
        <v>TRUE</v>
      </c>
      <c r="N2303" s="31" t="s">
        <v>39</v>
      </c>
      <c r="O2303" s="29" t="s">
        <v>1221</v>
      </c>
      <c r="P2303"/>
      <c r="Q2303"/>
      <c r="R2303"/>
      <c r="S2303"/>
      <c r="T2303"/>
      <c r="U2303"/>
      <c r="V2303"/>
      <c r="W2303"/>
    </row>
    <row r="2304" spans="1:23" ht="27" customHeight="1" thickBot="1" x14ac:dyDescent="0.3">
      <c r="A2304" s="73">
        <v>20288</v>
      </c>
      <c r="B2304" s="74">
        <v>2289</v>
      </c>
      <c r="C2304" s="75" t="s">
        <v>340</v>
      </c>
      <c r="D2304" s="76">
        <v>42782.4375</v>
      </c>
      <c r="E2304" s="74" t="s">
        <v>39</v>
      </c>
      <c r="F2304" s="33">
        <v>42782.270833333336</v>
      </c>
      <c r="G2304" s="51">
        <f t="shared" si="353"/>
        <v>0.16666666666424135</v>
      </c>
      <c r="H2304" s="31" t="str">
        <f t="shared" si="348"/>
        <v>ACCEPTABLE</v>
      </c>
      <c r="I2304" s="18"/>
      <c r="J2304" s="33">
        <v>42782.426388888889</v>
      </c>
      <c r="K2304" s="33">
        <v>42782.436805555553</v>
      </c>
      <c r="L2304" s="27">
        <f t="shared" si="349"/>
        <v>1.0416666664241347E-2</v>
      </c>
      <c r="M2304" s="28" t="str">
        <f t="shared" si="350"/>
        <v>TRUE</v>
      </c>
      <c r="N2304" s="31" t="s">
        <v>39</v>
      </c>
      <c r="O2304" s="29" t="s">
        <v>1222</v>
      </c>
      <c r="P2304"/>
      <c r="Q2304"/>
      <c r="R2304"/>
      <c r="S2304"/>
      <c r="T2304"/>
      <c r="U2304"/>
      <c r="V2304"/>
      <c r="W2304"/>
    </row>
    <row r="2305" spans="1:23" ht="27" customHeight="1" thickBot="1" x14ac:dyDescent="0.3">
      <c r="A2305" s="73">
        <v>20289</v>
      </c>
      <c r="B2305" s="74">
        <v>2290</v>
      </c>
      <c r="C2305" s="75" t="s">
        <v>1175</v>
      </c>
      <c r="D2305" s="76">
        <v>42783.569444444445</v>
      </c>
      <c r="E2305" s="74" t="s">
        <v>41</v>
      </c>
      <c r="F2305" s="33">
        <v>42783.253472222219</v>
      </c>
      <c r="G2305" s="51">
        <f t="shared" si="353"/>
        <v>0.31597222222626442</v>
      </c>
      <c r="H2305" s="31" t="str">
        <f t="shared" si="348"/>
        <v>ACCEPTABLE</v>
      </c>
      <c r="I2305" s="18"/>
      <c r="J2305" s="33">
        <v>42783.571527777778</v>
      </c>
      <c r="K2305" s="33">
        <v>42783.584722222222</v>
      </c>
      <c r="L2305" s="27">
        <f t="shared" si="349"/>
        <v>1.3194444443797693E-2</v>
      </c>
      <c r="M2305" s="28" t="str">
        <f t="shared" si="350"/>
        <v>TRUE</v>
      </c>
      <c r="N2305" s="31" t="s">
        <v>41</v>
      </c>
      <c r="O2305" s="29" t="s">
        <v>1223</v>
      </c>
      <c r="P2305"/>
      <c r="Q2305"/>
      <c r="R2305"/>
      <c r="S2305"/>
      <c r="T2305"/>
      <c r="U2305"/>
      <c r="V2305"/>
      <c r="W2305"/>
    </row>
    <row r="2306" spans="1:23" ht="27" customHeight="1" thickBot="1" x14ac:dyDescent="0.3">
      <c r="A2306" s="73">
        <v>20289</v>
      </c>
      <c r="B2306" s="74">
        <v>2291</v>
      </c>
      <c r="C2306" s="75" t="s">
        <v>1175</v>
      </c>
      <c r="D2306" s="76">
        <v>42783.597222222219</v>
      </c>
      <c r="E2306" s="74" t="s">
        <v>39</v>
      </c>
      <c r="F2306" s="33">
        <v>42783.253472222219</v>
      </c>
      <c r="G2306" s="51">
        <f t="shared" si="353"/>
        <v>0.34375</v>
      </c>
      <c r="H2306" s="31" t="str">
        <f t="shared" si="348"/>
        <v>ACCEPTABLE</v>
      </c>
      <c r="I2306" s="18"/>
      <c r="J2306" s="33">
        <v>42783.598611111112</v>
      </c>
      <c r="K2306" s="33">
        <v>42783.613888888889</v>
      </c>
      <c r="L2306" s="27">
        <f t="shared" si="349"/>
        <v>1.5277777776645962E-2</v>
      </c>
      <c r="M2306" s="28" t="str">
        <f t="shared" si="350"/>
        <v>TRUE</v>
      </c>
      <c r="N2306" s="31" t="s">
        <v>39</v>
      </c>
      <c r="O2306" s="29" t="s">
        <v>1223</v>
      </c>
      <c r="P2306"/>
      <c r="Q2306"/>
      <c r="R2306"/>
      <c r="S2306"/>
      <c r="T2306"/>
      <c r="U2306"/>
      <c r="V2306"/>
      <c r="W2306"/>
    </row>
    <row r="2307" spans="1:23" ht="27" customHeight="1" thickBot="1" x14ac:dyDescent="0.3">
      <c r="A2307" s="77">
        <v>20291</v>
      </c>
      <c r="B2307" s="78">
        <v>2292</v>
      </c>
      <c r="C2307" s="79" t="s">
        <v>340</v>
      </c>
      <c r="D2307" s="80">
        <v>42786.277777777781</v>
      </c>
      <c r="E2307" s="78" t="s">
        <v>41</v>
      </c>
      <c r="F2307" s="33">
        <v>42785.74722222222</v>
      </c>
      <c r="G2307" s="51">
        <f t="shared" si="353"/>
        <v>0.53055555556056788</v>
      </c>
      <c r="H2307" s="31" t="str">
        <f t="shared" si="348"/>
        <v>ACCEPTABLE</v>
      </c>
      <c r="I2307" s="18"/>
      <c r="J2307" s="33">
        <v>42786.279861111114</v>
      </c>
      <c r="K2307" s="33">
        <v>42786.291666666664</v>
      </c>
      <c r="L2307" s="27">
        <f t="shared" si="349"/>
        <v>1.1805555550381541E-2</v>
      </c>
      <c r="M2307" s="28" t="str">
        <f t="shared" si="350"/>
        <v>TRUE</v>
      </c>
      <c r="N2307" s="31" t="s">
        <v>41</v>
      </c>
      <c r="O2307" s="29" t="s">
        <v>467</v>
      </c>
      <c r="P2307"/>
      <c r="Q2307"/>
      <c r="R2307"/>
      <c r="S2307"/>
      <c r="T2307"/>
      <c r="U2307"/>
      <c r="V2307"/>
      <c r="W2307"/>
    </row>
    <row r="2308" spans="1:23" ht="27" customHeight="1" thickBot="1" x14ac:dyDescent="0.3">
      <c r="A2308" s="77">
        <v>20291</v>
      </c>
      <c r="B2308" s="78">
        <v>2293</v>
      </c>
      <c r="C2308" s="79" t="s">
        <v>51</v>
      </c>
      <c r="D2308" s="80">
        <v>42786.3125</v>
      </c>
      <c r="E2308" s="78" t="s">
        <v>39</v>
      </c>
      <c r="F2308" s="33">
        <v>42785.74722222222</v>
      </c>
      <c r="G2308" s="51">
        <f t="shared" si="353"/>
        <v>0.56527777777955635</v>
      </c>
      <c r="H2308" s="31" t="str">
        <f t="shared" si="348"/>
        <v>ACCEPTABLE</v>
      </c>
      <c r="I2308" s="18"/>
      <c r="J2308" s="33">
        <v>42786.318055555559</v>
      </c>
      <c r="K2308" s="33">
        <v>42786.324305555558</v>
      </c>
      <c r="L2308" s="27">
        <f t="shared" si="349"/>
        <v>6.2499999985448085E-3</v>
      </c>
      <c r="M2308" s="28" t="str">
        <f t="shared" si="350"/>
        <v>TRUE</v>
      </c>
      <c r="N2308" s="31" t="s">
        <v>39</v>
      </c>
      <c r="O2308" s="29" t="s">
        <v>446</v>
      </c>
      <c r="P2308"/>
      <c r="Q2308"/>
      <c r="R2308"/>
      <c r="S2308"/>
      <c r="T2308"/>
      <c r="U2308"/>
      <c r="V2308"/>
      <c r="W2308"/>
    </row>
    <row r="2309" spans="1:23" ht="27" customHeight="1" thickBot="1" x14ac:dyDescent="0.3">
      <c r="A2309" s="73">
        <v>20291</v>
      </c>
      <c r="B2309" s="74">
        <v>2294</v>
      </c>
      <c r="C2309" s="75" t="s">
        <v>51</v>
      </c>
      <c r="D2309" s="76">
        <v>42787.236111111109</v>
      </c>
      <c r="E2309" s="74" t="s">
        <v>41</v>
      </c>
      <c r="F2309" s="33">
        <v>42786.727777777778</v>
      </c>
      <c r="G2309" s="51">
        <f t="shared" ref="G2309" si="354">IF(D2309="","",D2309-F2309)</f>
        <v>0.50833333333139308</v>
      </c>
      <c r="H2309" s="31" t="str">
        <f t="shared" si="348"/>
        <v>ACCEPTABLE</v>
      </c>
      <c r="I2309" s="18"/>
      <c r="J2309" s="33">
        <v>42787.229166666664</v>
      </c>
      <c r="K2309" s="33">
        <v>42787.240277777775</v>
      </c>
      <c r="L2309" s="27">
        <f t="shared" si="349"/>
        <v>1.1111111110949423E-2</v>
      </c>
      <c r="M2309" s="28" t="str">
        <f t="shared" si="350"/>
        <v>TRUE</v>
      </c>
      <c r="N2309" s="31" t="s">
        <v>41</v>
      </c>
      <c r="O2309" s="29" t="s">
        <v>453</v>
      </c>
      <c r="P2309"/>
      <c r="Q2309"/>
      <c r="R2309"/>
      <c r="S2309"/>
      <c r="T2309"/>
      <c r="U2309"/>
      <c r="V2309"/>
      <c r="W2309"/>
    </row>
    <row r="2310" spans="1:23" ht="27" customHeight="1" thickBot="1" x14ac:dyDescent="0.3">
      <c r="A2310" s="73">
        <v>20291</v>
      </c>
      <c r="B2310" s="74">
        <v>2295</v>
      </c>
      <c r="C2310" s="75" t="s">
        <v>340</v>
      </c>
      <c r="D2310" s="76">
        <v>42787.263888888891</v>
      </c>
      <c r="E2310" s="74" t="s">
        <v>39</v>
      </c>
      <c r="F2310" s="33">
        <v>42786.727777777778</v>
      </c>
      <c r="G2310" s="51">
        <f t="shared" si="353"/>
        <v>0.53611111111240461</v>
      </c>
      <c r="H2310" s="31" t="str">
        <f t="shared" si="348"/>
        <v>ACCEPTABLE</v>
      </c>
      <c r="I2310" s="18"/>
      <c r="J2310" s="33">
        <v>42787.263888888891</v>
      </c>
      <c r="K2310" s="33">
        <v>42787.27847222222</v>
      </c>
      <c r="L2310" s="27">
        <f t="shared" si="349"/>
        <v>1.4583333329937886E-2</v>
      </c>
      <c r="M2310" s="28" t="str">
        <f t="shared" si="350"/>
        <v>TRUE</v>
      </c>
      <c r="N2310" s="31" t="s">
        <v>39</v>
      </c>
      <c r="O2310" s="29" t="s">
        <v>937</v>
      </c>
      <c r="P2310"/>
      <c r="Q2310"/>
      <c r="R2310"/>
      <c r="S2310"/>
      <c r="T2310"/>
      <c r="U2310"/>
      <c r="V2310"/>
      <c r="W2310"/>
    </row>
    <row r="2311" spans="1:23" ht="27" customHeight="1" thickBot="1" x14ac:dyDescent="0.3">
      <c r="A2311" s="77">
        <v>20292</v>
      </c>
      <c r="B2311" s="78">
        <v>2296</v>
      </c>
      <c r="C2311" s="79" t="s">
        <v>340</v>
      </c>
      <c r="D2311" s="80">
        <v>42787.645833333336</v>
      </c>
      <c r="E2311" s="78" t="s">
        <v>41</v>
      </c>
      <c r="F2311" s="33">
        <v>42787.495138888888</v>
      </c>
      <c r="G2311" s="51">
        <f t="shared" si="353"/>
        <v>0.15069444444816327</v>
      </c>
      <c r="H2311" s="31" t="str">
        <f t="shared" si="348"/>
        <v>ACCEPTABLE</v>
      </c>
      <c r="I2311" s="18"/>
      <c r="J2311" s="33">
        <v>42787.64166666667</v>
      </c>
      <c r="K2311" s="33">
        <v>42787.655555555553</v>
      </c>
      <c r="L2311" s="27">
        <f t="shared" si="349"/>
        <v>1.3888888883229811E-2</v>
      </c>
      <c r="M2311" s="28" t="str">
        <f t="shared" si="350"/>
        <v>TRUE</v>
      </c>
      <c r="N2311" s="31" t="s">
        <v>41</v>
      </c>
      <c r="O2311" s="29" t="s">
        <v>1224</v>
      </c>
      <c r="P2311"/>
      <c r="Q2311"/>
      <c r="R2311"/>
      <c r="S2311"/>
      <c r="T2311"/>
      <c r="U2311"/>
      <c r="V2311"/>
      <c r="W2311"/>
    </row>
    <row r="2312" spans="1:23" ht="27" customHeight="1" thickBot="1" x14ac:dyDescent="0.3">
      <c r="A2312" s="77">
        <v>20292</v>
      </c>
      <c r="B2312" s="78">
        <v>2297</v>
      </c>
      <c r="C2312" s="79" t="s">
        <v>51</v>
      </c>
      <c r="D2312" s="80">
        <v>42787.680555555555</v>
      </c>
      <c r="E2312" s="78" t="s">
        <v>39</v>
      </c>
      <c r="F2312" s="33">
        <v>42787.495138888888</v>
      </c>
      <c r="G2312" s="51">
        <f t="shared" si="353"/>
        <v>0.18541666666715173</v>
      </c>
      <c r="H2312" s="31" t="str">
        <f t="shared" si="348"/>
        <v>ACCEPTABLE</v>
      </c>
      <c r="I2312" s="18"/>
      <c r="J2312" s="33">
        <v>42787.674305555556</v>
      </c>
      <c r="K2312" s="33">
        <v>42787.681250000001</v>
      </c>
      <c r="L2312" s="27">
        <f t="shared" si="349"/>
        <v>6.9444444452528842E-3</v>
      </c>
      <c r="M2312" s="28" t="str">
        <f t="shared" si="350"/>
        <v>TRUE</v>
      </c>
      <c r="N2312" s="31" t="s">
        <v>39</v>
      </c>
      <c r="O2312" s="29" t="s">
        <v>485</v>
      </c>
      <c r="P2312"/>
      <c r="Q2312"/>
      <c r="R2312"/>
      <c r="S2312"/>
      <c r="T2312"/>
      <c r="U2312"/>
      <c r="V2312"/>
      <c r="W2312"/>
    </row>
    <row r="2313" spans="1:23" ht="27" customHeight="1" thickBot="1" x14ac:dyDescent="0.3">
      <c r="A2313" s="73">
        <v>20292</v>
      </c>
      <c r="B2313" s="74">
        <v>2298</v>
      </c>
      <c r="C2313" s="75" t="s">
        <v>51</v>
      </c>
      <c r="D2313" s="76">
        <v>42788.256944444445</v>
      </c>
      <c r="E2313" s="74" t="s">
        <v>41</v>
      </c>
      <c r="F2313" s="33">
        <v>42787.765972222223</v>
      </c>
      <c r="G2313" s="51">
        <f t="shared" si="353"/>
        <v>0.49097222222189885</v>
      </c>
      <c r="H2313" s="31" t="str">
        <f t="shared" si="348"/>
        <v>ACCEPTABLE</v>
      </c>
      <c r="I2313" s="18"/>
      <c r="J2313" s="33">
        <v>42788.256249999999</v>
      </c>
      <c r="K2313" s="33">
        <v>42788.262499999997</v>
      </c>
      <c r="L2313" s="27">
        <f t="shared" si="349"/>
        <v>6.2499999985448085E-3</v>
      </c>
      <c r="M2313" s="28" t="str">
        <f t="shared" si="350"/>
        <v>TRUE</v>
      </c>
      <c r="N2313" s="31" t="s">
        <v>41</v>
      </c>
      <c r="O2313" s="29" t="s">
        <v>1225</v>
      </c>
      <c r="P2313"/>
      <c r="Q2313"/>
      <c r="R2313"/>
      <c r="S2313"/>
      <c r="T2313"/>
      <c r="U2313"/>
      <c r="V2313"/>
      <c r="W2313"/>
    </row>
    <row r="2314" spans="1:23" ht="27" customHeight="1" thickBot="1" x14ac:dyDescent="0.3">
      <c r="A2314" s="73">
        <v>20292</v>
      </c>
      <c r="B2314" s="74">
        <v>2299</v>
      </c>
      <c r="C2314" s="75" t="s">
        <v>340</v>
      </c>
      <c r="D2314" s="76">
        <v>42788.284722222219</v>
      </c>
      <c r="E2314" s="74" t="s">
        <v>39</v>
      </c>
      <c r="F2314" s="33">
        <v>42787.765972222223</v>
      </c>
      <c r="G2314" s="51">
        <f t="shared" si="353"/>
        <v>0.51874999999563443</v>
      </c>
      <c r="H2314" s="31" t="str">
        <f t="shared" si="348"/>
        <v>ACCEPTABLE</v>
      </c>
      <c r="I2314" s="18"/>
      <c r="J2314" s="33">
        <v>42788.291666666664</v>
      </c>
      <c r="K2314" s="33">
        <v>42788.3125</v>
      </c>
      <c r="L2314" s="27">
        <f t="shared" si="349"/>
        <v>2.0833333335758653E-2</v>
      </c>
      <c r="M2314" s="28" t="str">
        <f t="shared" si="350"/>
        <v>TRUE</v>
      </c>
      <c r="N2314" s="31" t="s">
        <v>39</v>
      </c>
      <c r="O2314" s="29" t="s">
        <v>1226</v>
      </c>
      <c r="P2314"/>
      <c r="Q2314"/>
      <c r="R2314"/>
      <c r="S2314"/>
      <c r="T2314"/>
      <c r="U2314"/>
      <c r="V2314"/>
      <c r="W2314"/>
    </row>
    <row r="2315" spans="1:23" ht="27" customHeight="1" thickBot="1" x14ac:dyDescent="0.3">
      <c r="A2315" s="77">
        <v>20293</v>
      </c>
      <c r="B2315" s="78">
        <v>2300</v>
      </c>
      <c r="C2315" s="79" t="s">
        <v>1175</v>
      </c>
      <c r="D2315" s="80">
        <v>42788.694444444445</v>
      </c>
      <c r="E2315" s="78" t="s">
        <v>41</v>
      </c>
      <c r="F2315" s="33">
        <v>42788.54583333333</v>
      </c>
      <c r="G2315" s="51">
        <f t="shared" si="353"/>
        <v>0.148611111115315</v>
      </c>
      <c r="H2315" s="31" t="str">
        <f t="shared" si="348"/>
        <v>ACCEPTABLE</v>
      </c>
      <c r="I2315" s="18"/>
      <c r="J2315" s="33">
        <v>42788.694444444445</v>
      </c>
      <c r="K2315" s="33">
        <v>42788.708333333336</v>
      </c>
      <c r="L2315" s="27">
        <f t="shared" si="349"/>
        <v>1.3888888890505768E-2</v>
      </c>
      <c r="M2315" s="28" t="str">
        <f t="shared" si="350"/>
        <v>TRUE</v>
      </c>
      <c r="N2315" s="31" t="s">
        <v>41</v>
      </c>
      <c r="O2315" s="29" t="s">
        <v>1227</v>
      </c>
      <c r="P2315"/>
      <c r="Q2315"/>
      <c r="R2315"/>
      <c r="S2315"/>
      <c r="T2315"/>
      <c r="U2315"/>
      <c r="V2315"/>
      <c r="W2315"/>
    </row>
    <row r="2316" spans="1:23" ht="27" customHeight="1" thickBot="1" x14ac:dyDescent="0.3">
      <c r="A2316" s="77">
        <v>20293</v>
      </c>
      <c r="B2316" s="78">
        <v>2301</v>
      </c>
      <c r="C2316" s="79" t="s">
        <v>43</v>
      </c>
      <c r="D2316" s="80">
        <v>42788.729166666664</v>
      </c>
      <c r="E2316" s="78" t="s">
        <v>39</v>
      </c>
      <c r="F2316" s="33">
        <v>42788.54583333333</v>
      </c>
      <c r="G2316" s="51">
        <f t="shared" si="353"/>
        <v>0.18333333333430346</v>
      </c>
      <c r="H2316" s="31" t="str">
        <f t="shared" si="348"/>
        <v>ACCEPTABLE</v>
      </c>
      <c r="I2316" s="18"/>
      <c r="J2316" s="33">
        <v>42788.732638888891</v>
      </c>
      <c r="K2316" s="33">
        <v>42788.743055555555</v>
      </c>
      <c r="L2316" s="27">
        <f t="shared" si="349"/>
        <v>1.0416666664241347E-2</v>
      </c>
      <c r="M2316" s="28" t="str">
        <f t="shared" si="350"/>
        <v>TRUE</v>
      </c>
      <c r="N2316" s="31" t="s">
        <v>39</v>
      </c>
      <c r="O2316" s="29" t="s">
        <v>1155</v>
      </c>
      <c r="P2316"/>
      <c r="Q2316"/>
      <c r="R2316"/>
      <c r="S2316"/>
      <c r="T2316"/>
      <c r="U2316"/>
      <c r="V2316"/>
      <c r="W2316"/>
    </row>
    <row r="2317" spans="1:23" ht="27" customHeight="1" thickBot="1" x14ac:dyDescent="0.3">
      <c r="A2317" s="73">
        <v>20293</v>
      </c>
      <c r="B2317" s="74">
        <v>2302</v>
      </c>
      <c r="C2317" s="75" t="s">
        <v>43</v>
      </c>
      <c r="D2317" s="76">
        <v>42789.131944444445</v>
      </c>
      <c r="E2317" s="74" t="s">
        <v>41</v>
      </c>
      <c r="F2317" s="33">
        <v>42788.78402777778</v>
      </c>
      <c r="G2317" s="51">
        <f t="shared" si="353"/>
        <v>0.34791666666569654</v>
      </c>
      <c r="H2317" s="31" t="str">
        <f t="shared" si="348"/>
        <v>ACCEPTABLE</v>
      </c>
      <c r="I2317" s="18"/>
      <c r="J2317" s="33">
        <v>42789.131944444445</v>
      </c>
      <c r="K2317" s="33">
        <v>42789.142361111109</v>
      </c>
      <c r="L2317" s="27">
        <f t="shared" si="349"/>
        <v>1.0416666664241347E-2</v>
      </c>
      <c r="M2317" s="28" t="str">
        <f t="shared" si="350"/>
        <v>TRUE</v>
      </c>
      <c r="N2317" s="31" t="s">
        <v>41</v>
      </c>
      <c r="O2317" s="29" t="s">
        <v>118</v>
      </c>
      <c r="P2317"/>
      <c r="Q2317"/>
      <c r="R2317"/>
      <c r="S2317"/>
      <c r="T2317"/>
      <c r="U2317"/>
      <c r="V2317"/>
      <c r="W2317"/>
    </row>
    <row r="2318" spans="1:23" ht="27" customHeight="1" thickBot="1" x14ac:dyDescent="0.3">
      <c r="A2318" s="73">
        <v>20293</v>
      </c>
      <c r="B2318" s="74">
        <v>2303</v>
      </c>
      <c r="C2318" s="75" t="s">
        <v>1175</v>
      </c>
      <c r="D2318" s="76">
        <v>42789.159722222219</v>
      </c>
      <c r="E2318" s="74" t="s">
        <v>39</v>
      </c>
      <c r="F2318" s="33">
        <v>42788.78402777778</v>
      </c>
      <c r="G2318" s="51">
        <f t="shared" si="353"/>
        <v>0.37569444443943212</v>
      </c>
      <c r="H2318" s="31" t="str">
        <f t="shared" si="348"/>
        <v>ACCEPTABLE</v>
      </c>
      <c r="I2318" s="18"/>
      <c r="J2318" s="33">
        <v>42789.166666666664</v>
      </c>
      <c r="K2318" s="33">
        <v>42789.180555555555</v>
      </c>
      <c r="L2318" s="27">
        <f t="shared" si="349"/>
        <v>1.3888888890505768E-2</v>
      </c>
      <c r="M2318" s="28" t="str">
        <f t="shared" si="350"/>
        <v>TRUE</v>
      </c>
      <c r="N2318" s="31" t="s">
        <v>39</v>
      </c>
      <c r="O2318" s="29" t="s">
        <v>1228</v>
      </c>
      <c r="P2318"/>
      <c r="Q2318"/>
      <c r="R2318"/>
      <c r="S2318"/>
      <c r="T2318"/>
      <c r="U2318"/>
      <c r="V2318"/>
      <c r="W2318"/>
    </row>
    <row r="2319" spans="1:23" ht="27" customHeight="1" thickBot="1" x14ac:dyDescent="0.3">
      <c r="A2319" s="77">
        <v>20294</v>
      </c>
      <c r="B2319" s="78">
        <v>2304</v>
      </c>
      <c r="C2319" s="79" t="s">
        <v>340</v>
      </c>
      <c r="D2319" s="80">
        <v>42789.340277777781</v>
      </c>
      <c r="E2319" s="78" t="s">
        <v>41</v>
      </c>
      <c r="F2319" s="33">
        <v>42789.237500000003</v>
      </c>
      <c r="G2319" s="51">
        <f t="shared" si="353"/>
        <v>0.10277777777810115</v>
      </c>
      <c r="H2319" s="31" t="str">
        <f t="shared" si="348"/>
        <v>ACCEPTABLE</v>
      </c>
      <c r="I2319" s="18"/>
      <c r="J2319" s="33">
        <v>42789.341666666667</v>
      </c>
      <c r="K2319" s="33">
        <v>42789.36041666667</v>
      </c>
      <c r="L2319" s="27">
        <f t="shared" si="349"/>
        <v>1.8750000002910383E-2</v>
      </c>
      <c r="M2319" s="28" t="str">
        <f t="shared" si="350"/>
        <v>TRUE</v>
      </c>
      <c r="N2319" s="31" t="s">
        <v>41</v>
      </c>
      <c r="O2319" s="29" t="s">
        <v>1229</v>
      </c>
      <c r="P2319"/>
      <c r="Q2319"/>
      <c r="R2319"/>
      <c r="S2319"/>
      <c r="T2319"/>
      <c r="U2319"/>
      <c r="V2319"/>
      <c r="W2319"/>
    </row>
    <row r="2320" spans="1:23" ht="27" customHeight="1" thickBot="1" x14ac:dyDescent="0.3">
      <c r="A2320" s="77">
        <v>20294</v>
      </c>
      <c r="B2320" s="78">
        <v>2305</v>
      </c>
      <c r="C2320" s="79" t="s">
        <v>51</v>
      </c>
      <c r="D2320" s="80">
        <v>42789.375</v>
      </c>
      <c r="E2320" s="78" t="s">
        <v>39</v>
      </c>
      <c r="F2320" s="33">
        <v>42789.237500000003</v>
      </c>
      <c r="G2320" s="51">
        <f t="shared" si="353"/>
        <v>0.13749999999708962</v>
      </c>
      <c r="H2320" s="31" t="str">
        <f t="shared" si="348"/>
        <v>ACCEPTABLE</v>
      </c>
      <c r="I2320" s="18"/>
      <c r="J2320" s="33">
        <v>42789.388888888891</v>
      </c>
      <c r="K2320" s="33">
        <v>42789.399305555555</v>
      </c>
      <c r="L2320" s="27">
        <f t="shared" si="349"/>
        <v>1.0416666664241347E-2</v>
      </c>
      <c r="M2320" s="28" t="str">
        <f t="shared" si="350"/>
        <v>TRUE</v>
      </c>
      <c r="N2320" s="31" t="s">
        <v>39</v>
      </c>
      <c r="O2320" s="29" t="s">
        <v>1230</v>
      </c>
      <c r="P2320"/>
      <c r="Q2320"/>
      <c r="R2320"/>
      <c r="S2320"/>
      <c r="T2320"/>
      <c r="U2320"/>
      <c r="V2320"/>
      <c r="W2320"/>
    </row>
    <row r="2321" spans="1:23" ht="27" customHeight="1" thickBot="1" x14ac:dyDescent="0.3">
      <c r="A2321" s="77">
        <v>20295</v>
      </c>
      <c r="B2321" s="78">
        <v>2306</v>
      </c>
      <c r="C2321" s="79" t="s">
        <v>1175</v>
      </c>
      <c r="D2321" s="80">
        <v>42789.395833333336</v>
      </c>
      <c r="E2321" s="78" t="s">
        <v>41</v>
      </c>
      <c r="F2321" s="33">
        <v>42789.237500000003</v>
      </c>
      <c r="G2321" s="51">
        <f t="shared" si="353"/>
        <v>0.15833333333284827</v>
      </c>
      <c r="H2321" s="31" t="str">
        <f t="shared" ref="H2321:H2370" si="355">IF(D2321-F2321&lt;0,"TOO LATE",IF(G2321="","",IF(OR(DAY(D2321-F2321)&gt;1,AND(HOUR(D2321-F2321)&gt;HOUR("0:59"),(SIGN(D2321-F2321)=1))),"ACCEPTABLE","TOO LATE")))</f>
        <v>ACCEPTABLE</v>
      </c>
      <c r="I2321" s="18"/>
      <c r="J2321" s="33">
        <v>42789.42083333333</v>
      </c>
      <c r="K2321" s="33">
        <v>42789.432638888888</v>
      </c>
      <c r="L2321" s="27">
        <f t="shared" si="349"/>
        <v>1.1805555557657499E-2</v>
      </c>
      <c r="M2321" s="28" t="str">
        <f t="shared" si="350"/>
        <v>TRUE</v>
      </c>
      <c r="N2321" s="31" t="s">
        <v>41</v>
      </c>
      <c r="O2321" s="29" t="s">
        <v>1231</v>
      </c>
      <c r="P2321"/>
      <c r="Q2321"/>
      <c r="R2321"/>
      <c r="S2321"/>
      <c r="T2321"/>
      <c r="U2321"/>
      <c r="V2321"/>
      <c r="W2321"/>
    </row>
    <row r="2322" spans="1:23" ht="27" customHeight="1" thickBot="1" x14ac:dyDescent="0.3">
      <c r="A2322" s="73">
        <v>20295</v>
      </c>
      <c r="B2322" s="74">
        <v>2308</v>
      </c>
      <c r="C2322" s="75" t="s">
        <v>43</v>
      </c>
      <c r="D2322" s="76">
        <v>42791.197916666664</v>
      </c>
      <c r="E2322" s="74" t="s">
        <v>41</v>
      </c>
      <c r="F2322" s="33">
        <v>42790.73333333333</v>
      </c>
      <c r="G2322" s="51">
        <f t="shared" si="353"/>
        <v>0.46458333333430346</v>
      </c>
      <c r="H2322" s="31" t="str">
        <f t="shared" si="355"/>
        <v>ACCEPTABLE</v>
      </c>
      <c r="I2322" s="18"/>
      <c r="J2322" s="33">
        <v>42791.177083333336</v>
      </c>
      <c r="K2322" s="33">
        <v>42791.1875</v>
      </c>
      <c r="L2322" s="27">
        <f t="shared" ref="L2322:L2371" si="356">IF(OR(K2322="",J2322=""), "Incomplete Data", K2322-J2322)</f>
        <v>1.0416666664241347E-2</v>
      </c>
      <c r="M2322" s="28" t="str">
        <f t="shared" ref="M2322:M2371" si="357">_xlfn.IFS(OR(J2322=0,K2322=0,L2322=""), "Incomplete Data", OR(L2322&gt;$M$5,L2322&lt;-$M$5),"FALSE",  OR(L2322&lt;=$M$5,L2322&gt;-$M$5), "TRUE")</f>
        <v>TRUE</v>
      </c>
      <c r="N2322" s="31" t="s">
        <v>41</v>
      </c>
      <c r="O2322" s="29" t="s">
        <v>1155</v>
      </c>
      <c r="P2322"/>
      <c r="Q2322"/>
      <c r="R2322"/>
      <c r="S2322"/>
      <c r="T2322"/>
      <c r="U2322"/>
      <c r="V2322"/>
      <c r="W2322"/>
    </row>
    <row r="2323" spans="1:23" ht="27" customHeight="1" thickBot="1" x14ac:dyDescent="0.3">
      <c r="A2323" s="73">
        <v>20295</v>
      </c>
      <c r="B2323" s="74">
        <v>2309</v>
      </c>
      <c r="C2323" s="75" t="s">
        <v>1175</v>
      </c>
      <c r="D2323" s="76">
        <v>42791.225694444445</v>
      </c>
      <c r="E2323" s="74" t="s">
        <v>39</v>
      </c>
      <c r="F2323" s="33">
        <v>42790.73333333333</v>
      </c>
      <c r="G2323" s="51">
        <f t="shared" si="353"/>
        <v>0.492361111115315</v>
      </c>
      <c r="H2323" s="31" t="str">
        <f t="shared" si="355"/>
        <v>ACCEPTABLE</v>
      </c>
      <c r="I2323" s="18"/>
      <c r="J2323" s="33">
        <v>42791.239583333336</v>
      </c>
      <c r="K2323" s="33">
        <v>42791.246527777781</v>
      </c>
      <c r="L2323" s="27">
        <f t="shared" si="356"/>
        <v>6.9444444452528842E-3</v>
      </c>
      <c r="M2323" s="28" t="str">
        <f t="shared" si="357"/>
        <v>TRUE</v>
      </c>
      <c r="N2323" s="31" t="s">
        <v>39</v>
      </c>
      <c r="O2323" s="29" t="s">
        <v>1232</v>
      </c>
      <c r="P2323"/>
      <c r="Q2323"/>
      <c r="R2323"/>
      <c r="S2323"/>
      <c r="T2323"/>
      <c r="U2323"/>
      <c r="V2323"/>
      <c r="W2323"/>
    </row>
    <row r="2324" spans="1:23" ht="27" customHeight="1" thickBot="1" x14ac:dyDescent="0.3">
      <c r="A2324" s="73">
        <v>20294</v>
      </c>
      <c r="B2324" s="74">
        <v>2310</v>
      </c>
      <c r="C2324" s="75" t="s">
        <v>51</v>
      </c>
      <c r="D2324" s="76">
        <v>42791.208333333336</v>
      </c>
      <c r="E2324" s="74" t="s">
        <v>41</v>
      </c>
      <c r="F2324" s="33">
        <v>42790.73333333333</v>
      </c>
      <c r="G2324" s="51">
        <f t="shared" si="353"/>
        <v>0.47500000000582077</v>
      </c>
      <c r="H2324" s="31" t="str">
        <f t="shared" si="355"/>
        <v>ACCEPTABLE</v>
      </c>
      <c r="I2324" s="18"/>
      <c r="J2324" s="33">
        <v>42791.249305555553</v>
      </c>
      <c r="K2324" s="33">
        <v>42791.256249999999</v>
      </c>
      <c r="L2324" s="27">
        <f t="shared" si="356"/>
        <v>6.9444444452528842E-3</v>
      </c>
      <c r="M2324" s="28" t="str">
        <f t="shared" si="357"/>
        <v>TRUE</v>
      </c>
      <c r="N2324" s="31" t="s">
        <v>41</v>
      </c>
      <c r="O2324" s="29" t="s">
        <v>1233</v>
      </c>
      <c r="P2324"/>
      <c r="Q2324"/>
      <c r="R2324"/>
      <c r="S2324"/>
      <c r="T2324"/>
      <c r="U2324"/>
      <c r="V2324"/>
      <c r="W2324"/>
    </row>
    <row r="2325" spans="1:23" ht="27" customHeight="1" thickBot="1" x14ac:dyDescent="0.3">
      <c r="A2325" s="77">
        <v>20294</v>
      </c>
      <c r="B2325" s="78">
        <v>2311</v>
      </c>
      <c r="C2325" s="79" t="s">
        <v>340</v>
      </c>
      <c r="D2325" s="95">
        <v>42791.277777777781</v>
      </c>
      <c r="E2325" s="78" t="s">
        <v>39</v>
      </c>
      <c r="F2325" s="33">
        <v>42791.250694444447</v>
      </c>
      <c r="G2325" s="51">
        <f t="shared" si="353"/>
        <v>2.7083333334303461E-2</v>
      </c>
      <c r="H2325" s="31" t="str">
        <f t="shared" si="355"/>
        <v>TOO LATE</v>
      </c>
      <c r="I2325" s="18"/>
      <c r="J2325" s="33">
        <v>42791.277777777781</v>
      </c>
      <c r="K2325" s="33">
        <v>42791.290972222225</v>
      </c>
      <c r="L2325" s="27">
        <f t="shared" si="356"/>
        <v>1.3194444443797693E-2</v>
      </c>
      <c r="M2325" s="28" t="str">
        <f t="shared" si="357"/>
        <v>TRUE</v>
      </c>
      <c r="N2325" s="31" t="s">
        <v>39</v>
      </c>
      <c r="O2325" s="29" t="s">
        <v>1234</v>
      </c>
      <c r="P2325"/>
      <c r="Q2325"/>
      <c r="R2325"/>
      <c r="S2325"/>
      <c r="T2325"/>
      <c r="U2325"/>
      <c r="V2325"/>
      <c r="W2325"/>
    </row>
    <row r="2326" spans="1:23" ht="27" customHeight="1" thickBot="1" x14ac:dyDescent="0.3">
      <c r="A2326" s="77">
        <v>20296</v>
      </c>
      <c r="B2326" s="78">
        <v>2312</v>
      </c>
      <c r="C2326" s="79" t="s">
        <v>340</v>
      </c>
      <c r="D2326" s="80">
        <v>42791.319444444445</v>
      </c>
      <c r="E2326" s="78" t="s">
        <v>41</v>
      </c>
      <c r="F2326" s="33">
        <v>42791.250694444447</v>
      </c>
      <c r="G2326" s="51">
        <f t="shared" si="353"/>
        <v>6.8749999998544808E-2</v>
      </c>
      <c r="H2326" s="31" t="str">
        <f t="shared" si="355"/>
        <v>ACCEPTABLE</v>
      </c>
      <c r="I2326" s="18"/>
      <c r="J2326" s="33">
        <v>42791.32916666667</v>
      </c>
      <c r="K2326" s="33">
        <v>42791.339583333334</v>
      </c>
      <c r="L2326" s="27">
        <f t="shared" si="356"/>
        <v>1.0416666664241347E-2</v>
      </c>
      <c r="M2326" s="28" t="str">
        <f t="shared" si="357"/>
        <v>TRUE</v>
      </c>
      <c r="N2326" s="31" t="s">
        <v>41</v>
      </c>
      <c r="O2326" s="29" t="s">
        <v>1235</v>
      </c>
      <c r="P2326"/>
      <c r="Q2326"/>
      <c r="R2326"/>
      <c r="S2326"/>
      <c r="T2326"/>
      <c r="U2326"/>
      <c r="V2326"/>
      <c r="W2326"/>
    </row>
    <row r="2327" spans="1:23" ht="27" customHeight="1" thickBot="1" x14ac:dyDescent="0.3">
      <c r="A2327" s="77">
        <v>20296</v>
      </c>
      <c r="B2327" s="78">
        <v>2313</v>
      </c>
      <c r="C2327" s="79" t="s">
        <v>51</v>
      </c>
      <c r="D2327" s="80">
        <v>42791.354166666664</v>
      </c>
      <c r="E2327" s="78" t="s">
        <v>39</v>
      </c>
      <c r="F2327" s="33">
        <v>42791.250694444447</v>
      </c>
      <c r="G2327" s="51">
        <f t="shared" si="353"/>
        <v>0.10347222221753327</v>
      </c>
      <c r="H2327" s="31" t="str">
        <f t="shared" si="355"/>
        <v>ACCEPTABLE</v>
      </c>
      <c r="I2327" s="18"/>
      <c r="J2327" s="33">
        <v>42791.359722222223</v>
      </c>
      <c r="K2327" s="33">
        <v>42791.365972222222</v>
      </c>
      <c r="L2327" s="27">
        <f t="shared" si="356"/>
        <v>6.2499999985448085E-3</v>
      </c>
      <c r="M2327" s="28" t="str">
        <f t="shared" si="357"/>
        <v>TRUE</v>
      </c>
      <c r="N2327" s="31" t="s">
        <v>39</v>
      </c>
      <c r="O2327" s="29" t="s">
        <v>1236</v>
      </c>
      <c r="P2327"/>
      <c r="Q2327"/>
      <c r="R2327"/>
      <c r="S2327"/>
      <c r="T2327"/>
      <c r="U2327"/>
      <c r="V2327"/>
      <c r="W2327"/>
    </row>
    <row r="2328" spans="1:23" ht="27" customHeight="1" thickBot="1" x14ac:dyDescent="0.3">
      <c r="A2328" s="73">
        <v>20297</v>
      </c>
      <c r="B2328" s="74">
        <v>2314</v>
      </c>
      <c r="C2328" s="75" t="s">
        <v>1175</v>
      </c>
      <c r="D2328" s="94">
        <v>42792.194444444445</v>
      </c>
      <c r="E2328" s="74" t="s">
        <v>41</v>
      </c>
      <c r="F2328" s="33">
        <v>42791.780555555553</v>
      </c>
      <c r="G2328" s="51">
        <f t="shared" si="353"/>
        <v>0.41388888889196096</v>
      </c>
      <c r="H2328" s="31" t="str">
        <f t="shared" si="355"/>
        <v>ACCEPTABLE</v>
      </c>
      <c r="I2328" s="18"/>
      <c r="J2328" s="33">
        <v>42792.197222222225</v>
      </c>
      <c r="K2328" s="33">
        <v>42792.206944444442</v>
      </c>
      <c r="L2328" s="27">
        <f t="shared" si="356"/>
        <v>9.7222222175332718E-3</v>
      </c>
      <c r="M2328" s="28" t="str">
        <f t="shared" si="357"/>
        <v>TRUE</v>
      </c>
      <c r="N2328" s="31" t="s">
        <v>41</v>
      </c>
      <c r="O2328" s="29" t="s">
        <v>897</v>
      </c>
      <c r="P2328"/>
      <c r="Q2328"/>
      <c r="R2328"/>
      <c r="S2328"/>
      <c r="T2328"/>
      <c r="U2328"/>
      <c r="V2328"/>
      <c r="W2328"/>
    </row>
    <row r="2329" spans="1:23" ht="27" customHeight="1" thickBot="1" x14ac:dyDescent="0.3">
      <c r="A2329" s="73">
        <v>20296</v>
      </c>
      <c r="B2329" s="74">
        <v>2315</v>
      </c>
      <c r="C2329" s="75" t="s">
        <v>43</v>
      </c>
      <c r="D2329" s="76">
        <v>42792.215277777781</v>
      </c>
      <c r="E2329" s="74" t="s">
        <v>41</v>
      </c>
      <c r="F2329" s="33">
        <v>42791.780555555553</v>
      </c>
      <c r="G2329" s="51">
        <f t="shared" si="353"/>
        <v>0.43472222222771961</v>
      </c>
      <c r="H2329" s="31" t="str">
        <f t="shared" si="355"/>
        <v>ACCEPTABLE</v>
      </c>
      <c r="I2329" s="18"/>
      <c r="J2329" s="33">
        <v>42792.209027777775</v>
      </c>
      <c r="K2329" s="33">
        <v>42792.217361111114</v>
      </c>
      <c r="L2329" s="27">
        <f t="shared" si="356"/>
        <v>8.3333333386690356E-3</v>
      </c>
      <c r="M2329" s="28" t="str">
        <f t="shared" si="357"/>
        <v>TRUE</v>
      </c>
      <c r="N2329" s="31" t="s">
        <v>41</v>
      </c>
      <c r="O2329" s="29" t="s">
        <v>54</v>
      </c>
      <c r="P2329"/>
      <c r="Q2329"/>
      <c r="R2329"/>
      <c r="S2329"/>
      <c r="T2329"/>
      <c r="U2329"/>
      <c r="V2329"/>
      <c r="W2329"/>
    </row>
    <row r="2330" spans="1:23" ht="27" customHeight="1" thickBot="1" x14ac:dyDescent="0.3">
      <c r="A2330" s="77">
        <v>20296</v>
      </c>
      <c r="B2330" s="78">
        <v>2316</v>
      </c>
      <c r="C2330" s="79" t="s">
        <v>53</v>
      </c>
      <c r="D2330" s="80">
        <v>42792.270833333336</v>
      </c>
      <c r="E2330" s="78" t="s">
        <v>39</v>
      </c>
      <c r="F2330" s="33">
        <v>42791.780555555553</v>
      </c>
      <c r="G2330" s="51">
        <f t="shared" si="353"/>
        <v>0.49027777778246673</v>
      </c>
      <c r="H2330" s="31" t="str">
        <f t="shared" si="355"/>
        <v>ACCEPTABLE</v>
      </c>
      <c r="I2330" s="18"/>
      <c r="J2330" s="33">
        <v>42792.269444444442</v>
      </c>
      <c r="K2330" s="33">
        <v>42792.275694444441</v>
      </c>
      <c r="L2330" s="27">
        <f t="shared" si="356"/>
        <v>6.2499999985448085E-3</v>
      </c>
      <c r="M2330" s="28" t="str">
        <f t="shared" si="357"/>
        <v>TRUE</v>
      </c>
      <c r="N2330" s="31" t="s">
        <v>39</v>
      </c>
      <c r="O2330" s="29" t="s">
        <v>542</v>
      </c>
      <c r="P2330"/>
      <c r="Q2330"/>
      <c r="R2330"/>
      <c r="S2330"/>
      <c r="T2330"/>
      <c r="U2330"/>
      <c r="V2330"/>
      <c r="W2330"/>
    </row>
    <row r="2331" spans="1:23" ht="27" customHeight="1" thickBot="1" x14ac:dyDescent="0.3">
      <c r="A2331" s="73">
        <v>20297</v>
      </c>
      <c r="B2331" s="74">
        <v>2317</v>
      </c>
      <c r="C2331" s="75" t="s">
        <v>43</v>
      </c>
      <c r="D2331" s="76">
        <v>42792.520833333336</v>
      </c>
      <c r="E2331" s="74" t="s">
        <v>39</v>
      </c>
      <c r="F2331" s="33">
        <v>42792.352083333331</v>
      </c>
      <c r="G2331" s="51">
        <f t="shared" si="353"/>
        <v>0.16875000000436557</v>
      </c>
      <c r="H2331" s="31" t="str">
        <f t="shared" si="355"/>
        <v>ACCEPTABLE</v>
      </c>
      <c r="I2331" s="18"/>
      <c r="J2331" s="33">
        <v>42792.507638888892</v>
      </c>
      <c r="K2331" s="33">
        <v>42792.515972222223</v>
      </c>
      <c r="L2331" s="27">
        <f t="shared" si="356"/>
        <v>8.333333331393078E-3</v>
      </c>
      <c r="M2331" s="28" t="str">
        <f t="shared" si="357"/>
        <v>TRUE</v>
      </c>
      <c r="N2331" s="31" t="s">
        <v>39</v>
      </c>
      <c r="O2331" s="29" t="s">
        <v>971</v>
      </c>
      <c r="P2331"/>
      <c r="Q2331"/>
      <c r="R2331"/>
      <c r="S2331"/>
      <c r="T2331"/>
      <c r="U2331"/>
      <c r="V2331"/>
      <c r="W2331"/>
    </row>
    <row r="2332" spans="1:23" ht="27" customHeight="1" thickBot="1" x14ac:dyDescent="0.3">
      <c r="A2332" s="73">
        <v>20299</v>
      </c>
      <c r="B2332" s="74">
        <v>2318</v>
      </c>
      <c r="C2332" s="75" t="s">
        <v>51</v>
      </c>
      <c r="D2332" s="76">
        <v>42792.559027777781</v>
      </c>
      <c r="E2332" s="74" t="s">
        <v>41</v>
      </c>
      <c r="F2332" s="33">
        <v>42792.352083333331</v>
      </c>
      <c r="G2332" s="51">
        <f t="shared" si="353"/>
        <v>0.20694444444961846</v>
      </c>
      <c r="H2332" s="31" t="str">
        <f t="shared" si="355"/>
        <v>ACCEPTABLE</v>
      </c>
      <c r="I2332" s="18"/>
      <c r="J2332" s="33">
        <v>42792.5625</v>
      </c>
      <c r="K2332" s="33">
        <v>42792.570138888892</v>
      </c>
      <c r="L2332" s="27">
        <f t="shared" si="356"/>
        <v>7.6388888919609599E-3</v>
      </c>
      <c r="M2332" s="28" t="str">
        <f t="shared" si="357"/>
        <v>TRUE</v>
      </c>
      <c r="N2332" s="31" t="s">
        <v>41</v>
      </c>
      <c r="O2332" s="29" t="s">
        <v>197</v>
      </c>
      <c r="P2332"/>
      <c r="Q2332"/>
      <c r="R2332"/>
      <c r="S2332"/>
      <c r="T2332"/>
      <c r="U2332"/>
      <c r="V2332"/>
      <c r="W2332"/>
    </row>
    <row r="2333" spans="1:23" ht="27" customHeight="1" thickBot="1" x14ac:dyDescent="0.3">
      <c r="A2333" s="73">
        <v>20299</v>
      </c>
      <c r="B2333" s="74">
        <v>2319</v>
      </c>
      <c r="C2333" s="75" t="s">
        <v>340</v>
      </c>
      <c r="D2333" s="76">
        <v>42792.583333333336</v>
      </c>
      <c r="E2333" s="74" t="s">
        <v>39</v>
      </c>
      <c r="F2333" s="33">
        <v>42792.352083333331</v>
      </c>
      <c r="G2333" s="51">
        <f t="shared" si="353"/>
        <v>0.23125000000436557</v>
      </c>
      <c r="H2333" s="31" t="str">
        <f t="shared" si="355"/>
        <v>ACCEPTABLE</v>
      </c>
      <c r="I2333" s="18"/>
      <c r="J2333" s="33">
        <v>42792.579861111109</v>
      </c>
      <c r="K2333" s="33">
        <v>42792.595138888886</v>
      </c>
      <c r="L2333" s="27">
        <f t="shared" si="356"/>
        <v>1.5277777776645962E-2</v>
      </c>
      <c r="M2333" s="28" t="str">
        <f t="shared" si="357"/>
        <v>TRUE</v>
      </c>
      <c r="N2333" s="31" t="s">
        <v>39</v>
      </c>
      <c r="O2333" s="29" t="s">
        <v>1237</v>
      </c>
      <c r="P2333"/>
      <c r="Q2333"/>
      <c r="R2333"/>
      <c r="S2333"/>
      <c r="T2333"/>
      <c r="U2333"/>
      <c r="V2333"/>
      <c r="W2333"/>
    </row>
    <row r="2334" spans="1:23" ht="27" customHeight="1" thickBot="1" x14ac:dyDescent="0.3">
      <c r="A2334" s="73">
        <v>20298</v>
      </c>
      <c r="B2334" s="74">
        <v>2320</v>
      </c>
      <c r="C2334" s="75" t="s">
        <v>1175</v>
      </c>
      <c r="D2334" s="76">
        <v>42792.618055555555</v>
      </c>
      <c r="E2334" s="74" t="s">
        <v>41</v>
      </c>
      <c r="F2334" s="33">
        <v>42792.352083333331</v>
      </c>
      <c r="G2334" s="51">
        <f t="shared" si="353"/>
        <v>0.26597222222335404</v>
      </c>
      <c r="H2334" s="31" t="str">
        <f t="shared" si="355"/>
        <v>ACCEPTABLE</v>
      </c>
      <c r="I2334" s="18"/>
      <c r="J2334" s="33">
        <v>42792.613194444442</v>
      </c>
      <c r="K2334" s="33">
        <v>42792.628472222219</v>
      </c>
      <c r="L2334" s="27">
        <f t="shared" si="356"/>
        <v>1.5277777776645962E-2</v>
      </c>
      <c r="M2334" s="28" t="str">
        <f t="shared" si="357"/>
        <v>TRUE</v>
      </c>
      <c r="N2334" s="31" t="s">
        <v>41</v>
      </c>
      <c r="O2334" s="29" t="s">
        <v>1238</v>
      </c>
      <c r="P2334"/>
      <c r="Q2334"/>
      <c r="R2334"/>
      <c r="S2334"/>
      <c r="T2334"/>
      <c r="U2334"/>
      <c r="V2334"/>
      <c r="W2334"/>
    </row>
    <row r="2335" spans="1:23" ht="27" customHeight="1" thickBot="1" x14ac:dyDescent="0.3">
      <c r="A2335" s="77">
        <v>20298</v>
      </c>
      <c r="B2335" s="78">
        <v>2321</v>
      </c>
      <c r="C2335" s="79" t="s">
        <v>1175</v>
      </c>
      <c r="D2335" s="80">
        <v>42792.645833333336</v>
      </c>
      <c r="E2335" s="78" t="s">
        <v>39</v>
      </c>
      <c r="F2335" s="33">
        <v>42792.352083333331</v>
      </c>
      <c r="G2335" s="51">
        <f t="shared" si="353"/>
        <v>0.29375000000436557</v>
      </c>
      <c r="H2335" s="31" t="str">
        <f t="shared" si="355"/>
        <v>ACCEPTABLE</v>
      </c>
      <c r="I2335" s="18"/>
      <c r="J2335" s="33">
        <v>42792.634722222225</v>
      </c>
      <c r="K2335" s="33">
        <v>42792.645833333336</v>
      </c>
      <c r="L2335" s="27">
        <f t="shared" si="356"/>
        <v>1.1111111110949423E-2</v>
      </c>
      <c r="M2335" s="28" t="str">
        <f t="shared" si="357"/>
        <v>TRUE</v>
      </c>
      <c r="N2335" s="31" t="s">
        <v>39</v>
      </c>
      <c r="O2335" s="29" t="s">
        <v>1239</v>
      </c>
      <c r="P2335"/>
      <c r="Q2335"/>
      <c r="R2335"/>
      <c r="S2335"/>
      <c r="T2335"/>
      <c r="U2335"/>
      <c r="V2335"/>
      <c r="W2335"/>
    </row>
    <row r="2336" spans="1:23" ht="27" customHeight="1" thickBot="1" x14ac:dyDescent="0.3">
      <c r="A2336" s="77">
        <v>20297</v>
      </c>
      <c r="B2336" s="78">
        <v>2322</v>
      </c>
      <c r="C2336" s="79" t="s">
        <v>43</v>
      </c>
      <c r="D2336" s="80">
        <v>42792.729166666664</v>
      </c>
      <c r="E2336" s="78" t="s">
        <v>41</v>
      </c>
      <c r="F2336" s="33">
        <v>42792.65347222222</v>
      </c>
      <c r="G2336" s="51">
        <f t="shared" si="353"/>
        <v>7.5694444443797693E-2</v>
      </c>
      <c r="H2336" s="31" t="str">
        <f t="shared" si="355"/>
        <v>ACCEPTABLE</v>
      </c>
      <c r="I2336" s="18"/>
      <c r="J2336" s="33">
        <v>42792.734722222223</v>
      </c>
      <c r="K2336" s="33">
        <v>42792.741666666669</v>
      </c>
      <c r="L2336" s="27">
        <f t="shared" si="356"/>
        <v>6.9444444452528842E-3</v>
      </c>
      <c r="M2336" s="28" t="str">
        <f t="shared" si="357"/>
        <v>TRUE</v>
      </c>
      <c r="N2336" s="31" t="s">
        <v>41</v>
      </c>
      <c r="O2336" s="29" t="s">
        <v>971</v>
      </c>
      <c r="P2336"/>
      <c r="Q2336"/>
      <c r="R2336"/>
      <c r="S2336"/>
      <c r="T2336"/>
      <c r="U2336"/>
      <c r="V2336"/>
      <c r="W2336"/>
    </row>
    <row r="2337" spans="1:23" ht="27" customHeight="1" thickBot="1" x14ac:dyDescent="0.3">
      <c r="A2337" s="73">
        <v>20297</v>
      </c>
      <c r="B2337" s="74">
        <v>2323</v>
      </c>
      <c r="C2337" s="75" t="s">
        <v>43</v>
      </c>
      <c r="D2337" s="76">
        <v>42793.090277777781</v>
      </c>
      <c r="E2337" s="74" t="s">
        <v>41</v>
      </c>
      <c r="F2337" s="33">
        <v>42792.893750000003</v>
      </c>
      <c r="G2337" s="51">
        <f t="shared" si="353"/>
        <v>0.19652777777810115</v>
      </c>
      <c r="H2337" s="31" t="str">
        <f t="shared" si="355"/>
        <v>ACCEPTABLE</v>
      </c>
      <c r="I2337" s="18"/>
      <c r="J2337" s="33">
        <v>42793.080555555556</v>
      </c>
      <c r="K2337" s="33">
        <v>42793.087500000001</v>
      </c>
      <c r="L2337" s="27">
        <f t="shared" si="356"/>
        <v>6.9444444452528842E-3</v>
      </c>
      <c r="M2337" s="28" t="str">
        <f t="shared" si="357"/>
        <v>TRUE</v>
      </c>
      <c r="N2337" s="31" t="s">
        <v>41</v>
      </c>
      <c r="O2337" s="29" t="s">
        <v>1155</v>
      </c>
      <c r="P2337"/>
      <c r="Q2337"/>
      <c r="R2337"/>
      <c r="S2337"/>
      <c r="T2337"/>
      <c r="U2337"/>
      <c r="V2337"/>
      <c r="W2337"/>
    </row>
    <row r="2338" spans="1:23" ht="27" customHeight="1" thickBot="1" x14ac:dyDescent="0.3">
      <c r="A2338" s="73">
        <v>20297</v>
      </c>
      <c r="B2338" s="74">
        <v>2324</v>
      </c>
      <c r="C2338" s="75" t="s">
        <v>1175</v>
      </c>
      <c r="D2338" s="76">
        <v>42793.118055555555</v>
      </c>
      <c r="E2338" s="74" t="s">
        <v>39</v>
      </c>
      <c r="F2338" s="33">
        <v>42792.893750000003</v>
      </c>
      <c r="G2338" s="51">
        <f t="shared" si="353"/>
        <v>0.22430555555183673</v>
      </c>
      <c r="H2338" s="31" t="str">
        <f t="shared" si="355"/>
        <v>ACCEPTABLE</v>
      </c>
      <c r="I2338" s="18"/>
      <c r="J2338" s="33">
        <v>42793.114583333336</v>
      </c>
      <c r="K2338" s="33">
        <v>42793.125694444447</v>
      </c>
      <c r="L2338" s="27">
        <f t="shared" si="356"/>
        <v>1.1111111110949423E-2</v>
      </c>
      <c r="M2338" s="28" t="str">
        <f t="shared" si="357"/>
        <v>TRUE</v>
      </c>
      <c r="N2338" s="31" t="s">
        <v>39</v>
      </c>
      <c r="O2338" s="29" t="s">
        <v>1240</v>
      </c>
      <c r="P2338"/>
      <c r="Q2338"/>
      <c r="R2338"/>
      <c r="S2338"/>
      <c r="T2338"/>
      <c r="U2338"/>
      <c r="V2338"/>
      <c r="W2338"/>
    </row>
    <row r="2339" spans="1:23" ht="27" customHeight="1" thickBot="1" x14ac:dyDescent="0.3">
      <c r="A2339" s="73">
        <v>20300</v>
      </c>
      <c r="B2339" s="74">
        <v>2325</v>
      </c>
      <c r="C2339" s="75" t="s">
        <v>1175</v>
      </c>
      <c r="D2339" s="76">
        <v>42793.243055555555</v>
      </c>
      <c r="E2339" s="74" t="s">
        <v>41</v>
      </c>
      <c r="F2339" s="33">
        <v>42792.893750000003</v>
      </c>
      <c r="G2339" s="51">
        <f t="shared" si="353"/>
        <v>0.34930555555183673</v>
      </c>
      <c r="H2339" s="31" t="str">
        <f t="shared" si="355"/>
        <v>ACCEPTABLE</v>
      </c>
      <c r="I2339" s="18"/>
      <c r="J2339" s="33">
        <v>42793.222222222219</v>
      </c>
      <c r="K2339" s="33">
        <v>42793.231944444444</v>
      </c>
      <c r="L2339" s="27">
        <f t="shared" si="356"/>
        <v>9.7222222248092294E-3</v>
      </c>
      <c r="M2339" s="28" t="str">
        <f t="shared" si="357"/>
        <v>TRUE</v>
      </c>
      <c r="N2339" s="31" t="s">
        <v>41</v>
      </c>
      <c r="O2339" s="29" t="s">
        <v>1241</v>
      </c>
      <c r="P2339"/>
      <c r="Q2339"/>
      <c r="R2339"/>
      <c r="S2339"/>
      <c r="T2339"/>
      <c r="U2339"/>
      <c r="V2339"/>
      <c r="W2339"/>
    </row>
    <row r="2340" spans="1:23" ht="27" customHeight="1" thickBot="1" x14ac:dyDescent="0.3">
      <c r="A2340" s="77">
        <v>20301</v>
      </c>
      <c r="B2340" s="78">
        <v>2327</v>
      </c>
      <c r="C2340" s="79" t="s">
        <v>1175</v>
      </c>
      <c r="D2340" s="80">
        <v>42795.680555555555</v>
      </c>
      <c r="E2340" s="78" t="s">
        <v>41</v>
      </c>
      <c r="F2340" s="33">
        <v>42795.473611111112</v>
      </c>
      <c r="G2340" s="51">
        <f t="shared" si="353"/>
        <v>0.2069444444423425</v>
      </c>
      <c r="H2340" s="31" t="str">
        <f t="shared" si="355"/>
        <v>ACCEPTABLE</v>
      </c>
      <c r="I2340" s="18"/>
      <c r="J2340" s="33">
        <v>42795.680555555555</v>
      </c>
      <c r="K2340" s="33">
        <v>42795.694444444445</v>
      </c>
      <c r="L2340" s="27">
        <f t="shared" si="356"/>
        <v>1.3888888890505768E-2</v>
      </c>
      <c r="M2340" s="28" t="str">
        <f t="shared" si="357"/>
        <v>TRUE</v>
      </c>
      <c r="N2340" s="31" t="s">
        <v>41</v>
      </c>
      <c r="O2340" s="29" t="s">
        <v>478</v>
      </c>
      <c r="P2340"/>
      <c r="Q2340"/>
      <c r="R2340"/>
      <c r="S2340"/>
      <c r="T2340"/>
      <c r="U2340"/>
      <c r="V2340"/>
      <c r="W2340"/>
    </row>
    <row r="2341" spans="1:23" ht="27" customHeight="1" thickBot="1" x14ac:dyDescent="0.3">
      <c r="A2341" s="77">
        <v>20301</v>
      </c>
      <c r="B2341" s="78">
        <v>2328</v>
      </c>
      <c r="C2341" s="79" t="s">
        <v>43</v>
      </c>
      <c r="D2341" s="80">
        <v>42795.708333333336</v>
      </c>
      <c r="E2341" s="78" t="s">
        <v>39</v>
      </c>
      <c r="F2341" s="33">
        <v>42795.473611111112</v>
      </c>
      <c r="G2341" s="51">
        <f t="shared" si="353"/>
        <v>0.23472222222335404</v>
      </c>
      <c r="H2341" s="31" t="str">
        <f t="shared" si="355"/>
        <v>ACCEPTABLE</v>
      </c>
      <c r="I2341" s="18"/>
      <c r="J2341" s="33">
        <v>42795.725694444445</v>
      </c>
      <c r="K2341" s="33">
        <v>42795.736111111109</v>
      </c>
      <c r="L2341" s="27">
        <f t="shared" si="356"/>
        <v>1.0416666664241347E-2</v>
      </c>
      <c r="M2341" s="28" t="str">
        <f t="shared" si="357"/>
        <v>TRUE</v>
      </c>
      <c r="N2341" s="31" t="s">
        <v>39</v>
      </c>
      <c r="O2341" s="29" t="s">
        <v>398</v>
      </c>
      <c r="P2341"/>
      <c r="Q2341"/>
      <c r="R2341"/>
      <c r="S2341"/>
      <c r="T2341"/>
      <c r="U2341"/>
      <c r="V2341"/>
      <c r="W2341"/>
    </row>
    <row r="2342" spans="1:23" ht="27" customHeight="1" thickBot="1" x14ac:dyDescent="0.3">
      <c r="A2342" s="77">
        <v>20301</v>
      </c>
      <c r="B2342" s="78">
        <v>2330</v>
      </c>
      <c r="C2342" s="79" t="s">
        <v>43</v>
      </c>
      <c r="D2342" s="80">
        <v>42796.715277777781</v>
      </c>
      <c r="E2342" s="78" t="s">
        <v>41</v>
      </c>
      <c r="F2342" s="33">
        <v>42796.479166666664</v>
      </c>
      <c r="G2342" s="51">
        <f t="shared" si="353"/>
        <v>0.23611111111677019</v>
      </c>
      <c r="H2342" s="31" t="str">
        <f t="shared" si="355"/>
        <v>ACCEPTABLE</v>
      </c>
      <c r="I2342" s="18"/>
      <c r="J2342" s="33">
        <v>42796.743055555555</v>
      </c>
      <c r="K2342" s="33">
        <v>42796.753472222219</v>
      </c>
      <c r="L2342" s="27">
        <f t="shared" si="356"/>
        <v>1.0416666664241347E-2</v>
      </c>
      <c r="M2342" s="28" t="str">
        <f t="shared" si="357"/>
        <v>TRUE</v>
      </c>
      <c r="N2342" s="31" t="s">
        <v>41</v>
      </c>
      <c r="O2342" s="29" t="s">
        <v>1155</v>
      </c>
      <c r="P2342"/>
      <c r="Q2342"/>
      <c r="R2342"/>
      <c r="S2342"/>
      <c r="T2342"/>
      <c r="U2342"/>
      <c r="V2342"/>
      <c r="W2342"/>
    </row>
    <row r="2343" spans="1:23" ht="27" customHeight="1" thickBot="1" x14ac:dyDescent="0.3">
      <c r="A2343" s="73">
        <v>20302</v>
      </c>
      <c r="B2343" s="74">
        <v>2332</v>
      </c>
      <c r="C2343" s="75" t="s">
        <v>1175</v>
      </c>
      <c r="D2343" s="76">
        <v>42796.847222222219</v>
      </c>
      <c r="E2343" s="74" t="s">
        <v>41</v>
      </c>
      <c r="F2343" s="33">
        <v>42796.740972222222</v>
      </c>
      <c r="G2343" s="51">
        <f t="shared" si="353"/>
        <v>0.10624999999708962</v>
      </c>
      <c r="H2343" s="31" t="str">
        <f t="shared" si="355"/>
        <v>ACCEPTABLE</v>
      </c>
      <c r="I2343" s="18"/>
      <c r="J2343" s="33">
        <v>42796.84375</v>
      </c>
      <c r="K2343" s="33">
        <v>42796.855555555558</v>
      </c>
      <c r="L2343" s="27">
        <f t="shared" si="356"/>
        <v>1.1805555557657499E-2</v>
      </c>
      <c r="M2343" s="28" t="str">
        <f t="shared" si="357"/>
        <v>TRUE</v>
      </c>
      <c r="N2343" s="31" t="s">
        <v>41</v>
      </c>
      <c r="O2343" s="29" t="s">
        <v>472</v>
      </c>
      <c r="P2343"/>
      <c r="Q2343"/>
      <c r="R2343"/>
      <c r="S2343"/>
      <c r="T2343"/>
      <c r="U2343"/>
      <c r="V2343"/>
      <c r="W2343"/>
    </row>
    <row r="2344" spans="1:23" ht="27" customHeight="1" thickBot="1" x14ac:dyDescent="0.3">
      <c r="A2344" s="73">
        <v>20302</v>
      </c>
      <c r="B2344" s="74">
        <v>2333</v>
      </c>
      <c r="C2344" s="75" t="s">
        <v>43</v>
      </c>
      <c r="D2344" s="76">
        <v>42796.881944444445</v>
      </c>
      <c r="E2344" s="74" t="s">
        <v>39</v>
      </c>
      <c r="F2344" s="33">
        <v>42796.740972222222</v>
      </c>
      <c r="G2344" s="51">
        <f t="shared" si="353"/>
        <v>0.14097222222335404</v>
      </c>
      <c r="H2344" s="31" t="str">
        <f t="shared" si="355"/>
        <v>ACCEPTABLE</v>
      </c>
      <c r="I2344" s="18"/>
      <c r="J2344" s="33">
        <v>42796.881944444445</v>
      </c>
      <c r="K2344" s="33">
        <v>42796.888888888891</v>
      </c>
      <c r="L2344" s="27">
        <f t="shared" si="356"/>
        <v>6.9444444452528842E-3</v>
      </c>
      <c r="M2344" s="28" t="str">
        <f t="shared" si="357"/>
        <v>TRUE</v>
      </c>
      <c r="N2344" s="31" t="s">
        <v>39</v>
      </c>
      <c r="O2344" s="29" t="s">
        <v>221</v>
      </c>
      <c r="P2344"/>
      <c r="Q2344"/>
      <c r="R2344"/>
      <c r="S2344"/>
      <c r="T2344"/>
      <c r="U2344"/>
      <c r="V2344"/>
      <c r="W2344"/>
    </row>
    <row r="2345" spans="1:23" ht="27" customHeight="1" thickBot="1" x14ac:dyDescent="0.3">
      <c r="A2345" s="77">
        <v>20303</v>
      </c>
      <c r="B2345" s="78">
        <v>2334</v>
      </c>
      <c r="C2345" s="79" t="s">
        <v>1175</v>
      </c>
      <c r="D2345" s="80">
        <v>42797.284722222219</v>
      </c>
      <c r="E2345" s="78" t="s">
        <v>41</v>
      </c>
      <c r="F2345" s="33">
        <v>42797.218055555553</v>
      </c>
      <c r="G2345" s="51">
        <f t="shared" si="353"/>
        <v>6.6666666665696539E-2</v>
      </c>
      <c r="H2345" s="31" t="str">
        <f t="shared" si="355"/>
        <v>ACCEPTABLE</v>
      </c>
      <c r="I2345" s="18"/>
      <c r="J2345" s="33">
        <v>42797.286111111112</v>
      </c>
      <c r="K2345" s="33">
        <v>42797.295138888891</v>
      </c>
      <c r="L2345" s="27">
        <f t="shared" si="356"/>
        <v>9.0277777781011537E-3</v>
      </c>
      <c r="M2345" s="28" t="str">
        <f t="shared" si="357"/>
        <v>TRUE</v>
      </c>
      <c r="N2345" s="31" t="s">
        <v>41</v>
      </c>
      <c r="O2345" s="29" t="s">
        <v>1242</v>
      </c>
      <c r="P2345"/>
      <c r="Q2345"/>
      <c r="R2345"/>
      <c r="S2345"/>
      <c r="T2345"/>
      <c r="U2345"/>
      <c r="V2345"/>
      <c r="W2345"/>
    </row>
    <row r="2346" spans="1:23" ht="27" customHeight="1" thickBot="1" x14ac:dyDescent="0.3">
      <c r="A2346" s="77">
        <v>20303</v>
      </c>
      <c r="B2346" s="78">
        <v>2335</v>
      </c>
      <c r="C2346" s="79" t="s">
        <v>43</v>
      </c>
      <c r="D2346" s="80">
        <v>42797.319444444445</v>
      </c>
      <c r="E2346" s="78" t="s">
        <v>39</v>
      </c>
      <c r="F2346" s="33">
        <v>42797.218055555553</v>
      </c>
      <c r="G2346" s="51">
        <f t="shared" si="353"/>
        <v>0.10138888889196096</v>
      </c>
      <c r="H2346" s="31" t="str">
        <f t="shared" si="355"/>
        <v>ACCEPTABLE</v>
      </c>
      <c r="I2346" s="18"/>
      <c r="J2346" s="33">
        <v>42797.326388888891</v>
      </c>
      <c r="K2346" s="33">
        <v>42797.333333333336</v>
      </c>
      <c r="L2346" s="27">
        <f t="shared" si="356"/>
        <v>6.9444444452528842E-3</v>
      </c>
      <c r="M2346" s="28" t="str">
        <f t="shared" si="357"/>
        <v>TRUE</v>
      </c>
      <c r="N2346" s="31" t="s">
        <v>39</v>
      </c>
      <c r="O2346" s="29" t="s">
        <v>54</v>
      </c>
      <c r="P2346"/>
      <c r="Q2346"/>
      <c r="R2346"/>
      <c r="S2346"/>
      <c r="T2346"/>
      <c r="U2346"/>
      <c r="V2346"/>
      <c r="W2346"/>
    </row>
    <row r="2347" spans="1:23" ht="27" customHeight="1" thickBot="1" x14ac:dyDescent="0.3">
      <c r="A2347" s="73">
        <v>20302</v>
      </c>
      <c r="B2347" s="74">
        <v>2336</v>
      </c>
      <c r="C2347" s="75" t="s">
        <v>43</v>
      </c>
      <c r="D2347" s="76">
        <v>42797.590277777781</v>
      </c>
      <c r="E2347" s="74" t="s">
        <v>41</v>
      </c>
      <c r="F2347" s="33">
        <v>42797.518055555556</v>
      </c>
      <c r="G2347" s="51">
        <f t="shared" si="353"/>
        <v>7.2222222224809229E-2</v>
      </c>
      <c r="H2347" s="31" t="str">
        <f t="shared" si="355"/>
        <v>ACCEPTABLE</v>
      </c>
      <c r="I2347" s="18"/>
      <c r="J2347" s="33">
        <v>42797.566666666666</v>
      </c>
      <c r="K2347" s="33">
        <v>42797.573611111111</v>
      </c>
      <c r="L2347" s="27">
        <f t="shared" si="356"/>
        <v>6.9444444452528842E-3</v>
      </c>
      <c r="M2347" s="28" t="str">
        <f t="shared" si="357"/>
        <v>TRUE</v>
      </c>
      <c r="N2347" s="31" t="s">
        <v>41</v>
      </c>
      <c r="O2347" s="29" t="s">
        <v>54</v>
      </c>
      <c r="P2347"/>
      <c r="Q2347"/>
      <c r="R2347"/>
      <c r="S2347"/>
      <c r="T2347"/>
      <c r="U2347"/>
      <c r="V2347"/>
      <c r="W2347"/>
    </row>
    <row r="2348" spans="1:23" ht="27" customHeight="1" thickBot="1" x14ac:dyDescent="0.3">
      <c r="A2348" s="73">
        <v>20302</v>
      </c>
      <c r="B2348" s="74">
        <v>2337</v>
      </c>
      <c r="C2348" s="75" t="s">
        <v>1175</v>
      </c>
      <c r="D2348" s="76">
        <v>42797.618055555555</v>
      </c>
      <c r="E2348" s="74" t="s">
        <v>39</v>
      </c>
      <c r="F2348" s="33">
        <v>42797.518055555556</v>
      </c>
      <c r="G2348" s="51">
        <f t="shared" si="353"/>
        <v>9.9999999998544808E-2</v>
      </c>
      <c r="H2348" s="31" t="str">
        <f t="shared" si="355"/>
        <v>ACCEPTABLE</v>
      </c>
      <c r="I2348" s="18"/>
      <c r="J2348" s="33">
        <v>42797.613194444442</v>
      </c>
      <c r="K2348" s="33">
        <v>42797.625694444447</v>
      </c>
      <c r="L2348" s="27">
        <f t="shared" si="356"/>
        <v>1.2500000004365575E-2</v>
      </c>
      <c r="M2348" s="28" t="str">
        <f t="shared" si="357"/>
        <v>TRUE</v>
      </c>
      <c r="N2348" s="31" t="s">
        <v>39</v>
      </c>
      <c r="O2348" s="29" t="s">
        <v>1243</v>
      </c>
      <c r="P2348"/>
      <c r="Q2348"/>
      <c r="R2348"/>
      <c r="S2348"/>
      <c r="T2348"/>
      <c r="U2348"/>
      <c r="V2348"/>
      <c r="W2348"/>
    </row>
    <row r="2349" spans="1:23" ht="27" customHeight="1" thickBot="1" x14ac:dyDescent="0.3">
      <c r="A2349" s="77">
        <v>20304</v>
      </c>
      <c r="B2349" s="78">
        <v>2338</v>
      </c>
      <c r="C2349" s="79" t="s">
        <v>340</v>
      </c>
      <c r="D2349" s="80">
        <v>42797.652777777781</v>
      </c>
      <c r="E2349" s="78" t="s">
        <v>41</v>
      </c>
      <c r="F2349" s="33">
        <v>42797.218055555553</v>
      </c>
      <c r="G2349" s="51">
        <f t="shared" si="353"/>
        <v>0.43472222222771961</v>
      </c>
      <c r="H2349" s="31" t="str">
        <f t="shared" si="355"/>
        <v>ACCEPTABLE</v>
      </c>
      <c r="I2349" s="18"/>
      <c r="J2349" s="33">
        <v>42797.654861111114</v>
      </c>
      <c r="K2349" s="33">
        <v>42797.670138888891</v>
      </c>
      <c r="L2349" s="27">
        <f t="shared" si="356"/>
        <v>1.5277777776645962E-2</v>
      </c>
      <c r="M2349" s="28" t="str">
        <f t="shared" si="357"/>
        <v>TRUE</v>
      </c>
      <c r="N2349" s="31" t="s">
        <v>41</v>
      </c>
      <c r="O2349" s="29" t="s">
        <v>750</v>
      </c>
      <c r="P2349"/>
      <c r="Q2349"/>
      <c r="R2349"/>
      <c r="S2349"/>
      <c r="T2349"/>
      <c r="U2349"/>
      <c r="V2349"/>
      <c r="W2349"/>
    </row>
    <row r="2350" spans="1:23" ht="27" customHeight="1" thickBot="1" x14ac:dyDescent="0.3">
      <c r="A2350" s="77">
        <v>20304</v>
      </c>
      <c r="B2350" s="78">
        <v>2339</v>
      </c>
      <c r="C2350" s="79" t="s">
        <v>51</v>
      </c>
      <c r="D2350" s="80">
        <v>42797.6875</v>
      </c>
      <c r="E2350" s="78" t="s">
        <v>39</v>
      </c>
      <c r="F2350" s="33">
        <v>42797.218055555553</v>
      </c>
      <c r="G2350" s="51">
        <f t="shared" si="353"/>
        <v>0.46944444444670808</v>
      </c>
      <c r="H2350" s="31" t="str">
        <f t="shared" si="355"/>
        <v>ACCEPTABLE</v>
      </c>
      <c r="I2350" s="18"/>
      <c r="J2350" s="33">
        <v>42797.691666666666</v>
      </c>
      <c r="K2350" s="33">
        <v>42797.701388888891</v>
      </c>
      <c r="L2350" s="27">
        <f t="shared" si="356"/>
        <v>9.7222222248092294E-3</v>
      </c>
      <c r="M2350" s="28" t="str">
        <f t="shared" si="357"/>
        <v>TRUE</v>
      </c>
      <c r="N2350" s="31" t="s">
        <v>39</v>
      </c>
      <c r="O2350" s="29" t="s">
        <v>422</v>
      </c>
      <c r="P2350"/>
      <c r="Q2350"/>
      <c r="R2350"/>
      <c r="S2350"/>
      <c r="T2350"/>
      <c r="U2350"/>
      <c r="V2350"/>
      <c r="W2350"/>
    </row>
    <row r="2351" spans="1:23" ht="27" customHeight="1" thickBot="1" x14ac:dyDescent="0.3">
      <c r="A2351" s="77">
        <v>20304</v>
      </c>
      <c r="B2351" s="78">
        <v>2340</v>
      </c>
      <c r="C2351" s="79" t="s">
        <v>51</v>
      </c>
      <c r="D2351" s="80">
        <v>42798.298611111109</v>
      </c>
      <c r="E2351" s="78" t="s">
        <v>41</v>
      </c>
      <c r="F2351" s="33">
        <v>42798.230555555558</v>
      </c>
      <c r="G2351" s="51">
        <f t="shared" si="353"/>
        <v>6.8055555551836733E-2</v>
      </c>
      <c r="H2351" s="31" t="str">
        <f t="shared" si="355"/>
        <v>ACCEPTABLE</v>
      </c>
      <c r="I2351" s="18"/>
      <c r="J2351" s="33">
        <v>42798.308333333334</v>
      </c>
      <c r="K2351" s="33">
        <v>42798.320138888892</v>
      </c>
      <c r="L2351" s="27">
        <f t="shared" si="356"/>
        <v>1.1805555557657499E-2</v>
      </c>
      <c r="M2351" s="28" t="str">
        <f t="shared" si="357"/>
        <v>TRUE</v>
      </c>
      <c r="N2351" s="31" t="s">
        <v>41</v>
      </c>
      <c r="O2351" s="29" t="s">
        <v>197</v>
      </c>
      <c r="P2351"/>
      <c r="Q2351"/>
      <c r="R2351"/>
      <c r="S2351"/>
      <c r="T2351"/>
      <c r="U2351"/>
      <c r="V2351"/>
      <c r="W2351"/>
    </row>
    <row r="2352" spans="1:23" ht="27" customHeight="1" thickBot="1" x14ac:dyDescent="0.3">
      <c r="A2352" s="77">
        <v>20304</v>
      </c>
      <c r="B2352" s="78">
        <v>2341</v>
      </c>
      <c r="C2352" s="79" t="s">
        <v>340</v>
      </c>
      <c r="D2352" s="80">
        <v>42798.326388888891</v>
      </c>
      <c r="E2352" s="78" t="s">
        <v>39</v>
      </c>
      <c r="F2352" s="33">
        <v>42798.230555555558</v>
      </c>
      <c r="G2352" s="51">
        <f t="shared" ref="G2352:G2395" si="358">IF(D2352="","",D2352-F2352)</f>
        <v>9.5833333332848269E-2</v>
      </c>
      <c r="H2352" s="31" t="str">
        <f t="shared" si="355"/>
        <v>ACCEPTABLE</v>
      </c>
      <c r="I2352" s="18"/>
      <c r="J2352" s="33">
        <v>42798.336805555555</v>
      </c>
      <c r="K2352" s="33">
        <v>42798.348611111112</v>
      </c>
      <c r="L2352" s="27">
        <f t="shared" si="356"/>
        <v>1.1805555557657499E-2</v>
      </c>
      <c r="M2352" s="28" t="str">
        <f t="shared" si="357"/>
        <v>TRUE</v>
      </c>
      <c r="N2352" s="31" t="s">
        <v>39</v>
      </c>
      <c r="O2352" s="29" t="s">
        <v>1244</v>
      </c>
      <c r="P2352"/>
      <c r="Q2352"/>
      <c r="R2352"/>
      <c r="S2352"/>
      <c r="T2352"/>
      <c r="U2352"/>
      <c r="V2352"/>
      <c r="W2352"/>
    </row>
    <row r="2353" spans="1:23" ht="27" customHeight="1" thickBot="1" x14ac:dyDescent="0.3">
      <c r="A2353" s="73">
        <v>20305</v>
      </c>
      <c r="B2353" s="74">
        <v>2342</v>
      </c>
      <c r="C2353" s="75" t="s">
        <v>340</v>
      </c>
      <c r="D2353" s="76">
        <v>42798.569444444445</v>
      </c>
      <c r="E2353" s="74" t="s">
        <v>41</v>
      </c>
      <c r="F2353" s="33">
        <v>42798.230555555558</v>
      </c>
      <c r="G2353" s="51">
        <f t="shared" si="358"/>
        <v>0.33888888888759539</v>
      </c>
      <c r="H2353" s="31" t="str">
        <f t="shared" si="355"/>
        <v>ACCEPTABLE</v>
      </c>
      <c r="I2353" s="18"/>
      <c r="J2353" s="33">
        <v>42798.56527777778</v>
      </c>
      <c r="K2353" s="33">
        <v>42798.580555555556</v>
      </c>
      <c r="L2353" s="27">
        <f t="shared" si="356"/>
        <v>1.5277777776645962E-2</v>
      </c>
      <c r="M2353" s="28" t="str">
        <f t="shared" si="357"/>
        <v>TRUE</v>
      </c>
      <c r="N2353" s="31" t="s">
        <v>41</v>
      </c>
      <c r="O2353" s="29" t="s">
        <v>1245</v>
      </c>
      <c r="P2353"/>
      <c r="Q2353"/>
      <c r="R2353"/>
      <c r="S2353"/>
      <c r="T2353"/>
      <c r="U2353"/>
      <c r="V2353"/>
      <c r="W2353"/>
    </row>
    <row r="2354" spans="1:23" ht="27" customHeight="1" thickBot="1" x14ac:dyDescent="0.3">
      <c r="A2354" s="73">
        <v>20305</v>
      </c>
      <c r="B2354" s="74">
        <v>2343</v>
      </c>
      <c r="C2354" s="75" t="s">
        <v>51</v>
      </c>
      <c r="D2354" s="76">
        <v>42798.597222222219</v>
      </c>
      <c r="E2354" s="74" t="s">
        <v>39</v>
      </c>
      <c r="F2354" s="33">
        <v>42798.230555555558</v>
      </c>
      <c r="G2354" s="51">
        <f t="shared" si="358"/>
        <v>0.36666666666133096</v>
      </c>
      <c r="H2354" s="31" t="str">
        <f t="shared" si="355"/>
        <v>ACCEPTABLE</v>
      </c>
      <c r="I2354" s="18"/>
      <c r="J2354" s="33">
        <v>42798.598611111112</v>
      </c>
      <c r="K2354" s="33">
        <v>42798.604166666664</v>
      </c>
      <c r="L2354" s="27">
        <f t="shared" si="356"/>
        <v>5.5555555518367328E-3</v>
      </c>
      <c r="M2354" s="28" t="str">
        <f t="shared" si="357"/>
        <v>TRUE</v>
      </c>
      <c r="N2354" s="31" t="s">
        <v>39</v>
      </c>
      <c r="O2354" s="29" t="s">
        <v>118</v>
      </c>
      <c r="P2354"/>
      <c r="Q2354"/>
      <c r="R2354"/>
      <c r="S2354"/>
      <c r="T2354"/>
      <c r="U2354"/>
      <c r="V2354"/>
      <c r="W2354"/>
    </row>
    <row r="2355" spans="1:23" ht="27" customHeight="1" thickBot="1" x14ac:dyDescent="0.3">
      <c r="A2355" s="73">
        <v>20303</v>
      </c>
      <c r="B2355" s="74">
        <v>2344</v>
      </c>
      <c r="C2355" s="75" t="s">
        <v>1175</v>
      </c>
      <c r="D2355" s="76">
        <v>42798.638888888891</v>
      </c>
      <c r="E2355" s="74" t="s">
        <v>39</v>
      </c>
      <c r="F2355" s="33">
        <v>42798.513194444444</v>
      </c>
      <c r="G2355" s="51">
        <f t="shared" si="358"/>
        <v>0.12569444444670808</v>
      </c>
      <c r="H2355" s="31" t="str">
        <f t="shared" si="355"/>
        <v>ACCEPTABLE</v>
      </c>
      <c r="I2355" s="18"/>
      <c r="J2355" s="33">
        <v>42798.643055555556</v>
      </c>
      <c r="K2355" s="33">
        <v>42798.655555555553</v>
      </c>
      <c r="L2355" s="27">
        <f t="shared" si="356"/>
        <v>1.2499999997089617E-2</v>
      </c>
      <c r="M2355" s="28" t="str">
        <f t="shared" si="357"/>
        <v>TRUE</v>
      </c>
      <c r="N2355" s="31" t="s">
        <v>39</v>
      </c>
      <c r="O2355" s="29" t="s">
        <v>1014</v>
      </c>
      <c r="P2355"/>
      <c r="Q2355"/>
      <c r="R2355"/>
      <c r="S2355"/>
      <c r="T2355"/>
      <c r="U2355"/>
      <c r="V2355"/>
      <c r="W2355"/>
    </row>
    <row r="2356" spans="1:23" ht="27" customHeight="1" thickBot="1" x14ac:dyDescent="0.3">
      <c r="A2356" s="77">
        <v>20306</v>
      </c>
      <c r="B2356" s="78">
        <v>2345</v>
      </c>
      <c r="C2356" s="79" t="s">
        <v>340</v>
      </c>
      <c r="D2356" s="80">
        <v>42799.277777777781</v>
      </c>
      <c r="E2356" s="78" t="s">
        <v>41</v>
      </c>
      <c r="F2356" s="33">
        <v>42798.929166666669</v>
      </c>
      <c r="G2356" s="51">
        <f t="shared" si="358"/>
        <v>0.34861111111240461</v>
      </c>
      <c r="H2356" s="31" t="str">
        <f t="shared" si="355"/>
        <v>ACCEPTABLE</v>
      </c>
      <c r="I2356" s="18"/>
      <c r="J2356" s="33">
        <v>42799.260416666664</v>
      </c>
      <c r="K2356" s="33">
        <v>42799.270833333336</v>
      </c>
      <c r="L2356" s="27">
        <f t="shared" si="356"/>
        <v>1.0416666671517305E-2</v>
      </c>
      <c r="M2356" s="28" t="str">
        <f t="shared" si="357"/>
        <v>TRUE</v>
      </c>
      <c r="N2356" s="31" t="s">
        <v>41</v>
      </c>
      <c r="O2356" s="29" t="s">
        <v>1246</v>
      </c>
      <c r="P2356"/>
      <c r="Q2356"/>
      <c r="R2356"/>
      <c r="S2356"/>
      <c r="T2356"/>
      <c r="U2356"/>
      <c r="V2356"/>
      <c r="W2356"/>
    </row>
    <row r="2357" spans="1:23" ht="27" customHeight="1" thickBot="1" x14ac:dyDescent="0.3">
      <c r="A2357" s="77">
        <v>20306</v>
      </c>
      <c r="B2357" s="78">
        <v>2346</v>
      </c>
      <c r="C2357" s="79" t="s">
        <v>51</v>
      </c>
      <c r="D2357" s="80">
        <v>42799.3125</v>
      </c>
      <c r="E2357" s="78" t="s">
        <v>39</v>
      </c>
      <c r="F2357" s="33">
        <v>42798.929166666669</v>
      </c>
      <c r="G2357" s="51">
        <f t="shared" si="358"/>
        <v>0.38333333333139308</v>
      </c>
      <c r="H2357" s="31" t="str">
        <f t="shared" si="355"/>
        <v>ACCEPTABLE</v>
      </c>
      <c r="I2357" s="18"/>
      <c r="J2357" s="33">
        <v>42799.305555555555</v>
      </c>
      <c r="K2357" s="33">
        <v>42799.313194444447</v>
      </c>
      <c r="L2357" s="27">
        <f t="shared" si="356"/>
        <v>7.6388888919609599E-3</v>
      </c>
      <c r="M2357" s="28" t="str">
        <f t="shared" si="357"/>
        <v>TRUE</v>
      </c>
      <c r="N2357" s="31" t="s">
        <v>39</v>
      </c>
      <c r="O2357" s="29" t="s">
        <v>542</v>
      </c>
      <c r="P2357"/>
      <c r="Q2357"/>
      <c r="R2357"/>
      <c r="S2357"/>
      <c r="T2357"/>
      <c r="U2357"/>
      <c r="V2357"/>
      <c r="W2357"/>
    </row>
    <row r="2358" spans="1:23" ht="27" customHeight="1" thickBot="1" x14ac:dyDescent="0.3">
      <c r="A2358" s="77">
        <v>20305</v>
      </c>
      <c r="B2358" s="78">
        <v>2347</v>
      </c>
      <c r="C2358" s="79" t="s">
        <v>53</v>
      </c>
      <c r="D2358" s="80">
        <v>42799.673611111109</v>
      </c>
      <c r="E2358" s="78" t="s">
        <v>41</v>
      </c>
      <c r="F2358" s="33">
        <v>42799.447916666664</v>
      </c>
      <c r="G2358" s="51">
        <f t="shared" si="358"/>
        <v>0.22569444444525288</v>
      </c>
      <c r="H2358" s="31" t="str">
        <f t="shared" si="355"/>
        <v>ACCEPTABLE</v>
      </c>
      <c r="I2358" s="18"/>
      <c r="J2358" s="33">
        <v>42799.672222222223</v>
      </c>
      <c r="K2358" s="33">
        <v>42799.681944444441</v>
      </c>
      <c r="L2358" s="27">
        <f t="shared" si="356"/>
        <v>9.7222222175332718E-3</v>
      </c>
      <c r="M2358" s="28" t="str">
        <f t="shared" si="357"/>
        <v>TRUE</v>
      </c>
      <c r="N2358" s="31" t="s">
        <v>41</v>
      </c>
      <c r="O2358" s="29" t="s">
        <v>405</v>
      </c>
      <c r="P2358"/>
      <c r="Q2358"/>
      <c r="R2358"/>
      <c r="S2358"/>
      <c r="T2358"/>
      <c r="U2358"/>
      <c r="V2358"/>
      <c r="W2358"/>
    </row>
    <row r="2359" spans="1:23" ht="27" customHeight="1" thickBot="1" x14ac:dyDescent="0.3">
      <c r="A2359" s="77">
        <v>20305</v>
      </c>
      <c r="B2359" s="78">
        <v>2348</v>
      </c>
      <c r="C2359" s="79" t="s">
        <v>497</v>
      </c>
      <c r="D2359" s="80">
        <v>42799.701388888891</v>
      </c>
      <c r="E2359" s="78" t="s">
        <v>39</v>
      </c>
      <c r="F2359" s="33">
        <v>42799.447916666664</v>
      </c>
      <c r="G2359" s="51">
        <f t="shared" si="358"/>
        <v>0.25347222222626442</v>
      </c>
      <c r="H2359" s="31" t="str">
        <f t="shared" si="355"/>
        <v>ACCEPTABLE</v>
      </c>
      <c r="I2359" s="18"/>
      <c r="J2359" s="33">
        <v>42799.709722222222</v>
      </c>
      <c r="K2359" s="33">
        <v>42799.723611111112</v>
      </c>
      <c r="L2359" s="27">
        <f t="shared" si="356"/>
        <v>1.3888888890505768E-2</v>
      </c>
      <c r="M2359" s="28" t="str">
        <f t="shared" si="357"/>
        <v>TRUE</v>
      </c>
      <c r="N2359" s="31" t="s">
        <v>39</v>
      </c>
      <c r="O2359" s="29" t="s">
        <v>1185</v>
      </c>
      <c r="P2359"/>
      <c r="Q2359"/>
      <c r="R2359"/>
      <c r="S2359"/>
      <c r="T2359"/>
      <c r="U2359"/>
      <c r="V2359"/>
      <c r="W2359"/>
    </row>
    <row r="2360" spans="1:23" ht="27" customHeight="1" thickBot="1" x14ac:dyDescent="0.3">
      <c r="A2360" s="73">
        <v>20307</v>
      </c>
      <c r="B2360" s="74">
        <v>2349</v>
      </c>
      <c r="C2360" s="75" t="s">
        <v>40</v>
      </c>
      <c r="D2360" s="76">
        <v>42799.774305555555</v>
      </c>
      <c r="E2360" s="74" t="s">
        <v>41</v>
      </c>
      <c r="F2360" s="33">
        <v>42799.447916666664</v>
      </c>
      <c r="G2360" s="51">
        <f t="shared" si="358"/>
        <v>0.32638888889050577</v>
      </c>
      <c r="H2360" s="31" t="str">
        <f t="shared" si="355"/>
        <v>ACCEPTABLE</v>
      </c>
      <c r="I2360" s="18"/>
      <c r="J2360" s="33">
        <v>42799.775000000001</v>
      </c>
      <c r="K2360" s="33">
        <v>42799.787499999999</v>
      </c>
      <c r="L2360" s="27">
        <f t="shared" si="356"/>
        <v>1.2499999997089617E-2</v>
      </c>
      <c r="M2360" s="28" t="str">
        <f t="shared" si="357"/>
        <v>TRUE</v>
      </c>
      <c r="N2360" s="31" t="s">
        <v>41</v>
      </c>
      <c r="O2360" s="29" t="s">
        <v>1247</v>
      </c>
      <c r="P2360"/>
      <c r="Q2360"/>
      <c r="R2360"/>
      <c r="S2360"/>
      <c r="T2360"/>
      <c r="U2360"/>
      <c r="V2360"/>
      <c r="W2360"/>
    </row>
    <row r="2361" spans="1:23" ht="27" customHeight="1" thickBot="1" x14ac:dyDescent="0.3">
      <c r="A2361" s="73">
        <v>20307</v>
      </c>
      <c r="B2361" s="74">
        <v>2350</v>
      </c>
      <c r="C2361" s="75" t="s">
        <v>43</v>
      </c>
      <c r="D2361" s="76">
        <v>42799.809027777781</v>
      </c>
      <c r="E2361" s="74" t="s">
        <v>39</v>
      </c>
      <c r="F2361" s="33">
        <v>42799.447916666664</v>
      </c>
      <c r="G2361" s="51">
        <f t="shared" si="358"/>
        <v>0.36111111111677019</v>
      </c>
      <c r="H2361" s="31" t="str">
        <f t="shared" si="355"/>
        <v>ACCEPTABLE</v>
      </c>
      <c r="I2361" s="18"/>
      <c r="J2361" s="33">
        <v>42799.8125</v>
      </c>
      <c r="K2361" s="33">
        <v>42799.822222222225</v>
      </c>
      <c r="L2361" s="27">
        <f t="shared" si="356"/>
        <v>9.7222222248092294E-3</v>
      </c>
      <c r="M2361" s="28" t="str">
        <f t="shared" si="357"/>
        <v>TRUE</v>
      </c>
      <c r="N2361" s="31" t="s">
        <v>39</v>
      </c>
      <c r="O2361" s="29" t="s">
        <v>398</v>
      </c>
      <c r="P2361"/>
      <c r="Q2361"/>
      <c r="R2361"/>
      <c r="S2361"/>
      <c r="T2361"/>
      <c r="U2361"/>
      <c r="V2361"/>
      <c r="W2361"/>
    </row>
    <row r="2362" spans="1:23" ht="27" customHeight="1" thickBot="1" x14ac:dyDescent="0.3">
      <c r="A2362" s="73">
        <v>20307</v>
      </c>
      <c r="B2362" s="74">
        <v>2351</v>
      </c>
      <c r="C2362" s="75" t="s">
        <v>43</v>
      </c>
      <c r="D2362" s="76">
        <v>42800.527777777781</v>
      </c>
      <c r="E2362" s="74" t="s">
        <v>41</v>
      </c>
      <c r="F2362" s="33">
        <v>42800.45416666667</v>
      </c>
      <c r="G2362" s="51">
        <f t="shared" si="358"/>
        <v>7.3611111110949423E-2</v>
      </c>
      <c r="H2362" s="31" t="str">
        <f t="shared" si="355"/>
        <v>ACCEPTABLE</v>
      </c>
      <c r="I2362" s="18"/>
      <c r="J2362" s="33">
        <v>42800.520833333336</v>
      </c>
      <c r="K2362" s="33">
        <v>42800.530555555553</v>
      </c>
      <c r="L2362" s="27">
        <f t="shared" si="356"/>
        <v>9.7222222175332718E-3</v>
      </c>
      <c r="M2362" s="28" t="str">
        <f t="shared" si="357"/>
        <v>TRUE</v>
      </c>
      <c r="N2362" s="31" t="s">
        <v>41</v>
      </c>
      <c r="O2362" s="29" t="s">
        <v>398</v>
      </c>
      <c r="P2362"/>
      <c r="Q2362"/>
      <c r="R2362"/>
      <c r="S2362"/>
      <c r="T2362"/>
      <c r="U2362"/>
      <c r="V2362"/>
      <c r="W2362"/>
    </row>
    <row r="2363" spans="1:23" ht="27" customHeight="1" thickBot="1" x14ac:dyDescent="0.3">
      <c r="A2363" s="73">
        <v>20307</v>
      </c>
      <c r="B2363" s="74">
        <v>2352</v>
      </c>
      <c r="C2363" s="75" t="s">
        <v>40</v>
      </c>
      <c r="D2363" s="76">
        <v>42800.555555555555</v>
      </c>
      <c r="E2363" s="74" t="s">
        <v>39</v>
      </c>
      <c r="F2363" s="33">
        <v>42800.45416666667</v>
      </c>
      <c r="G2363" s="51">
        <f t="shared" si="358"/>
        <v>0.101388888884685</v>
      </c>
      <c r="H2363" s="31" t="str">
        <f t="shared" si="355"/>
        <v>ACCEPTABLE</v>
      </c>
      <c r="I2363" s="18"/>
      <c r="J2363" s="33">
        <v>42800.541666666664</v>
      </c>
      <c r="K2363" s="33">
        <v>42800.555555555555</v>
      </c>
      <c r="L2363" s="27">
        <f t="shared" si="356"/>
        <v>1.3888888890505768E-2</v>
      </c>
      <c r="M2363" s="28" t="str">
        <f t="shared" si="357"/>
        <v>TRUE</v>
      </c>
      <c r="N2363" s="31" t="s">
        <v>39</v>
      </c>
      <c r="O2363" s="29" t="s">
        <v>1247</v>
      </c>
      <c r="P2363"/>
      <c r="Q2363"/>
      <c r="R2363"/>
      <c r="S2363"/>
      <c r="T2363"/>
      <c r="U2363"/>
      <c r="V2363"/>
      <c r="W2363"/>
    </row>
    <row r="2364" spans="1:23" ht="27" customHeight="1" thickBot="1" x14ac:dyDescent="0.3">
      <c r="A2364" s="73">
        <v>20306</v>
      </c>
      <c r="B2364" s="74">
        <v>2353</v>
      </c>
      <c r="C2364" s="75" t="s">
        <v>51</v>
      </c>
      <c r="D2364" s="76">
        <v>42801.236111111109</v>
      </c>
      <c r="E2364" s="74" t="s">
        <v>41</v>
      </c>
      <c r="F2364" s="33">
        <v>42800.740277777775</v>
      </c>
      <c r="G2364" s="51">
        <f t="shared" si="358"/>
        <v>0.49583333333430346</v>
      </c>
      <c r="H2364" s="31" t="str">
        <f t="shared" si="355"/>
        <v>ACCEPTABLE</v>
      </c>
      <c r="I2364" s="18"/>
      <c r="J2364" s="33">
        <v>42801.238888888889</v>
      </c>
      <c r="K2364" s="33">
        <v>42801.246527777781</v>
      </c>
      <c r="L2364" s="27">
        <f t="shared" si="356"/>
        <v>7.6388888919609599E-3</v>
      </c>
      <c r="M2364" s="28" t="str">
        <f t="shared" si="357"/>
        <v>TRUE</v>
      </c>
      <c r="N2364" s="31" t="s">
        <v>41</v>
      </c>
      <c r="O2364" s="29" t="s">
        <v>821</v>
      </c>
      <c r="P2364"/>
      <c r="Q2364"/>
      <c r="R2364"/>
      <c r="S2364"/>
      <c r="T2364"/>
      <c r="U2364"/>
      <c r="V2364"/>
      <c r="W2364"/>
    </row>
    <row r="2365" spans="1:23" ht="27" customHeight="1" thickBot="1" x14ac:dyDescent="0.3">
      <c r="A2365" s="73">
        <v>20306</v>
      </c>
      <c r="B2365" s="74">
        <v>2354</v>
      </c>
      <c r="C2365" s="75" t="s">
        <v>340</v>
      </c>
      <c r="D2365" s="76">
        <v>42801.263888888891</v>
      </c>
      <c r="E2365" s="74" t="s">
        <v>39</v>
      </c>
      <c r="F2365" s="33">
        <v>42800.740277777775</v>
      </c>
      <c r="G2365" s="51">
        <f t="shared" si="358"/>
        <v>0.523611111115315</v>
      </c>
      <c r="H2365" s="31" t="str">
        <f t="shared" si="355"/>
        <v>ACCEPTABLE</v>
      </c>
      <c r="I2365" s="18"/>
      <c r="J2365" s="33">
        <v>42801.277083333334</v>
      </c>
      <c r="K2365" s="33">
        <v>42801.286805555559</v>
      </c>
      <c r="L2365" s="27">
        <f t="shared" si="356"/>
        <v>9.7222222248092294E-3</v>
      </c>
      <c r="M2365" s="28" t="str">
        <f t="shared" si="357"/>
        <v>TRUE</v>
      </c>
      <c r="N2365" s="31" t="s">
        <v>39</v>
      </c>
      <c r="O2365" s="29" t="s">
        <v>1248</v>
      </c>
      <c r="P2365"/>
      <c r="Q2365"/>
      <c r="R2365"/>
      <c r="S2365"/>
      <c r="T2365"/>
      <c r="U2365"/>
      <c r="V2365"/>
      <c r="W2365"/>
    </row>
    <row r="2366" spans="1:23" ht="27" customHeight="1" thickBot="1" x14ac:dyDescent="0.3">
      <c r="A2366" s="77">
        <v>20308</v>
      </c>
      <c r="B2366" s="78">
        <v>2355</v>
      </c>
      <c r="C2366" s="79" t="s">
        <v>340</v>
      </c>
      <c r="D2366" s="80">
        <v>42801.322916666664</v>
      </c>
      <c r="E2366" s="78" t="s">
        <v>41</v>
      </c>
      <c r="F2366" s="33">
        <v>42800.740277777775</v>
      </c>
      <c r="G2366" s="51">
        <f t="shared" si="358"/>
        <v>0.58263888888905058</v>
      </c>
      <c r="H2366" s="31" t="str">
        <f t="shared" si="355"/>
        <v>ACCEPTABLE</v>
      </c>
      <c r="I2366" s="18"/>
      <c r="J2366" s="33">
        <v>42801.322916666664</v>
      </c>
      <c r="K2366" s="33">
        <v>42801.334722222222</v>
      </c>
      <c r="L2366" s="27">
        <f t="shared" si="356"/>
        <v>1.1805555557657499E-2</v>
      </c>
      <c r="M2366" s="28" t="str">
        <f t="shared" si="357"/>
        <v>TRUE</v>
      </c>
      <c r="N2366" s="31" t="s">
        <v>41</v>
      </c>
      <c r="O2366" s="29" t="s">
        <v>1249</v>
      </c>
      <c r="P2366"/>
      <c r="Q2366"/>
      <c r="R2366"/>
      <c r="S2366"/>
      <c r="T2366"/>
      <c r="U2366"/>
      <c r="V2366"/>
      <c r="W2366"/>
    </row>
    <row r="2367" spans="1:23" ht="27" customHeight="1" thickBot="1" x14ac:dyDescent="0.3">
      <c r="A2367" s="77">
        <v>20308</v>
      </c>
      <c r="B2367" s="78">
        <v>2356</v>
      </c>
      <c r="C2367" s="79" t="s">
        <v>51</v>
      </c>
      <c r="D2367" s="80">
        <v>42801.357638888891</v>
      </c>
      <c r="E2367" s="78" t="s">
        <v>39</v>
      </c>
      <c r="F2367" s="33">
        <v>42800.740277777775</v>
      </c>
      <c r="G2367" s="51">
        <f t="shared" si="358"/>
        <v>0.617361111115315</v>
      </c>
      <c r="H2367" s="31" t="str">
        <f t="shared" si="355"/>
        <v>ACCEPTABLE</v>
      </c>
      <c r="I2367" s="18"/>
      <c r="J2367" s="33">
        <v>42801.354166666664</v>
      </c>
      <c r="K2367" s="33">
        <v>42801.361111111109</v>
      </c>
      <c r="L2367" s="27">
        <f t="shared" si="356"/>
        <v>6.9444444452528842E-3</v>
      </c>
      <c r="M2367" s="28" t="str">
        <f t="shared" si="357"/>
        <v>TRUE</v>
      </c>
      <c r="N2367" s="31" t="s">
        <v>39</v>
      </c>
      <c r="O2367" s="29" t="s">
        <v>1250</v>
      </c>
      <c r="P2367"/>
      <c r="Q2367"/>
      <c r="R2367"/>
      <c r="S2367"/>
      <c r="T2367"/>
      <c r="U2367"/>
      <c r="V2367"/>
      <c r="W2367"/>
    </row>
    <row r="2368" spans="1:23" ht="27" customHeight="1" thickBot="1" x14ac:dyDescent="0.3">
      <c r="A2368" s="73">
        <v>20308</v>
      </c>
      <c r="B2368" s="74">
        <v>2357</v>
      </c>
      <c r="C2368" s="75" t="s">
        <v>51</v>
      </c>
      <c r="D2368" s="76">
        <v>42802.256944444445</v>
      </c>
      <c r="E2368" s="74" t="s">
        <v>41</v>
      </c>
      <c r="F2368" s="33">
        <v>42801.722222222219</v>
      </c>
      <c r="G2368" s="51">
        <f t="shared" si="358"/>
        <v>0.53472222222626442</v>
      </c>
      <c r="H2368" s="31" t="str">
        <f t="shared" si="355"/>
        <v>ACCEPTABLE</v>
      </c>
      <c r="I2368" s="18"/>
      <c r="J2368" s="33">
        <v>42802.256249999999</v>
      </c>
      <c r="K2368" s="33">
        <v>42802.262499999997</v>
      </c>
      <c r="L2368" s="27">
        <f t="shared" si="356"/>
        <v>6.2499999985448085E-3</v>
      </c>
      <c r="M2368" s="28" t="str">
        <f t="shared" si="357"/>
        <v>TRUE</v>
      </c>
      <c r="N2368" s="31" t="s">
        <v>41</v>
      </c>
      <c r="O2368" s="29" t="s">
        <v>821</v>
      </c>
      <c r="P2368"/>
      <c r="Q2368"/>
      <c r="R2368"/>
      <c r="S2368"/>
      <c r="T2368"/>
      <c r="U2368"/>
      <c r="V2368"/>
      <c r="W2368"/>
    </row>
    <row r="2369" spans="1:23" ht="27" customHeight="1" thickBot="1" x14ac:dyDescent="0.3">
      <c r="A2369" s="77">
        <v>20308</v>
      </c>
      <c r="B2369" s="78">
        <v>2358</v>
      </c>
      <c r="C2369" s="79" t="s">
        <v>340</v>
      </c>
      <c r="D2369" s="80">
        <v>42802.284722222219</v>
      </c>
      <c r="E2369" s="78" t="s">
        <v>39</v>
      </c>
      <c r="F2369" s="33">
        <v>42801.722222222219</v>
      </c>
      <c r="G2369" s="51">
        <f t="shared" si="358"/>
        <v>0.5625</v>
      </c>
      <c r="H2369" s="31" t="str">
        <f t="shared" si="355"/>
        <v>ACCEPTABLE</v>
      </c>
      <c r="I2369" s="18"/>
      <c r="J2369" s="33">
        <v>42802.284722222219</v>
      </c>
      <c r="K2369" s="33">
        <v>42802.298611111109</v>
      </c>
      <c r="L2369" s="27">
        <f t="shared" si="356"/>
        <v>1.3888888890505768E-2</v>
      </c>
      <c r="M2369" s="28" t="str">
        <f t="shared" si="357"/>
        <v>TRUE</v>
      </c>
      <c r="N2369" s="31" t="s">
        <v>39</v>
      </c>
      <c r="O2369" s="29" t="s">
        <v>1251</v>
      </c>
      <c r="P2369"/>
      <c r="Q2369"/>
      <c r="R2369"/>
      <c r="S2369"/>
      <c r="T2369"/>
      <c r="U2369"/>
      <c r="V2369"/>
      <c r="W2369"/>
    </row>
    <row r="2370" spans="1:23" ht="27" customHeight="1" thickBot="1" x14ac:dyDescent="0.3">
      <c r="A2370" s="73">
        <v>20309</v>
      </c>
      <c r="B2370" s="74">
        <v>2359</v>
      </c>
      <c r="C2370" s="75" t="s">
        <v>1175</v>
      </c>
      <c r="D2370" s="76">
        <v>42804.055555555555</v>
      </c>
      <c r="E2370" s="74" t="s">
        <v>41</v>
      </c>
      <c r="F2370" s="33">
        <v>42804</v>
      </c>
      <c r="G2370" s="51">
        <f t="shared" si="358"/>
        <v>5.5555555554747116E-2</v>
      </c>
      <c r="H2370" s="31" t="str">
        <f t="shared" si="355"/>
        <v>ACCEPTABLE</v>
      </c>
      <c r="I2370" s="18"/>
      <c r="J2370" s="33">
        <v>42804.065972222219</v>
      </c>
      <c r="K2370" s="33">
        <v>42804.077777777777</v>
      </c>
      <c r="L2370" s="27">
        <f t="shared" si="356"/>
        <v>1.1805555557657499E-2</v>
      </c>
      <c r="M2370" s="28" t="str">
        <f t="shared" si="357"/>
        <v>TRUE</v>
      </c>
      <c r="N2370" s="31" t="s">
        <v>41</v>
      </c>
      <c r="O2370" s="29" t="s">
        <v>1252</v>
      </c>
      <c r="P2370"/>
      <c r="Q2370"/>
      <c r="R2370"/>
      <c r="S2370"/>
      <c r="T2370"/>
      <c r="U2370"/>
      <c r="V2370"/>
      <c r="W2370"/>
    </row>
    <row r="2371" spans="1:23" ht="27" customHeight="1" thickBot="1" x14ac:dyDescent="0.3">
      <c r="A2371" s="73">
        <v>20309</v>
      </c>
      <c r="B2371" s="74">
        <v>2360</v>
      </c>
      <c r="C2371" s="75" t="s">
        <v>43</v>
      </c>
      <c r="D2371" s="76">
        <v>42804.090277777781</v>
      </c>
      <c r="E2371" s="74" t="s">
        <v>39</v>
      </c>
      <c r="F2371" s="33">
        <v>42804</v>
      </c>
      <c r="G2371" s="51">
        <f t="shared" si="358"/>
        <v>9.0277777781011537E-2</v>
      </c>
      <c r="H2371" s="31" t="str">
        <f t="shared" ref="H2371:H2416" si="359">IF(D2371-F2371&lt;0,"TOO LATE",IF(G2371="","",IF(OR(DAY(D2371-F2371)&gt;1,AND(HOUR(D2371-F2371)&gt;HOUR("0:59"),(SIGN(D2371-F2371)=1))),"ACCEPTABLE","TOO LATE")))</f>
        <v>ACCEPTABLE</v>
      </c>
      <c r="I2371" s="18"/>
      <c r="J2371" s="33">
        <v>42804.100694444445</v>
      </c>
      <c r="K2371" s="33">
        <v>42804.111111111109</v>
      </c>
      <c r="L2371" s="27">
        <f t="shared" si="356"/>
        <v>1.0416666664241347E-2</v>
      </c>
      <c r="M2371" s="28" t="str">
        <f t="shared" si="357"/>
        <v>TRUE</v>
      </c>
      <c r="N2371" s="31" t="s">
        <v>39</v>
      </c>
      <c r="O2371" s="29" t="s">
        <v>1253</v>
      </c>
      <c r="P2371"/>
      <c r="Q2371"/>
      <c r="R2371"/>
      <c r="S2371"/>
      <c r="T2371"/>
      <c r="U2371"/>
      <c r="V2371"/>
      <c r="W2371"/>
    </row>
    <row r="2372" spans="1:23" ht="27" customHeight="1" thickBot="1" x14ac:dyDescent="0.3">
      <c r="A2372" s="77">
        <v>20310</v>
      </c>
      <c r="B2372" s="78">
        <v>2361</v>
      </c>
      <c r="C2372" s="79" t="s">
        <v>340</v>
      </c>
      <c r="D2372" s="80">
        <v>42804.298611111109</v>
      </c>
      <c r="E2372" s="78" t="s">
        <v>41</v>
      </c>
      <c r="F2372" s="33">
        <v>42803.773611111108</v>
      </c>
      <c r="G2372" s="51">
        <f t="shared" si="358"/>
        <v>0.52500000000145519</v>
      </c>
      <c r="H2372" s="31" t="str">
        <f t="shared" si="359"/>
        <v>ACCEPTABLE</v>
      </c>
      <c r="I2372" s="18"/>
      <c r="J2372" s="33">
        <v>42804.295138888891</v>
      </c>
      <c r="K2372" s="33">
        <v>42804.307638888888</v>
      </c>
      <c r="L2372" s="27">
        <f t="shared" ref="L2372:L2417" si="360">IF(OR(K2372="",J2372=""), "Incomplete Data", K2372-J2372)</f>
        <v>1.2499999997089617E-2</v>
      </c>
      <c r="M2372" s="28" t="str">
        <f t="shared" ref="M2372:M2417" si="361">_xlfn.IFS(OR(J2372=0,K2372=0,L2372=""), "Incomplete Data", OR(L2372&gt;$M$5,L2372&lt;-$M$5),"FALSE",  OR(L2372&lt;=$M$5,L2372&gt;-$M$5), "TRUE")</f>
        <v>TRUE</v>
      </c>
      <c r="N2372" s="31" t="s">
        <v>41</v>
      </c>
      <c r="O2372" s="29" t="s">
        <v>1254</v>
      </c>
      <c r="P2372"/>
      <c r="Q2372"/>
      <c r="R2372"/>
      <c r="S2372"/>
      <c r="T2372"/>
      <c r="U2372"/>
      <c r="V2372"/>
      <c r="W2372"/>
    </row>
    <row r="2373" spans="1:23" ht="27" customHeight="1" thickBot="1" x14ac:dyDescent="0.3">
      <c r="A2373" s="77">
        <v>20310</v>
      </c>
      <c r="B2373" s="78">
        <v>2362</v>
      </c>
      <c r="C2373" s="79" t="s">
        <v>51</v>
      </c>
      <c r="D2373" s="80">
        <v>42804.333333333336</v>
      </c>
      <c r="E2373" s="78" t="s">
        <v>39</v>
      </c>
      <c r="F2373" s="33">
        <v>42803.773611111108</v>
      </c>
      <c r="G2373" s="51">
        <f t="shared" si="358"/>
        <v>0.55972222222771961</v>
      </c>
      <c r="H2373" s="31" t="str">
        <f t="shared" si="359"/>
        <v>ACCEPTABLE</v>
      </c>
      <c r="I2373" s="18"/>
      <c r="J2373" s="33">
        <v>42804.333333333336</v>
      </c>
      <c r="K2373" s="33">
        <v>42804.34375</v>
      </c>
      <c r="L2373" s="27">
        <f t="shared" si="360"/>
        <v>1.0416666664241347E-2</v>
      </c>
      <c r="M2373" s="28" t="str">
        <f t="shared" si="361"/>
        <v>TRUE</v>
      </c>
      <c r="N2373" s="31" t="s">
        <v>39</v>
      </c>
      <c r="O2373" s="29" t="s">
        <v>1255</v>
      </c>
      <c r="P2373"/>
      <c r="Q2373"/>
      <c r="R2373"/>
      <c r="S2373"/>
      <c r="T2373"/>
      <c r="U2373"/>
      <c r="V2373"/>
      <c r="W2373"/>
    </row>
    <row r="2374" spans="1:23" ht="27" customHeight="1" thickBot="1" x14ac:dyDescent="0.3">
      <c r="A2374" s="73">
        <v>20309</v>
      </c>
      <c r="B2374" s="74">
        <v>2363</v>
      </c>
      <c r="C2374" s="75" t="s">
        <v>43</v>
      </c>
      <c r="D2374" s="76">
        <v>42804.996527777781</v>
      </c>
      <c r="E2374" s="74" t="s">
        <v>41</v>
      </c>
      <c r="F2374" s="33">
        <v>42804.761805555558</v>
      </c>
      <c r="G2374" s="51">
        <f t="shared" si="358"/>
        <v>0.23472222222335404</v>
      </c>
      <c r="H2374" s="31" t="str">
        <f t="shared" si="359"/>
        <v>ACCEPTABLE</v>
      </c>
      <c r="I2374" s="18"/>
      <c r="J2374" s="33">
        <v>42804.981944444444</v>
      </c>
      <c r="K2374" s="33">
        <v>42804.993055555555</v>
      </c>
      <c r="L2374" s="27">
        <f t="shared" si="360"/>
        <v>1.1111111110949423E-2</v>
      </c>
      <c r="M2374" s="28" t="str">
        <f t="shared" si="361"/>
        <v>TRUE</v>
      </c>
      <c r="N2374" s="31" t="s">
        <v>41</v>
      </c>
      <c r="O2374" s="29" t="s">
        <v>398</v>
      </c>
      <c r="P2374"/>
      <c r="Q2374"/>
      <c r="R2374"/>
      <c r="S2374"/>
      <c r="T2374"/>
      <c r="U2374"/>
      <c r="V2374"/>
      <c r="W2374"/>
    </row>
    <row r="2375" spans="1:23" ht="27" customHeight="1" thickBot="1" x14ac:dyDescent="0.3">
      <c r="A2375" s="73">
        <v>20309</v>
      </c>
      <c r="B2375" s="74">
        <v>2364</v>
      </c>
      <c r="C2375" s="75" t="s">
        <v>1175</v>
      </c>
      <c r="D2375" s="76">
        <v>42805.024305555555</v>
      </c>
      <c r="E2375" s="74" t="s">
        <v>39</v>
      </c>
      <c r="F2375" s="33">
        <v>42804.761805555558</v>
      </c>
      <c r="G2375" s="51">
        <f t="shared" si="358"/>
        <v>0.26249999999708962</v>
      </c>
      <c r="H2375" s="31" t="str">
        <f t="shared" si="359"/>
        <v>ACCEPTABLE</v>
      </c>
      <c r="I2375" s="18"/>
      <c r="J2375" s="33">
        <v>42805.017361111109</v>
      </c>
      <c r="K2375" s="33">
        <v>42805.030555555553</v>
      </c>
      <c r="L2375" s="27">
        <f t="shared" si="360"/>
        <v>1.3194444443797693E-2</v>
      </c>
      <c r="M2375" s="28" t="str">
        <f t="shared" si="361"/>
        <v>TRUE</v>
      </c>
      <c r="N2375" s="31" t="s">
        <v>39</v>
      </c>
      <c r="O2375" s="29" t="s">
        <v>1256</v>
      </c>
      <c r="P2375"/>
      <c r="Q2375"/>
      <c r="R2375"/>
      <c r="S2375"/>
      <c r="T2375"/>
      <c r="U2375"/>
      <c r="V2375"/>
      <c r="W2375"/>
    </row>
    <row r="2376" spans="1:23" ht="27" customHeight="1" thickBot="1" x14ac:dyDescent="0.3">
      <c r="A2376" s="77">
        <v>20310</v>
      </c>
      <c r="B2376" s="78">
        <v>2365</v>
      </c>
      <c r="C2376" s="79" t="s">
        <v>51</v>
      </c>
      <c r="D2376" s="80">
        <v>42805.277777777781</v>
      </c>
      <c r="E2376" s="78" t="s">
        <v>41</v>
      </c>
      <c r="F2376" s="33">
        <v>42804.761805555558</v>
      </c>
      <c r="G2376" s="51">
        <f t="shared" si="358"/>
        <v>0.51597222222335404</v>
      </c>
      <c r="H2376" s="31" t="str">
        <f t="shared" si="359"/>
        <v>ACCEPTABLE</v>
      </c>
      <c r="I2376" s="18"/>
      <c r="J2376" s="33">
        <v>42805.274305555555</v>
      </c>
      <c r="K2376" s="33">
        <v>42805.282638888886</v>
      </c>
      <c r="L2376" s="27">
        <f t="shared" si="360"/>
        <v>8.333333331393078E-3</v>
      </c>
      <c r="M2376" s="28" t="str">
        <f t="shared" si="361"/>
        <v>TRUE</v>
      </c>
      <c r="N2376" s="31" t="s">
        <v>41</v>
      </c>
      <c r="O2376" s="29" t="s">
        <v>422</v>
      </c>
      <c r="P2376"/>
      <c r="Q2376"/>
      <c r="R2376"/>
      <c r="S2376"/>
      <c r="T2376"/>
      <c r="U2376"/>
      <c r="V2376"/>
      <c r="W2376"/>
    </row>
    <row r="2377" spans="1:23" ht="27" customHeight="1" thickBot="1" x14ac:dyDescent="0.3">
      <c r="A2377" s="77">
        <v>20310</v>
      </c>
      <c r="B2377" s="78">
        <v>2366</v>
      </c>
      <c r="C2377" s="79" t="s">
        <v>340</v>
      </c>
      <c r="D2377" s="80">
        <v>42805.305555555555</v>
      </c>
      <c r="E2377" s="78" t="s">
        <v>39</v>
      </c>
      <c r="F2377" s="33">
        <v>42804.761805555558</v>
      </c>
      <c r="G2377" s="51">
        <f t="shared" si="358"/>
        <v>0.54374999999708962</v>
      </c>
      <c r="H2377" s="31" t="str">
        <f t="shared" si="359"/>
        <v>ACCEPTABLE</v>
      </c>
      <c r="I2377" s="18"/>
      <c r="J2377" s="33">
        <v>42805.302083333336</v>
      </c>
      <c r="K2377" s="33">
        <v>42805.31527777778</v>
      </c>
      <c r="L2377" s="27">
        <f t="shared" si="360"/>
        <v>1.3194444443797693E-2</v>
      </c>
      <c r="M2377" s="28" t="str">
        <f t="shared" si="361"/>
        <v>TRUE</v>
      </c>
      <c r="N2377" s="31" t="s">
        <v>39</v>
      </c>
      <c r="O2377" s="29" t="s">
        <v>467</v>
      </c>
      <c r="P2377"/>
      <c r="Q2377"/>
      <c r="R2377"/>
      <c r="S2377"/>
      <c r="T2377"/>
      <c r="U2377"/>
      <c r="V2377"/>
      <c r="W2377"/>
    </row>
    <row r="2378" spans="1:23" ht="27" customHeight="1" thickBot="1" x14ac:dyDescent="0.3">
      <c r="A2378" s="77">
        <v>20311</v>
      </c>
      <c r="B2378" s="78">
        <v>2367</v>
      </c>
      <c r="C2378" s="79" t="s">
        <v>1175</v>
      </c>
      <c r="D2378" s="80">
        <v>42805.361111111109</v>
      </c>
      <c r="E2378" s="78" t="s">
        <v>41</v>
      </c>
      <c r="F2378" s="33">
        <v>42805.220833333333</v>
      </c>
      <c r="G2378" s="51">
        <f t="shared" si="358"/>
        <v>0.14027777777664596</v>
      </c>
      <c r="H2378" s="31" t="str">
        <f t="shared" si="359"/>
        <v>ACCEPTABLE</v>
      </c>
      <c r="I2378" s="18"/>
      <c r="J2378" s="33">
        <v>42805.340277777781</v>
      </c>
      <c r="K2378" s="33">
        <v>42805.352083333331</v>
      </c>
      <c r="L2378" s="27">
        <f t="shared" si="360"/>
        <v>1.1805555550381541E-2</v>
      </c>
      <c r="M2378" s="28" t="str">
        <f t="shared" si="361"/>
        <v>TRUE</v>
      </c>
      <c r="N2378" s="31" t="s">
        <v>41</v>
      </c>
      <c r="O2378" s="29" t="s">
        <v>92</v>
      </c>
      <c r="P2378"/>
      <c r="Q2378"/>
      <c r="R2378"/>
      <c r="S2378"/>
      <c r="T2378"/>
      <c r="U2378"/>
      <c r="V2378"/>
      <c r="W2378"/>
    </row>
    <row r="2379" spans="1:23" ht="27" customHeight="1" thickBot="1" x14ac:dyDescent="0.3">
      <c r="A2379" s="77">
        <v>20312</v>
      </c>
      <c r="B2379" s="78">
        <v>2368</v>
      </c>
      <c r="C2379" s="79" t="s">
        <v>1175</v>
      </c>
      <c r="D2379" s="80">
        <v>42805.381944444445</v>
      </c>
      <c r="E2379" s="78" t="s">
        <v>128</v>
      </c>
      <c r="F2379" s="33">
        <v>42805.220833333333</v>
      </c>
      <c r="G2379" s="51">
        <f t="shared" si="358"/>
        <v>0.16111111111240461</v>
      </c>
      <c r="H2379" s="31" t="str">
        <f t="shared" si="359"/>
        <v>ACCEPTABLE</v>
      </c>
      <c r="I2379" s="93" t="s">
        <v>1257</v>
      </c>
      <c r="J2379" s="33">
        <v>42805.370138888888</v>
      </c>
      <c r="K2379" s="33">
        <v>42805.378472222219</v>
      </c>
      <c r="L2379" s="27">
        <f t="shared" si="360"/>
        <v>8.333333331393078E-3</v>
      </c>
      <c r="M2379" s="28" t="str">
        <f t="shared" si="361"/>
        <v>TRUE</v>
      </c>
      <c r="N2379" s="31" t="s">
        <v>39</v>
      </c>
      <c r="O2379" s="29" t="s">
        <v>54</v>
      </c>
      <c r="P2379"/>
      <c r="Q2379"/>
      <c r="R2379"/>
      <c r="S2379"/>
      <c r="T2379"/>
      <c r="U2379"/>
      <c r="V2379"/>
      <c r="W2379"/>
    </row>
    <row r="2380" spans="1:23" ht="27" customHeight="1" thickBot="1" x14ac:dyDescent="0.3">
      <c r="A2380" s="73">
        <v>20311</v>
      </c>
      <c r="B2380" s="74">
        <v>2372</v>
      </c>
      <c r="C2380" s="75" t="s">
        <v>1175</v>
      </c>
      <c r="D2380" s="76">
        <v>42806.513888888891</v>
      </c>
      <c r="E2380" s="74" t="s">
        <v>39</v>
      </c>
      <c r="F2380" s="33">
        <v>42806.402083333334</v>
      </c>
      <c r="G2380" s="51">
        <f t="shared" si="358"/>
        <v>0.11180555555620231</v>
      </c>
      <c r="H2380" s="31" t="str">
        <f t="shared" si="359"/>
        <v>ACCEPTABLE</v>
      </c>
      <c r="I2380" s="18"/>
      <c r="J2380" s="33">
        <v>42806.520138888889</v>
      </c>
      <c r="K2380" s="33">
        <v>42806.530555555553</v>
      </c>
      <c r="L2380" s="27">
        <f t="shared" si="360"/>
        <v>1.0416666664241347E-2</v>
      </c>
      <c r="M2380" s="28" t="str">
        <f t="shared" si="361"/>
        <v>TRUE</v>
      </c>
      <c r="N2380" s="31" t="s">
        <v>39</v>
      </c>
      <c r="O2380" s="29" t="s">
        <v>873</v>
      </c>
      <c r="P2380"/>
      <c r="Q2380"/>
      <c r="R2380"/>
      <c r="S2380"/>
      <c r="T2380"/>
      <c r="U2380"/>
      <c r="V2380"/>
      <c r="W2380"/>
    </row>
    <row r="2381" spans="1:23" ht="27" customHeight="1" thickBot="1" x14ac:dyDescent="0.3">
      <c r="A2381" s="73">
        <v>20313</v>
      </c>
      <c r="B2381" s="74" t="s">
        <v>267</v>
      </c>
      <c r="C2381" s="75" t="s">
        <v>1175</v>
      </c>
      <c r="D2381" s="76">
        <v>42809.138888888891</v>
      </c>
      <c r="E2381" s="74" t="s">
        <v>41</v>
      </c>
      <c r="F2381" s="33">
        <v>42808.767361111109</v>
      </c>
      <c r="G2381" s="51">
        <f t="shared" si="358"/>
        <v>0.37152777778101154</v>
      </c>
      <c r="H2381" s="31" t="str">
        <f t="shared" si="359"/>
        <v>ACCEPTABLE</v>
      </c>
      <c r="I2381" s="93" t="s">
        <v>1258</v>
      </c>
      <c r="J2381" s="33">
        <v>42809.128472222219</v>
      </c>
      <c r="K2381" s="33">
        <v>42809.140277777777</v>
      </c>
      <c r="L2381" s="27">
        <f t="shared" si="360"/>
        <v>1.1805555557657499E-2</v>
      </c>
      <c r="M2381" s="28" t="str">
        <f t="shared" si="361"/>
        <v>TRUE</v>
      </c>
      <c r="N2381" s="31" t="s">
        <v>41</v>
      </c>
      <c r="O2381" s="29" t="s">
        <v>1259</v>
      </c>
      <c r="P2381"/>
      <c r="Q2381"/>
      <c r="R2381"/>
      <c r="S2381"/>
      <c r="T2381"/>
      <c r="U2381"/>
      <c r="V2381"/>
      <c r="W2381"/>
    </row>
    <row r="2382" spans="1:23" ht="27" customHeight="1" thickBot="1" x14ac:dyDescent="0.3">
      <c r="A2382" s="73">
        <v>20313</v>
      </c>
      <c r="B2382" s="74">
        <v>2374</v>
      </c>
      <c r="C2382" s="75" t="s">
        <v>43</v>
      </c>
      <c r="D2382" s="76">
        <v>42809.173611111109</v>
      </c>
      <c r="E2382" s="74" t="s">
        <v>39</v>
      </c>
      <c r="F2382" s="33">
        <v>42808.767361111109</v>
      </c>
      <c r="G2382" s="51">
        <f t="shared" si="358"/>
        <v>0.40625</v>
      </c>
      <c r="H2382" s="31" t="str">
        <f t="shared" si="359"/>
        <v>ACCEPTABLE</v>
      </c>
      <c r="I2382" s="93" t="s">
        <v>1258</v>
      </c>
      <c r="J2382" s="33">
        <v>42809.166666666664</v>
      </c>
      <c r="K2382" s="33">
        <v>42809.179861111108</v>
      </c>
      <c r="L2382" s="27">
        <f t="shared" si="360"/>
        <v>1.3194444443797693E-2</v>
      </c>
      <c r="M2382" s="28" t="str">
        <f t="shared" si="361"/>
        <v>TRUE</v>
      </c>
      <c r="N2382" s="31" t="s">
        <v>39</v>
      </c>
      <c r="O2382" s="29" t="s">
        <v>1155</v>
      </c>
      <c r="P2382"/>
      <c r="Q2382"/>
      <c r="R2382"/>
      <c r="S2382"/>
      <c r="T2382"/>
      <c r="U2382"/>
      <c r="V2382"/>
      <c r="W2382"/>
    </row>
    <row r="2383" spans="1:23" ht="27" customHeight="1" thickBot="1" x14ac:dyDescent="0.3">
      <c r="A2383" s="73">
        <v>20314</v>
      </c>
      <c r="B2383" s="74">
        <v>2375</v>
      </c>
      <c r="C2383" s="75" t="s">
        <v>340</v>
      </c>
      <c r="D2383" s="76">
        <v>42809.472222222219</v>
      </c>
      <c r="E2383" s="74" t="s">
        <v>41</v>
      </c>
      <c r="F2383" s="33">
        <v>42809.28402777778</v>
      </c>
      <c r="G2383" s="51">
        <f t="shared" si="358"/>
        <v>0.18819444443943212</v>
      </c>
      <c r="H2383" s="31" t="str">
        <f t="shared" si="359"/>
        <v>ACCEPTABLE</v>
      </c>
      <c r="I2383" s="93" t="s">
        <v>1258</v>
      </c>
      <c r="J2383" s="33">
        <v>42809.470833333333</v>
      </c>
      <c r="K2383" s="33">
        <v>42809.479861111111</v>
      </c>
      <c r="L2383" s="27">
        <f t="shared" si="360"/>
        <v>9.0277777781011537E-3</v>
      </c>
      <c r="M2383" s="28" t="str">
        <f t="shared" si="361"/>
        <v>TRUE</v>
      </c>
      <c r="N2383" s="31" t="s">
        <v>41</v>
      </c>
      <c r="O2383" s="29" t="s">
        <v>1260</v>
      </c>
      <c r="P2383"/>
      <c r="Q2383"/>
      <c r="R2383"/>
      <c r="S2383"/>
      <c r="T2383"/>
      <c r="U2383"/>
      <c r="V2383"/>
      <c r="W2383"/>
    </row>
    <row r="2384" spans="1:23" ht="27" customHeight="1" thickBot="1" x14ac:dyDescent="0.3">
      <c r="A2384" s="73">
        <v>20313</v>
      </c>
      <c r="B2384" s="74">
        <v>2376</v>
      </c>
      <c r="C2384" s="75" t="s">
        <v>1261</v>
      </c>
      <c r="D2384" s="76">
        <v>42809.506944444445</v>
      </c>
      <c r="E2384" s="74" t="s">
        <v>39</v>
      </c>
      <c r="F2384" s="33">
        <v>42809.464583333334</v>
      </c>
      <c r="G2384" s="51">
        <f t="shared" si="358"/>
        <v>4.2361111110949423E-2</v>
      </c>
      <c r="H2384" s="31" t="str">
        <f t="shared" si="359"/>
        <v>ACCEPTABLE</v>
      </c>
      <c r="I2384" s="93" t="s">
        <v>1258</v>
      </c>
      <c r="J2384" s="33">
        <v>42809.499305555553</v>
      </c>
      <c r="K2384" s="33">
        <v>42809.509722222225</v>
      </c>
      <c r="L2384" s="27">
        <f t="shared" si="360"/>
        <v>1.0416666671517305E-2</v>
      </c>
      <c r="M2384" s="28" t="str">
        <f t="shared" si="361"/>
        <v>TRUE</v>
      </c>
      <c r="N2384" s="31" t="s">
        <v>39</v>
      </c>
      <c r="O2384" s="31" t="s">
        <v>1262</v>
      </c>
      <c r="P2384"/>
      <c r="Q2384"/>
      <c r="R2384"/>
      <c r="S2384"/>
      <c r="T2384"/>
      <c r="U2384"/>
      <c r="V2384"/>
      <c r="W2384"/>
    </row>
    <row r="2385" spans="1:23" ht="27" customHeight="1" thickBot="1" x14ac:dyDescent="0.3">
      <c r="A2385" s="73">
        <v>20315</v>
      </c>
      <c r="B2385" s="74">
        <v>2377</v>
      </c>
      <c r="C2385" s="75" t="s">
        <v>340</v>
      </c>
      <c r="D2385" s="76">
        <v>42809.548611111109</v>
      </c>
      <c r="E2385" s="74" t="s">
        <v>41</v>
      </c>
      <c r="F2385" s="33">
        <v>42809.464583333334</v>
      </c>
      <c r="G2385" s="51">
        <f t="shared" si="358"/>
        <v>8.4027777775190771E-2</v>
      </c>
      <c r="H2385" s="31" t="str">
        <f t="shared" si="359"/>
        <v>ACCEPTABLE</v>
      </c>
      <c r="I2385" s="93" t="s">
        <v>1258</v>
      </c>
      <c r="J2385" s="33">
        <v>42809.543055555558</v>
      </c>
      <c r="K2385" s="33">
        <v>42809.556250000001</v>
      </c>
      <c r="L2385" s="27">
        <f t="shared" si="360"/>
        <v>1.3194444443797693E-2</v>
      </c>
      <c r="M2385" s="28" t="str">
        <f t="shared" si="361"/>
        <v>TRUE</v>
      </c>
      <c r="N2385" s="31" t="s">
        <v>41</v>
      </c>
      <c r="O2385" s="29" t="s">
        <v>1263</v>
      </c>
      <c r="P2385"/>
      <c r="Q2385"/>
      <c r="R2385"/>
      <c r="S2385"/>
      <c r="T2385"/>
      <c r="U2385"/>
      <c r="V2385"/>
      <c r="W2385"/>
    </row>
    <row r="2386" spans="1:23" ht="27" customHeight="1" thickBot="1" x14ac:dyDescent="0.3">
      <c r="A2386" s="73">
        <v>20315</v>
      </c>
      <c r="B2386" s="74">
        <v>2378</v>
      </c>
      <c r="C2386" s="75" t="s">
        <v>51</v>
      </c>
      <c r="D2386" s="76">
        <v>42809.583333333336</v>
      </c>
      <c r="E2386" s="74" t="s">
        <v>39</v>
      </c>
      <c r="F2386" s="33">
        <v>42809.464583333334</v>
      </c>
      <c r="G2386" s="51">
        <f t="shared" si="358"/>
        <v>0.11875000000145519</v>
      </c>
      <c r="H2386" s="31" t="str">
        <f t="shared" si="359"/>
        <v>ACCEPTABLE</v>
      </c>
      <c r="I2386" s="93" t="s">
        <v>1258</v>
      </c>
      <c r="J2386" s="33">
        <v>42809.569444444445</v>
      </c>
      <c r="K2386" s="33">
        <v>42809.579861111109</v>
      </c>
      <c r="L2386" s="27">
        <f t="shared" si="360"/>
        <v>1.0416666664241347E-2</v>
      </c>
      <c r="M2386" s="28" t="str">
        <f t="shared" si="361"/>
        <v>TRUE</v>
      </c>
      <c r="N2386" s="31" t="s">
        <v>39</v>
      </c>
      <c r="O2386" s="29" t="s">
        <v>1264</v>
      </c>
      <c r="P2386"/>
      <c r="Q2386"/>
      <c r="R2386"/>
      <c r="S2386"/>
      <c r="T2386"/>
      <c r="U2386"/>
      <c r="V2386"/>
      <c r="W2386"/>
    </row>
    <row r="2387" spans="1:23" ht="27" customHeight="1" thickBot="1" x14ac:dyDescent="0.3">
      <c r="A2387" s="73">
        <v>20316</v>
      </c>
      <c r="B2387" s="74">
        <v>2379</v>
      </c>
      <c r="C2387" s="75" t="s">
        <v>1175</v>
      </c>
      <c r="D2387" s="76">
        <v>42809.902777777781</v>
      </c>
      <c r="E2387" s="74" t="s">
        <v>41</v>
      </c>
      <c r="F2387" s="33">
        <v>42809.797222222223</v>
      </c>
      <c r="G2387" s="51">
        <f t="shared" si="358"/>
        <v>0.1055555555576575</v>
      </c>
      <c r="H2387" s="31" t="str">
        <f t="shared" si="359"/>
        <v>ACCEPTABLE</v>
      </c>
      <c r="I2387" s="93" t="s">
        <v>1258</v>
      </c>
      <c r="J2387" s="33">
        <v>42809.899305555555</v>
      </c>
      <c r="K2387" s="33">
        <v>42809.911805555559</v>
      </c>
      <c r="L2387" s="27">
        <f t="shared" si="360"/>
        <v>1.2500000004365575E-2</v>
      </c>
      <c r="M2387" s="28" t="str">
        <f t="shared" si="361"/>
        <v>TRUE</v>
      </c>
      <c r="N2387" s="31" t="s">
        <v>41</v>
      </c>
      <c r="O2387" s="29" t="s">
        <v>1265</v>
      </c>
      <c r="P2387"/>
      <c r="Q2387"/>
      <c r="R2387"/>
      <c r="S2387"/>
      <c r="T2387"/>
      <c r="U2387"/>
      <c r="V2387"/>
      <c r="W2387"/>
    </row>
    <row r="2388" spans="1:23" ht="27" customHeight="1" thickBot="1" x14ac:dyDescent="0.3">
      <c r="A2388" s="73">
        <v>20316</v>
      </c>
      <c r="B2388" s="74">
        <v>2380</v>
      </c>
      <c r="C2388" s="75" t="s">
        <v>43</v>
      </c>
      <c r="D2388" s="76">
        <v>42809.9375</v>
      </c>
      <c r="E2388" s="74" t="s">
        <v>39</v>
      </c>
      <c r="F2388" s="33">
        <v>42809.797222222223</v>
      </c>
      <c r="G2388" s="51">
        <f t="shared" si="358"/>
        <v>0.14027777777664596</v>
      </c>
      <c r="H2388" s="31" t="str">
        <f t="shared" si="359"/>
        <v>ACCEPTABLE</v>
      </c>
      <c r="I2388" s="93" t="s">
        <v>1258</v>
      </c>
      <c r="J2388" s="33">
        <v>42809.930555555555</v>
      </c>
      <c r="K2388" s="33">
        <v>42809.943055555559</v>
      </c>
      <c r="L2388" s="27">
        <f t="shared" si="360"/>
        <v>1.2500000004365575E-2</v>
      </c>
      <c r="M2388" s="28" t="str">
        <f t="shared" si="361"/>
        <v>TRUE</v>
      </c>
      <c r="N2388" s="31" t="s">
        <v>39</v>
      </c>
      <c r="O2388" s="29" t="s">
        <v>1155</v>
      </c>
      <c r="P2388"/>
      <c r="Q2388"/>
      <c r="R2388"/>
      <c r="S2388"/>
      <c r="T2388"/>
      <c r="U2388"/>
      <c r="V2388"/>
      <c r="W2388"/>
    </row>
    <row r="2389" spans="1:23" ht="27" customHeight="1" thickBot="1" x14ac:dyDescent="0.3">
      <c r="A2389" s="73">
        <v>20314</v>
      </c>
      <c r="B2389" s="74">
        <v>2381</v>
      </c>
      <c r="C2389" s="75" t="s">
        <v>51</v>
      </c>
      <c r="D2389" s="76">
        <v>42810.236111111109</v>
      </c>
      <c r="E2389" s="74" t="s">
        <v>41</v>
      </c>
      <c r="F2389" s="33">
        <v>42809.797222222223</v>
      </c>
      <c r="G2389" s="51">
        <f t="shared" si="358"/>
        <v>0.43888888888614019</v>
      </c>
      <c r="H2389" s="31" t="str">
        <f t="shared" si="359"/>
        <v>ACCEPTABLE</v>
      </c>
      <c r="I2389" s="18"/>
      <c r="J2389" s="33">
        <v>42810.236111111109</v>
      </c>
      <c r="K2389" s="33">
        <v>42810.245833333334</v>
      </c>
      <c r="L2389" s="27">
        <f t="shared" si="360"/>
        <v>9.7222222248092294E-3</v>
      </c>
      <c r="M2389" s="28" t="str">
        <f t="shared" si="361"/>
        <v>TRUE</v>
      </c>
      <c r="N2389" s="31" t="s">
        <v>41</v>
      </c>
      <c r="O2389" s="29" t="s">
        <v>648</v>
      </c>
      <c r="P2389"/>
      <c r="Q2389"/>
      <c r="R2389"/>
      <c r="S2389"/>
      <c r="T2389"/>
      <c r="U2389"/>
      <c r="V2389"/>
      <c r="W2389"/>
    </row>
    <row r="2390" spans="1:23" ht="27" customHeight="1" thickBot="1" x14ac:dyDescent="0.3">
      <c r="A2390" s="73">
        <v>20314</v>
      </c>
      <c r="B2390" s="74">
        <v>2382</v>
      </c>
      <c r="C2390" s="75" t="s">
        <v>340</v>
      </c>
      <c r="D2390" s="76">
        <v>42810.263888888891</v>
      </c>
      <c r="E2390" s="74" t="s">
        <v>39</v>
      </c>
      <c r="F2390" s="33">
        <v>42809.797222222223</v>
      </c>
      <c r="G2390" s="51">
        <f t="shared" si="358"/>
        <v>0.46666666666715173</v>
      </c>
      <c r="H2390" s="31" t="str">
        <f t="shared" si="359"/>
        <v>ACCEPTABLE</v>
      </c>
      <c r="I2390" s="18"/>
      <c r="J2390" s="33">
        <v>42810.267361111109</v>
      </c>
      <c r="K2390" s="33">
        <v>42810.282638888886</v>
      </c>
      <c r="L2390" s="27">
        <f t="shared" si="360"/>
        <v>1.5277777776645962E-2</v>
      </c>
      <c r="M2390" s="28" t="str">
        <f t="shared" si="361"/>
        <v>TRUE</v>
      </c>
      <c r="N2390" s="31" t="s">
        <v>39</v>
      </c>
      <c r="O2390" s="29" t="s">
        <v>1266</v>
      </c>
      <c r="P2390"/>
      <c r="Q2390"/>
      <c r="R2390"/>
      <c r="S2390"/>
      <c r="T2390"/>
      <c r="U2390"/>
      <c r="V2390"/>
      <c r="W2390"/>
    </row>
    <row r="2391" spans="1:23" ht="27" customHeight="1" thickBot="1" x14ac:dyDescent="0.3">
      <c r="A2391" s="73">
        <v>20315</v>
      </c>
      <c r="B2391" s="74">
        <v>2383</v>
      </c>
      <c r="C2391" s="75" t="s">
        <v>51</v>
      </c>
      <c r="D2391" s="76">
        <v>42810.402777777781</v>
      </c>
      <c r="E2391" s="74" t="s">
        <v>41</v>
      </c>
      <c r="F2391" s="33">
        <v>42810.254861111112</v>
      </c>
      <c r="G2391" s="51">
        <f t="shared" si="358"/>
        <v>0.14791666666860692</v>
      </c>
      <c r="H2391" s="31" t="str">
        <f t="shared" si="359"/>
        <v>ACCEPTABLE</v>
      </c>
      <c r="I2391" s="18"/>
      <c r="J2391" s="33">
        <v>42810.405555555553</v>
      </c>
      <c r="K2391" s="33">
        <v>42810.412499999999</v>
      </c>
      <c r="L2391" s="27">
        <f t="shared" si="360"/>
        <v>6.9444444452528842E-3</v>
      </c>
      <c r="M2391" s="28" t="str">
        <f t="shared" si="361"/>
        <v>TRUE</v>
      </c>
      <c r="N2391" s="31" t="s">
        <v>41</v>
      </c>
      <c r="O2391" s="29" t="s">
        <v>1267</v>
      </c>
      <c r="P2391"/>
      <c r="Q2391"/>
      <c r="R2391"/>
      <c r="S2391"/>
      <c r="T2391"/>
      <c r="U2391"/>
      <c r="V2391"/>
      <c r="W2391"/>
    </row>
    <row r="2392" spans="1:23" ht="27" customHeight="1" thickBot="1" x14ac:dyDescent="0.3">
      <c r="A2392" s="73">
        <v>20315</v>
      </c>
      <c r="B2392" s="74">
        <v>2384</v>
      </c>
      <c r="C2392" s="75" t="s">
        <v>340</v>
      </c>
      <c r="D2392" s="94">
        <v>42810.451388888891</v>
      </c>
      <c r="E2392" s="74" t="s">
        <v>39</v>
      </c>
      <c r="F2392" s="33">
        <v>42810.254861111112</v>
      </c>
      <c r="G2392" s="51">
        <f t="shared" si="358"/>
        <v>0.19652777777810115</v>
      </c>
      <c r="H2392" s="31" t="str">
        <f t="shared" si="359"/>
        <v>ACCEPTABLE</v>
      </c>
      <c r="I2392" s="18"/>
      <c r="J2392" s="33">
        <v>42810.451388888891</v>
      </c>
      <c r="K2392" s="33">
        <v>42810.465277777781</v>
      </c>
      <c r="L2392" s="27">
        <f t="shared" si="360"/>
        <v>1.3888888890505768E-2</v>
      </c>
      <c r="M2392" s="28" t="str">
        <f t="shared" si="361"/>
        <v>TRUE</v>
      </c>
      <c r="N2392" s="31" t="s">
        <v>39</v>
      </c>
      <c r="O2392" s="29" t="s">
        <v>1268</v>
      </c>
      <c r="P2392"/>
      <c r="Q2392"/>
      <c r="R2392"/>
      <c r="S2392"/>
      <c r="T2392"/>
      <c r="U2392"/>
      <c r="V2392"/>
      <c r="W2392"/>
    </row>
    <row r="2393" spans="1:23" ht="27" customHeight="1" thickBot="1" x14ac:dyDescent="0.3">
      <c r="A2393" s="97">
        <v>20316</v>
      </c>
      <c r="B2393" s="74">
        <v>2385</v>
      </c>
      <c r="C2393" s="75" t="s">
        <v>43</v>
      </c>
      <c r="D2393" s="76">
        <v>42812.548611111109</v>
      </c>
      <c r="E2393" s="74" t="s">
        <v>41</v>
      </c>
      <c r="F2393" s="33">
        <v>42812.426388888889</v>
      </c>
      <c r="G2393" s="51">
        <f t="shared" si="358"/>
        <v>0.12222222222044365</v>
      </c>
      <c r="H2393" s="31" t="str">
        <f t="shared" si="359"/>
        <v>ACCEPTABLE</v>
      </c>
      <c r="I2393" s="18"/>
      <c r="J2393" s="33">
        <v>42812.534722222219</v>
      </c>
      <c r="K2393" s="33">
        <v>42812.541666666664</v>
      </c>
      <c r="L2393" s="27">
        <f t="shared" si="360"/>
        <v>6.9444444452528842E-3</v>
      </c>
      <c r="M2393" s="28" t="str">
        <f t="shared" si="361"/>
        <v>TRUE</v>
      </c>
      <c r="N2393" s="31" t="s">
        <v>41</v>
      </c>
      <c r="O2393" s="29" t="s">
        <v>54</v>
      </c>
      <c r="P2393"/>
      <c r="Q2393"/>
      <c r="R2393"/>
      <c r="S2393"/>
      <c r="T2393"/>
      <c r="U2393"/>
      <c r="V2393"/>
      <c r="W2393"/>
    </row>
    <row r="2394" spans="1:23" ht="27" customHeight="1" thickBot="1" x14ac:dyDescent="0.3">
      <c r="A2394" s="97">
        <v>20316</v>
      </c>
      <c r="B2394" s="74">
        <v>2386</v>
      </c>
      <c r="C2394" s="75" t="s">
        <v>1175</v>
      </c>
      <c r="D2394" s="76">
        <v>42812.576388888891</v>
      </c>
      <c r="E2394" s="74" t="s">
        <v>39</v>
      </c>
      <c r="F2394" s="33">
        <v>42812.426388888889</v>
      </c>
      <c r="G2394" s="51">
        <f t="shared" si="358"/>
        <v>0.15000000000145519</v>
      </c>
      <c r="H2394" s="31" t="str">
        <f t="shared" si="359"/>
        <v>ACCEPTABLE</v>
      </c>
      <c r="I2394" s="18"/>
      <c r="J2394" s="33">
        <v>42812.566666666666</v>
      </c>
      <c r="K2394" s="33">
        <v>42812.577777777777</v>
      </c>
      <c r="L2394" s="27">
        <f t="shared" si="360"/>
        <v>1.1111111110949423E-2</v>
      </c>
      <c r="M2394" s="28" t="str">
        <f t="shared" si="361"/>
        <v>TRUE</v>
      </c>
      <c r="N2394" s="31" t="s">
        <v>39</v>
      </c>
      <c r="O2394" s="29" t="s">
        <v>1269</v>
      </c>
      <c r="P2394"/>
      <c r="Q2394"/>
      <c r="R2394"/>
      <c r="S2394"/>
      <c r="T2394"/>
      <c r="U2394"/>
      <c r="V2394"/>
      <c r="W2394"/>
    </row>
    <row r="2395" spans="1:23" ht="27" customHeight="1" thickBot="1" x14ac:dyDescent="0.3">
      <c r="A2395" s="97">
        <v>20317</v>
      </c>
      <c r="B2395" s="74">
        <v>2387</v>
      </c>
      <c r="C2395" s="75" t="s">
        <v>1175</v>
      </c>
      <c r="D2395" s="76">
        <v>42812.607638888891</v>
      </c>
      <c r="E2395" s="74" t="s">
        <v>41</v>
      </c>
      <c r="F2395" s="33">
        <v>42812.426388888889</v>
      </c>
      <c r="G2395" s="51">
        <f t="shared" si="358"/>
        <v>0.18125000000145519</v>
      </c>
      <c r="H2395" s="31" t="str">
        <f t="shared" si="359"/>
        <v>ACCEPTABLE</v>
      </c>
      <c r="I2395" s="18"/>
      <c r="J2395" s="33">
        <v>42812.59652777778</v>
      </c>
      <c r="K2395" s="33">
        <v>42812.60833333333</v>
      </c>
      <c r="L2395" s="27">
        <f t="shared" si="360"/>
        <v>1.1805555550381541E-2</v>
      </c>
      <c r="M2395" s="28" t="str">
        <f t="shared" si="361"/>
        <v>TRUE</v>
      </c>
      <c r="N2395" s="31" t="s">
        <v>41</v>
      </c>
      <c r="O2395" s="29" t="s">
        <v>1270</v>
      </c>
      <c r="P2395"/>
      <c r="Q2395"/>
      <c r="R2395"/>
      <c r="S2395"/>
      <c r="T2395"/>
      <c r="U2395"/>
      <c r="V2395"/>
      <c r="W2395"/>
    </row>
    <row r="2396" spans="1:23" ht="27" customHeight="1" thickBot="1" x14ac:dyDescent="0.3">
      <c r="A2396" s="97">
        <v>20317</v>
      </c>
      <c r="B2396" s="74">
        <v>2388</v>
      </c>
      <c r="C2396" s="75" t="s">
        <v>43</v>
      </c>
      <c r="D2396" s="76">
        <v>42812.642361111109</v>
      </c>
      <c r="E2396" s="74" t="s">
        <v>39</v>
      </c>
      <c r="F2396" s="33">
        <v>42812.426388888889</v>
      </c>
      <c r="G2396" s="51">
        <f>IF(D2396="","",D2396-F2396)</f>
        <v>0.21597222222044365</v>
      </c>
      <c r="H2396" s="31" t="str">
        <f t="shared" si="359"/>
        <v>ACCEPTABLE</v>
      </c>
      <c r="I2396" s="18"/>
      <c r="J2396" s="33">
        <v>42812.649305555555</v>
      </c>
      <c r="K2396" s="33">
        <v>42812.658333333333</v>
      </c>
      <c r="L2396" s="27">
        <f t="shared" si="360"/>
        <v>9.0277777781011537E-3</v>
      </c>
      <c r="M2396" s="28" t="str">
        <f t="shared" si="361"/>
        <v>TRUE</v>
      </c>
      <c r="N2396" s="31" t="s">
        <v>39</v>
      </c>
      <c r="O2396" s="29" t="s">
        <v>1271</v>
      </c>
      <c r="P2396"/>
      <c r="Q2396"/>
      <c r="R2396"/>
      <c r="S2396"/>
      <c r="T2396"/>
      <c r="U2396"/>
      <c r="V2396"/>
      <c r="W2396"/>
    </row>
    <row r="2397" spans="1:23" ht="27" customHeight="1" thickBot="1" x14ac:dyDescent="0.3">
      <c r="A2397" s="98">
        <v>20318</v>
      </c>
      <c r="B2397" s="78">
        <v>2389</v>
      </c>
      <c r="C2397" s="79" t="s">
        <v>1175</v>
      </c>
      <c r="D2397" s="80">
        <v>42813.333333333336</v>
      </c>
      <c r="E2397" s="78" t="s">
        <v>41</v>
      </c>
      <c r="F2397" s="33">
        <v>42813.222916666666</v>
      </c>
      <c r="G2397" s="51">
        <f t="shared" ref="G2397:G2410" si="362">IF(D2397="","",D2397-F2397)</f>
        <v>0.11041666667006211</v>
      </c>
      <c r="H2397" s="31" t="str">
        <f t="shared" si="359"/>
        <v>ACCEPTABLE</v>
      </c>
      <c r="I2397" s="18"/>
      <c r="J2397" s="33">
        <v>42813.329861111109</v>
      </c>
      <c r="K2397" s="33">
        <v>42813.341666666667</v>
      </c>
      <c r="L2397" s="27">
        <f t="shared" si="360"/>
        <v>1.1805555557657499E-2</v>
      </c>
      <c r="M2397" s="28" t="str">
        <f t="shared" si="361"/>
        <v>TRUE</v>
      </c>
      <c r="N2397" s="31" t="s">
        <v>41</v>
      </c>
      <c r="O2397" s="29" t="s">
        <v>1274</v>
      </c>
      <c r="P2397"/>
      <c r="Q2397"/>
      <c r="R2397"/>
      <c r="S2397"/>
      <c r="T2397"/>
      <c r="U2397"/>
      <c r="V2397"/>
      <c r="W2397"/>
    </row>
    <row r="2398" spans="1:23" ht="27" customHeight="1" thickBot="1" x14ac:dyDescent="0.3">
      <c r="A2398" s="98">
        <v>20318</v>
      </c>
      <c r="B2398" s="78">
        <v>2390</v>
      </c>
      <c r="C2398" s="79" t="s">
        <v>1175</v>
      </c>
      <c r="D2398" s="80">
        <v>42813.354166666664</v>
      </c>
      <c r="E2398" s="78" t="s">
        <v>39</v>
      </c>
      <c r="F2398" s="33">
        <v>42813.222916666666</v>
      </c>
      <c r="G2398" s="51">
        <f t="shared" si="362"/>
        <v>0.13124999999854481</v>
      </c>
      <c r="H2398" s="31" t="str">
        <f t="shared" si="359"/>
        <v>ACCEPTABLE</v>
      </c>
      <c r="I2398" s="18"/>
      <c r="J2398" s="33">
        <v>42813.352083333331</v>
      </c>
      <c r="K2398" s="33">
        <v>42813.363888888889</v>
      </c>
      <c r="L2398" s="27">
        <f t="shared" si="360"/>
        <v>1.1805555557657499E-2</v>
      </c>
      <c r="M2398" s="28" t="str">
        <f t="shared" si="361"/>
        <v>TRUE</v>
      </c>
      <c r="N2398" s="31" t="s">
        <v>39</v>
      </c>
      <c r="O2398" s="29" t="s">
        <v>1274</v>
      </c>
      <c r="P2398"/>
      <c r="Q2398"/>
      <c r="R2398"/>
      <c r="S2398"/>
      <c r="T2398"/>
      <c r="U2398"/>
      <c r="V2398"/>
      <c r="W2398"/>
    </row>
    <row r="2399" spans="1:23" ht="27" customHeight="1" thickBot="1" x14ac:dyDescent="0.3">
      <c r="A2399" s="97">
        <v>20317</v>
      </c>
      <c r="B2399" s="74">
        <v>2391</v>
      </c>
      <c r="C2399" s="75" t="s">
        <v>43</v>
      </c>
      <c r="D2399" s="76">
        <v>42813.611111111109</v>
      </c>
      <c r="E2399" s="74" t="s">
        <v>41</v>
      </c>
      <c r="F2399" s="33">
        <v>42813.55</v>
      </c>
      <c r="G2399" s="51">
        <f t="shared" si="362"/>
        <v>6.1111111106583849E-2</v>
      </c>
      <c r="H2399" s="31" t="str">
        <f t="shared" si="359"/>
        <v>ACCEPTABLE</v>
      </c>
      <c r="I2399" s="18"/>
      <c r="J2399" s="33">
        <v>42813.60833333333</v>
      </c>
      <c r="K2399" s="33">
        <v>42813.615972222222</v>
      </c>
      <c r="L2399" s="27">
        <f t="shared" si="360"/>
        <v>7.6388888919609599E-3</v>
      </c>
      <c r="M2399" s="28" t="str">
        <f t="shared" si="361"/>
        <v>TRUE</v>
      </c>
      <c r="N2399" s="31" t="s">
        <v>41</v>
      </c>
      <c r="O2399" s="29" t="s">
        <v>1275</v>
      </c>
      <c r="P2399"/>
      <c r="Q2399"/>
      <c r="R2399"/>
      <c r="S2399"/>
      <c r="T2399"/>
      <c r="U2399"/>
      <c r="V2399"/>
      <c r="W2399"/>
    </row>
    <row r="2400" spans="1:23" ht="27" customHeight="1" thickBot="1" x14ac:dyDescent="0.3">
      <c r="A2400" s="97">
        <v>20317</v>
      </c>
      <c r="B2400" s="74">
        <v>2392</v>
      </c>
      <c r="C2400" s="75" t="s">
        <v>1175</v>
      </c>
      <c r="D2400" s="76">
        <v>42813.638888888891</v>
      </c>
      <c r="E2400" s="74" t="s">
        <v>39</v>
      </c>
      <c r="F2400" s="33">
        <v>42813.55</v>
      </c>
      <c r="G2400" s="51">
        <f t="shared" si="362"/>
        <v>8.8888888887595385E-2</v>
      </c>
      <c r="H2400" s="31" t="str">
        <f t="shared" si="359"/>
        <v>ACCEPTABLE</v>
      </c>
      <c r="I2400" s="18"/>
      <c r="J2400" s="33">
        <v>42813.635416666664</v>
      </c>
      <c r="K2400" s="33">
        <v>42813.649305555555</v>
      </c>
      <c r="L2400" s="27">
        <f t="shared" si="360"/>
        <v>1.3888888890505768E-2</v>
      </c>
      <c r="M2400" s="28" t="str">
        <f t="shared" si="361"/>
        <v>TRUE</v>
      </c>
      <c r="N2400" s="31" t="s">
        <v>39</v>
      </c>
      <c r="O2400" s="29" t="s">
        <v>1276</v>
      </c>
      <c r="P2400"/>
      <c r="Q2400"/>
      <c r="R2400"/>
      <c r="S2400"/>
      <c r="T2400"/>
      <c r="U2400"/>
      <c r="V2400"/>
      <c r="W2400"/>
    </row>
    <row r="2401" spans="1:23" ht="27" customHeight="1" thickBot="1" x14ac:dyDescent="0.3">
      <c r="A2401" s="98">
        <v>20320</v>
      </c>
      <c r="B2401" s="78">
        <v>2393</v>
      </c>
      <c r="C2401" s="79" t="s">
        <v>340</v>
      </c>
      <c r="D2401" s="80">
        <v>42813.767361111109</v>
      </c>
      <c r="E2401" s="78" t="s">
        <v>41</v>
      </c>
      <c r="F2401" s="33">
        <v>42813.55</v>
      </c>
      <c r="G2401" s="51">
        <f t="shared" si="362"/>
        <v>0.21736111110658385</v>
      </c>
      <c r="H2401" s="31" t="str">
        <f t="shared" si="359"/>
        <v>ACCEPTABLE</v>
      </c>
      <c r="I2401" s="18"/>
      <c r="J2401" s="33">
        <v>42813.756249999999</v>
      </c>
      <c r="K2401" s="33">
        <v>42813.765972222223</v>
      </c>
      <c r="L2401" s="27">
        <f t="shared" si="360"/>
        <v>9.7222222248092294E-3</v>
      </c>
      <c r="M2401" s="28" t="str">
        <f t="shared" si="361"/>
        <v>TRUE</v>
      </c>
      <c r="N2401" s="31" t="s">
        <v>41</v>
      </c>
      <c r="O2401" s="29" t="s">
        <v>1277</v>
      </c>
      <c r="P2401"/>
      <c r="Q2401"/>
      <c r="R2401"/>
      <c r="S2401"/>
      <c r="T2401"/>
      <c r="U2401"/>
      <c r="V2401"/>
      <c r="W2401"/>
    </row>
    <row r="2402" spans="1:23" ht="27" customHeight="1" thickBot="1" x14ac:dyDescent="0.3">
      <c r="A2402" s="97">
        <v>20320</v>
      </c>
      <c r="B2402" s="74">
        <v>2394</v>
      </c>
      <c r="C2402" s="75" t="s">
        <v>51</v>
      </c>
      <c r="D2402" s="76">
        <v>42813.802083333336</v>
      </c>
      <c r="E2402" s="74" t="s">
        <v>39</v>
      </c>
      <c r="F2402" s="33">
        <v>42813.55</v>
      </c>
      <c r="G2402" s="51">
        <f t="shared" si="362"/>
        <v>0.25208333333284827</v>
      </c>
      <c r="H2402" s="31" t="str">
        <f t="shared" si="359"/>
        <v>ACCEPTABLE</v>
      </c>
      <c r="I2402" s="18"/>
      <c r="J2402" s="33">
        <v>42813.78402777778</v>
      </c>
      <c r="K2402" s="33">
        <v>42813.788888888892</v>
      </c>
      <c r="L2402" s="27">
        <f t="shared" si="360"/>
        <v>4.8611111124046147E-3</v>
      </c>
      <c r="M2402" s="28" t="str">
        <f t="shared" si="361"/>
        <v>TRUE</v>
      </c>
      <c r="N2402" s="31" t="s">
        <v>39</v>
      </c>
      <c r="O2402" s="29" t="s">
        <v>633</v>
      </c>
      <c r="P2402"/>
      <c r="Q2402"/>
      <c r="R2402"/>
      <c r="S2402"/>
      <c r="T2402"/>
      <c r="U2402"/>
      <c r="V2402"/>
      <c r="W2402"/>
    </row>
    <row r="2403" spans="1:23" ht="27" customHeight="1" thickBot="1" x14ac:dyDescent="0.3">
      <c r="A2403" s="98">
        <v>20320</v>
      </c>
      <c r="B2403" s="78">
        <v>2395</v>
      </c>
      <c r="C2403" s="79" t="s">
        <v>51</v>
      </c>
      <c r="D2403" s="80">
        <v>42814.340277777781</v>
      </c>
      <c r="E2403" s="78" t="s">
        <v>41</v>
      </c>
      <c r="F2403" s="33">
        <v>42814.237500000003</v>
      </c>
      <c r="G2403" s="51">
        <f t="shared" si="362"/>
        <v>0.10277777777810115</v>
      </c>
      <c r="H2403" s="31" t="str">
        <f t="shared" si="359"/>
        <v>ACCEPTABLE</v>
      </c>
      <c r="I2403" s="18"/>
      <c r="J2403" s="33">
        <v>42814.331944444442</v>
      </c>
      <c r="K2403" s="33">
        <v>42814.340277777781</v>
      </c>
      <c r="L2403" s="27">
        <f t="shared" si="360"/>
        <v>8.3333333386690356E-3</v>
      </c>
      <c r="M2403" s="28" t="str">
        <f t="shared" si="361"/>
        <v>TRUE</v>
      </c>
      <c r="N2403" s="31" t="s">
        <v>41</v>
      </c>
      <c r="O2403" s="29" t="s">
        <v>453</v>
      </c>
      <c r="P2403"/>
      <c r="Q2403"/>
      <c r="R2403"/>
      <c r="S2403"/>
      <c r="T2403"/>
      <c r="U2403"/>
      <c r="V2403"/>
      <c r="W2403"/>
    </row>
    <row r="2404" spans="1:23" ht="27" customHeight="1" thickBot="1" x14ac:dyDescent="0.3">
      <c r="A2404" s="98">
        <v>20320</v>
      </c>
      <c r="B2404" s="78">
        <v>2396</v>
      </c>
      <c r="C2404" s="79" t="s">
        <v>340</v>
      </c>
      <c r="D2404" s="80">
        <v>42814.368055555555</v>
      </c>
      <c r="E2404" s="78" t="s">
        <v>39</v>
      </c>
      <c r="F2404" s="33">
        <v>42814.237500000003</v>
      </c>
      <c r="G2404" s="51">
        <f t="shared" si="362"/>
        <v>0.13055555555183673</v>
      </c>
      <c r="H2404" s="31" t="str">
        <f t="shared" si="359"/>
        <v>ACCEPTABLE</v>
      </c>
      <c r="I2404" s="18"/>
      <c r="J2404" s="33">
        <v>42814.365972222222</v>
      </c>
      <c r="K2404" s="33">
        <v>42814.380555555559</v>
      </c>
      <c r="L2404" s="27">
        <f t="shared" si="360"/>
        <v>1.4583333337213844E-2</v>
      </c>
      <c r="M2404" s="28" t="str">
        <f t="shared" si="361"/>
        <v>TRUE</v>
      </c>
      <c r="N2404" s="31" t="s">
        <v>39</v>
      </c>
      <c r="O2404" s="29" t="s">
        <v>1278</v>
      </c>
      <c r="P2404"/>
      <c r="Q2404"/>
      <c r="R2404"/>
      <c r="S2404"/>
      <c r="T2404"/>
      <c r="U2404"/>
      <c r="V2404"/>
      <c r="W2404"/>
    </row>
    <row r="2405" spans="1:23" ht="27" customHeight="1" thickBot="1" x14ac:dyDescent="0.3">
      <c r="A2405" s="97">
        <v>20321</v>
      </c>
      <c r="B2405" s="74">
        <v>2397</v>
      </c>
      <c r="C2405" s="75" t="s">
        <v>40</v>
      </c>
      <c r="D2405" s="76">
        <v>42814.829861111109</v>
      </c>
      <c r="E2405" s="74" t="s">
        <v>41</v>
      </c>
      <c r="F2405" s="33">
        <v>42814.739583333336</v>
      </c>
      <c r="G2405" s="51">
        <f t="shared" si="362"/>
        <v>9.0277777773735579E-2</v>
      </c>
      <c r="H2405" s="31" t="str">
        <f t="shared" si="359"/>
        <v>ACCEPTABLE</v>
      </c>
      <c r="I2405" s="18"/>
      <c r="J2405" s="33">
        <v>42814.82708333333</v>
      </c>
      <c r="K2405" s="33">
        <v>42814.836805555555</v>
      </c>
      <c r="L2405" s="27">
        <f t="shared" si="360"/>
        <v>9.7222222248092294E-3</v>
      </c>
      <c r="M2405" s="28" t="str">
        <f t="shared" si="361"/>
        <v>TRUE</v>
      </c>
      <c r="N2405" s="31" t="s">
        <v>41</v>
      </c>
      <c r="O2405" s="29" t="s">
        <v>1279</v>
      </c>
      <c r="P2405"/>
      <c r="Q2405"/>
      <c r="R2405"/>
      <c r="S2405"/>
      <c r="T2405"/>
      <c r="U2405"/>
      <c r="V2405"/>
      <c r="W2405"/>
    </row>
    <row r="2406" spans="1:23" ht="27" customHeight="1" thickBot="1" x14ac:dyDescent="0.3">
      <c r="A2406" s="97">
        <v>20321</v>
      </c>
      <c r="B2406" s="74">
        <v>2398</v>
      </c>
      <c r="C2406" s="75" t="s">
        <v>43</v>
      </c>
      <c r="D2406" s="76">
        <v>42814.864583333336</v>
      </c>
      <c r="E2406" s="74" t="s">
        <v>39</v>
      </c>
      <c r="F2406" s="33">
        <v>42814.739583333336</v>
      </c>
      <c r="G2406" s="51">
        <f t="shared" si="362"/>
        <v>0.125</v>
      </c>
      <c r="H2406" s="31" t="str">
        <f t="shared" si="359"/>
        <v>ACCEPTABLE</v>
      </c>
      <c r="I2406" s="18"/>
      <c r="J2406" s="33">
        <v>42814.868055555555</v>
      </c>
      <c r="K2406" s="33">
        <v>42814.87777777778</v>
      </c>
      <c r="L2406" s="27">
        <f t="shared" si="360"/>
        <v>9.7222222248092294E-3</v>
      </c>
      <c r="M2406" s="28" t="str">
        <f t="shared" si="361"/>
        <v>TRUE</v>
      </c>
      <c r="N2406" s="31" t="s">
        <v>39</v>
      </c>
      <c r="O2406" s="29" t="s">
        <v>118</v>
      </c>
      <c r="P2406"/>
      <c r="Q2406"/>
      <c r="R2406"/>
      <c r="S2406"/>
      <c r="T2406"/>
      <c r="U2406"/>
      <c r="V2406"/>
      <c r="W2406"/>
    </row>
    <row r="2407" spans="1:23" ht="27" customHeight="1" thickBot="1" x14ac:dyDescent="0.3">
      <c r="A2407" s="97">
        <v>20321</v>
      </c>
      <c r="B2407" s="74">
        <v>2399</v>
      </c>
      <c r="C2407" s="75" t="s">
        <v>43</v>
      </c>
      <c r="D2407" s="76">
        <v>42815.475694444445</v>
      </c>
      <c r="E2407" s="74" t="s">
        <v>41</v>
      </c>
      <c r="F2407" s="33">
        <v>42815.405555555553</v>
      </c>
      <c r="G2407" s="51">
        <f t="shared" si="362"/>
        <v>7.013888889196096E-2</v>
      </c>
      <c r="H2407" s="31" t="str">
        <f t="shared" si="359"/>
        <v>ACCEPTABLE</v>
      </c>
      <c r="I2407" s="18"/>
      <c r="J2407" s="33">
        <v>42815.465277777781</v>
      </c>
      <c r="K2407" s="33">
        <v>42815.477083333331</v>
      </c>
      <c r="L2407" s="27">
        <f t="shared" si="360"/>
        <v>1.1805555550381541E-2</v>
      </c>
      <c r="M2407" s="28" t="str">
        <f t="shared" si="361"/>
        <v>TRUE</v>
      </c>
      <c r="N2407" s="31" t="s">
        <v>41</v>
      </c>
      <c r="O2407" s="29" t="s">
        <v>1155</v>
      </c>
      <c r="P2407"/>
      <c r="Q2407"/>
      <c r="R2407"/>
      <c r="S2407"/>
      <c r="T2407"/>
      <c r="U2407"/>
      <c r="V2407"/>
      <c r="W2407"/>
    </row>
    <row r="2408" spans="1:23" ht="27" customHeight="1" thickBot="1" x14ac:dyDescent="0.3">
      <c r="A2408" s="97">
        <v>20321</v>
      </c>
      <c r="B2408" s="74">
        <v>2400</v>
      </c>
      <c r="C2408" s="75" t="s">
        <v>40</v>
      </c>
      <c r="D2408" s="76">
        <v>42815.503472222219</v>
      </c>
      <c r="E2408" s="74" t="s">
        <v>39</v>
      </c>
      <c r="F2408" s="33">
        <v>42815.405555555553</v>
      </c>
      <c r="G2408" s="51">
        <f t="shared" si="362"/>
        <v>9.7916666665696539E-2</v>
      </c>
      <c r="H2408" s="31" t="str">
        <f t="shared" si="359"/>
        <v>ACCEPTABLE</v>
      </c>
      <c r="I2408" s="18"/>
      <c r="J2408" s="33">
        <v>42815.527777777781</v>
      </c>
      <c r="K2408" s="33">
        <v>42815.540277777778</v>
      </c>
      <c r="L2408" s="27">
        <f t="shared" si="360"/>
        <v>1.2499999997089617E-2</v>
      </c>
      <c r="M2408" s="28" t="str">
        <f t="shared" si="361"/>
        <v>TRUE</v>
      </c>
      <c r="N2408" s="31" t="s">
        <v>39</v>
      </c>
      <c r="O2408" s="29" t="s">
        <v>1280</v>
      </c>
      <c r="P2408"/>
      <c r="Q2408"/>
      <c r="R2408"/>
      <c r="S2408"/>
      <c r="T2408"/>
      <c r="U2408"/>
      <c r="V2408"/>
      <c r="W2408"/>
    </row>
    <row r="2409" spans="1:23" ht="27" customHeight="1" thickBot="1" x14ac:dyDescent="0.3">
      <c r="A2409" s="97">
        <v>20322</v>
      </c>
      <c r="B2409" s="74">
        <v>2401</v>
      </c>
      <c r="C2409" s="75" t="s">
        <v>40</v>
      </c>
      <c r="D2409" s="76">
        <v>42816.111111111109</v>
      </c>
      <c r="E2409" s="74" t="s">
        <v>41</v>
      </c>
      <c r="F2409" s="33">
        <v>42815.734027777777</v>
      </c>
      <c r="G2409" s="51">
        <f t="shared" si="362"/>
        <v>0.37708333333284827</v>
      </c>
      <c r="H2409" s="31" t="str">
        <f t="shared" si="359"/>
        <v>ACCEPTABLE</v>
      </c>
      <c r="I2409" s="18"/>
      <c r="J2409" s="33">
        <v>42816.111111111109</v>
      </c>
      <c r="K2409" s="33">
        <v>42816.127083333333</v>
      </c>
      <c r="L2409" s="27">
        <f t="shared" si="360"/>
        <v>1.5972222223354038E-2</v>
      </c>
      <c r="M2409" s="28" t="str">
        <f t="shared" si="361"/>
        <v>TRUE</v>
      </c>
      <c r="N2409" s="31" t="s">
        <v>41</v>
      </c>
      <c r="O2409" s="29" t="s">
        <v>928</v>
      </c>
      <c r="P2409"/>
      <c r="Q2409"/>
      <c r="R2409"/>
      <c r="S2409"/>
      <c r="T2409"/>
      <c r="U2409"/>
      <c r="V2409"/>
      <c r="W2409"/>
    </row>
    <row r="2410" spans="1:23" ht="27" customHeight="1" thickBot="1" x14ac:dyDescent="0.3">
      <c r="A2410" s="97">
        <v>20322</v>
      </c>
      <c r="B2410" s="74">
        <v>2402</v>
      </c>
      <c r="C2410" s="75" t="s">
        <v>43</v>
      </c>
      <c r="D2410" s="76">
        <v>42816.145833333336</v>
      </c>
      <c r="E2410" s="74" t="s">
        <v>39</v>
      </c>
      <c r="F2410" s="33">
        <v>42815.734027777777</v>
      </c>
      <c r="G2410" s="51">
        <f t="shared" si="362"/>
        <v>0.41180555555911269</v>
      </c>
      <c r="H2410" s="31" t="str">
        <f t="shared" si="359"/>
        <v>ACCEPTABLE</v>
      </c>
      <c r="I2410" s="18"/>
      <c r="J2410" s="33">
        <v>42816.142361111109</v>
      </c>
      <c r="K2410" s="33">
        <v>42816.152777777781</v>
      </c>
      <c r="L2410" s="27">
        <f t="shared" si="360"/>
        <v>1.0416666671517305E-2</v>
      </c>
      <c r="M2410" s="28" t="str">
        <f t="shared" si="361"/>
        <v>TRUE</v>
      </c>
      <c r="N2410" s="31" t="s">
        <v>39</v>
      </c>
      <c r="O2410" s="29" t="s">
        <v>1155</v>
      </c>
      <c r="P2410"/>
      <c r="Q2410"/>
      <c r="R2410"/>
      <c r="S2410"/>
      <c r="T2410"/>
      <c r="U2410"/>
      <c r="V2410"/>
      <c r="W2410"/>
    </row>
    <row r="2411" spans="1:23" ht="27" customHeight="1" thickBot="1" x14ac:dyDescent="0.3">
      <c r="A2411" s="97">
        <v>20322</v>
      </c>
      <c r="B2411" s="74">
        <v>2403</v>
      </c>
      <c r="C2411" s="75" t="s">
        <v>43</v>
      </c>
      <c r="D2411" s="76">
        <v>42817.194444444445</v>
      </c>
      <c r="E2411" s="74" t="s">
        <v>41</v>
      </c>
      <c r="F2411" s="33">
        <v>42816.756944444445</v>
      </c>
      <c r="G2411" s="51">
        <f>IF(D2411="","",D2411-F2411)</f>
        <v>0.4375</v>
      </c>
      <c r="H2411" s="31" t="str">
        <f t="shared" si="359"/>
        <v>ACCEPTABLE</v>
      </c>
      <c r="I2411" s="18"/>
      <c r="J2411" s="33">
        <v>42817.236805555556</v>
      </c>
      <c r="K2411" s="33">
        <v>42817.246527777781</v>
      </c>
      <c r="L2411" s="27">
        <f t="shared" si="360"/>
        <v>9.7222222248092294E-3</v>
      </c>
      <c r="M2411" s="28" t="str">
        <f t="shared" si="361"/>
        <v>TRUE</v>
      </c>
      <c r="N2411" s="31" t="s">
        <v>41</v>
      </c>
      <c r="O2411" s="29" t="s">
        <v>1155</v>
      </c>
      <c r="P2411"/>
      <c r="Q2411"/>
      <c r="R2411"/>
      <c r="S2411"/>
      <c r="T2411"/>
      <c r="U2411"/>
      <c r="V2411"/>
      <c r="W2411"/>
    </row>
    <row r="2412" spans="1:23" ht="27" customHeight="1" thickBot="1" x14ac:dyDescent="0.3">
      <c r="A2412" s="97">
        <v>20323</v>
      </c>
      <c r="B2412" s="74">
        <v>2405</v>
      </c>
      <c r="C2412" s="75" t="s">
        <v>40</v>
      </c>
      <c r="D2412" s="76">
        <v>42817.798611111109</v>
      </c>
      <c r="E2412" s="74" t="s">
        <v>41</v>
      </c>
      <c r="F2412" s="33">
        <v>42817.710416666669</v>
      </c>
      <c r="G2412" s="51">
        <f t="shared" ref="G2412:G2462" si="363">IF(D2412="","",D2412-F2412)</f>
        <v>8.819444444088731E-2</v>
      </c>
      <c r="H2412" s="31" t="str">
        <f t="shared" si="359"/>
        <v>ACCEPTABLE</v>
      </c>
      <c r="I2412" s="18"/>
      <c r="J2412" s="33">
        <v>42817.8125</v>
      </c>
      <c r="K2412" s="33">
        <v>42817.824999999997</v>
      </c>
      <c r="L2412" s="27">
        <f t="shared" si="360"/>
        <v>1.2499999997089617E-2</v>
      </c>
      <c r="M2412" s="28" t="str">
        <f t="shared" si="361"/>
        <v>TRUE</v>
      </c>
      <c r="N2412" s="31" t="s">
        <v>41</v>
      </c>
      <c r="O2412" s="29" t="s">
        <v>1281</v>
      </c>
      <c r="P2412"/>
      <c r="Q2412"/>
      <c r="R2412"/>
      <c r="S2412"/>
      <c r="T2412"/>
      <c r="U2412"/>
      <c r="V2412"/>
      <c r="W2412"/>
    </row>
    <row r="2413" spans="1:23" ht="27" customHeight="1" thickBot="1" x14ac:dyDescent="0.3">
      <c r="A2413" s="97">
        <v>20324</v>
      </c>
      <c r="B2413" s="74">
        <v>2407</v>
      </c>
      <c r="C2413" s="75" t="s">
        <v>43</v>
      </c>
      <c r="D2413" s="76">
        <v>42817.875</v>
      </c>
      <c r="E2413" s="74" t="s">
        <v>128</v>
      </c>
      <c r="F2413" s="33">
        <v>42817.710416666669</v>
      </c>
      <c r="G2413" s="51">
        <f t="shared" ref="G2413:G2415" si="364">IF(D2413="","",D2413-F2413)</f>
        <v>0.16458333333139308</v>
      </c>
      <c r="H2413" s="31" t="str">
        <f t="shared" si="359"/>
        <v>ACCEPTABLE</v>
      </c>
      <c r="I2413" s="93" t="s">
        <v>1282</v>
      </c>
      <c r="J2413" s="33">
        <v>42817.84375</v>
      </c>
      <c r="K2413" s="33">
        <v>42817.852083333331</v>
      </c>
      <c r="L2413" s="27">
        <f t="shared" si="360"/>
        <v>8.333333331393078E-3</v>
      </c>
      <c r="M2413" s="28" t="str">
        <f t="shared" si="361"/>
        <v>TRUE</v>
      </c>
      <c r="N2413" s="31" t="s">
        <v>39</v>
      </c>
      <c r="O2413" s="29" t="s">
        <v>1155</v>
      </c>
      <c r="P2413"/>
      <c r="Q2413"/>
      <c r="R2413"/>
      <c r="S2413"/>
      <c r="T2413"/>
      <c r="U2413"/>
      <c r="V2413"/>
      <c r="W2413"/>
    </row>
    <row r="2414" spans="1:23" ht="27" customHeight="1" thickBot="1" x14ac:dyDescent="0.3">
      <c r="A2414" s="97">
        <v>20323</v>
      </c>
      <c r="B2414" s="74">
        <v>2408</v>
      </c>
      <c r="C2414" s="75" t="s">
        <v>43</v>
      </c>
      <c r="D2414" s="76">
        <v>42818.402777777781</v>
      </c>
      <c r="E2414" s="74" t="s">
        <v>41</v>
      </c>
      <c r="F2414" s="33">
        <v>42818.26458333333</v>
      </c>
      <c r="G2414" s="51">
        <f t="shared" ref="G2414" si="365">IF(D2414="","",D2414-F2414)</f>
        <v>0.13819444445107365</v>
      </c>
      <c r="H2414" s="31" t="str">
        <f t="shared" si="359"/>
        <v>ACCEPTABLE</v>
      </c>
      <c r="I2414" s="99" t="s">
        <v>1283</v>
      </c>
      <c r="J2414" s="33">
        <v>42818.375</v>
      </c>
      <c r="K2414" s="33">
        <v>42818.381944444445</v>
      </c>
      <c r="L2414" s="27">
        <f t="shared" si="360"/>
        <v>6.9444444452528842E-3</v>
      </c>
      <c r="M2414" s="28" t="str">
        <f t="shared" si="361"/>
        <v>TRUE</v>
      </c>
      <c r="N2414" s="31" t="s">
        <v>41</v>
      </c>
      <c r="O2414" s="29" t="s">
        <v>54</v>
      </c>
      <c r="P2414"/>
      <c r="Q2414"/>
      <c r="R2414"/>
      <c r="S2414"/>
      <c r="T2414"/>
      <c r="U2414"/>
      <c r="V2414"/>
      <c r="W2414"/>
    </row>
    <row r="2415" spans="1:23" ht="27" customHeight="1" thickBot="1" x14ac:dyDescent="0.3">
      <c r="A2415" s="81">
        <v>20323</v>
      </c>
      <c r="B2415" s="81">
        <v>2409</v>
      </c>
      <c r="C2415" s="100" t="s">
        <v>40</v>
      </c>
      <c r="D2415" s="101">
        <v>42818.423611111109</v>
      </c>
      <c r="E2415" s="81" t="s">
        <v>128</v>
      </c>
      <c r="F2415" s="33">
        <v>42818.372916666667</v>
      </c>
      <c r="G2415" s="51">
        <f t="shared" si="364"/>
        <v>5.0694444442342501E-2</v>
      </c>
      <c r="H2415" s="31" t="str">
        <f t="shared" si="359"/>
        <v>ACCEPTABLE</v>
      </c>
      <c r="I2415" s="93" t="s">
        <v>1284</v>
      </c>
      <c r="J2415" s="33">
        <v>42818.423611111109</v>
      </c>
      <c r="K2415" s="33">
        <v>42818.4375</v>
      </c>
      <c r="L2415" s="27">
        <f t="shared" si="360"/>
        <v>1.3888888890505768E-2</v>
      </c>
      <c r="M2415" s="28" t="str">
        <f t="shared" si="361"/>
        <v>TRUE</v>
      </c>
      <c r="N2415" s="31" t="s">
        <v>41</v>
      </c>
      <c r="O2415" s="29" t="s">
        <v>1285</v>
      </c>
      <c r="P2415"/>
      <c r="Q2415"/>
      <c r="R2415"/>
      <c r="S2415"/>
      <c r="T2415"/>
      <c r="U2415"/>
      <c r="V2415"/>
      <c r="W2415"/>
    </row>
    <row r="2416" spans="1:23" ht="27" customHeight="1" thickBot="1" x14ac:dyDescent="0.3">
      <c r="A2416" s="97">
        <v>20325</v>
      </c>
      <c r="B2416" s="74">
        <v>2412</v>
      </c>
      <c r="C2416" s="75" t="s">
        <v>51</v>
      </c>
      <c r="D2416" s="76">
        <v>42818.833333333336</v>
      </c>
      <c r="E2416" s="74" t="s">
        <v>39</v>
      </c>
      <c r="F2416" s="33">
        <v>42818.618055555555</v>
      </c>
      <c r="G2416" s="51">
        <f t="shared" si="363"/>
        <v>0.21527777778101154</v>
      </c>
      <c r="H2416" s="31" t="str">
        <f t="shared" si="359"/>
        <v>ACCEPTABLE</v>
      </c>
      <c r="I2416" s="18"/>
      <c r="J2416" s="33">
        <v>42818.824999999997</v>
      </c>
      <c r="K2416" s="33">
        <v>42818.833333333336</v>
      </c>
      <c r="L2416" s="27">
        <f t="shared" si="360"/>
        <v>8.3333333386690356E-3</v>
      </c>
      <c r="M2416" s="28" t="str">
        <f t="shared" si="361"/>
        <v>TRUE</v>
      </c>
      <c r="N2416" s="31" t="s">
        <v>39</v>
      </c>
      <c r="O2416" s="29" t="s">
        <v>1177</v>
      </c>
      <c r="P2416"/>
      <c r="Q2416"/>
      <c r="R2416"/>
      <c r="S2416"/>
      <c r="T2416"/>
      <c r="U2416"/>
      <c r="V2416"/>
      <c r="W2416"/>
    </row>
    <row r="2417" spans="1:23" ht="27" customHeight="1" thickBot="1" x14ac:dyDescent="0.3">
      <c r="A2417" s="97">
        <v>20325</v>
      </c>
      <c r="B2417" s="74">
        <v>2413</v>
      </c>
      <c r="C2417" s="75" t="s">
        <v>51</v>
      </c>
      <c r="D2417" s="76">
        <v>42819.527777777781</v>
      </c>
      <c r="E2417" s="74" t="s">
        <v>41</v>
      </c>
      <c r="F2417" s="33">
        <v>42819.422222222223</v>
      </c>
      <c r="G2417" s="51">
        <f t="shared" si="363"/>
        <v>0.1055555555576575</v>
      </c>
      <c r="H2417" s="31" t="str">
        <f t="shared" ref="H2417:H2469" si="366">IF(D2417-F2417&lt;0,"TOO LATE",IF(G2417="","",IF(OR(DAY(D2417-F2417)&gt;1,AND(HOUR(D2417-F2417)&gt;HOUR("0:59"),(SIGN(D2417-F2417)=1))),"ACCEPTABLE","TOO LATE")))</f>
        <v>ACCEPTABLE</v>
      </c>
      <c r="I2417" s="18"/>
      <c r="J2417" s="33">
        <v>42819.525694444441</v>
      </c>
      <c r="K2417" s="33">
        <v>42819.53402777778</v>
      </c>
      <c r="L2417" s="27">
        <f t="shared" si="360"/>
        <v>8.3333333386690356E-3</v>
      </c>
      <c r="M2417" s="28" t="str">
        <f t="shared" si="361"/>
        <v>TRUE</v>
      </c>
      <c r="N2417" s="31" t="s">
        <v>41</v>
      </c>
      <c r="O2417" s="29" t="s">
        <v>1286</v>
      </c>
      <c r="P2417"/>
      <c r="Q2417"/>
      <c r="R2417"/>
      <c r="S2417"/>
      <c r="T2417"/>
      <c r="U2417"/>
      <c r="V2417"/>
      <c r="W2417"/>
    </row>
    <row r="2418" spans="1:23" ht="27" customHeight="1" thickBot="1" x14ac:dyDescent="0.3">
      <c r="A2418" s="97">
        <v>20325</v>
      </c>
      <c r="B2418" s="74">
        <v>2414</v>
      </c>
      <c r="C2418" s="75" t="s">
        <v>340</v>
      </c>
      <c r="D2418" s="76">
        <v>42819.555555555555</v>
      </c>
      <c r="E2418" s="74" t="s">
        <v>39</v>
      </c>
      <c r="F2418" s="33">
        <v>42819.422222222223</v>
      </c>
      <c r="G2418" s="51">
        <f t="shared" si="363"/>
        <v>0.13333333333139308</v>
      </c>
      <c r="H2418" s="31" t="str">
        <f t="shared" si="366"/>
        <v>ACCEPTABLE</v>
      </c>
      <c r="I2418" s="18"/>
      <c r="J2418" s="33">
        <v>42819.557638888888</v>
      </c>
      <c r="K2418" s="33">
        <v>42819.568055555559</v>
      </c>
      <c r="L2418" s="27">
        <f t="shared" ref="L2418:L2470" si="367">IF(OR(K2418="",J2418=""), "Incomplete Data", K2418-J2418)</f>
        <v>1.0416666671517305E-2</v>
      </c>
      <c r="M2418" s="28" t="str">
        <f t="shared" ref="M2418:M2470" si="368">_xlfn.IFS(OR(J2418=0,K2418=0,L2418=""), "Incomplete Data", OR(L2418&gt;$M$5,L2418&lt;-$M$5),"FALSE",  OR(L2418&lt;=$M$5,L2418&gt;-$M$5), "TRUE")</f>
        <v>TRUE</v>
      </c>
      <c r="N2418" s="31" t="s">
        <v>39</v>
      </c>
      <c r="O2418" s="29" t="s">
        <v>1287</v>
      </c>
      <c r="P2418"/>
      <c r="Q2418"/>
      <c r="R2418"/>
      <c r="S2418"/>
      <c r="T2418"/>
      <c r="U2418"/>
      <c r="V2418"/>
      <c r="W2418"/>
    </row>
    <row r="2419" spans="1:23" ht="27" customHeight="1" thickBot="1" x14ac:dyDescent="0.3">
      <c r="A2419" s="97">
        <v>20326</v>
      </c>
      <c r="B2419" s="74">
        <v>2415</v>
      </c>
      <c r="C2419" s="75" t="s">
        <v>340</v>
      </c>
      <c r="D2419" s="76">
        <v>42823.454861111109</v>
      </c>
      <c r="E2419" s="74" t="s">
        <v>41</v>
      </c>
      <c r="F2419" s="33">
        <v>42823.252083333333</v>
      </c>
      <c r="G2419" s="51">
        <f t="shared" si="363"/>
        <v>0.20277777777664596</v>
      </c>
      <c r="H2419" s="31" t="str">
        <f t="shared" si="366"/>
        <v>ACCEPTABLE</v>
      </c>
      <c r="I2419" s="18"/>
      <c r="J2419" s="33">
        <v>42823.445138888892</v>
      </c>
      <c r="K2419" s="33">
        <v>42823.458333333336</v>
      </c>
      <c r="L2419" s="27">
        <f t="shared" si="367"/>
        <v>1.3194444443797693E-2</v>
      </c>
      <c r="M2419" s="28" t="str">
        <f t="shared" si="368"/>
        <v>TRUE</v>
      </c>
      <c r="N2419" s="31" t="s">
        <v>41</v>
      </c>
      <c r="O2419" s="29" t="s">
        <v>1288</v>
      </c>
      <c r="P2419"/>
      <c r="Q2419"/>
      <c r="R2419"/>
      <c r="S2419"/>
      <c r="T2419"/>
      <c r="U2419"/>
      <c r="V2419"/>
      <c r="W2419"/>
    </row>
    <row r="2420" spans="1:23" ht="27" customHeight="1" thickBot="1" x14ac:dyDescent="0.3">
      <c r="A2420" s="97">
        <v>20326</v>
      </c>
      <c r="B2420" s="74">
        <v>2416</v>
      </c>
      <c r="C2420" s="75" t="s">
        <v>51</v>
      </c>
      <c r="D2420" s="76">
        <v>42823.486111111109</v>
      </c>
      <c r="E2420" s="74" t="s">
        <v>39</v>
      </c>
      <c r="F2420" s="33">
        <v>42823.252083333333</v>
      </c>
      <c r="G2420" s="51">
        <f t="shared" si="363"/>
        <v>0.23402777777664596</v>
      </c>
      <c r="H2420" s="31" t="str">
        <f t="shared" si="366"/>
        <v>ACCEPTABLE</v>
      </c>
      <c r="I2420" s="18"/>
      <c r="J2420" s="33">
        <v>42823.472222222219</v>
      </c>
      <c r="K2420" s="33">
        <v>42823.488194444442</v>
      </c>
      <c r="L2420" s="27">
        <f t="shared" si="367"/>
        <v>1.5972222223354038E-2</v>
      </c>
      <c r="M2420" s="28" t="str">
        <f t="shared" si="368"/>
        <v>TRUE</v>
      </c>
      <c r="N2420" s="31" t="s">
        <v>39</v>
      </c>
      <c r="O2420" s="29" t="s">
        <v>1255</v>
      </c>
      <c r="P2420"/>
      <c r="Q2420"/>
      <c r="R2420"/>
      <c r="S2420"/>
      <c r="T2420"/>
      <c r="U2420"/>
      <c r="V2420"/>
      <c r="W2420"/>
    </row>
    <row r="2421" spans="1:23" ht="27" customHeight="1" thickBot="1" x14ac:dyDescent="0.3">
      <c r="A2421" s="98">
        <v>20327</v>
      </c>
      <c r="B2421" s="78">
        <v>2417</v>
      </c>
      <c r="C2421" s="79" t="s">
        <v>340</v>
      </c>
      <c r="D2421" s="80">
        <v>42824.694444444445</v>
      </c>
      <c r="E2421" s="78" t="s">
        <v>41</v>
      </c>
      <c r="F2421" s="33">
        <v>42824.461805555555</v>
      </c>
      <c r="G2421" s="51">
        <f t="shared" si="363"/>
        <v>0.23263888889050577</v>
      </c>
      <c r="H2421" s="31" t="str">
        <f t="shared" si="366"/>
        <v>ACCEPTABLE</v>
      </c>
      <c r="I2421" s="18"/>
      <c r="J2421" s="33">
        <v>42824.690972222219</v>
      </c>
      <c r="K2421" s="33">
        <v>42824.708333333336</v>
      </c>
      <c r="L2421" s="27">
        <f t="shared" si="367"/>
        <v>1.7361111116770189E-2</v>
      </c>
      <c r="M2421" s="28" t="str">
        <f t="shared" si="368"/>
        <v>TRUE</v>
      </c>
      <c r="N2421" s="31" t="s">
        <v>41</v>
      </c>
      <c r="O2421" s="29" t="s">
        <v>1289</v>
      </c>
      <c r="P2421"/>
      <c r="Q2421"/>
      <c r="R2421"/>
      <c r="S2421"/>
      <c r="T2421"/>
      <c r="U2421"/>
      <c r="V2421"/>
      <c r="W2421"/>
    </row>
    <row r="2422" spans="1:23" ht="27" customHeight="1" thickBot="1" x14ac:dyDescent="0.3">
      <c r="A2422" s="98">
        <v>20326</v>
      </c>
      <c r="B2422" s="78">
        <v>2420</v>
      </c>
      <c r="C2422" s="79" t="s">
        <v>340</v>
      </c>
      <c r="D2422" s="80">
        <v>42824.743055555555</v>
      </c>
      <c r="E2422" s="78" t="s">
        <v>39</v>
      </c>
      <c r="F2422" s="33">
        <v>42824.461805555555</v>
      </c>
      <c r="G2422" s="51">
        <f t="shared" si="363"/>
        <v>0.28125</v>
      </c>
      <c r="H2422" s="31" t="str">
        <f t="shared" si="366"/>
        <v>ACCEPTABLE</v>
      </c>
      <c r="I2422" s="18"/>
      <c r="J2422" s="33">
        <v>42824.736111111109</v>
      </c>
      <c r="K2422" s="33">
        <v>42824.753472222219</v>
      </c>
      <c r="L2422" s="27">
        <f t="shared" si="367"/>
        <v>1.7361111109494232E-2</v>
      </c>
      <c r="M2422" s="28" t="str">
        <f t="shared" si="368"/>
        <v>TRUE</v>
      </c>
      <c r="N2422" s="31" t="s">
        <v>39</v>
      </c>
      <c r="O2422" s="29" t="s">
        <v>1289</v>
      </c>
      <c r="P2422"/>
      <c r="Q2422"/>
      <c r="R2422"/>
      <c r="S2422"/>
      <c r="T2422"/>
      <c r="U2422"/>
      <c r="V2422"/>
      <c r="W2422"/>
    </row>
    <row r="2423" spans="1:23" ht="27" customHeight="1" thickBot="1" x14ac:dyDescent="0.3">
      <c r="A2423" s="97">
        <v>20328</v>
      </c>
      <c r="B2423" s="74">
        <v>2421</v>
      </c>
      <c r="C2423" s="75" t="s">
        <v>1175</v>
      </c>
      <c r="D2423" s="76">
        <v>42824.798611111109</v>
      </c>
      <c r="E2423" s="74" t="s">
        <v>41</v>
      </c>
      <c r="F2423" s="33">
        <v>42824.461805555555</v>
      </c>
      <c r="G2423" s="51">
        <f t="shared" si="363"/>
        <v>0.33680555555474712</v>
      </c>
      <c r="H2423" s="31" t="str">
        <f t="shared" si="366"/>
        <v>ACCEPTABLE</v>
      </c>
      <c r="I2423" s="18"/>
      <c r="J2423" s="33">
        <v>42824.775694444441</v>
      </c>
      <c r="K2423" s="33">
        <v>42824.788194444445</v>
      </c>
      <c r="L2423" s="27">
        <f t="shared" si="367"/>
        <v>1.2500000004365575E-2</v>
      </c>
      <c r="M2423" s="28" t="str">
        <f t="shared" si="368"/>
        <v>TRUE</v>
      </c>
      <c r="N2423" s="31" t="s">
        <v>41</v>
      </c>
      <c r="O2423" s="29" t="s">
        <v>1290</v>
      </c>
      <c r="P2423"/>
      <c r="Q2423"/>
      <c r="R2423"/>
      <c r="S2423"/>
      <c r="T2423"/>
      <c r="U2423"/>
      <c r="V2423"/>
      <c r="W2423"/>
    </row>
    <row r="2424" spans="1:23" ht="27" customHeight="1" thickBot="1" x14ac:dyDescent="0.3">
      <c r="A2424" s="97">
        <v>20328</v>
      </c>
      <c r="B2424" s="74">
        <v>2422</v>
      </c>
      <c r="C2424" s="75" t="s">
        <v>43</v>
      </c>
      <c r="D2424" s="76">
        <v>42824.833333333336</v>
      </c>
      <c r="E2424" s="74" t="s">
        <v>39</v>
      </c>
      <c r="F2424" s="33">
        <v>42824.461805555555</v>
      </c>
      <c r="G2424" s="51">
        <f t="shared" si="363"/>
        <v>0.37152777778101154</v>
      </c>
      <c r="H2424" s="31" t="str">
        <f t="shared" si="366"/>
        <v>ACCEPTABLE</v>
      </c>
      <c r="I2424" s="18"/>
      <c r="J2424" s="33">
        <v>42824.804166666669</v>
      </c>
      <c r="K2424" s="33">
        <v>42824.814583333333</v>
      </c>
      <c r="L2424" s="27">
        <f t="shared" si="367"/>
        <v>1.0416666664241347E-2</v>
      </c>
      <c r="M2424" s="28" t="str">
        <f t="shared" si="368"/>
        <v>TRUE</v>
      </c>
      <c r="N2424" s="31" t="s">
        <v>39</v>
      </c>
      <c r="O2424" s="29" t="s">
        <v>1155</v>
      </c>
      <c r="P2424"/>
      <c r="Q2424"/>
      <c r="R2424"/>
      <c r="S2424"/>
      <c r="T2424"/>
      <c r="U2424"/>
      <c r="V2424"/>
      <c r="W2424"/>
    </row>
    <row r="2425" spans="1:23" ht="27" customHeight="1" thickBot="1" x14ac:dyDescent="0.3">
      <c r="A2425" s="98">
        <v>20327</v>
      </c>
      <c r="B2425" s="78">
        <v>2423</v>
      </c>
      <c r="C2425" s="79" t="s">
        <v>51</v>
      </c>
      <c r="D2425" s="80">
        <v>42825.361111111109</v>
      </c>
      <c r="E2425" s="78" t="s">
        <v>41</v>
      </c>
      <c r="F2425" s="33">
        <v>42825.243750000001</v>
      </c>
      <c r="G2425" s="51">
        <f t="shared" si="363"/>
        <v>0.11736111110803904</v>
      </c>
      <c r="H2425" s="31" t="str">
        <f t="shared" si="366"/>
        <v>ACCEPTABLE</v>
      </c>
      <c r="I2425" s="18"/>
      <c r="J2425" s="33">
        <v>42825.366666666669</v>
      </c>
      <c r="K2425" s="33">
        <v>42825.383333333331</v>
      </c>
      <c r="L2425" s="27">
        <f t="shared" si="367"/>
        <v>1.6666666662786156E-2</v>
      </c>
      <c r="M2425" s="28" t="str">
        <f t="shared" si="368"/>
        <v>TRUE</v>
      </c>
      <c r="N2425" s="31" t="s">
        <v>41</v>
      </c>
      <c r="O2425" s="29" t="s">
        <v>1291</v>
      </c>
      <c r="P2425"/>
      <c r="Q2425"/>
      <c r="R2425"/>
      <c r="S2425"/>
      <c r="T2425"/>
      <c r="U2425"/>
      <c r="V2425"/>
      <c r="W2425"/>
    </row>
    <row r="2426" spans="1:23" ht="27" customHeight="1" thickBot="1" x14ac:dyDescent="0.3">
      <c r="A2426" s="98">
        <v>20327</v>
      </c>
      <c r="B2426" s="78">
        <v>2424</v>
      </c>
      <c r="C2426" s="79" t="s">
        <v>340</v>
      </c>
      <c r="D2426" s="80">
        <v>42825.388888888891</v>
      </c>
      <c r="E2426" s="78" t="s">
        <v>39</v>
      </c>
      <c r="F2426" s="33">
        <v>42825.243750000001</v>
      </c>
      <c r="G2426" s="51">
        <f t="shared" si="363"/>
        <v>0.14513888888905058</v>
      </c>
      <c r="H2426" s="31" t="str">
        <f t="shared" si="366"/>
        <v>ACCEPTABLE</v>
      </c>
      <c r="I2426" s="18"/>
      <c r="J2426" s="33">
        <v>42825.415277777778</v>
      </c>
      <c r="K2426" s="33">
        <v>42825.427083333336</v>
      </c>
      <c r="L2426" s="27">
        <f t="shared" si="367"/>
        <v>1.1805555557657499E-2</v>
      </c>
      <c r="M2426" s="28" t="str">
        <f t="shared" si="368"/>
        <v>TRUE</v>
      </c>
      <c r="N2426" s="31" t="s">
        <v>39</v>
      </c>
      <c r="O2426" s="29" t="s">
        <v>1292</v>
      </c>
      <c r="P2426"/>
      <c r="Q2426"/>
      <c r="R2426"/>
      <c r="S2426"/>
      <c r="T2426"/>
      <c r="U2426"/>
      <c r="V2426"/>
      <c r="W2426"/>
    </row>
    <row r="2427" spans="1:23" ht="27" customHeight="1" thickBot="1" x14ac:dyDescent="0.3">
      <c r="A2427" s="97">
        <v>20329</v>
      </c>
      <c r="B2427" s="74">
        <v>2427</v>
      </c>
      <c r="C2427" s="75" t="s">
        <v>43</v>
      </c>
      <c r="D2427" s="76">
        <v>42826.402777777781</v>
      </c>
      <c r="E2427" s="74" t="s">
        <v>41</v>
      </c>
      <c r="F2427" s="33">
        <v>42826.247916666667</v>
      </c>
      <c r="G2427" s="51">
        <f t="shared" si="363"/>
        <v>0.15486111111385981</v>
      </c>
      <c r="H2427" s="31" t="str">
        <f t="shared" si="366"/>
        <v>ACCEPTABLE</v>
      </c>
      <c r="I2427" s="18"/>
      <c r="J2427" s="33">
        <v>42826.413194444445</v>
      </c>
      <c r="K2427" s="33">
        <v>42826.423611111109</v>
      </c>
      <c r="L2427" s="27">
        <f t="shared" si="367"/>
        <v>1.0416666664241347E-2</v>
      </c>
      <c r="M2427" s="28" t="str">
        <f t="shared" si="368"/>
        <v>TRUE</v>
      </c>
      <c r="N2427" s="31" t="s">
        <v>41</v>
      </c>
      <c r="O2427" s="29" t="s">
        <v>1155</v>
      </c>
      <c r="P2427"/>
      <c r="Q2427"/>
      <c r="R2427"/>
      <c r="S2427"/>
      <c r="T2427"/>
      <c r="U2427"/>
      <c r="V2427"/>
      <c r="W2427"/>
    </row>
    <row r="2428" spans="1:23" ht="27" customHeight="1" thickBot="1" x14ac:dyDescent="0.3">
      <c r="A2428" s="97">
        <v>20329</v>
      </c>
      <c r="B2428" s="74">
        <v>2428</v>
      </c>
      <c r="C2428" s="75" t="s">
        <v>1175</v>
      </c>
      <c r="D2428" s="76">
        <v>42826.430555555555</v>
      </c>
      <c r="E2428" s="74" t="s">
        <v>39</v>
      </c>
      <c r="F2428" s="33">
        <v>42826.247916666667</v>
      </c>
      <c r="G2428" s="51">
        <f t="shared" si="363"/>
        <v>0.18263888888759539</v>
      </c>
      <c r="H2428" s="31" t="str">
        <f t="shared" si="366"/>
        <v>ACCEPTABLE</v>
      </c>
      <c r="I2428" s="18"/>
      <c r="J2428" s="33">
        <v>42826.440972222219</v>
      </c>
      <c r="K2428" s="33">
        <v>42826.454861111109</v>
      </c>
      <c r="L2428" s="27">
        <f t="shared" si="367"/>
        <v>1.3888888890505768E-2</v>
      </c>
      <c r="M2428" s="28" t="str">
        <f t="shared" si="368"/>
        <v>TRUE</v>
      </c>
      <c r="N2428" s="31" t="s">
        <v>39</v>
      </c>
      <c r="O2428" s="29" t="s">
        <v>1293</v>
      </c>
      <c r="P2428"/>
      <c r="Q2428"/>
      <c r="R2428"/>
      <c r="S2428"/>
      <c r="T2428"/>
      <c r="U2428"/>
      <c r="V2428"/>
      <c r="W2428"/>
    </row>
    <row r="2429" spans="1:23" ht="27" customHeight="1" thickBot="1" x14ac:dyDescent="0.3">
      <c r="A2429" s="97">
        <v>20330</v>
      </c>
      <c r="B2429" s="74">
        <v>2429</v>
      </c>
      <c r="C2429" s="75" t="s">
        <v>1175</v>
      </c>
      <c r="D2429" s="76">
        <v>42827.902777777781</v>
      </c>
      <c r="E2429" s="74" t="s">
        <v>41</v>
      </c>
      <c r="F2429" s="33">
        <v>42827.724999999999</v>
      </c>
      <c r="G2429" s="51">
        <f t="shared" si="363"/>
        <v>0.17777777778246673</v>
      </c>
      <c r="H2429" s="31" t="str">
        <f t="shared" si="366"/>
        <v>ACCEPTABLE</v>
      </c>
      <c r="I2429" s="18"/>
      <c r="J2429" s="33">
        <v>42827.883333333331</v>
      </c>
      <c r="K2429" s="33">
        <v>42827.890972222223</v>
      </c>
      <c r="L2429" s="27">
        <f t="shared" si="367"/>
        <v>7.6388888919609599E-3</v>
      </c>
      <c r="M2429" s="28" t="str">
        <f t="shared" si="368"/>
        <v>TRUE</v>
      </c>
      <c r="N2429" s="31" t="s">
        <v>41</v>
      </c>
      <c r="O2429" s="29" t="s">
        <v>1294</v>
      </c>
      <c r="P2429"/>
      <c r="Q2429"/>
      <c r="R2429"/>
      <c r="S2429"/>
      <c r="T2429"/>
      <c r="U2429"/>
      <c r="V2429"/>
      <c r="W2429"/>
    </row>
    <row r="2430" spans="1:23" ht="27" customHeight="1" thickBot="1" x14ac:dyDescent="0.3">
      <c r="A2430" s="97">
        <v>20330</v>
      </c>
      <c r="B2430" s="74">
        <v>2430</v>
      </c>
      <c r="C2430" s="75" t="s">
        <v>43</v>
      </c>
      <c r="D2430" s="76">
        <v>42827.9375</v>
      </c>
      <c r="E2430" s="74" t="s">
        <v>39</v>
      </c>
      <c r="F2430" s="33">
        <v>42827.724999999999</v>
      </c>
      <c r="G2430" s="51">
        <f t="shared" si="363"/>
        <v>0.21250000000145519</v>
      </c>
      <c r="H2430" s="31" t="str">
        <f t="shared" si="366"/>
        <v>ACCEPTABLE</v>
      </c>
      <c r="I2430" s="18"/>
      <c r="J2430" s="33">
        <v>42827.929166666669</v>
      </c>
      <c r="K2430" s="33">
        <v>42827.936805555553</v>
      </c>
      <c r="L2430" s="27">
        <f t="shared" si="367"/>
        <v>7.6388888846850023E-3</v>
      </c>
      <c r="M2430" s="28" t="str">
        <f t="shared" si="368"/>
        <v>TRUE</v>
      </c>
      <c r="N2430" s="31" t="s">
        <v>39</v>
      </c>
      <c r="O2430" s="29" t="s">
        <v>1155</v>
      </c>
      <c r="P2430"/>
      <c r="Q2430"/>
      <c r="R2430"/>
      <c r="S2430"/>
      <c r="T2430"/>
      <c r="U2430"/>
      <c r="V2430"/>
      <c r="W2430"/>
    </row>
    <row r="2431" spans="1:23" ht="27" customHeight="1" thickBot="1" x14ac:dyDescent="0.3">
      <c r="A2431" s="97">
        <v>20330</v>
      </c>
      <c r="B2431" s="74">
        <v>2431</v>
      </c>
      <c r="C2431" s="75" t="s">
        <v>43</v>
      </c>
      <c r="D2431" s="76">
        <v>42828.548611111109</v>
      </c>
      <c r="E2431" s="74" t="s">
        <v>41</v>
      </c>
      <c r="F2431" s="33">
        <v>42828.441666666666</v>
      </c>
      <c r="G2431" s="51">
        <f t="shared" si="363"/>
        <v>0.10694444444379769</v>
      </c>
      <c r="H2431" s="31" t="str">
        <f t="shared" si="366"/>
        <v>ACCEPTABLE</v>
      </c>
      <c r="I2431" s="93" t="s">
        <v>1258</v>
      </c>
      <c r="J2431" s="33">
        <v>42828.556944444441</v>
      </c>
      <c r="K2431" s="33">
        <v>42828.569444444445</v>
      </c>
      <c r="L2431" s="27">
        <f t="shared" si="367"/>
        <v>1.2500000004365575E-2</v>
      </c>
      <c r="M2431" s="28" t="str">
        <f t="shared" si="368"/>
        <v>TRUE</v>
      </c>
      <c r="N2431" s="31" t="s">
        <v>41</v>
      </c>
      <c r="O2431" s="29" t="s">
        <v>398</v>
      </c>
      <c r="P2431"/>
      <c r="Q2431"/>
      <c r="R2431"/>
      <c r="S2431"/>
      <c r="T2431"/>
      <c r="U2431"/>
      <c r="V2431"/>
      <c r="W2431"/>
    </row>
    <row r="2432" spans="1:23" ht="27" customHeight="1" thickBot="1" x14ac:dyDescent="0.3">
      <c r="A2432" s="97">
        <v>20330</v>
      </c>
      <c r="B2432" s="74">
        <v>2432</v>
      </c>
      <c r="C2432" s="75" t="s">
        <v>43</v>
      </c>
      <c r="D2432" s="76">
        <v>42828.597222222219</v>
      </c>
      <c r="E2432" s="74" t="s">
        <v>39</v>
      </c>
      <c r="F2432" s="33">
        <v>42828.441666666666</v>
      </c>
      <c r="G2432" s="51">
        <f t="shared" si="363"/>
        <v>0.15555555555329192</v>
      </c>
      <c r="H2432" s="31" t="str">
        <f t="shared" si="366"/>
        <v>ACCEPTABLE</v>
      </c>
      <c r="I2432" s="93" t="s">
        <v>1258</v>
      </c>
      <c r="J2432" s="33">
        <v>42828.609722222223</v>
      </c>
      <c r="K2432" s="33">
        <v>42828.616666666669</v>
      </c>
      <c r="L2432" s="27">
        <f t="shared" si="367"/>
        <v>6.9444444452528842E-3</v>
      </c>
      <c r="M2432" s="28" t="str">
        <f t="shared" si="368"/>
        <v>TRUE</v>
      </c>
      <c r="N2432" s="31" t="s">
        <v>39</v>
      </c>
      <c r="O2432" s="29" t="s">
        <v>1155</v>
      </c>
      <c r="P2432"/>
      <c r="Q2432"/>
      <c r="R2432"/>
      <c r="S2432"/>
      <c r="T2432"/>
      <c r="U2432"/>
      <c r="V2432"/>
      <c r="W2432"/>
    </row>
    <row r="2433" spans="1:23" ht="27" customHeight="1" thickBot="1" x14ac:dyDescent="0.3">
      <c r="A2433" s="97">
        <v>20331</v>
      </c>
      <c r="B2433" s="74">
        <v>2434</v>
      </c>
      <c r="C2433" s="75" t="s">
        <v>340</v>
      </c>
      <c r="D2433" s="76">
        <v>42828.642361111109</v>
      </c>
      <c r="E2433" s="74" t="s">
        <v>41</v>
      </c>
      <c r="F2433" s="33">
        <v>42828.441666666666</v>
      </c>
      <c r="G2433" s="51">
        <f t="shared" si="363"/>
        <v>0.20069444444379769</v>
      </c>
      <c r="H2433" s="31" t="str">
        <f t="shared" si="366"/>
        <v>ACCEPTABLE</v>
      </c>
      <c r="I2433" s="18"/>
      <c r="J2433" s="33">
        <v>42828.633333333331</v>
      </c>
      <c r="K2433" s="33">
        <v>42828.643750000003</v>
      </c>
      <c r="L2433" s="27">
        <f t="shared" si="367"/>
        <v>1.0416666671517305E-2</v>
      </c>
      <c r="M2433" s="28" t="str">
        <f t="shared" si="368"/>
        <v>TRUE</v>
      </c>
      <c r="N2433" s="31" t="s">
        <v>41</v>
      </c>
      <c r="O2433" s="29" t="s">
        <v>595</v>
      </c>
      <c r="P2433"/>
      <c r="Q2433"/>
      <c r="R2433"/>
      <c r="S2433"/>
      <c r="T2433"/>
      <c r="U2433"/>
      <c r="V2433"/>
      <c r="W2433"/>
    </row>
    <row r="2434" spans="1:23" ht="27" customHeight="1" thickBot="1" x14ac:dyDescent="0.3">
      <c r="A2434" s="98">
        <v>20331</v>
      </c>
      <c r="B2434" s="78">
        <v>2435</v>
      </c>
      <c r="C2434" s="79" t="s">
        <v>51</v>
      </c>
      <c r="D2434" s="80">
        <v>42828.677083333336</v>
      </c>
      <c r="E2434" s="78" t="s">
        <v>39</v>
      </c>
      <c r="F2434" s="33">
        <v>42828.441666666666</v>
      </c>
      <c r="G2434" s="51">
        <f t="shared" si="363"/>
        <v>0.23541666667006211</v>
      </c>
      <c r="H2434" s="31" t="str">
        <f t="shared" si="366"/>
        <v>ACCEPTABLE</v>
      </c>
      <c r="I2434" s="18"/>
      <c r="J2434" s="33">
        <v>42828.659722222219</v>
      </c>
      <c r="K2434" s="33">
        <v>42828.666666666664</v>
      </c>
      <c r="L2434" s="27">
        <f t="shared" si="367"/>
        <v>6.9444444452528842E-3</v>
      </c>
      <c r="M2434" s="28" t="str">
        <f t="shared" si="368"/>
        <v>TRUE</v>
      </c>
      <c r="N2434" s="31" t="s">
        <v>39</v>
      </c>
      <c r="O2434" s="29" t="s">
        <v>1177</v>
      </c>
      <c r="P2434"/>
      <c r="Q2434"/>
      <c r="R2434"/>
      <c r="S2434"/>
      <c r="T2434"/>
      <c r="U2434"/>
      <c r="V2434"/>
      <c r="W2434"/>
    </row>
    <row r="2435" spans="1:23" ht="27" customHeight="1" thickBot="1" x14ac:dyDescent="0.3">
      <c r="A2435" s="98">
        <v>20330</v>
      </c>
      <c r="B2435" s="78">
        <v>2436</v>
      </c>
      <c r="C2435" s="79" t="s">
        <v>43</v>
      </c>
      <c r="D2435" s="80">
        <v>42828.753472222219</v>
      </c>
      <c r="E2435" s="78" t="s">
        <v>39</v>
      </c>
      <c r="F2435" s="33">
        <v>42828.745138888888</v>
      </c>
      <c r="G2435" s="51">
        <f t="shared" si="363"/>
        <v>8.333333331393078E-3</v>
      </c>
      <c r="H2435" s="31" t="str">
        <f t="shared" si="366"/>
        <v>TOO LATE</v>
      </c>
      <c r="I2435" s="99" t="s">
        <v>1295</v>
      </c>
      <c r="J2435" s="33">
        <v>42828.746527777781</v>
      </c>
      <c r="K2435" s="33">
        <v>42828.754166666666</v>
      </c>
      <c r="L2435" s="27">
        <f t="shared" si="367"/>
        <v>7.6388888846850023E-3</v>
      </c>
      <c r="M2435" s="28" t="str">
        <f t="shared" si="368"/>
        <v>TRUE</v>
      </c>
      <c r="N2435" s="31" t="s">
        <v>39</v>
      </c>
      <c r="O2435" s="29" t="s">
        <v>971</v>
      </c>
      <c r="P2435"/>
      <c r="Q2435"/>
      <c r="R2435"/>
      <c r="S2435"/>
      <c r="T2435"/>
      <c r="U2435"/>
      <c r="V2435"/>
      <c r="W2435"/>
    </row>
    <row r="2436" spans="1:23" ht="27" customHeight="1" thickBot="1" x14ac:dyDescent="0.3">
      <c r="A2436" s="97">
        <v>20330</v>
      </c>
      <c r="B2436" s="74">
        <v>2437</v>
      </c>
      <c r="C2436" s="75" t="s">
        <v>43</v>
      </c>
      <c r="D2436" s="76">
        <v>42828.854166666664</v>
      </c>
      <c r="E2436" s="74" t="s">
        <v>41</v>
      </c>
      <c r="F2436" s="33">
        <v>42828.745138888888</v>
      </c>
      <c r="G2436" s="51">
        <f t="shared" si="363"/>
        <v>0.10902777777664596</v>
      </c>
      <c r="H2436" s="31" t="str">
        <f t="shared" si="366"/>
        <v>ACCEPTABLE</v>
      </c>
      <c r="I2436" s="18"/>
      <c r="J2436" s="33">
        <v>42828.897916666669</v>
      </c>
      <c r="K2436" s="33">
        <v>42828.904166666667</v>
      </c>
      <c r="L2436" s="27">
        <f t="shared" si="367"/>
        <v>6.2499999985448085E-3</v>
      </c>
      <c r="M2436" s="28" t="str">
        <f t="shared" si="368"/>
        <v>TRUE</v>
      </c>
      <c r="N2436" s="31" t="s">
        <v>41</v>
      </c>
      <c r="O2436" s="29" t="s">
        <v>971</v>
      </c>
      <c r="P2436"/>
      <c r="Q2436"/>
      <c r="R2436"/>
      <c r="S2436"/>
      <c r="T2436"/>
      <c r="U2436"/>
      <c r="V2436"/>
      <c r="W2436"/>
    </row>
    <row r="2437" spans="1:23" ht="27" customHeight="1" thickBot="1" x14ac:dyDescent="0.3">
      <c r="A2437" s="97">
        <v>20330</v>
      </c>
      <c r="B2437" s="74">
        <v>2438</v>
      </c>
      <c r="C2437" s="75" t="s">
        <v>43</v>
      </c>
      <c r="D2437" s="76">
        <v>42829.173611111109</v>
      </c>
      <c r="E2437" s="74" t="s">
        <v>41</v>
      </c>
      <c r="F2437" s="33">
        <v>42828.745138888888</v>
      </c>
      <c r="G2437" s="51">
        <f t="shared" si="363"/>
        <v>0.42847222222189885</v>
      </c>
      <c r="H2437" s="31" t="str">
        <f t="shared" si="366"/>
        <v>ACCEPTABLE</v>
      </c>
      <c r="I2437" s="18"/>
      <c r="J2437" s="33">
        <v>42829.166666666664</v>
      </c>
      <c r="K2437" s="33">
        <v>42829.175694444442</v>
      </c>
      <c r="L2437" s="27">
        <f t="shared" si="367"/>
        <v>9.0277777781011537E-3</v>
      </c>
      <c r="M2437" s="28" t="str">
        <f t="shared" si="368"/>
        <v>TRUE</v>
      </c>
      <c r="N2437" s="31" t="s">
        <v>41</v>
      </c>
      <c r="O2437" s="29" t="s">
        <v>398</v>
      </c>
      <c r="P2437"/>
      <c r="Q2437"/>
      <c r="R2437"/>
      <c r="S2437"/>
      <c r="T2437"/>
      <c r="U2437"/>
      <c r="V2437"/>
      <c r="W2437"/>
    </row>
    <row r="2438" spans="1:23" ht="27" customHeight="1" thickBot="1" x14ac:dyDescent="0.3">
      <c r="A2438" s="97">
        <v>20330</v>
      </c>
      <c r="B2438" s="74">
        <v>2439</v>
      </c>
      <c r="C2438" s="75" t="s">
        <v>1175</v>
      </c>
      <c r="D2438" s="76">
        <v>42829.201388888891</v>
      </c>
      <c r="E2438" s="74" t="s">
        <v>39</v>
      </c>
      <c r="F2438" s="33">
        <v>42828.745138888888</v>
      </c>
      <c r="G2438" s="51">
        <f t="shared" si="363"/>
        <v>0.45625000000291038</v>
      </c>
      <c r="H2438" s="31" t="str">
        <f t="shared" si="366"/>
        <v>ACCEPTABLE</v>
      </c>
      <c r="I2438" s="18"/>
      <c r="J2438" s="33">
        <v>42829.231944444444</v>
      </c>
      <c r="K2438" s="33">
        <v>42829.244444444441</v>
      </c>
      <c r="L2438" s="27">
        <f t="shared" si="367"/>
        <v>1.2499999997089617E-2</v>
      </c>
      <c r="M2438" s="28" t="str">
        <f t="shared" si="368"/>
        <v>TRUE</v>
      </c>
      <c r="N2438" s="31" t="s">
        <v>39</v>
      </c>
      <c r="O2438" s="29" t="s">
        <v>1296</v>
      </c>
      <c r="P2438"/>
      <c r="Q2438"/>
      <c r="R2438"/>
      <c r="S2438"/>
      <c r="T2438"/>
      <c r="U2438"/>
      <c r="V2438"/>
      <c r="W2438"/>
    </row>
    <row r="2439" spans="1:23" ht="27" customHeight="1" thickBot="1" x14ac:dyDescent="0.3">
      <c r="A2439" s="97">
        <v>20331</v>
      </c>
      <c r="B2439" s="74">
        <v>2440</v>
      </c>
      <c r="C2439" s="75" t="s">
        <v>51</v>
      </c>
      <c r="D2439" s="76">
        <v>42830.225694444445</v>
      </c>
      <c r="E2439" s="74" t="s">
        <v>41</v>
      </c>
      <c r="F2439" s="33">
        <v>42829.69027777778</v>
      </c>
      <c r="G2439" s="51">
        <f t="shared" si="363"/>
        <v>0.53541666666569654</v>
      </c>
      <c r="H2439" s="31" t="str">
        <f t="shared" si="366"/>
        <v>ACCEPTABLE</v>
      </c>
      <c r="I2439" s="18"/>
      <c r="J2439" s="33">
        <v>42830.225694444445</v>
      </c>
      <c r="K2439" s="33">
        <v>42830.237500000003</v>
      </c>
      <c r="L2439" s="27">
        <f t="shared" si="367"/>
        <v>1.1805555557657499E-2</v>
      </c>
      <c r="M2439" s="28" t="str">
        <f t="shared" si="368"/>
        <v>TRUE</v>
      </c>
      <c r="N2439" s="31" t="s">
        <v>41</v>
      </c>
      <c r="O2439" s="29" t="s">
        <v>1297</v>
      </c>
      <c r="P2439"/>
      <c r="Q2439"/>
      <c r="R2439"/>
      <c r="S2439"/>
      <c r="T2439"/>
      <c r="U2439"/>
      <c r="V2439"/>
      <c r="W2439"/>
    </row>
    <row r="2440" spans="1:23" ht="27" customHeight="1" thickBot="1" x14ac:dyDescent="0.3">
      <c r="A2440" s="97">
        <v>20331</v>
      </c>
      <c r="B2440" s="74">
        <v>2441</v>
      </c>
      <c r="C2440" s="75" t="s">
        <v>340</v>
      </c>
      <c r="D2440" s="76">
        <v>42830.253472222219</v>
      </c>
      <c r="E2440" s="74" t="s">
        <v>39</v>
      </c>
      <c r="F2440" s="33">
        <v>42829.69027777778</v>
      </c>
      <c r="G2440" s="51">
        <f t="shared" si="363"/>
        <v>0.56319444443943212</v>
      </c>
      <c r="H2440" s="31" t="str">
        <f t="shared" si="366"/>
        <v>ACCEPTABLE</v>
      </c>
      <c r="I2440" s="18"/>
      <c r="J2440" s="33">
        <v>42830.256944444445</v>
      </c>
      <c r="K2440" s="33">
        <v>42830.270833333336</v>
      </c>
      <c r="L2440" s="27">
        <f t="shared" si="367"/>
        <v>1.3888888890505768E-2</v>
      </c>
      <c r="M2440" s="28" t="str">
        <f t="shared" si="368"/>
        <v>TRUE</v>
      </c>
      <c r="N2440" s="31" t="s">
        <v>39</v>
      </c>
      <c r="O2440" s="29" t="s">
        <v>1298</v>
      </c>
      <c r="P2440"/>
      <c r="Q2440"/>
      <c r="R2440"/>
      <c r="S2440"/>
      <c r="T2440"/>
      <c r="U2440"/>
      <c r="V2440"/>
      <c r="W2440"/>
    </row>
    <row r="2441" spans="1:23" ht="27" customHeight="1" thickBot="1" x14ac:dyDescent="0.3">
      <c r="A2441" s="98">
        <v>20332</v>
      </c>
      <c r="B2441" s="78">
        <v>2442</v>
      </c>
      <c r="C2441" s="79" t="s">
        <v>1175</v>
      </c>
      <c r="D2441" s="80">
        <v>42830.298611111109</v>
      </c>
      <c r="E2441" s="78" t="s">
        <v>41</v>
      </c>
      <c r="F2441" s="33">
        <v>42830.172222222223</v>
      </c>
      <c r="G2441" s="51">
        <f t="shared" si="363"/>
        <v>0.12638888888614019</v>
      </c>
      <c r="H2441" s="31" t="str">
        <f t="shared" si="366"/>
        <v>ACCEPTABLE</v>
      </c>
      <c r="I2441" s="18"/>
      <c r="J2441" s="33">
        <v>42830.298611111109</v>
      </c>
      <c r="K2441" s="33">
        <v>42830.306944444441</v>
      </c>
      <c r="L2441" s="27">
        <f t="shared" si="367"/>
        <v>8.333333331393078E-3</v>
      </c>
      <c r="M2441" s="28" t="str">
        <f t="shared" si="368"/>
        <v>TRUE</v>
      </c>
      <c r="N2441" s="31" t="s">
        <v>41</v>
      </c>
      <c r="O2441" s="29" t="s">
        <v>1299</v>
      </c>
      <c r="P2441"/>
      <c r="Q2441"/>
      <c r="R2441"/>
      <c r="S2441"/>
      <c r="T2441"/>
      <c r="U2441"/>
      <c r="V2441"/>
      <c r="W2441"/>
    </row>
    <row r="2442" spans="1:23" ht="27" customHeight="1" thickBot="1" x14ac:dyDescent="0.3">
      <c r="A2442" s="98">
        <v>20332</v>
      </c>
      <c r="B2442" s="78">
        <v>2443</v>
      </c>
      <c r="C2442" s="79" t="s">
        <v>43</v>
      </c>
      <c r="D2442" s="80">
        <v>42830.333333333336</v>
      </c>
      <c r="E2442" s="78" t="s">
        <v>39</v>
      </c>
      <c r="F2442" s="33">
        <v>42830.172222222223</v>
      </c>
      <c r="G2442" s="51">
        <f t="shared" si="363"/>
        <v>0.16111111111240461</v>
      </c>
      <c r="H2442" s="31" t="str">
        <f t="shared" si="366"/>
        <v>ACCEPTABLE</v>
      </c>
      <c r="I2442" s="18"/>
      <c r="J2442" s="33">
        <v>42830.340277777781</v>
      </c>
      <c r="K2442" s="33">
        <v>42830.347222222219</v>
      </c>
      <c r="L2442" s="27">
        <f t="shared" si="367"/>
        <v>6.9444444379769266E-3</v>
      </c>
      <c r="M2442" s="28" t="str">
        <f t="shared" si="368"/>
        <v>TRUE</v>
      </c>
      <c r="N2442" s="31" t="s">
        <v>39</v>
      </c>
      <c r="O2442" s="29" t="s">
        <v>54</v>
      </c>
      <c r="P2442"/>
      <c r="Q2442"/>
      <c r="R2442"/>
      <c r="S2442"/>
      <c r="T2442"/>
      <c r="U2442"/>
      <c r="V2442"/>
      <c r="W2442"/>
    </row>
    <row r="2443" spans="1:23" ht="27" customHeight="1" thickBot="1" x14ac:dyDescent="0.3">
      <c r="A2443" s="97">
        <v>20332</v>
      </c>
      <c r="B2443" s="74">
        <v>2444</v>
      </c>
      <c r="C2443" s="75" t="s">
        <v>43</v>
      </c>
      <c r="D2443" s="76">
        <v>42830.944444444445</v>
      </c>
      <c r="E2443" s="74" t="s">
        <v>41</v>
      </c>
      <c r="F2443" s="33">
        <v>42830.720833333333</v>
      </c>
      <c r="G2443" s="51">
        <f t="shared" si="363"/>
        <v>0.22361111111240461</v>
      </c>
      <c r="H2443" s="31" t="str">
        <f t="shared" si="366"/>
        <v>ACCEPTABLE</v>
      </c>
      <c r="I2443" s="18"/>
      <c r="J2443" s="33">
        <v>42830.9375</v>
      </c>
      <c r="K2443" s="33">
        <v>42830.947222222225</v>
      </c>
      <c r="L2443" s="27">
        <f t="shared" si="367"/>
        <v>9.7222222248092294E-3</v>
      </c>
      <c r="M2443" s="28" t="str">
        <f t="shared" si="368"/>
        <v>TRUE</v>
      </c>
      <c r="N2443" s="31" t="s">
        <v>41</v>
      </c>
      <c r="O2443" s="29" t="s">
        <v>398</v>
      </c>
      <c r="P2443"/>
      <c r="Q2443"/>
      <c r="R2443"/>
      <c r="S2443"/>
      <c r="T2443"/>
      <c r="U2443"/>
      <c r="V2443"/>
      <c r="W2443"/>
    </row>
    <row r="2444" spans="1:23" ht="27" customHeight="1" thickBot="1" x14ac:dyDescent="0.3">
      <c r="A2444" s="97">
        <v>20332</v>
      </c>
      <c r="B2444" s="74">
        <v>2445</v>
      </c>
      <c r="C2444" s="75" t="s">
        <v>1175</v>
      </c>
      <c r="D2444" s="76">
        <v>42830.972222222219</v>
      </c>
      <c r="E2444" s="74" t="s">
        <v>39</v>
      </c>
      <c r="F2444" s="33">
        <v>42830.720833333333</v>
      </c>
      <c r="G2444" s="51">
        <f t="shared" si="363"/>
        <v>0.25138888888614019</v>
      </c>
      <c r="H2444" s="31" t="str">
        <f t="shared" si="366"/>
        <v>ACCEPTABLE</v>
      </c>
      <c r="I2444" s="18"/>
      <c r="J2444" s="33">
        <v>42830.964583333334</v>
      </c>
      <c r="K2444" s="33">
        <v>42830.974999999999</v>
      </c>
      <c r="L2444" s="27">
        <f t="shared" si="367"/>
        <v>1.0416666664241347E-2</v>
      </c>
      <c r="M2444" s="28" t="str">
        <f t="shared" si="368"/>
        <v>TRUE</v>
      </c>
      <c r="N2444" s="31" t="s">
        <v>39</v>
      </c>
      <c r="O2444" s="29" t="s">
        <v>420</v>
      </c>
      <c r="P2444"/>
      <c r="Q2444"/>
      <c r="R2444"/>
      <c r="S2444"/>
      <c r="T2444"/>
      <c r="U2444"/>
      <c r="V2444"/>
      <c r="W2444"/>
    </row>
    <row r="2445" spans="1:23" ht="27" customHeight="1" thickBot="1" x14ac:dyDescent="0.3">
      <c r="A2445" s="97">
        <v>20333</v>
      </c>
      <c r="B2445" s="74">
        <v>2446</v>
      </c>
      <c r="C2445" s="75" t="s">
        <v>340</v>
      </c>
      <c r="D2445" s="76">
        <v>42831.777777777781</v>
      </c>
      <c r="E2445" s="74" t="s">
        <v>41</v>
      </c>
      <c r="F2445" s="33">
        <v>42831.703472222223</v>
      </c>
      <c r="G2445" s="51">
        <f t="shared" si="363"/>
        <v>7.4305555557657499E-2</v>
      </c>
      <c r="H2445" s="31" t="str">
        <f t="shared" si="366"/>
        <v>ACCEPTABLE</v>
      </c>
      <c r="I2445" s="18"/>
      <c r="J2445" s="33">
        <v>42831.770833333336</v>
      </c>
      <c r="K2445" s="33">
        <v>42831.78125</v>
      </c>
      <c r="L2445" s="27">
        <f t="shared" si="367"/>
        <v>1.0416666664241347E-2</v>
      </c>
      <c r="M2445" s="28" t="str">
        <f t="shared" si="368"/>
        <v>TRUE</v>
      </c>
      <c r="N2445" s="31" t="s">
        <v>41</v>
      </c>
      <c r="O2445" s="29" t="s">
        <v>1300</v>
      </c>
      <c r="P2445"/>
      <c r="Q2445"/>
      <c r="R2445"/>
      <c r="S2445"/>
      <c r="T2445"/>
      <c r="U2445"/>
      <c r="V2445"/>
      <c r="W2445"/>
    </row>
    <row r="2446" spans="1:23" ht="27" customHeight="1" thickBot="1" x14ac:dyDescent="0.3">
      <c r="A2446" s="97">
        <v>20333</v>
      </c>
      <c r="B2446" s="74">
        <v>2447</v>
      </c>
      <c r="C2446" s="75" t="s">
        <v>51</v>
      </c>
      <c r="D2446" s="76">
        <v>42831.8125</v>
      </c>
      <c r="E2446" s="74" t="s">
        <v>39</v>
      </c>
      <c r="F2446" s="33">
        <v>42831.703472222223</v>
      </c>
      <c r="G2446" s="51">
        <f t="shared" si="363"/>
        <v>0.10902777777664596</v>
      </c>
      <c r="H2446" s="31" t="str">
        <f t="shared" si="366"/>
        <v>ACCEPTABLE</v>
      </c>
      <c r="I2446" s="18"/>
      <c r="J2446" s="33">
        <v>42831.798611111109</v>
      </c>
      <c r="K2446" s="33">
        <v>42831.806250000001</v>
      </c>
      <c r="L2446" s="27">
        <f t="shared" si="367"/>
        <v>7.6388888919609599E-3</v>
      </c>
      <c r="M2446" s="28" t="str">
        <f t="shared" si="368"/>
        <v>TRUE</v>
      </c>
      <c r="N2446" s="31" t="s">
        <v>39</v>
      </c>
      <c r="O2446" s="29" t="s">
        <v>834</v>
      </c>
      <c r="P2446"/>
      <c r="Q2446"/>
      <c r="R2446"/>
      <c r="S2446"/>
      <c r="T2446"/>
      <c r="U2446"/>
      <c r="V2446"/>
      <c r="W2446"/>
    </row>
    <row r="2447" spans="1:23" ht="27" customHeight="1" thickBot="1" x14ac:dyDescent="0.3">
      <c r="A2447" s="98">
        <v>20333</v>
      </c>
      <c r="B2447" s="78">
        <v>2448</v>
      </c>
      <c r="C2447" s="79" t="s">
        <v>53</v>
      </c>
      <c r="D2447" s="80">
        <v>42832.340277777781</v>
      </c>
      <c r="E2447" s="78" t="s">
        <v>41</v>
      </c>
      <c r="F2447" s="33">
        <v>42832.295138888891</v>
      </c>
      <c r="G2447" s="51">
        <f t="shared" si="363"/>
        <v>4.5138888890505768E-2</v>
      </c>
      <c r="H2447" s="31" t="str">
        <f t="shared" si="366"/>
        <v>ACCEPTABLE</v>
      </c>
      <c r="I2447" s="18"/>
      <c r="J2447" s="33">
        <v>42832.348611111112</v>
      </c>
      <c r="K2447" s="33">
        <v>42832.354166666664</v>
      </c>
      <c r="L2447" s="27">
        <f t="shared" si="367"/>
        <v>5.5555555518367328E-3</v>
      </c>
      <c r="M2447" s="28" t="str">
        <f t="shared" si="368"/>
        <v>TRUE</v>
      </c>
      <c r="N2447" s="31" t="s">
        <v>41</v>
      </c>
      <c r="O2447" s="29" t="s">
        <v>179</v>
      </c>
      <c r="P2447"/>
      <c r="Q2447"/>
      <c r="R2447"/>
      <c r="S2447"/>
      <c r="T2447"/>
      <c r="U2447"/>
      <c r="V2447"/>
      <c r="W2447"/>
    </row>
    <row r="2448" spans="1:23" ht="27" customHeight="1" thickBot="1" x14ac:dyDescent="0.3">
      <c r="A2448" s="98">
        <v>20333</v>
      </c>
      <c r="B2448" s="78">
        <v>2449</v>
      </c>
      <c r="C2448" s="79" t="s">
        <v>53</v>
      </c>
      <c r="D2448" s="80">
        <v>42832.388888888891</v>
      </c>
      <c r="E2448" s="78" t="s">
        <v>39</v>
      </c>
      <c r="F2448" s="33">
        <v>42832.295138888891</v>
      </c>
      <c r="G2448" s="51">
        <f t="shared" si="363"/>
        <v>9.375E-2</v>
      </c>
      <c r="H2448" s="31" t="str">
        <f t="shared" si="366"/>
        <v>ACCEPTABLE</v>
      </c>
      <c r="I2448" s="18"/>
      <c r="J2448" s="33">
        <v>42832.381249999999</v>
      </c>
      <c r="K2448" s="33">
        <v>42832.388194444444</v>
      </c>
      <c r="L2448" s="27">
        <f t="shared" si="367"/>
        <v>6.9444444452528842E-3</v>
      </c>
      <c r="M2448" s="28" t="str">
        <f t="shared" si="368"/>
        <v>TRUE</v>
      </c>
      <c r="N2448" s="31" t="s">
        <v>39</v>
      </c>
      <c r="O2448" s="29" t="s">
        <v>485</v>
      </c>
      <c r="P2448"/>
      <c r="Q2448"/>
      <c r="R2448"/>
      <c r="S2448"/>
      <c r="T2448"/>
      <c r="U2448"/>
      <c r="V2448"/>
      <c r="W2448"/>
    </row>
    <row r="2449" spans="1:23" ht="27" customHeight="1" thickBot="1" x14ac:dyDescent="0.3">
      <c r="A2449" s="97">
        <v>20334</v>
      </c>
      <c r="B2449" s="74">
        <v>2450</v>
      </c>
      <c r="C2449" s="75" t="s">
        <v>1175</v>
      </c>
      <c r="D2449" s="76">
        <v>42833.229166666664</v>
      </c>
      <c r="E2449" s="74" t="s">
        <v>41</v>
      </c>
      <c r="F2449" s="33">
        <v>42832.774305555555</v>
      </c>
      <c r="G2449" s="51">
        <f t="shared" si="363"/>
        <v>0.45486111110949423</v>
      </c>
      <c r="H2449" s="31" t="str">
        <f t="shared" si="366"/>
        <v>ACCEPTABLE</v>
      </c>
      <c r="I2449" s="18"/>
      <c r="J2449" s="33">
        <v>42833.239583333336</v>
      </c>
      <c r="K2449" s="33">
        <v>42833.250694444447</v>
      </c>
      <c r="L2449" s="27">
        <f t="shared" si="367"/>
        <v>1.1111111110949423E-2</v>
      </c>
      <c r="M2449" s="28" t="str">
        <f t="shared" si="368"/>
        <v>TRUE</v>
      </c>
      <c r="N2449" s="31" t="s">
        <v>41</v>
      </c>
      <c r="O2449" s="29" t="s">
        <v>996</v>
      </c>
      <c r="P2449"/>
      <c r="Q2449"/>
      <c r="R2449"/>
      <c r="S2449"/>
      <c r="T2449"/>
      <c r="U2449"/>
      <c r="V2449"/>
      <c r="W2449"/>
    </row>
    <row r="2450" spans="1:23" ht="27" customHeight="1" thickBot="1" x14ac:dyDescent="0.3">
      <c r="A2450" s="98">
        <v>20334</v>
      </c>
      <c r="B2450" s="78">
        <v>2451</v>
      </c>
      <c r="C2450" s="79" t="s">
        <v>43</v>
      </c>
      <c r="D2450" s="80">
        <v>42833.277777777781</v>
      </c>
      <c r="E2450" s="78" t="s">
        <v>39</v>
      </c>
      <c r="F2450" s="33">
        <v>42832.774305555555</v>
      </c>
      <c r="G2450" s="51">
        <f t="shared" si="363"/>
        <v>0.50347222222626442</v>
      </c>
      <c r="H2450" s="31" t="str">
        <f t="shared" si="366"/>
        <v>ACCEPTABLE</v>
      </c>
      <c r="I2450" s="18"/>
      <c r="J2450" s="33">
        <v>42833.283333333333</v>
      </c>
      <c r="K2450" s="33">
        <v>42833.292361111111</v>
      </c>
      <c r="L2450" s="27">
        <f t="shared" si="367"/>
        <v>9.0277777781011537E-3</v>
      </c>
      <c r="M2450" s="28" t="str">
        <f t="shared" si="368"/>
        <v>TRUE</v>
      </c>
      <c r="N2450" s="31" t="s">
        <v>39</v>
      </c>
      <c r="O2450" s="29" t="s">
        <v>398</v>
      </c>
      <c r="P2450"/>
      <c r="Q2450"/>
      <c r="R2450"/>
      <c r="S2450"/>
      <c r="T2450"/>
      <c r="U2450"/>
      <c r="V2450"/>
      <c r="W2450"/>
    </row>
    <row r="2451" spans="1:23" ht="27" customHeight="1" thickBot="1" x14ac:dyDescent="0.3">
      <c r="A2451" s="98">
        <v>20333</v>
      </c>
      <c r="B2451" s="78">
        <v>2452</v>
      </c>
      <c r="C2451" s="79" t="s">
        <v>51</v>
      </c>
      <c r="D2451" s="80">
        <v>42833.715277777781</v>
      </c>
      <c r="E2451" s="78" t="s">
        <v>41</v>
      </c>
      <c r="F2451" s="33">
        <v>42833.561805555553</v>
      </c>
      <c r="G2451" s="51">
        <f t="shared" si="363"/>
        <v>0.15347222222771961</v>
      </c>
      <c r="H2451" s="31" t="str">
        <f t="shared" si="366"/>
        <v>ACCEPTABLE</v>
      </c>
      <c r="I2451" s="18"/>
      <c r="J2451" s="33">
        <v>42833.755555555559</v>
      </c>
      <c r="K2451" s="33">
        <v>42833.760416666664</v>
      </c>
      <c r="L2451" s="27">
        <f t="shared" si="367"/>
        <v>4.8611111051286571E-3</v>
      </c>
      <c r="M2451" s="28" t="str">
        <f t="shared" si="368"/>
        <v>TRUE</v>
      </c>
      <c r="N2451" s="31" t="s">
        <v>41</v>
      </c>
      <c r="O2451" s="29" t="s">
        <v>1301</v>
      </c>
      <c r="P2451"/>
      <c r="Q2451"/>
      <c r="R2451"/>
      <c r="S2451"/>
      <c r="T2451"/>
      <c r="U2451"/>
      <c r="V2451"/>
      <c r="W2451"/>
    </row>
    <row r="2452" spans="1:23" ht="27" customHeight="1" thickBot="1" x14ac:dyDescent="0.3">
      <c r="A2452" s="98">
        <v>20333</v>
      </c>
      <c r="B2452" s="78">
        <v>2453</v>
      </c>
      <c r="C2452" s="79" t="s">
        <v>340</v>
      </c>
      <c r="D2452" s="80">
        <v>42833.743055555555</v>
      </c>
      <c r="E2452" s="78" t="s">
        <v>39</v>
      </c>
      <c r="F2452" s="33">
        <v>42833.561805555553</v>
      </c>
      <c r="G2452" s="51">
        <f t="shared" si="363"/>
        <v>0.18125000000145519</v>
      </c>
      <c r="H2452" s="31" t="str">
        <f t="shared" si="366"/>
        <v>ACCEPTABLE</v>
      </c>
      <c r="I2452" s="18"/>
      <c r="J2452" s="33">
        <v>42833.78125</v>
      </c>
      <c r="K2452" s="33">
        <v>42833.793055555558</v>
      </c>
      <c r="L2452" s="27">
        <f t="shared" si="367"/>
        <v>1.1805555557657499E-2</v>
      </c>
      <c r="M2452" s="28" t="str">
        <f t="shared" si="368"/>
        <v>TRUE</v>
      </c>
      <c r="N2452" s="31" t="s">
        <v>39</v>
      </c>
      <c r="O2452" s="29" t="s">
        <v>1302</v>
      </c>
      <c r="P2452"/>
      <c r="Q2452"/>
      <c r="R2452"/>
      <c r="S2452"/>
      <c r="T2452"/>
      <c r="U2452"/>
      <c r="V2452"/>
      <c r="W2452"/>
    </row>
    <row r="2453" spans="1:23" ht="27" customHeight="1" thickBot="1" x14ac:dyDescent="0.3">
      <c r="A2453" s="98">
        <v>20335</v>
      </c>
      <c r="B2453" s="78">
        <v>2454</v>
      </c>
      <c r="C2453" s="79" t="s">
        <v>340</v>
      </c>
      <c r="D2453" s="80">
        <v>42834.329861111109</v>
      </c>
      <c r="E2453" s="78" t="s">
        <v>41</v>
      </c>
      <c r="F2453" s="33">
        <v>42833.561805555553</v>
      </c>
      <c r="G2453" s="51">
        <f t="shared" si="363"/>
        <v>0.76805555555620231</v>
      </c>
      <c r="H2453" s="31" t="str">
        <f t="shared" si="366"/>
        <v>ACCEPTABLE</v>
      </c>
      <c r="I2453" s="18"/>
      <c r="J2453" s="33">
        <v>42834.315972222219</v>
      </c>
      <c r="K2453" s="33">
        <v>42834.327777777777</v>
      </c>
      <c r="L2453" s="27">
        <f t="shared" si="367"/>
        <v>1.1805555557657499E-2</v>
      </c>
      <c r="M2453" s="28" t="str">
        <f t="shared" si="368"/>
        <v>TRUE</v>
      </c>
      <c r="N2453" s="31" t="s">
        <v>41</v>
      </c>
      <c r="O2453" s="29" t="s">
        <v>1303</v>
      </c>
      <c r="P2453"/>
      <c r="Q2453"/>
      <c r="R2453"/>
      <c r="S2453"/>
      <c r="T2453"/>
      <c r="U2453"/>
      <c r="V2453"/>
      <c r="W2453"/>
    </row>
    <row r="2454" spans="1:23" ht="27" customHeight="1" thickBot="1" x14ac:dyDescent="0.3">
      <c r="A2454" s="98">
        <v>20335</v>
      </c>
      <c r="B2454" s="78">
        <v>2455</v>
      </c>
      <c r="C2454" s="79" t="s">
        <v>53</v>
      </c>
      <c r="D2454" s="80">
        <v>42834.357638888891</v>
      </c>
      <c r="E2454" s="78" t="s">
        <v>39</v>
      </c>
      <c r="F2454" s="33">
        <v>42834.243055555555</v>
      </c>
      <c r="G2454" s="51">
        <f t="shared" si="363"/>
        <v>0.11458333333575865</v>
      </c>
      <c r="H2454" s="31" t="str">
        <f t="shared" si="366"/>
        <v>ACCEPTABLE</v>
      </c>
      <c r="I2454" s="102" t="s">
        <v>1304</v>
      </c>
      <c r="J2454" s="33">
        <v>42834.353472222225</v>
      </c>
      <c r="K2454" s="33">
        <v>42834.359722222223</v>
      </c>
      <c r="L2454" s="27">
        <f t="shared" si="367"/>
        <v>6.2499999985448085E-3</v>
      </c>
      <c r="M2454" s="28" t="str">
        <f t="shared" si="368"/>
        <v>TRUE</v>
      </c>
      <c r="N2454" s="31" t="s">
        <v>39</v>
      </c>
      <c r="O2454" s="29" t="s">
        <v>519</v>
      </c>
      <c r="P2454"/>
      <c r="Q2454"/>
      <c r="R2454"/>
      <c r="S2454"/>
      <c r="T2454"/>
      <c r="U2454"/>
      <c r="V2454"/>
      <c r="W2454"/>
    </row>
    <row r="2455" spans="1:23" ht="27" customHeight="1" thickBot="1" x14ac:dyDescent="0.3">
      <c r="A2455" s="98">
        <v>20334</v>
      </c>
      <c r="B2455" s="78">
        <v>2456</v>
      </c>
      <c r="C2455" s="79" t="s">
        <v>1175</v>
      </c>
      <c r="D2455" s="80">
        <v>42834.378472222219</v>
      </c>
      <c r="E2455" s="78" t="s">
        <v>39</v>
      </c>
      <c r="F2455" s="33">
        <v>42834.243055555555</v>
      </c>
      <c r="G2455" s="51">
        <f t="shared" si="363"/>
        <v>0.13541666666424135</v>
      </c>
      <c r="H2455" s="31" t="str">
        <f t="shared" si="366"/>
        <v>ACCEPTABLE</v>
      </c>
      <c r="I2455" s="18"/>
      <c r="J2455" s="33">
        <v>42834.375</v>
      </c>
      <c r="K2455" s="33">
        <v>42834.385416666664</v>
      </c>
      <c r="L2455" s="27">
        <f t="shared" si="367"/>
        <v>1.0416666664241347E-2</v>
      </c>
      <c r="M2455" s="28" t="str">
        <f t="shared" si="368"/>
        <v>TRUE</v>
      </c>
      <c r="N2455" s="31" t="s">
        <v>39</v>
      </c>
      <c r="O2455" s="29" t="s">
        <v>1305</v>
      </c>
      <c r="P2455"/>
      <c r="Q2455"/>
      <c r="R2455"/>
      <c r="S2455"/>
      <c r="T2455"/>
      <c r="U2455"/>
      <c r="V2455"/>
      <c r="W2455"/>
    </row>
    <row r="2456" spans="1:23" ht="27" customHeight="1" thickBot="1" x14ac:dyDescent="0.3">
      <c r="A2456" s="97">
        <v>20335</v>
      </c>
      <c r="B2456" s="74">
        <v>2457</v>
      </c>
      <c r="C2456" s="75" t="s">
        <v>51</v>
      </c>
      <c r="D2456" s="76">
        <v>42835.215277777781</v>
      </c>
      <c r="E2456" s="74" t="s">
        <v>41</v>
      </c>
      <c r="F2456" s="33">
        <v>42834.731249999997</v>
      </c>
      <c r="G2456" s="51">
        <f t="shared" si="363"/>
        <v>0.48402777778392192</v>
      </c>
      <c r="H2456" s="31" t="str">
        <f t="shared" si="366"/>
        <v>ACCEPTABLE</v>
      </c>
      <c r="I2456" s="18"/>
      <c r="J2456" s="33">
        <v>42835.213194444441</v>
      </c>
      <c r="K2456" s="33">
        <v>42835.219444444447</v>
      </c>
      <c r="L2456" s="27">
        <f t="shared" si="367"/>
        <v>6.2500000058207661E-3</v>
      </c>
      <c r="M2456" s="28" t="str">
        <f t="shared" si="368"/>
        <v>TRUE</v>
      </c>
      <c r="N2456" s="31" t="s">
        <v>41</v>
      </c>
      <c r="O2456" s="29" t="s">
        <v>834</v>
      </c>
      <c r="P2456"/>
      <c r="Q2456"/>
      <c r="R2456"/>
      <c r="S2456"/>
      <c r="T2456"/>
      <c r="U2456"/>
      <c r="V2456"/>
      <c r="W2456"/>
    </row>
    <row r="2457" spans="1:23" ht="27" customHeight="1" thickBot="1" x14ac:dyDescent="0.3">
      <c r="A2457" s="97">
        <v>20335</v>
      </c>
      <c r="B2457" s="74">
        <v>2458</v>
      </c>
      <c r="C2457" s="75" t="s">
        <v>340</v>
      </c>
      <c r="D2457" s="76">
        <v>42835.243055555555</v>
      </c>
      <c r="E2457" s="74" t="s">
        <v>39</v>
      </c>
      <c r="F2457" s="33">
        <v>42834.731249999997</v>
      </c>
      <c r="G2457" s="51">
        <f t="shared" si="363"/>
        <v>0.5118055555576575</v>
      </c>
      <c r="H2457" s="31" t="str">
        <f t="shared" si="366"/>
        <v>ACCEPTABLE</v>
      </c>
      <c r="I2457" s="18"/>
      <c r="J2457" s="33">
        <v>42835.243750000001</v>
      </c>
      <c r="K2457" s="33">
        <v>42835.256944444445</v>
      </c>
      <c r="L2457" s="27">
        <f t="shared" si="367"/>
        <v>1.3194444443797693E-2</v>
      </c>
      <c r="M2457" s="28" t="str">
        <f t="shared" si="368"/>
        <v>TRUE</v>
      </c>
      <c r="N2457" s="31" t="s">
        <v>39</v>
      </c>
      <c r="O2457" s="29" t="s">
        <v>1306</v>
      </c>
      <c r="P2457"/>
      <c r="Q2457"/>
      <c r="R2457"/>
      <c r="S2457"/>
      <c r="T2457"/>
      <c r="U2457"/>
      <c r="V2457"/>
      <c r="W2457"/>
    </row>
    <row r="2458" spans="1:23" ht="27" customHeight="1" thickBot="1" x14ac:dyDescent="0.3">
      <c r="A2458" s="98">
        <v>20336</v>
      </c>
      <c r="B2458" s="78">
        <v>2459</v>
      </c>
      <c r="C2458" s="79" t="s">
        <v>340</v>
      </c>
      <c r="D2458" s="80">
        <v>42836.361111111109</v>
      </c>
      <c r="E2458" s="78" t="s">
        <v>41</v>
      </c>
      <c r="F2458" s="33">
        <v>42836.25277777778</v>
      </c>
      <c r="G2458" s="51">
        <f t="shared" si="363"/>
        <v>0.10833333332993789</v>
      </c>
      <c r="H2458" s="31" t="str">
        <f t="shared" si="366"/>
        <v>ACCEPTABLE</v>
      </c>
      <c r="I2458" s="18"/>
      <c r="J2458" s="33">
        <v>42836.34652777778</v>
      </c>
      <c r="K2458" s="33">
        <v>42836.359722222223</v>
      </c>
      <c r="L2458" s="27">
        <f t="shared" si="367"/>
        <v>1.3194444443797693E-2</v>
      </c>
      <c r="M2458" s="28" t="str">
        <f t="shared" si="368"/>
        <v>TRUE</v>
      </c>
      <c r="N2458" s="31" t="s">
        <v>41</v>
      </c>
      <c r="O2458" s="29" t="s">
        <v>835</v>
      </c>
      <c r="P2458"/>
      <c r="Q2458"/>
      <c r="R2458"/>
      <c r="S2458"/>
      <c r="T2458"/>
      <c r="U2458"/>
      <c r="V2458"/>
      <c r="W2458"/>
    </row>
    <row r="2459" spans="1:23" ht="27" customHeight="1" thickBot="1" x14ac:dyDescent="0.3">
      <c r="A2459" s="98">
        <v>20336</v>
      </c>
      <c r="B2459" s="78">
        <v>2460</v>
      </c>
      <c r="C2459" s="79" t="s">
        <v>51</v>
      </c>
      <c r="D2459" s="80">
        <v>42836.395833333336</v>
      </c>
      <c r="E2459" s="78" t="s">
        <v>39</v>
      </c>
      <c r="F2459" s="33">
        <v>42836.25277777778</v>
      </c>
      <c r="G2459" s="51">
        <f t="shared" si="363"/>
        <v>0.14305555555620231</v>
      </c>
      <c r="H2459" s="31" t="str">
        <f t="shared" si="366"/>
        <v>ACCEPTABLE</v>
      </c>
      <c r="I2459" s="18"/>
      <c r="J2459" s="33">
        <v>42836.380555555559</v>
      </c>
      <c r="K2459" s="33">
        <v>42836.387499999997</v>
      </c>
      <c r="L2459" s="27">
        <f t="shared" si="367"/>
        <v>6.9444444379769266E-3</v>
      </c>
      <c r="M2459" s="28" t="str">
        <f t="shared" si="368"/>
        <v>TRUE</v>
      </c>
      <c r="N2459" s="31" t="s">
        <v>39</v>
      </c>
      <c r="O2459" s="29" t="s">
        <v>417</v>
      </c>
      <c r="P2459"/>
      <c r="Q2459"/>
      <c r="R2459"/>
      <c r="S2459"/>
      <c r="T2459"/>
      <c r="U2459"/>
      <c r="V2459"/>
      <c r="W2459"/>
    </row>
    <row r="2460" spans="1:23" ht="27" customHeight="1" thickBot="1" x14ac:dyDescent="0.3">
      <c r="A2460" s="97">
        <v>20336</v>
      </c>
      <c r="B2460" s="74">
        <v>2461</v>
      </c>
      <c r="C2460" s="75" t="s">
        <v>51</v>
      </c>
      <c r="D2460" s="76">
        <v>42837.236111111109</v>
      </c>
      <c r="E2460" s="74" t="s">
        <v>41</v>
      </c>
      <c r="F2460" s="33">
        <v>42836.584027777775</v>
      </c>
      <c r="G2460" s="51">
        <f t="shared" si="363"/>
        <v>0.65208333333430346</v>
      </c>
      <c r="H2460" s="31" t="str">
        <f t="shared" si="366"/>
        <v>ACCEPTABLE</v>
      </c>
      <c r="I2460" s="18"/>
      <c r="J2460" s="33">
        <v>42837.236111111109</v>
      </c>
      <c r="K2460" s="33">
        <v>42837.243750000001</v>
      </c>
      <c r="L2460" s="27">
        <f t="shared" si="367"/>
        <v>7.6388888919609599E-3</v>
      </c>
      <c r="M2460" s="28" t="str">
        <f t="shared" si="368"/>
        <v>TRUE</v>
      </c>
      <c r="N2460" s="31" t="s">
        <v>41</v>
      </c>
      <c r="O2460" s="29" t="s">
        <v>485</v>
      </c>
      <c r="P2460"/>
      <c r="Q2460"/>
      <c r="R2460"/>
      <c r="S2460"/>
      <c r="T2460"/>
      <c r="U2460"/>
      <c r="V2460"/>
      <c r="W2460"/>
    </row>
    <row r="2461" spans="1:23" ht="27" customHeight="1" thickBot="1" x14ac:dyDescent="0.3">
      <c r="A2461" s="97">
        <v>20336</v>
      </c>
      <c r="B2461" s="74">
        <v>2462</v>
      </c>
      <c r="C2461" s="75" t="s">
        <v>340</v>
      </c>
      <c r="D2461" s="76">
        <v>42837.263888888891</v>
      </c>
      <c r="E2461" s="74" t="s">
        <v>39</v>
      </c>
      <c r="F2461" s="33">
        <v>42836.584027777775</v>
      </c>
      <c r="G2461" s="51">
        <f t="shared" si="363"/>
        <v>0.679861111115315</v>
      </c>
      <c r="H2461" s="31" t="str">
        <f t="shared" si="366"/>
        <v>ACCEPTABLE</v>
      </c>
      <c r="I2461" s="18"/>
      <c r="J2461" s="33">
        <v>42837.263888888891</v>
      </c>
      <c r="K2461" s="33">
        <v>42837.277777777781</v>
      </c>
      <c r="L2461" s="27">
        <f t="shared" si="367"/>
        <v>1.3888888890505768E-2</v>
      </c>
      <c r="M2461" s="28" t="str">
        <f t="shared" si="368"/>
        <v>TRUE</v>
      </c>
      <c r="N2461" s="31" t="s">
        <v>39</v>
      </c>
      <c r="O2461" s="29" t="s">
        <v>1135</v>
      </c>
      <c r="P2461"/>
      <c r="Q2461"/>
      <c r="R2461"/>
      <c r="S2461"/>
      <c r="T2461"/>
      <c r="U2461"/>
      <c r="V2461"/>
      <c r="W2461"/>
    </row>
    <row r="2462" spans="1:23" ht="27" customHeight="1" thickBot="1" x14ac:dyDescent="0.3">
      <c r="A2462" s="97">
        <v>20337</v>
      </c>
      <c r="B2462" s="74">
        <v>2463</v>
      </c>
      <c r="C2462" s="75" t="s">
        <v>1175</v>
      </c>
      <c r="D2462" s="76">
        <v>42838.611111111109</v>
      </c>
      <c r="E2462" s="74" t="s">
        <v>41</v>
      </c>
      <c r="F2462" s="33">
        <v>42838.447222222225</v>
      </c>
      <c r="G2462" s="51">
        <f t="shared" si="363"/>
        <v>0.163888888884685</v>
      </c>
      <c r="H2462" s="31" t="str">
        <f t="shared" si="366"/>
        <v>ACCEPTABLE</v>
      </c>
      <c r="I2462" s="18"/>
      <c r="J2462" s="33">
        <v>42838.517361111109</v>
      </c>
      <c r="K2462" s="33">
        <v>42838.524305555555</v>
      </c>
      <c r="L2462" s="27">
        <f t="shared" si="367"/>
        <v>6.9444444452528842E-3</v>
      </c>
      <c r="M2462" s="28" t="str">
        <f t="shared" si="368"/>
        <v>TRUE</v>
      </c>
      <c r="N2462" s="31" t="s">
        <v>41</v>
      </c>
      <c r="O2462" s="29" t="s">
        <v>1307</v>
      </c>
      <c r="P2462"/>
      <c r="Q2462"/>
      <c r="R2462"/>
      <c r="S2462"/>
      <c r="T2462"/>
      <c r="U2462"/>
      <c r="V2462"/>
      <c r="W2462"/>
    </row>
    <row r="2463" spans="1:23" ht="27" customHeight="1" thickBot="1" x14ac:dyDescent="0.3">
      <c r="A2463" s="98">
        <v>20337</v>
      </c>
      <c r="B2463" s="78">
        <v>2464</v>
      </c>
      <c r="C2463" s="79" t="s">
        <v>43</v>
      </c>
      <c r="D2463" s="80">
        <v>42838.645833333336</v>
      </c>
      <c r="E2463" s="78" t="s">
        <v>39</v>
      </c>
      <c r="F2463" s="33">
        <v>42838.447222222225</v>
      </c>
      <c r="G2463" s="51">
        <f t="shared" ref="G2463:G2469" si="369">IF(D2463="","",D2463-F2463)</f>
        <v>0.19861111111094942</v>
      </c>
      <c r="H2463" s="31" t="str">
        <f t="shared" si="366"/>
        <v>ACCEPTABLE</v>
      </c>
      <c r="I2463" s="18"/>
      <c r="J2463" s="33">
        <v>42838.553472222222</v>
      </c>
      <c r="K2463" s="33">
        <v>42838.563888888886</v>
      </c>
      <c r="L2463" s="27">
        <f t="shared" si="367"/>
        <v>1.0416666664241347E-2</v>
      </c>
      <c r="M2463" s="28" t="str">
        <f t="shared" si="368"/>
        <v>TRUE</v>
      </c>
      <c r="N2463" s="31" t="s">
        <v>39</v>
      </c>
      <c r="O2463" s="29" t="s">
        <v>1307</v>
      </c>
      <c r="P2463"/>
      <c r="Q2463"/>
      <c r="R2463"/>
      <c r="S2463"/>
      <c r="T2463"/>
      <c r="U2463"/>
      <c r="V2463"/>
      <c r="W2463"/>
    </row>
    <row r="2464" spans="1:23" ht="27" customHeight="1" thickBot="1" x14ac:dyDescent="0.3">
      <c r="A2464" s="97">
        <v>20338</v>
      </c>
      <c r="B2464" s="74">
        <v>2465</v>
      </c>
      <c r="C2464" s="75" t="s">
        <v>1175</v>
      </c>
      <c r="D2464" s="76">
        <v>42838.819444444445</v>
      </c>
      <c r="E2464" s="74" t="s">
        <v>41</v>
      </c>
      <c r="F2464" s="33">
        <v>42838.551388888889</v>
      </c>
      <c r="G2464" s="51">
        <f t="shared" si="369"/>
        <v>0.26805555555620231</v>
      </c>
      <c r="H2464" s="31" t="str">
        <f t="shared" si="366"/>
        <v>ACCEPTABLE</v>
      </c>
      <c r="I2464" s="18"/>
      <c r="J2464" s="33">
        <v>42838.820833333331</v>
      </c>
      <c r="K2464" s="33">
        <v>42838.831250000003</v>
      </c>
      <c r="L2464" s="27">
        <f t="shared" si="367"/>
        <v>1.0416666671517305E-2</v>
      </c>
      <c r="M2464" s="28" t="str">
        <f t="shared" si="368"/>
        <v>TRUE</v>
      </c>
      <c r="N2464" s="31" t="s">
        <v>41</v>
      </c>
      <c r="O2464" s="29" t="s">
        <v>1308</v>
      </c>
      <c r="P2464"/>
      <c r="Q2464"/>
      <c r="R2464"/>
      <c r="S2464"/>
      <c r="T2464"/>
      <c r="U2464"/>
      <c r="V2464"/>
      <c r="W2464"/>
    </row>
    <row r="2465" spans="1:23" ht="27" customHeight="1" thickBot="1" x14ac:dyDescent="0.3">
      <c r="A2465" s="97">
        <v>20338</v>
      </c>
      <c r="B2465" s="74">
        <v>2466</v>
      </c>
      <c r="C2465" s="75" t="s">
        <v>43</v>
      </c>
      <c r="D2465" s="76">
        <v>42838.854166666664</v>
      </c>
      <c r="E2465" s="74" t="s">
        <v>39</v>
      </c>
      <c r="F2465" s="33">
        <v>42838.551388888889</v>
      </c>
      <c r="G2465" s="51">
        <f t="shared" si="369"/>
        <v>0.30277777777519077</v>
      </c>
      <c r="H2465" s="31" t="str">
        <f t="shared" si="366"/>
        <v>ACCEPTABLE</v>
      </c>
      <c r="I2465" s="18"/>
      <c r="J2465" s="33">
        <v>42838.861111111109</v>
      </c>
      <c r="K2465" s="33">
        <v>42838.870138888888</v>
      </c>
      <c r="L2465" s="27">
        <f t="shared" si="367"/>
        <v>9.0277777781011537E-3</v>
      </c>
      <c r="M2465" s="28" t="str">
        <f t="shared" si="368"/>
        <v>TRUE</v>
      </c>
      <c r="N2465" s="31" t="s">
        <v>39</v>
      </c>
      <c r="O2465" s="29" t="s">
        <v>398</v>
      </c>
      <c r="P2465"/>
      <c r="Q2465"/>
      <c r="R2465"/>
      <c r="S2465"/>
      <c r="T2465"/>
      <c r="U2465"/>
      <c r="V2465"/>
      <c r="W2465"/>
    </row>
    <row r="2466" spans="1:23" ht="27" customHeight="1" thickBot="1" x14ac:dyDescent="0.3">
      <c r="A2466" s="98">
        <v>20337</v>
      </c>
      <c r="B2466" s="78">
        <v>2467</v>
      </c>
      <c r="C2466" s="79" t="s">
        <v>1175</v>
      </c>
      <c r="D2466" s="80">
        <v>42839.3125</v>
      </c>
      <c r="E2466" s="78" t="s">
        <v>41</v>
      </c>
      <c r="F2466" s="33">
        <v>42838.957638888889</v>
      </c>
      <c r="G2466" s="51">
        <f t="shared" si="369"/>
        <v>0.35486111111094942</v>
      </c>
      <c r="H2466" s="31" t="str">
        <f t="shared" si="366"/>
        <v>ACCEPTABLE</v>
      </c>
      <c r="I2466" s="93" t="s">
        <v>1309</v>
      </c>
      <c r="J2466" s="33">
        <v>42839.318749999999</v>
      </c>
      <c r="K2466" s="33">
        <v>42839.32916666667</v>
      </c>
      <c r="L2466" s="27">
        <f t="shared" si="367"/>
        <v>1.0416666671517305E-2</v>
      </c>
      <c r="M2466" s="28" t="str">
        <f t="shared" si="368"/>
        <v>TRUE</v>
      </c>
      <c r="N2466" s="31" t="s">
        <v>41</v>
      </c>
      <c r="O2466" s="29" t="s">
        <v>1310</v>
      </c>
      <c r="P2466"/>
      <c r="Q2466"/>
      <c r="R2466"/>
      <c r="S2466"/>
      <c r="T2466"/>
      <c r="U2466"/>
      <c r="V2466"/>
      <c r="W2466"/>
    </row>
    <row r="2467" spans="1:23" ht="27" customHeight="1" thickBot="1" x14ac:dyDescent="0.3">
      <c r="A2467" s="98">
        <v>20337</v>
      </c>
      <c r="B2467" s="78">
        <v>2468</v>
      </c>
      <c r="C2467" s="79" t="s">
        <v>43</v>
      </c>
      <c r="D2467" s="80">
        <v>42839.347222222219</v>
      </c>
      <c r="E2467" s="78" t="s">
        <v>39</v>
      </c>
      <c r="F2467" s="33">
        <v>42838.957638888889</v>
      </c>
      <c r="G2467" s="51">
        <f t="shared" si="369"/>
        <v>0.38958333332993789</v>
      </c>
      <c r="H2467" s="31" t="str">
        <f t="shared" si="366"/>
        <v>ACCEPTABLE</v>
      </c>
      <c r="I2467" s="93" t="s">
        <v>1258</v>
      </c>
      <c r="J2467" s="33">
        <v>42839.35</v>
      </c>
      <c r="K2467" s="33">
        <v>42839.356944444444</v>
      </c>
      <c r="L2467" s="27">
        <f t="shared" si="367"/>
        <v>6.9444444452528842E-3</v>
      </c>
      <c r="M2467" s="28" t="str">
        <f t="shared" si="368"/>
        <v>TRUE</v>
      </c>
      <c r="N2467" s="31" t="s">
        <v>39</v>
      </c>
      <c r="O2467" s="29" t="s">
        <v>398</v>
      </c>
      <c r="P2467"/>
      <c r="Q2467"/>
      <c r="R2467"/>
      <c r="S2467"/>
      <c r="T2467"/>
      <c r="U2467"/>
      <c r="V2467"/>
      <c r="W2467"/>
    </row>
    <row r="2468" spans="1:23" ht="27" customHeight="1" thickBot="1" x14ac:dyDescent="0.3">
      <c r="A2468" s="97">
        <v>20338</v>
      </c>
      <c r="B2468" s="74">
        <v>2469</v>
      </c>
      <c r="C2468" s="75" t="s">
        <v>53</v>
      </c>
      <c r="D2468" s="76">
        <v>42840.013888888891</v>
      </c>
      <c r="E2468" s="74" t="s">
        <v>41</v>
      </c>
      <c r="F2468" s="33">
        <v>42839.845833333333</v>
      </c>
      <c r="G2468" s="51">
        <f t="shared" si="369"/>
        <v>0.1680555555576575</v>
      </c>
      <c r="H2468" s="31" t="str">
        <f t="shared" si="366"/>
        <v>ACCEPTABLE</v>
      </c>
      <c r="I2468" s="18"/>
      <c r="J2468" s="33">
        <v>42840.041666666664</v>
      </c>
      <c r="K2468" s="33">
        <v>42840.048611111109</v>
      </c>
      <c r="L2468" s="27">
        <f t="shared" si="367"/>
        <v>6.9444444452528842E-3</v>
      </c>
      <c r="M2468" s="28" t="str">
        <f t="shared" si="368"/>
        <v>TRUE</v>
      </c>
      <c r="N2468" s="31" t="s">
        <v>41</v>
      </c>
      <c r="O2468" s="29" t="s">
        <v>542</v>
      </c>
      <c r="P2468"/>
      <c r="Q2468"/>
      <c r="R2468"/>
      <c r="S2468"/>
      <c r="T2468"/>
      <c r="U2468"/>
      <c r="V2468"/>
      <c r="W2468"/>
    </row>
    <row r="2469" spans="1:23" ht="27" customHeight="1" thickBot="1" x14ac:dyDescent="0.3">
      <c r="A2469" s="97">
        <v>20338</v>
      </c>
      <c r="B2469" s="74">
        <v>2470</v>
      </c>
      <c r="C2469" s="75" t="s">
        <v>1311</v>
      </c>
      <c r="D2469" s="76">
        <v>42840.041666666664</v>
      </c>
      <c r="E2469" s="74" t="s">
        <v>39</v>
      </c>
      <c r="F2469" s="33">
        <v>42839.845833333333</v>
      </c>
      <c r="G2469" s="51">
        <f t="shared" si="369"/>
        <v>0.19583333333139308</v>
      </c>
      <c r="H2469" s="31" t="str">
        <f t="shared" si="366"/>
        <v>ACCEPTABLE</v>
      </c>
      <c r="I2469" s="93" t="s">
        <v>1312</v>
      </c>
      <c r="J2469" s="33">
        <v>42840.069444444445</v>
      </c>
      <c r="K2469" s="33">
        <v>42840.090277777781</v>
      </c>
      <c r="L2469" s="27">
        <f t="shared" si="367"/>
        <v>2.0833333335758653E-2</v>
      </c>
      <c r="M2469" s="28" t="str">
        <f t="shared" si="368"/>
        <v>TRUE</v>
      </c>
      <c r="N2469" s="31" t="s">
        <v>39</v>
      </c>
      <c r="O2469" s="29" t="s">
        <v>1313</v>
      </c>
      <c r="P2469"/>
      <c r="Q2469"/>
      <c r="R2469"/>
      <c r="S2469"/>
      <c r="T2469"/>
      <c r="U2469"/>
      <c r="V2469"/>
      <c r="W2469"/>
    </row>
    <row r="2470" spans="1:23" ht="27" customHeight="1" thickBot="1" x14ac:dyDescent="0.3">
      <c r="A2470" s="97">
        <v>20339</v>
      </c>
      <c r="B2470" s="74">
        <v>2471</v>
      </c>
      <c r="C2470" s="75" t="s">
        <v>1175</v>
      </c>
      <c r="D2470" s="76">
        <v>42840.069444444445</v>
      </c>
      <c r="E2470" s="74" t="s">
        <v>41</v>
      </c>
      <c r="F2470" s="33">
        <v>42839.845833333333</v>
      </c>
      <c r="G2470" s="51">
        <f t="shared" ref="G2470:G2502" si="370">IF(D2470="","",D2470-F2470)</f>
        <v>0.22361111111240461</v>
      </c>
      <c r="H2470" s="31" t="str">
        <f t="shared" ref="H2470:H2517" si="371">IF(D2470-F2470&lt;0,"TOO LATE",IF(G2470="","",IF(OR(DAY(D2470-F2470)&gt;1,AND(HOUR(D2470-F2470)&gt;HOUR("0:59"),(SIGN(D2470-F2470)=1))),"ACCEPTABLE","TOO LATE")))</f>
        <v>ACCEPTABLE</v>
      </c>
      <c r="I2470" s="18"/>
      <c r="J2470" s="33">
        <v>42840.140972222223</v>
      </c>
      <c r="K2470" s="33">
        <v>42840.15</v>
      </c>
      <c r="L2470" s="27">
        <f t="shared" si="367"/>
        <v>9.0277777781011537E-3</v>
      </c>
      <c r="M2470" s="28" t="str">
        <f t="shared" si="368"/>
        <v>TRUE</v>
      </c>
      <c r="N2470" s="31" t="s">
        <v>41</v>
      </c>
      <c r="O2470" s="29" t="s">
        <v>996</v>
      </c>
      <c r="P2470"/>
      <c r="Q2470"/>
      <c r="R2470"/>
      <c r="S2470"/>
      <c r="T2470"/>
      <c r="U2470"/>
      <c r="V2470"/>
      <c r="W2470"/>
    </row>
    <row r="2471" spans="1:23" ht="27" customHeight="1" thickBot="1" x14ac:dyDescent="0.3">
      <c r="A2471" s="98">
        <v>20339</v>
      </c>
      <c r="B2471" s="78">
        <v>2477</v>
      </c>
      <c r="C2471" s="79" t="s">
        <v>43</v>
      </c>
      <c r="D2471" s="80">
        <v>42841.319444444445</v>
      </c>
      <c r="E2471" s="78" t="s">
        <v>41</v>
      </c>
      <c r="F2471" s="33">
        <v>42841.259027777778</v>
      </c>
      <c r="G2471" s="51">
        <f t="shared" si="370"/>
        <v>6.0416666667151731E-2</v>
      </c>
      <c r="H2471" s="31" t="str">
        <f t="shared" si="371"/>
        <v>ACCEPTABLE</v>
      </c>
      <c r="I2471" s="18"/>
      <c r="J2471" s="33">
        <v>42841.324305555558</v>
      </c>
      <c r="K2471" s="33">
        <v>42841.331250000003</v>
      </c>
      <c r="L2471" s="27">
        <f t="shared" ref="L2471:L2517" si="372">IF(OR(K2471="",J2471=""), "Incomplete Data", K2471-J2471)</f>
        <v>6.9444444452528842E-3</v>
      </c>
      <c r="M2471" s="28" t="str">
        <f t="shared" ref="M2471:M2517" si="373">_xlfn.IFS(OR(J2471=0,K2471=0,L2471=""), "Incomplete Data", OR(L2471&gt;$M$5,L2471&lt;-$M$5),"FALSE",  OR(L2471&lt;=$M$5,L2471&gt;-$M$5), "TRUE")</f>
        <v>TRUE</v>
      </c>
      <c r="N2471" s="31" t="s">
        <v>41</v>
      </c>
      <c r="O2471" s="29" t="s">
        <v>398</v>
      </c>
      <c r="P2471"/>
      <c r="Q2471"/>
      <c r="R2471"/>
      <c r="S2471"/>
      <c r="T2471"/>
      <c r="U2471"/>
      <c r="V2471"/>
      <c r="W2471"/>
    </row>
    <row r="2472" spans="1:23" ht="27" customHeight="1" thickBot="1" x14ac:dyDescent="0.3">
      <c r="A2472" s="98">
        <v>20339</v>
      </c>
      <c r="B2472" s="78">
        <v>2478</v>
      </c>
      <c r="C2472" s="79" t="s">
        <v>1175</v>
      </c>
      <c r="D2472" s="80">
        <v>42841.347222222219</v>
      </c>
      <c r="E2472" s="78" t="s">
        <v>39</v>
      </c>
      <c r="F2472" s="33">
        <v>42841.259027777778</v>
      </c>
      <c r="G2472" s="51">
        <f t="shared" si="370"/>
        <v>8.819444444088731E-2</v>
      </c>
      <c r="H2472" s="31" t="str">
        <f t="shared" si="371"/>
        <v>ACCEPTABLE</v>
      </c>
      <c r="I2472" s="18"/>
      <c r="J2472" s="33">
        <v>42841.368055555555</v>
      </c>
      <c r="K2472" s="33">
        <v>42841.379166666666</v>
      </c>
      <c r="L2472" s="27">
        <f t="shared" si="372"/>
        <v>1.1111111110949423E-2</v>
      </c>
      <c r="M2472" s="28" t="str">
        <f t="shared" si="373"/>
        <v>TRUE</v>
      </c>
      <c r="N2472" s="31" t="s">
        <v>39</v>
      </c>
      <c r="O2472" s="29" t="s">
        <v>806</v>
      </c>
      <c r="P2472"/>
      <c r="Q2472"/>
      <c r="R2472"/>
      <c r="S2472"/>
      <c r="T2472"/>
      <c r="U2472"/>
      <c r="V2472"/>
      <c r="W2472"/>
    </row>
    <row r="2473" spans="1:23" ht="27" customHeight="1" thickBot="1" x14ac:dyDescent="0.3">
      <c r="A2473" s="97">
        <v>20341</v>
      </c>
      <c r="B2473" s="74">
        <v>2479</v>
      </c>
      <c r="C2473" s="75" t="s">
        <v>1175</v>
      </c>
      <c r="D2473" s="76">
        <v>42841.604166666664</v>
      </c>
      <c r="E2473" s="74" t="s">
        <v>41</v>
      </c>
      <c r="F2473" s="33">
        <v>42841.509722222225</v>
      </c>
      <c r="G2473" s="51">
        <f t="shared" si="370"/>
        <v>9.4444444439432118E-2</v>
      </c>
      <c r="H2473" s="31" t="str">
        <f t="shared" si="371"/>
        <v>ACCEPTABLE</v>
      </c>
      <c r="I2473" s="18"/>
      <c r="J2473" s="33">
        <v>42841.603472222225</v>
      </c>
      <c r="K2473" s="33">
        <v>42841.614583333336</v>
      </c>
      <c r="L2473" s="27">
        <f t="shared" si="372"/>
        <v>1.1111111110949423E-2</v>
      </c>
      <c r="M2473" s="28" t="str">
        <f t="shared" si="373"/>
        <v>TRUE</v>
      </c>
      <c r="N2473" s="31" t="s">
        <v>41</v>
      </c>
      <c r="O2473" s="29" t="s">
        <v>1314</v>
      </c>
      <c r="P2473"/>
      <c r="Q2473"/>
      <c r="R2473"/>
      <c r="S2473"/>
      <c r="T2473"/>
      <c r="U2473"/>
      <c r="V2473"/>
      <c r="W2473"/>
    </row>
    <row r="2474" spans="1:23" ht="27" customHeight="1" thickBot="1" x14ac:dyDescent="0.3">
      <c r="A2474" s="97">
        <v>20341</v>
      </c>
      <c r="B2474" s="74">
        <v>2480</v>
      </c>
      <c r="C2474" s="75" t="s">
        <v>1175</v>
      </c>
      <c r="D2474" s="76">
        <v>42841.631944444445</v>
      </c>
      <c r="E2474" s="74" t="s">
        <v>39</v>
      </c>
      <c r="F2474" s="33">
        <v>42841.509722222225</v>
      </c>
      <c r="G2474" s="51">
        <f t="shared" si="370"/>
        <v>0.12222222222044365</v>
      </c>
      <c r="H2474" s="31" t="str">
        <f t="shared" si="371"/>
        <v>ACCEPTABLE</v>
      </c>
      <c r="I2474" s="18"/>
      <c r="J2474" s="33">
        <v>42841.615972222222</v>
      </c>
      <c r="K2474" s="33">
        <v>42841.630555555559</v>
      </c>
      <c r="L2474" s="27">
        <f t="shared" si="372"/>
        <v>1.4583333337213844E-2</v>
      </c>
      <c r="M2474" s="28" t="str">
        <f t="shared" si="373"/>
        <v>TRUE</v>
      </c>
      <c r="N2474" s="31" t="s">
        <v>39</v>
      </c>
      <c r="O2474" s="29" t="s">
        <v>1314</v>
      </c>
      <c r="P2474"/>
      <c r="Q2474"/>
      <c r="R2474"/>
      <c r="S2474"/>
      <c r="T2474"/>
      <c r="U2474"/>
      <c r="V2474"/>
      <c r="W2474"/>
    </row>
    <row r="2475" spans="1:23" ht="27" customHeight="1" thickBot="1" x14ac:dyDescent="0.3">
      <c r="A2475" s="98">
        <v>20340</v>
      </c>
      <c r="B2475" s="78">
        <v>2481</v>
      </c>
      <c r="C2475" s="79" t="s">
        <v>340</v>
      </c>
      <c r="D2475" s="80">
        <v>42841.725694444445</v>
      </c>
      <c r="E2475" s="78" t="s">
        <v>41</v>
      </c>
      <c r="F2475" s="33">
        <v>42841.509722222225</v>
      </c>
      <c r="G2475" s="51">
        <f t="shared" si="370"/>
        <v>0.21597222222044365</v>
      </c>
      <c r="H2475" s="31" t="str">
        <f t="shared" si="371"/>
        <v>ACCEPTABLE</v>
      </c>
      <c r="I2475" s="18"/>
      <c r="J2475" s="33">
        <v>42841.722222222219</v>
      </c>
      <c r="K2475" s="33">
        <v>42841.737500000003</v>
      </c>
      <c r="L2475" s="27">
        <f t="shared" si="372"/>
        <v>1.527777778392192E-2</v>
      </c>
      <c r="M2475" s="28" t="str">
        <f t="shared" si="373"/>
        <v>TRUE</v>
      </c>
      <c r="N2475" s="31" t="s">
        <v>41</v>
      </c>
      <c r="O2475" s="29" t="s">
        <v>1315</v>
      </c>
      <c r="P2475"/>
      <c r="Q2475"/>
      <c r="R2475"/>
      <c r="S2475"/>
      <c r="T2475"/>
      <c r="U2475"/>
      <c r="V2475"/>
      <c r="W2475"/>
    </row>
    <row r="2476" spans="1:23" ht="27" customHeight="1" thickBot="1" x14ac:dyDescent="0.3">
      <c r="A2476" s="98">
        <v>20340</v>
      </c>
      <c r="B2476" s="78">
        <v>2482</v>
      </c>
      <c r="C2476" s="79" t="s">
        <v>51</v>
      </c>
      <c r="D2476" s="80">
        <v>42841.760416666664</v>
      </c>
      <c r="E2476" s="78" t="s">
        <v>39</v>
      </c>
      <c r="F2476" s="33">
        <v>42841.509722222225</v>
      </c>
      <c r="G2476" s="51">
        <f t="shared" si="370"/>
        <v>0.25069444443943212</v>
      </c>
      <c r="H2476" s="31" t="str">
        <f t="shared" si="371"/>
        <v>ACCEPTABLE</v>
      </c>
      <c r="I2476" s="18"/>
      <c r="J2476" s="33">
        <v>42841.762499999997</v>
      </c>
      <c r="K2476" s="33">
        <v>42841.769444444442</v>
      </c>
      <c r="L2476" s="27">
        <f t="shared" si="372"/>
        <v>6.9444444452528842E-3</v>
      </c>
      <c r="M2476" s="28" t="str">
        <f t="shared" si="373"/>
        <v>TRUE</v>
      </c>
      <c r="N2476" s="31" t="s">
        <v>39</v>
      </c>
      <c r="O2476" s="29" t="s">
        <v>1316</v>
      </c>
      <c r="P2476"/>
      <c r="Q2476"/>
      <c r="R2476"/>
      <c r="S2476"/>
      <c r="T2476"/>
      <c r="U2476"/>
      <c r="V2476"/>
      <c r="W2476"/>
    </row>
    <row r="2477" spans="1:23" ht="27" customHeight="1" thickBot="1" x14ac:dyDescent="0.3">
      <c r="A2477" s="97">
        <v>20340</v>
      </c>
      <c r="B2477" s="74">
        <v>2483</v>
      </c>
      <c r="C2477" s="75" t="s">
        <v>51</v>
      </c>
      <c r="D2477" s="76">
        <v>42842.423611111109</v>
      </c>
      <c r="E2477" s="74" t="s">
        <v>41</v>
      </c>
      <c r="F2477" s="33">
        <v>42842.272916666669</v>
      </c>
      <c r="G2477" s="51">
        <f t="shared" si="370"/>
        <v>0.15069444444088731</v>
      </c>
      <c r="H2477" s="31" t="str">
        <f t="shared" si="371"/>
        <v>ACCEPTABLE</v>
      </c>
      <c r="I2477" s="18"/>
      <c r="J2477" s="33">
        <v>42842.424305555556</v>
      </c>
      <c r="K2477" s="33">
        <v>42842.431250000001</v>
      </c>
      <c r="L2477" s="27">
        <f t="shared" si="372"/>
        <v>6.9444444452528842E-3</v>
      </c>
      <c r="M2477" s="28" t="str">
        <f t="shared" si="373"/>
        <v>TRUE</v>
      </c>
      <c r="N2477" s="31" t="s">
        <v>41</v>
      </c>
      <c r="O2477" s="29" t="s">
        <v>834</v>
      </c>
      <c r="P2477"/>
      <c r="Q2477"/>
      <c r="R2477"/>
      <c r="S2477"/>
      <c r="T2477"/>
      <c r="U2477"/>
      <c r="V2477"/>
      <c r="W2477"/>
    </row>
    <row r="2478" spans="1:23" ht="27" customHeight="1" thickBot="1" x14ac:dyDescent="0.3">
      <c r="A2478" s="97">
        <v>20340</v>
      </c>
      <c r="B2478" s="74">
        <v>2484</v>
      </c>
      <c r="C2478" s="75" t="s">
        <v>340</v>
      </c>
      <c r="D2478" s="76">
        <v>42842.451388888891</v>
      </c>
      <c r="E2478" s="74" t="s">
        <v>39</v>
      </c>
      <c r="F2478" s="33">
        <v>42842.272916666669</v>
      </c>
      <c r="G2478" s="51">
        <f t="shared" si="370"/>
        <v>0.17847222222189885</v>
      </c>
      <c r="H2478" s="31" t="str">
        <f t="shared" si="371"/>
        <v>ACCEPTABLE</v>
      </c>
      <c r="I2478" s="18"/>
      <c r="J2478" s="33">
        <v>42842.45</v>
      </c>
      <c r="K2478" s="33">
        <v>42842.461805555555</v>
      </c>
      <c r="L2478" s="27">
        <f t="shared" si="372"/>
        <v>1.1805555557657499E-2</v>
      </c>
      <c r="M2478" s="28" t="str">
        <f t="shared" si="373"/>
        <v>TRUE</v>
      </c>
      <c r="N2478" s="31" t="s">
        <v>39</v>
      </c>
      <c r="O2478" s="29" t="s">
        <v>1317</v>
      </c>
      <c r="P2478"/>
      <c r="Q2478"/>
      <c r="R2478"/>
      <c r="S2478"/>
      <c r="T2478"/>
      <c r="U2478"/>
      <c r="V2478"/>
      <c r="W2478"/>
    </row>
    <row r="2479" spans="1:23" ht="27" customHeight="1" thickBot="1" x14ac:dyDescent="0.3">
      <c r="A2479" s="81">
        <v>20341</v>
      </c>
      <c r="B2479" s="103">
        <v>2475</v>
      </c>
      <c r="C2479" s="104" t="s">
        <v>1175</v>
      </c>
      <c r="D2479" s="105">
        <v>42842.909722222219</v>
      </c>
      <c r="E2479" s="103" t="s">
        <v>41</v>
      </c>
      <c r="F2479" s="33">
        <v>42842.722916666666</v>
      </c>
      <c r="G2479" s="51">
        <f t="shared" si="370"/>
        <v>0.18680555555329192</v>
      </c>
      <c r="H2479" s="31" t="str">
        <f t="shared" si="371"/>
        <v>ACCEPTABLE</v>
      </c>
      <c r="I2479" s="18"/>
      <c r="J2479" s="33">
        <v>42842.90625</v>
      </c>
      <c r="K2479" s="33">
        <v>42842.918749999997</v>
      </c>
      <c r="L2479" s="27">
        <f t="shared" si="372"/>
        <v>1.2499999997089617E-2</v>
      </c>
      <c r="M2479" s="28" t="str">
        <f t="shared" si="373"/>
        <v>TRUE</v>
      </c>
      <c r="N2479" s="31" t="s">
        <v>41</v>
      </c>
      <c r="O2479" s="29" t="s">
        <v>419</v>
      </c>
      <c r="P2479"/>
      <c r="Q2479"/>
      <c r="R2479"/>
      <c r="S2479"/>
      <c r="T2479"/>
      <c r="U2479"/>
      <c r="V2479"/>
      <c r="W2479"/>
    </row>
    <row r="2480" spans="1:23" ht="27" customHeight="1" thickBot="1" x14ac:dyDescent="0.3">
      <c r="A2480" s="97">
        <v>20341</v>
      </c>
      <c r="B2480" s="74">
        <v>2476</v>
      </c>
      <c r="C2480" s="75" t="s">
        <v>43</v>
      </c>
      <c r="D2480" s="76">
        <v>42842.944444444445</v>
      </c>
      <c r="E2480" s="74" t="s">
        <v>39</v>
      </c>
      <c r="F2480" s="33">
        <v>42842.722916666666</v>
      </c>
      <c r="G2480" s="51">
        <f t="shared" si="370"/>
        <v>0.22152777777955635</v>
      </c>
      <c r="H2480" s="31" t="str">
        <f t="shared" si="371"/>
        <v>ACCEPTABLE</v>
      </c>
      <c r="I2480" s="18"/>
      <c r="J2480" s="33">
        <v>42842.943749999999</v>
      </c>
      <c r="K2480" s="33">
        <v>42842.951388888891</v>
      </c>
      <c r="L2480" s="27">
        <f t="shared" si="372"/>
        <v>7.6388888919609599E-3</v>
      </c>
      <c r="M2480" s="28" t="str">
        <f t="shared" si="373"/>
        <v>TRUE</v>
      </c>
      <c r="N2480" s="31" t="s">
        <v>39</v>
      </c>
      <c r="O2480" s="29" t="s">
        <v>398</v>
      </c>
      <c r="P2480"/>
      <c r="Q2480"/>
      <c r="R2480"/>
      <c r="S2480"/>
      <c r="T2480"/>
      <c r="U2480"/>
      <c r="V2480"/>
      <c r="W2480"/>
    </row>
    <row r="2481" spans="1:23" ht="27" customHeight="1" thickBot="1" x14ac:dyDescent="0.3">
      <c r="A2481" s="97">
        <v>20341</v>
      </c>
      <c r="B2481" s="74">
        <v>2487</v>
      </c>
      <c r="C2481" s="75" t="s">
        <v>43</v>
      </c>
      <c r="D2481" s="76">
        <v>42843.652777777781</v>
      </c>
      <c r="E2481" s="74" t="s">
        <v>41</v>
      </c>
      <c r="F2481" s="33">
        <v>42843.422222222223</v>
      </c>
      <c r="G2481" s="51">
        <f t="shared" si="370"/>
        <v>0.2305555555576575</v>
      </c>
      <c r="H2481" s="31" t="str">
        <f t="shared" si="371"/>
        <v>ACCEPTABLE</v>
      </c>
      <c r="I2481" s="18"/>
      <c r="J2481" s="33">
        <v>42843.627083333333</v>
      </c>
      <c r="K2481" s="33">
        <v>42843.635416666664</v>
      </c>
      <c r="L2481" s="27">
        <f t="shared" si="372"/>
        <v>8.333333331393078E-3</v>
      </c>
      <c r="M2481" s="28" t="str">
        <f t="shared" si="373"/>
        <v>TRUE</v>
      </c>
      <c r="N2481" s="31" t="s">
        <v>41</v>
      </c>
      <c r="O2481" s="29" t="s">
        <v>398</v>
      </c>
      <c r="P2481"/>
      <c r="Q2481"/>
      <c r="R2481"/>
      <c r="S2481"/>
      <c r="T2481"/>
      <c r="U2481"/>
      <c r="V2481"/>
      <c r="W2481"/>
    </row>
    <row r="2482" spans="1:23" ht="27" customHeight="1" thickBot="1" x14ac:dyDescent="0.3">
      <c r="A2482" s="97">
        <v>20341</v>
      </c>
      <c r="B2482" s="74">
        <v>2488</v>
      </c>
      <c r="C2482" s="75" t="s">
        <v>1175</v>
      </c>
      <c r="D2482" s="76">
        <v>42843.680555555555</v>
      </c>
      <c r="E2482" s="74" t="s">
        <v>39</v>
      </c>
      <c r="F2482" s="33">
        <v>42843.422222222223</v>
      </c>
      <c r="G2482" s="51">
        <f t="shared" si="370"/>
        <v>0.25833333333139308</v>
      </c>
      <c r="H2482" s="31" t="str">
        <f t="shared" si="371"/>
        <v>ACCEPTABLE</v>
      </c>
      <c r="I2482" s="18"/>
      <c r="J2482" s="33">
        <v>42843.658333333333</v>
      </c>
      <c r="K2482" s="33">
        <v>42843.669444444444</v>
      </c>
      <c r="L2482" s="27">
        <f t="shared" si="372"/>
        <v>1.1111111110949423E-2</v>
      </c>
      <c r="M2482" s="28" t="str">
        <f t="shared" si="373"/>
        <v>TRUE</v>
      </c>
      <c r="N2482" s="31" t="s">
        <v>39</v>
      </c>
      <c r="O2482" s="29" t="s">
        <v>1318</v>
      </c>
      <c r="P2482"/>
      <c r="Q2482"/>
      <c r="R2482"/>
      <c r="S2482"/>
      <c r="T2482"/>
      <c r="U2482"/>
      <c r="V2482"/>
      <c r="W2482"/>
    </row>
    <row r="2483" spans="1:23" ht="27" customHeight="1" thickBot="1" x14ac:dyDescent="0.3">
      <c r="A2483" s="97">
        <v>20343</v>
      </c>
      <c r="B2483" s="74">
        <v>2489</v>
      </c>
      <c r="C2483" s="75" t="s">
        <v>340</v>
      </c>
      <c r="D2483" s="76">
        <v>42844.256944444445</v>
      </c>
      <c r="E2483" s="74" t="s">
        <v>41</v>
      </c>
      <c r="F2483" s="33">
        <v>42843.727777777778</v>
      </c>
      <c r="G2483" s="51">
        <f t="shared" si="370"/>
        <v>0.52916666666715173</v>
      </c>
      <c r="H2483" s="31" t="str">
        <f t="shared" si="371"/>
        <v>ACCEPTABLE</v>
      </c>
      <c r="I2483" s="18"/>
      <c r="J2483" s="33">
        <v>42844.247916666667</v>
      </c>
      <c r="K2483" s="33">
        <v>42844.261805555558</v>
      </c>
      <c r="L2483" s="27">
        <f t="shared" si="372"/>
        <v>1.3888888890505768E-2</v>
      </c>
      <c r="M2483" s="28" t="str">
        <f t="shared" si="373"/>
        <v>TRUE</v>
      </c>
      <c r="N2483" s="31" t="s">
        <v>41</v>
      </c>
      <c r="O2483" s="29" t="s">
        <v>1319</v>
      </c>
      <c r="P2483"/>
      <c r="Q2483"/>
      <c r="R2483"/>
      <c r="S2483"/>
      <c r="T2483"/>
      <c r="U2483"/>
      <c r="V2483"/>
      <c r="W2483"/>
    </row>
    <row r="2484" spans="1:23" ht="27" customHeight="1" thickBot="1" x14ac:dyDescent="0.3">
      <c r="A2484" s="98">
        <v>20343</v>
      </c>
      <c r="B2484" s="78">
        <v>2490</v>
      </c>
      <c r="C2484" s="79" t="s">
        <v>1320</v>
      </c>
      <c r="D2484" s="80">
        <v>42844.291666666664</v>
      </c>
      <c r="E2484" s="78" t="s">
        <v>128</v>
      </c>
      <c r="F2484" s="33">
        <v>42843.727777777778</v>
      </c>
      <c r="G2484" s="51">
        <f t="shared" si="370"/>
        <v>0.56388888888614019</v>
      </c>
      <c r="H2484" s="31" t="str">
        <f t="shared" si="371"/>
        <v>ACCEPTABLE</v>
      </c>
      <c r="I2484" s="93" t="s">
        <v>1321</v>
      </c>
      <c r="J2484" s="33">
        <v>42844.277777777781</v>
      </c>
      <c r="K2484" s="33">
        <v>42844.292361111111</v>
      </c>
      <c r="L2484" s="27">
        <f t="shared" si="372"/>
        <v>1.4583333329937886E-2</v>
      </c>
      <c r="M2484" s="28" t="str">
        <f t="shared" si="373"/>
        <v>TRUE</v>
      </c>
      <c r="N2484" s="31" t="s">
        <v>41</v>
      </c>
      <c r="O2484" s="29" t="s">
        <v>1322</v>
      </c>
      <c r="P2484"/>
      <c r="Q2484"/>
      <c r="R2484"/>
      <c r="S2484"/>
      <c r="T2484"/>
      <c r="U2484"/>
      <c r="V2484"/>
      <c r="W2484"/>
    </row>
    <row r="2485" spans="1:23" ht="27" customHeight="1" thickBot="1" x14ac:dyDescent="0.3">
      <c r="A2485" s="98">
        <v>20344</v>
      </c>
      <c r="B2485" s="78">
        <v>2491</v>
      </c>
      <c r="C2485" s="79" t="s">
        <v>1175</v>
      </c>
      <c r="D2485" s="80">
        <v>42844.326388888891</v>
      </c>
      <c r="E2485" s="78" t="s">
        <v>39</v>
      </c>
      <c r="F2485" s="33">
        <v>42843.727777777778</v>
      </c>
      <c r="G2485" s="51">
        <f t="shared" si="370"/>
        <v>0.59861111111240461</v>
      </c>
      <c r="H2485" s="31" t="str">
        <f t="shared" si="371"/>
        <v>ACCEPTABLE</v>
      </c>
      <c r="I2485" s="18"/>
      <c r="J2485" s="33">
        <v>42844.302777777775</v>
      </c>
      <c r="K2485" s="33">
        <v>42844.313888888886</v>
      </c>
      <c r="L2485" s="27">
        <f t="shared" si="372"/>
        <v>1.1111111110949423E-2</v>
      </c>
      <c r="M2485" s="28" t="str">
        <f t="shared" si="373"/>
        <v>TRUE</v>
      </c>
      <c r="N2485" s="31" t="s">
        <v>39</v>
      </c>
      <c r="O2485" s="29" t="s">
        <v>1323</v>
      </c>
      <c r="P2485"/>
      <c r="Q2485"/>
      <c r="R2485"/>
      <c r="S2485"/>
      <c r="T2485"/>
      <c r="U2485"/>
      <c r="V2485"/>
      <c r="W2485"/>
    </row>
    <row r="2486" spans="1:23" ht="27" customHeight="1" thickBot="1" x14ac:dyDescent="0.3">
      <c r="A2486" s="97">
        <v>20345</v>
      </c>
      <c r="B2486" s="74">
        <v>2492</v>
      </c>
      <c r="C2486" s="75" t="s">
        <v>1175</v>
      </c>
      <c r="D2486" s="76">
        <v>42845.041666666664</v>
      </c>
      <c r="E2486" s="74" t="s">
        <v>41</v>
      </c>
      <c r="F2486" s="33">
        <v>42844.90347222222</v>
      </c>
      <c r="G2486" s="51">
        <f t="shared" si="370"/>
        <v>0.13819444444379769</v>
      </c>
      <c r="H2486" s="31" t="str">
        <f t="shared" si="371"/>
        <v>ACCEPTABLE</v>
      </c>
      <c r="I2486" s="18"/>
      <c r="J2486" s="33">
        <v>42845.038194444445</v>
      </c>
      <c r="K2486" s="33">
        <v>42845.05</v>
      </c>
      <c r="L2486" s="27">
        <f t="shared" si="372"/>
        <v>1.1805555557657499E-2</v>
      </c>
      <c r="M2486" s="28" t="str">
        <f t="shared" si="373"/>
        <v>TRUE</v>
      </c>
      <c r="N2486" s="31" t="s">
        <v>41</v>
      </c>
      <c r="O2486" s="29" t="s">
        <v>983</v>
      </c>
      <c r="P2486"/>
      <c r="Q2486"/>
      <c r="R2486"/>
      <c r="S2486"/>
      <c r="T2486"/>
      <c r="U2486"/>
      <c r="V2486"/>
      <c r="W2486"/>
    </row>
    <row r="2487" spans="1:23" ht="27" customHeight="1" thickBot="1" x14ac:dyDescent="0.3">
      <c r="A2487" s="97">
        <v>20345</v>
      </c>
      <c r="B2487" s="74">
        <v>2493</v>
      </c>
      <c r="C2487" s="75" t="s">
        <v>43</v>
      </c>
      <c r="D2487" s="76">
        <v>42845.072916666664</v>
      </c>
      <c r="E2487" s="74" t="s">
        <v>39</v>
      </c>
      <c r="F2487" s="33">
        <v>42844.90347222222</v>
      </c>
      <c r="G2487" s="51">
        <f t="shared" si="370"/>
        <v>0.16944444444379769</v>
      </c>
      <c r="H2487" s="31" t="str">
        <f t="shared" si="371"/>
        <v>ACCEPTABLE</v>
      </c>
      <c r="I2487" s="18"/>
      <c r="J2487" s="33">
        <v>42845.076388888891</v>
      </c>
      <c r="K2487" s="33">
        <v>42845.091666666667</v>
      </c>
      <c r="L2487" s="27">
        <f t="shared" si="372"/>
        <v>1.5277777776645962E-2</v>
      </c>
      <c r="M2487" s="28" t="str">
        <f t="shared" si="373"/>
        <v>TRUE</v>
      </c>
      <c r="N2487" s="31" t="s">
        <v>39</v>
      </c>
      <c r="O2487" s="29" t="s">
        <v>398</v>
      </c>
      <c r="P2487"/>
      <c r="Q2487"/>
      <c r="R2487"/>
      <c r="S2487"/>
      <c r="T2487"/>
      <c r="U2487"/>
      <c r="V2487"/>
      <c r="W2487"/>
    </row>
    <row r="2488" spans="1:23" ht="27" customHeight="1" thickBot="1" x14ac:dyDescent="0.3">
      <c r="A2488" s="97">
        <v>20343</v>
      </c>
      <c r="B2488" s="74">
        <v>2494</v>
      </c>
      <c r="C2488" s="75" t="s">
        <v>51</v>
      </c>
      <c r="D2488" s="76">
        <v>42846.256944444445</v>
      </c>
      <c r="E2488" s="74" t="s">
        <v>41</v>
      </c>
      <c r="F2488" s="33">
        <v>42845.684027777781</v>
      </c>
      <c r="G2488" s="51">
        <f t="shared" si="370"/>
        <v>0.57291666666424135</v>
      </c>
      <c r="H2488" s="31" t="str">
        <f t="shared" si="371"/>
        <v>ACCEPTABLE</v>
      </c>
      <c r="I2488" s="18"/>
      <c r="J2488" s="33">
        <v>42846.259722222225</v>
      </c>
      <c r="K2488" s="33">
        <v>42846.268750000003</v>
      </c>
      <c r="L2488" s="27">
        <f t="shared" si="372"/>
        <v>9.0277777781011537E-3</v>
      </c>
      <c r="M2488" s="28" t="str">
        <f t="shared" si="373"/>
        <v>TRUE</v>
      </c>
      <c r="N2488" s="31" t="s">
        <v>41</v>
      </c>
      <c r="O2488" s="29" t="s">
        <v>1324</v>
      </c>
      <c r="P2488"/>
      <c r="Q2488"/>
      <c r="R2488"/>
      <c r="S2488"/>
      <c r="T2488"/>
      <c r="U2488"/>
      <c r="V2488"/>
      <c r="W2488"/>
    </row>
    <row r="2489" spans="1:23" ht="27" customHeight="1" thickBot="1" x14ac:dyDescent="0.3">
      <c r="A2489" s="98">
        <v>20343</v>
      </c>
      <c r="B2489" s="78">
        <v>2495</v>
      </c>
      <c r="C2489" s="79" t="s">
        <v>340</v>
      </c>
      <c r="D2489" s="80">
        <v>42846.284722222219</v>
      </c>
      <c r="E2489" s="78" t="s">
        <v>39</v>
      </c>
      <c r="F2489" s="33">
        <v>42845.684027777781</v>
      </c>
      <c r="G2489" s="51">
        <f t="shared" si="370"/>
        <v>0.60069444443797693</v>
      </c>
      <c r="H2489" s="31" t="str">
        <f t="shared" si="371"/>
        <v>ACCEPTABLE</v>
      </c>
      <c r="I2489" s="18"/>
      <c r="J2489" s="33">
        <v>42846.290277777778</v>
      </c>
      <c r="K2489" s="33">
        <v>42846.302083333336</v>
      </c>
      <c r="L2489" s="27">
        <f t="shared" si="372"/>
        <v>1.1805555557657499E-2</v>
      </c>
      <c r="M2489" s="28" t="str">
        <f t="shared" si="373"/>
        <v>TRUE</v>
      </c>
      <c r="N2489" s="31" t="s">
        <v>39</v>
      </c>
      <c r="O2489" s="29" t="s">
        <v>1325</v>
      </c>
      <c r="P2489"/>
      <c r="Q2489"/>
      <c r="R2489"/>
      <c r="S2489"/>
      <c r="T2489"/>
      <c r="U2489"/>
      <c r="V2489"/>
      <c r="W2489"/>
    </row>
    <row r="2490" spans="1:23" ht="27" customHeight="1" thickBot="1" x14ac:dyDescent="0.3">
      <c r="A2490" s="98">
        <v>20346</v>
      </c>
      <c r="B2490" s="78">
        <v>2496</v>
      </c>
      <c r="C2490" s="79" t="s">
        <v>340</v>
      </c>
      <c r="D2490" s="80">
        <v>42846.340277777781</v>
      </c>
      <c r="E2490" s="78" t="s">
        <v>41</v>
      </c>
      <c r="F2490" s="33">
        <v>42846.310416666667</v>
      </c>
      <c r="G2490" s="51">
        <f t="shared" si="370"/>
        <v>2.9861111113859806E-2</v>
      </c>
      <c r="H2490" s="31" t="str">
        <f t="shared" si="371"/>
        <v>TOO LATE</v>
      </c>
      <c r="I2490" s="18"/>
      <c r="J2490" s="33">
        <v>42846.34097222222</v>
      </c>
      <c r="K2490" s="33">
        <v>42846.352777777778</v>
      </c>
      <c r="L2490" s="27">
        <f t="shared" si="372"/>
        <v>1.1805555557657499E-2</v>
      </c>
      <c r="M2490" s="28" t="str">
        <f t="shared" si="373"/>
        <v>TRUE</v>
      </c>
      <c r="N2490" s="31" t="s">
        <v>41</v>
      </c>
      <c r="O2490" s="29" t="s">
        <v>1326</v>
      </c>
      <c r="P2490"/>
      <c r="Q2490"/>
      <c r="R2490"/>
      <c r="S2490"/>
      <c r="T2490"/>
      <c r="U2490"/>
      <c r="V2490"/>
      <c r="W2490"/>
    </row>
    <row r="2491" spans="1:23" ht="27" customHeight="1" thickBot="1" x14ac:dyDescent="0.3">
      <c r="A2491" s="98">
        <v>20346</v>
      </c>
      <c r="B2491" s="78">
        <v>2497</v>
      </c>
      <c r="C2491" s="79" t="s">
        <v>1261</v>
      </c>
      <c r="D2491" s="80">
        <v>42846.375</v>
      </c>
      <c r="E2491" s="78" t="s">
        <v>39</v>
      </c>
      <c r="F2491" s="33">
        <v>42846.310416666667</v>
      </c>
      <c r="G2491" s="51">
        <f t="shared" si="370"/>
        <v>6.4583333332848269E-2</v>
      </c>
      <c r="H2491" s="31" t="str">
        <f t="shared" si="371"/>
        <v>ACCEPTABLE</v>
      </c>
      <c r="I2491" s="18"/>
      <c r="J2491" s="33">
        <v>42846.386111111111</v>
      </c>
      <c r="K2491" s="33">
        <v>42846.400000000001</v>
      </c>
      <c r="L2491" s="27">
        <f t="shared" si="372"/>
        <v>1.3888888890505768E-2</v>
      </c>
      <c r="M2491" s="28" t="str">
        <f t="shared" si="373"/>
        <v>TRUE</v>
      </c>
      <c r="N2491" s="31" t="s">
        <v>39</v>
      </c>
      <c r="O2491" s="29" t="s">
        <v>1327</v>
      </c>
      <c r="P2491"/>
      <c r="Q2491"/>
      <c r="R2491"/>
      <c r="S2491"/>
      <c r="T2491"/>
      <c r="U2491"/>
      <c r="V2491"/>
      <c r="W2491"/>
    </row>
    <row r="2492" spans="1:23" ht="27" customHeight="1" thickBot="1" x14ac:dyDescent="0.3">
      <c r="A2492" s="97">
        <v>20347</v>
      </c>
      <c r="B2492" s="74">
        <v>2498</v>
      </c>
      <c r="C2492" s="75" t="s">
        <v>1175</v>
      </c>
      <c r="D2492" s="76">
        <v>42846.409722222219</v>
      </c>
      <c r="E2492" s="74" t="s">
        <v>41</v>
      </c>
      <c r="F2492" s="33">
        <v>42846.310416666667</v>
      </c>
      <c r="G2492" s="51">
        <f t="shared" si="370"/>
        <v>9.9305555551836733E-2</v>
      </c>
      <c r="H2492" s="31" t="str">
        <f t="shared" si="371"/>
        <v>ACCEPTABLE</v>
      </c>
      <c r="I2492" s="18"/>
      <c r="J2492" s="33">
        <v>42846.444444444445</v>
      </c>
      <c r="K2492" s="33">
        <v>42846.455555555556</v>
      </c>
      <c r="L2492" s="27">
        <f t="shared" si="372"/>
        <v>1.1111111110949423E-2</v>
      </c>
      <c r="M2492" s="28" t="str">
        <f t="shared" si="373"/>
        <v>TRUE</v>
      </c>
      <c r="N2492" s="31" t="s">
        <v>41</v>
      </c>
      <c r="O2492" s="29" t="s">
        <v>1328</v>
      </c>
      <c r="P2492"/>
      <c r="Q2492"/>
      <c r="R2492"/>
      <c r="S2492"/>
      <c r="T2492"/>
      <c r="U2492"/>
      <c r="V2492"/>
      <c r="W2492"/>
    </row>
    <row r="2493" spans="1:23" ht="27" customHeight="1" thickBot="1" x14ac:dyDescent="0.3">
      <c r="A2493" s="97">
        <v>20347</v>
      </c>
      <c r="B2493" s="74">
        <v>2499</v>
      </c>
      <c r="C2493" s="75" t="s">
        <v>43</v>
      </c>
      <c r="D2493" s="76">
        <v>42846.444444444445</v>
      </c>
      <c r="E2493" s="74" t="s">
        <v>39</v>
      </c>
      <c r="F2493" s="33">
        <v>42846.310416666667</v>
      </c>
      <c r="G2493" s="51">
        <f t="shared" si="370"/>
        <v>0.13402777777810115</v>
      </c>
      <c r="H2493" s="31" t="str">
        <f t="shared" si="371"/>
        <v>ACCEPTABLE</v>
      </c>
      <c r="I2493" s="18"/>
      <c r="J2493" s="33">
        <v>42846.484027777777</v>
      </c>
      <c r="K2493" s="33">
        <v>42846.493750000001</v>
      </c>
      <c r="L2493" s="27">
        <f t="shared" si="372"/>
        <v>9.7222222248092294E-3</v>
      </c>
      <c r="M2493" s="28" t="str">
        <f t="shared" si="373"/>
        <v>TRUE</v>
      </c>
      <c r="N2493" s="31" t="s">
        <v>39</v>
      </c>
      <c r="O2493" s="29" t="s">
        <v>485</v>
      </c>
      <c r="P2493"/>
      <c r="Q2493"/>
      <c r="R2493"/>
      <c r="S2493"/>
      <c r="T2493"/>
      <c r="U2493"/>
      <c r="V2493"/>
      <c r="W2493"/>
    </row>
    <row r="2494" spans="1:23" ht="27" customHeight="1" thickBot="1" x14ac:dyDescent="0.3">
      <c r="A2494" s="98">
        <v>20347</v>
      </c>
      <c r="B2494" s="78">
        <v>2500</v>
      </c>
      <c r="C2494" s="79" t="s">
        <v>43</v>
      </c>
      <c r="D2494" s="80">
        <v>42846.739583333336</v>
      </c>
      <c r="E2494" s="78" t="s">
        <v>39</v>
      </c>
      <c r="F2494" s="33">
        <v>42846.7</v>
      </c>
      <c r="G2494" s="51">
        <f t="shared" si="370"/>
        <v>3.9583333338669036E-2</v>
      </c>
      <c r="H2494" s="31" t="str">
        <f t="shared" si="371"/>
        <v>TOO LATE</v>
      </c>
      <c r="I2494" s="18"/>
      <c r="J2494" s="33">
        <v>42846.731249999997</v>
      </c>
      <c r="K2494" s="33">
        <v>42846.738888888889</v>
      </c>
      <c r="L2494" s="27">
        <f t="shared" si="372"/>
        <v>7.6388888919609599E-3</v>
      </c>
      <c r="M2494" s="28" t="str">
        <f t="shared" si="373"/>
        <v>TRUE</v>
      </c>
      <c r="N2494" s="31" t="s">
        <v>39</v>
      </c>
      <c r="O2494" s="29" t="s">
        <v>221</v>
      </c>
      <c r="P2494"/>
      <c r="Q2494"/>
      <c r="R2494"/>
      <c r="S2494"/>
      <c r="T2494"/>
      <c r="U2494"/>
      <c r="V2494"/>
      <c r="W2494"/>
    </row>
    <row r="2495" spans="1:23" ht="27" customHeight="1" thickBot="1" x14ac:dyDescent="0.3">
      <c r="A2495" s="97">
        <v>20347</v>
      </c>
      <c r="B2495" s="74">
        <v>2501</v>
      </c>
      <c r="C2495" s="75" t="s">
        <v>43</v>
      </c>
      <c r="D2495" s="76">
        <v>42847.114583333336</v>
      </c>
      <c r="E2495" s="74" t="s">
        <v>41</v>
      </c>
      <c r="F2495" s="33">
        <v>42846.887499999997</v>
      </c>
      <c r="G2495" s="51">
        <f t="shared" si="370"/>
        <v>0.22708333333866904</v>
      </c>
      <c r="H2495" s="31" t="str">
        <f t="shared" si="371"/>
        <v>ACCEPTABLE</v>
      </c>
      <c r="I2495" s="106" t="s">
        <v>1329</v>
      </c>
      <c r="J2495" s="33">
        <v>42847.051388888889</v>
      </c>
      <c r="K2495" s="33">
        <v>42847.0625</v>
      </c>
      <c r="L2495" s="27">
        <f t="shared" si="372"/>
        <v>1.1111111110949423E-2</v>
      </c>
      <c r="M2495" s="28" t="str">
        <f t="shared" si="373"/>
        <v>TRUE</v>
      </c>
      <c r="N2495" s="31" t="s">
        <v>41</v>
      </c>
      <c r="O2495" s="29" t="s">
        <v>506</v>
      </c>
      <c r="P2495"/>
      <c r="Q2495"/>
      <c r="R2495"/>
      <c r="S2495"/>
      <c r="T2495"/>
      <c r="U2495"/>
      <c r="V2495"/>
      <c r="W2495"/>
    </row>
    <row r="2496" spans="1:23" ht="27" customHeight="1" thickBot="1" x14ac:dyDescent="0.3">
      <c r="A2496" s="97">
        <v>20347</v>
      </c>
      <c r="B2496" s="74">
        <v>2502</v>
      </c>
      <c r="C2496" s="75" t="s">
        <v>43</v>
      </c>
      <c r="D2496" s="76">
        <v>42847.611111111109</v>
      </c>
      <c r="E2496" s="74" t="s">
        <v>41</v>
      </c>
      <c r="F2496" s="33">
        <v>42847.491666666669</v>
      </c>
      <c r="G2496" s="51">
        <f>IF(D2496="","",D2496-F2496)</f>
        <v>0.11944444444088731</v>
      </c>
      <c r="H2496" s="31" t="str">
        <f t="shared" si="371"/>
        <v>ACCEPTABLE</v>
      </c>
      <c r="I2496" s="18"/>
      <c r="J2496" s="33">
        <v>42847.602777777778</v>
      </c>
      <c r="K2496" s="33">
        <v>42847.60833333333</v>
      </c>
      <c r="L2496" s="27">
        <f t="shared" si="372"/>
        <v>5.5555555518367328E-3</v>
      </c>
      <c r="M2496" s="28" t="str">
        <f t="shared" si="373"/>
        <v>TRUE</v>
      </c>
      <c r="N2496" s="31" t="s">
        <v>41</v>
      </c>
      <c r="O2496" s="29" t="s">
        <v>54</v>
      </c>
      <c r="P2496"/>
      <c r="Q2496"/>
      <c r="R2496"/>
      <c r="S2496"/>
      <c r="T2496"/>
      <c r="U2496"/>
      <c r="V2496"/>
      <c r="W2496"/>
    </row>
    <row r="2497" spans="1:23" ht="27" customHeight="1" thickBot="1" x14ac:dyDescent="0.3">
      <c r="A2497" s="97">
        <v>20347</v>
      </c>
      <c r="B2497" s="74">
        <v>2503</v>
      </c>
      <c r="C2497" s="75" t="s">
        <v>1175</v>
      </c>
      <c r="D2497" s="76">
        <v>42847.638888888891</v>
      </c>
      <c r="E2497" s="74" t="s">
        <v>39</v>
      </c>
      <c r="F2497" s="33">
        <v>42847.491666666669</v>
      </c>
      <c r="G2497" s="51">
        <f>IF(D2497="","",D2497-F2497)</f>
        <v>0.14722222222189885</v>
      </c>
      <c r="H2497" s="31" t="str">
        <f t="shared" si="371"/>
        <v>ACCEPTABLE</v>
      </c>
      <c r="I2497" s="18"/>
      <c r="J2497" s="33">
        <v>42847.645833333336</v>
      </c>
      <c r="K2497" s="33">
        <v>42847.657638888886</v>
      </c>
      <c r="L2497" s="27">
        <f t="shared" si="372"/>
        <v>1.1805555550381541E-2</v>
      </c>
      <c r="M2497" s="28" t="str">
        <f t="shared" si="373"/>
        <v>TRUE</v>
      </c>
      <c r="N2497" s="31" t="s">
        <v>39</v>
      </c>
      <c r="O2497" s="29" t="s">
        <v>105</v>
      </c>
      <c r="P2497"/>
      <c r="Q2497"/>
      <c r="R2497"/>
      <c r="S2497"/>
      <c r="T2497"/>
      <c r="U2497"/>
      <c r="V2497"/>
      <c r="W2497"/>
    </row>
    <row r="2498" spans="1:23" ht="27" customHeight="1" thickBot="1" x14ac:dyDescent="0.3">
      <c r="A2498" s="98">
        <v>20348</v>
      </c>
      <c r="B2498" s="78">
        <v>2504</v>
      </c>
      <c r="C2498" s="79" t="s">
        <v>340</v>
      </c>
      <c r="D2498" s="80">
        <v>42847.767361111109</v>
      </c>
      <c r="E2498" s="78" t="s">
        <v>41</v>
      </c>
      <c r="F2498" s="33">
        <v>42847.491666666669</v>
      </c>
      <c r="G2498" s="51">
        <f t="shared" si="370"/>
        <v>0.27569444444088731</v>
      </c>
      <c r="H2498" s="31" t="str">
        <f t="shared" si="371"/>
        <v>ACCEPTABLE</v>
      </c>
      <c r="I2498" s="18"/>
      <c r="J2498" s="33">
        <v>42847.769444444442</v>
      </c>
      <c r="K2498" s="33">
        <v>42847.783333333333</v>
      </c>
      <c r="L2498" s="27">
        <f t="shared" si="372"/>
        <v>1.3888888890505768E-2</v>
      </c>
      <c r="M2498" s="28" t="str">
        <f t="shared" si="373"/>
        <v>TRUE</v>
      </c>
      <c r="N2498" s="31" t="s">
        <v>41</v>
      </c>
      <c r="O2498" s="29" t="s">
        <v>1251</v>
      </c>
      <c r="P2498"/>
      <c r="Q2498"/>
      <c r="R2498"/>
      <c r="S2498"/>
      <c r="T2498"/>
      <c r="U2498"/>
      <c r="V2498"/>
      <c r="W2498"/>
    </row>
    <row r="2499" spans="1:23" ht="27" customHeight="1" thickBot="1" x14ac:dyDescent="0.3">
      <c r="A2499" s="97">
        <v>20348</v>
      </c>
      <c r="B2499" s="74">
        <v>2505</v>
      </c>
      <c r="C2499" s="75" t="s">
        <v>51</v>
      </c>
      <c r="D2499" s="76">
        <v>42847.802083333336</v>
      </c>
      <c r="E2499" s="74" t="s">
        <v>39</v>
      </c>
      <c r="F2499" s="33">
        <v>42847.491666666669</v>
      </c>
      <c r="G2499" s="51">
        <f t="shared" si="370"/>
        <v>0.31041666666715173</v>
      </c>
      <c r="H2499" s="31" t="str">
        <f t="shared" si="371"/>
        <v>ACCEPTABLE</v>
      </c>
      <c r="I2499" s="18"/>
      <c r="J2499" s="33">
        <v>42847.811805555553</v>
      </c>
      <c r="K2499" s="33">
        <v>42847.817361111112</v>
      </c>
      <c r="L2499" s="27">
        <f t="shared" si="372"/>
        <v>5.5555555591126904E-3</v>
      </c>
      <c r="M2499" s="28" t="str">
        <f t="shared" si="373"/>
        <v>TRUE</v>
      </c>
      <c r="N2499" s="31" t="s">
        <v>39</v>
      </c>
      <c r="O2499" s="29" t="s">
        <v>485</v>
      </c>
      <c r="P2499"/>
      <c r="Q2499"/>
      <c r="R2499"/>
      <c r="S2499"/>
      <c r="T2499"/>
      <c r="U2499"/>
      <c r="V2499"/>
      <c r="W2499"/>
    </row>
    <row r="2500" spans="1:23" ht="27" customHeight="1" thickBot="1" x14ac:dyDescent="0.3">
      <c r="A2500" s="98">
        <v>20348</v>
      </c>
      <c r="B2500" s="78">
        <v>2506</v>
      </c>
      <c r="C2500" s="79" t="s">
        <v>51</v>
      </c>
      <c r="D2500" s="80">
        <v>42848.34375</v>
      </c>
      <c r="E2500" s="78" t="s">
        <v>41</v>
      </c>
      <c r="F2500" s="33">
        <v>42848.193055555559</v>
      </c>
      <c r="G2500" s="51">
        <f t="shared" si="370"/>
        <v>0.15069444444088731</v>
      </c>
      <c r="H2500" s="31" t="str">
        <f t="shared" si="371"/>
        <v>ACCEPTABLE</v>
      </c>
      <c r="I2500" s="18"/>
      <c r="J2500" s="33">
        <v>42848.338888888888</v>
      </c>
      <c r="K2500" s="33">
        <v>42848.345138888886</v>
      </c>
      <c r="L2500" s="27">
        <f t="shared" si="372"/>
        <v>6.2499999985448085E-3</v>
      </c>
      <c r="M2500" s="28" t="str">
        <f t="shared" si="373"/>
        <v>TRUE</v>
      </c>
      <c r="N2500" s="31" t="s">
        <v>41</v>
      </c>
      <c r="O2500" s="29" t="s">
        <v>1330</v>
      </c>
      <c r="P2500"/>
      <c r="Q2500"/>
      <c r="R2500"/>
      <c r="S2500"/>
      <c r="T2500"/>
      <c r="U2500"/>
      <c r="V2500"/>
      <c r="W2500"/>
    </row>
    <row r="2501" spans="1:23" ht="27" customHeight="1" thickBot="1" x14ac:dyDescent="0.3">
      <c r="A2501" s="98">
        <v>20348</v>
      </c>
      <c r="B2501" s="78">
        <v>2507</v>
      </c>
      <c r="C2501" s="79" t="s">
        <v>340</v>
      </c>
      <c r="D2501" s="80">
        <v>42848.371527777781</v>
      </c>
      <c r="E2501" s="78" t="s">
        <v>39</v>
      </c>
      <c r="F2501" s="33">
        <v>42848.193055555559</v>
      </c>
      <c r="G2501" s="51">
        <f t="shared" si="370"/>
        <v>0.17847222222189885</v>
      </c>
      <c r="H2501" s="31" t="str">
        <f t="shared" si="371"/>
        <v>ACCEPTABLE</v>
      </c>
      <c r="I2501" s="18"/>
      <c r="J2501" s="33">
        <v>42848.377083333333</v>
      </c>
      <c r="K2501" s="33">
        <v>42848.38958333333</v>
      </c>
      <c r="L2501" s="27">
        <f t="shared" si="372"/>
        <v>1.2499999997089617E-2</v>
      </c>
      <c r="M2501" s="28" t="str">
        <f t="shared" si="373"/>
        <v>TRUE</v>
      </c>
      <c r="N2501" s="31" t="s">
        <v>39</v>
      </c>
      <c r="O2501" s="29" t="s">
        <v>1331</v>
      </c>
      <c r="P2501"/>
      <c r="Q2501"/>
      <c r="R2501"/>
      <c r="S2501"/>
      <c r="T2501"/>
      <c r="U2501"/>
      <c r="V2501"/>
      <c r="W2501"/>
    </row>
    <row r="2502" spans="1:23" ht="27" customHeight="1" thickBot="1" x14ac:dyDescent="0.3">
      <c r="A2502" s="97">
        <v>20349</v>
      </c>
      <c r="B2502" s="74">
        <v>2508</v>
      </c>
      <c r="C2502" s="75" t="s">
        <v>340</v>
      </c>
      <c r="D2502" s="76">
        <v>42848.423611111109</v>
      </c>
      <c r="E2502" s="74" t="s">
        <v>41</v>
      </c>
      <c r="F2502" s="33">
        <v>42848.193055555559</v>
      </c>
      <c r="G2502" s="51">
        <f t="shared" si="370"/>
        <v>0.23055555555038154</v>
      </c>
      <c r="H2502" s="31" t="str">
        <f t="shared" si="371"/>
        <v>ACCEPTABLE</v>
      </c>
      <c r="I2502" s="18"/>
      <c r="J2502" s="33">
        <v>42848.423611111109</v>
      </c>
      <c r="K2502" s="33">
        <v>42848.436805555553</v>
      </c>
      <c r="L2502" s="27">
        <f t="shared" si="372"/>
        <v>1.3194444443797693E-2</v>
      </c>
      <c r="M2502" s="28" t="str">
        <f t="shared" si="373"/>
        <v>TRUE</v>
      </c>
      <c r="N2502" s="31" t="s">
        <v>41</v>
      </c>
      <c r="O2502" s="29" t="s">
        <v>1332</v>
      </c>
      <c r="P2502"/>
      <c r="Q2502"/>
      <c r="R2502"/>
      <c r="S2502"/>
      <c r="T2502"/>
      <c r="U2502"/>
      <c r="V2502"/>
      <c r="W2502"/>
    </row>
    <row r="2503" spans="1:23" ht="27" customHeight="1" thickBot="1" x14ac:dyDescent="0.3">
      <c r="A2503" s="97">
        <v>20346</v>
      </c>
      <c r="B2503" s="74">
        <v>2509</v>
      </c>
      <c r="C2503" s="75" t="s">
        <v>340</v>
      </c>
      <c r="D2503" s="94">
        <v>42848.479166666664</v>
      </c>
      <c r="E2503" s="74" t="s">
        <v>39</v>
      </c>
      <c r="F2503" s="33">
        <v>42848.193055555559</v>
      </c>
      <c r="G2503" s="51">
        <f t="shared" ref="G2503:G2511" si="374">IF(D2503="","",D2503-F2503)</f>
        <v>0.28611111110512866</v>
      </c>
      <c r="H2503" s="31" t="str">
        <f t="shared" si="371"/>
        <v>ACCEPTABLE</v>
      </c>
      <c r="I2503" s="106" t="s">
        <v>1333</v>
      </c>
      <c r="J2503" s="33">
        <v>42848.48541666667</v>
      </c>
      <c r="K2503" s="33">
        <v>42848.496527777781</v>
      </c>
      <c r="L2503" s="27">
        <f t="shared" si="372"/>
        <v>1.1111111110949423E-2</v>
      </c>
      <c r="M2503" s="28" t="str">
        <f t="shared" si="373"/>
        <v>TRUE</v>
      </c>
      <c r="N2503" s="31" t="s">
        <v>39</v>
      </c>
      <c r="O2503" s="29" t="s">
        <v>1334</v>
      </c>
      <c r="P2503"/>
      <c r="Q2503"/>
      <c r="R2503"/>
      <c r="S2503"/>
      <c r="T2503"/>
      <c r="U2503"/>
      <c r="V2503"/>
      <c r="W2503"/>
    </row>
    <row r="2504" spans="1:23" ht="27" customHeight="1" thickBot="1" x14ac:dyDescent="0.3">
      <c r="A2504" s="97">
        <v>20350</v>
      </c>
      <c r="B2504" s="74">
        <v>2510</v>
      </c>
      <c r="C2504" s="75" t="s">
        <v>1175</v>
      </c>
      <c r="D2504" s="76">
        <v>42848.958333333336</v>
      </c>
      <c r="E2504" s="74" t="s">
        <v>41</v>
      </c>
      <c r="F2504" s="33">
        <v>42848.731944444444</v>
      </c>
      <c r="G2504" s="51">
        <f t="shared" si="374"/>
        <v>0.22638888889196096</v>
      </c>
      <c r="H2504" s="31" t="str">
        <f t="shared" si="371"/>
        <v>ACCEPTABLE</v>
      </c>
      <c r="I2504" s="18"/>
      <c r="J2504" s="33">
        <v>42848.966666666667</v>
      </c>
      <c r="K2504" s="33">
        <v>42848.979166666664</v>
      </c>
      <c r="L2504" s="27">
        <f t="shared" si="372"/>
        <v>1.2499999997089617E-2</v>
      </c>
      <c r="M2504" s="28" t="str">
        <f t="shared" si="373"/>
        <v>TRUE</v>
      </c>
      <c r="N2504" s="31" t="s">
        <v>41</v>
      </c>
      <c r="O2504" s="29" t="s">
        <v>1335</v>
      </c>
      <c r="P2504"/>
      <c r="Q2504"/>
      <c r="R2504"/>
      <c r="S2504"/>
      <c r="T2504"/>
      <c r="U2504"/>
      <c r="V2504"/>
      <c r="W2504"/>
    </row>
    <row r="2505" spans="1:23" ht="27" customHeight="1" thickBot="1" x14ac:dyDescent="0.3">
      <c r="A2505" s="97">
        <v>20350</v>
      </c>
      <c r="B2505" s="74">
        <v>2511</v>
      </c>
      <c r="C2505" s="75" t="s">
        <v>43</v>
      </c>
      <c r="D2505" s="76">
        <v>42848.993055555555</v>
      </c>
      <c r="E2505" s="74" t="s">
        <v>39</v>
      </c>
      <c r="F2505" s="33">
        <v>42848.731944444444</v>
      </c>
      <c r="G2505" s="51">
        <f t="shared" si="374"/>
        <v>0.26111111111094942</v>
      </c>
      <c r="H2505" s="31" t="str">
        <f t="shared" si="371"/>
        <v>ACCEPTABLE</v>
      </c>
      <c r="I2505" s="18"/>
      <c r="J2505" s="33">
        <v>42849.013888888891</v>
      </c>
      <c r="K2505" s="33">
        <v>42849.020138888889</v>
      </c>
      <c r="L2505" s="27">
        <f t="shared" si="372"/>
        <v>6.2499999985448085E-3</v>
      </c>
      <c r="M2505" s="28" t="str">
        <f t="shared" si="373"/>
        <v>TRUE</v>
      </c>
      <c r="N2505" s="31" t="s">
        <v>39</v>
      </c>
      <c r="O2505" s="29" t="s">
        <v>118</v>
      </c>
      <c r="P2505"/>
      <c r="Q2505"/>
      <c r="R2505"/>
      <c r="S2505"/>
      <c r="T2505"/>
      <c r="U2505"/>
      <c r="V2505"/>
      <c r="W2505"/>
    </row>
    <row r="2506" spans="1:23" ht="27" customHeight="1" thickBot="1" x14ac:dyDescent="0.3">
      <c r="A2506" s="97">
        <v>20349</v>
      </c>
      <c r="B2506" s="74">
        <v>2512</v>
      </c>
      <c r="C2506" s="75" t="s">
        <v>51</v>
      </c>
      <c r="D2506" s="76">
        <v>42849.21875</v>
      </c>
      <c r="E2506" s="74" t="s">
        <v>41</v>
      </c>
      <c r="F2506" s="33">
        <v>42848.731944444444</v>
      </c>
      <c r="G2506" s="51">
        <f t="shared" si="374"/>
        <v>0.48680555555620231</v>
      </c>
      <c r="H2506" s="31" t="str">
        <f t="shared" si="371"/>
        <v>ACCEPTABLE</v>
      </c>
      <c r="I2506" s="18"/>
      <c r="J2506" s="33">
        <v>42849.213888888888</v>
      </c>
      <c r="K2506" s="33">
        <v>42849.22152777778</v>
      </c>
      <c r="L2506" s="27">
        <f t="shared" si="372"/>
        <v>7.6388888919609599E-3</v>
      </c>
      <c r="M2506" s="28" t="str">
        <f t="shared" si="373"/>
        <v>TRUE</v>
      </c>
      <c r="N2506" s="31" t="s">
        <v>41</v>
      </c>
      <c r="O2506" s="29" t="s">
        <v>1336</v>
      </c>
      <c r="P2506"/>
      <c r="Q2506"/>
      <c r="R2506"/>
      <c r="S2506"/>
      <c r="T2506"/>
      <c r="U2506"/>
      <c r="V2506"/>
      <c r="W2506"/>
    </row>
    <row r="2507" spans="1:23" ht="27" customHeight="1" thickBot="1" x14ac:dyDescent="0.3">
      <c r="A2507" s="97">
        <v>20349</v>
      </c>
      <c r="B2507" s="74">
        <v>2513</v>
      </c>
      <c r="C2507" s="75" t="s">
        <v>340</v>
      </c>
      <c r="D2507" s="76">
        <v>42849.25</v>
      </c>
      <c r="E2507" s="74" t="s">
        <v>39</v>
      </c>
      <c r="F2507" s="33">
        <v>42848.731944444444</v>
      </c>
      <c r="G2507" s="51">
        <f t="shared" si="374"/>
        <v>0.51805555555620231</v>
      </c>
      <c r="H2507" s="31" t="str">
        <f t="shared" si="371"/>
        <v>ACCEPTABLE</v>
      </c>
      <c r="I2507" s="18"/>
      <c r="J2507" s="33">
        <v>42849.255555555559</v>
      </c>
      <c r="K2507" s="33">
        <v>42849.270138888889</v>
      </c>
      <c r="L2507" s="27">
        <f t="shared" si="372"/>
        <v>1.4583333329937886E-2</v>
      </c>
      <c r="M2507" s="28" t="str">
        <f t="shared" si="373"/>
        <v>TRUE</v>
      </c>
      <c r="N2507" s="31" t="s">
        <v>39</v>
      </c>
      <c r="O2507" s="29" t="s">
        <v>1337</v>
      </c>
      <c r="P2507"/>
      <c r="Q2507"/>
      <c r="R2507"/>
      <c r="S2507"/>
      <c r="T2507"/>
      <c r="U2507"/>
      <c r="V2507"/>
      <c r="W2507"/>
    </row>
    <row r="2508" spans="1:23" ht="27" customHeight="1" thickBot="1" x14ac:dyDescent="0.3">
      <c r="A2508" s="98">
        <v>20350</v>
      </c>
      <c r="B2508" s="78">
        <v>2514</v>
      </c>
      <c r="C2508" s="79" t="s">
        <v>43</v>
      </c>
      <c r="D2508" s="80">
        <v>42849.319444444445</v>
      </c>
      <c r="E2508" s="78" t="s">
        <v>41</v>
      </c>
      <c r="F2508" s="33">
        <v>42849.223611111112</v>
      </c>
      <c r="G2508" s="51">
        <f t="shared" si="374"/>
        <v>9.5833333332848269E-2</v>
      </c>
      <c r="H2508" s="31" t="str">
        <f t="shared" si="371"/>
        <v>ACCEPTABLE</v>
      </c>
      <c r="I2508" s="18"/>
      <c r="J2508" s="33">
        <v>42849.318055555559</v>
      </c>
      <c r="K2508" s="33">
        <v>42849.322916666664</v>
      </c>
      <c r="L2508" s="27">
        <f t="shared" si="372"/>
        <v>4.8611111051286571E-3</v>
      </c>
      <c r="M2508" s="28" t="str">
        <f t="shared" si="373"/>
        <v>TRUE</v>
      </c>
      <c r="N2508" s="31" t="s">
        <v>41</v>
      </c>
      <c r="O2508" s="29" t="s">
        <v>54</v>
      </c>
      <c r="P2508"/>
      <c r="Q2508"/>
      <c r="R2508"/>
      <c r="S2508"/>
      <c r="T2508"/>
      <c r="U2508"/>
      <c r="V2508"/>
      <c r="W2508"/>
    </row>
    <row r="2509" spans="1:23" ht="27" customHeight="1" thickBot="1" x14ac:dyDescent="0.3">
      <c r="A2509" s="98">
        <v>20350</v>
      </c>
      <c r="B2509" s="78">
        <v>2515</v>
      </c>
      <c r="C2509" s="79" t="s">
        <v>1175</v>
      </c>
      <c r="D2509" s="80">
        <v>42849.347222222219</v>
      </c>
      <c r="E2509" s="78" t="s">
        <v>39</v>
      </c>
      <c r="F2509" s="33">
        <v>42849.223611111112</v>
      </c>
      <c r="G2509" s="51">
        <f t="shared" si="374"/>
        <v>0.12361111110658385</v>
      </c>
      <c r="H2509" s="31" t="str">
        <f t="shared" si="371"/>
        <v>ACCEPTABLE</v>
      </c>
      <c r="I2509" s="18"/>
      <c r="J2509" s="33">
        <v>42849.345138888886</v>
      </c>
      <c r="K2509" s="33">
        <v>42849.35833333333</v>
      </c>
      <c r="L2509" s="27">
        <f t="shared" si="372"/>
        <v>1.3194444443797693E-2</v>
      </c>
      <c r="M2509" s="28" t="str">
        <f t="shared" si="373"/>
        <v>TRUE</v>
      </c>
      <c r="N2509" s="31" t="s">
        <v>39</v>
      </c>
      <c r="O2509" s="29" t="s">
        <v>1338</v>
      </c>
      <c r="P2509"/>
      <c r="Q2509"/>
      <c r="R2509"/>
      <c r="S2509"/>
      <c r="T2509"/>
      <c r="U2509"/>
      <c r="V2509"/>
      <c r="W2509"/>
    </row>
    <row r="2510" spans="1:23" ht="27" customHeight="1" thickBot="1" x14ac:dyDescent="0.3">
      <c r="A2510" s="98">
        <v>20351</v>
      </c>
      <c r="B2510" s="78">
        <v>2516</v>
      </c>
      <c r="C2510" s="79" t="s">
        <v>1175</v>
      </c>
      <c r="D2510" s="80">
        <v>42851.322916666664</v>
      </c>
      <c r="E2510" s="78" t="s">
        <v>41</v>
      </c>
      <c r="F2510" s="33">
        <v>42851.245833333334</v>
      </c>
      <c r="G2510" s="51">
        <f t="shared" si="374"/>
        <v>7.7083333329937886E-2</v>
      </c>
      <c r="H2510" s="31" t="str">
        <f t="shared" si="371"/>
        <v>ACCEPTABLE</v>
      </c>
      <c r="I2510" s="18"/>
      <c r="J2510" s="33">
        <v>42851.311111111114</v>
      </c>
      <c r="K2510" s="33">
        <v>42851.322916666664</v>
      </c>
      <c r="L2510" s="27">
        <f t="shared" si="372"/>
        <v>1.1805555550381541E-2</v>
      </c>
      <c r="M2510" s="28" t="str">
        <f t="shared" si="373"/>
        <v>TRUE</v>
      </c>
      <c r="N2510" s="31" t="s">
        <v>41</v>
      </c>
      <c r="O2510" s="29" t="s">
        <v>1339</v>
      </c>
      <c r="P2510"/>
      <c r="Q2510"/>
      <c r="R2510"/>
      <c r="S2510"/>
      <c r="T2510"/>
      <c r="U2510"/>
      <c r="V2510"/>
      <c r="W2510"/>
    </row>
    <row r="2511" spans="1:23" ht="27" customHeight="1" thickBot="1" x14ac:dyDescent="0.3">
      <c r="A2511" s="97">
        <v>20352</v>
      </c>
      <c r="B2511" s="74">
        <v>2518</v>
      </c>
      <c r="C2511" s="75" t="s">
        <v>340</v>
      </c>
      <c r="D2511" s="76">
        <v>42851.402777777781</v>
      </c>
      <c r="E2511" s="74" t="s">
        <v>41</v>
      </c>
      <c r="F2511" s="33">
        <v>42851.245833333334</v>
      </c>
      <c r="G2511" s="51">
        <f t="shared" si="374"/>
        <v>0.15694444444670808</v>
      </c>
      <c r="H2511" s="31" t="str">
        <f t="shared" si="371"/>
        <v>ACCEPTABLE</v>
      </c>
      <c r="I2511" s="18"/>
      <c r="J2511" s="33">
        <v>42851.393750000003</v>
      </c>
      <c r="K2511" s="33">
        <v>42851.410416666666</v>
      </c>
      <c r="L2511" s="27">
        <f t="shared" si="372"/>
        <v>1.6666666662786156E-2</v>
      </c>
      <c r="M2511" s="28" t="str">
        <f t="shared" si="373"/>
        <v>TRUE</v>
      </c>
      <c r="N2511" s="31" t="s">
        <v>41</v>
      </c>
      <c r="O2511" s="29" t="s">
        <v>750</v>
      </c>
      <c r="P2511"/>
      <c r="Q2511"/>
      <c r="R2511"/>
      <c r="S2511"/>
      <c r="T2511"/>
      <c r="U2511"/>
      <c r="V2511"/>
      <c r="W2511"/>
    </row>
    <row r="2512" spans="1:23" ht="27" customHeight="1" thickBot="1" x14ac:dyDescent="0.3">
      <c r="A2512" s="97">
        <v>20351</v>
      </c>
      <c r="B2512" s="74">
        <v>2522</v>
      </c>
      <c r="C2512" s="75" t="s">
        <v>43</v>
      </c>
      <c r="D2512" s="76">
        <v>42852.590277777781</v>
      </c>
      <c r="E2512" s="74" t="s">
        <v>41</v>
      </c>
      <c r="F2512" s="33">
        <v>42852.427083333336</v>
      </c>
      <c r="G2512" s="51">
        <f t="shared" ref="G2512:G2514" si="375">IF(D2512="","",D2512-F2512)</f>
        <v>0.16319444444525288</v>
      </c>
      <c r="H2512" s="31" t="str">
        <f t="shared" si="371"/>
        <v>ACCEPTABLE</v>
      </c>
      <c r="I2512" s="18"/>
      <c r="J2512" s="33">
        <v>42852.611805555556</v>
      </c>
      <c r="K2512" s="33">
        <v>42852.621527777781</v>
      </c>
      <c r="L2512" s="27">
        <f t="shared" si="372"/>
        <v>9.7222222248092294E-3</v>
      </c>
      <c r="M2512" s="28" t="str">
        <f t="shared" si="373"/>
        <v>TRUE</v>
      </c>
      <c r="N2512" s="31" t="s">
        <v>41</v>
      </c>
      <c r="O2512" s="29" t="s">
        <v>1155</v>
      </c>
      <c r="P2512"/>
      <c r="Q2512"/>
      <c r="R2512"/>
      <c r="S2512"/>
      <c r="T2512"/>
      <c r="U2512"/>
      <c r="V2512"/>
      <c r="W2512"/>
    </row>
    <row r="2513" spans="1:23" ht="27" customHeight="1" thickBot="1" x14ac:dyDescent="0.3">
      <c r="A2513" s="81">
        <v>20351</v>
      </c>
      <c r="B2513" s="81">
        <v>2523</v>
      </c>
      <c r="C2513" s="107" t="s">
        <v>1340</v>
      </c>
      <c r="D2513" s="101">
        <v>42852.611111111109</v>
      </c>
      <c r="E2513" s="81" t="s">
        <v>128</v>
      </c>
      <c r="F2513" s="33">
        <v>42852.427083333336</v>
      </c>
      <c r="G2513" s="51">
        <f t="shared" si="375"/>
        <v>0.18402777777373558</v>
      </c>
      <c r="H2513" s="31" t="str">
        <f t="shared" si="371"/>
        <v>ACCEPTABLE</v>
      </c>
      <c r="I2513" s="93" t="s">
        <v>1341</v>
      </c>
      <c r="J2513" s="33">
        <v>42852.644444444442</v>
      </c>
      <c r="K2513" s="33">
        <v>42852.654861111114</v>
      </c>
      <c r="L2513" s="27">
        <f t="shared" si="372"/>
        <v>1.0416666671517305E-2</v>
      </c>
      <c r="M2513" s="28" t="str">
        <f t="shared" si="373"/>
        <v>TRUE</v>
      </c>
      <c r="N2513" s="31" t="s">
        <v>39</v>
      </c>
      <c r="O2513" s="29" t="s">
        <v>1014</v>
      </c>
      <c r="P2513"/>
      <c r="Q2513"/>
      <c r="R2513"/>
      <c r="S2513"/>
      <c r="T2513"/>
      <c r="U2513"/>
      <c r="V2513"/>
      <c r="W2513"/>
    </row>
    <row r="2514" spans="1:23" ht="27" customHeight="1" thickBot="1" x14ac:dyDescent="0.3">
      <c r="A2514" s="97">
        <v>20352</v>
      </c>
      <c r="B2514" s="74">
        <v>2524</v>
      </c>
      <c r="C2514" s="75" t="s">
        <v>340</v>
      </c>
      <c r="D2514" s="76">
        <v>42852.638888888891</v>
      </c>
      <c r="E2514" s="74" t="s">
        <v>39</v>
      </c>
      <c r="F2514" s="33">
        <v>42852.427083333336</v>
      </c>
      <c r="G2514" s="51">
        <f t="shared" si="375"/>
        <v>0.21180555555474712</v>
      </c>
      <c r="H2514" s="31" t="str">
        <f t="shared" si="371"/>
        <v>ACCEPTABLE</v>
      </c>
      <c r="I2514" s="18"/>
      <c r="J2514" s="33">
        <v>42852.662499999999</v>
      </c>
      <c r="K2514" s="33">
        <v>42852.674305555556</v>
      </c>
      <c r="L2514" s="27">
        <f t="shared" si="372"/>
        <v>1.1805555557657499E-2</v>
      </c>
      <c r="M2514" s="28" t="str">
        <f t="shared" si="373"/>
        <v>TRUE</v>
      </c>
      <c r="N2514" s="31" t="s">
        <v>39</v>
      </c>
      <c r="O2514" s="29" t="s">
        <v>1342</v>
      </c>
      <c r="P2514"/>
      <c r="Q2514"/>
      <c r="R2514"/>
      <c r="S2514"/>
      <c r="T2514"/>
      <c r="U2514"/>
      <c r="V2514"/>
      <c r="W2514"/>
    </row>
    <row r="2515" spans="1:23" ht="27" customHeight="1" thickBot="1" x14ac:dyDescent="0.3">
      <c r="A2515" s="97">
        <v>20353</v>
      </c>
      <c r="B2515" s="74">
        <v>2525</v>
      </c>
      <c r="C2515" s="75" t="s">
        <v>340</v>
      </c>
      <c r="D2515" s="76">
        <v>42854.538194444445</v>
      </c>
      <c r="E2515" s="74" t="s">
        <v>41</v>
      </c>
      <c r="F2515" s="33">
        <v>42854.292361111111</v>
      </c>
      <c r="G2515" s="51">
        <f>IF(D2515="","",D2515-F2515)</f>
        <v>0.24583333333430346</v>
      </c>
      <c r="H2515" s="31" t="str">
        <f t="shared" si="371"/>
        <v>ACCEPTABLE</v>
      </c>
      <c r="I2515" s="18"/>
      <c r="J2515" s="33">
        <v>42854.527777777781</v>
      </c>
      <c r="K2515" s="33">
        <v>42854.541666666664</v>
      </c>
      <c r="L2515" s="27">
        <f t="shared" si="372"/>
        <v>1.3888888883229811E-2</v>
      </c>
      <c r="M2515" s="28" t="str">
        <f t="shared" si="373"/>
        <v>TRUE</v>
      </c>
      <c r="N2515" s="31" t="s">
        <v>41</v>
      </c>
      <c r="O2515" s="29" t="s">
        <v>1343</v>
      </c>
      <c r="P2515"/>
      <c r="Q2515"/>
      <c r="R2515"/>
      <c r="S2515"/>
      <c r="T2515"/>
      <c r="U2515"/>
      <c r="V2515"/>
      <c r="W2515"/>
    </row>
    <row r="2516" spans="1:23" ht="27" customHeight="1" thickBot="1" x14ac:dyDescent="0.3">
      <c r="A2516" s="97">
        <v>20353</v>
      </c>
      <c r="B2516" s="74">
        <v>2526</v>
      </c>
      <c r="C2516" s="75" t="s">
        <v>51</v>
      </c>
      <c r="D2516" s="76">
        <v>42854.565972222219</v>
      </c>
      <c r="E2516" s="74" t="s">
        <v>39</v>
      </c>
      <c r="F2516" s="33">
        <v>42854.292361111111</v>
      </c>
      <c r="G2516" s="51">
        <f>IF(D2516="","",D2516-F2516)</f>
        <v>0.27361111110803904</v>
      </c>
      <c r="H2516" s="31" t="str">
        <f t="shared" si="371"/>
        <v>ACCEPTABLE</v>
      </c>
      <c r="I2516" s="18"/>
      <c r="J2516" s="33">
        <v>42854.561805555553</v>
      </c>
      <c r="K2516" s="33">
        <v>42854.568749999999</v>
      </c>
      <c r="L2516" s="27">
        <f t="shared" si="372"/>
        <v>6.9444444452528842E-3</v>
      </c>
      <c r="M2516" s="28" t="str">
        <f t="shared" si="373"/>
        <v>TRUE</v>
      </c>
      <c r="N2516" s="31" t="s">
        <v>39</v>
      </c>
      <c r="O2516" s="29" t="s">
        <v>1344</v>
      </c>
      <c r="P2516"/>
      <c r="Q2516"/>
      <c r="R2516"/>
      <c r="S2516"/>
      <c r="T2516"/>
      <c r="U2516"/>
      <c r="V2516"/>
      <c r="W2516"/>
    </row>
    <row r="2517" spans="1:23" ht="27" customHeight="1" thickBot="1" x14ac:dyDescent="0.3">
      <c r="A2517" s="97">
        <v>20355</v>
      </c>
      <c r="B2517" s="74">
        <v>2527</v>
      </c>
      <c r="C2517" s="75" t="s">
        <v>1175</v>
      </c>
      <c r="D2517" s="76">
        <v>42855.15625</v>
      </c>
      <c r="E2517" s="74" t="s">
        <v>41</v>
      </c>
      <c r="F2517" s="33">
        <v>42854.972916666666</v>
      </c>
      <c r="G2517" s="51">
        <f>IF(D2517="","",D2517-F2517)</f>
        <v>0.18333333333430346</v>
      </c>
      <c r="H2517" s="31" t="str">
        <f t="shared" si="371"/>
        <v>ACCEPTABLE</v>
      </c>
      <c r="I2517" s="18"/>
      <c r="J2517" s="33">
        <v>42855.147916666669</v>
      </c>
      <c r="K2517" s="33">
        <v>42855.159722222219</v>
      </c>
      <c r="L2517" s="27">
        <f t="shared" si="372"/>
        <v>1.1805555550381541E-2</v>
      </c>
      <c r="M2517" s="28" t="str">
        <f t="shared" si="373"/>
        <v>TRUE</v>
      </c>
      <c r="N2517" s="31" t="s">
        <v>41</v>
      </c>
      <c r="O2517" s="29" t="s">
        <v>916</v>
      </c>
      <c r="P2517"/>
      <c r="Q2517"/>
      <c r="R2517"/>
      <c r="S2517"/>
      <c r="T2517"/>
      <c r="U2517"/>
      <c r="V2517"/>
      <c r="W2517"/>
    </row>
    <row r="2518" spans="1:23" ht="27" customHeight="1" thickBot="1" x14ac:dyDescent="0.3">
      <c r="A2518" s="97">
        <v>20354</v>
      </c>
      <c r="B2518" s="74">
        <v>2531</v>
      </c>
      <c r="C2518" s="75" t="s">
        <v>1175</v>
      </c>
      <c r="D2518" s="76">
        <v>42855.524305555555</v>
      </c>
      <c r="E2518" s="74" t="s">
        <v>41</v>
      </c>
      <c r="F2518" s="33">
        <v>42855.321527777778</v>
      </c>
      <c r="G2518" s="51">
        <f>IF(D2518="","",D2518-F2518)</f>
        <v>0.20277777777664596</v>
      </c>
      <c r="H2518" s="31" t="str">
        <f t="shared" ref="H2518:H2567" si="376">IF(D2518-F2518&lt;0,"TOO LATE",IF(G2518="","",IF(OR(DAY(D2518-F2518)&gt;1,AND(HOUR(D2518-F2518)&gt;HOUR("0:59"),(SIGN(D2518-F2518)=1))),"ACCEPTABLE","TOO LATE")))</f>
        <v>ACCEPTABLE</v>
      </c>
      <c r="I2518" s="18"/>
      <c r="J2518" s="33">
        <v>42855.511111111111</v>
      </c>
      <c r="K2518" s="33">
        <v>42855.520833333336</v>
      </c>
      <c r="L2518" s="27">
        <f t="shared" ref="L2518:L2567" si="377">IF(OR(K2518="",J2518=""), "Incomplete Data", K2518-J2518)</f>
        <v>9.7222222248092294E-3</v>
      </c>
      <c r="M2518" s="28" t="str">
        <f t="shared" ref="M2518:M2567" si="378">_xlfn.IFS(OR(J2518=0,K2518=0,L2518=""), "Incomplete Data", OR(L2518&gt;$M$5,L2518&lt;-$M$5),"FALSE",  OR(L2518&lt;=$M$5,L2518&gt;-$M$5), "TRUE")</f>
        <v>TRUE</v>
      </c>
      <c r="N2518" s="31" t="s">
        <v>41</v>
      </c>
      <c r="O2518" s="29" t="s">
        <v>1345</v>
      </c>
      <c r="P2518"/>
      <c r="Q2518"/>
      <c r="R2518"/>
      <c r="S2518"/>
      <c r="T2518"/>
      <c r="U2518"/>
      <c r="V2518"/>
      <c r="W2518"/>
    </row>
    <row r="2519" spans="1:23" ht="27" customHeight="1" thickBot="1" x14ac:dyDescent="0.3">
      <c r="A2519" s="81">
        <v>20354</v>
      </c>
      <c r="B2519" s="81">
        <v>2532</v>
      </c>
      <c r="C2519" s="104" t="s">
        <v>1346</v>
      </c>
      <c r="D2519" s="101">
        <v>42855.548611111109</v>
      </c>
      <c r="E2519" s="81" t="s">
        <v>128</v>
      </c>
      <c r="F2519" s="33">
        <v>42855.321527777778</v>
      </c>
      <c r="G2519" s="51">
        <f>IF(D2519="","",D2519-F2519)</f>
        <v>0.22708333333139308</v>
      </c>
      <c r="H2519" s="31" t="str">
        <f t="shared" si="376"/>
        <v>ACCEPTABLE</v>
      </c>
      <c r="I2519" s="93" t="s">
        <v>1341</v>
      </c>
      <c r="J2519" s="33">
        <v>42855.52847222222</v>
      </c>
      <c r="K2519" s="33">
        <v>42855.537499999999</v>
      </c>
      <c r="L2519" s="27">
        <f t="shared" si="377"/>
        <v>9.0277777781011537E-3</v>
      </c>
      <c r="M2519" s="28" t="str">
        <f t="shared" si="378"/>
        <v>TRUE</v>
      </c>
      <c r="N2519" s="31" t="s">
        <v>39</v>
      </c>
      <c r="O2519" s="29" t="s">
        <v>1345</v>
      </c>
      <c r="P2519"/>
      <c r="Q2519"/>
      <c r="R2519"/>
      <c r="S2519"/>
      <c r="T2519"/>
      <c r="U2519"/>
      <c r="V2519"/>
      <c r="W2519"/>
    </row>
    <row r="2520" spans="1:23" ht="27" customHeight="1" thickBot="1" x14ac:dyDescent="0.3">
      <c r="A2520" s="97">
        <v>20353</v>
      </c>
      <c r="B2520" s="74">
        <v>2533</v>
      </c>
      <c r="C2520" s="75" t="s">
        <v>340</v>
      </c>
      <c r="D2520" s="76">
        <v>42855.576388888891</v>
      </c>
      <c r="E2520" s="74" t="s">
        <v>39</v>
      </c>
      <c r="F2520" s="33">
        <v>42855.321527777778</v>
      </c>
      <c r="G2520" s="51">
        <f>IF(D2520="","",D2520-F2520)</f>
        <v>0.25486111111240461</v>
      </c>
      <c r="H2520" s="31" t="str">
        <f t="shared" si="376"/>
        <v>ACCEPTABLE</v>
      </c>
      <c r="I2520" s="93"/>
      <c r="J2520" s="33">
        <v>42855.600694444445</v>
      </c>
      <c r="K2520" s="33">
        <v>42855.613194444442</v>
      </c>
      <c r="L2520" s="27">
        <f t="shared" si="377"/>
        <v>1.2499999997089617E-2</v>
      </c>
      <c r="M2520" s="28" t="str">
        <f t="shared" si="378"/>
        <v>TRUE</v>
      </c>
      <c r="N2520" s="31" t="s">
        <v>39</v>
      </c>
      <c r="O2520" s="29" t="s">
        <v>1347</v>
      </c>
      <c r="P2520"/>
      <c r="Q2520"/>
      <c r="R2520"/>
      <c r="S2520"/>
      <c r="T2520"/>
      <c r="U2520"/>
      <c r="V2520"/>
      <c r="W2520"/>
    </row>
    <row r="2521" spans="1:23" ht="27" customHeight="1" thickBot="1" x14ac:dyDescent="0.3">
      <c r="A2521" s="98">
        <v>20356</v>
      </c>
      <c r="B2521" s="78">
        <v>2534</v>
      </c>
      <c r="C2521" s="79" t="s">
        <v>1175</v>
      </c>
      <c r="D2521" s="80">
        <v>42856.361111111109</v>
      </c>
      <c r="E2521" s="78" t="s">
        <v>41</v>
      </c>
      <c r="F2521" s="33">
        <v>42856.275000000001</v>
      </c>
      <c r="G2521" s="51">
        <f t="shared" ref="G2521:G2528" si="379">IF(D2521="","",D2521-F2521)</f>
        <v>8.611111110803904E-2</v>
      </c>
      <c r="H2521" s="31" t="str">
        <f t="shared" si="376"/>
        <v>ACCEPTABLE</v>
      </c>
      <c r="I2521" s="18"/>
      <c r="J2521" s="33">
        <v>42856.341666666667</v>
      </c>
      <c r="K2521" s="33">
        <v>42856.350694444445</v>
      </c>
      <c r="L2521" s="27">
        <f t="shared" si="377"/>
        <v>9.0277777781011537E-3</v>
      </c>
      <c r="M2521" s="28" t="str">
        <f t="shared" si="378"/>
        <v>TRUE</v>
      </c>
      <c r="N2521" s="31" t="s">
        <v>41</v>
      </c>
      <c r="O2521" s="29" t="s">
        <v>806</v>
      </c>
      <c r="P2521"/>
      <c r="Q2521"/>
      <c r="R2521"/>
      <c r="S2521"/>
      <c r="T2521"/>
      <c r="U2521"/>
      <c r="V2521"/>
      <c r="W2521"/>
    </row>
    <row r="2522" spans="1:23" ht="27" customHeight="1" thickBot="1" x14ac:dyDescent="0.3">
      <c r="A2522" s="98">
        <v>20356</v>
      </c>
      <c r="B2522" s="78">
        <v>2535</v>
      </c>
      <c r="C2522" s="79" t="s">
        <v>43</v>
      </c>
      <c r="D2522" s="80">
        <v>42856.395833333336</v>
      </c>
      <c r="E2522" s="78" t="s">
        <v>39</v>
      </c>
      <c r="F2522" s="33">
        <v>42856.275000000001</v>
      </c>
      <c r="G2522" s="51">
        <f t="shared" si="379"/>
        <v>0.12083333333430346</v>
      </c>
      <c r="H2522" s="31" t="str">
        <f t="shared" si="376"/>
        <v>ACCEPTABLE</v>
      </c>
      <c r="I2522" s="18"/>
      <c r="J2522" s="33">
        <v>42856.376388888886</v>
      </c>
      <c r="K2522" s="33">
        <v>42856.383333333331</v>
      </c>
      <c r="L2522" s="27">
        <f t="shared" si="377"/>
        <v>6.9444444452528842E-3</v>
      </c>
      <c r="M2522" s="28" t="str">
        <f t="shared" si="378"/>
        <v>TRUE</v>
      </c>
      <c r="N2522" s="31" t="s">
        <v>39</v>
      </c>
      <c r="O2522" s="29" t="s">
        <v>1155</v>
      </c>
      <c r="P2522"/>
      <c r="Q2522"/>
      <c r="R2522"/>
      <c r="S2522"/>
      <c r="T2522"/>
      <c r="U2522"/>
      <c r="V2522"/>
      <c r="W2522"/>
    </row>
    <row r="2523" spans="1:23" ht="27" customHeight="1" thickBot="1" x14ac:dyDescent="0.3">
      <c r="A2523" s="97">
        <v>20357</v>
      </c>
      <c r="B2523" s="74">
        <v>2536</v>
      </c>
      <c r="C2523" s="75" t="s">
        <v>340</v>
      </c>
      <c r="D2523" s="76">
        <v>42856.569444444445</v>
      </c>
      <c r="E2523" s="74" t="s">
        <v>41</v>
      </c>
      <c r="F2523" s="33">
        <v>42856.275000000001</v>
      </c>
      <c r="G2523" s="51">
        <f t="shared" si="379"/>
        <v>0.29444444444379769</v>
      </c>
      <c r="H2523" s="31" t="str">
        <f t="shared" si="376"/>
        <v>ACCEPTABLE</v>
      </c>
      <c r="I2523" s="18"/>
      <c r="J2523" s="33">
        <v>42856.5625</v>
      </c>
      <c r="K2523" s="33">
        <v>42856.574999999997</v>
      </c>
      <c r="L2523" s="27">
        <f t="shared" si="377"/>
        <v>1.2499999997089617E-2</v>
      </c>
      <c r="M2523" s="28" t="str">
        <f t="shared" si="378"/>
        <v>TRUE</v>
      </c>
      <c r="N2523" s="31" t="s">
        <v>41</v>
      </c>
      <c r="O2523" s="29" t="s">
        <v>1348</v>
      </c>
      <c r="P2523"/>
      <c r="Q2523"/>
      <c r="R2523"/>
      <c r="S2523"/>
      <c r="T2523"/>
      <c r="U2523"/>
      <c r="V2523"/>
      <c r="W2523"/>
    </row>
    <row r="2524" spans="1:23" ht="27" customHeight="1" thickBot="1" x14ac:dyDescent="0.3">
      <c r="A2524" s="97">
        <v>20357</v>
      </c>
      <c r="B2524" s="74">
        <v>2537</v>
      </c>
      <c r="C2524" s="75" t="s">
        <v>51</v>
      </c>
      <c r="D2524" s="76">
        <v>42856.604166666664</v>
      </c>
      <c r="E2524" s="74" t="s">
        <v>39</v>
      </c>
      <c r="F2524" s="33">
        <v>42856.275000000001</v>
      </c>
      <c r="G2524" s="51">
        <f t="shared" si="379"/>
        <v>0.32916666666278616</v>
      </c>
      <c r="H2524" s="31" t="str">
        <f t="shared" si="376"/>
        <v>ACCEPTABLE</v>
      </c>
      <c r="I2524" s="18"/>
      <c r="J2524" s="33">
        <v>42856.593055555553</v>
      </c>
      <c r="K2524" s="33">
        <v>42856.602083333331</v>
      </c>
      <c r="L2524" s="27">
        <f t="shared" si="377"/>
        <v>9.0277777781011537E-3</v>
      </c>
      <c r="M2524" s="28" t="str">
        <f t="shared" si="378"/>
        <v>TRUE</v>
      </c>
      <c r="N2524" s="31" t="s">
        <v>39</v>
      </c>
      <c r="O2524" s="29" t="s">
        <v>1349</v>
      </c>
      <c r="P2524"/>
      <c r="Q2524"/>
      <c r="R2524"/>
      <c r="S2524"/>
      <c r="T2524"/>
      <c r="U2524"/>
      <c r="V2524"/>
      <c r="W2524"/>
    </row>
    <row r="2525" spans="1:23" ht="27" customHeight="1" thickBot="1" x14ac:dyDescent="0.3">
      <c r="A2525" s="97">
        <v>20356</v>
      </c>
      <c r="B2525" s="74">
        <v>2538</v>
      </c>
      <c r="C2525" s="75" t="s">
        <v>43</v>
      </c>
      <c r="D2525" s="76">
        <v>42857.506944444445</v>
      </c>
      <c r="E2525" s="74" t="s">
        <v>41</v>
      </c>
      <c r="F2525" s="33">
        <v>42857.405555555553</v>
      </c>
      <c r="G2525" s="51">
        <f t="shared" si="379"/>
        <v>0.10138888889196096</v>
      </c>
      <c r="H2525" s="31" t="str">
        <f t="shared" si="376"/>
        <v>ACCEPTABLE</v>
      </c>
      <c r="I2525" s="18"/>
      <c r="J2525" s="33">
        <v>42857.505555555559</v>
      </c>
      <c r="K2525" s="33">
        <v>42857.513888888891</v>
      </c>
      <c r="L2525" s="27">
        <f t="shared" si="377"/>
        <v>8.333333331393078E-3</v>
      </c>
      <c r="M2525" s="28" t="str">
        <f t="shared" si="378"/>
        <v>TRUE</v>
      </c>
      <c r="N2525" s="31" t="s">
        <v>41</v>
      </c>
      <c r="O2525" s="29" t="s">
        <v>1155</v>
      </c>
      <c r="P2525"/>
      <c r="Q2525"/>
      <c r="R2525"/>
      <c r="S2525"/>
      <c r="T2525"/>
      <c r="U2525"/>
      <c r="V2525"/>
      <c r="W2525"/>
    </row>
    <row r="2526" spans="1:23" ht="27" customHeight="1" thickBot="1" x14ac:dyDescent="0.3">
      <c r="A2526" s="97">
        <v>20356</v>
      </c>
      <c r="B2526" s="74">
        <v>2539</v>
      </c>
      <c r="C2526" s="75" t="s">
        <v>1175</v>
      </c>
      <c r="D2526" s="76">
        <v>42857.534722222219</v>
      </c>
      <c r="E2526" s="74" t="s">
        <v>39</v>
      </c>
      <c r="F2526" s="33">
        <v>42857.405555555553</v>
      </c>
      <c r="G2526" s="51">
        <f t="shared" si="379"/>
        <v>0.12916666666569654</v>
      </c>
      <c r="H2526" s="31" t="str">
        <f t="shared" si="376"/>
        <v>ACCEPTABLE</v>
      </c>
      <c r="I2526" s="18"/>
      <c r="J2526" s="33">
        <v>42857.53125</v>
      </c>
      <c r="K2526" s="33">
        <v>42857.544444444444</v>
      </c>
      <c r="L2526" s="27">
        <f t="shared" si="377"/>
        <v>1.3194444443797693E-2</v>
      </c>
      <c r="M2526" s="28" t="str">
        <f t="shared" si="378"/>
        <v>TRUE</v>
      </c>
      <c r="N2526" s="31" t="s">
        <v>39</v>
      </c>
      <c r="O2526" s="29" t="s">
        <v>1339</v>
      </c>
      <c r="P2526"/>
      <c r="Q2526"/>
      <c r="R2526"/>
      <c r="S2526"/>
      <c r="T2526"/>
      <c r="U2526"/>
      <c r="V2526"/>
      <c r="W2526"/>
    </row>
    <row r="2527" spans="1:23" ht="27" customHeight="1" thickBot="1" x14ac:dyDescent="0.3">
      <c r="A2527" s="98">
        <v>20357</v>
      </c>
      <c r="B2527" s="78">
        <v>2540</v>
      </c>
      <c r="C2527" s="79" t="s">
        <v>51</v>
      </c>
      <c r="D2527" s="80">
        <v>42857.673611111109</v>
      </c>
      <c r="E2527" s="78" t="s">
        <v>41</v>
      </c>
      <c r="F2527" s="33">
        <v>42857.263888888891</v>
      </c>
      <c r="G2527" s="51">
        <f t="shared" si="379"/>
        <v>0.40972222221898846</v>
      </c>
      <c r="H2527" s="31" t="str">
        <f t="shared" si="376"/>
        <v>ACCEPTABLE</v>
      </c>
      <c r="I2527" s="18"/>
      <c r="J2527" s="33">
        <v>42857.671527777777</v>
      </c>
      <c r="K2527" s="33">
        <v>42857.678472222222</v>
      </c>
      <c r="L2527" s="27">
        <f t="shared" si="377"/>
        <v>6.9444444452528842E-3</v>
      </c>
      <c r="M2527" s="28" t="str">
        <f t="shared" si="378"/>
        <v>TRUE</v>
      </c>
      <c r="N2527" s="31" t="s">
        <v>41</v>
      </c>
      <c r="O2527" s="29" t="s">
        <v>1205</v>
      </c>
      <c r="P2527"/>
      <c r="Q2527"/>
      <c r="R2527"/>
      <c r="S2527"/>
      <c r="T2527"/>
      <c r="U2527"/>
      <c r="V2527"/>
      <c r="W2527"/>
    </row>
    <row r="2528" spans="1:23" ht="27" customHeight="1" thickBot="1" x14ac:dyDescent="0.3">
      <c r="A2528" s="98">
        <v>20357</v>
      </c>
      <c r="B2528" s="78">
        <v>2541</v>
      </c>
      <c r="C2528" s="79" t="s">
        <v>340</v>
      </c>
      <c r="D2528" s="80">
        <v>42857.701388888891</v>
      </c>
      <c r="E2528" s="78" t="s">
        <v>39</v>
      </c>
      <c r="F2528" s="33">
        <v>42857.263888888891</v>
      </c>
      <c r="G2528" s="51">
        <f t="shared" si="379"/>
        <v>0.4375</v>
      </c>
      <c r="H2528" s="31" t="str">
        <f t="shared" si="376"/>
        <v>ACCEPTABLE</v>
      </c>
      <c r="I2528" s="18"/>
      <c r="J2528" s="33">
        <v>42857.697222222225</v>
      </c>
      <c r="K2528" s="33">
        <v>42857.708333333336</v>
      </c>
      <c r="L2528" s="27">
        <f t="shared" si="377"/>
        <v>1.1111111110949423E-2</v>
      </c>
      <c r="M2528" s="28" t="str">
        <f t="shared" si="378"/>
        <v>TRUE</v>
      </c>
      <c r="N2528" s="31" t="s">
        <v>39</v>
      </c>
      <c r="O2528" s="29" t="s">
        <v>1350</v>
      </c>
      <c r="P2528"/>
      <c r="Q2528"/>
      <c r="R2528"/>
      <c r="S2528"/>
      <c r="T2528"/>
      <c r="U2528"/>
      <c r="V2528"/>
      <c r="W2528"/>
    </row>
    <row r="2529" spans="1:23" ht="27" customHeight="1" thickBot="1" x14ac:dyDescent="0.3">
      <c r="A2529" s="97">
        <v>20358</v>
      </c>
      <c r="B2529" s="74">
        <v>2542</v>
      </c>
      <c r="C2529" s="75" t="s">
        <v>340</v>
      </c>
      <c r="D2529" s="76">
        <v>42859.236111111109</v>
      </c>
      <c r="E2529" s="74" t="s">
        <v>41</v>
      </c>
      <c r="F2529" s="33">
        <v>42858.76666666667</v>
      </c>
      <c r="G2529" s="51">
        <f t="shared" ref="G2529" si="380">IF(D2529="","",D2529-F2529)</f>
        <v>0.46944444443943212</v>
      </c>
      <c r="H2529" s="31" t="str">
        <f t="shared" si="376"/>
        <v>ACCEPTABLE</v>
      </c>
      <c r="I2529" s="18"/>
      <c r="J2529" s="33">
        <v>42859.224305555559</v>
      </c>
      <c r="K2529" s="33">
        <v>42859.238888888889</v>
      </c>
      <c r="L2529" s="27">
        <f t="shared" si="377"/>
        <v>1.4583333329937886E-2</v>
      </c>
      <c r="M2529" s="28" t="str">
        <f t="shared" si="378"/>
        <v>TRUE</v>
      </c>
      <c r="N2529" s="31" t="s">
        <v>41</v>
      </c>
      <c r="O2529" s="29" t="s">
        <v>1351</v>
      </c>
      <c r="P2529"/>
      <c r="Q2529"/>
      <c r="R2529"/>
      <c r="S2529"/>
      <c r="T2529"/>
      <c r="U2529"/>
      <c r="V2529"/>
      <c r="W2529"/>
    </row>
    <row r="2530" spans="1:23" ht="27" customHeight="1" thickBot="1" x14ac:dyDescent="0.3">
      <c r="A2530" s="97">
        <v>20358</v>
      </c>
      <c r="B2530" s="74">
        <v>2543</v>
      </c>
      <c r="C2530" s="75" t="s">
        <v>51</v>
      </c>
      <c r="D2530" s="76">
        <v>42859.260416666664</v>
      </c>
      <c r="E2530" s="74" t="s">
        <v>39</v>
      </c>
      <c r="F2530" s="33">
        <v>42858.76666666667</v>
      </c>
      <c r="G2530" s="51">
        <f t="shared" ref="G2530:G2533" si="381">IF(D2530="","",D2530-F2530)</f>
        <v>0.49374999999417923</v>
      </c>
      <c r="H2530" s="31" t="str">
        <f t="shared" si="376"/>
        <v>ACCEPTABLE</v>
      </c>
      <c r="I2530" s="18"/>
      <c r="J2530" s="33">
        <v>42859.259722222225</v>
      </c>
      <c r="K2530" s="33">
        <v>42859.26666666667</v>
      </c>
      <c r="L2530" s="27">
        <f t="shared" si="377"/>
        <v>6.9444444452528842E-3</v>
      </c>
      <c r="M2530" s="28" t="str">
        <f t="shared" si="378"/>
        <v>TRUE</v>
      </c>
      <c r="N2530" s="31" t="s">
        <v>39</v>
      </c>
      <c r="O2530" s="29" t="s">
        <v>1205</v>
      </c>
      <c r="P2530"/>
      <c r="Q2530"/>
      <c r="R2530"/>
      <c r="S2530"/>
      <c r="T2530"/>
      <c r="U2530"/>
      <c r="V2530"/>
      <c r="W2530"/>
    </row>
    <row r="2531" spans="1:23" ht="27" customHeight="1" thickBot="1" x14ac:dyDescent="0.3">
      <c r="A2531" s="97">
        <v>20359</v>
      </c>
      <c r="B2531" s="74">
        <v>2544</v>
      </c>
      <c r="C2531" s="75" t="s">
        <v>1175</v>
      </c>
      <c r="D2531" s="76">
        <v>42859.583333333336</v>
      </c>
      <c r="E2531" s="74" t="s">
        <v>41</v>
      </c>
      <c r="F2531" s="33">
        <v>42859.444444444445</v>
      </c>
      <c r="G2531" s="51">
        <f t="shared" si="381"/>
        <v>0.13888888889050577</v>
      </c>
      <c r="H2531" s="31" t="str">
        <f t="shared" si="376"/>
        <v>ACCEPTABLE</v>
      </c>
      <c r="I2531" s="18"/>
      <c r="J2531" s="33">
        <v>42859.574305555558</v>
      </c>
      <c r="K2531" s="33">
        <v>42859.584722222222</v>
      </c>
      <c r="L2531" s="27">
        <f t="shared" si="377"/>
        <v>1.0416666664241347E-2</v>
      </c>
      <c r="M2531" s="28" t="str">
        <f t="shared" si="378"/>
        <v>TRUE</v>
      </c>
      <c r="N2531" s="31" t="s">
        <v>41</v>
      </c>
      <c r="O2531" s="29" t="s">
        <v>1352</v>
      </c>
      <c r="P2531"/>
      <c r="Q2531"/>
      <c r="R2531"/>
      <c r="S2531"/>
      <c r="T2531"/>
      <c r="U2531"/>
      <c r="V2531"/>
      <c r="W2531"/>
    </row>
    <row r="2532" spans="1:23" ht="27" customHeight="1" thickBot="1" x14ac:dyDescent="0.3">
      <c r="A2532" s="97">
        <v>20359</v>
      </c>
      <c r="B2532" s="74">
        <v>2545</v>
      </c>
      <c r="C2532" s="75" t="s">
        <v>43</v>
      </c>
      <c r="D2532" s="76">
        <v>42859.618055555555</v>
      </c>
      <c r="E2532" s="74" t="s">
        <v>39</v>
      </c>
      <c r="F2532" s="33">
        <v>42859.444444444445</v>
      </c>
      <c r="G2532" s="51">
        <f t="shared" si="381"/>
        <v>0.17361111110949423</v>
      </c>
      <c r="H2532" s="31" t="str">
        <f t="shared" si="376"/>
        <v>ACCEPTABLE</v>
      </c>
      <c r="I2532" s="18"/>
      <c r="J2532" s="33">
        <v>42859.602777777778</v>
      </c>
      <c r="K2532" s="33">
        <v>42859.611111111109</v>
      </c>
      <c r="L2532" s="27">
        <f t="shared" si="377"/>
        <v>8.333333331393078E-3</v>
      </c>
      <c r="M2532" s="28" t="str">
        <f t="shared" si="378"/>
        <v>TRUE</v>
      </c>
      <c r="N2532" s="31" t="s">
        <v>39</v>
      </c>
      <c r="O2532" s="29" t="s">
        <v>1155</v>
      </c>
      <c r="P2532"/>
      <c r="Q2532"/>
      <c r="R2532"/>
      <c r="S2532"/>
      <c r="T2532"/>
      <c r="U2532"/>
      <c r="V2532"/>
      <c r="W2532"/>
    </row>
    <row r="2533" spans="1:23" ht="27" customHeight="1" thickBot="1" x14ac:dyDescent="0.3">
      <c r="A2533" s="98">
        <v>20359</v>
      </c>
      <c r="B2533" s="78">
        <v>2546</v>
      </c>
      <c r="C2533" s="79" t="s">
        <v>43</v>
      </c>
      <c r="D2533" s="80">
        <v>42860.319444444445</v>
      </c>
      <c r="E2533" s="78" t="s">
        <v>41</v>
      </c>
      <c r="F2533" s="33">
        <v>42860.251388888886</v>
      </c>
      <c r="G2533" s="51">
        <f t="shared" si="381"/>
        <v>6.805555555911269E-2</v>
      </c>
      <c r="H2533" s="31" t="str">
        <f t="shared" si="376"/>
        <v>ACCEPTABLE</v>
      </c>
      <c r="I2533" s="18"/>
      <c r="J2533" s="33">
        <v>42860.315972222219</v>
      </c>
      <c r="K2533" s="33">
        <v>42860.322916666664</v>
      </c>
      <c r="L2533" s="27">
        <f t="shared" si="377"/>
        <v>6.9444444452528842E-3</v>
      </c>
      <c r="M2533" s="28" t="str">
        <f t="shared" si="378"/>
        <v>TRUE</v>
      </c>
      <c r="N2533" s="31" t="s">
        <v>41</v>
      </c>
      <c r="O2533" s="29" t="s">
        <v>398</v>
      </c>
      <c r="P2533"/>
      <c r="Q2533"/>
      <c r="R2533"/>
      <c r="S2533"/>
      <c r="T2533"/>
      <c r="U2533"/>
      <c r="V2533"/>
      <c r="W2533"/>
    </row>
    <row r="2534" spans="1:23" ht="27" customHeight="1" thickBot="1" x14ac:dyDescent="0.3">
      <c r="A2534" s="98">
        <v>20359</v>
      </c>
      <c r="B2534" s="78">
        <v>2547</v>
      </c>
      <c r="C2534" s="79" t="s">
        <v>1175</v>
      </c>
      <c r="D2534" s="80">
        <v>42860.347222222219</v>
      </c>
      <c r="E2534" s="78" t="s">
        <v>39</v>
      </c>
      <c r="F2534" s="33">
        <v>42860.251388888886</v>
      </c>
      <c r="G2534" s="51">
        <f>IF(D2534="","",D2534-F2534)</f>
        <v>9.5833333332848269E-2</v>
      </c>
      <c r="H2534" s="31" t="str">
        <f t="shared" si="376"/>
        <v>ACCEPTABLE</v>
      </c>
      <c r="I2534" s="18"/>
      <c r="J2534" s="33">
        <v>42860.354166666664</v>
      </c>
      <c r="K2534" s="33">
        <v>42860.364583333336</v>
      </c>
      <c r="L2534" s="27">
        <f t="shared" si="377"/>
        <v>1.0416666671517305E-2</v>
      </c>
      <c r="M2534" s="28" t="str">
        <f t="shared" si="378"/>
        <v>TRUE</v>
      </c>
      <c r="N2534" s="31" t="s">
        <v>39</v>
      </c>
      <c r="O2534" s="29" t="s">
        <v>1353</v>
      </c>
      <c r="P2534"/>
      <c r="Q2534"/>
      <c r="R2534"/>
      <c r="S2534"/>
      <c r="T2534"/>
      <c r="U2534"/>
      <c r="V2534"/>
      <c r="W2534"/>
    </row>
    <row r="2535" spans="1:23" ht="27" customHeight="1" thickBot="1" x14ac:dyDescent="0.3">
      <c r="A2535" s="97">
        <v>20360</v>
      </c>
      <c r="B2535" s="74">
        <v>2548</v>
      </c>
      <c r="C2535" s="75" t="s">
        <v>340</v>
      </c>
      <c r="D2535" s="76">
        <v>42860.423611111109</v>
      </c>
      <c r="E2535" s="74" t="s">
        <v>41</v>
      </c>
      <c r="F2535" s="33">
        <v>42860.251388888886</v>
      </c>
      <c r="G2535" s="51">
        <f>IF(D2535="","",D2535-F2535)</f>
        <v>0.17222222222335404</v>
      </c>
      <c r="H2535" s="31" t="str">
        <f t="shared" si="376"/>
        <v>ACCEPTABLE</v>
      </c>
      <c r="I2535" s="18"/>
      <c r="J2535" s="33">
        <v>42860.416666666664</v>
      </c>
      <c r="K2535" s="33">
        <v>42860.427083333336</v>
      </c>
      <c r="L2535" s="27">
        <f t="shared" si="377"/>
        <v>1.0416666671517305E-2</v>
      </c>
      <c r="M2535" s="28" t="str">
        <f t="shared" si="378"/>
        <v>TRUE</v>
      </c>
      <c r="N2535" s="31" t="s">
        <v>41</v>
      </c>
      <c r="O2535" s="29" t="s">
        <v>1354</v>
      </c>
      <c r="P2535"/>
      <c r="Q2535"/>
      <c r="R2535"/>
      <c r="S2535"/>
      <c r="T2535"/>
      <c r="U2535"/>
      <c r="V2535"/>
      <c r="W2535"/>
    </row>
    <row r="2536" spans="1:23" ht="27" customHeight="1" thickBot="1" x14ac:dyDescent="0.3">
      <c r="A2536" s="97">
        <v>20360</v>
      </c>
      <c r="B2536" s="74">
        <v>2549</v>
      </c>
      <c r="C2536" s="75" t="s">
        <v>51</v>
      </c>
      <c r="D2536" s="76">
        <v>42860.458333333336</v>
      </c>
      <c r="E2536" s="74" t="s">
        <v>39</v>
      </c>
      <c r="F2536" s="33">
        <v>42860.251388888886</v>
      </c>
      <c r="G2536" s="51">
        <f>IF(D2536="","",D2536-F2536)</f>
        <v>0.20694444444961846</v>
      </c>
      <c r="H2536" s="31" t="str">
        <f t="shared" si="376"/>
        <v>ACCEPTABLE</v>
      </c>
      <c r="I2536" s="18"/>
      <c r="J2536" s="33">
        <v>42860.472222222219</v>
      </c>
      <c r="K2536" s="33">
        <v>42860.482638888891</v>
      </c>
      <c r="L2536" s="27">
        <f t="shared" si="377"/>
        <v>1.0416666671517305E-2</v>
      </c>
      <c r="M2536" s="28" t="str">
        <f t="shared" si="378"/>
        <v>TRUE</v>
      </c>
      <c r="N2536" s="31" t="s">
        <v>39</v>
      </c>
      <c r="O2536" s="29" t="s">
        <v>1355</v>
      </c>
      <c r="P2536"/>
      <c r="Q2536"/>
      <c r="R2536"/>
      <c r="S2536"/>
      <c r="T2536"/>
      <c r="U2536"/>
      <c r="V2536"/>
      <c r="W2536"/>
    </row>
    <row r="2537" spans="1:23" ht="27" customHeight="1" thickBot="1" x14ac:dyDescent="0.3">
      <c r="A2537" s="97">
        <v>20361</v>
      </c>
      <c r="B2537" s="74">
        <v>2551</v>
      </c>
      <c r="C2537" s="75" t="s">
        <v>43</v>
      </c>
      <c r="D2537" s="76">
        <v>42860.930555555555</v>
      </c>
      <c r="E2537" s="74" t="s">
        <v>41</v>
      </c>
      <c r="F2537" s="33">
        <v>42860.730555555558</v>
      </c>
      <c r="G2537" s="51">
        <f t="shared" ref="G2537:G2573" si="382">IF(D2537="","",D2537-F2537)</f>
        <v>0.19999999999708962</v>
      </c>
      <c r="H2537" s="31" t="str">
        <f t="shared" si="376"/>
        <v>ACCEPTABLE</v>
      </c>
      <c r="I2537" s="18"/>
      <c r="J2537" s="33">
        <v>42860.925000000003</v>
      </c>
      <c r="K2537" s="33">
        <v>42860.93472222222</v>
      </c>
      <c r="L2537" s="27">
        <f t="shared" si="377"/>
        <v>9.7222222175332718E-3</v>
      </c>
      <c r="M2537" s="28" t="str">
        <f t="shared" si="378"/>
        <v>TRUE</v>
      </c>
      <c r="N2537" s="31" t="s">
        <v>41</v>
      </c>
      <c r="O2537" s="29" t="s">
        <v>54</v>
      </c>
      <c r="P2537"/>
      <c r="Q2537"/>
      <c r="R2537"/>
      <c r="S2537"/>
      <c r="T2537"/>
      <c r="U2537"/>
      <c r="V2537"/>
      <c r="W2537"/>
    </row>
    <row r="2538" spans="1:23" ht="27" customHeight="1" thickBot="1" x14ac:dyDescent="0.3">
      <c r="A2538" s="97">
        <v>20361</v>
      </c>
      <c r="B2538" s="74">
        <v>2552</v>
      </c>
      <c r="C2538" s="75" t="s">
        <v>1175</v>
      </c>
      <c r="D2538" s="76">
        <v>42860.965277777781</v>
      </c>
      <c r="E2538" s="74" t="s">
        <v>39</v>
      </c>
      <c r="F2538" s="33">
        <v>42860.730555555558</v>
      </c>
      <c r="G2538" s="51">
        <f t="shared" si="382"/>
        <v>0.23472222222335404</v>
      </c>
      <c r="H2538" s="31" t="str">
        <f t="shared" si="376"/>
        <v>ACCEPTABLE</v>
      </c>
      <c r="I2538" s="18"/>
      <c r="J2538" s="33">
        <v>42860.953472222223</v>
      </c>
      <c r="K2538" s="33">
        <v>42860.965277777781</v>
      </c>
      <c r="L2538" s="27">
        <f t="shared" si="377"/>
        <v>1.1805555557657499E-2</v>
      </c>
      <c r="M2538" s="28" t="str">
        <f t="shared" si="378"/>
        <v>TRUE</v>
      </c>
      <c r="N2538" s="31" t="s">
        <v>39</v>
      </c>
      <c r="O2538" s="29" t="s">
        <v>1356</v>
      </c>
      <c r="P2538"/>
      <c r="Q2538"/>
      <c r="R2538"/>
      <c r="S2538"/>
      <c r="T2538"/>
      <c r="U2538"/>
      <c r="V2538"/>
      <c r="W2538"/>
    </row>
    <row r="2539" spans="1:23" ht="27" customHeight="1" thickBot="1" x14ac:dyDescent="0.3">
      <c r="A2539" s="98">
        <v>20360</v>
      </c>
      <c r="B2539" s="78">
        <v>2553</v>
      </c>
      <c r="C2539" s="79" t="s">
        <v>51</v>
      </c>
      <c r="D2539" s="80">
        <v>42861.298611111109</v>
      </c>
      <c r="E2539" s="78" t="s">
        <v>41</v>
      </c>
      <c r="F2539" s="33">
        <v>42861.215277777781</v>
      </c>
      <c r="G2539" s="51">
        <f t="shared" si="382"/>
        <v>8.3333333328482695E-2</v>
      </c>
      <c r="H2539" s="31" t="str">
        <f t="shared" si="376"/>
        <v>ACCEPTABLE</v>
      </c>
      <c r="I2539" s="18"/>
      <c r="J2539" s="33">
        <v>42861.304166666669</v>
      </c>
      <c r="K2539" s="33">
        <v>42861.310416666667</v>
      </c>
      <c r="L2539" s="27">
        <f t="shared" si="377"/>
        <v>6.2499999985448085E-3</v>
      </c>
      <c r="M2539" s="28" t="str">
        <f t="shared" si="378"/>
        <v>TRUE</v>
      </c>
      <c r="N2539" s="31" t="s">
        <v>41</v>
      </c>
      <c r="O2539" s="29" t="s">
        <v>1357</v>
      </c>
      <c r="P2539"/>
      <c r="Q2539"/>
      <c r="R2539"/>
      <c r="S2539"/>
      <c r="T2539"/>
      <c r="U2539"/>
      <c r="V2539"/>
      <c r="W2539"/>
    </row>
    <row r="2540" spans="1:23" ht="27" customHeight="1" thickBot="1" x14ac:dyDescent="0.3">
      <c r="A2540" s="98">
        <v>20360</v>
      </c>
      <c r="B2540" s="78">
        <v>2554</v>
      </c>
      <c r="C2540" s="79" t="s">
        <v>340</v>
      </c>
      <c r="D2540" s="80">
        <v>42861.326388888891</v>
      </c>
      <c r="E2540" s="78" t="s">
        <v>39</v>
      </c>
      <c r="F2540" s="33">
        <v>42861.215277777781</v>
      </c>
      <c r="G2540" s="51">
        <f t="shared" si="382"/>
        <v>0.11111111110949423</v>
      </c>
      <c r="H2540" s="31" t="str">
        <f t="shared" si="376"/>
        <v>ACCEPTABLE</v>
      </c>
      <c r="I2540" s="18"/>
      <c r="J2540" s="33">
        <v>42861.331944444442</v>
      </c>
      <c r="K2540" s="33">
        <v>42861.344444444447</v>
      </c>
      <c r="L2540" s="27">
        <f t="shared" si="377"/>
        <v>1.2500000004365575E-2</v>
      </c>
      <c r="M2540" s="28" t="str">
        <f t="shared" si="378"/>
        <v>TRUE</v>
      </c>
      <c r="N2540" s="31" t="s">
        <v>39</v>
      </c>
      <c r="O2540" s="29" t="s">
        <v>1358</v>
      </c>
      <c r="P2540"/>
      <c r="Q2540"/>
      <c r="R2540"/>
      <c r="S2540"/>
      <c r="T2540"/>
      <c r="U2540"/>
      <c r="V2540"/>
      <c r="W2540"/>
    </row>
    <row r="2541" spans="1:23" ht="27" customHeight="1" thickBot="1" x14ac:dyDescent="0.3">
      <c r="A2541" s="98">
        <v>20362</v>
      </c>
      <c r="B2541" s="78">
        <v>2555</v>
      </c>
      <c r="C2541" s="79" t="s">
        <v>1359</v>
      </c>
      <c r="D2541" s="80">
        <v>42861.645833333336</v>
      </c>
      <c r="E2541" s="78" t="s">
        <v>41</v>
      </c>
      <c r="F2541" s="33">
        <v>42861.215277777781</v>
      </c>
      <c r="G2541" s="51">
        <f t="shared" si="382"/>
        <v>0.43055555555474712</v>
      </c>
      <c r="H2541" s="31" t="str">
        <f t="shared" si="376"/>
        <v>ACCEPTABLE</v>
      </c>
      <c r="I2541" s="18"/>
      <c r="J2541" s="33">
        <v>42861.643055555556</v>
      </c>
      <c r="K2541" s="33">
        <v>42861.652083333334</v>
      </c>
      <c r="L2541" s="27">
        <f t="shared" si="377"/>
        <v>9.0277777781011537E-3</v>
      </c>
      <c r="M2541" s="28" t="str">
        <f t="shared" si="378"/>
        <v>TRUE</v>
      </c>
      <c r="N2541" s="31" t="s">
        <v>41</v>
      </c>
      <c r="O2541" s="29" t="s">
        <v>1360</v>
      </c>
      <c r="P2541"/>
      <c r="Q2541"/>
      <c r="R2541"/>
      <c r="S2541"/>
      <c r="T2541"/>
      <c r="U2541"/>
      <c r="V2541"/>
      <c r="W2541"/>
    </row>
    <row r="2542" spans="1:23" ht="27" customHeight="1" thickBot="1" x14ac:dyDescent="0.3">
      <c r="A2542" s="97">
        <v>20362</v>
      </c>
      <c r="B2542" s="74">
        <v>2557</v>
      </c>
      <c r="C2542" s="75" t="s">
        <v>43</v>
      </c>
      <c r="D2542" s="76">
        <v>42862.611111111109</v>
      </c>
      <c r="E2542" s="74" t="s">
        <v>41</v>
      </c>
      <c r="F2542" s="33">
        <v>42862.56527777778</v>
      </c>
      <c r="G2542" s="51">
        <f t="shared" si="382"/>
        <v>4.5833333329937886E-2</v>
      </c>
      <c r="H2542" s="31" t="str">
        <f t="shared" si="376"/>
        <v>ACCEPTABLE</v>
      </c>
      <c r="I2542" s="18"/>
      <c r="J2542" s="33">
        <v>42862.606249999997</v>
      </c>
      <c r="K2542" s="33">
        <v>42862.613888888889</v>
      </c>
      <c r="L2542" s="27">
        <f t="shared" si="377"/>
        <v>7.6388888919609599E-3</v>
      </c>
      <c r="M2542" s="28" t="str">
        <f t="shared" si="378"/>
        <v>TRUE</v>
      </c>
      <c r="N2542" s="31" t="s">
        <v>41</v>
      </c>
      <c r="O2542" s="29" t="s">
        <v>398</v>
      </c>
      <c r="P2542"/>
      <c r="Q2542"/>
      <c r="R2542"/>
      <c r="S2542"/>
      <c r="T2542"/>
      <c r="U2542"/>
      <c r="V2542"/>
      <c r="W2542"/>
    </row>
    <row r="2543" spans="1:23" ht="27" customHeight="1" thickBot="1" x14ac:dyDescent="0.3">
      <c r="A2543" s="97">
        <v>20362</v>
      </c>
      <c r="B2543" s="74">
        <v>2558</v>
      </c>
      <c r="C2543" s="75" t="s">
        <v>1175</v>
      </c>
      <c r="D2543" s="76">
        <v>42862.638888888891</v>
      </c>
      <c r="E2543" s="74" t="s">
        <v>39</v>
      </c>
      <c r="F2543" s="33">
        <v>42862.56527777778</v>
      </c>
      <c r="G2543" s="51">
        <f t="shared" si="382"/>
        <v>7.3611111110949423E-2</v>
      </c>
      <c r="H2543" s="31" t="str">
        <f t="shared" si="376"/>
        <v>ACCEPTABLE</v>
      </c>
      <c r="I2543" s="18"/>
      <c r="J2543" s="33">
        <v>42862.634027777778</v>
      </c>
      <c r="K2543" s="33">
        <v>42862.643750000003</v>
      </c>
      <c r="L2543" s="27">
        <f t="shared" si="377"/>
        <v>9.7222222248092294E-3</v>
      </c>
      <c r="M2543" s="28" t="str">
        <f t="shared" si="378"/>
        <v>TRUE</v>
      </c>
      <c r="N2543" s="31" t="s">
        <v>39</v>
      </c>
      <c r="O2543" s="29" t="s">
        <v>1017</v>
      </c>
      <c r="P2543"/>
      <c r="Q2543"/>
      <c r="R2543"/>
      <c r="S2543"/>
      <c r="T2543"/>
      <c r="U2543"/>
      <c r="V2543"/>
      <c r="W2543"/>
    </row>
    <row r="2544" spans="1:23" ht="27" customHeight="1" thickBot="1" x14ac:dyDescent="0.3">
      <c r="A2544" s="97">
        <v>20363</v>
      </c>
      <c r="B2544" s="74">
        <v>2559</v>
      </c>
      <c r="C2544" s="75" t="s">
        <v>1175</v>
      </c>
      <c r="D2544" s="76">
        <v>42863.430555555555</v>
      </c>
      <c r="E2544" s="74" t="s">
        <v>41</v>
      </c>
      <c r="F2544" s="33">
        <v>42863.345833333333</v>
      </c>
      <c r="G2544" s="51">
        <f t="shared" si="382"/>
        <v>8.4722222221898846E-2</v>
      </c>
      <c r="H2544" s="31" t="str">
        <f t="shared" si="376"/>
        <v>ACCEPTABLE</v>
      </c>
      <c r="I2544" s="18"/>
      <c r="J2544" s="33">
        <v>42863.436805555553</v>
      </c>
      <c r="K2544" s="33">
        <v>42863.447222222225</v>
      </c>
      <c r="L2544" s="27">
        <f t="shared" si="377"/>
        <v>1.0416666671517305E-2</v>
      </c>
      <c r="M2544" s="28" t="str">
        <f t="shared" si="378"/>
        <v>TRUE</v>
      </c>
      <c r="N2544" s="31" t="s">
        <v>41</v>
      </c>
      <c r="O2544" s="29" t="s">
        <v>472</v>
      </c>
      <c r="P2544"/>
      <c r="Q2544"/>
      <c r="R2544"/>
      <c r="S2544"/>
      <c r="T2544"/>
      <c r="U2544"/>
      <c r="V2544"/>
      <c r="W2544"/>
    </row>
    <row r="2545" spans="1:23" ht="27" customHeight="1" thickBot="1" x14ac:dyDescent="0.3">
      <c r="A2545" s="97">
        <v>20363</v>
      </c>
      <c r="B2545" s="74">
        <v>2560</v>
      </c>
      <c r="C2545" s="75" t="s">
        <v>1175</v>
      </c>
      <c r="D2545" s="76">
        <v>42863.458333333336</v>
      </c>
      <c r="E2545" s="74" t="s">
        <v>39</v>
      </c>
      <c r="F2545" s="33">
        <v>42863.345833333333</v>
      </c>
      <c r="G2545" s="51">
        <f t="shared" si="382"/>
        <v>0.11250000000291038</v>
      </c>
      <c r="H2545" s="31" t="str">
        <f t="shared" si="376"/>
        <v>ACCEPTABLE</v>
      </c>
      <c r="I2545" s="18"/>
      <c r="J2545" s="33">
        <v>42863.460416666669</v>
      </c>
      <c r="K2545" s="33">
        <v>42863.472916666666</v>
      </c>
      <c r="L2545" s="27">
        <f t="shared" si="377"/>
        <v>1.2499999997089617E-2</v>
      </c>
      <c r="M2545" s="28" t="str">
        <f t="shared" si="378"/>
        <v>TRUE</v>
      </c>
      <c r="N2545" s="31" t="s">
        <v>39</v>
      </c>
      <c r="O2545" s="29" t="s">
        <v>472</v>
      </c>
      <c r="P2545"/>
      <c r="Q2545"/>
      <c r="R2545"/>
      <c r="S2545"/>
      <c r="T2545"/>
      <c r="U2545"/>
      <c r="V2545"/>
      <c r="W2545"/>
    </row>
    <row r="2546" spans="1:23" ht="27" customHeight="1" thickBot="1" x14ac:dyDescent="0.3">
      <c r="A2546" s="97">
        <v>20364</v>
      </c>
      <c r="B2546" s="74">
        <v>2561</v>
      </c>
      <c r="C2546" s="75" t="s">
        <v>1175</v>
      </c>
      <c r="D2546" s="76">
        <v>42863.510416666664</v>
      </c>
      <c r="E2546" s="74" t="s">
        <v>41</v>
      </c>
      <c r="F2546" s="33">
        <v>42863.345833333333</v>
      </c>
      <c r="G2546" s="51">
        <f t="shared" si="382"/>
        <v>0.16458333333139308</v>
      </c>
      <c r="H2546" s="31" t="str">
        <f t="shared" si="376"/>
        <v>ACCEPTABLE</v>
      </c>
      <c r="I2546" s="18"/>
      <c r="J2546" s="33">
        <v>42863.513194444444</v>
      </c>
      <c r="K2546" s="33">
        <v>42863.525000000001</v>
      </c>
      <c r="L2546" s="27">
        <f t="shared" si="377"/>
        <v>1.1805555557657499E-2</v>
      </c>
      <c r="M2546" s="28" t="str">
        <f t="shared" si="378"/>
        <v>TRUE</v>
      </c>
      <c r="N2546" s="31" t="s">
        <v>41</v>
      </c>
      <c r="O2546" s="29" t="s">
        <v>1361</v>
      </c>
      <c r="P2546"/>
      <c r="Q2546"/>
      <c r="R2546"/>
      <c r="S2546"/>
      <c r="T2546"/>
      <c r="U2546"/>
      <c r="V2546"/>
      <c r="W2546"/>
    </row>
    <row r="2547" spans="1:23" ht="27" customHeight="1" thickBot="1" x14ac:dyDescent="0.3">
      <c r="A2547" s="97">
        <v>20364</v>
      </c>
      <c r="B2547" s="74">
        <v>2562</v>
      </c>
      <c r="C2547" s="75" t="s">
        <v>43</v>
      </c>
      <c r="D2547" s="76">
        <v>42863.545138888891</v>
      </c>
      <c r="E2547" s="74" t="s">
        <v>39</v>
      </c>
      <c r="F2547" s="33">
        <v>42863.345833333333</v>
      </c>
      <c r="G2547" s="51">
        <f t="shared" si="382"/>
        <v>0.1993055555576575</v>
      </c>
      <c r="H2547" s="31" t="str">
        <f t="shared" si="376"/>
        <v>ACCEPTABLE</v>
      </c>
      <c r="I2547" s="18"/>
      <c r="J2547" s="33">
        <v>42863.556250000001</v>
      </c>
      <c r="K2547" s="33">
        <v>42863.5625</v>
      </c>
      <c r="L2547" s="27">
        <f t="shared" si="377"/>
        <v>6.2499999985448085E-3</v>
      </c>
      <c r="M2547" s="28" t="str">
        <f t="shared" si="378"/>
        <v>TRUE</v>
      </c>
      <c r="N2547" s="31" t="s">
        <v>39</v>
      </c>
      <c r="O2547" s="29" t="s">
        <v>398</v>
      </c>
      <c r="P2547"/>
      <c r="Q2547"/>
      <c r="R2547"/>
      <c r="S2547"/>
      <c r="T2547"/>
      <c r="U2547"/>
      <c r="V2547"/>
      <c r="W2547"/>
    </row>
    <row r="2548" spans="1:23" ht="27" customHeight="1" thickBot="1" x14ac:dyDescent="0.3">
      <c r="A2548" s="97">
        <v>20364</v>
      </c>
      <c r="B2548" s="74">
        <v>2563</v>
      </c>
      <c r="C2548" s="75" t="s">
        <v>43</v>
      </c>
      <c r="D2548" s="76">
        <v>42863.861111111109</v>
      </c>
      <c r="E2548" s="74" t="s">
        <v>41</v>
      </c>
      <c r="F2548" s="33">
        <v>42863.78402777778</v>
      </c>
      <c r="G2548" s="51">
        <f t="shared" si="382"/>
        <v>7.7083333329937886E-2</v>
      </c>
      <c r="H2548" s="31" t="str">
        <f t="shared" si="376"/>
        <v>ACCEPTABLE</v>
      </c>
      <c r="I2548" s="18"/>
      <c r="J2548" s="33">
        <v>42863.859722222223</v>
      </c>
      <c r="K2548" s="33">
        <v>42863.870138888888</v>
      </c>
      <c r="L2548" s="27">
        <f t="shared" si="377"/>
        <v>1.0416666664241347E-2</v>
      </c>
      <c r="M2548" s="28" t="str">
        <f t="shared" si="378"/>
        <v>TRUE</v>
      </c>
      <c r="N2548" s="31" t="s">
        <v>41</v>
      </c>
      <c r="O2548" s="29" t="s">
        <v>398</v>
      </c>
      <c r="P2548"/>
      <c r="Q2548"/>
      <c r="R2548"/>
      <c r="S2548"/>
      <c r="T2548"/>
      <c r="U2548"/>
      <c r="V2548"/>
      <c r="W2548"/>
    </row>
    <row r="2549" spans="1:23" ht="27" customHeight="1" thickBot="1" x14ac:dyDescent="0.3">
      <c r="A2549" s="97">
        <v>20364</v>
      </c>
      <c r="B2549" s="74">
        <v>2564</v>
      </c>
      <c r="C2549" s="75" t="s">
        <v>1175</v>
      </c>
      <c r="D2549" s="76">
        <v>42863.888888888891</v>
      </c>
      <c r="E2549" s="74" t="s">
        <v>39</v>
      </c>
      <c r="F2549" s="33">
        <v>42863.78402777778</v>
      </c>
      <c r="G2549" s="51">
        <f t="shared" si="382"/>
        <v>0.10486111111094942</v>
      </c>
      <c r="H2549" s="31" t="str">
        <f t="shared" si="376"/>
        <v>ACCEPTABLE</v>
      </c>
      <c r="I2549" s="18"/>
      <c r="J2549" s="33">
        <v>42863.893055555556</v>
      </c>
      <c r="K2549" s="33">
        <v>42863.904861111114</v>
      </c>
      <c r="L2549" s="27">
        <f t="shared" si="377"/>
        <v>1.1805555557657499E-2</v>
      </c>
      <c r="M2549" s="28" t="str">
        <f t="shared" si="378"/>
        <v>TRUE</v>
      </c>
      <c r="N2549" s="31" t="s">
        <v>39</v>
      </c>
      <c r="O2549" s="29" t="s">
        <v>1362</v>
      </c>
      <c r="P2549"/>
      <c r="Q2549"/>
      <c r="R2549"/>
      <c r="S2549"/>
      <c r="T2549"/>
      <c r="U2549"/>
      <c r="V2549"/>
      <c r="W2549"/>
    </row>
    <row r="2550" spans="1:23" ht="27" customHeight="1" thickBot="1" x14ac:dyDescent="0.3">
      <c r="A2550" s="98">
        <v>20365</v>
      </c>
      <c r="B2550" s="78">
        <v>2565</v>
      </c>
      <c r="C2550" s="79" t="s">
        <v>340</v>
      </c>
      <c r="D2550" s="80">
        <v>42865.340277777781</v>
      </c>
      <c r="E2550" s="78" t="s">
        <v>41</v>
      </c>
      <c r="F2550" s="33">
        <v>42865.228472222225</v>
      </c>
      <c r="G2550" s="51">
        <f t="shared" si="382"/>
        <v>0.11180555555620231</v>
      </c>
      <c r="H2550" s="31" t="str">
        <f t="shared" si="376"/>
        <v>ACCEPTABLE</v>
      </c>
      <c r="I2550" s="18"/>
      <c r="J2550" s="33">
        <v>42865.336111111108</v>
      </c>
      <c r="K2550" s="33">
        <v>42865.35</v>
      </c>
      <c r="L2550" s="27">
        <f t="shared" si="377"/>
        <v>1.3888888890505768E-2</v>
      </c>
      <c r="M2550" s="28" t="str">
        <f t="shared" si="378"/>
        <v>TRUE</v>
      </c>
      <c r="N2550" s="31" t="s">
        <v>41</v>
      </c>
      <c r="O2550" s="29" t="s">
        <v>1363</v>
      </c>
      <c r="P2550"/>
      <c r="Q2550"/>
      <c r="R2550"/>
      <c r="S2550"/>
      <c r="T2550"/>
      <c r="U2550"/>
      <c r="V2550"/>
      <c r="W2550"/>
    </row>
    <row r="2551" spans="1:23" ht="27" customHeight="1" thickBot="1" x14ac:dyDescent="0.3">
      <c r="A2551" s="98">
        <v>20365</v>
      </c>
      <c r="B2551" s="78">
        <v>2566</v>
      </c>
      <c r="C2551" s="79" t="s">
        <v>51</v>
      </c>
      <c r="D2551" s="80">
        <v>42865.368055555555</v>
      </c>
      <c r="E2551" s="78" t="s">
        <v>39</v>
      </c>
      <c r="F2551" s="33">
        <v>42865.228472222225</v>
      </c>
      <c r="G2551" s="51">
        <f t="shared" si="382"/>
        <v>0.13958333332993789</v>
      </c>
      <c r="H2551" s="31" t="str">
        <f t="shared" si="376"/>
        <v>ACCEPTABLE</v>
      </c>
      <c r="I2551" s="18"/>
      <c r="J2551" s="33">
        <v>42865.370833333334</v>
      </c>
      <c r="K2551" s="33">
        <v>42865.376388888886</v>
      </c>
      <c r="L2551" s="27">
        <f t="shared" si="377"/>
        <v>5.5555555518367328E-3</v>
      </c>
      <c r="M2551" s="28" t="str">
        <f t="shared" si="378"/>
        <v>TRUE</v>
      </c>
      <c r="N2551" s="31" t="s">
        <v>39</v>
      </c>
      <c r="O2551" s="29" t="s">
        <v>1264</v>
      </c>
      <c r="P2551"/>
      <c r="Q2551"/>
      <c r="R2551"/>
      <c r="S2551"/>
      <c r="T2551"/>
      <c r="U2551"/>
      <c r="V2551"/>
      <c r="W2551"/>
    </row>
    <row r="2552" spans="1:23" ht="27" customHeight="1" thickBot="1" x14ac:dyDescent="0.3">
      <c r="A2552" s="97">
        <v>20365</v>
      </c>
      <c r="B2552" s="74">
        <v>2567</v>
      </c>
      <c r="C2552" s="75" t="s">
        <v>1175</v>
      </c>
      <c r="D2552" s="94">
        <v>42866.010416666664</v>
      </c>
      <c r="E2552" s="74" t="s">
        <v>41</v>
      </c>
      <c r="F2552" s="33">
        <v>42865.757638888892</v>
      </c>
      <c r="G2552" s="51">
        <f t="shared" si="382"/>
        <v>0.25277777777228039</v>
      </c>
      <c r="H2552" s="31" t="str">
        <f t="shared" si="376"/>
        <v>ACCEPTABLE</v>
      </c>
      <c r="I2552" s="18"/>
      <c r="J2552" s="33">
        <v>42866.025694444441</v>
      </c>
      <c r="K2552" s="33">
        <v>42866.036111111112</v>
      </c>
      <c r="L2552" s="27">
        <f t="shared" si="377"/>
        <v>1.0416666671517305E-2</v>
      </c>
      <c r="M2552" s="28" t="str">
        <f t="shared" si="378"/>
        <v>TRUE</v>
      </c>
      <c r="N2552" s="31" t="s">
        <v>41</v>
      </c>
      <c r="O2552" s="29" t="s">
        <v>1364</v>
      </c>
      <c r="P2552"/>
      <c r="Q2552"/>
      <c r="R2552"/>
      <c r="S2552"/>
      <c r="T2552"/>
      <c r="U2552"/>
      <c r="V2552"/>
      <c r="W2552"/>
    </row>
    <row r="2553" spans="1:23" ht="27" customHeight="1" thickBot="1" x14ac:dyDescent="0.3">
      <c r="A2553" s="97">
        <v>20366</v>
      </c>
      <c r="B2553" s="74">
        <v>2568</v>
      </c>
      <c r="C2553" s="75" t="s">
        <v>1175</v>
      </c>
      <c r="D2553" s="94">
        <v>42866.1875</v>
      </c>
      <c r="E2553" s="74" t="s">
        <v>41</v>
      </c>
      <c r="F2553" s="33">
        <v>42865.885416666664</v>
      </c>
      <c r="G2553" s="51">
        <f t="shared" si="382"/>
        <v>0.30208333333575865</v>
      </c>
      <c r="H2553" s="31" t="str">
        <f t="shared" si="376"/>
        <v>ACCEPTABLE</v>
      </c>
      <c r="I2553" s="18"/>
      <c r="J2553" s="33">
        <v>42866.184027777781</v>
      </c>
      <c r="K2553" s="33">
        <v>42866.195833333331</v>
      </c>
      <c r="L2553" s="27">
        <f t="shared" si="377"/>
        <v>1.1805555550381541E-2</v>
      </c>
      <c r="M2553" s="28" t="str">
        <f t="shared" si="378"/>
        <v>TRUE</v>
      </c>
      <c r="N2553" s="31" t="s">
        <v>41</v>
      </c>
      <c r="O2553" s="29" t="s">
        <v>1212</v>
      </c>
      <c r="P2553"/>
      <c r="Q2553"/>
      <c r="R2553"/>
      <c r="S2553"/>
      <c r="T2553"/>
      <c r="U2553"/>
      <c r="V2553"/>
      <c r="W2553"/>
    </row>
    <row r="2554" spans="1:23" ht="27" customHeight="1" thickBot="1" x14ac:dyDescent="0.3">
      <c r="A2554" s="97">
        <v>20365</v>
      </c>
      <c r="B2554" s="74">
        <v>2569</v>
      </c>
      <c r="C2554" s="75" t="s">
        <v>1175</v>
      </c>
      <c r="D2554" s="76">
        <v>42866.208333333336</v>
      </c>
      <c r="E2554" s="74" t="s">
        <v>39</v>
      </c>
      <c r="F2554" s="33">
        <v>42865.885416666664</v>
      </c>
      <c r="G2554" s="51">
        <f t="shared" si="382"/>
        <v>0.32291666667151731</v>
      </c>
      <c r="H2554" s="31" t="str">
        <f t="shared" si="376"/>
        <v>ACCEPTABLE</v>
      </c>
      <c r="I2554" s="18"/>
      <c r="J2554" s="33">
        <v>42866.20416666667</v>
      </c>
      <c r="K2554" s="33">
        <v>42866.215277777781</v>
      </c>
      <c r="L2554" s="27">
        <f t="shared" si="377"/>
        <v>1.1111111110949423E-2</v>
      </c>
      <c r="M2554" s="28" t="str">
        <f t="shared" si="378"/>
        <v>TRUE</v>
      </c>
      <c r="N2554" s="31" t="s">
        <v>39</v>
      </c>
      <c r="O2554" s="29" t="s">
        <v>1364</v>
      </c>
      <c r="P2554"/>
      <c r="Q2554"/>
      <c r="R2554"/>
      <c r="S2554"/>
      <c r="T2554"/>
      <c r="U2554"/>
      <c r="V2554"/>
      <c r="W2554"/>
    </row>
    <row r="2555" spans="1:23" ht="27" customHeight="1" thickBot="1" x14ac:dyDescent="0.3">
      <c r="A2555" s="97">
        <v>20365</v>
      </c>
      <c r="B2555" s="74">
        <v>2571</v>
      </c>
      <c r="C2555" s="75" t="s">
        <v>51</v>
      </c>
      <c r="D2555" s="76">
        <v>42866.236111111109</v>
      </c>
      <c r="E2555" s="74" t="s">
        <v>41</v>
      </c>
      <c r="F2555" s="33">
        <v>42865.885416666664</v>
      </c>
      <c r="G2555" s="51">
        <f t="shared" si="382"/>
        <v>0.35069444444525288</v>
      </c>
      <c r="H2555" s="31" t="str">
        <f t="shared" si="376"/>
        <v>ACCEPTABLE</v>
      </c>
      <c r="I2555" s="18"/>
      <c r="J2555" s="33">
        <v>42866.237500000003</v>
      </c>
      <c r="K2555" s="33">
        <v>42866.244444444441</v>
      </c>
      <c r="L2555" s="27">
        <f t="shared" si="377"/>
        <v>6.9444444379769266E-3</v>
      </c>
      <c r="M2555" s="28" t="str">
        <f t="shared" si="378"/>
        <v>TRUE</v>
      </c>
      <c r="N2555" s="31" t="s">
        <v>41</v>
      </c>
      <c r="O2555" s="29" t="s">
        <v>1365</v>
      </c>
      <c r="P2555"/>
      <c r="Q2555"/>
      <c r="R2555"/>
      <c r="S2555"/>
      <c r="T2555"/>
      <c r="U2555"/>
      <c r="V2555"/>
      <c r="W2555"/>
    </row>
    <row r="2556" spans="1:23" ht="27" customHeight="1" thickBot="1" x14ac:dyDescent="0.3">
      <c r="A2556" s="97">
        <v>20365</v>
      </c>
      <c r="B2556" s="74">
        <v>2572</v>
      </c>
      <c r="C2556" s="75" t="s">
        <v>340</v>
      </c>
      <c r="D2556" s="76">
        <v>42866.263888888891</v>
      </c>
      <c r="E2556" s="74" t="s">
        <v>39</v>
      </c>
      <c r="F2556" s="33">
        <v>42865.885416666664</v>
      </c>
      <c r="G2556" s="51">
        <f t="shared" si="382"/>
        <v>0.37847222222626442</v>
      </c>
      <c r="H2556" s="31" t="str">
        <f t="shared" si="376"/>
        <v>ACCEPTABLE</v>
      </c>
      <c r="I2556" s="18"/>
      <c r="J2556" s="33">
        <v>42866.268750000003</v>
      </c>
      <c r="K2556" s="33">
        <v>42866.28402777778</v>
      </c>
      <c r="L2556" s="27">
        <f t="shared" si="377"/>
        <v>1.5277777776645962E-2</v>
      </c>
      <c r="M2556" s="28" t="str">
        <f t="shared" si="378"/>
        <v>TRUE</v>
      </c>
      <c r="N2556" s="31" t="s">
        <v>39</v>
      </c>
      <c r="O2556" s="29" t="s">
        <v>1366</v>
      </c>
      <c r="P2556"/>
      <c r="Q2556"/>
      <c r="R2556"/>
      <c r="S2556"/>
      <c r="T2556"/>
      <c r="U2556"/>
      <c r="V2556"/>
      <c r="W2556"/>
    </row>
    <row r="2557" spans="1:23" ht="27" customHeight="1" thickBot="1" x14ac:dyDescent="0.3">
      <c r="A2557" s="97">
        <v>20367</v>
      </c>
      <c r="B2557" s="74">
        <v>2573</v>
      </c>
      <c r="C2557" s="75" t="s">
        <v>340</v>
      </c>
      <c r="D2557" s="76">
        <v>42866.444444444445</v>
      </c>
      <c r="E2557" s="74" t="s">
        <v>41</v>
      </c>
      <c r="F2557" s="33">
        <v>42866.238888888889</v>
      </c>
      <c r="G2557" s="51">
        <f t="shared" si="382"/>
        <v>0.20555555555620231</v>
      </c>
      <c r="H2557" s="31" t="str">
        <f t="shared" si="376"/>
        <v>ACCEPTABLE</v>
      </c>
      <c r="I2557" s="18"/>
      <c r="J2557" s="33">
        <v>42866.445833333331</v>
      </c>
      <c r="K2557" s="33">
        <v>42866.456944444442</v>
      </c>
      <c r="L2557" s="27">
        <f t="shared" si="377"/>
        <v>1.1111111110949423E-2</v>
      </c>
      <c r="M2557" s="28" t="str">
        <f t="shared" si="378"/>
        <v>TRUE</v>
      </c>
      <c r="N2557" s="31" t="s">
        <v>41</v>
      </c>
      <c r="O2557" s="29" t="s">
        <v>1367</v>
      </c>
      <c r="P2557"/>
      <c r="Q2557"/>
      <c r="R2557"/>
      <c r="S2557"/>
      <c r="T2557"/>
      <c r="U2557"/>
      <c r="V2557"/>
      <c r="W2557"/>
    </row>
    <row r="2558" spans="1:23" ht="27" customHeight="1" thickBot="1" x14ac:dyDescent="0.3">
      <c r="A2558" s="97">
        <v>20367</v>
      </c>
      <c r="B2558" s="74">
        <v>2574</v>
      </c>
      <c r="C2558" s="75" t="s">
        <v>51</v>
      </c>
      <c r="D2558" s="76">
        <v>42866.479166666664</v>
      </c>
      <c r="E2558" s="74" t="s">
        <v>39</v>
      </c>
      <c r="F2558" s="33">
        <v>42866.238888888889</v>
      </c>
      <c r="G2558" s="51">
        <f t="shared" si="382"/>
        <v>0.24027777777519077</v>
      </c>
      <c r="H2558" s="31" t="str">
        <f t="shared" si="376"/>
        <v>ACCEPTABLE</v>
      </c>
      <c r="I2558" s="18"/>
      <c r="J2558" s="33">
        <v>42866.477777777778</v>
      </c>
      <c r="K2558" s="33">
        <v>42866.488194444442</v>
      </c>
      <c r="L2558" s="27">
        <f t="shared" si="377"/>
        <v>1.0416666664241347E-2</v>
      </c>
      <c r="M2558" s="28" t="str">
        <f t="shared" si="378"/>
        <v>TRUE</v>
      </c>
      <c r="N2558" s="31" t="s">
        <v>39</v>
      </c>
      <c r="O2558" s="29" t="s">
        <v>1368</v>
      </c>
      <c r="P2558"/>
      <c r="Q2558"/>
      <c r="R2558"/>
      <c r="S2558"/>
      <c r="T2558"/>
      <c r="U2558"/>
      <c r="V2558"/>
      <c r="W2558"/>
    </row>
    <row r="2559" spans="1:23" ht="27" customHeight="1" thickBot="1" x14ac:dyDescent="0.3">
      <c r="A2559" s="97">
        <v>20366</v>
      </c>
      <c r="B2559" s="74">
        <v>2575</v>
      </c>
      <c r="C2559" s="75" t="s">
        <v>43</v>
      </c>
      <c r="D2559" s="76">
        <v>42867.131944444445</v>
      </c>
      <c r="E2559" s="74" t="s">
        <v>41</v>
      </c>
      <c r="F2559" s="33">
        <v>42866.855555555558</v>
      </c>
      <c r="G2559" s="51">
        <f t="shared" si="382"/>
        <v>0.27638888888759539</v>
      </c>
      <c r="H2559" s="31" t="str">
        <f t="shared" si="376"/>
        <v>ACCEPTABLE</v>
      </c>
      <c r="I2559" s="18"/>
      <c r="J2559" s="33">
        <v>42867.125</v>
      </c>
      <c r="K2559" s="33">
        <v>42867.135416666664</v>
      </c>
      <c r="L2559" s="27">
        <f t="shared" si="377"/>
        <v>1.0416666664241347E-2</v>
      </c>
      <c r="M2559" s="28" t="str">
        <f t="shared" si="378"/>
        <v>TRUE</v>
      </c>
      <c r="N2559" s="31" t="s">
        <v>41</v>
      </c>
      <c r="O2559" s="29" t="s">
        <v>398</v>
      </c>
      <c r="P2559"/>
      <c r="Q2559"/>
      <c r="R2559"/>
      <c r="S2559"/>
      <c r="T2559"/>
      <c r="U2559"/>
      <c r="V2559"/>
      <c r="W2559"/>
    </row>
    <row r="2560" spans="1:23" ht="27" customHeight="1" thickBot="1" x14ac:dyDescent="0.3">
      <c r="A2560" s="97">
        <v>20366</v>
      </c>
      <c r="B2560" s="74">
        <v>2576</v>
      </c>
      <c r="C2560" s="75" t="s">
        <v>1175</v>
      </c>
      <c r="D2560" s="76">
        <v>42867.15625</v>
      </c>
      <c r="E2560" s="74" t="s">
        <v>39</v>
      </c>
      <c r="F2560" s="33">
        <v>42866.855555555558</v>
      </c>
      <c r="G2560" s="51">
        <f t="shared" si="382"/>
        <v>0.3006944444423425</v>
      </c>
      <c r="H2560" s="31" t="str">
        <f t="shared" si="376"/>
        <v>ACCEPTABLE</v>
      </c>
      <c r="I2560" s="18"/>
      <c r="J2560" s="33">
        <v>42867.15625</v>
      </c>
      <c r="K2560" s="33">
        <v>42867.170138888891</v>
      </c>
      <c r="L2560" s="27">
        <f t="shared" si="377"/>
        <v>1.3888888890505768E-2</v>
      </c>
      <c r="M2560" s="28" t="str">
        <f t="shared" si="378"/>
        <v>TRUE</v>
      </c>
      <c r="N2560" s="31" t="s">
        <v>39</v>
      </c>
      <c r="O2560" s="29" t="s">
        <v>1369</v>
      </c>
      <c r="P2560"/>
      <c r="Q2560"/>
      <c r="R2560"/>
      <c r="S2560"/>
      <c r="T2560"/>
      <c r="U2560"/>
      <c r="V2560"/>
      <c r="W2560"/>
    </row>
    <row r="2561" spans="1:23" ht="27" customHeight="1" thickBot="1" x14ac:dyDescent="0.3">
      <c r="A2561" s="97">
        <v>20368</v>
      </c>
      <c r="B2561" s="74">
        <v>2577</v>
      </c>
      <c r="C2561" s="75" t="s">
        <v>1175</v>
      </c>
      <c r="D2561" s="76">
        <v>42867.208333333336</v>
      </c>
      <c r="E2561" s="74" t="s">
        <v>41</v>
      </c>
      <c r="F2561" s="33">
        <v>42866.855555555558</v>
      </c>
      <c r="G2561" s="51">
        <f t="shared" si="382"/>
        <v>0.35277777777810115</v>
      </c>
      <c r="H2561" s="31" t="str">
        <f t="shared" si="376"/>
        <v>ACCEPTABLE</v>
      </c>
      <c r="I2561" s="18"/>
      <c r="J2561" s="33">
        <v>42867.190972222219</v>
      </c>
      <c r="K2561" s="33">
        <v>42867.206250000003</v>
      </c>
      <c r="L2561" s="27">
        <f t="shared" si="377"/>
        <v>1.527777778392192E-2</v>
      </c>
      <c r="M2561" s="28" t="str">
        <f t="shared" si="378"/>
        <v>TRUE</v>
      </c>
      <c r="N2561" s="31" t="s">
        <v>41</v>
      </c>
      <c r="O2561" s="29" t="s">
        <v>1370</v>
      </c>
      <c r="P2561"/>
      <c r="Q2561"/>
      <c r="R2561"/>
      <c r="S2561"/>
      <c r="T2561"/>
      <c r="U2561"/>
      <c r="V2561"/>
      <c r="W2561"/>
    </row>
    <row r="2562" spans="1:23" ht="27" customHeight="1" thickBot="1" x14ac:dyDescent="0.3">
      <c r="A2562" s="97">
        <v>20368</v>
      </c>
      <c r="B2562" s="74">
        <v>2578</v>
      </c>
      <c r="C2562" s="75" t="s">
        <v>43</v>
      </c>
      <c r="D2562" s="76">
        <v>42867.25</v>
      </c>
      <c r="E2562" s="74" t="s">
        <v>39</v>
      </c>
      <c r="F2562" s="33">
        <v>42866.855555555558</v>
      </c>
      <c r="G2562" s="51">
        <f t="shared" si="382"/>
        <v>0.3944444444423425</v>
      </c>
      <c r="H2562" s="31" t="str">
        <f t="shared" si="376"/>
        <v>ACCEPTABLE</v>
      </c>
      <c r="I2562" s="18"/>
      <c r="J2562" s="33">
        <v>42867.229166666664</v>
      </c>
      <c r="K2562" s="33">
        <v>42867.237500000003</v>
      </c>
      <c r="L2562" s="27">
        <f t="shared" si="377"/>
        <v>8.3333333386690356E-3</v>
      </c>
      <c r="M2562" s="28" t="str">
        <f t="shared" si="378"/>
        <v>TRUE</v>
      </c>
      <c r="N2562" s="31" t="s">
        <v>39</v>
      </c>
      <c r="O2562" s="29" t="s">
        <v>1155</v>
      </c>
      <c r="P2562"/>
      <c r="Q2562"/>
      <c r="R2562"/>
      <c r="S2562"/>
      <c r="T2562"/>
      <c r="U2562"/>
      <c r="V2562"/>
      <c r="W2562"/>
    </row>
    <row r="2563" spans="1:23" ht="27" customHeight="1" thickBot="1" x14ac:dyDescent="0.3">
      <c r="A2563" s="97">
        <v>20367</v>
      </c>
      <c r="B2563" s="74">
        <v>2579</v>
      </c>
      <c r="C2563" s="75" t="s">
        <v>1261</v>
      </c>
      <c r="D2563" s="76">
        <v>42867.590277777781</v>
      </c>
      <c r="E2563" s="74" t="s">
        <v>41</v>
      </c>
      <c r="F2563" s="33">
        <v>42867.44027777778</v>
      </c>
      <c r="G2563" s="51">
        <f t="shared" si="382"/>
        <v>0.15000000000145519</v>
      </c>
      <c r="H2563" s="31" t="str">
        <f t="shared" si="376"/>
        <v>ACCEPTABLE</v>
      </c>
      <c r="I2563" s="18"/>
      <c r="J2563" s="33">
        <v>42867.606944444444</v>
      </c>
      <c r="K2563" s="33">
        <v>42867.613194444442</v>
      </c>
      <c r="L2563" s="27">
        <f t="shared" si="377"/>
        <v>6.2499999985448085E-3</v>
      </c>
      <c r="M2563" s="28" t="str">
        <f t="shared" si="378"/>
        <v>TRUE</v>
      </c>
      <c r="N2563" s="31" t="s">
        <v>41</v>
      </c>
      <c r="O2563" s="29" t="s">
        <v>463</v>
      </c>
      <c r="P2563"/>
      <c r="Q2563"/>
      <c r="R2563"/>
      <c r="S2563"/>
      <c r="T2563"/>
      <c r="U2563"/>
      <c r="V2563"/>
      <c r="W2563"/>
    </row>
    <row r="2564" spans="1:23" ht="27" customHeight="1" thickBot="1" x14ac:dyDescent="0.3">
      <c r="A2564" s="97">
        <v>20367</v>
      </c>
      <c r="B2564" s="74">
        <v>2580</v>
      </c>
      <c r="C2564" s="75" t="s">
        <v>51</v>
      </c>
      <c r="D2564" s="76">
        <v>42867.618055555555</v>
      </c>
      <c r="E2564" s="74" t="s">
        <v>39</v>
      </c>
      <c r="F2564" s="33">
        <v>42867.44027777778</v>
      </c>
      <c r="G2564" s="51">
        <f t="shared" si="382"/>
        <v>0.17777777777519077</v>
      </c>
      <c r="H2564" s="31" t="str">
        <f t="shared" si="376"/>
        <v>ACCEPTABLE</v>
      </c>
      <c r="I2564" s="18"/>
      <c r="J2564" s="33">
        <v>42867.630555555559</v>
      </c>
      <c r="K2564" s="33">
        <v>42867.642361111109</v>
      </c>
      <c r="L2564" s="27">
        <f t="shared" si="377"/>
        <v>1.1805555550381541E-2</v>
      </c>
      <c r="M2564" s="28" t="str">
        <f t="shared" si="378"/>
        <v>TRUE</v>
      </c>
      <c r="N2564" s="31" t="s">
        <v>39</v>
      </c>
      <c r="O2564" s="29" t="s">
        <v>1371</v>
      </c>
      <c r="P2564"/>
      <c r="Q2564"/>
      <c r="R2564"/>
      <c r="S2564"/>
      <c r="T2564"/>
      <c r="U2564"/>
      <c r="V2564"/>
      <c r="W2564"/>
    </row>
    <row r="2565" spans="1:23" ht="27" customHeight="1" thickBot="1" x14ac:dyDescent="0.3">
      <c r="A2565" s="98">
        <v>20369</v>
      </c>
      <c r="B2565" s="78">
        <v>2581</v>
      </c>
      <c r="C2565" s="79" t="s">
        <v>1175</v>
      </c>
      <c r="D2565" s="80">
        <v>42867.659722222219</v>
      </c>
      <c r="E2565" s="78" t="s">
        <v>41</v>
      </c>
      <c r="F2565" s="33">
        <v>42867.44027777778</v>
      </c>
      <c r="G2565" s="51">
        <f t="shared" si="382"/>
        <v>0.21944444443943212</v>
      </c>
      <c r="H2565" s="31" t="str">
        <f t="shared" si="376"/>
        <v>ACCEPTABLE</v>
      </c>
      <c r="I2565" s="18"/>
      <c r="J2565" s="33">
        <v>42867.673611111109</v>
      </c>
      <c r="K2565" s="33">
        <v>42867.686111111114</v>
      </c>
      <c r="L2565" s="27">
        <f t="shared" si="377"/>
        <v>1.2500000004365575E-2</v>
      </c>
      <c r="M2565" s="28" t="str">
        <f t="shared" si="378"/>
        <v>TRUE</v>
      </c>
      <c r="N2565" s="31" t="s">
        <v>41</v>
      </c>
      <c r="O2565" s="29" t="s">
        <v>1372</v>
      </c>
      <c r="P2565"/>
      <c r="Q2565"/>
      <c r="R2565"/>
      <c r="S2565"/>
      <c r="T2565"/>
      <c r="U2565"/>
      <c r="V2565"/>
      <c r="W2565"/>
    </row>
    <row r="2566" spans="1:23" ht="27" customHeight="1" thickBot="1" x14ac:dyDescent="0.3">
      <c r="A2566" s="98">
        <v>20369</v>
      </c>
      <c r="B2566" s="78">
        <v>2582</v>
      </c>
      <c r="C2566" s="79" t="s">
        <v>43</v>
      </c>
      <c r="D2566" s="80">
        <v>42867.701388888891</v>
      </c>
      <c r="E2566" s="78" t="s">
        <v>39</v>
      </c>
      <c r="F2566" s="33">
        <v>42867.44027777778</v>
      </c>
      <c r="G2566" s="51">
        <f t="shared" si="382"/>
        <v>0.26111111111094942</v>
      </c>
      <c r="H2566" s="31" t="str">
        <f t="shared" si="376"/>
        <v>ACCEPTABLE</v>
      </c>
      <c r="I2566" s="18"/>
      <c r="J2566" s="33">
        <v>42867.71875</v>
      </c>
      <c r="K2566" s="33">
        <v>42867.723611111112</v>
      </c>
      <c r="L2566" s="27">
        <f t="shared" si="377"/>
        <v>4.8611111124046147E-3</v>
      </c>
      <c r="M2566" s="28" t="str">
        <f t="shared" si="378"/>
        <v>TRUE</v>
      </c>
      <c r="N2566" s="31" t="s">
        <v>39</v>
      </c>
      <c r="O2566" s="29" t="s">
        <v>1285</v>
      </c>
      <c r="P2566"/>
      <c r="Q2566"/>
      <c r="R2566"/>
      <c r="S2566"/>
      <c r="T2566"/>
      <c r="U2566"/>
      <c r="V2566"/>
      <c r="W2566"/>
    </row>
    <row r="2567" spans="1:23" ht="27" customHeight="1" thickBot="1" x14ac:dyDescent="0.3">
      <c r="A2567" s="98">
        <v>20368</v>
      </c>
      <c r="B2567" s="78">
        <v>2583</v>
      </c>
      <c r="C2567" s="79" t="s">
        <v>43</v>
      </c>
      <c r="D2567" s="80">
        <v>42868.340277777781</v>
      </c>
      <c r="E2567" s="78" t="s">
        <v>41</v>
      </c>
      <c r="F2567" s="33">
        <v>42868.277777777781</v>
      </c>
      <c r="G2567" s="51">
        <f t="shared" si="382"/>
        <v>6.25E-2</v>
      </c>
      <c r="H2567" s="31" t="str">
        <f t="shared" si="376"/>
        <v>ACCEPTABLE</v>
      </c>
      <c r="I2567" s="18"/>
      <c r="J2567" s="33">
        <v>42868.35</v>
      </c>
      <c r="K2567" s="33">
        <v>42868.355555555558</v>
      </c>
      <c r="L2567" s="27">
        <f t="shared" si="377"/>
        <v>5.5555555591126904E-3</v>
      </c>
      <c r="M2567" s="28" t="str">
        <f t="shared" si="378"/>
        <v>TRUE</v>
      </c>
      <c r="N2567" s="31" t="s">
        <v>41</v>
      </c>
      <c r="O2567" s="29" t="s">
        <v>54</v>
      </c>
      <c r="P2567"/>
      <c r="Q2567"/>
      <c r="R2567"/>
      <c r="S2567"/>
      <c r="T2567"/>
      <c r="U2567"/>
      <c r="V2567"/>
      <c r="W2567"/>
    </row>
    <row r="2568" spans="1:23" ht="27" customHeight="1" thickBot="1" x14ac:dyDescent="0.3">
      <c r="A2568" s="98">
        <v>20369</v>
      </c>
      <c r="B2568" s="78">
        <v>2585</v>
      </c>
      <c r="C2568" s="79" t="s">
        <v>43</v>
      </c>
      <c r="D2568" s="80">
        <v>42868.385416666664</v>
      </c>
      <c r="E2568" s="78" t="s">
        <v>41</v>
      </c>
      <c r="F2568" s="33">
        <v>42868.277777777781</v>
      </c>
      <c r="G2568" s="51">
        <f t="shared" si="382"/>
        <v>0.10763888888322981</v>
      </c>
      <c r="H2568" s="31" t="str">
        <f t="shared" ref="H2568:H2623" si="383">IF(D2568-F2568&lt;0,"TOO LATE",IF(G2568="","",IF(OR(DAY(D2568-F2568)&gt;1,AND(HOUR(D2568-F2568)&gt;HOUR("0:59"),(SIGN(D2568-F2568)=1))),"ACCEPTABLE","TOO LATE")))</f>
        <v>ACCEPTABLE</v>
      </c>
      <c r="I2568" s="18"/>
      <c r="J2568" s="33">
        <v>42868.379861111112</v>
      </c>
      <c r="K2568" s="33">
        <v>42868.390277777777</v>
      </c>
      <c r="L2568" s="27">
        <f t="shared" ref="L2568:L2624" si="384">IF(OR(K2568="",J2568=""), "Incomplete Data", K2568-J2568)</f>
        <v>1.0416666664241347E-2</v>
      </c>
      <c r="M2568" s="28" t="str">
        <f t="shared" ref="M2568:M2624" si="385">_xlfn.IFS(OR(J2568=0,K2568=0,L2568=""), "Incomplete Data", OR(L2568&gt;$M$5,L2568&lt;-$M$5),"FALSE",  OR(L2568&lt;=$M$5,L2568&gt;-$M$5), "TRUE")</f>
        <v>TRUE</v>
      </c>
      <c r="N2568" s="31" t="s">
        <v>41</v>
      </c>
      <c r="O2568" s="29" t="s">
        <v>1373</v>
      </c>
      <c r="P2568"/>
      <c r="Q2568"/>
      <c r="R2568"/>
      <c r="S2568"/>
      <c r="T2568"/>
      <c r="U2568"/>
      <c r="V2568"/>
      <c r="W2568"/>
    </row>
    <row r="2569" spans="1:23" ht="27" customHeight="1" thickBot="1" x14ac:dyDescent="0.3">
      <c r="A2569" s="97">
        <v>20369</v>
      </c>
      <c r="B2569" s="74">
        <v>2586</v>
      </c>
      <c r="C2569" s="75" t="s">
        <v>1175</v>
      </c>
      <c r="D2569" s="76">
        <v>42868.416666666664</v>
      </c>
      <c r="E2569" s="74" t="s">
        <v>39</v>
      </c>
      <c r="F2569" s="33">
        <v>42868.277777777781</v>
      </c>
      <c r="G2569" s="51">
        <f t="shared" si="382"/>
        <v>0.13888888888322981</v>
      </c>
      <c r="H2569" s="31" t="str">
        <f t="shared" si="383"/>
        <v>ACCEPTABLE</v>
      </c>
      <c r="I2569" s="18"/>
      <c r="J2569" s="33">
        <v>42868.390972222223</v>
      </c>
      <c r="K2569" s="33">
        <v>42868.406944444447</v>
      </c>
      <c r="L2569" s="27">
        <f t="shared" si="384"/>
        <v>1.5972222223354038E-2</v>
      </c>
      <c r="M2569" s="28" t="str">
        <f t="shared" si="385"/>
        <v>TRUE</v>
      </c>
      <c r="N2569" s="31" t="s">
        <v>39</v>
      </c>
      <c r="O2569" s="29" t="s">
        <v>1374</v>
      </c>
      <c r="P2569"/>
      <c r="Q2569"/>
      <c r="R2569"/>
      <c r="S2569"/>
      <c r="T2569"/>
      <c r="U2569"/>
      <c r="V2569"/>
      <c r="W2569"/>
    </row>
    <row r="2570" spans="1:23" ht="27" customHeight="1" thickBot="1" x14ac:dyDescent="0.3">
      <c r="A2570" s="97">
        <v>20370</v>
      </c>
      <c r="B2570" s="74">
        <v>2587</v>
      </c>
      <c r="C2570" s="75" t="s">
        <v>1175</v>
      </c>
      <c r="D2570" s="76">
        <v>42868.923611111109</v>
      </c>
      <c r="E2570" s="74" t="s">
        <v>41</v>
      </c>
      <c r="F2570" s="33">
        <v>42868.75</v>
      </c>
      <c r="G2570" s="51">
        <f t="shared" si="382"/>
        <v>0.17361111110949423</v>
      </c>
      <c r="H2570" s="31" t="str">
        <f t="shared" si="383"/>
        <v>ACCEPTABLE</v>
      </c>
      <c r="I2570" s="18"/>
      <c r="J2570" s="33">
        <v>42868.909722222219</v>
      </c>
      <c r="K2570" s="33">
        <v>42868.921527777777</v>
      </c>
      <c r="L2570" s="27">
        <f t="shared" si="384"/>
        <v>1.1805555557657499E-2</v>
      </c>
      <c r="M2570" s="28" t="str">
        <f t="shared" si="385"/>
        <v>TRUE</v>
      </c>
      <c r="N2570" s="31" t="s">
        <v>41</v>
      </c>
      <c r="O2570" s="29" t="s">
        <v>1375</v>
      </c>
      <c r="P2570"/>
      <c r="Q2570"/>
      <c r="R2570"/>
      <c r="S2570"/>
      <c r="T2570"/>
      <c r="U2570"/>
      <c r="V2570"/>
      <c r="W2570"/>
    </row>
    <row r="2571" spans="1:23" ht="27" customHeight="1" thickBot="1" x14ac:dyDescent="0.3">
      <c r="A2571" s="97">
        <v>20370</v>
      </c>
      <c r="B2571" s="74">
        <v>2588</v>
      </c>
      <c r="C2571" s="75" t="s">
        <v>1175</v>
      </c>
      <c r="D2571" s="76">
        <v>42868.951388888891</v>
      </c>
      <c r="E2571" s="74" t="s">
        <v>39</v>
      </c>
      <c r="F2571" s="33">
        <v>42868.75</v>
      </c>
      <c r="G2571" s="51">
        <f t="shared" si="382"/>
        <v>0.20138888889050577</v>
      </c>
      <c r="H2571" s="31" t="str">
        <f t="shared" si="383"/>
        <v>ACCEPTABLE</v>
      </c>
      <c r="I2571" s="18"/>
      <c r="J2571" s="33">
        <v>42868.935416666667</v>
      </c>
      <c r="K2571" s="33">
        <v>42868.946527777778</v>
      </c>
      <c r="L2571" s="27">
        <f t="shared" si="384"/>
        <v>1.1111111110949423E-2</v>
      </c>
      <c r="M2571" s="28" t="str">
        <f t="shared" si="385"/>
        <v>TRUE</v>
      </c>
      <c r="N2571" s="31" t="s">
        <v>39</v>
      </c>
      <c r="O2571" s="29" t="s">
        <v>1375</v>
      </c>
      <c r="P2571"/>
      <c r="Q2571"/>
      <c r="R2571"/>
      <c r="S2571"/>
      <c r="T2571"/>
      <c r="U2571"/>
      <c r="V2571"/>
      <c r="W2571"/>
    </row>
    <row r="2572" spans="1:23" ht="27" customHeight="1" thickBot="1" x14ac:dyDescent="0.3">
      <c r="A2572" s="97">
        <v>20371</v>
      </c>
      <c r="B2572" s="74">
        <v>2588</v>
      </c>
      <c r="C2572" s="75" t="s">
        <v>340</v>
      </c>
      <c r="D2572" s="76">
        <v>42870.548611111109</v>
      </c>
      <c r="E2572" s="74" t="s">
        <v>41</v>
      </c>
      <c r="F2572" s="33">
        <v>42870.324999999997</v>
      </c>
      <c r="G2572" s="51">
        <f t="shared" si="382"/>
        <v>0.22361111111240461</v>
      </c>
      <c r="H2572" s="31" t="str">
        <f t="shared" si="383"/>
        <v>ACCEPTABLE</v>
      </c>
      <c r="I2572" s="18"/>
      <c r="J2572" s="33">
        <v>42870.565972222219</v>
      </c>
      <c r="K2572" s="33">
        <v>42870.57708333333</v>
      </c>
      <c r="L2572" s="27">
        <f t="shared" si="384"/>
        <v>1.1111111110949423E-2</v>
      </c>
      <c r="M2572" s="28" t="str">
        <f t="shared" si="385"/>
        <v>TRUE</v>
      </c>
      <c r="N2572" s="31" t="s">
        <v>41</v>
      </c>
      <c r="O2572" s="29" t="s">
        <v>1376</v>
      </c>
      <c r="P2572"/>
      <c r="Q2572"/>
      <c r="R2572"/>
      <c r="S2572"/>
      <c r="T2572"/>
      <c r="U2572"/>
      <c r="V2572"/>
      <c r="W2572"/>
    </row>
    <row r="2573" spans="1:23" ht="27" customHeight="1" thickBot="1" x14ac:dyDescent="0.3">
      <c r="A2573" s="97">
        <v>20371</v>
      </c>
      <c r="B2573" s="74">
        <v>2588</v>
      </c>
      <c r="C2573" s="75" t="s">
        <v>51</v>
      </c>
      <c r="D2573" s="76">
        <v>42870.583333333336</v>
      </c>
      <c r="E2573" s="74" t="s">
        <v>39</v>
      </c>
      <c r="F2573" s="33">
        <v>42870.324999999997</v>
      </c>
      <c r="G2573" s="51">
        <f t="shared" si="382"/>
        <v>0.25833333333866904</v>
      </c>
      <c r="H2573" s="31" t="str">
        <f t="shared" si="383"/>
        <v>ACCEPTABLE</v>
      </c>
      <c r="I2573" s="18"/>
      <c r="J2573" s="33">
        <v>42870.599305555559</v>
      </c>
      <c r="K2573" s="33">
        <v>42870.604166666664</v>
      </c>
      <c r="L2573" s="27">
        <f t="shared" si="384"/>
        <v>4.8611111051286571E-3</v>
      </c>
      <c r="M2573" s="28" t="str">
        <f t="shared" si="385"/>
        <v>TRUE</v>
      </c>
      <c r="N2573" s="31" t="s">
        <v>39</v>
      </c>
      <c r="O2573" s="29" t="s">
        <v>181</v>
      </c>
      <c r="P2573"/>
      <c r="Q2573"/>
      <c r="R2573"/>
      <c r="S2573"/>
      <c r="T2573"/>
      <c r="U2573"/>
      <c r="V2573"/>
      <c r="W2573"/>
    </row>
    <row r="2574" spans="1:23" ht="27" customHeight="1" thickBot="1" x14ac:dyDescent="0.3">
      <c r="A2574" s="97">
        <v>20371</v>
      </c>
      <c r="B2574" s="74">
        <v>2589</v>
      </c>
      <c r="C2574" s="75" t="s">
        <v>51</v>
      </c>
      <c r="D2574" s="76">
        <v>42871.829861111109</v>
      </c>
      <c r="E2574" s="74" t="s">
        <v>41</v>
      </c>
      <c r="F2574" s="33">
        <v>42871.529861111114</v>
      </c>
      <c r="G2574" s="51">
        <f>IF(D2574="","",D2574-F2574)</f>
        <v>0.29999999999563443</v>
      </c>
      <c r="H2574" s="31" t="str">
        <f t="shared" si="383"/>
        <v>ACCEPTABLE</v>
      </c>
      <c r="I2574" s="18"/>
      <c r="J2574" s="33">
        <v>42871.825694444444</v>
      </c>
      <c r="K2574" s="33">
        <v>42871.831250000003</v>
      </c>
      <c r="L2574" s="27">
        <f t="shared" si="384"/>
        <v>5.5555555591126904E-3</v>
      </c>
      <c r="M2574" s="28" t="str">
        <f t="shared" si="385"/>
        <v>TRUE</v>
      </c>
      <c r="N2574" s="31" t="s">
        <v>41</v>
      </c>
      <c r="O2574" s="29" t="s">
        <v>1344</v>
      </c>
      <c r="P2574"/>
      <c r="Q2574"/>
      <c r="R2574"/>
      <c r="S2574"/>
      <c r="T2574"/>
      <c r="U2574"/>
      <c r="V2574"/>
      <c r="W2574"/>
    </row>
    <row r="2575" spans="1:23" ht="27" customHeight="1" thickBot="1" x14ac:dyDescent="0.3">
      <c r="A2575" s="97">
        <v>20371</v>
      </c>
      <c r="B2575" s="74">
        <v>2590</v>
      </c>
      <c r="C2575" s="75" t="s">
        <v>340</v>
      </c>
      <c r="D2575" s="76">
        <v>42871.857638888891</v>
      </c>
      <c r="E2575" s="74" t="s">
        <v>39</v>
      </c>
      <c r="F2575" s="33">
        <v>42871.529861111114</v>
      </c>
      <c r="G2575" s="51">
        <f>IF(D2575="","",D2575-F2575)</f>
        <v>0.32777777777664596</v>
      </c>
      <c r="H2575" s="31" t="str">
        <f t="shared" si="383"/>
        <v>ACCEPTABLE</v>
      </c>
      <c r="I2575" s="18"/>
      <c r="J2575" s="33">
        <v>42871.853472222225</v>
      </c>
      <c r="K2575" s="33">
        <v>42871.864583333336</v>
      </c>
      <c r="L2575" s="27">
        <f t="shared" si="384"/>
        <v>1.1111111110949423E-2</v>
      </c>
      <c r="M2575" s="28" t="str">
        <f t="shared" si="385"/>
        <v>TRUE</v>
      </c>
      <c r="N2575" s="31" t="s">
        <v>39</v>
      </c>
      <c r="O2575" s="29" t="s">
        <v>1377</v>
      </c>
      <c r="P2575"/>
      <c r="Q2575"/>
      <c r="R2575"/>
      <c r="S2575"/>
      <c r="T2575"/>
      <c r="U2575"/>
      <c r="V2575"/>
      <c r="W2575"/>
    </row>
    <row r="2576" spans="1:23" ht="27" customHeight="1" thickBot="1" x14ac:dyDescent="0.3">
      <c r="A2576" s="97">
        <v>20372</v>
      </c>
      <c r="B2576" s="74">
        <v>2591</v>
      </c>
      <c r="C2576" s="75" t="s">
        <v>1175</v>
      </c>
      <c r="D2576" s="76">
        <v>42872.458333333336</v>
      </c>
      <c r="E2576" s="74" t="s">
        <v>41</v>
      </c>
      <c r="F2576" s="33">
        <v>42872.248611111114</v>
      </c>
      <c r="G2576" s="51">
        <f>IF(D2576="","",D2576-F2576)</f>
        <v>0.20972222222189885</v>
      </c>
      <c r="H2576" s="31" t="str">
        <f t="shared" si="383"/>
        <v>ACCEPTABLE</v>
      </c>
      <c r="I2576" s="18"/>
      <c r="J2576" s="33">
        <v>42872.477083333331</v>
      </c>
      <c r="K2576" s="33">
        <v>42872.489583333336</v>
      </c>
      <c r="L2576" s="27">
        <f t="shared" si="384"/>
        <v>1.2500000004365575E-2</v>
      </c>
      <c r="M2576" s="28" t="str">
        <f t="shared" si="385"/>
        <v>TRUE</v>
      </c>
      <c r="N2576" s="31" t="s">
        <v>41</v>
      </c>
      <c r="O2576" s="29" t="s">
        <v>897</v>
      </c>
      <c r="P2576"/>
      <c r="Q2576"/>
      <c r="R2576"/>
      <c r="S2576"/>
      <c r="T2576"/>
      <c r="U2576"/>
      <c r="V2576"/>
      <c r="W2576"/>
    </row>
    <row r="2577" spans="1:23" ht="27" customHeight="1" thickBot="1" x14ac:dyDescent="0.3">
      <c r="A2577" s="97">
        <v>20372</v>
      </c>
      <c r="B2577" s="74">
        <v>2592</v>
      </c>
      <c r="C2577" s="75" t="s">
        <v>43</v>
      </c>
      <c r="D2577" s="76">
        <v>42872.493055555555</v>
      </c>
      <c r="E2577" s="74" t="s">
        <v>39</v>
      </c>
      <c r="F2577" s="33">
        <v>42872.248611111114</v>
      </c>
      <c r="G2577" s="51">
        <f>IF(D2577="","",D2577-F2577)</f>
        <v>0.24444444444088731</v>
      </c>
      <c r="H2577" s="31" t="str">
        <f t="shared" si="383"/>
        <v>ACCEPTABLE</v>
      </c>
      <c r="I2577" s="18"/>
      <c r="J2577" s="33">
        <v>42872.515972222223</v>
      </c>
      <c r="K2577" s="33">
        <v>42872.520833333336</v>
      </c>
      <c r="L2577" s="27">
        <f t="shared" si="384"/>
        <v>4.8611111124046147E-3</v>
      </c>
      <c r="M2577" s="28" t="str">
        <f t="shared" si="385"/>
        <v>TRUE</v>
      </c>
      <c r="N2577" s="31" t="s">
        <v>39</v>
      </c>
      <c r="O2577" s="29" t="s">
        <v>1155</v>
      </c>
      <c r="P2577"/>
      <c r="Q2577"/>
      <c r="R2577"/>
      <c r="S2577"/>
      <c r="T2577"/>
      <c r="U2577"/>
      <c r="V2577"/>
      <c r="W2577"/>
    </row>
    <row r="2578" spans="1:23" ht="27" customHeight="1" thickBot="1" x14ac:dyDescent="0.3">
      <c r="A2578" s="97">
        <v>20372</v>
      </c>
      <c r="B2578" s="74">
        <v>2593</v>
      </c>
      <c r="C2578" s="75" t="s">
        <v>43</v>
      </c>
      <c r="D2578" s="76">
        <v>42873.506944444445</v>
      </c>
      <c r="E2578" s="74" t="s">
        <v>41</v>
      </c>
      <c r="F2578" s="33">
        <v>42873.214583333334</v>
      </c>
      <c r="G2578" s="51">
        <f>IF(D2578="","",D2578-F2578)</f>
        <v>0.29236111111094942</v>
      </c>
      <c r="H2578" s="31" t="str">
        <f t="shared" si="383"/>
        <v>ACCEPTABLE</v>
      </c>
      <c r="I2578" s="18"/>
      <c r="J2578" s="33">
        <v>42873.50277777778</v>
      </c>
      <c r="K2578" s="33">
        <v>42873.509722222225</v>
      </c>
      <c r="L2578" s="27">
        <f t="shared" si="384"/>
        <v>6.9444444452528842E-3</v>
      </c>
      <c r="M2578" s="28" t="str">
        <f t="shared" si="385"/>
        <v>TRUE</v>
      </c>
      <c r="N2578" s="31" t="s">
        <v>41</v>
      </c>
      <c r="O2578" s="29" t="s">
        <v>1155</v>
      </c>
      <c r="P2578"/>
      <c r="Q2578"/>
      <c r="R2578"/>
      <c r="S2578"/>
      <c r="T2578"/>
      <c r="U2578"/>
      <c r="V2578"/>
      <c r="W2578"/>
    </row>
    <row r="2579" spans="1:23" ht="27" customHeight="1" thickBot="1" x14ac:dyDescent="0.3">
      <c r="A2579" s="97">
        <v>20372</v>
      </c>
      <c r="B2579" s="74">
        <v>2594</v>
      </c>
      <c r="C2579" s="108" t="s">
        <v>1175</v>
      </c>
      <c r="D2579" s="76">
        <v>42873.541666666664</v>
      </c>
      <c r="E2579" s="74" t="s">
        <v>39</v>
      </c>
      <c r="F2579" s="33">
        <v>42873.214583333334</v>
      </c>
      <c r="G2579" s="51">
        <f>IF(D2579="","",D2579-F2579)</f>
        <v>0.32708333332993789</v>
      </c>
      <c r="H2579" s="31" t="str">
        <f t="shared" si="383"/>
        <v>ACCEPTABLE</v>
      </c>
      <c r="I2579" s="18"/>
      <c r="J2579" s="33">
        <v>42873.5625</v>
      </c>
      <c r="K2579" s="33">
        <v>42873.575694444444</v>
      </c>
      <c r="L2579" s="27">
        <f t="shared" si="384"/>
        <v>1.3194444443797693E-2</v>
      </c>
      <c r="M2579" s="28" t="str">
        <f t="shared" si="385"/>
        <v>TRUE</v>
      </c>
      <c r="N2579" s="31" t="s">
        <v>39</v>
      </c>
      <c r="O2579" s="29" t="s">
        <v>1296</v>
      </c>
      <c r="P2579"/>
      <c r="Q2579"/>
      <c r="R2579"/>
      <c r="S2579"/>
      <c r="T2579"/>
      <c r="U2579"/>
      <c r="V2579"/>
      <c r="W2579"/>
    </row>
    <row r="2580" spans="1:23" ht="27" customHeight="1" thickBot="1" x14ac:dyDescent="0.3">
      <c r="A2580" s="77">
        <v>20373</v>
      </c>
      <c r="B2580" s="116">
        <v>2595</v>
      </c>
      <c r="C2580" s="117" t="s">
        <v>340</v>
      </c>
      <c r="D2580" s="95">
        <v>42873.652777777781</v>
      </c>
      <c r="E2580" s="115" t="s">
        <v>41</v>
      </c>
      <c r="F2580" s="33">
        <v>42873.577777777777</v>
      </c>
      <c r="G2580" s="51">
        <f t="shared" ref="G2580:G2600" si="386">IF(D2580="","",D2580-F2580)</f>
        <v>7.5000000004365575E-2</v>
      </c>
      <c r="H2580" s="31" t="str">
        <f t="shared" si="383"/>
        <v>ACCEPTABLE</v>
      </c>
      <c r="I2580" s="18"/>
      <c r="J2580" s="33">
        <v>42873.638194444444</v>
      </c>
      <c r="K2580" s="33">
        <v>42873.649305555555</v>
      </c>
      <c r="L2580" s="27">
        <f t="shared" si="384"/>
        <v>1.1111111110949423E-2</v>
      </c>
      <c r="M2580" s="28" t="str">
        <f t="shared" si="385"/>
        <v>TRUE</v>
      </c>
      <c r="N2580" s="31" t="s">
        <v>41</v>
      </c>
      <c r="O2580" s="29" t="s">
        <v>1378</v>
      </c>
      <c r="P2580"/>
      <c r="Q2580"/>
      <c r="R2580"/>
      <c r="S2580"/>
      <c r="T2580"/>
      <c r="U2580"/>
      <c r="V2580"/>
      <c r="W2580"/>
    </row>
    <row r="2581" spans="1:23" ht="27" customHeight="1" thickBot="1" x14ac:dyDescent="0.3">
      <c r="A2581" s="77">
        <v>20373</v>
      </c>
      <c r="B2581" s="78">
        <v>2596</v>
      </c>
      <c r="C2581" s="79" t="s">
        <v>51</v>
      </c>
      <c r="D2581" s="118">
        <v>42873.6875</v>
      </c>
      <c r="E2581" s="78" t="s">
        <v>39</v>
      </c>
      <c r="F2581" s="33">
        <v>42873.577777777777</v>
      </c>
      <c r="G2581" s="51">
        <f t="shared" si="386"/>
        <v>0.10972222222335404</v>
      </c>
      <c r="H2581" s="31" t="str">
        <f t="shared" si="383"/>
        <v>ACCEPTABLE</v>
      </c>
      <c r="I2581" s="18"/>
      <c r="J2581" s="33">
        <v>42873.666666666664</v>
      </c>
      <c r="K2581" s="33">
        <v>42873.677083333336</v>
      </c>
      <c r="L2581" s="27">
        <f t="shared" si="384"/>
        <v>1.0416666671517305E-2</v>
      </c>
      <c r="M2581" s="28" t="str">
        <f t="shared" si="385"/>
        <v>TRUE</v>
      </c>
      <c r="N2581" s="31" t="s">
        <v>39</v>
      </c>
      <c r="O2581" s="29" t="s">
        <v>542</v>
      </c>
      <c r="P2581"/>
      <c r="Q2581"/>
      <c r="R2581"/>
      <c r="S2581"/>
      <c r="T2581"/>
      <c r="U2581"/>
      <c r="V2581"/>
      <c r="W2581"/>
    </row>
    <row r="2582" spans="1:23" ht="27" customHeight="1" thickBot="1" x14ac:dyDescent="0.3">
      <c r="A2582" s="77">
        <v>20373</v>
      </c>
      <c r="B2582" s="78">
        <v>2597</v>
      </c>
      <c r="C2582" s="79" t="s">
        <v>53</v>
      </c>
      <c r="D2582" s="80">
        <v>42875.277777777781</v>
      </c>
      <c r="E2582" s="115" t="s">
        <v>41</v>
      </c>
      <c r="F2582" s="33">
        <v>42875.229166666664</v>
      </c>
      <c r="G2582" s="51">
        <f t="shared" si="386"/>
        <v>4.8611111116770189E-2</v>
      </c>
      <c r="H2582" s="31" t="str">
        <f t="shared" si="383"/>
        <v>ACCEPTABLE</v>
      </c>
      <c r="I2582" s="18"/>
      <c r="J2582" s="33">
        <v>42875.277083333334</v>
      </c>
      <c r="K2582" s="33">
        <v>42875.283333333333</v>
      </c>
      <c r="L2582" s="27">
        <f t="shared" si="384"/>
        <v>6.2499999985448085E-3</v>
      </c>
      <c r="M2582" s="28" t="str">
        <f t="shared" si="385"/>
        <v>TRUE</v>
      </c>
      <c r="N2582" s="31" t="s">
        <v>41</v>
      </c>
      <c r="O2582" s="29" t="s">
        <v>542</v>
      </c>
      <c r="P2582"/>
      <c r="Q2582"/>
      <c r="R2582"/>
      <c r="S2582"/>
      <c r="T2582"/>
      <c r="U2582"/>
      <c r="V2582"/>
      <c r="W2582"/>
    </row>
    <row r="2583" spans="1:23" ht="27" customHeight="1" thickBot="1" x14ac:dyDescent="0.3">
      <c r="A2583" s="77">
        <v>20373</v>
      </c>
      <c r="B2583" s="78">
        <v>2598</v>
      </c>
      <c r="C2583" s="79" t="s">
        <v>53</v>
      </c>
      <c r="D2583" s="80">
        <v>42875.333333333336</v>
      </c>
      <c r="E2583" s="78" t="s">
        <v>39</v>
      </c>
      <c r="F2583" s="33">
        <v>42875.229166666664</v>
      </c>
      <c r="G2583" s="51">
        <f t="shared" si="386"/>
        <v>0.10416666667151731</v>
      </c>
      <c r="H2583" s="31" t="str">
        <f t="shared" si="383"/>
        <v>ACCEPTABLE</v>
      </c>
      <c r="I2583" s="18"/>
      <c r="J2583" s="33">
        <v>42875.326388888891</v>
      </c>
      <c r="K2583" s="33">
        <v>42875.331250000003</v>
      </c>
      <c r="L2583" s="27">
        <f t="shared" si="384"/>
        <v>4.8611111124046147E-3</v>
      </c>
      <c r="M2583" s="28" t="str">
        <f t="shared" si="385"/>
        <v>TRUE</v>
      </c>
      <c r="N2583" s="31" t="s">
        <v>39</v>
      </c>
      <c r="O2583" s="29" t="s">
        <v>542</v>
      </c>
      <c r="P2583"/>
      <c r="Q2583"/>
      <c r="R2583"/>
      <c r="S2583"/>
      <c r="T2583"/>
      <c r="U2583"/>
      <c r="V2583"/>
      <c r="W2583"/>
    </row>
    <row r="2584" spans="1:23" ht="27" customHeight="1" thickBot="1" x14ac:dyDescent="0.3">
      <c r="A2584" s="77">
        <v>20374</v>
      </c>
      <c r="B2584" s="78">
        <v>2599</v>
      </c>
      <c r="C2584" s="79" t="s">
        <v>1175</v>
      </c>
      <c r="D2584" s="80">
        <v>42875.364583333336</v>
      </c>
      <c r="E2584" s="115" t="s">
        <v>41</v>
      </c>
      <c r="F2584" s="33">
        <v>42875.229166666664</v>
      </c>
      <c r="G2584" s="51">
        <f t="shared" si="386"/>
        <v>0.13541666667151731</v>
      </c>
      <c r="H2584" s="31" t="str">
        <f t="shared" si="383"/>
        <v>ACCEPTABLE</v>
      </c>
      <c r="I2584" s="18"/>
      <c r="J2584" s="33">
        <v>42875.347222222219</v>
      </c>
      <c r="K2584" s="33">
        <v>42875.357638888891</v>
      </c>
      <c r="L2584" s="27">
        <f t="shared" si="384"/>
        <v>1.0416666671517305E-2</v>
      </c>
      <c r="M2584" s="28" t="str">
        <f t="shared" si="385"/>
        <v>TRUE</v>
      </c>
      <c r="N2584" s="31" t="s">
        <v>41</v>
      </c>
      <c r="O2584" s="29" t="s">
        <v>1379</v>
      </c>
      <c r="P2584"/>
      <c r="Q2584"/>
      <c r="R2584"/>
      <c r="S2584"/>
      <c r="T2584"/>
      <c r="U2584"/>
      <c r="V2584"/>
      <c r="W2584"/>
    </row>
    <row r="2585" spans="1:23" ht="27" customHeight="1" thickBot="1" x14ac:dyDescent="0.3">
      <c r="A2585" s="73">
        <v>20374</v>
      </c>
      <c r="B2585" s="74">
        <v>2600</v>
      </c>
      <c r="C2585" s="75" t="s">
        <v>43</v>
      </c>
      <c r="D2585" s="76">
        <v>42875.40625</v>
      </c>
      <c r="E2585" s="74" t="s">
        <v>39</v>
      </c>
      <c r="F2585" s="33">
        <v>42875.229166666664</v>
      </c>
      <c r="G2585" s="51">
        <f t="shared" si="386"/>
        <v>0.17708333333575865</v>
      </c>
      <c r="H2585" s="31" t="str">
        <f t="shared" si="383"/>
        <v>ACCEPTABLE</v>
      </c>
      <c r="I2585" s="18"/>
      <c r="J2585" s="33">
        <v>42875.381944444445</v>
      </c>
      <c r="K2585" s="33">
        <v>42875.386805555558</v>
      </c>
      <c r="L2585" s="27">
        <f t="shared" si="384"/>
        <v>4.8611111124046147E-3</v>
      </c>
      <c r="M2585" s="28" t="str">
        <f t="shared" si="385"/>
        <v>TRUE</v>
      </c>
      <c r="N2585" s="31" t="s">
        <v>39</v>
      </c>
      <c r="O2585" s="29" t="s">
        <v>54</v>
      </c>
      <c r="P2585"/>
      <c r="Q2585"/>
      <c r="R2585"/>
      <c r="S2585"/>
      <c r="T2585"/>
      <c r="U2585"/>
      <c r="V2585"/>
      <c r="W2585"/>
    </row>
    <row r="2586" spans="1:23" ht="27" customHeight="1" thickBot="1" x14ac:dyDescent="0.3">
      <c r="A2586" s="73">
        <v>20373</v>
      </c>
      <c r="B2586" s="109">
        <v>2597</v>
      </c>
      <c r="C2586" s="75" t="s">
        <v>68</v>
      </c>
      <c r="D2586" s="76">
        <v>42875.756944444445</v>
      </c>
      <c r="E2586" s="103" t="s">
        <v>41</v>
      </c>
      <c r="F2586" s="33">
        <v>42875.725694444445</v>
      </c>
      <c r="G2586" s="51">
        <f t="shared" si="386"/>
        <v>3.125E-2</v>
      </c>
      <c r="H2586" s="31" t="str">
        <f t="shared" si="383"/>
        <v>TOO LATE</v>
      </c>
      <c r="I2586" s="18"/>
      <c r="J2586" s="33">
        <v>42875.75</v>
      </c>
      <c r="K2586" s="33">
        <v>42875.761805555558</v>
      </c>
      <c r="L2586" s="27">
        <f t="shared" si="384"/>
        <v>1.1805555557657499E-2</v>
      </c>
      <c r="M2586" s="28" t="str">
        <f t="shared" si="385"/>
        <v>TRUE</v>
      </c>
      <c r="N2586" s="31" t="s">
        <v>41</v>
      </c>
      <c r="O2586" s="29" t="s">
        <v>834</v>
      </c>
      <c r="P2586"/>
      <c r="Q2586"/>
      <c r="R2586"/>
      <c r="S2586"/>
      <c r="T2586"/>
      <c r="U2586"/>
      <c r="V2586"/>
      <c r="W2586"/>
    </row>
    <row r="2587" spans="1:23" ht="27" customHeight="1" thickBot="1" x14ac:dyDescent="0.3">
      <c r="A2587" s="73">
        <v>20373</v>
      </c>
      <c r="B2587" s="109">
        <v>2598</v>
      </c>
      <c r="C2587" s="75" t="s">
        <v>340</v>
      </c>
      <c r="D2587" s="76">
        <v>42875.784722222219</v>
      </c>
      <c r="E2587" s="74" t="s">
        <v>39</v>
      </c>
      <c r="F2587" s="33">
        <v>42875.725694444445</v>
      </c>
      <c r="G2587" s="51">
        <f t="shared" si="386"/>
        <v>5.9027777773735579E-2</v>
      </c>
      <c r="H2587" s="31" t="str">
        <f t="shared" si="383"/>
        <v>ACCEPTABLE</v>
      </c>
      <c r="I2587" s="18"/>
      <c r="J2587" s="33">
        <v>42875.777777777781</v>
      </c>
      <c r="K2587" s="33">
        <v>42875.789583333331</v>
      </c>
      <c r="L2587" s="27">
        <f t="shared" si="384"/>
        <v>1.1805555550381541E-2</v>
      </c>
      <c r="M2587" s="28" t="str">
        <f t="shared" si="385"/>
        <v>TRUE</v>
      </c>
      <c r="N2587" s="31" t="s">
        <v>39</v>
      </c>
      <c r="O2587" s="29" t="s">
        <v>1306</v>
      </c>
      <c r="P2587"/>
      <c r="Q2587"/>
      <c r="R2587"/>
      <c r="S2587"/>
      <c r="T2587"/>
      <c r="U2587"/>
      <c r="V2587"/>
      <c r="W2587"/>
    </row>
    <row r="2588" spans="1:23" ht="27" customHeight="1" thickBot="1" x14ac:dyDescent="0.3">
      <c r="A2588" s="73">
        <v>20374</v>
      </c>
      <c r="B2588" s="109">
        <v>2599</v>
      </c>
      <c r="C2588" s="110" t="s">
        <v>43</v>
      </c>
      <c r="D2588" s="76">
        <v>42875.920138888891</v>
      </c>
      <c r="E2588" s="74" t="s">
        <v>41</v>
      </c>
      <c r="F2588" s="33">
        <v>42875.76458333333</v>
      </c>
      <c r="G2588" s="51">
        <f t="shared" si="386"/>
        <v>0.15555555556056788</v>
      </c>
      <c r="H2588" s="31" t="str">
        <f t="shared" si="383"/>
        <v>ACCEPTABLE</v>
      </c>
      <c r="I2588" s="18"/>
      <c r="J2588" s="33">
        <v>42875.875</v>
      </c>
      <c r="K2588" s="33">
        <v>42875.885416666664</v>
      </c>
      <c r="L2588" s="27">
        <f t="shared" si="384"/>
        <v>1.0416666664241347E-2</v>
      </c>
      <c r="M2588" s="28" t="str">
        <f t="shared" si="385"/>
        <v>TRUE</v>
      </c>
      <c r="N2588" s="31" t="s">
        <v>41</v>
      </c>
      <c r="O2588" s="29" t="s">
        <v>1155</v>
      </c>
      <c r="P2588"/>
      <c r="Q2588"/>
      <c r="R2588"/>
      <c r="S2588"/>
      <c r="T2588"/>
      <c r="U2588"/>
      <c r="V2588"/>
      <c r="W2588"/>
    </row>
    <row r="2589" spans="1:23" ht="27" customHeight="1" thickBot="1" x14ac:dyDescent="0.3">
      <c r="A2589" s="73">
        <v>20374</v>
      </c>
      <c r="B2589" s="109">
        <v>2600</v>
      </c>
      <c r="C2589" s="111" t="s">
        <v>43</v>
      </c>
      <c r="D2589" s="76">
        <v>42875.986111111109</v>
      </c>
      <c r="E2589" s="74" t="s">
        <v>39</v>
      </c>
      <c r="F2589" s="33">
        <v>42875.76458333333</v>
      </c>
      <c r="G2589" s="51">
        <f t="shared" si="386"/>
        <v>0.22152777777955635</v>
      </c>
      <c r="H2589" s="31" t="str">
        <f t="shared" si="383"/>
        <v>ACCEPTABLE</v>
      </c>
      <c r="I2589" s="18"/>
      <c r="J2589" s="33">
        <v>42875.970138888886</v>
      </c>
      <c r="K2589" s="33">
        <v>42875.977083333331</v>
      </c>
      <c r="L2589" s="27">
        <f t="shared" si="384"/>
        <v>6.9444444452528842E-3</v>
      </c>
      <c r="M2589" s="28" t="str">
        <f t="shared" si="385"/>
        <v>TRUE</v>
      </c>
      <c r="N2589" s="31" t="s">
        <v>39</v>
      </c>
      <c r="O2589" s="29" t="s">
        <v>1155</v>
      </c>
      <c r="P2589"/>
      <c r="Q2589"/>
      <c r="R2589"/>
      <c r="S2589"/>
      <c r="T2589"/>
      <c r="U2589"/>
      <c r="V2589"/>
      <c r="W2589"/>
    </row>
    <row r="2590" spans="1:23" ht="27" customHeight="1" thickBot="1" x14ac:dyDescent="0.3">
      <c r="A2590" s="77">
        <v>20374</v>
      </c>
      <c r="B2590" s="78">
        <v>2601</v>
      </c>
      <c r="C2590" s="79" t="s">
        <v>43</v>
      </c>
      <c r="D2590" s="80">
        <v>42876.340277777781</v>
      </c>
      <c r="E2590" s="78" t="s">
        <v>41</v>
      </c>
      <c r="F2590" s="33">
        <v>42876.234027777777</v>
      </c>
      <c r="G2590" s="51">
        <f t="shared" si="386"/>
        <v>0.10625000000436557</v>
      </c>
      <c r="H2590" s="31" t="str">
        <f t="shared" si="383"/>
        <v>ACCEPTABLE</v>
      </c>
      <c r="I2590" s="18"/>
      <c r="J2590" s="33">
        <v>42876.337500000001</v>
      </c>
      <c r="K2590" s="33">
        <v>42876.344444444447</v>
      </c>
      <c r="L2590" s="27">
        <f t="shared" si="384"/>
        <v>6.9444444452528842E-3</v>
      </c>
      <c r="M2590" s="28" t="str">
        <f t="shared" si="385"/>
        <v>TRUE</v>
      </c>
      <c r="N2590" s="31" t="s">
        <v>41</v>
      </c>
      <c r="O2590" s="29" t="s">
        <v>1155</v>
      </c>
      <c r="P2590"/>
      <c r="Q2590"/>
      <c r="R2590"/>
      <c r="S2590"/>
      <c r="T2590"/>
      <c r="U2590"/>
      <c r="V2590"/>
      <c r="W2590"/>
    </row>
    <row r="2591" spans="1:23" ht="27" customHeight="1" thickBot="1" x14ac:dyDescent="0.3">
      <c r="A2591" s="77">
        <v>20374</v>
      </c>
      <c r="B2591" s="78">
        <v>2602</v>
      </c>
      <c r="C2591" s="79" t="s">
        <v>1175</v>
      </c>
      <c r="D2591" s="80">
        <v>42876.368055555555</v>
      </c>
      <c r="E2591" s="78" t="s">
        <v>39</v>
      </c>
      <c r="F2591" s="33">
        <v>42876.234027777777</v>
      </c>
      <c r="G2591" s="51">
        <f t="shared" si="386"/>
        <v>0.13402777777810115</v>
      </c>
      <c r="H2591" s="31" t="str">
        <f t="shared" si="383"/>
        <v>ACCEPTABLE</v>
      </c>
      <c r="I2591" s="18"/>
      <c r="J2591" s="33">
        <v>42876.35</v>
      </c>
      <c r="K2591" s="33">
        <v>42876.361805555556</v>
      </c>
      <c r="L2591" s="27">
        <f t="shared" si="384"/>
        <v>1.1805555557657499E-2</v>
      </c>
      <c r="M2591" s="28" t="str">
        <f t="shared" si="385"/>
        <v>TRUE</v>
      </c>
      <c r="N2591" s="31" t="s">
        <v>39</v>
      </c>
      <c r="O2591" s="29" t="s">
        <v>1380</v>
      </c>
      <c r="P2591"/>
      <c r="Q2591"/>
      <c r="R2591"/>
      <c r="S2591"/>
      <c r="T2591"/>
      <c r="U2591"/>
      <c r="V2591"/>
      <c r="W2591"/>
    </row>
    <row r="2592" spans="1:23" ht="27" customHeight="1" thickBot="1" x14ac:dyDescent="0.3">
      <c r="A2592" s="73">
        <v>20375</v>
      </c>
      <c r="B2592" s="109">
        <v>2603</v>
      </c>
      <c r="C2592" s="75" t="s">
        <v>1175</v>
      </c>
      <c r="D2592" s="76">
        <v>42876.472222222219</v>
      </c>
      <c r="E2592" s="74" t="s">
        <v>41</v>
      </c>
      <c r="F2592" s="33">
        <v>42876.415972222225</v>
      </c>
      <c r="G2592" s="51">
        <f t="shared" si="386"/>
        <v>5.6249999994179234E-2</v>
      </c>
      <c r="H2592" s="31" t="str">
        <f t="shared" si="383"/>
        <v>ACCEPTABLE</v>
      </c>
      <c r="I2592" s="18"/>
      <c r="J2592" s="33">
        <v>42876.450694444444</v>
      </c>
      <c r="K2592" s="33">
        <v>42876.462500000001</v>
      </c>
      <c r="L2592" s="27">
        <f t="shared" si="384"/>
        <v>1.1805555557657499E-2</v>
      </c>
      <c r="M2592" s="28" t="str">
        <f t="shared" si="385"/>
        <v>TRUE</v>
      </c>
      <c r="N2592" s="31" t="s">
        <v>41</v>
      </c>
      <c r="O2592" s="29" t="s">
        <v>1375</v>
      </c>
      <c r="P2592"/>
      <c r="Q2592"/>
      <c r="R2592"/>
      <c r="S2592"/>
      <c r="T2592"/>
      <c r="U2592"/>
      <c r="V2592"/>
      <c r="W2592"/>
    </row>
    <row r="2593" spans="1:23" ht="27" customHeight="1" thickBot="1" x14ac:dyDescent="0.3">
      <c r="A2593" s="73">
        <v>20375</v>
      </c>
      <c r="B2593" s="109">
        <v>2604</v>
      </c>
      <c r="C2593" s="75" t="s">
        <v>1175</v>
      </c>
      <c r="D2593" s="76">
        <v>42876.5</v>
      </c>
      <c r="E2593" s="74" t="s">
        <v>39</v>
      </c>
      <c r="F2593" s="33">
        <v>42876.415972222225</v>
      </c>
      <c r="G2593" s="51">
        <f t="shared" si="386"/>
        <v>8.4027777775190771E-2</v>
      </c>
      <c r="H2593" s="31" t="str">
        <f t="shared" si="383"/>
        <v>ACCEPTABLE</v>
      </c>
      <c r="I2593" s="18"/>
      <c r="J2593" s="33">
        <v>42876.476388888892</v>
      </c>
      <c r="K2593" s="33">
        <v>42876.488194444442</v>
      </c>
      <c r="L2593" s="27">
        <f t="shared" si="384"/>
        <v>1.1805555550381541E-2</v>
      </c>
      <c r="M2593" s="28" t="str">
        <f t="shared" si="385"/>
        <v>TRUE</v>
      </c>
      <c r="N2593" s="31" t="s">
        <v>39</v>
      </c>
      <c r="O2593" s="29" t="s">
        <v>1375</v>
      </c>
      <c r="P2593"/>
      <c r="Q2593"/>
      <c r="R2593"/>
      <c r="S2593"/>
      <c r="T2593"/>
      <c r="U2593"/>
      <c r="V2593"/>
      <c r="W2593"/>
    </row>
    <row r="2594" spans="1:23" ht="27" customHeight="1" thickBot="1" x14ac:dyDescent="0.3">
      <c r="A2594" s="98">
        <v>20376</v>
      </c>
      <c r="B2594" s="78">
        <v>2605</v>
      </c>
      <c r="C2594" s="79" t="s">
        <v>340</v>
      </c>
      <c r="D2594" s="80">
        <v>42877.277777777781</v>
      </c>
      <c r="E2594" s="78" t="s">
        <v>41</v>
      </c>
      <c r="F2594" s="33">
        <v>42876.920138888891</v>
      </c>
      <c r="G2594" s="51">
        <f t="shared" si="386"/>
        <v>0.35763888889050577</v>
      </c>
      <c r="H2594" s="31" t="str">
        <f t="shared" si="383"/>
        <v>ACCEPTABLE</v>
      </c>
      <c r="I2594" s="18"/>
      <c r="J2594" s="33">
        <v>42877.271527777775</v>
      </c>
      <c r="K2594" s="33">
        <v>42877.28402777778</v>
      </c>
      <c r="L2594" s="27">
        <f t="shared" si="384"/>
        <v>1.2500000004365575E-2</v>
      </c>
      <c r="M2594" s="28" t="str">
        <f t="shared" si="385"/>
        <v>TRUE</v>
      </c>
      <c r="N2594" s="31" t="s">
        <v>41</v>
      </c>
      <c r="O2594" s="29" t="s">
        <v>1381</v>
      </c>
      <c r="P2594"/>
      <c r="Q2594"/>
      <c r="R2594"/>
      <c r="S2594"/>
      <c r="T2594"/>
      <c r="U2594"/>
      <c r="V2594"/>
      <c r="W2594"/>
    </row>
    <row r="2595" spans="1:23" ht="27" customHeight="1" thickBot="1" x14ac:dyDescent="0.3">
      <c r="A2595" s="98">
        <v>20376</v>
      </c>
      <c r="B2595" s="78">
        <v>2606</v>
      </c>
      <c r="C2595" s="79" t="s">
        <v>51</v>
      </c>
      <c r="D2595" s="80">
        <v>42877.3125</v>
      </c>
      <c r="E2595" s="78" t="s">
        <v>39</v>
      </c>
      <c r="F2595" s="33">
        <v>42876.920138888891</v>
      </c>
      <c r="G2595" s="51">
        <f t="shared" si="386"/>
        <v>0.39236111110949423</v>
      </c>
      <c r="H2595" s="31" t="str">
        <f t="shared" si="383"/>
        <v>ACCEPTABLE</v>
      </c>
      <c r="I2595" s="18"/>
      <c r="J2595" s="33">
        <v>42877.303472222222</v>
      </c>
      <c r="K2595" s="33">
        <v>42877.310416666667</v>
      </c>
      <c r="L2595" s="27">
        <f t="shared" si="384"/>
        <v>6.9444444452528842E-3</v>
      </c>
      <c r="M2595" s="28" t="str">
        <f t="shared" si="385"/>
        <v>TRUE</v>
      </c>
      <c r="N2595" s="31" t="s">
        <v>39</v>
      </c>
      <c r="O2595" s="29" t="s">
        <v>1344</v>
      </c>
      <c r="P2595"/>
      <c r="Q2595"/>
      <c r="R2595"/>
      <c r="S2595"/>
      <c r="T2595"/>
      <c r="U2595"/>
      <c r="V2595"/>
      <c r="W2595"/>
    </row>
    <row r="2596" spans="1:23" ht="27" customHeight="1" thickBot="1" x14ac:dyDescent="0.3">
      <c r="A2596" s="113">
        <v>20377</v>
      </c>
      <c r="B2596" s="109">
        <v>2607</v>
      </c>
      <c r="C2596" s="75" t="s">
        <v>1175</v>
      </c>
      <c r="D2596" s="76">
        <v>42878.152777777781</v>
      </c>
      <c r="E2596" s="74" t="s">
        <v>41</v>
      </c>
      <c r="F2596" s="33">
        <v>42877.75</v>
      </c>
      <c r="G2596" s="51">
        <f t="shared" si="386"/>
        <v>0.40277777778101154</v>
      </c>
      <c r="H2596" s="31" t="str">
        <f t="shared" si="383"/>
        <v>ACCEPTABLE</v>
      </c>
      <c r="I2596" s="18"/>
      <c r="J2596" s="33">
        <v>42878.138194444444</v>
      </c>
      <c r="K2596" s="33">
        <v>42878.150694444441</v>
      </c>
      <c r="L2596" s="27">
        <f t="shared" si="384"/>
        <v>1.2499999997089617E-2</v>
      </c>
      <c r="M2596" s="28" t="str">
        <f t="shared" si="385"/>
        <v>TRUE</v>
      </c>
      <c r="N2596" s="31" t="s">
        <v>41</v>
      </c>
      <c r="O2596" s="29" t="s">
        <v>1382</v>
      </c>
      <c r="P2596"/>
      <c r="Q2596"/>
      <c r="R2596"/>
      <c r="S2596"/>
      <c r="T2596"/>
      <c r="U2596"/>
      <c r="V2596"/>
      <c r="W2596"/>
    </row>
    <row r="2597" spans="1:23" ht="27" customHeight="1" thickBot="1" x14ac:dyDescent="0.3">
      <c r="A2597" s="114">
        <v>20376</v>
      </c>
      <c r="B2597" s="109">
        <v>2608</v>
      </c>
      <c r="C2597" s="75" t="s">
        <v>64</v>
      </c>
      <c r="D2597" s="76">
        <v>42878.194444444445</v>
      </c>
      <c r="E2597" s="74" t="s">
        <v>41</v>
      </c>
      <c r="F2597" s="33">
        <v>42877.75</v>
      </c>
      <c r="G2597" s="51">
        <f t="shared" si="386"/>
        <v>0.44444444444525288</v>
      </c>
      <c r="H2597" s="31" t="str">
        <f t="shared" si="383"/>
        <v>ACCEPTABLE</v>
      </c>
      <c r="I2597" s="18"/>
      <c r="J2597" s="33">
        <v>42878.1875</v>
      </c>
      <c r="K2597" s="33">
        <v>42878.195833333331</v>
      </c>
      <c r="L2597" s="27">
        <f t="shared" si="384"/>
        <v>8.333333331393078E-3</v>
      </c>
      <c r="M2597" s="28" t="str">
        <f t="shared" si="385"/>
        <v>TRUE</v>
      </c>
      <c r="N2597" s="31" t="s">
        <v>41</v>
      </c>
      <c r="O2597" s="29" t="s">
        <v>1383</v>
      </c>
      <c r="P2597"/>
      <c r="Q2597"/>
      <c r="R2597"/>
      <c r="S2597"/>
      <c r="T2597"/>
      <c r="U2597"/>
      <c r="V2597"/>
      <c r="W2597"/>
    </row>
    <row r="2598" spans="1:23" ht="27" customHeight="1" thickBot="1" x14ac:dyDescent="0.3">
      <c r="A2598" s="114">
        <v>20376</v>
      </c>
      <c r="B2598" s="109">
        <v>2609</v>
      </c>
      <c r="C2598" s="75" t="s">
        <v>340</v>
      </c>
      <c r="D2598" s="76">
        <v>42878.222222222219</v>
      </c>
      <c r="E2598" s="74" t="s">
        <v>39</v>
      </c>
      <c r="F2598" s="33">
        <v>42877.75</v>
      </c>
      <c r="G2598" s="51">
        <f t="shared" si="386"/>
        <v>0.47222222221898846</v>
      </c>
      <c r="H2598" s="31" t="str">
        <f t="shared" si="383"/>
        <v>ACCEPTABLE</v>
      </c>
      <c r="I2598" s="18"/>
      <c r="J2598" s="33">
        <v>42878.236111111109</v>
      </c>
      <c r="K2598" s="33">
        <v>42878.247916666667</v>
      </c>
      <c r="L2598" s="27">
        <f t="shared" si="384"/>
        <v>1.1805555557657499E-2</v>
      </c>
      <c r="M2598" s="28" t="str">
        <f t="shared" si="385"/>
        <v>TRUE</v>
      </c>
      <c r="N2598" s="31" t="s">
        <v>39</v>
      </c>
      <c r="O2598" s="29" t="s">
        <v>829</v>
      </c>
      <c r="P2598"/>
      <c r="Q2598"/>
      <c r="R2598"/>
      <c r="S2598"/>
      <c r="T2598"/>
      <c r="U2598"/>
      <c r="V2598"/>
      <c r="W2598"/>
    </row>
    <row r="2599" spans="1:23" ht="27" customHeight="1" thickBot="1" x14ac:dyDescent="0.3">
      <c r="A2599" s="112">
        <v>20377</v>
      </c>
      <c r="B2599" s="109">
        <v>2610</v>
      </c>
      <c r="C2599" s="75" t="s">
        <v>43</v>
      </c>
      <c r="D2599" s="76">
        <v>42878.569444444445</v>
      </c>
      <c r="E2599" s="74" t="s">
        <v>41</v>
      </c>
      <c r="F2599" s="33">
        <v>42878.46875</v>
      </c>
      <c r="G2599" s="51">
        <f t="shared" si="386"/>
        <v>0.10069444444525288</v>
      </c>
      <c r="H2599" s="31" t="str">
        <f t="shared" si="383"/>
        <v>ACCEPTABLE</v>
      </c>
      <c r="I2599" s="18"/>
      <c r="J2599" s="33">
        <v>42878.5625</v>
      </c>
      <c r="K2599" s="33">
        <v>42878.569444444445</v>
      </c>
      <c r="L2599" s="27">
        <f t="shared" si="384"/>
        <v>6.9444444452528842E-3</v>
      </c>
      <c r="M2599" s="28" t="str">
        <f t="shared" si="385"/>
        <v>TRUE</v>
      </c>
      <c r="N2599" s="31" t="s">
        <v>41</v>
      </c>
      <c r="O2599" s="29" t="s">
        <v>1155</v>
      </c>
      <c r="P2599"/>
      <c r="Q2599"/>
      <c r="R2599"/>
      <c r="S2599"/>
      <c r="T2599"/>
      <c r="U2599"/>
      <c r="V2599"/>
      <c r="W2599"/>
    </row>
    <row r="2600" spans="1:23" ht="27" customHeight="1" thickBot="1" x14ac:dyDescent="0.3">
      <c r="A2600" s="112">
        <v>20377</v>
      </c>
      <c r="B2600" s="109">
        <v>2611</v>
      </c>
      <c r="C2600" s="75" t="s">
        <v>40</v>
      </c>
      <c r="D2600" s="76">
        <v>42878.604166666664</v>
      </c>
      <c r="E2600" s="74" t="s">
        <v>39</v>
      </c>
      <c r="F2600" s="33">
        <v>42878.46875</v>
      </c>
      <c r="G2600" s="51">
        <f t="shared" si="386"/>
        <v>0.13541666666424135</v>
      </c>
      <c r="H2600" s="31" t="str">
        <f t="shared" si="383"/>
        <v>ACCEPTABLE</v>
      </c>
      <c r="I2600" s="18"/>
      <c r="J2600" s="33">
        <v>42878.597222222219</v>
      </c>
      <c r="K2600" s="33">
        <v>42878.607638888891</v>
      </c>
      <c r="L2600" s="27">
        <f t="shared" si="384"/>
        <v>1.0416666671517305E-2</v>
      </c>
      <c r="M2600" s="28" t="str">
        <f t="shared" si="385"/>
        <v>TRUE</v>
      </c>
      <c r="N2600" s="31" t="s">
        <v>39</v>
      </c>
      <c r="O2600" s="29" t="s">
        <v>1384</v>
      </c>
      <c r="P2600"/>
      <c r="Q2600"/>
      <c r="R2600"/>
      <c r="S2600"/>
      <c r="T2600"/>
      <c r="U2600"/>
      <c r="V2600"/>
      <c r="W2600"/>
    </row>
    <row r="2601" spans="1:23" ht="27" customHeight="1" thickBot="1" x14ac:dyDescent="0.3">
      <c r="A2601" s="98">
        <v>20378</v>
      </c>
      <c r="B2601" s="78">
        <v>2612</v>
      </c>
      <c r="C2601" s="79" t="s">
        <v>340</v>
      </c>
      <c r="D2601" s="80">
        <v>42880.371527777781</v>
      </c>
      <c r="E2601" s="78" t="s">
        <v>41</v>
      </c>
      <c r="F2601" s="33">
        <v>42879.820138888892</v>
      </c>
      <c r="G2601" s="51">
        <f>IF(D2601="","",D2601-F2601)</f>
        <v>0.55138888888905058</v>
      </c>
      <c r="H2601" s="31" t="str">
        <f t="shared" si="383"/>
        <v>ACCEPTABLE</v>
      </c>
      <c r="I2601" s="18"/>
      <c r="J2601" s="33">
        <v>42880.356944444444</v>
      </c>
      <c r="K2601" s="33">
        <v>42880.371527777781</v>
      </c>
      <c r="L2601" s="27">
        <f t="shared" si="384"/>
        <v>1.4583333337213844E-2</v>
      </c>
      <c r="M2601" s="28" t="str">
        <f t="shared" si="385"/>
        <v>TRUE</v>
      </c>
      <c r="N2601" s="31" t="s">
        <v>41</v>
      </c>
      <c r="O2601" s="29" t="s">
        <v>1371</v>
      </c>
      <c r="P2601"/>
      <c r="Q2601"/>
      <c r="R2601"/>
      <c r="S2601"/>
      <c r="T2601"/>
      <c r="U2601"/>
      <c r="V2601"/>
      <c r="W2601"/>
    </row>
    <row r="2602" spans="1:23" ht="27" customHeight="1" thickBot="1" x14ac:dyDescent="0.3">
      <c r="A2602" s="97">
        <v>20378</v>
      </c>
      <c r="B2602" s="74">
        <v>2613</v>
      </c>
      <c r="C2602" s="75" t="s">
        <v>51</v>
      </c>
      <c r="D2602" s="76">
        <v>42880.40625</v>
      </c>
      <c r="E2602" s="74" t="s">
        <v>39</v>
      </c>
      <c r="F2602" s="33">
        <v>42879.820138888892</v>
      </c>
      <c r="G2602" s="51">
        <f>IF(D2602="","",D2602-F2602)</f>
        <v>0.58611111110803904</v>
      </c>
      <c r="H2602" s="31" t="str">
        <f t="shared" si="383"/>
        <v>ACCEPTABLE</v>
      </c>
      <c r="I2602" s="18"/>
      <c r="J2602" s="33">
        <v>42880.393750000003</v>
      </c>
      <c r="K2602" s="33">
        <v>42880.4</v>
      </c>
      <c r="L2602" s="27">
        <f t="shared" si="384"/>
        <v>6.2499999985448085E-3</v>
      </c>
      <c r="M2602" s="28" t="str">
        <f t="shared" si="385"/>
        <v>TRUE</v>
      </c>
      <c r="N2602" s="31" t="s">
        <v>39</v>
      </c>
      <c r="O2602" s="29" t="s">
        <v>417</v>
      </c>
      <c r="P2602"/>
      <c r="Q2602"/>
      <c r="R2602"/>
      <c r="S2602"/>
      <c r="T2602"/>
      <c r="U2602"/>
      <c r="V2602"/>
      <c r="W2602"/>
    </row>
    <row r="2603" spans="1:23" ht="27" customHeight="1" thickBot="1" x14ac:dyDescent="0.3">
      <c r="A2603" s="98">
        <v>20378</v>
      </c>
      <c r="B2603" s="78">
        <v>2614</v>
      </c>
      <c r="C2603" s="79" t="s">
        <v>51</v>
      </c>
      <c r="D2603" s="80">
        <v>42881.715277777781</v>
      </c>
      <c r="E2603" s="78" t="s">
        <v>41</v>
      </c>
      <c r="F2603" s="33">
        <v>42881.570833333331</v>
      </c>
      <c r="G2603" s="51">
        <f>IF(D2603="","",D2603-F2603)</f>
        <v>0.14444444444961846</v>
      </c>
      <c r="H2603" s="31" t="str">
        <f t="shared" si="383"/>
        <v>ACCEPTABLE</v>
      </c>
      <c r="I2603" s="18"/>
      <c r="J2603" s="33">
        <v>42881.72152777778</v>
      </c>
      <c r="K2603" s="33">
        <v>42881.729166666664</v>
      </c>
      <c r="L2603" s="27">
        <f t="shared" si="384"/>
        <v>7.6388888846850023E-3</v>
      </c>
      <c r="M2603" s="28" t="str">
        <f t="shared" si="385"/>
        <v>TRUE</v>
      </c>
      <c r="N2603" s="31" t="s">
        <v>41</v>
      </c>
      <c r="O2603" s="29" t="s">
        <v>1385</v>
      </c>
      <c r="P2603"/>
      <c r="Q2603"/>
      <c r="R2603"/>
      <c r="S2603"/>
      <c r="T2603"/>
      <c r="U2603"/>
      <c r="V2603"/>
      <c r="W2603"/>
    </row>
    <row r="2604" spans="1:23" ht="27" customHeight="1" thickBot="1" x14ac:dyDescent="0.3">
      <c r="A2604" s="98">
        <v>20378</v>
      </c>
      <c r="B2604" s="78">
        <v>2615</v>
      </c>
      <c r="C2604" s="79" t="s">
        <v>340</v>
      </c>
      <c r="D2604" s="80">
        <v>42881.743055555555</v>
      </c>
      <c r="E2604" s="78" t="s">
        <v>39</v>
      </c>
      <c r="F2604" s="33">
        <v>42881.570833333331</v>
      </c>
      <c r="G2604" s="51">
        <f t="shared" ref="G2604:G2611" si="387">IF(D2604="","",D2604-F2604)</f>
        <v>0.17222222222335404</v>
      </c>
      <c r="H2604" s="31" t="str">
        <f t="shared" si="383"/>
        <v>ACCEPTABLE</v>
      </c>
      <c r="I2604" s="18"/>
      <c r="J2604" s="33">
        <v>42881.746527777781</v>
      </c>
      <c r="K2604" s="33">
        <v>42881.756944444445</v>
      </c>
      <c r="L2604" s="27">
        <f t="shared" si="384"/>
        <v>1.0416666664241347E-2</v>
      </c>
      <c r="M2604" s="28" t="str">
        <f t="shared" si="385"/>
        <v>TRUE</v>
      </c>
      <c r="N2604" s="31" t="s">
        <v>39</v>
      </c>
      <c r="O2604" s="29" t="s">
        <v>1386</v>
      </c>
      <c r="P2604"/>
      <c r="Q2604"/>
      <c r="R2604"/>
      <c r="S2604"/>
      <c r="T2604"/>
      <c r="U2604"/>
      <c r="V2604"/>
      <c r="W2604"/>
    </row>
    <row r="2605" spans="1:23" ht="27" customHeight="1" thickBot="1" x14ac:dyDescent="0.3">
      <c r="A2605" s="97">
        <v>20379</v>
      </c>
      <c r="B2605" s="74">
        <v>2616</v>
      </c>
      <c r="C2605" s="75" t="s">
        <v>1175</v>
      </c>
      <c r="D2605" s="76">
        <v>42881.784722222219</v>
      </c>
      <c r="E2605" s="74" t="s">
        <v>41</v>
      </c>
      <c r="F2605" s="33">
        <v>42881.570833333331</v>
      </c>
      <c r="G2605" s="51">
        <f t="shared" si="387"/>
        <v>0.21388888888759539</v>
      </c>
      <c r="H2605" s="31" t="str">
        <f t="shared" si="383"/>
        <v>ACCEPTABLE</v>
      </c>
      <c r="I2605" s="18"/>
      <c r="J2605" s="33">
        <v>42881.792361111111</v>
      </c>
      <c r="K2605" s="33">
        <v>42881.802777777775</v>
      </c>
      <c r="L2605" s="27">
        <f t="shared" si="384"/>
        <v>1.0416666664241347E-2</v>
      </c>
      <c r="M2605" s="28" t="str">
        <f t="shared" si="385"/>
        <v>TRUE</v>
      </c>
      <c r="N2605" s="31" t="s">
        <v>41</v>
      </c>
      <c r="O2605" s="29" t="s">
        <v>1387</v>
      </c>
      <c r="P2605"/>
      <c r="Q2605"/>
      <c r="R2605"/>
      <c r="S2605"/>
      <c r="T2605"/>
      <c r="U2605"/>
      <c r="V2605"/>
      <c r="W2605"/>
    </row>
    <row r="2606" spans="1:23" ht="27" customHeight="1" thickBot="1" x14ac:dyDescent="0.3">
      <c r="A2606" s="97">
        <v>20379</v>
      </c>
      <c r="B2606" s="74">
        <v>2617</v>
      </c>
      <c r="C2606" s="75" t="s">
        <v>43</v>
      </c>
      <c r="D2606" s="76">
        <v>42881.826388888891</v>
      </c>
      <c r="E2606" s="74" t="s">
        <v>39</v>
      </c>
      <c r="F2606" s="33">
        <v>42881.570833333331</v>
      </c>
      <c r="G2606" s="51">
        <f t="shared" si="387"/>
        <v>0.25555555555911269</v>
      </c>
      <c r="H2606" s="31" t="str">
        <f t="shared" si="383"/>
        <v>ACCEPTABLE</v>
      </c>
      <c r="I2606" s="18"/>
      <c r="J2606" s="33">
        <v>42881.82708333333</v>
      </c>
      <c r="K2606" s="33">
        <v>42881.833333333336</v>
      </c>
      <c r="L2606" s="27">
        <f t="shared" si="384"/>
        <v>6.2500000058207661E-3</v>
      </c>
      <c r="M2606" s="28" t="str">
        <f t="shared" si="385"/>
        <v>TRUE</v>
      </c>
      <c r="N2606" s="31" t="s">
        <v>39</v>
      </c>
      <c r="O2606" s="29" t="s">
        <v>1285</v>
      </c>
      <c r="P2606"/>
      <c r="Q2606"/>
      <c r="R2606"/>
      <c r="S2606"/>
      <c r="T2606"/>
      <c r="U2606"/>
      <c r="V2606"/>
      <c r="W2606"/>
    </row>
    <row r="2607" spans="1:23" ht="27" customHeight="1" thickBot="1" x14ac:dyDescent="0.3">
      <c r="A2607" s="97">
        <v>20379</v>
      </c>
      <c r="B2607" s="74">
        <v>2618</v>
      </c>
      <c r="C2607" s="75" t="s">
        <v>43</v>
      </c>
      <c r="D2607" s="76">
        <v>42882.444444444445</v>
      </c>
      <c r="E2607" s="74" t="s">
        <v>41</v>
      </c>
      <c r="F2607" s="33">
        <v>42882.40625</v>
      </c>
      <c r="G2607" s="51">
        <f t="shared" si="387"/>
        <v>3.8194444445252884E-2</v>
      </c>
      <c r="H2607" s="31" t="str">
        <f t="shared" si="383"/>
        <v>TOO LATE</v>
      </c>
      <c r="I2607" s="18"/>
      <c r="J2607" s="33">
        <v>42882.435416666667</v>
      </c>
      <c r="K2607" s="33">
        <v>42882.44027777778</v>
      </c>
      <c r="L2607" s="27">
        <f t="shared" si="384"/>
        <v>4.8611111124046147E-3</v>
      </c>
      <c r="M2607" s="28" t="str">
        <f t="shared" si="385"/>
        <v>TRUE</v>
      </c>
      <c r="N2607" s="31" t="s">
        <v>41</v>
      </c>
      <c r="O2607" s="29" t="s">
        <v>54</v>
      </c>
      <c r="P2607"/>
      <c r="Q2607"/>
      <c r="R2607"/>
      <c r="S2607"/>
      <c r="T2607"/>
      <c r="U2607"/>
      <c r="V2607"/>
      <c r="W2607"/>
    </row>
    <row r="2608" spans="1:23" ht="27" customHeight="1" thickBot="1" x14ac:dyDescent="0.3">
      <c r="A2608" s="97">
        <v>20379</v>
      </c>
      <c r="B2608" s="74">
        <v>2619</v>
      </c>
      <c r="C2608" s="75" t="s">
        <v>1175</v>
      </c>
      <c r="D2608" s="76">
        <v>42882.479166666664</v>
      </c>
      <c r="E2608" s="74" t="s">
        <v>39</v>
      </c>
      <c r="F2608" s="33">
        <v>42882.40625</v>
      </c>
      <c r="G2608" s="51">
        <f t="shared" si="387"/>
        <v>7.2916666664241347E-2</v>
      </c>
      <c r="H2608" s="31" t="str">
        <f t="shared" si="383"/>
        <v>ACCEPTABLE</v>
      </c>
      <c r="I2608" s="18"/>
      <c r="J2608" s="33">
        <v>42882.456250000003</v>
      </c>
      <c r="K2608" s="33">
        <v>42882.466666666667</v>
      </c>
      <c r="L2608" s="27">
        <f t="shared" si="384"/>
        <v>1.0416666664241347E-2</v>
      </c>
      <c r="M2608" s="28" t="str">
        <f t="shared" si="385"/>
        <v>TRUE</v>
      </c>
      <c r="N2608" s="31" t="s">
        <v>39</v>
      </c>
      <c r="O2608" s="29" t="s">
        <v>1299</v>
      </c>
      <c r="P2608"/>
      <c r="Q2608"/>
      <c r="R2608"/>
      <c r="S2608"/>
      <c r="T2608"/>
      <c r="U2608"/>
      <c r="V2608"/>
      <c r="W2608"/>
    </row>
    <row r="2609" spans="1:23" ht="27" customHeight="1" thickBot="1" x14ac:dyDescent="0.3">
      <c r="A2609" s="98">
        <v>20380</v>
      </c>
      <c r="B2609" s="78">
        <v>2620</v>
      </c>
      <c r="C2609" s="79" t="s">
        <v>1175</v>
      </c>
      <c r="D2609" s="80">
        <v>42884.291666666664</v>
      </c>
      <c r="E2609" s="78" t="s">
        <v>41</v>
      </c>
      <c r="F2609" s="33">
        <v>42884.204861111109</v>
      </c>
      <c r="G2609" s="51">
        <f t="shared" si="387"/>
        <v>8.6805555554747116E-2</v>
      </c>
      <c r="H2609" s="31" t="str">
        <f t="shared" si="383"/>
        <v>ACCEPTABLE</v>
      </c>
      <c r="I2609" s="18"/>
      <c r="J2609" s="33">
        <v>42884.277083333334</v>
      </c>
      <c r="K2609" s="33">
        <v>42884.288194444445</v>
      </c>
      <c r="L2609" s="27">
        <f t="shared" si="384"/>
        <v>1.1111111110949423E-2</v>
      </c>
      <c r="M2609" s="28" t="str">
        <f t="shared" si="385"/>
        <v>TRUE</v>
      </c>
      <c r="N2609" s="31" t="s">
        <v>41</v>
      </c>
      <c r="O2609" s="29" t="s">
        <v>1039</v>
      </c>
      <c r="P2609"/>
      <c r="Q2609"/>
      <c r="R2609"/>
      <c r="S2609"/>
      <c r="T2609"/>
      <c r="U2609"/>
      <c r="V2609"/>
      <c r="W2609"/>
    </row>
    <row r="2610" spans="1:23" ht="27" customHeight="1" thickBot="1" x14ac:dyDescent="0.3">
      <c r="A2610" s="97">
        <v>20380</v>
      </c>
      <c r="B2610" s="74">
        <v>2621</v>
      </c>
      <c r="C2610" s="75" t="s">
        <v>43</v>
      </c>
      <c r="D2610" s="76">
        <v>42884.333333333336</v>
      </c>
      <c r="E2610" s="74" t="s">
        <v>39</v>
      </c>
      <c r="F2610" s="33">
        <v>42884.204861111109</v>
      </c>
      <c r="G2610" s="51">
        <f>IF(D2610="","",D2610-F2610)</f>
        <v>0.12847222222626442</v>
      </c>
      <c r="H2610" s="31" t="str">
        <f t="shared" si="383"/>
        <v>ACCEPTABLE</v>
      </c>
      <c r="I2610" s="18"/>
      <c r="J2610" s="33">
        <v>42884.316666666666</v>
      </c>
      <c r="K2610" s="33">
        <v>42884.322916666664</v>
      </c>
      <c r="L2610" s="27">
        <f t="shared" si="384"/>
        <v>6.2499999985448085E-3</v>
      </c>
      <c r="M2610" s="28" t="str">
        <f t="shared" si="385"/>
        <v>TRUE</v>
      </c>
      <c r="N2610" s="31" t="s">
        <v>39</v>
      </c>
      <c r="O2610" s="29" t="s">
        <v>1155</v>
      </c>
      <c r="P2610"/>
      <c r="Q2610"/>
      <c r="R2610"/>
      <c r="S2610"/>
      <c r="T2610"/>
      <c r="U2610"/>
      <c r="V2610"/>
      <c r="W2610"/>
    </row>
    <row r="2611" spans="1:23" ht="27" customHeight="1" thickBot="1" x14ac:dyDescent="0.3">
      <c r="A2611" s="97">
        <v>20380</v>
      </c>
      <c r="B2611" s="74">
        <v>2622</v>
      </c>
      <c r="C2611" s="75" t="s">
        <v>43</v>
      </c>
      <c r="D2611" s="76">
        <v>42884.770833333336</v>
      </c>
      <c r="E2611" s="74" t="s">
        <v>39</v>
      </c>
      <c r="F2611" s="33">
        <v>42884.736111111109</v>
      </c>
      <c r="G2611" s="51">
        <f t="shared" si="387"/>
        <v>3.4722222226264421E-2</v>
      </c>
      <c r="H2611" s="31" t="str">
        <f t="shared" si="383"/>
        <v>TOO LATE</v>
      </c>
      <c r="I2611" s="18"/>
      <c r="J2611" s="33">
        <v>42884.765972222223</v>
      </c>
      <c r="K2611" s="33">
        <v>42884.772222222222</v>
      </c>
      <c r="L2611" s="27">
        <f t="shared" si="384"/>
        <v>6.2499999985448085E-3</v>
      </c>
      <c r="M2611" s="28" t="str">
        <f t="shared" si="385"/>
        <v>TRUE</v>
      </c>
      <c r="N2611" s="31" t="s">
        <v>39</v>
      </c>
      <c r="O2611" s="29" t="s">
        <v>971</v>
      </c>
      <c r="P2611"/>
      <c r="Q2611"/>
      <c r="R2611"/>
      <c r="S2611"/>
      <c r="T2611"/>
      <c r="U2611"/>
      <c r="V2611"/>
      <c r="W2611"/>
    </row>
    <row r="2612" spans="1:23" ht="27" customHeight="1" thickBot="1" x14ac:dyDescent="0.3">
      <c r="A2612" s="81">
        <v>20380</v>
      </c>
      <c r="B2612" s="81">
        <v>2623</v>
      </c>
      <c r="C2612" s="100" t="s">
        <v>43</v>
      </c>
      <c r="D2612" s="101">
        <v>42884.947916666664</v>
      </c>
      <c r="E2612" s="81" t="s">
        <v>41</v>
      </c>
      <c r="F2612" s="33">
        <v>42884.836111111108</v>
      </c>
      <c r="G2612" s="51">
        <f>IF(D2612="","",D2612-F2612)</f>
        <v>0.11180555555620231</v>
      </c>
      <c r="H2612" s="31" t="str">
        <f t="shared" si="383"/>
        <v>ACCEPTABLE</v>
      </c>
      <c r="I2612" s="18"/>
      <c r="J2612" s="33">
        <v>42884.949305555558</v>
      </c>
      <c r="K2612" s="33">
        <v>42884.955555555556</v>
      </c>
      <c r="L2612" s="27">
        <f t="shared" si="384"/>
        <v>6.2499999985448085E-3</v>
      </c>
      <c r="M2612" s="28" t="str">
        <f t="shared" si="385"/>
        <v>TRUE</v>
      </c>
      <c r="N2612" s="31" t="s">
        <v>41</v>
      </c>
      <c r="O2612" s="29" t="s">
        <v>971</v>
      </c>
      <c r="P2612"/>
      <c r="Q2612"/>
      <c r="R2612"/>
      <c r="S2612"/>
      <c r="T2612"/>
      <c r="U2612"/>
      <c r="V2612"/>
      <c r="W2612"/>
    </row>
    <row r="2613" spans="1:23" ht="27" customHeight="1" thickBot="1" x14ac:dyDescent="0.3">
      <c r="A2613" s="130">
        <v>20380</v>
      </c>
      <c r="B2613" s="115">
        <v>2624</v>
      </c>
      <c r="C2613" s="131" t="s">
        <v>43</v>
      </c>
      <c r="D2613" s="132">
        <v>42885.368055555555</v>
      </c>
      <c r="E2613" s="115" t="s">
        <v>39</v>
      </c>
      <c r="F2613" s="33">
        <v>42885.301388888889</v>
      </c>
      <c r="G2613" s="51">
        <f t="shared" ref="G2613:G2617" si="388">IF(D2613="","",D2613-F2613)</f>
        <v>6.6666666665696539E-2</v>
      </c>
      <c r="H2613" s="31" t="str">
        <f t="shared" si="383"/>
        <v>ACCEPTABLE</v>
      </c>
      <c r="I2613" s="18"/>
      <c r="J2613" s="33">
        <v>42885.365972222222</v>
      </c>
      <c r="K2613" s="33">
        <v>42885.37777777778</v>
      </c>
      <c r="L2613" s="27">
        <f t="shared" si="384"/>
        <v>1.1805555557657499E-2</v>
      </c>
      <c r="M2613" s="28" t="str">
        <f t="shared" si="385"/>
        <v>TRUE</v>
      </c>
      <c r="N2613" s="31" t="s">
        <v>39</v>
      </c>
      <c r="O2613" s="29" t="s">
        <v>1388</v>
      </c>
      <c r="P2613"/>
      <c r="Q2613"/>
      <c r="R2613"/>
      <c r="S2613"/>
      <c r="T2613"/>
      <c r="U2613"/>
      <c r="V2613"/>
      <c r="W2613"/>
    </row>
    <row r="2614" spans="1:23" ht="27" customHeight="1" thickBot="1" x14ac:dyDescent="0.3">
      <c r="A2614" s="97">
        <v>20381</v>
      </c>
      <c r="B2614" s="74">
        <v>2625</v>
      </c>
      <c r="C2614" s="75" t="s">
        <v>340</v>
      </c>
      <c r="D2614" s="76">
        <v>42885.579861111109</v>
      </c>
      <c r="E2614" s="74" t="s">
        <v>41</v>
      </c>
      <c r="F2614" s="33">
        <v>42885.301388888889</v>
      </c>
      <c r="G2614" s="51">
        <f t="shared" si="388"/>
        <v>0.27847222222044365</v>
      </c>
      <c r="H2614" s="31" t="str">
        <f t="shared" si="383"/>
        <v>ACCEPTABLE</v>
      </c>
      <c r="I2614" s="18"/>
      <c r="J2614" s="33">
        <v>42885.5625</v>
      </c>
      <c r="K2614" s="33">
        <v>42885.576388888891</v>
      </c>
      <c r="L2614" s="27">
        <f t="shared" si="384"/>
        <v>1.3888888890505768E-2</v>
      </c>
      <c r="M2614" s="28" t="str">
        <f t="shared" si="385"/>
        <v>TRUE</v>
      </c>
      <c r="N2614" s="31" t="s">
        <v>41</v>
      </c>
      <c r="O2614" s="29" t="s">
        <v>1389</v>
      </c>
      <c r="P2614"/>
      <c r="Q2614"/>
      <c r="R2614"/>
      <c r="S2614"/>
      <c r="T2614"/>
      <c r="U2614"/>
      <c r="V2614"/>
      <c r="W2614"/>
    </row>
    <row r="2615" spans="1:23" ht="27" customHeight="1" thickBot="1" x14ac:dyDescent="0.3">
      <c r="A2615" s="97">
        <v>20381</v>
      </c>
      <c r="B2615" s="74">
        <v>2626</v>
      </c>
      <c r="C2615" s="75" t="s">
        <v>51</v>
      </c>
      <c r="D2615" s="76">
        <v>42885.614583333336</v>
      </c>
      <c r="E2615" s="74" t="s">
        <v>39</v>
      </c>
      <c r="F2615" s="33">
        <v>42885.301388888889</v>
      </c>
      <c r="G2615" s="51">
        <f t="shared" si="388"/>
        <v>0.31319444444670808</v>
      </c>
      <c r="H2615" s="31" t="str">
        <f t="shared" si="383"/>
        <v>ACCEPTABLE</v>
      </c>
      <c r="I2615" s="18"/>
      <c r="J2615" s="33">
        <v>42885.595833333333</v>
      </c>
      <c r="K2615" s="33">
        <v>42885.601388888892</v>
      </c>
      <c r="L2615" s="27">
        <f t="shared" si="384"/>
        <v>5.5555555591126904E-3</v>
      </c>
      <c r="M2615" s="28" t="str">
        <f t="shared" si="385"/>
        <v>TRUE</v>
      </c>
      <c r="N2615" s="31" t="s">
        <v>39</v>
      </c>
      <c r="O2615" s="29" t="s">
        <v>1264</v>
      </c>
      <c r="P2615"/>
      <c r="Q2615"/>
      <c r="R2615"/>
      <c r="S2615"/>
      <c r="T2615"/>
      <c r="U2615"/>
      <c r="V2615"/>
      <c r="W2615"/>
    </row>
    <row r="2616" spans="1:23" ht="27" customHeight="1" thickBot="1" x14ac:dyDescent="0.3">
      <c r="A2616" s="98">
        <v>20381</v>
      </c>
      <c r="B2616" s="78">
        <v>2628</v>
      </c>
      <c r="C2616" s="79" t="s">
        <v>340</v>
      </c>
      <c r="D2616" s="80">
        <v>42886.659722222219</v>
      </c>
      <c r="E2616" s="78" t="s">
        <v>39</v>
      </c>
      <c r="F2616" s="33">
        <v>42886.256944444445</v>
      </c>
      <c r="G2616" s="51">
        <f t="shared" si="388"/>
        <v>0.40277777777373558</v>
      </c>
      <c r="H2616" s="31" t="str">
        <f t="shared" si="383"/>
        <v>ACCEPTABLE</v>
      </c>
      <c r="I2616" s="18"/>
      <c r="J2616" s="33">
        <v>42886.654861111114</v>
      </c>
      <c r="K2616" s="33">
        <v>42886.663888888892</v>
      </c>
      <c r="L2616" s="27">
        <f t="shared" si="384"/>
        <v>9.0277777781011537E-3</v>
      </c>
      <c r="M2616" s="28" t="str">
        <f t="shared" si="385"/>
        <v>TRUE</v>
      </c>
      <c r="N2616" s="31" t="s">
        <v>128</v>
      </c>
      <c r="O2616" s="29" t="s">
        <v>1390</v>
      </c>
      <c r="P2616"/>
      <c r="Q2616"/>
      <c r="R2616"/>
      <c r="S2616"/>
      <c r="T2616"/>
      <c r="U2616"/>
      <c r="V2616"/>
      <c r="W2616"/>
    </row>
    <row r="2617" spans="1:23" ht="27" customHeight="1" thickBot="1" x14ac:dyDescent="0.3">
      <c r="A2617" s="97">
        <v>20382</v>
      </c>
      <c r="B2617" s="74">
        <v>2629</v>
      </c>
      <c r="C2617" s="75" t="s">
        <v>340</v>
      </c>
      <c r="D2617" s="76">
        <v>42887.840277777781</v>
      </c>
      <c r="E2617" s="74" t="s">
        <v>41</v>
      </c>
      <c r="F2617" s="33">
        <v>42887.525694444441</v>
      </c>
      <c r="G2617" s="51">
        <f t="shared" si="388"/>
        <v>0.31458333334012423</v>
      </c>
      <c r="H2617" s="31" t="str">
        <f t="shared" si="383"/>
        <v>ACCEPTABLE</v>
      </c>
      <c r="I2617" s="18"/>
      <c r="J2617" s="33">
        <v>42887.831944444442</v>
      </c>
      <c r="K2617" s="33">
        <v>42887.845833333333</v>
      </c>
      <c r="L2617" s="27">
        <f t="shared" si="384"/>
        <v>1.3888888890505768E-2</v>
      </c>
      <c r="M2617" s="28" t="str">
        <f t="shared" si="385"/>
        <v>TRUE</v>
      </c>
      <c r="N2617" s="31" t="s">
        <v>41</v>
      </c>
      <c r="O2617" s="29" t="s">
        <v>987</v>
      </c>
      <c r="P2617"/>
      <c r="Q2617"/>
      <c r="R2617"/>
      <c r="S2617"/>
      <c r="T2617"/>
      <c r="U2617"/>
      <c r="V2617"/>
      <c r="W2617"/>
    </row>
    <row r="2618" spans="1:23" ht="27" customHeight="1" thickBot="1" x14ac:dyDescent="0.3">
      <c r="A2618" s="97">
        <v>20382</v>
      </c>
      <c r="B2618" s="74">
        <v>2630</v>
      </c>
      <c r="C2618" s="75" t="s">
        <v>51</v>
      </c>
      <c r="D2618" s="76">
        <v>42887.875</v>
      </c>
      <c r="E2618" s="74" t="s">
        <v>39</v>
      </c>
      <c r="F2618" s="33">
        <v>42887.525694444441</v>
      </c>
      <c r="G2618" s="51">
        <f t="shared" ref="G2618:G2628" si="389">IF(D2618="","",D2618-F2618)</f>
        <v>0.34930555555911269</v>
      </c>
      <c r="H2618" s="31" t="str">
        <f t="shared" si="383"/>
        <v>ACCEPTABLE</v>
      </c>
      <c r="I2618" s="18"/>
      <c r="J2618" s="33">
        <v>42887.870833333334</v>
      </c>
      <c r="K2618" s="33">
        <v>42887.87777777778</v>
      </c>
      <c r="L2618" s="27">
        <f t="shared" si="384"/>
        <v>6.9444444452528842E-3</v>
      </c>
      <c r="M2618" s="28" t="str">
        <f t="shared" si="385"/>
        <v>TRUE</v>
      </c>
      <c r="N2618" s="31" t="s">
        <v>39</v>
      </c>
      <c r="O2618" s="29" t="s">
        <v>821</v>
      </c>
      <c r="P2618"/>
      <c r="Q2618"/>
      <c r="R2618"/>
      <c r="S2618"/>
      <c r="T2618"/>
      <c r="U2618"/>
      <c r="V2618"/>
      <c r="W2618"/>
    </row>
    <row r="2619" spans="1:23" ht="27" customHeight="1" thickBot="1" x14ac:dyDescent="0.3">
      <c r="A2619" s="98">
        <v>20382</v>
      </c>
      <c r="B2619" s="78">
        <v>2631</v>
      </c>
      <c r="C2619" s="79" t="s">
        <v>53</v>
      </c>
      <c r="D2619" s="80">
        <v>42888.381944444445</v>
      </c>
      <c r="E2619" s="78" t="s">
        <v>41</v>
      </c>
      <c r="F2619" s="33">
        <v>42888.240277777775</v>
      </c>
      <c r="G2619" s="51">
        <f t="shared" si="389"/>
        <v>0.14166666667006211</v>
      </c>
      <c r="H2619" s="31" t="str">
        <f t="shared" si="383"/>
        <v>ACCEPTABLE</v>
      </c>
      <c r="I2619" s="18"/>
      <c r="J2619" s="33">
        <v>42888.381944444445</v>
      </c>
      <c r="K2619" s="33">
        <v>42888.388888888891</v>
      </c>
      <c r="L2619" s="27">
        <f t="shared" si="384"/>
        <v>6.9444444452528842E-3</v>
      </c>
      <c r="M2619" s="28" t="str">
        <f t="shared" si="385"/>
        <v>TRUE</v>
      </c>
      <c r="N2619" s="31" t="s">
        <v>41</v>
      </c>
      <c r="O2619" s="29" t="s">
        <v>542</v>
      </c>
      <c r="P2619"/>
      <c r="Q2619"/>
      <c r="R2619"/>
      <c r="S2619"/>
      <c r="T2619"/>
      <c r="U2619"/>
      <c r="V2619"/>
      <c r="W2619"/>
    </row>
    <row r="2620" spans="1:23" ht="27" customHeight="1" thickBot="1" x14ac:dyDescent="0.3">
      <c r="A2620" s="97">
        <v>20382</v>
      </c>
      <c r="B2620" s="74">
        <v>2632</v>
      </c>
      <c r="C2620" s="75" t="s">
        <v>53</v>
      </c>
      <c r="D2620" s="76">
        <v>42888.430555555555</v>
      </c>
      <c r="E2620" s="74" t="s">
        <v>39</v>
      </c>
      <c r="F2620" s="33">
        <v>42888.240277777775</v>
      </c>
      <c r="G2620" s="51">
        <f t="shared" si="389"/>
        <v>0.19027777777955635</v>
      </c>
      <c r="H2620" s="31" t="str">
        <f t="shared" si="383"/>
        <v>ACCEPTABLE</v>
      </c>
      <c r="I2620" s="18"/>
      <c r="J2620" s="33">
        <v>42888.430555555555</v>
      </c>
      <c r="K2620" s="33">
        <v>42888.4375</v>
      </c>
      <c r="L2620" s="27">
        <f t="shared" si="384"/>
        <v>6.9444444452528842E-3</v>
      </c>
      <c r="M2620" s="28" t="str">
        <f t="shared" si="385"/>
        <v>TRUE</v>
      </c>
      <c r="N2620" s="31" t="s">
        <v>39</v>
      </c>
      <c r="O2620" s="29" t="s">
        <v>542</v>
      </c>
      <c r="P2620"/>
      <c r="Q2620"/>
      <c r="R2620"/>
      <c r="S2620"/>
      <c r="T2620"/>
      <c r="U2620"/>
      <c r="V2620"/>
      <c r="W2620"/>
    </row>
    <row r="2621" spans="1:23" ht="27" customHeight="1" thickBot="1" x14ac:dyDescent="0.3">
      <c r="A2621" s="97">
        <v>20383</v>
      </c>
      <c r="B2621" s="74">
        <v>2633</v>
      </c>
      <c r="C2621" s="75" t="s">
        <v>1175</v>
      </c>
      <c r="D2621" s="76">
        <v>42888.625</v>
      </c>
      <c r="E2621" s="74" t="s">
        <v>41</v>
      </c>
      <c r="F2621" s="33">
        <v>42888.456250000003</v>
      </c>
      <c r="G2621" s="51">
        <f t="shared" si="389"/>
        <v>0.16874999999708962</v>
      </c>
      <c r="H2621" s="31" t="str">
        <f t="shared" si="383"/>
        <v>ACCEPTABLE</v>
      </c>
      <c r="I2621" s="18"/>
      <c r="J2621" s="33">
        <v>42888.618055555555</v>
      </c>
      <c r="K2621" s="33">
        <v>42888.628472222219</v>
      </c>
      <c r="L2621" s="27">
        <f t="shared" si="384"/>
        <v>1.0416666664241347E-2</v>
      </c>
      <c r="M2621" s="28" t="str">
        <f t="shared" si="385"/>
        <v>TRUE</v>
      </c>
      <c r="N2621" s="31" t="s">
        <v>41</v>
      </c>
      <c r="O2621" s="29" t="s">
        <v>1391</v>
      </c>
      <c r="P2621"/>
      <c r="Q2621"/>
      <c r="R2621"/>
      <c r="S2621"/>
      <c r="T2621"/>
      <c r="U2621"/>
      <c r="V2621"/>
      <c r="W2621"/>
    </row>
    <row r="2622" spans="1:23" ht="27" customHeight="1" thickBot="1" x14ac:dyDescent="0.3">
      <c r="A2622" s="98">
        <v>20383</v>
      </c>
      <c r="B2622" s="78">
        <v>2634</v>
      </c>
      <c r="C2622" s="79" t="s">
        <v>43</v>
      </c>
      <c r="D2622" s="80">
        <v>42888.659722222219</v>
      </c>
      <c r="E2622" s="78" t="s">
        <v>39</v>
      </c>
      <c r="F2622" s="33">
        <v>42888.456250000003</v>
      </c>
      <c r="G2622" s="51">
        <f t="shared" si="389"/>
        <v>0.20347222221607808</v>
      </c>
      <c r="H2622" s="31" t="str">
        <f t="shared" si="383"/>
        <v>ACCEPTABLE</v>
      </c>
      <c r="I2622" s="18"/>
      <c r="J2622" s="33">
        <v>42888.643055555556</v>
      </c>
      <c r="K2622" s="33">
        <v>42888.65</v>
      </c>
      <c r="L2622" s="27">
        <f t="shared" si="384"/>
        <v>6.9444444452528842E-3</v>
      </c>
      <c r="M2622" s="28" t="str">
        <f t="shared" si="385"/>
        <v>TRUE</v>
      </c>
      <c r="N2622" s="31" t="s">
        <v>39</v>
      </c>
      <c r="O2622" s="29" t="s">
        <v>398</v>
      </c>
      <c r="P2622"/>
      <c r="Q2622"/>
      <c r="R2622"/>
      <c r="S2622"/>
      <c r="T2622"/>
      <c r="U2622"/>
      <c r="V2622"/>
      <c r="W2622"/>
    </row>
    <row r="2623" spans="1:23" ht="27" customHeight="1" thickBot="1" x14ac:dyDescent="0.3">
      <c r="A2623" s="97">
        <v>20383</v>
      </c>
      <c r="B2623" s="74">
        <v>2635</v>
      </c>
      <c r="C2623" s="75" t="s">
        <v>43</v>
      </c>
      <c r="D2623" s="76">
        <v>42889.000694444447</v>
      </c>
      <c r="E2623" s="74" t="s">
        <v>41</v>
      </c>
      <c r="F2623" s="33">
        <v>42888.775694444441</v>
      </c>
      <c r="G2623" s="51">
        <f t="shared" si="389"/>
        <v>0.22500000000582077</v>
      </c>
      <c r="H2623" s="31" t="str">
        <f t="shared" si="383"/>
        <v>ACCEPTABLE</v>
      </c>
      <c r="I2623" s="18"/>
      <c r="J2623" s="33">
        <v>42889.004861111112</v>
      </c>
      <c r="K2623" s="33">
        <v>42889.009027777778</v>
      </c>
      <c r="L2623" s="27">
        <f t="shared" si="384"/>
        <v>4.166666665696539E-3</v>
      </c>
      <c r="M2623" s="28" t="str">
        <f t="shared" si="385"/>
        <v>TRUE</v>
      </c>
      <c r="N2623" s="31" t="s">
        <v>41</v>
      </c>
      <c r="O2623" s="29" t="s">
        <v>398</v>
      </c>
      <c r="P2623"/>
      <c r="Q2623"/>
      <c r="R2623"/>
      <c r="S2623"/>
      <c r="T2623"/>
      <c r="U2623"/>
      <c r="V2623"/>
      <c r="W2623"/>
    </row>
    <row r="2624" spans="1:23" ht="27" customHeight="1" thickBot="1" x14ac:dyDescent="0.3">
      <c r="A2624" s="97">
        <v>20383</v>
      </c>
      <c r="B2624" s="74">
        <v>2636</v>
      </c>
      <c r="C2624" s="75" t="s">
        <v>1175</v>
      </c>
      <c r="D2624" s="76">
        <v>42889.03125</v>
      </c>
      <c r="E2624" s="74" t="s">
        <v>39</v>
      </c>
      <c r="F2624" s="33">
        <v>42888.775694444441</v>
      </c>
      <c r="G2624" s="51">
        <f t="shared" si="389"/>
        <v>0.25555555555911269</v>
      </c>
      <c r="H2624" s="31" t="str">
        <f t="shared" ref="H2624:H2670" si="390">IF(D2624-F2624&lt;0,"TOO LATE",IF(G2624="","",IF(OR(DAY(D2624-F2624)&gt;1,AND(HOUR(D2624-F2624)&gt;HOUR("0:59"),(SIGN(D2624-F2624)=1))),"ACCEPTABLE","TOO LATE")))</f>
        <v>ACCEPTABLE</v>
      </c>
      <c r="I2624" s="18"/>
      <c r="J2624" s="33">
        <v>42889.032638888886</v>
      </c>
      <c r="K2624" s="33">
        <v>42889.042361111111</v>
      </c>
      <c r="L2624" s="27">
        <f t="shared" si="384"/>
        <v>9.7222222248092294E-3</v>
      </c>
      <c r="M2624" s="28" t="str">
        <f t="shared" si="385"/>
        <v>TRUE</v>
      </c>
      <c r="N2624" s="31" t="s">
        <v>39</v>
      </c>
      <c r="O2624" s="29" t="s">
        <v>1392</v>
      </c>
      <c r="P2624"/>
      <c r="Q2624"/>
      <c r="R2624"/>
      <c r="S2624"/>
      <c r="T2624"/>
      <c r="U2624"/>
      <c r="V2624"/>
      <c r="W2624"/>
    </row>
    <row r="2625" spans="1:23" ht="27" customHeight="1" thickBot="1" x14ac:dyDescent="0.3">
      <c r="A2625" s="97">
        <v>20384</v>
      </c>
      <c r="B2625" s="74">
        <v>2637</v>
      </c>
      <c r="C2625" s="75" t="s">
        <v>51</v>
      </c>
      <c r="D2625" s="76">
        <v>42889.215277777781</v>
      </c>
      <c r="E2625" s="74" t="s">
        <v>41</v>
      </c>
      <c r="F2625" s="33">
        <v>42888.775694444441</v>
      </c>
      <c r="G2625" s="51">
        <f t="shared" si="389"/>
        <v>0.43958333334012423</v>
      </c>
      <c r="H2625" s="31" t="str">
        <f t="shared" si="390"/>
        <v>ACCEPTABLE</v>
      </c>
      <c r="I2625" s="18"/>
      <c r="J2625" s="33">
        <v>42889.218055555553</v>
      </c>
      <c r="K2625" s="33">
        <v>42889.224999999999</v>
      </c>
      <c r="L2625" s="27">
        <f t="shared" ref="L2625:L2671" si="391">IF(OR(K2625="",J2625=""), "Incomplete Data", K2625-J2625)</f>
        <v>6.9444444452528842E-3</v>
      </c>
      <c r="M2625" s="28" t="str">
        <f t="shared" ref="M2625:M2671" si="392">_xlfn.IFS(OR(J2625=0,K2625=0,L2625=""), "Incomplete Data", OR(L2625&gt;$M$5,L2625&lt;-$M$5),"FALSE",  OR(L2625&lt;=$M$5,L2625&gt;-$M$5), "TRUE")</f>
        <v>TRUE</v>
      </c>
      <c r="N2625" s="31" t="s">
        <v>41</v>
      </c>
      <c r="O2625" s="29" t="s">
        <v>1393</v>
      </c>
      <c r="P2625"/>
      <c r="Q2625"/>
      <c r="R2625"/>
      <c r="S2625"/>
      <c r="T2625"/>
      <c r="U2625"/>
      <c r="V2625"/>
      <c r="W2625"/>
    </row>
    <row r="2626" spans="1:23" ht="27" customHeight="1" thickBot="1" x14ac:dyDescent="0.3">
      <c r="A2626" s="97">
        <v>20384</v>
      </c>
      <c r="B2626" s="74">
        <v>2638</v>
      </c>
      <c r="C2626" s="75" t="s">
        <v>340</v>
      </c>
      <c r="D2626" s="76">
        <v>42889.236111111109</v>
      </c>
      <c r="E2626" s="74" t="s">
        <v>39</v>
      </c>
      <c r="F2626" s="33">
        <v>42888.775694444441</v>
      </c>
      <c r="G2626" s="51">
        <f t="shared" si="389"/>
        <v>0.46041666666860692</v>
      </c>
      <c r="H2626" s="31" t="str">
        <f t="shared" si="390"/>
        <v>ACCEPTABLE</v>
      </c>
      <c r="I2626" s="18"/>
      <c r="J2626" s="33">
        <v>42889.236805555556</v>
      </c>
      <c r="K2626" s="33">
        <v>42889.25</v>
      </c>
      <c r="L2626" s="27">
        <f t="shared" si="391"/>
        <v>1.3194444443797693E-2</v>
      </c>
      <c r="M2626" s="28" t="str">
        <f t="shared" si="392"/>
        <v>TRUE</v>
      </c>
      <c r="N2626" s="31" t="s">
        <v>39</v>
      </c>
      <c r="O2626" s="29" t="s">
        <v>1394</v>
      </c>
      <c r="P2626"/>
      <c r="Q2626"/>
      <c r="R2626"/>
      <c r="S2626"/>
      <c r="T2626"/>
      <c r="U2626"/>
      <c r="V2626"/>
      <c r="W2626"/>
    </row>
    <row r="2627" spans="1:23" ht="27" customHeight="1" thickBot="1" x14ac:dyDescent="0.3">
      <c r="A2627" s="97">
        <v>20385</v>
      </c>
      <c r="B2627" s="74">
        <v>2639</v>
      </c>
      <c r="C2627" s="75" t="s">
        <v>340</v>
      </c>
      <c r="D2627" s="76">
        <v>42890.256944444445</v>
      </c>
      <c r="E2627" s="74" t="s">
        <v>41</v>
      </c>
      <c r="F2627" s="33">
        <v>42889.7</v>
      </c>
      <c r="G2627" s="51">
        <f t="shared" si="389"/>
        <v>0.55694444444816327</v>
      </c>
      <c r="H2627" s="31" t="str">
        <f t="shared" si="390"/>
        <v>ACCEPTABLE</v>
      </c>
      <c r="I2627" s="18"/>
      <c r="J2627" s="33">
        <v>42890.254166666666</v>
      </c>
      <c r="K2627" s="33">
        <v>42890.26666666667</v>
      </c>
      <c r="L2627" s="27">
        <f t="shared" si="391"/>
        <v>1.2500000004365575E-2</v>
      </c>
      <c r="M2627" s="28" t="str">
        <f t="shared" si="392"/>
        <v>TRUE</v>
      </c>
      <c r="N2627" s="31" t="s">
        <v>128</v>
      </c>
      <c r="O2627" s="29" t="s">
        <v>1395</v>
      </c>
      <c r="P2627"/>
      <c r="Q2627"/>
      <c r="R2627"/>
      <c r="S2627"/>
      <c r="T2627"/>
      <c r="U2627"/>
      <c r="V2627"/>
      <c r="W2627"/>
    </row>
    <row r="2628" spans="1:23" ht="27" customHeight="1" thickBot="1" x14ac:dyDescent="0.3">
      <c r="A2628" s="98">
        <v>20385</v>
      </c>
      <c r="B2628" s="78">
        <v>2640</v>
      </c>
      <c r="C2628" s="79" t="s">
        <v>51</v>
      </c>
      <c r="D2628" s="80">
        <v>42890.28125</v>
      </c>
      <c r="E2628" s="78" t="s">
        <v>39</v>
      </c>
      <c r="F2628" s="33">
        <v>42889.7</v>
      </c>
      <c r="G2628" s="51">
        <f t="shared" si="389"/>
        <v>0.58125000000291038</v>
      </c>
      <c r="H2628" s="31" t="str">
        <f t="shared" si="390"/>
        <v>ACCEPTABLE</v>
      </c>
      <c r="I2628" s="18"/>
      <c r="J2628" s="33">
        <v>42890.288888888892</v>
      </c>
      <c r="K2628" s="33">
        <v>42890.29583333333</v>
      </c>
      <c r="L2628" s="27">
        <f t="shared" si="391"/>
        <v>6.9444444379769266E-3</v>
      </c>
      <c r="M2628" s="28" t="str">
        <f t="shared" si="392"/>
        <v>TRUE</v>
      </c>
      <c r="N2628" s="31" t="s">
        <v>39</v>
      </c>
      <c r="O2628" s="29" t="s">
        <v>542</v>
      </c>
      <c r="P2628"/>
      <c r="Q2628"/>
      <c r="R2628"/>
      <c r="S2628"/>
      <c r="T2628"/>
      <c r="U2628"/>
      <c r="V2628"/>
      <c r="W2628"/>
    </row>
    <row r="2629" spans="1:23" ht="27" customHeight="1" thickBot="1" x14ac:dyDescent="0.3">
      <c r="A2629" s="98">
        <v>20386</v>
      </c>
      <c r="B2629" s="78">
        <v>2641</v>
      </c>
      <c r="C2629" s="79" t="s">
        <v>1175</v>
      </c>
      <c r="D2629" s="80">
        <v>42890.722222222219</v>
      </c>
      <c r="E2629" s="78" t="s">
        <v>41</v>
      </c>
      <c r="F2629" s="33">
        <v>42890.638194444444</v>
      </c>
      <c r="G2629" s="51">
        <f t="shared" ref="G2629:G2634" si="393">IF(D2629="","",D2629-F2629)</f>
        <v>8.4027777775190771E-2</v>
      </c>
      <c r="H2629" s="31" t="str">
        <f t="shared" si="390"/>
        <v>ACCEPTABLE</v>
      </c>
      <c r="I2629" s="18"/>
      <c r="J2629" s="33">
        <v>42890.711805555555</v>
      </c>
      <c r="K2629" s="33">
        <v>42890.722916666666</v>
      </c>
      <c r="L2629" s="27">
        <f t="shared" si="391"/>
        <v>1.1111111110949423E-2</v>
      </c>
      <c r="M2629" s="28" t="str">
        <f t="shared" si="392"/>
        <v>TRUE</v>
      </c>
      <c r="N2629" s="31" t="s">
        <v>41</v>
      </c>
      <c r="O2629" s="29" t="s">
        <v>1396</v>
      </c>
      <c r="P2629"/>
      <c r="Q2629"/>
      <c r="R2629"/>
      <c r="S2629"/>
      <c r="T2629"/>
      <c r="U2629"/>
      <c r="V2629"/>
      <c r="W2629"/>
    </row>
    <row r="2630" spans="1:23" ht="27" customHeight="1" thickBot="1" x14ac:dyDescent="0.3">
      <c r="A2630" s="98">
        <v>20386</v>
      </c>
      <c r="B2630" s="78">
        <v>2642</v>
      </c>
      <c r="C2630" s="79" t="s">
        <v>43</v>
      </c>
      <c r="D2630" s="80">
        <v>42890.763888888891</v>
      </c>
      <c r="E2630" s="78" t="s">
        <v>39</v>
      </c>
      <c r="F2630" s="33">
        <v>42890.638194444444</v>
      </c>
      <c r="G2630" s="51">
        <f t="shared" si="393"/>
        <v>0.12569444444670808</v>
      </c>
      <c r="H2630" s="31" t="str">
        <f t="shared" si="390"/>
        <v>ACCEPTABLE</v>
      </c>
      <c r="I2630" s="18"/>
      <c r="J2630" s="33">
        <v>42890.746527777781</v>
      </c>
      <c r="K2630" s="33">
        <v>42890.75277777778</v>
      </c>
      <c r="L2630" s="27">
        <f t="shared" si="391"/>
        <v>6.2499999985448085E-3</v>
      </c>
      <c r="M2630" s="28" t="str">
        <f t="shared" si="392"/>
        <v>TRUE</v>
      </c>
      <c r="N2630" s="31" t="s">
        <v>39</v>
      </c>
      <c r="O2630" s="29" t="s">
        <v>54</v>
      </c>
      <c r="P2630"/>
      <c r="Q2630"/>
      <c r="R2630"/>
      <c r="S2630"/>
      <c r="T2630"/>
      <c r="U2630"/>
      <c r="V2630"/>
      <c r="W2630"/>
    </row>
    <row r="2631" spans="1:23" ht="27" customHeight="1" thickBot="1" x14ac:dyDescent="0.3">
      <c r="A2631" s="97">
        <v>20385</v>
      </c>
      <c r="B2631" s="74">
        <v>2643</v>
      </c>
      <c r="C2631" s="75" t="s">
        <v>53</v>
      </c>
      <c r="D2631" s="76">
        <v>42890.944444444445</v>
      </c>
      <c r="E2631" s="74" t="s">
        <v>41</v>
      </c>
      <c r="F2631" s="33">
        <v>42890.814583333333</v>
      </c>
      <c r="G2631" s="51">
        <f t="shared" si="393"/>
        <v>0.12986111111240461</v>
      </c>
      <c r="H2631" s="31" t="str">
        <f t="shared" si="390"/>
        <v>ACCEPTABLE</v>
      </c>
      <c r="I2631" s="18"/>
      <c r="J2631" s="33">
        <v>42890.95</v>
      </c>
      <c r="K2631" s="33">
        <v>42890.959722222222</v>
      </c>
      <c r="L2631" s="27">
        <f t="shared" si="391"/>
        <v>9.7222222248092294E-3</v>
      </c>
      <c r="M2631" s="28" t="str">
        <f t="shared" si="392"/>
        <v>TRUE</v>
      </c>
      <c r="N2631" s="31" t="s">
        <v>41</v>
      </c>
      <c r="O2631" s="29" t="s">
        <v>542</v>
      </c>
      <c r="P2631"/>
      <c r="Q2631"/>
      <c r="R2631"/>
      <c r="S2631"/>
      <c r="T2631"/>
      <c r="U2631"/>
      <c r="V2631"/>
      <c r="W2631"/>
    </row>
    <row r="2632" spans="1:23" ht="27" customHeight="1" thickBot="1" x14ac:dyDescent="0.3">
      <c r="A2632" s="97">
        <v>20385</v>
      </c>
      <c r="B2632" s="74">
        <v>2644</v>
      </c>
      <c r="C2632" s="75" t="s">
        <v>53</v>
      </c>
      <c r="D2632" s="76">
        <v>42890.993055555555</v>
      </c>
      <c r="E2632" s="74" t="s">
        <v>39</v>
      </c>
      <c r="F2632" s="33">
        <v>42890.814583333333</v>
      </c>
      <c r="G2632" s="51">
        <f t="shared" si="393"/>
        <v>0.17847222222189885</v>
      </c>
      <c r="H2632" s="31" t="str">
        <f t="shared" si="390"/>
        <v>ACCEPTABLE</v>
      </c>
      <c r="I2632" s="18"/>
      <c r="J2632" s="33">
        <v>42891</v>
      </c>
      <c r="K2632" s="33">
        <v>42891.006944444445</v>
      </c>
      <c r="L2632" s="27">
        <f t="shared" si="391"/>
        <v>6.9444444452528842E-3</v>
      </c>
      <c r="M2632" s="28" t="str">
        <f t="shared" si="392"/>
        <v>TRUE</v>
      </c>
      <c r="N2632" s="31" t="s">
        <v>39</v>
      </c>
      <c r="O2632" s="29" t="s">
        <v>542</v>
      </c>
      <c r="P2632"/>
      <c r="Q2632"/>
      <c r="R2632"/>
      <c r="S2632"/>
      <c r="T2632"/>
      <c r="U2632"/>
      <c r="V2632"/>
      <c r="W2632"/>
    </row>
    <row r="2633" spans="1:23" ht="27" customHeight="1" thickBot="1" x14ac:dyDescent="0.3">
      <c r="A2633" s="97">
        <v>20386</v>
      </c>
      <c r="B2633" s="74">
        <v>2645</v>
      </c>
      <c r="C2633" s="75" t="s">
        <v>43</v>
      </c>
      <c r="D2633" s="76">
        <v>42891.815972222219</v>
      </c>
      <c r="E2633" s="74" t="s">
        <v>41</v>
      </c>
      <c r="F2633" s="33">
        <v>42891.65</v>
      </c>
      <c r="G2633" s="51">
        <f t="shared" si="393"/>
        <v>0.16597222221753327</v>
      </c>
      <c r="H2633" s="31" t="str">
        <f t="shared" si="390"/>
        <v>ACCEPTABLE</v>
      </c>
      <c r="I2633" s="18"/>
      <c r="J2633" s="33">
        <v>42891.821527777778</v>
      </c>
      <c r="K2633" s="33">
        <v>42891.826388888891</v>
      </c>
      <c r="L2633" s="27">
        <f t="shared" si="391"/>
        <v>4.8611111124046147E-3</v>
      </c>
      <c r="M2633" s="28" t="str">
        <f t="shared" si="392"/>
        <v>TRUE</v>
      </c>
      <c r="N2633" s="31" t="s">
        <v>41</v>
      </c>
      <c r="O2633" s="29" t="s">
        <v>398</v>
      </c>
      <c r="P2633"/>
      <c r="Q2633"/>
      <c r="R2633"/>
      <c r="S2633"/>
      <c r="T2633"/>
      <c r="U2633"/>
      <c r="V2633"/>
      <c r="W2633"/>
    </row>
    <row r="2634" spans="1:23" ht="27" customHeight="1" thickBot="1" x14ac:dyDescent="0.3">
      <c r="A2634" s="97">
        <v>20386</v>
      </c>
      <c r="B2634" s="74">
        <v>2646</v>
      </c>
      <c r="C2634" s="75" t="s">
        <v>1175</v>
      </c>
      <c r="D2634" s="76">
        <v>42891.854166666664</v>
      </c>
      <c r="E2634" s="74" t="s">
        <v>39</v>
      </c>
      <c r="F2634" s="33">
        <v>42891.65</v>
      </c>
      <c r="G2634" s="51">
        <f t="shared" si="393"/>
        <v>0.20416666666278616</v>
      </c>
      <c r="H2634" s="31" t="str">
        <f t="shared" si="390"/>
        <v>ACCEPTABLE</v>
      </c>
      <c r="I2634" s="18"/>
      <c r="J2634" s="33">
        <v>42891.845833333333</v>
      </c>
      <c r="K2634" s="33">
        <v>42891.856249999997</v>
      </c>
      <c r="L2634" s="27">
        <f t="shared" si="391"/>
        <v>1.0416666664241347E-2</v>
      </c>
      <c r="M2634" s="28" t="str">
        <f t="shared" si="392"/>
        <v>TRUE</v>
      </c>
      <c r="N2634" s="31" t="s">
        <v>39</v>
      </c>
      <c r="O2634" s="29" t="s">
        <v>1017</v>
      </c>
      <c r="P2634"/>
      <c r="Q2634"/>
      <c r="R2634"/>
      <c r="S2634"/>
      <c r="T2634"/>
      <c r="U2634"/>
      <c r="V2634"/>
      <c r="W2634"/>
    </row>
    <row r="2635" spans="1:23" ht="27" customHeight="1" thickBot="1" x14ac:dyDescent="0.3">
      <c r="A2635" s="81">
        <v>20385</v>
      </c>
      <c r="B2635" s="103">
        <v>2647</v>
      </c>
      <c r="C2635" s="104" t="s">
        <v>51</v>
      </c>
      <c r="D2635" s="105">
        <v>42893.423611111109</v>
      </c>
      <c r="E2635" s="103" t="s">
        <v>41</v>
      </c>
      <c r="F2635" s="33">
        <v>42893.290972222225</v>
      </c>
      <c r="G2635" s="51">
        <f t="shared" ref="G2635:G2680" si="394">IF(D2635="","",D2635-F2635)</f>
        <v>0.132638888884685</v>
      </c>
      <c r="H2635" s="31" t="str">
        <f t="shared" si="390"/>
        <v>ACCEPTABLE</v>
      </c>
      <c r="I2635" s="18"/>
      <c r="J2635" s="33">
        <v>42893.440972222219</v>
      </c>
      <c r="K2635" s="33">
        <v>42893.447916666664</v>
      </c>
      <c r="L2635" s="27">
        <f t="shared" si="391"/>
        <v>6.9444444452528842E-3</v>
      </c>
      <c r="M2635" s="28" t="str">
        <f t="shared" si="392"/>
        <v>TRUE</v>
      </c>
      <c r="N2635" s="31" t="s">
        <v>41</v>
      </c>
      <c r="O2635" s="29" t="s">
        <v>1397</v>
      </c>
      <c r="P2635"/>
      <c r="Q2635"/>
      <c r="R2635"/>
      <c r="S2635"/>
      <c r="T2635"/>
      <c r="U2635"/>
      <c r="V2635"/>
      <c r="W2635"/>
    </row>
    <row r="2636" spans="1:23" ht="27" customHeight="1" thickBot="1" x14ac:dyDescent="0.3">
      <c r="A2636" s="97">
        <v>20385</v>
      </c>
      <c r="B2636" s="74">
        <v>2648</v>
      </c>
      <c r="C2636" s="75" t="s">
        <v>340</v>
      </c>
      <c r="D2636" s="76">
        <v>42893.451388888891</v>
      </c>
      <c r="E2636" s="74" t="s">
        <v>39</v>
      </c>
      <c r="F2636" s="33">
        <v>42893.290972222225</v>
      </c>
      <c r="G2636" s="51">
        <f t="shared" si="394"/>
        <v>0.16041666666569654</v>
      </c>
      <c r="H2636" s="31" t="str">
        <f t="shared" si="390"/>
        <v>ACCEPTABLE</v>
      </c>
      <c r="I2636" s="18"/>
      <c r="J2636" s="33">
        <v>42893.46875</v>
      </c>
      <c r="K2636" s="33">
        <v>42893.493055555555</v>
      </c>
      <c r="L2636" s="27">
        <f t="shared" si="391"/>
        <v>2.4305555554747116E-2</v>
      </c>
      <c r="M2636" s="28" t="str">
        <f t="shared" si="392"/>
        <v>TRUE</v>
      </c>
      <c r="N2636" s="31" t="s">
        <v>39</v>
      </c>
      <c r="O2636" s="29" t="s">
        <v>1398</v>
      </c>
      <c r="P2636"/>
      <c r="Q2636"/>
      <c r="R2636"/>
      <c r="S2636"/>
      <c r="T2636"/>
      <c r="U2636"/>
      <c r="V2636"/>
      <c r="W2636"/>
    </row>
    <row r="2637" spans="1:23" ht="27" customHeight="1" thickBot="1" x14ac:dyDescent="0.3">
      <c r="A2637" s="97">
        <v>20387</v>
      </c>
      <c r="B2637" s="74">
        <v>2649</v>
      </c>
      <c r="C2637" s="75" t="s">
        <v>1175</v>
      </c>
      <c r="D2637" s="76">
        <v>42893.520833333336</v>
      </c>
      <c r="E2637" s="74" t="s">
        <v>41</v>
      </c>
      <c r="F2637" s="33">
        <v>42893.290972222225</v>
      </c>
      <c r="G2637" s="51">
        <f t="shared" si="394"/>
        <v>0.22986111111094942</v>
      </c>
      <c r="H2637" s="31" t="str">
        <f t="shared" si="390"/>
        <v>ACCEPTABLE</v>
      </c>
      <c r="I2637" s="18"/>
      <c r="J2637" s="33">
        <v>42893.506944444445</v>
      </c>
      <c r="K2637" s="33">
        <v>42893.517361111109</v>
      </c>
      <c r="L2637" s="27">
        <f t="shared" si="391"/>
        <v>1.0416666664241347E-2</v>
      </c>
      <c r="M2637" s="28" t="str">
        <f t="shared" si="392"/>
        <v>TRUE</v>
      </c>
      <c r="N2637" s="31" t="s">
        <v>41</v>
      </c>
      <c r="O2637" s="29" t="s">
        <v>1399</v>
      </c>
      <c r="P2637"/>
      <c r="Q2637"/>
      <c r="R2637"/>
      <c r="S2637"/>
      <c r="T2637"/>
      <c r="U2637"/>
      <c r="V2637"/>
      <c r="W2637"/>
    </row>
    <row r="2638" spans="1:23" ht="27" customHeight="1" thickBot="1" x14ac:dyDescent="0.3">
      <c r="A2638" s="97">
        <v>20387</v>
      </c>
      <c r="B2638" s="74">
        <v>2650</v>
      </c>
      <c r="C2638" s="75" t="s">
        <v>43</v>
      </c>
      <c r="D2638" s="76">
        <v>42893.555555555555</v>
      </c>
      <c r="E2638" s="74" t="s">
        <v>39</v>
      </c>
      <c r="F2638" s="33">
        <v>42893.473611111112</v>
      </c>
      <c r="G2638" s="51">
        <f t="shared" si="394"/>
        <v>8.1944444442342501E-2</v>
      </c>
      <c r="H2638" s="31" t="str">
        <f t="shared" si="390"/>
        <v>ACCEPTABLE</v>
      </c>
      <c r="I2638" s="18"/>
      <c r="J2638" s="33">
        <v>42893.545138888891</v>
      </c>
      <c r="K2638" s="33">
        <v>42893.548611111109</v>
      </c>
      <c r="L2638" s="27">
        <f t="shared" si="391"/>
        <v>3.4722222189884633E-3</v>
      </c>
      <c r="M2638" s="28" t="str">
        <f t="shared" si="392"/>
        <v>TRUE</v>
      </c>
      <c r="N2638" s="31" t="s">
        <v>39</v>
      </c>
      <c r="O2638" s="29" t="s">
        <v>44</v>
      </c>
      <c r="P2638"/>
      <c r="Q2638"/>
      <c r="R2638"/>
      <c r="S2638"/>
      <c r="T2638"/>
      <c r="U2638"/>
      <c r="V2638"/>
      <c r="W2638"/>
    </row>
    <row r="2639" spans="1:23" ht="27" customHeight="1" thickBot="1" x14ac:dyDescent="0.3">
      <c r="A2639" s="98">
        <v>20388</v>
      </c>
      <c r="B2639" s="78">
        <v>2651</v>
      </c>
      <c r="C2639" s="79" t="s">
        <v>1175</v>
      </c>
      <c r="D2639" s="80">
        <v>42893.71875</v>
      </c>
      <c r="E2639" s="78" t="s">
        <v>41</v>
      </c>
      <c r="F2639" s="33">
        <v>42893.473611111112</v>
      </c>
      <c r="G2639" s="51">
        <f t="shared" si="394"/>
        <v>0.24513888888759539</v>
      </c>
      <c r="H2639" s="31" t="str">
        <f t="shared" si="390"/>
        <v>ACCEPTABLE</v>
      </c>
      <c r="I2639" s="18"/>
      <c r="J2639" s="33">
        <v>42893.724305555559</v>
      </c>
      <c r="K2639" s="33">
        <v>42893.73333333333</v>
      </c>
      <c r="L2639" s="27">
        <f t="shared" si="391"/>
        <v>9.0277777708251961E-3</v>
      </c>
      <c r="M2639" s="28" t="str">
        <f t="shared" si="392"/>
        <v>TRUE</v>
      </c>
      <c r="N2639" s="31" t="s">
        <v>41</v>
      </c>
      <c r="O2639" s="29" t="s">
        <v>1400</v>
      </c>
      <c r="P2639"/>
      <c r="Q2639"/>
      <c r="R2639"/>
      <c r="S2639"/>
      <c r="T2639"/>
      <c r="U2639"/>
      <c r="V2639"/>
      <c r="W2639"/>
    </row>
    <row r="2640" spans="1:23" ht="27" customHeight="1" thickBot="1" x14ac:dyDescent="0.3">
      <c r="A2640" s="98">
        <v>20388</v>
      </c>
      <c r="B2640" s="78">
        <v>2652</v>
      </c>
      <c r="C2640" s="79" t="s">
        <v>1175</v>
      </c>
      <c r="D2640" s="80">
        <v>42893.739583333336</v>
      </c>
      <c r="E2640" s="78" t="s">
        <v>39</v>
      </c>
      <c r="F2640" s="33">
        <v>42893.473611111112</v>
      </c>
      <c r="G2640" s="51">
        <f t="shared" si="394"/>
        <v>0.26597222222335404</v>
      </c>
      <c r="H2640" s="31" t="str">
        <f t="shared" si="390"/>
        <v>ACCEPTABLE</v>
      </c>
      <c r="I2640" s="18"/>
      <c r="J2640" s="33">
        <v>42893.743055555555</v>
      </c>
      <c r="K2640" s="33">
        <v>42893.752083333333</v>
      </c>
      <c r="L2640" s="27">
        <f t="shared" si="391"/>
        <v>9.0277777781011537E-3</v>
      </c>
      <c r="M2640" s="28" t="str">
        <f t="shared" si="392"/>
        <v>TRUE</v>
      </c>
      <c r="N2640" s="31" t="s">
        <v>39</v>
      </c>
      <c r="O2640" s="29" t="s">
        <v>1400</v>
      </c>
      <c r="P2640"/>
      <c r="Q2640"/>
      <c r="R2640"/>
      <c r="S2640"/>
      <c r="T2640"/>
      <c r="U2640"/>
      <c r="V2640"/>
      <c r="W2640"/>
    </row>
    <row r="2641" spans="1:23" ht="27" customHeight="1" thickBot="1" x14ac:dyDescent="0.3">
      <c r="A2641" s="97">
        <v>20387</v>
      </c>
      <c r="B2641" s="74">
        <v>2653</v>
      </c>
      <c r="C2641" s="75" t="s">
        <v>43</v>
      </c>
      <c r="D2641" s="76">
        <v>42894.229166666664</v>
      </c>
      <c r="E2641" s="74" t="s">
        <v>41</v>
      </c>
      <c r="F2641" s="33">
        <v>42894.178472222222</v>
      </c>
      <c r="G2641" s="51">
        <f t="shared" si="394"/>
        <v>5.0694444442342501E-2</v>
      </c>
      <c r="H2641" s="31" t="str">
        <f t="shared" si="390"/>
        <v>ACCEPTABLE</v>
      </c>
      <c r="I2641" s="18"/>
      <c r="J2641" s="33">
        <v>42894.261111111111</v>
      </c>
      <c r="K2641" s="33">
        <v>42894.271527777775</v>
      </c>
      <c r="L2641" s="27">
        <f t="shared" si="391"/>
        <v>1.0416666664241347E-2</v>
      </c>
      <c r="M2641" s="28" t="str">
        <f t="shared" si="392"/>
        <v>TRUE</v>
      </c>
      <c r="N2641" s="31" t="s">
        <v>41</v>
      </c>
      <c r="O2641" s="29" t="s">
        <v>1401</v>
      </c>
      <c r="P2641"/>
      <c r="Q2641"/>
      <c r="R2641"/>
      <c r="S2641"/>
      <c r="T2641"/>
      <c r="U2641"/>
      <c r="V2641"/>
      <c r="W2641"/>
    </row>
    <row r="2642" spans="1:23" ht="27" customHeight="1" thickBot="1" x14ac:dyDescent="0.3">
      <c r="A2642" s="98">
        <v>20387</v>
      </c>
      <c r="B2642" s="78">
        <v>2654</v>
      </c>
      <c r="C2642" s="79" t="s">
        <v>1175</v>
      </c>
      <c r="D2642" s="80">
        <v>42894.270833333336</v>
      </c>
      <c r="E2642" s="78" t="s">
        <v>39</v>
      </c>
      <c r="F2642" s="33">
        <v>42894.178472222222</v>
      </c>
      <c r="G2642" s="51">
        <f t="shared" si="394"/>
        <v>9.2361111113859806E-2</v>
      </c>
      <c r="H2642" s="31" t="str">
        <f t="shared" si="390"/>
        <v>ACCEPTABLE</v>
      </c>
      <c r="I2642" s="18"/>
      <c r="J2642" s="33">
        <v>42894.286805555559</v>
      </c>
      <c r="K2642" s="33">
        <v>42894.297222222223</v>
      </c>
      <c r="L2642" s="27">
        <f t="shared" si="391"/>
        <v>1.0416666664241347E-2</v>
      </c>
      <c r="M2642" s="28" t="str">
        <f t="shared" si="392"/>
        <v>TRUE</v>
      </c>
      <c r="N2642" s="31" t="s">
        <v>39</v>
      </c>
      <c r="O2642" s="29" t="s">
        <v>1402</v>
      </c>
      <c r="P2642"/>
      <c r="Q2642"/>
      <c r="R2642"/>
      <c r="S2642"/>
      <c r="T2642"/>
      <c r="U2642"/>
      <c r="V2642"/>
      <c r="W2642"/>
    </row>
    <row r="2643" spans="1:23" ht="27" customHeight="1" thickBot="1" x14ac:dyDescent="0.3">
      <c r="A2643" s="81">
        <v>20389</v>
      </c>
      <c r="B2643" s="103">
        <v>2655</v>
      </c>
      <c r="C2643" s="104" t="s">
        <v>1175</v>
      </c>
      <c r="D2643" s="105">
        <v>42895.243055555555</v>
      </c>
      <c r="E2643" s="103" t="s">
        <v>41</v>
      </c>
      <c r="F2643" s="33">
        <v>42894.879861111112</v>
      </c>
      <c r="G2643" s="51">
        <f t="shared" si="394"/>
        <v>0.3631944444423425</v>
      </c>
      <c r="H2643" s="31" t="str">
        <f t="shared" si="390"/>
        <v>ACCEPTABLE</v>
      </c>
      <c r="I2643" s="18"/>
      <c r="J2643" s="33">
        <v>42895.245138888888</v>
      </c>
      <c r="K2643" s="33">
        <v>42895.256944444445</v>
      </c>
      <c r="L2643" s="27">
        <f t="shared" si="391"/>
        <v>1.1805555557657499E-2</v>
      </c>
      <c r="M2643" s="28" t="str">
        <f t="shared" si="392"/>
        <v>TRUE</v>
      </c>
      <c r="N2643" s="31" t="s">
        <v>41</v>
      </c>
      <c r="O2643" s="29" t="s">
        <v>1403</v>
      </c>
      <c r="P2643"/>
      <c r="Q2643"/>
      <c r="R2643"/>
      <c r="S2643"/>
      <c r="T2643"/>
      <c r="U2643"/>
      <c r="V2643"/>
      <c r="W2643"/>
    </row>
    <row r="2644" spans="1:23" ht="27" customHeight="1" thickBot="1" x14ac:dyDescent="0.3">
      <c r="A2644" s="98">
        <v>20389</v>
      </c>
      <c r="B2644" s="78">
        <v>2656</v>
      </c>
      <c r="C2644" s="79" t="s">
        <v>43</v>
      </c>
      <c r="D2644" s="80">
        <v>42895.277777777781</v>
      </c>
      <c r="E2644" s="78" t="s">
        <v>39</v>
      </c>
      <c r="F2644" s="33">
        <v>42894.879861111112</v>
      </c>
      <c r="G2644" s="51">
        <f t="shared" si="394"/>
        <v>0.39791666666860692</v>
      </c>
      <c r="H2644" s="31" t="str">
        <f t="shared" si="390"/>
        <v>ACCEPTABLE</v>
      </c>
      <c r="I2644" s="18"/>
      <c r="J2644" s="33">
        <v>42895.286111111112</v>
      </c>
      <c r="K2644" s="33">
        <v>42895.291666666664</v>
      </c>
      <c r="L2644" s="27">
        <f t="shared" si="391"/>
        <v>5.5555555518367328E-3</v>
      </c>
      <c r="M2644" s="28" t="str">
        <f t="shared" si="392"/>
        <v>TRUE</v>
      </c>
      <c r="N2644" s="31" t="s">
        <v>39</v>
      </c>
      <c r="O2644" s="29" t="s">
        <v>369</v>
      </c>
      <c r="P2644"/>
      <c r="Q2644"/>
      <c r="R2644"/>
      <c r="S2644"/>
      <c r="T2644"/>
      <c r="U2644"/>
      <c r="V2644"/>
      <c r="W2644"/>
    </row>
    <row r="2645" spans="1:23" ht="27" customHeight="1" thickBot="1" x14ac:dyDescent="0.3">
      <c r="A2645" s="81">
        <v>20387</v>
      </c>
      <c r="B2645" s="103">
        <v>2657</v>
      </c>
      <c r="C2645" s="104" t="s">
        <v>1175</v>
      </c>
      <c r="D2645" s="105">
        <v>42896.875</v>
      </c>
      <c r="E2645" s="103" t="s">
        <v>41</v>
      </c>
      <c r="F2645" s="33">
        <v>42896.689583333333</v>
      </c>
      <c r="G2645" s="51">
        <f t="shared" si="394"/>
        <v>0.18541666666715173</v>
      </c>
      <c r="H2645" s="31" t="str">
        <f t="shared" si="390"/>
        <v>ACCEPTABLE</v>
      </c>
      <c r="I2645" s="18"/>
      <c r="J2645" s="33">
        <v>42896.88958333333</v>
      </c>
      <c r="K2645" s="33">
        <v>42896.9</v>
      </c>
      <c r="L2645" s="27">
        <f t="shared" si="391"/>
        <v>1.0416666671517305E-2</v>
      </c>
      <c r="M2645" s="28" t="str">
        <f t="shared" si="392"/>
        <v>TRUE</v>
      </c>
      <c r="N2645" s="31" t="s">
        <v>41</v>
      </c>
      <c r="O2645" s="29" t="s">
        <v>1392</v>
      </c>
      <c r="P2645"/>
      <c r="Q2645"/>
      <c r="R2645"/>
      <c r="S2645"/>
      <c r="T2645"/>
      <c r="U2645"/>
      <c r="V2645"/>
      <c r="W2645"/>
    </row>
    <row r="2646" spans="1:23" ht="27" customHeight="1" thickBot="1" x14ac:dyDescent="0.3">
      <c r="A2646" s="97">
        <v>20387</v>
      </c>
      <c r="B2646" s="74">
        <v>2658</v>
      </c>
      <c r="C2646" s="75" t="s">
        <v>43</v>
      </c>
      <c r="D2646" s="76">
        <v>42896.909722222219</v>
      </c>
      <c r="E2646" s="74" t="s">
        <v>39</v>
      </c>
      <c r="F2646" s="33">
        <v>42896.689583333333</v>
      </c>
      <c r="G2646" s="51">
        <f t="shared" si="394"/>
        <v>0.22013888888614019</v>
      </c>
      <c r="H2646" s="31" t="str">
        <f t="shared" si="390"/>
        <v>ACCEPTABLE</v>
      </c>
      <c r="I2646" s="18"/>
      <c r="J2646" s="33">
        <v>42896.925694444442</v>
      </c>
      <c r="K2646" s="33">
        <v>42896.932638888888</v>
      </c>
      <c r="L2646" s="27">
        <f t="shared" si="391"/>
        <v>6.9444444452528842E-3</v>
      </c>
      <c r="M2646" s="28" t="str">
        <f t="shared" si="392"/>
        <v>TRUE</v>
      </c>
      <c r="N2646" s="31" t="s">
        <v>39</v>
      </c>
      <c r="O2646" s="29" t="s">
        <v>398</v>
      </c>
      <c r="P2646"/>
      <c r="Q2646"/>
      <c r="R2646"/>
      <c r="S2646"/>
      <c r="T2646"/>
      <c r="U2646"/>
      <c r="V2646"/>
      <c r="W2646"/>
    </row>
    <row r="2647" spans="1:23" ht="27" customHeight="1" thickBot="1" x14ac:dyDescent="0.3">
      <c r="A2647" s="81">
        <v>20389</v>
      </c>
      <c r="B2647" s="103">
        <v>2659</v>
      </c>
      <c r="C2647" s="104" t="s">
        <v>43</v>
      </c>
      <c r="D2647" s="105">
        <v>42897.125</v>
      </c>
      <c r="E2647" s="103" t="s">
        <v>41</v>
      </c>
      <c r="F2647" s="33">
        <v>42896.689583333333</v>
      </c>
      <c r="G2647" s="51">
        <f t="shared" si="394"/>
        <v>0.43541666666715173</v>
      </c>
      <c r="H2647" s="31" t="str">
        <f t="shared" si="390"/>
        <v>ACCEPTABLE</v>
      </c>
      <c r="I2647" s="18"/>
      <c r="J2647" s="33">
        <v>42897.115972222222</v>
      </c>
      <c r="K2647" s="33">
        <v>42897.123611111114</v>
      </c>
      <c r="L2647" s="27">
        <f t="shared" si="391"/>
        <v>7.6388888919609599E-3</v>
      </c>
      <c r="M2647" s="28" t="str">
        <f t="shared" si="392"/>
        <v>TRUE</v>
      </c>
      <c r="N2647" s="31" t="s">
        <v>41</v>
      </c>
      <c r="O2647" s="29" t="s">
        <v>398</v>
      </c>
      <c r="P2647"/>
      <c r="Q2647"/>
      <c r="R2647"/>
      <c r="S2647"/>
      <c r="T2647"/>
      <c r="U2647"/>
      <c r="V2647"/>
      <c r="W2647"/>
    </row>
    <row r="2648" spans="1:23" ht="27" customHeight="1" thickBot="1" x14ac:dyDescent="0.3">
      <c r="A2648" s="97">
        <v>20389</v>
      </c>
      <c r="B2648" s="74">
        <v>2660</v>
      </c>
      <c r="C2648" s="75" t="s">
        <v>1175</v>
      </c>
      <c r="D2648" s="76">
        <v>42897.159722222219</v>
      </c>
      <c r="E2648" s="74" t="s">
        <v>39</v>
      </c>
      <c r="F2648" s="33">
        <v>42896.689583333333</v>
      </c>
      <c r="G2648" s="51">
        <f t="shared" si="394"/>
        <v>0.47013888888614019</v>
      </c>
      <c r="H2648" s="31" t="str">
        <f t="shared" si="390"/>
        <v>ACCEPTABLE</v>
      </c>
      <c r="I2648" s="18"/>
      <c r="J2648" s="33">
        <v>42897.142361111109</v>
      </c>
      <c r="K2648" s="33">
        <v>42897.15347222222</v>
      </c>
      <c r="L2648" s="27">
        <f t="shared" si="391"/>
        <v>1.1111111110949423E-2</v>
      </c>
      <c r="M2648" s="28" t="str">
        <f t="shared" si="392"/>
        <v>TRUE</v>
      </c>
      <c r="N2648" s="31" t="s">
        <v>39</v>
      </c>
      <c r="O2648" s="29" t="s">
        <v>806</v>
      </c>
      <c r="P2648"/>
      <c r="Q2648"/>
      <c r="R2648"/>
      <c r="S2648"/>
      <c r="T2648"/>
      <c r="U2648"/>
      <c r="V2648"/>
      <c r="W2648"/>
    </row>
    <row r="2649" spans="1:23" ht="27" customHeight="1" thickBot="1" x14ac:dyDescent="0.3">
      <c r="A2649" s="97">
        <v>20387</v>
      </c>
      <c r="B2649" s="74">
        <v>2661</v>
      </c>
      <c r="C2649" s="75" t="s">
        <v>43</v>
      </c>
      <c r="D2649" s="76">
        <v>42897.225694444445</v>
      </c>
      <c r="E2649" s="74" t="s">
        <v>41</v>
      </c>
      <c r="F2649" s="33">
        <v>42897.216666666667</v>
      </c>
      <c r="G2649" s="51">
        <f t="shared" si="394"/>
        <v>9.0277777781011537E-3</v>
      </c>
      <c r="H2649" s="31" t="str">
        <f t="shared" si="390"/>
        <v>TOO LATE</v>
      </c>
      <c r="I2649" s="18"/>
      <c r="J2649" s="33">
        <v>42897.224305555559</v>
      </c>
      <c r="K2649" s="33">
        <v>42897.230555555558</v>
      </c>
      <c r="L2649" s="27">
        <f t="shared" si="391"/>
        <v>6.2499999985448085E-3</v>
      </c>
      <c r="M2649" s="28" t="str">
        <f t="shared" si="392"/>
        <v>TRUE</v>
      </c>
      <c r="N2649" s="31" t="s">
        <v>41</v>
      </c>
      <c r="O2649" s="29" t="s">
        <v>398</v>
      </c>
      <c r="P2649"/>
      <c r="Q2649"/>
      <c r="R2649"/>
      <c r="S2649"/>
      <c r="T2649"/>
      <c r="U2649"/>
      <c r="V2649"/>
      <c r="W2649"/>
    </row>
    <row r="2650" spans="1:23" ht="27" customHeight="1" thickBot="1" x14ac:dyDescent="0.3">
      <c r="A2650" s="97">
        <v>20387</v>
      </c>
      <c r="B2650" s="74">
        <v>2662</v>
      </c>
      <c r="C2650" s="75" t="s">
        <v>1175</v>
      </c>
      <c r="D2650" s="76">
        <v>42897.260416666664</v>
      </c>
      <c r="E2650" s="74" t="s">
        <v>39</v>
      </c>
      <c r="F2650" s="33">
        <v>42897.216666666667</v>
      </c>
      <c r="G2650" s="51">
        <f t="shared" si="394"/>
        <v>4.3749999997089617E-2</v>
      </c>
      <c r="H2650" s="31" t="str">
        <f t="shared" si="390"/>
        <v>ACCEPTABLE</v>
      </c>
      <c r="I2650" s="18"/>
      <c r="J2650" s="33">
        <v>42897.259722222225</v>
      </c>
      <c r="K2650" s="33">
        <v>42897.271527777775</v>
      </c>
      <c r="L2650" s="27">
        <f t="shared" si="391"/>
        <v>1.1805555550381541E-2</v>
      </c>
      <c r="M2650" s="28" t="str">
        <f t="shared" si="392"/>
        <v>TRUE</v>
      </c>
      <c r="N2650" s="31" t="s">
        <v>39</v>
      </c>
      <c r="O2650" s="29" t="s">
        <v>1404</v>
      </c>
      <c r="P2650"/>
      <c r="Q2650"/>
      <c r="R2650"/>
      <c r="S2650"/>
      <c r="T2650"/>
      <c r="U2650"/>
      <c r="V2650"/>
      <c r="W2650"/>
    </row>
    <row r="2651" spans="1:23" ht="27" customHeight="1" thickBot="1" x14ac:dyDescent="0.3">
      <c r="A2651" s="97">
        <v>20391</v>
      </c>
      <c r="B2651" s="74">
        <v>2663</v>
      </c>
      <c r="C2651" s="75" t="s">
        <v>1261</v>
      </c>
      <c r="D2651" s="76">
        <v>42897.465277777781</v>
      </c>
      <c r="E2651" s="74" t="s">
        <v>41</v>
      </c>
      <c r="F2651" s="33">
        <v>42897.216666666667</v>
      </c>
      <c r="G2651" s="51">
        <f t="shared" si="394"/>
        <v>0.24861111111385981</v>
      </c>
      <c r="H2651" s="31" t="str">
        <f t="shared" si="390"/>
        <v>ACCEPTABLE</v>
      </c>
      <c r="I2651" s="18"/>
      <c r="J2651" s="33">
        <v>42897.444444444445</v>
      </c>
      <c r="K2651" s="33">
        <v>42897.456944444442</v>
      </c>
      <c r="L2651" s="27">
        <f t="shared" si="391"/>
        <v>1.2499999997089617E-2</v>
      </c>
      <c r="M2651" s="28" t="str">
        <f t="shared" si="392"/>
        <v>TRUE</v>
      </c>
      <c r="N2651" s="31" t="s">
        <v>41</v>
      </c>
      <c r="O2651" s="29" t="s">
        <v>1405</v>
      </c>
      <c r="P2651"/>
      <c r="Q2651"/>
      <c r="R2651"/>
      <c r="S2651"/>
      <c r="T2651"/>
      <c r="U2651"/>
      <c r="V2651"/>
      <c r="W2651"/>
    </row>
    <row r="2652" spans="1:23" ht="27" customHeight="1" thickBot="1" x14ac:dyDescent="0.3">
      <c r="A2652" s="97">
        <v>20391</v>
      </c>
      <c r="B2652" s="74">
        <v>2664</v>
      </c>
      <c r="C2652" s="75" t="s">
        <v>68</v>
      </c>
      <c r="D2652" s="76">
        <v>42897.5</v>
      </c>
      <c r="E2652" s="74" t="s">
        <v>39</v>
      </c>
      <c r="F2652" s="33">
        <v>42897.216666666667</v>
      </c>
      <c r="G2652" s="51">
        <f t="shared" si="394"/>
        <v>0.28333333333284827</v>
      </c>
      <c r="H2652" s="31" t="str">
        <f t="shared" si="390"/>
        <v>ACCEPTABLE</v>
      </c>
      <c r="I2652" s="18"/>
      <c r="J2652" s="33">
        <v>42897.477777777778</v>
      </c>
      <c r="K2652" s="33">
        <v>42897.48541666667</v>
      </c>
      <c r="L2652" s="27">
        <f t="shared" si="391"/>
        <v>7.6388888919609599E-3</v>
      </c>
      <c r="M2652" s="28" t="str">
        <f t="shared" si="392"/>
        <v>TRUE</v>
      </c>
      <c r="N2652" s="31" t="s">
        <v>39</v>
      </c>
      <c r="O2652" s="29" t="s">
        <v>1406</v>
      </c>
      <c r="P2652"/>
      <c r="Q2652"/>
      <c r="R2652"/>
      <c r="S2652"/>
      <c r="T2652"/>
      <c r="U2652"/>
      <c r="V2652"/>
      <c r="W2652"/>
    </row>
    <row r="2653" spans="1:23" ht="27" customHeight="1" thickBot="1" x14ac:dyDescent="0.3">
      <c r="A2653" s="81">
        <v>20391</v>
      </c>
      <c r="B2653" s="103">
        <v>2665</v>
      </c>
      <c r="C2653" s="104" t="s">
        <v>68</v>
      </c>
      <c r="D2653" s="105">
        <v>42898.402777777781</v>
      </c>
      <c r="E2653" s="103" t="s">
        <v>41</v>
      </c>
      <c r="F2653" s="33">
        <v>42898.245138888888</v>
      </c>
      <c r="G2653" s="51">
        <f t="shared" si="394"/>
        <v>0.15763888889341615</v>
      </c>
      <c r="H2653" s="31" t="str">
        <f t="shared" si="390"/>
        <v>ACCEPTABLE</v>
      </c>
      <c r="I2653" s="18"/>
      <c r="J2653" s="33">
        <v>42898.407638888886</v>
      </c>
      <c r="K2653" s="33">
        <v>42898.413888888892</v>
      </c>
      <c r="L2653" s="27">
        <f t="shared" si="391"/>
        <v>6.2500000058207661E-3</v>
      </c>
      <c r="M2653" s="28" t="str">
        <f t="shared" si="392"/>
        <v>TRUE</v>
      </c>
      <c r="N2653" s="31" t="s">
        <v>41</v>
      </c>
      <c r="O2653" s="29" t="s">
        <v>821</v>
      </c>
      <c r="P2653"/>
      <c r="Q2653"/>
      <c r="R2653"/>
      <c r="S2653"/>
      <c r="T2653"/>
      <c r="U2653"/>
      <c r="V2653"/>
      <c r="W2653"/>
    </row>
    <row r="2654" spans="1:23" ht="27" customHeight="1" thickBot="1" x14ac:dyDescent="0.3">
      <c r="A2654" s="97">
        <v>20391</v>
      </c>
      <c r="B2654" s="74">
        <v>2666</v>
      </c>
      <c r="C2654" s="75" t="s">
        <v>1261</v>
      </c>
      <c r="D2654" s="76">
        <v>42898.430555555555</v>
      </c>
      <c r="E2654" s="74" t="s">
        <v>39</v>
      </c>
      <c r="F2654" s="33">
        <v>42898.245138888888</v>
      </c>
      <c r="G2654" s="51">
        <f t="shared" si="394"/>
        <v>0.18541666666715173</v>
      </c>
      <c r="H2654" s="31" t="str">
        <f t="shared" si="390"/>
        <v>ACCEPTABLE</v>
      </c>
      <c r="I2654" s="18"/>
      <c r="J2654" s="33">
        <v>42898.431944444441</v>
      </c>
      <c r="K2654" s="33">
        <v>42898.441666666666</v>
      </c>
      <c r="L2654" s="27">
        <f t="shared" si="391"/>
        <v>9.7222222248092294E-3</v>
      </c>
      <c r="M2654" s="28" t="str">
        <f t="shared" si="392"/>
        <v>TRUE</v>
      </c>
      <c r="N2654" s="31" t="s">
        <v>39</v>
      </c>
      <c r="O2654" s="29" t="s">
        <v>1407</v>
      </c>
      <c r="P2654"/>
      <c r="Q2654"/>
      <c r="R2654"/>
      <c r="S2654"/>
      <c r="T2654"/>
      <c r="U2654"/>
      <c r="V2654"/>
      <c r="W2654"/>
    </row>
    <row r="2655" spans="1:23" ht="27" customHeight="1" thickBot="1" x14ac:dyDescent="0.3">
      <c r="A2655" s="98">
        <v>20392</v>
      </c>
      <c r="B2655" s="78">
        <v>2667</v>
      </c>
      <c r="C2655" s="79" t="s">
        <v>1408</v>
      </c>
      <c r="D2655" s="80">
        <v>42899.673611111109</v>
      </c>
      <c r="E2655" s="78" t="s">
        <v>41</v>
      </c>
      <c r="F2655" s="33">
        <v>42899.505555555559</v>
      </c>
      <c r="G2655" s="51">
        <f t="shared" si="394"/>
        <v>0.16805555555038154</v>
      </c>
      <c r="H2655" s="31" t="str">
        <f t="shared" si="390"/>
        <v>ACCEPTABLE</v>
      </c>
      <c r="I2655" s="18"/>
      <c r="J2655" s="33">
        <v>42899.667361111111</v>
      </c>
      <c r="K2655" s="33">
        <v>42899.682638888888</v>
      </c>
      <c r="L2655" s="27">
        <f t="shared" si="391"/>
        <v>1.5277777776645962E-2</v>
      </c>
      <c r="M2655" s="28" t="str">
        <f t="shared" si="392"/>
        <v>TRUE</v>
      </c>
      <c r="N2655" s="31" t="s">
        <v>41</v>
      </c>
      <c r="O2655" s="29" t="s">
        <v>1409</v>
      </c>
      <c r="P2655"/>
      <c r="Q2655"/>
      <c r="R2655"/>
      <c r="S2655"/>
      <c r="T2655"/>
      <c r="U2655"/>
      <c r="V2655"/>
      <c r="W2655"/>
    </row>
    <row r="2656" spans="1:23" ht="27" customHeight="1" thickBot="1" x14ac:dyDescent="0.3">
      <c r="A2656" s="98">
        <v>20392</v>
      </c>
      <c r="B2656" s="78">
        <v>2668</v>
      </c>
      <c r="C2656" s="79" t="s">
        <v>68</v>
      </c>
      <c r="D2656" s="80">
        <v>42899.701388888891</v>
      </c>
      <c r="E2656" s="78" t="s">
        <v>39</v>
      </c>
      <c r="F2656" s="33">
        <v>42899.505555555559</v>
      </c>
      <c r="G2656" s="51">
        <f t="shared" si="394"/>
        <v>0.19583333333139308</v>
      </c>
      <c r="H2656" s="31" t="str">
        <f t="shared" si="390"/>
        <v>ACCEPTABLE</v>
      </c>
      <c r="I2656" s="18"/>
      <c r="J2656" s="33">
        <v>42899.706250000003</v>
      </c>
      <c r="K2656" s="33">
        <v>42899.710416666669</v>
      </c>
      <c r="L2656" s="27">
        <f t="shared" si="391"/>
        <v>4.166666665696539E-3</v>
      </c>
      <c r="M2656" s="28" t="str">
        <f t="shared" si="392"/>
        <v>TRUE</v>
      </c>
      <c r="N2656" s="31" t="s">
        <v>39</v>
      </c>
      <c r="O2656" s="29" t="s">
        <v>241</v>
      </c>
      <c r="P2656"/>
      <c r="Q2656"/>
      <c r="R2656"/>
      <c r="S2656"/>
      <c r="T2656"/>
      <c r="U2656"/>
      <c r="V2656"/>
      <c r="W2656"/>
    </row>
    <row r="2657" spans="1:23" ht="27" customHeight="1" thickBot="1" x14ac:dyDescent="0.3">
      <c r="A2657" s="97">
        <v>20392</v>
      </c>
      <c r="B2657" s="74">
        <v>2669</v>
      </c>
      <c r="C2657" s="75" t="s">
        <v>1175</v>
      </c>
      <c r="D2657" s="76">
        <v>42899.930555555555</v>
      </c>
      <c r="E2657" s="74" t="s">
        <v>41</v>
      </c>
      <c r="F2657" s="33">
        <v>42899.795138888891</v>
      </c>
      <c r="G2657" s="51">
        <f t="shared" si="394"/>
        <v>0.13541666666424135</v>
      </c>
      <c r="H2657" s="31" t="str">
        <f t="shared" si="390"/>
        <v>ACCEPTABLE</v>
      </c>
      <c r="I2657" s="18"/>
      <c r="J2657" s="33">
        <v>42899.934027777781</v>
      </c>
      <c r="K2657" s="33">
        <v>42899.945833333331</v>
      </c>
      <c r="L2657" s="27">
        <f t="shared" si="391"/>
        <v>1.1805555550381541E-2</v>
      </c>
      <c r="M2657" s="28" t="str">
        <f t="shared" si="392"/>
        <v>TRUE</v>
      </c>
      <c r="N2657" s="31" t="s">
        <v>41</v>
      </c>
      <c r="O2657" s="29" t="s">
        <v>1410</v>
      </c>
      <c r="P2657"/>
      <c r="Q2657"/>
      <c r="R2657"/>
      <c r="S2657"/>
      <c r="T2657"/>
      <c r="U2657"/>
      <c r="V2657"/>
      <c r="W2657"/>
    </row>
    <row r="2658" spans="1:23" ht="27" customHeight="1" thickBot="1" x14ac:dyDescent="0.3">
      <c r="A2658" s="97">
        <v>20392</v>
      </c>
      <c r="B2658" s="74">
        <v>2670</v>
      </c>
      <c r="C2658" s="75" t="s">
        <v>43</v>
      </c>
      <c r="D2658" s="76">
        <v>42899.965277777781</v>
      </c>
      <c r="E2658" s="74" t="s">
        <v>39</v>
      </c>
      <c r="F2658" s="33">
        <v>42899.795138888891</v>
      </c>
      <c r="G2658" s="51">
        <f t="shared" si="394"/>
        <v>0.17013888889050577</v>
      </c>
      <c r="H2658" s="31" t="str">
        <f t="shared" si="390"/>
        <v>ACCEPTABLE</v>
      </c>
      <c r="I2658" s="18"/>
      <c r="J2658" s="33">
        <v>42899.970833333333</v>
      </c>
      <c r="K2658" s="33">
        <v>42899.980555555558</v>
      </c>
      <c r="L2658" s="27">
        <f t="shared" si="391"/>
        <v>9.7222222248092294E-3</v>
      </c>
      <c r="M2658" s="28" t="str">
        <f t="shared" si="392"/>
        <v>TRUE</v>
      </c>
      <c r="N2658" s="31" t="s">
        <v>39</v>
      </c>
      <c r="O2658" s="29" t="s">
        <v>398</v>
      </c>
      <c r="P2658"/>
      <c r="Q2658"/>
      <c r="R2658"/>
      <c r="S2658"/>
      <c r="T2658"/>
      <c r="U2658"/>
      <c r="V2658"/>
      <c r="W2658"/>
    </row>
    <row r="2659" spans="1:23" ht="27" customHeight="1" thickBot="1" x14ac:dyDescent="0.3">
      <c r="A2659" s="98">
        <v>20393</v>
      </c>
      <c r="B2659" s="78">
        <v>2671</v>
      </c>
      <c r="C2659" s="79" t="s">
        <v>51</v>
      </c>
      <c r="D2659" s="80">
        <v>42900.340277777781</v>
      </c>
      <c r="E2659" s="78" t="s">
        <v>41</v>
      </c>
      <c r="F2659" s="33">
        <v>42900.260416666664</v>
      </c>
      <c r="G2659" s="51">
        <f t="shared" si="394"/>
        <v>7.9861111116770189E-2</v>
      </c>
      <c r="H2659" s="31" t="str">
        <f t="shared" si="390"/>
        <v>ACCEPTABLE</v>
      </c>
      <c r="I2659" s="18"/>
      <c r="J2659" s="33">
        <v>42900.34375</v>
      </c>
      <c r="K2659" s="33">
        <v>42900.348611111112</v>
      </c>
      <c r="L2659" s="27">
        <f t="shared" si="391"/>
        <v>4.8611111124046147E-3</v>
      </c>
      <c r="M2659" s="28" t="str">
        <f t="shared" si="392"/>
        <v>TRUE</v>
      </c>
      <c r="N2659" s="31" t="s">
        <v>41</v>
      </c>
      <c r="O2659" s="29" t="s">
        <v>89</v>
      </c>
      <c r="P2659"/>
      <c r="Q2659"/>
      <c r="R2659"/>
      <c r="S2659"/>
      <c r="T2659"/>
      <c r="U2659"/>
      <c r="V2659"/>
      <c r="W2659"/>
    </row>
    <row r="2660" spans="1:23" ht="27" customHeight="1" thickBot="1" x14ac:dyDescent="0.3">
      <c r="A2660" s="98">
        <v>20393</v>
      </c>
      <c r="B2660" s="78">
        <v>2672</v>
      </c>
      <c r="C2660" s="79" t="s">
        <v>340</v>
      </c>
      <c r="D2660" s="80">
        <v>42900.375</v>
      </c>
      <c r="E2660" s="78" t="s">
        <v>39</v>
      </c>
      <c r="F2660" s="33">
        <v>42900.260416666664</v>
      </c>
      <c r="G2660" s="51">
        <f t="shared" si="394"/>
        <v>0.11458333333575865</v>
      </c>
      <c r="H2660" s="31" t="str">
        <f t="shared" si="390"/>
        <v>ACCEPTABLE</v>
      </c>
      <c r="I2660" s="18"/>
      <c r="J2660" s="33">
        <v>42900.387499999997</v>
      </c>
      <c r="K2660" s="33">
        <v>42900.399305555555</v>
      </c>
      <c r="L2660" s="27">
        <f t="shared" si="391"/>
        <v>1.1805555557657499E-2</v>
      </c>
      <c r="M2660" s="28" t="str">
        <f t="shared" si="392"/>
        <v>TRUE</v>
      </c>
      <c r="N2660" s="31" t="s">
        <v>39</v>
      </c>
      <c r="O2660" s="29" t="s">
        <v>1411</v>
      </c>
      <c r="P2660"/>
      <c r="Q2660"/>
      <c r="R2660"/>
      <c r="S2660"/>
      <c r="T2660"/>
      <c r="U2660"/>
      <c r="V2660"/>
      <c r="W2660"/>
    </row>
    <row r="2661" spans="1:23" ht="27" customHeight="1" thickBot="1" x14ac:dyDescent="0.3">
      <c r="A2661" s="97">
        <v>20392</v>
      </c>
      <c r="B2661" s="74">
        <v>2673</v>
      </c>
      <c r="C2661" s="75" t="s">
        <v>43</v>
      </c>
      <c r="D2661" s="76">
        <v>42900.427083333336</v>
      </c>
      <c r="E2661" s="74" t="s">
        <v>39</v>
      </c>
      <c r="F2661" s="33">
        <v>42900.260416666664</v>
      </c>
      <c r="G2661" s="51">
        <f t="shared" si="394"/>
        <v>0.16666666667151731</v>
      </c>
      <c r="H2661" s="31" t="str">
        <f t="shared" si="390"/>
        <v>ACCEPTABLE</v>
      </c>
      <c r="I2661" s="18"/>
      <c r="J2661" s="33">
        <v>42900.444444444445</v>
      </c>
      <c r="K2661" s="33">
        <v>42900.450694444444</v>
      </c>
      <c r="L2661" s="27">
        <f t="shared" si="391"/>
        <v>6.2499999985448085E-3</v>
      </c>
      <c r="M2661" s="28" t="str">
        <f t="shared" si="392"/>
        <v>TRUE</v>
      </c>
      <c r="N2661" s="31" t="s">
        <v>39</v>
      </c>
      <c r="O2661" s="29" t="s">
        <v>118</v>
      </c>
      <c r="P2661"/>
      <c r="Q2661"/>
      <c r="R2661"/>
      <c r="S2661"/>
      <c r="T2661"/>
      <c r="U2661"/>
      <c r="V2661"/>
      <c r="W2661"/>
    </row>
    <row r="2662" spans="1:23" ht="27" customHeight="1" thickBot="1" x14ac:dyDescent="0.3">
      <c r="A2662" s="81">
        <v>20394</v>
      </c>
      <c r="B2662" s="103">
        <v>2674</v>
      </c>
      <c r="C2662" s="104" t="s">
        <v>40</v>
      </c>
      <c r="D2662" s="105">
        <v>42900.944444444445</v>
      </c>
      <c r="E2662" s="103" t="s">
        <v>41</v>
      </c>
      <c r="F2662" s="33">
        <v>42900.771527777775</v>
      </c>
      <c r="G2662" s="51">
        <f t="shared" si="394"/>
        <v>0.17291666667006211</v>
      </c>
      <c r="H2662" s="31" t="str">
        <f t="shared" si="390"/>
        <v>ACCEPTABLE</v>
      </c>
      <c r="I2662" s="18"/>
      <c r="J2662" s="33">
        <v>42900.873611111114</v>
      </c>
      <c r="K2662" s="33">
        <v>42900.883333333331</v>
      </c>
      <c r="L2662" s="27">
        <f t="shared" si="391"/>
        <v>9.7222222175332718E-3</v>
      </c>
      <c r="M2662" s="28" t="str">
        <f t="shared" si="392"/>
        <v>TRUE</v>
      </c>
      <c r="N2662" s="31" t="s">
        <v>128</v>
      </c>
      <c r="O2662" s="29" t="s">
        <v>982</v>
      </c>
      <c r="P2662"/>
      <c r="Q2662"/>
      <c r="R2662"/>
      <c r="S2662"/>
      <c r="T2662"/>
      <c r="U2662"/>
      <c r="V2662"/>
      <c r="W2662"/>
    </row>
    <row r="2663" spans="1:23" ht="27" customHeight="1" thickBot="1" x14ac:dyDescent="0.3">
      <c r="A2663" s="97">
        <v>20394</v>
      </c>
      <c r="B2663" s="74">
        <v>2675</v>
      </c>
      <c r="C2663" s="75" t="s">
        <v>43</v>
      </c>
      <c r="D2663" s="76">
        <v>42900.986111111109</v>
      </c>
      <c r="E2663" s="74" t="s">
        <v>39</v>
      </c>
      <c r="F2663" s="33">
        <v>42900.771527777775</v>
      </c>
      <c r="G2663" s="51">
        <f t="shared" si="394"/>
        <v>0.21458333333430346</v>
      </c>
      <c r="H2663" s="31" t="str">
        <f t="shared" si="390"/>
        <v>ACCEPTABLE</v>
      </c>
      <c r="I2663" s="18"/>
      <c r="J2663" s="33">
        <v>42900.90625</v>
      </c>
      <c r="K2663" s="33">
        <v>42900.916666666664</v>
      </c>
      <c r="L2663" s="27">
        <f t="shared" si="391"/>
        <v>1.0416666664241347E-2</v>
      </c>
      <c r="M2663" s="28" t="str">
        <f t="shared" si="392"/>
        <v>TRUE</v>
      </c>
      <c r="N2663" s="31" t="s">
        <v>39</v>
      </c>
      <c r="O2663" s="29" t="s">
        <v>398</v>
      </c>
      <c r="P2663"/>
      <c r="Q2663"/>
      <c r="R2663"/>
      <c r="S2663"/>
      <c r="T2663"/>
      <c r="U2663"/>
      <c r="V2663"/>
      <c r="W2663"/>
    </row>
    <row r="2664" spans="1:23" ht="27" customHeight="1" thickBot="1" x14ac:dyDescent="0.3">
      <c r="A2664" s="81">
        <v>20395</v>
      </c>
      <c r="B2664" s="103">
        <v>2676</v>
      </c>
      <c r="C2664" s="104" t="s">
        <v>340</v>
      </c>
      <c r="D2664" s="105">
        <v>42901.215277777781</v>
      </c>
      <c r="E2664" s="103" t="s">
        <v>41</v>
      </c>
      <c r="F2664" s="33">
        <v>42900.771527777775</v>
      </c>
      <c r="G2664" s="51">
        <f t="shared" si="394"/>
        <v>0.44375000000582077</v>
      </c>
      <c r="H2664" s="31" t="str">
        <f t="shared" si="390"/>
        <v>ACCEPTABLE</v>
      </c>
      <c r="I2664" s="18"/>
      <c r="J2664" s="33">
        <v>42901.208333333336</v>
      </c>
      <c r="K2664" s="33">
        <v>42901.222222222219</v>
      </c>
      <c r="L2664" s="27">
        <f t="shared" si="391"/>
        <v>1.3888888883229811E-2</v>
      </c>
      <c r="M2664" s="28" t="str">
        <f t="shared" si="392"/>
        <v>TRUE</v>
      </c>
      <c r="N2664" s="31" t="s">
        <v>128</v>
      </c>
      <c r="O2664" s="29" t="s">
        <v>1413</v>
      </c>
      <c r="P2664"/>
      <c r="Q2664"/>
      <c r="R2664"/>
      <c r="S2664"/>
      <c r="T2664"/>
      <c r="U2664"/>
      <c r="V2664"/>
      <c r="W2664"/>
    </row>
    <row r="2665" spans="1:23" ht="27" customHeight="1" thickBot="1" x14ac:dyDescent="0.3">
      <c r="A2665" s="97">
        <v>20395</v>
      </c>
      <c r="B2665" s="74">
        <v>2677</v>
      </c>
      <c r="C2665" s="75" t="s">
        <v>51</v>
      </c>
      <c r="D2665" s="76">
        <v>42901.25</v>
      </c>
      <c r="E2665" s="74" t="s">
        <v>39</v>
      </c>
      <c r="F2665" s="33">
        <v>42900.771527777775</v>
      </c>
      <c r="G2665" s="51">
        <f t="shared" si="394"/>
        <v>0.47847222222480923</v>
      </c>
      <c r="H2665" s="31" t="str">
        <f t="shared" si="390"/>
        <v>ACCEPTABLE</v>
      </c>
      <c r="I2665" s="18"/>
      <c r="J2665" s="33">
        <v>42901.245138888888</v>
      </c>
      <c r="K2665" s="33">
        <v>42901.250694444447</v>
      </c>
      <c r="L2665" s="27">
        <f t="shared" si="391"/>
        <v>5.5555555591126904E-3</v>
      </c>
      <c r="M2665" s="28" t="str">
        <f t="shared" si="392"/>
        <v>TRUE</v>
      </c>
      <c r="N2665" s="31" t="s">
        <v>39</v>
      </c>
      <c r="O2665" s="29" t="s">
        <v>542</v>
      </c>
      <c r="P2665"/>
      <c r="Q2665"/>
      <c r="R2665"/>
      <c r="S2665"/>
      <c r="T2665"/>
      <c r="U2665"/>
      <c r="V2665"/>
      <c r="W2665"/>
    </row>
    <row r="2666" spans="1:23" ht="27" customHeight="1" thickBot="1" x14ac:dyDescent="0.3">
      <c r="A2666" s="97">
        <v>20395</v>
      </c>
      <c r="B2666" s="74">
        <v>2680</v>
      </c>
      <c r="C2666" s="75" t="s">
        <v>53</v>
      </c>
      <c r="D2666" s="76">
        <v>42902.013888888891</v>
      </c>
      <c r="E2666" s="74" t="s">
        <v>41</v>
      </c>
      <c r="F2666" s="33">
        <v>42901.738888888889</v>
      </c>
      <c r="G2666" s="51">
        <f t="shared" si="394"/>
        <v>0.27500000000145519</v>
      </c>
      <c r="H2666" s="31" t="str">
        <f t="shared" si="390"/>
        <v>ACCEPTABLE</v>
      </c>
      <c r="I2666" s="18"/>
      <c r="J2666" s="33">
        <v>42902.004166666666</v>
      </c>
      <c r="K2666" s="33">
        <v>42902.012499999997</v>
      </c>
      <c r="L2666" s="27">
        <f t="shared" si="391"/>
        <v>8.333333331393078E-3</v>
      </c>
      <c r="M2666" s="28" t="str">
        <f t="shared" si="392"/>
        <v>TRUE</v>
      </c>
      <c r="N2666" s="31" t="s">
        <v>41</v>
      </c>
      <c r="O2666" s="29" t="s">
        <v>398</v>
      </c>
      <c r="P2666"/>
      <c r="Q2666"/>
      <c r="R2666"/>
      <c r="S2666"/>
      <c r="T2666"/>
      <c r="U2666"/>
      <c r="V2666"/>
      <c r="W2666"/>
    </row>
    <row r="2667" spans="1:23" ht="27" customHeight="1" thickBot="1" x14ac:dyDescent="0.3">
      <c r="A2667" s="81">
        <v>20395</v>
      </c>
      <c r="B2667" s="103">
        <v>2681</v>
      </c>
      <c r="C2667" s="104" t="s">
        <v>43</v>
      </c>
      <c r="D2667" s="105">
        <v>42902.065972222219</v>
      </c>
      <c r="E2667" s="103" t="s">
        <v>39</v>
      </c>
      <c r="F2667" s="33">
        <v>42901.738888888889</v>
      </c>
      <c r="G2667" s="51">
        <f t="shared" si="394"/>
        <v>0.32708333332993789</v>
      </c>
      <c r="H2667" s="31" t="str">
        <f t="shared" si="390"/>
        <v>ACCEPTABLE</v>
      </c>
      <c r="I2667" s="18"/>
      <c r="J2667" s="33">
        <v>42902.077777777777</v>
      </c>
      <c r="K2667" s="33">
        <v>42902.086805555555</v>
      </c>
      <c r="L2667" s="27">
        <f t="shared" si="391"/>
        <v>9.0277777781011537E-3</v>
      </c>
      <c r="M2667" s="28" t="str">
        <f t="shared" si="392"/>
        <v>TRUE</v>
      </c>
      <c r="N2667" s="31" t="s">
        <v>39</v>
      </c>
      <c r="O2667" s="29" t="s">
        <v>1414</v>
      </c>
      <c r="P2667"/>
      <c r="Q2667"/>
      <c r="R2667"/>
      <c r="S2667"/>
      <c r="T2667"/>
      <c r="U2667"/>
      <c r="V2667"/>
      <c r="W2667"/>
    </row>
    <row r="2668" spans="1:23" ht="27" customHeight="1" thickBot="1" x14ac:dyDescent="0.3">
      <c r="A2668" s="97">
        <v>20395</v>
      </c>
      <c r="B2668" s="74">
        <v>2683</v>
      </c>
      <c r="C2668" s="75" t="s">
        <v>40</v>
      </c>
      <c r="D2668" s="76">
        <v>42902.111111111109</v>
      </c>
      <c r="E2668" s="74" t="s">
        <v>41</v>
      </c>
      <c r="F2668" s="33">
        <v>42901.738888888889</v>
      </c>
      <c r="G2668" s="51">
        <f t="shared" si="394"/>
        <v>0.37222222222044365</v>
      </c>
      <c r="H2668" s="31" t="str">
        <f t="shared" si="390"/>
        <v>ACCEPTABLE</v>
      </c>
      <c r="I2668" s="18"/>
      <c r="J2668" s="33">
        <v>42902.104166666664</v>
      </c>
      <c r="K2668" s="33">
        <v>42902.118055555555</v>
      </c>
      <c r="L2668" s="27">
        <f t="shared" si="391"/>
        <v>1.3888888890505768E-2</v>
      </c>
      <c r="M2668" s="28" t="str">
        <f t="shared" si="392"/>
        <v>TRUE</v>
      </c>
      <c r="N2668" s="31" t="s">
        <v>41</v>
      </c>
      <c r="O2668" s="29" t="s">
        <v>125</v>
      </c>
      <c r="P2668"/>
      <c r="Q2668"/>
      <c r="R2668"/>
      <c r="S2668"/>
      <c r="T2668"/>
      <c r="U2668"/>
      <c r="V2668"/>
      <c r="W2668"/>
    </row>
    <row r="2669" spans="1:23" ht="27" customHeight="1" thickBot="1" x14ac:dyDescent="0.3">
      <c r="A2669" s="97">
        <v>20396</v>
      </c>
      <c r="B2669" s="74">
        <v>2684</v>
      </c>
      <c r="C2669" s="75" t="s">
        <v>43</v>
      </c>
      <c r="D2669" s="76">
        <v>42902.145833333336</v>
      </c>
      <c r="E2669" s="74" t="s">
        <v>39</v>
      </c>
      <c r="F2669" s="33">
        <v>42901.738888888889</v>
      </c>
      <c r="G2669" s="51">
        <f t="shared" si="394"/>
        <v>0.40694444444670808</v>
      </c>
      <c r="H2669" s="31" t="str">
        <f t="shared" si="390"/>
        <v>ACCEPTABLE</v>
      </c>
      <c r="I2669" s="18"/>
      <c r="J2669" s="33">
        <v>42902.145833333336</v>
      </c>
      <c r="K2669" s="33">
        <v>42902.154861111114</v>
      </c>
      <c r="L2669" s="27">
        <f t="shared" si="391"/>
        <v>9.0277777781011537E-3</v>
      </c>
      <c r="M2669" s="28" t="str">
        <f t="shared" si="392"/>
        <v>TRUE</v>
      </c>
      <c r="N2669" s="31" t="s">
        <v>39</v>
      </c>
      <c r="O2669" s="29" t="s">
        <v>398</v>
      </c>
      <c r="P2669"/>
      <c r="Q2669"/>
      <c r="R2669"/>
      <c r="S2669"/>
      <c r="T2669"/>
      <c r="U2669"/>
      <c r="V2669"/>
      <c r="W2669"/>
    </row>
    <row r="2670" spans="1:23" ht="27" customHeight="1" thickBot="1" x14ac:dyDescent="0.3">
      <c r="A2670" s="97">
        <v>20394</v>
      </c>
      <c r="B2670" s="74">
        <v>2685</v>
      </c>
      <c r="C2670" s="75" t="s">
        <v>43</v>
      </c>
      <c r="D2670" s="76">
        <v>42902.402777777781</v>
      </c>
      <c r="E2670" s="74" t="s">
        <v>41</v>
      </c>
      <c r="F2670" s="33">
        <v>42902.231944444444</v>
      </c>
      <c r="G2670" s="51">
        <f t="shared" si="394"/>
        <v>0.17083333333721384</v>
      </c>
      <c r="H2670" s="31" t="str">
        <f t="shared" si="390"/>
        <v>ACCEPTABLE</v>
      </c>
      <c r="I2670" s="18"/>
      <c r="J2670" s="33">
        <v>42902.406944444447</v>
      </c>
      <c r="K2670" s="33">
        <v>42902.413888888892</v>
      </c>
      <c r="L2670" s="27">
        <f t="shared" si="391"/>
        <v>6.9444444452528842E-3</v>
      </c>
      <c r="M2670" s="28" t="str">
        <f t="shared" si="392"/>
        <v>TRUE</v>
      </c>
      <c r="N2670" s="31" t="s">
        <v>41</v>
      </c>
      <c r="O2670" s="29" t="s">
        <v>398</v>
      </c>
      <c r="P2670"/>
      <c r="Q2670"/>
      <c r="R2670"/>
      <c r="S2670"/>
      <c r="T2670"/>
      <c r="U2670"/>
      <c r="V2670"/>
      <c r="W2670"/>
    </row>
    <row r="2671" spans="1:23" ht="27" customHeight="1" thickBot="1" x14ac:dyDescent="0.3">
      <c r="A2671" s="97">
        <v>20394</v>
      </c>
      <c r="B2671" s="74">
        <v>2686</v>
      </c>
      <c r="C2671" s="75" t="s">
        <v>40</v>
      </c>
      <c r="D2671" s="76">
        <v>42902.423611111109</v>
      </c>
      <c r="E2671" s="74" t="s">
        <v>39</v>
      </c>
      <c r="F2671" s="33">
        <v>42902.231944444444</v>
      </c>
      <c r="G2671" s="51">
        <f t="shared" si="394"/>
        <v>0.19166666666569654</v>
      </c>
      <c r="H2671" s="31" t="str">
        <f t="shared" ref="H2671:H2723" si="395">IF(D2671-F2671&lt;0,"TOO LATE",IF(G2671="","",IF(OR(DAY(D2671-F2671)&gt;1,AND(HOUR(D2671-F2671)&gt;HOUR("0:59"),(SIGN(D2671-F2671)=1))),"ACCEPTABLE","TOO LATE")))</f>
        <v>ACCEPTABLE</v>
      </c>
      <c r="I2671" s="18"/>
      <c r="J2671" s="33">
        <v>42902.417361111111</v>
      </c>
      <c r="K2671" s="33">
        <v>42902.430555555555</v>
      </c>
      <c r="L2671" s="27">
        <f t="shared" si="391"/>
        <v>1.3194444443797693E-2</v>
      </c>
      <c r="M2671" s="28" t="str">
        <f t="shared" si="392"/>
        <v>TRUE</v>
      </c>
      <c r="N2671" s="31" t="s">
        <v>39</v>
      </c>
      <c r="O2671" s="29" t="s">
        <v>1296</v>
      </c>
      <c r="P2671"/>
      <c r="Q2671"/>
      <c r="R2671"/>
      <c r="S2671"/>
      <c r="T2671"/>
      <c r="U2671"/>
      <c r="V2671"/>
      <c r="W2671"/>
    </row>
    <row r="2672" spans="1:23" ht="27" customHeight="1" thickBot="1" x14ac:dyDescent="0.3">
      <c r="A2672" s="98">
        <v>20395</v>
      </c>
      <c r="B2672" s="78">
        <v>2687</v>
      </c>
      <c r="C2672" s="79" t="s">
        <v>43</v>
      </c>
      <c r="D2672" s="80">
        <v>42902.739583333336</v>
      </c>
      <c r="E2672" s="78" t="s">
        <v>39</v>
      </c>
      <c r="F2672" s="33">
        <v>42902.57916666667</v>
      </c>
      <c r="G2672" s="51">
        <f t="shared" si="394"/>
        <v>0.16041666666569654</v>
      </c>
      <c r="H2672" s="31" t="str">
        <f t="shared" si="395"/>
        <v>ACCEPTABLE</v>
      </c>
      <c r="I2672" s="18"/>
      <c r="J2672" s="33">
        <v>42902.731249999997</v>
      </c>
      <c r="K2672" s="33">
        <v>42902.740277777775</v>
      </c>
      <c r="L2672" s="27">
        <f t="shared" ref="L2672:L2723" si="396">IF(OR(K2672="",J2672=""), "Incomplete Data", K2672-J2672)</f>
        <v>9.0277777781011537E-3</v>
      </c>
      <c r="M2672" s="28" t="str">
        <f t="shared" ref="M2672:M2723" si="397">_xlfn.IFS(OR(J2672=0,K2672=0,L2672=""), "Incomplete Data", OR(L2672&gt;$M$5,L2672&lt;-$M$5),"FALSE",  OR(L2672&lt;=$M$5,L2672&gt;-$M$5), "TRUE")</f>
        <v>TRUE</v>
      </c>
      <c r="N2672" s="31" t="s">
        <v>39</v>
      </c>
      <c r="O2672" s="29" t="s">
        <v>221</v>
      </c>
      <c r="P2672"/>
      <c r="Q2672"/>
      <c r="R2672"/>
      <c r="S2672"/>
      <c r="T2672"/>
      <c r="U2672"/>
      <c r="V2672"/>
      <c r="W2672"/>
    </row>
    <row r="2673" spans="1:23" ht="27" customHeight="1" thickBot="1" x14ac:dyDescent="0.3">
      <c r="A2673" s="97">
        <v>20397</v>
      </c>
      <c r="B2673" s="74">
        <v>2688</v>
      </c>
      <c r="C2673" s="75" t="s">
        <v>40</v>
      </c>
      <c r="D2673" s="76">
        <v>42902.854166666664</v>
      </c>
      <c r="E2673" s="74" t="s">
        <v>41</v>
      </c>
      <c r="F2673" s="33">
        <v>42902.57916666667</v>
      </c>
      <c r="G2673" s="51">
        <f t="shared" si="394"/>
        <v>0.27499999999417923</v>
      </c>
      <c r="H2673" s="31" t="str">
        <f t="shared" si="395"/>
        <v>ACCEPTABLE</v>
      </c>
      <c r="I2673" s="18"/>
      <c r="J2673" s="33">
        <v>42902.854166666664</v>
      </c>
      <c r="K2673" s="33">
        <v>42902.863888888889</v>
      </c>
      <c r="L2673" s="27">
        <f t="shared" si="396"/>
        <v>9.7222222248092294E-3</v>
      </c>
      <c r="M2673" s="28" t="str">
        <f t="shared" si="397"/>
        <v>TRUE</v>
      </c>
      <c r="N2673" s="31" t="s">
        <v>41</v>
      </c>
      <c r="O2673" s="29" t="s">
        <v>1415</v>
      </c>
      <c r="P2673"/>
      <c r="Q2673"/>
      <c r="R2673"/>
      <c r="S2673"/>
      <c r="T2673"/>
      <c r="U2673"/>
      <c r="V2673"/>
      <c r="W2673"/>
    </row>
    <row r="2674" spans="1:23" ht="27" customHeight="1" thickBot="1" x14ac:dyDescent="0.3">
      <c r="A2674" s="97">
        <v>20397</v>
      </c>
      <c r="B2674" s="74">
        <v>2689</v>
      </c>
      <c r="C2674" s="75" t="s">
        <v>43</v>
      </c>
      <c r="D2674" s="76">
        <v>42902.881944444445</v>
      </c>
      <c r="E2674" s="74" t="s">
        <v>39</v>
      </c>
      <c r="F2674" s="33">
        <v>42902.57916666667</v>
      </c>
      <c r="G2674" s="51">
        <f t="shared" si="394"/>
        <v>0.30277777777519077</v>
      </c>
      <c r="H2674" s="31" t="str">
        <f t="shared" si="395"/>
        <v>ACCEPTABLE</v>
      </c>
      <c r="I2674" s="18"/>
      <c r="J2674" s="33">
        <v>42902.931944444441</v>
      </c>
      <c r="K2674" s="33">
        <v>42902.938888888886</v>
      </c>
      <c r="L2674" s="27">
        <f t="shared" si="396"/>
        <v>6.9444444452528842E-3</v>
      </c>
      <c r="M2674" s="28" t="str">
        <f t="shared" si="397"/>
        <v>TRUE</v>
      </c>
      <c r="N2674" s="31" t="s">
        <v>39</v>
      </c>
      <c r="O2674" s="29" t="s">
        <v>398</v>
      </c>
      <c r="P2674"/>
      <c r="Q2674"/>
      <c r="R2674"/>
      <c r="S2674"/>
      <c r="T2674"/>
      <c r="U2674"/>
      <c r="V2674"/>
      <c r="W2674"/>
    </row>
    <row r="2675" spans="1:23" ht="27" customHeight="1" thickBot="1" x14ac:dyDescent="0.3">
      <c r="A2675" s="97">
        <v>20398</v>
      </c>
      <c r="B2675" s="74">
        <v>2690</v>
      </c>
      <c r="C2675" s="75" t="s">
        <v>43</v>
      </c>
      <c r="D2675" s="76">
        <v>42902.9375</v>
      </c>
      <c r="E2675" s="74" t="s">
        <v>41</v>
      </c>
      <c r="F2675" s="33">
        <v>42902.57916666667</v>
      </c>
      <c r="G2675" s="51">
        <f t="shared" si="394"/>
        <v>0.35833333332993789</v>
      </c>
      <c r="H2675" s="31" t="str">
        <f t="shared" si="395"/>
        <v>ACCEPTABLE</v>
      </c>
      <c r="I2675" s="18"/>
      <c r="J2675" s="33">
        <v>42902.944444444445</v>
      </c>
      <c r="K2675" s="33">
        <v>42902.95416666667</v>
      </c>
      <c r="L2675" s="27">
        <f t="shared" si="396"/>
        <v>9.7222222248092294E-3</v>
      </c>
      <c r="M2675" s="28" t="str">
        <f t="shared" si="397"/>
        <v>TRUE</v>
      </c>
      <c r="N2675" s="31" t="s">
        <v>41</v>
      </c>
      <c r="O2675" s="29" t="s">
        <v>221</v>
      </c>
      <c r="P2675"/>
      <c r="Q2675"/>
      <c r="R2675"/>
      <c r="S2675"/>
      <c r="T2675"/>
      <c r="U2675"/>
      <c r="V2675"/>
      <c r="W2675"/>
    </row>
    <row r="2676" spans="1:23" ht="27" customHeight="1" thickBot="1" x14ac:dyDescent="0.3">
      <c r="A2676" s="97">
        <v>20395</v>
      </c>
      <c r="B2676" s="74">
        <v>2691</v>
      </c>
      <c r="C2676" s="75" t="s">
        <v>40</v>
      </c>
      <c r="D2676" s="76">
        <v>42902.944444444445</v>
      </c>
      <c r="E2676" s="74" t="s">
        <v>41</v>
      </c>
      <c r="F2676" s="33">
        <v>42902.57916666667</v>
      </c>
      <c r="G2676" s="51">
        <f t="shared" si="394"/>
        <v>0.36527777777519077</v>
      </c>
      <c r="H2676" s="31" t="str">
        <f t="shared" si="395"/>
        <v>ACCEPTABLE</v>
      </c>
      <c r="I2676" s="18"/>
      <c r="J2676" s="33">
        <v>42903.001388888886</v>
      </c>
      <c r="K2676" s="33">
        <v>42903.009722222225</v>
      </c>
      <c r="L2676" s="27">
        <f t="shared" si="396"/>
        <v>8.3333333386690356E-3</v>
      </c>
      <c r="M2676" s="28" t="str">
        <f t="shared" si="397"/>
        <v>TRUE</v>
      </c>
      <c r="N2676" s="31" t="s">
        <v>41</v>
      </c>
      <c r="O2676" s="29" t="s">
        <v>398</v>
      </c>
      <c r="P2676"/>
      <c r="Q2676"/>
      <c r="R2676"/>
      <c r="S2676"/>
      <c r="T2676"/>
      <c r="U2676"/>
      <c r="V2676"/>
      <c r="W2676"/>
    </row>
    <row r="2677" spans="1:23" ht="27" customHeight="1" thickBot="1" x14ac:dyDescent="0.3">
      <c r="A2677" s="81">
        <v>20396</v>
      </c>
      <c r="B2677" s="103">
        <v>2692</v>
      </c>
      <c r="C2677" s="104" t="s">
        <v>40</v>
      </c>
      <c r="D2677" s="105">
        <v>42903.034722222219</v>
      </c>
      <c r="E2677" s="103" t="s">
        <v>39</v>
      </c>
      <c r="F2677" s="33">
        <v>42902.57916666667</v>
      </c>
      <c r="G2677" s="51">
        <f t="shared" si="394"/>
        <v>0.45555555554892635</v>
      </c>
      <c r="H2677" s="31" t="str">
        <f t="shared" si="395"/>
        <v>ACCEPTABLE</v>
      </c>
      <c r="I2677" s="18"/>
      <c r="J2677" s="33">
        <v>42903.042361111111</v>
      </c>
      <c r="K2677" s="33">
        <v>42903.051388888889</v>
      </c>
      <c r="L2677" s="27">
        <f t="shared" si="396"/>
        <v>9.0277777781011537E-3</v>
      </c>
      <c r="M2677" s="28" t="str">
        <f t="shared" si="397"/>
        <v>TRUE</v>
      </c>
      <c r="N2677" s="31" t="s">
        <v>39</v>
      </c>
      <c r="O2677" s="29" t="s">
        <v>458</v>
      </c>
      <c r="P2677"/>
      <c r="Q2677"/>
      <c r="R2677"/>
      <c r="S2677"/>
      <c r="T2677"/>
      <c r="U2677"/>
      <c r="V2677"/>
      <c r="W2677"/>
    </row>
    <row r="2678" spans="1:23" ht="27" customHeight="1" thickBot="1" x14ac:dyDescent="0.3">
      <c r="A2678" s="97">
        <v>20395</v>
      </c>
      <c r="B2678" s="74">
        <v>2693</v>
      </c>
      <c r="C2678" s="75" t="s">
        <v>43</v>
      </c>
      <c r="D2678" s="76">
        <v>42903.194444444445</v>
      </c>
      <c r="E2678" s="74" t="s">
        <v>41</v>
      </c>
      <c r="F2678" s="33">
        <v>42902.57916666667</v>
      </c>
      <c r="G2678" s="51">
        <f t="shared" si="394"/>
        <v>0.61527777777519077</v>
      </c>
      <c r="H2678" s="31" t="str">
        <f t="shared" si="395"/>
        <v>ACCEPTABLE</v>
      </c>
      <c r="I2678" s="18"/>
      <c r="J2678" s="33">
        <v>42903.069444444445</v>
      </c>
      <c r="K2678" s="33">
        <v>42903.077777777777</v>
      </c>
      <c r="L2678" s="27">
        <f t="shared" si="396"/>
        <v>8.333333331393078E-3</v>
      </c>
      <c r="M2678" s="28" t="str">
        <f t="shared" si="397"/>
        <v>TRUE</v>
      </c>
      <c r="N2678" s="31" t="s">
        <v>41</v>
      </c>
      <c r="O2678" s="29" t="s">
        <v>398</v>
      </c>
      <c r="P2678"/>
      <c r="Q2678"/>
      <c r="R2678"/>
      <c r="S2678"/>
      <c r="T2678"/>
      <c r="U2678"/>
      <c r="V2678"/>
      <c r="W2678"/>
    </row>
    <row r="2679" spans="1:23" ht="27" customHeight="1" thickBot="1" x14ac:dyDescent="0.3">
      <c r="A2679" s="97">
        <v>20395</v>
      </c>
      <c r="B2679" s="74">
        <v>2694</v>
      </c>
      <c r="C2679" s="75" t="s">
        <v>40</v>
      </c>
      <c r="D2679" s="76">
        <v>42903.215277777781</v>
      </c>
      <c r="E2679" s="74" t="s">
        <v>39</v>
      </c>
      <c r="F2679" s="33">
        <v>42902.57916666667</v>
      </c>
      <c r="G2679" s="51">
        <f t="shared" si="394"/>
        <v>0.63611111111094942</v>
      </c>
      <c r="H2679" s="31" t="str">
        <f t="shared" si="395"/>
        <v>ACCEPTABLE</v>
      </c>
      <c r="I2679" s="18"/>
      <c r="J2679" s="33">
        <v>42903.113888888889</v>
      </c>
      <c r="K2679" s="33">
        <v>42903.126388888886</v>
      </c>
      <c r="L2679" s="27">
        <f t="shared" si="396"/>
        <v>1.2499999997089617E-2</v>
      </c>
      <c r="M2679" s="28" t="str">
        <f t="shared" si="397"/>
        <v>TRUE</v>
      </c>
      <c r="N2679" s="31" t="s">
        <v>39</v>
      </c>
      <c r="O2679" s="29" t="s">
        <v>916</v>
      </c>
      <c r="P2679"/>
      <c r="Q2679"/>
      <c r="R2679"/>
      <c r="S2679"/>
      <c r="T2679"/>
      <c r="U2679"/>
      <c r="V2679"/>
      <c r="W2679"/>
    </row>
    <row r="2680" spans="1:23" ht="27" customHeight="1" thickBot="1" x14ac:dyDescent="0.3">
      <c r="A2680" s="97">
        <v>20395</v>
      </c>
      <c r="B2680" s="74">
        <v>2695</v>
      </c>
      <c r="C2680" s="75" t="s">
        <v>51</v>
      </c>
      <c r="D2680" s="76">
        <v>42903.256944444445</v>
      </c>
      <c r="E2680" s="74" t="s">
        <v>41</v>
      </c>
      <c r="F2680" s="33">
        <v>42902.57916666667</v>
      </c>
      <c r="G2680" s="51">
        <f t="shared" si="394"/>
        <v>0.67777777777519077</v>
      </c>
      <c r="H2680" s="31" t="str">
        <f t="shared" si="395"/>
        <v>ACCEPTABLE</v>
      </c>
      <c r="I2680" s="18"/>
      <c r="J2680" s="33">
        <v>42903.236111111109</v>
      </c>
      <c r="K2680" s="33">
        <v>42903.244444444441</v>
      </c>
      <c r="L2680" s="27">
        <f t="shared" si="396"/>
        <v>8.333333331393078E-3</v>
      </c>
      <c r="M2680" s="28" t="str">
        <f t="shared" si="397"/>
        <v>TRUE</v>
      </c>
      <c r="N2680" s="31" t="s">
        <v>41</v>
      </c>
      <c r="O2680" s="29" t="s">
        <v>405</v>
      </c>
      <c r="P2680"/>
      <c r="Q2680"/>
      <c r="R2680"/>
      <c r="S2680"/>
      <c r="T2680"/>
      <c r="U2680"/>
      <c r="V2680"/>
      <c r="W2680"/>
    </row>
    <row r="2681" spans="1:23" ht="27" customHeight="1" thickBot="1" x14ac:dyDescent="0.3">
      <c r="A2681" s="98">
        <v>20395</v>
      </c>
      <c r="B2681" s="78">
        <v>2696</v>
      </c>
      <c r="C2681" s="79" t="s">
        <v>1261</v>
      </c>
      <c r="D2681" s="80">
        <v>42903.284722222219</v>
      </c>
      <c r="E2681" s="78" t="s">
        <v>39</v>
      </c>
      <c r="F2681" s="33">
        <v>42902.57916666667</v>
      </c>
      <c r="G2681" s="51">
        <f t="shared" ref="G2681:G2729" si="398">IF(D2681="","",D2681-F2681)</f>
        <v>0.70555555554892635</v>
      </c>
      <c r="H2681" s="31" t="str">
        <f t="shared" si="395"/>
        <v>ACCEPTABLE</v>
      </c>
      <c r="I2681" s="18"/>
      <c r="J2681" s="33">
        <v>42903.274305555555</v>
      </c>
      <c r="K2681" s="33">
        <v>42903.28402777778</v>
      </c>
      <c r="L2681" s="27">
        <f t="shared" si="396"/>
        <v>9.7222222248092294E-3</v>
      </c>
      <c r="M2681" s="28" t="str">
        <f t="shared" si="397"/>
        <v>TRUE</v>
      </c>
      <c r="N2681" s="31" t="s">
        <v>128</v>
      </c>
      <c r="O2681" s="29" t="s">
        <v>1050</v>
      </c>
      <c r="P2681"/>
      <c r="Q2681"/>
      <c r="R2681"/>
      <c r="S2681"/>
      <c r="T2681"/>
      <c r="U2681"/>
      <c r="V2681"/>
      <c r="W2681"/>
    </row>
    <row r="2682" spans="1:23" ht="27" customHeight="1" thickBot="1" x14ac:dyDescent="0.3">
      <c r="A2682" s="98">
        <v>20397</v>
      </c>
      <c r="B2682" s="78">
        <v>2698</v>
      </c>
      <c r="C2682" s="79" t="s">
        <v>53</v>
      </c>
      <c r="D2682" s="80">
        <v>42903.368055555555</v>
      </c>
      <c r="E2682" s="78" t="s">
        <v>39</v>
      </c>
      <c r="F2682" s="33">
        <v>42903.275000000001</v>
      </c>
      <c r="G2682" s="51">
        <f t="shared" si="398"/>
        <v>9.3055555553291924E-2</v>
      </c>
      <c r="H2682" s="31" t="str">
        <f t="shared" si="395"/>
        <v>ACCEPTABLE</v>
      </c>
      <c r="I2682" s="18"/>
      <c r="J2682" s="33">
        <v>42903.31527777778</v>
      </c>
      <c r="K2682" s="33">
        <v>42903.322222222225</v>
      </c>
      <c r="L2682" s="27">
        <f t="shared" si="396"/>
        <v>6.9444444452528842E-3</v>
      </c>
      <c r="M2682" s="28" t="str">
        <f t="shared" si="397"/>
        <v>TRUE</v>
      </c>
      <c r="N2682" s="31" t="s">
        <v>39</v>
      </c>
      <c r="O2682" s="29" t="s">
        <v>1415</v>
      </c>
      <c r="P2682"/>
      <c r="Q2682"/>
      <c r="R2682"/>
      <c r="S2682"/>
      <c r="T2682"/>
      <c r="U2682"/>
      <c r="V2682"/>
      <c r="W2682"/>
    </row>
    <row r="2683" spans="1:23" ht="27" customHeight="1" thickBot="1" x14ac:dyDescent="0.3">
      <c r="A2683" s="97">
        <v>20397</v>
      </c>
      <c r="B2683" s="74">
        <v>2699</v>
      </c>
      <c r="C2683" s="75" t="s">
        <v>43</v>
      </c>
      <c r="D2683" s="76">
        <v>42903.479166666664</v>
      </c>
      <c r="E2683" s="74" t="s">
        <v>41</v>
      </c>
      <c r="F2683" s="33">
        <v>42903.275000000001</v>
      </c>
      <c r="G2683" s="51">
        <f t="shared" si="398"/>
        <v>0.20416666666278616</v>
      </c>
      <c r="H2683" s="31" t="str">
        <f t="shared" si="395"/>
        <v>ACCEPTABLE</v>
      </c>
      <c r="I2683" s="18"/>
      <c r="J2683" s="33">
        <v>42903.478472222225</v>
      </c>
      <c r="K2683" s="33">
        <v>42903.48541666667</v>
      </c>
      <c r="L2683" s="27">
        <f t="shared" si="396"/>
        <v>6.9444444452528842E-3</v>
      </c>
      <c r="M2683" s="28" t="str">
        <f t="shared" si="397"/>
        <v>TRUE</v>
      </c>
      <c r="N2683" s="31" t="s">
        <v>41</v>
      </c>
      <c r="O2683" s="29" t="s">
        <v>1416</v>
      </c>
      <c r="P2683"/>
      <c r="Q2683"/>
      <c r="R2683"/>
      <c r="S2683"/>
      <c r="T2683"/>
      <c r="U2683"/>
      <c r="V2683"/>
      <c r="W2683"/>
    </row>
    <row r="2684" spans="1:23" ht="27" customHeight="1" thickBot="1" x14ac:dyDescent="0.3">
      <c r="A2684" s="97">
        <v>20397</v>
      </c>
      <c r="B2684" s="74">
        <v>2700</v>
      </c>
      <c r="C2684" s="75" t="s">
        <v>43</v>
      </c>
      <c r="D2684" s="76">
        <v>42903.798611111109</v>
      </c>
      <c r="E2684" s="74" t="s">
        <v>39</v>
      </c>
      <c r="F2684" s="33">
        <v>42903.675000000003</v>
      </c>
      <c r="G2684" s="51">
        <f t="shared" si="398"/>
        <v>0.12361111110658385</v>
      </c>
      <c r="H2684" s="31" t="str">
        <f t="shared" si="395"/>
        <v>ACCEPTABLE</v>
      </c>
      <c r="I2684" s="18"/>
      <c r="J2684" s="33">
        <v>42903.790277777778</v>
      </c>
      <c r="K2684" s="33">
        <v>42903.797222222223</v>
      </c>
      <c r="L2684" s="27">
        <f t="shared" si="396"/>
        <v>6.9444444452528842E-3</v>
      </c>
      <c r="M2684" s="28" t="str">
        <f t="shared" si="397"/>
        <v>TRUE</v>
      </c>
      <c r="N2684" s="31" t="s">
        <v>128</v>
      </c>
      <c r="O2684" s="29" t="s">
        <v>1416</v>
      </c>
      <c r="P2684"/>
      <c r="Q2684"/>
      <c r="R2684"/>
      <c r="S2684"/>
      <c r="T2684"/>
      <c r="U2684"/>
      <c r="V2684"/>
      <c r="W2684"/>
    </row>
    <row r="2685" spans="1:23" ht="27" customHeight="1" thickBot="1" x14ac:dyDescent="0.3">
      <c r="A2685" s="97">
        <v>20397</v>
      </c>
      <c r="B2685" s="74">
        <v>2701</v>
      </c>
      <c r="C2685" s="75" t="s">
        <v>43</v>
      </c>
      <c r="D2685" s="76">
        <v>42903.930555555555</v>
      </c>
      <c r="E2685" s="74" t="s">
        <v>41</v>
      </c>
      <c r="F2685" s="33">
        <v>42903.675000000003</v>
      </c>
      <c r="G2685" s="51">
        <f t="shared" si="398"/>
        <v>0.25555555555183673</v>
      </c>
      <c r="H2685" s="31" t="str">
        <f t="shared" si="395"/>
        <v>ACCEPTABLE</v>
      </c>
      <c r="I2685" s="18"/>
      <c r="J2685" s="33">
        <v>42903.919444444444</v>
      </c>
      <c r="K2685" s="33">
        <v>42903.928472222222</v>
      </c>
      <c r="L2685" s="27">
        <f t="shared" si="396"/>
        <v>9.0277777781011537E-3</v>
      </c>
      <c r="M2685" s="28" t="str">
        <f t="shared" si="397"/>
        <v>TRUE</v>
      </c>
      <c r="N2685" s="31" t="s">
        <v>41</v>
      </c>
      <c r="O2685" s="29" t="s">
        <v>1416</v>
      </c>
      <c r="P2685"/>
      <c r="Q2685"/>
      <c r="R2685"/>
      <c r="S2685"/>
      <c r="T2685"/>
      <c r="U2685"/>
      <c r="V2685"/>
      <c r="W2685"/>
    </row>
    <row r="2686" spans="1:23" ht="27" customHeight="1" thickBot="1" x14ac:dyDescent="0.3">
      <c r="A2686" s="98">
        <v>20397</v>
      </c>
      <c r="B2686" s="78">
        <v>2702</v>
      </c>
      <c r="C2686" s="79" t="s">
        <v>43</v>
      </c>
      <c r="D2686" s="80">
        <v>42904.652777777781</v>
      </c>
      <c r="E2686" s="78" t="s">
        <v>41</v>
      </c>
      <c r="F2686" s="33">
        <v>42904.546527777777</v>
      </c>
      <c r="G2686" s="51">
        <f t="shared" si="398"/>
        <v>0.10625000000436557</v>
      </c>
      <c r="H2686" s="31" t="str">
        <f t="shared" si="395"/>
        <v>ACCEPTABLE</v>
      </c>
      <c r="I2686" s="18"/>
      <c r="J2686" s="33">
        <v>42904.681250000001</v>
      </c>
      <c r="K2686" s="33">
        <v>42904.6875</v>
      </c>
      <c r="L2686" s="27">
        <f t="shared" si="396"/>
        <v>6.2499999985448085E-3</v>
      </c>
      <c r="M2686" s="28" t="str">
        <f t="shared" si="397"/>
        <v>TRUE</v>
      </c>
      <c r="N2686" s="31" t="s">
        <v>41</v>
      </c>
      <c r="O2686" s="29" t="s">
        <v>44</v>
      </c>
      <c r="P2686"/>
      <c r="Q2686"/>
      <c r="R2686"/>
      <c r="S2686"/>
      <c r="T2686"/>
      <c r="U2686"/>
      <c r="V2686"/>
      <c r="W2686"/>
    </row>
    <row r="2687" spans="1:23" ht="27" customHeight="1" thickBot="1" x14ac:dyDescent="0.3">
      <c r="A2687" s="98">
        <v>20397</v>
      </c>
      <c r="B2687" s="78">
        <v>2703</v>
      </c>
      <c r="C2687" s="79" t="s">
        <v>40</v>
      </c>
      <c r="D2687" s="80">
        <v>42904.680555555555</v>
      </c>
      <c r="E2687" s="78" t="s">
        <v>39</v>
      </c>
      <c r="F2687" s="33">
        <v>42904.546527777777</v>
      </c>
      <c r="G2687" s="51">
        <f t="shared" si="398"/>
        <v>0.13402777777810115</v>
      </c>
      <c r="H2687" s="31" t="str">
        <f t="shared" si="395"/>
        <v>ACCEPTABLE</v>
      </c>
      <c r="I2687" s="18"/>
      <c r="J2687" s="33">
        <v>42904.702777777777</v>
      </c>
      <c r="K2687" s="33">
        <v>42904.713194444441</v>
      </c>
      <c r="L2687" s="27">
        <f t="shared" si="396"/>
        <v>1.0416666664241347E-2</v>
      </c>
      <c r="M2687" s="28" t="str">
        <f t="shared" si="397"/>
        <v>TRUE</v>
      </c>
      <c r="N2687" s="31" t="s">
        <v>39</v>
      </c>
      <c r="O2687" s="29" t="s">
        <v>1417</v>
      </c>
      <c r="P2687"/>
      <c r="Q2687"/>
      <c r="R2687"/>
      <c r="S2687"/>
      <c r="T2687"/>
      <c r="U2687"/>
      <c r="V2687"/>
      <c r="W2687"/>
    </row>
    <row r="2688" spans="1:23" ht="27" customHeight="1" thickBot="1" x14ac:dyDescent="0.3">
      <c r="A2688" s="98">
        <v>20398</v>
      </c>
      <c r="B2688" s="78">
        <v>2704</v>
      </c>
      <c r="C2688" s="79" t="s">
        <v>340</v>
      </c>
      <c r="D2688" s="80">
        <v>42904.701388888891</v>
      </c>
      <c r="E2688" s="78" t="s">
        <v>41</v>
      </c>
      <c r="F2688" s="33">
        <v>42904.546527777777</v>
      </c>
      <c r="G2688" s="51">
        <f t="shared" si="398"/>
        <v>0.15486111111385981</v>
      </c>
      <c r="H2688" s="31" t="str">
        <f t="shared" si="395"/>
        <v>ACCEPTABLE</v>
      </c>
      <c r="I2688" s="18"/>
      <c r="J2688" s="33">
        <v>42904.745833333334</v>
      </c>
      <c r="K2688" s="33">
        <v>42904.756944444445</v>
      </c>
      <c r="L2688" s="27">
        <f t="shared" si="396"/>
        <v>1.1111111110949423E-2</v>
      </c>
      <c r="M2688" s="28" t="str">
        <f t="shared" si="397"/>
        <v>TRUE</v>
      </c>
      <c r="N2688" s="31" t="s">
        <v>128</v>
      </c>
      <c r="O2688" s="29" t="s">
        <v>1418</v>
      </c>
      <c r="P2688"/>
      <c r="Q2688"/>
      <c r="R2688"/>
      <c r="S2688"/>
      <c r="T2688"/>
      <c r="U2688"/>
      <c r="V2688"/>
      <c r="W2688"/>
    </row>
    <row r="2689" spans="1:23" ht="27" customHeight="1" thickBot="1" x14ac:dyDescent="0.3">
      <c r="A2689" s="98">
        <v>20398</v>
      </c>
      <c r="B2689" s="78">
        <v>2705</v>
      </c>
      <c r="C2689" s="79" t="s">
        <v>51</v>
      </c>
      <c r="D2689" s="80">
        <v>42904.736111111109</v>
      </c>
      <c r="E2689" s="78" t="s">
        <v>39</v>
      </c>
      <c r="F2689" s="33">
        <v>42904.546527777777</v>
      </c>
      <c r="G2689" s="51">
        <f t="shared" si="398"/>
        <v>0.18958333333284827</v>
      </c>
      <c r="H2689" s="31" t="str">
        <f t="shared" si="395"/>
        <v>ACCEPTABLE</v>
      </c>
      <c r="I2689" s="18"/>
      <c r="J2689" s="33">
        <v>42904.775694444441</v>
      </c>
      <c r="K2689" s="33">
        <v>42904.78402777778</v>
      </c>
      <c r="L2689" s="27">
        <f t="shared" si="396"/>
        <v>8.3333333386690356E-3</v>
      </c>
      <c r="M2689" s="28" t="str">
        <f t="shared" si="397"/>
        <v>TRUE</v>
      </c>
      <c r="N2689" s="31" t="s">
        <v>39</v>
      </c>
      <c r="O2689" s="29" t="s">
        <v>812</v>
      </c>
      <c r="P2689"/>
      <c r="Q2689"/>
      <c r="R2689"/>
      <c r="S2689"/>
      <c r="T2689"/>
      <c r="U2689"/>
      <c r="V2689"/>
      <c r="W2689"/>
    </row>
    <row r="2690" spans="1:23" ht="27" customHeight="1" thickBot="1" x14ac:dyDescent="0.3">
      <c r="A2690" s="97">
        <v>20398</v>
      </c>
      <c r="B2690" s="74">
        <v>2706</v>
      </c>
      <c r="C2690" s="75" t="s">
        <v>51</v>
      </c>
      <c r="D2690" s="76">
        <v>42905.444444444445</v>
      </c>
      <c r="E2690" s="74" t="s">
        <v>41</v>
      </c>
      <c r="F2690" s="33">
        <v>42905.337500000001</v>
      </c>
      <c r="G2690" s="51">
        <f t="shared" si="398"/>
        <v>0.10694444444379769</v>
      </c>
      <c r="H2690" s="31" t="str">
        <f t="shared" si="395"/>
        <v>ACCEPTABLE</v>
      </c>
      <c r="I2690" s="18"/>
      <c r="J2690" s="33">
        <v>42905.440972222219</v>
      </c>
      <c r="K2690" s="33">
        <v>42905.447222222225</v>
      </c>
      <c r="L2690" s="27">
        <f t="shared" si="396"/>
        <v>6.2500000058207661E-3</v>
      </c>
      <c r="M2690" s="28" t="str">
        <f t="shared" si="397"/>
        <v>TRUE</v>
      </c>
      <c r="N2690" s="31" t="s">
        <v>41</v>
      </c>
      <c r="O2690" s="29" t="s">
        <v>453</v>
      </c>
      <c r="P2690"/>
      <c r="Q2690"/>
      <c r="R2690"/>
      <c r="S2690"/>
      <c r="T2690"/>
      <c r="U2690"/>
      <c r="V2690"/>
      <c r="W2690"/>
    </row>
    <row r="2691" spans="1:23" ht="27" customHeight="1" thickBot="1" x14ac:dyDescent="0.3">
      <c r="A2691" s="97">
        <v>20398</v>
      </c>
      <c r="B2691" s="74">
        <v>2707</v>
      </c>
      <c r="C2691" s="75" t="s">
        <v>340</v>
      </c>
      <c r="D2691" s="76">
        <v>42905.472222222219</v>
      </c>
      <c r="E2691" s="74" t="s">
        <v>39</v>
      </c>
      <c r="F2691" s="33">
        <v>42905.337500000001</v>
      </c>
      <c r="G2691" s="51">
        <f t="shared" si="398"/>
        <v>0.13472222221753327</v>
      </c>
      <c r="H2691" s="31" t="str">
        <f t="shared" si="395"/>
        <v>ACCEPTABLE</v>
      </c>
      <c r="I2691" s="18"/>
      <c r="J2691" s="33">
        <v>42905.470833333333</v>
      </c>
      <c r="K2691" s="33">
        <v>42905.48541666667</v>
      </c>
      <c r="L2691" s="27">
        <f t="shared" si="396"/>
        <v>1.4583333337213844E-2</v>
      </c>
      <c r="M2691" s="28" t="str">
        <f t="shared" si="397"/>
        <v>TRUE</v>
      </c>
      <c r="N2691" s="31" t="s">
        <v>39</v>
      </c>
      <c r="O2691" s="29" t="s">
        <v>1419</v>
      </c>
      <c r="P2691"/>
      <c r="Q2691"/>
      <c r="R2691"/>
      <c r="S2691"/>
      <c r="T2691"/>
      <c r="U2691"/>
      <c r="V2691"/>
      <c r="W2691"/>
    </row>
    <row r="2692" spans="1:23" ht="27" customHeight="1" thickBot="1" x14ac:dyDescent="0.3">
      <c r="A2692" s="98">
        <v>20399</v>
      </c>
      <c r="B2692" s="78">
        <v>2708</v>
      </c>
      <c r="C2692" s="79" t="s">
        <v>340</v>
      </c>
      <c r="D2692" s="80">
        <v>42905.670138888891</v>
      </c>
      <c r="E2692" s="78" t="s">
        <v>41</v>
      </c>
      <c r="F2692" s="33">
        <v>42905.463194444441</v>
      </c>
      <c r="G2692" s="51">
        <f t="shared" si="398"/>
        <v>0.20694444444961846</v>
      </c>
      <c r="H2692" s="31" t="str">
        <f t="shared" si="395"/>
        <v>ACCEPTABLE</v>
      </c>
      <c r="I2692" s="18"/>
      <c r="J2692" s="33">
        <v>42905.662499999999</v>
      </c>
      <c r="K2692" s="33">
        <v>42905.673611111109</v>
      </c>
      <c r="L2692" s="27">
        <f t="shared" si="396"/>
        <v>1.1111111110949423E-2</v>
      </c>
      <c r="M2692" s="28" t="str">
        <f t="shared" si="397"/>
        <v>TRUE</v>
      </c>
      <c r="N2692" s="31" t="s">
        <v>128</v>
      </c>
      <c r="O2692" s="29" t="s">
        <v>1413</v>
      </c>
      <c r="P2692"/>
      <c r="Q2692"/>
      <c r="R2692"/>
      <c r="S2692"/>
      <c r="T2692"/>
      <c r="U2692"/>
      <c r="V2692"/>
      <c r="W2692"/>
    </row>
    <row r="2693" spans="1:23" ht="27" customHeight="1" thickBot="1" x14ac:dyDescent="0.3">
      <c r="A2693" s="98">
        <v>20399</v>
      </c>
      <c r="B2693" s="78">
        <v>2709</v>
      </c>
      <c r="C2693" s="79" t="s">
        <v>51</v>
      </c>
      <c r="D2693" s="80">
        <v>42905.704861111109</v>
      </c>
      <c r="E2693" s="78" t="s">
        <v>39</v>
      </c>
      <c r="F2693" s="33">
        <v>42905.463194444441</v>
      </c>
      <c r="G2693" s="51">
        <f t="shared" si="398"/>
        <v>0.24166666666860692</v>
      </c>
      <c r="H2693" s="31" t="str">
        <f t="shared" si="395"/>
        <v>ACCEPTABLE</v>
      </c>
      <c r="I2693" s="18"/>
      <c r="J2693" s="33">
        <v>42905.693749999999</v>
      </c>
      <c r="K2693" s="33">
        <v>42905.7</v>
      </c>
      <c r="L2693" s="27">
        <f t="shared" si="396"/>
        <v>6.2499999985448085E-3</v>
      </c>
      <c r="M2693" s="28" t="str">
        <f t="shared" si="397"/>
        <v>TRUE</v>
      </c>
      <c r="N2693" s="31" t="s">
        <v>39</v>
      </c>
      <c r="O2693" s="29" t="s">
        <v>542</v>
      </c>
      <c r="P2693"/>
      <c r="Q2693"/>
      <c r="R2693"/>
      <c r="S2693"/>
      <c r="T2693"/>
      <c r="U2693"/>
      <c r="V2693"/>
      <c r="W2693"/>
    </row>
    <row r="2694" spans="1:23" ht="27" customHeight="1" thickBot="1" x14ac:dyDescent="0.3">
      <c r="A2694" s="130">
        <v>20399</v>
      </c>
      <c r="B2694" s="115">
        <v>2710</v>
      </c>
      <c r="C2694" s="131" t="s">
        <v>53</v>
      </c>
      <c r="D2694" s="132">
        <v>42906.347222222219</v>
      </c>
      <c r="E2694" s="115" t="s">
        <v>41</v>
      </c>
      <c r="F2694" s="33">
        <v>42905.622916666667</v>
      </c>
      <c r="G2694" s="51">
        <f t="shared" si="398"/>
        <v>0.72430555555183673</v>
      </c>
      <c r="H2694" s="31" t="str">
        <f t="shared" si="395"/>
        <v>ACCEPTABLE</v>
      </c>
      <c r="I2694" s="18"/>
      <c r="J2694" s="33">
        <v>42906.347222222219</v>
      </c>
      <c r="K2694" s="33">
        <v>42906.354166666664</v>
      </c>
      <c r="L2694" s="27">
        <f t="shared" si="396"/>
        <v>6.9444444452528842E-3</v>
      </c>
      <c r="M2694" s="28" t="str">
        <f t="shared" si="397"/>
        <v>TRUE</v>
      </c>
      <c r="N2694" s="31" t="s">
        <v>41</v>
      </c>
      <c r="O2694" s="29" t="s">
        <v>1420</v>
      </c>
      <c r="P2694"/>
      <c r="Q2694"/>
      <c r="R2694"/>
      <c r="S2694"/>
      <c r="T2694"/>
      <c r="U2694"/>
      <c r="V2694"/>
      <c r="W2694"/>
    </row>
    <row r="2695" spans="1:23" ht="27" customHeight="1" thickBot="1" x14ac:dyDescent="0.3">
      <c r="A2695" s="98">
        <v>20399</v>
      </c>
      <c r="B2695" s="78">
        <v>2711</v>
      </c>
      <c r="C2695" s="79" t="s">
        <v>53</v>
      </c>
      <c r="D2695" s="80">
        <v>42906.395833333336</v>
      </c>
      <c r="E2695" s="78" t="s">
        <v>39</v>
      </c>
      <c r="F2695" s="33">
        <v>42905.622916666667</v>
      </c>
      <c r="G2695" s="51">
        <f t="shared" si="398"/>
        <v>0.77291666666860692</v>
      </c>
      <c r="H2695" s="31" t="str">
        <f t="shared" si="395"/>
        <v>ACCEPTABLE</v>
      </c>
      <c r="I2695" s="18"/>
      <c r="J2695" s="33">
        <v>42906.386111111111</v>
      </c>
      <c r="K2695" s="33">
        <v>42906.395138888889</v>
      </c>
      <c r="L2695" s="27">
        <f t="shared" si="396"/>
        <v>9.0277777781011537E-3</v>
      </c>
      <c r="M2695" s="28" t="str">
        <f t="shared" si="397"/>
        <v>TRUE</v>
      </c>
      <c r="N2695" s="31" t="s">
        <v>39</v>
      </c>
      <c r="O2695" s="29" t="s">
        <v>1420</v>
      </c>
      <c r="P2695"/>
      <c r="Q2695"/>
      <c r="R2695"/>
      <c r="S2695"/>
      <c r="T2695"/>
      <c r="U2695"/>
      <c r="V2695"/>
      <c r="W2695"/>
    </row>
    <row r="2696" spans="1:23" ht="27" customHeight="1" thickBot="1" x14ac:dyDescent="0.3">
      <c r="A2696" s="97">
        <v>20399</v>
      </c>
      <c r="B2696" s="74">
        <v>2712</v>
      </c>
      <c r="C2696" s="75" t="s">
        <v>53</v>
      </c>
      <c r="D2696" s="76">
        <v>42907.465277777781</v>
      </c>
      <c r="E2696" s="74" t="s">
        <v>41</v>
      </c>
      <c r="F2696" s="33">
        <v>42907.268750000003</v>
      </c>
      <c r="G2696" s="51">
        <f t="shared" si="398"/>
        <v>0.19652777777810115</v>
      </c>
      <c r="H2696" s="31" t="str">
        <f t="shared" si="395"/>
        <v>ACCEPTABLE</v>
      </c>
      <c r="I2696" s="18"/>
      <c r="J2696" s="33">
        <v>42907.472222222219</v>
      </c>
      <c r="K2696" s="33">
        <v>42907.479166666664</v>
      </c>
      <c r="L2696" s="27">
        <f t="shared" si="396"/>
        <v>6.9444444452528842E-3</v>
      </c>
      <c r="M2696" s="28" t="str">
        <f t="shared" si="397"/>
        <v>TRUE</v>
      </c>
      <c r="N2696" s="31" t="s">
        <v>41</v>
      </c>
      <c r="O2696" s="29" t="s">
        <v>485</v>
      </c>
      <c r="P2696"/>
      <c r="Q2696"/>
      <c r="R2696"/>
      <c r="S2696"/>
      <c r="T2696"/>
      <c r="U2696"/>
      <c r="V2696"/>
      <c r="W2696"/>
    </row>
    <row r="2697" spans="1:23" ht="27" customHeight="1" thickBot="1" x14ac:dyDescent="0.3">
      <c r="A2697" s="97">
        <v>20399</v>
      </c>
      <c r="B2697" s="74">
        <v>2713</v>
      </c>
      <c r="C2697" s="75" t="s">
        <v>53</v>
      </c>
      <c r="D2697" s="76">
        <v>42907.520833333336</v>
      </c>
      <c r="E2697" s="74" t="s">
        <v>39</v>
      </c>
      <c r="F2697" s="33">
        <v>42907.268750000003</v>
      </c>
      <c r="G2697" s="51">
        <f t="shared" si="398"/>
        <v>0.25208333333284827</v>
      </c>
      <c r="H2697" s="31" t="str">
        <f t="shared" si="395"/>
        <v>ACCEPTABLE</v>
      </c>
      <c r="I2697" s="18"/>
      <c r="J2697" s="33">
        <v>42907.513888888891</v>
      </c>
      <c r="K2697" s="33">
        <v>42907.524305555555</v>
      </c>
      <c r="L2697" s="27">
        <f t="shared" si="396"/>
        <v>1.0416666664241347E-2</v>
      </c>
      <c r="M2697" s="28" t="str">
        <f t="shared" si="397"/>
        <v>TRUE</v>
      </c>
      <c r="N2697" s="31" t="s">
        <v>39</v>
      </c>
      <c r="O2697" s="29" t="s">
        <v>485</v>
      </c>
      <c r="P2697"/>
      <c r="Q2697"/>
      <c r="R2697"/>
      <c r="S2697"/>
      <c r="T2697"/>
      <c r="U2697"/>
      <c r="V2697"/>
      <c r="W2697"/>
    </row>
    <row r="2698" spans="1:23" ht="27" customHeight="1" thickBot="1" x14ac:dyDescent="0.3">
      <c r="A2698" s="97">
        <v>20399</v>
      </c>
      <c r="B2698" s="74">
        <v>2714</v>
      </c>
      <c r="C2698" s="75" t="s">
        <v>51</v>
      </c>
      <c r="D2698" s="76">
        <v>42907.788194444445</v>
      </c>
      <c r="E2698" s="74" t="s">
        <v>41</v>
      </c>
      <c r="F2698" s="33">
        <v>42907.734722222223</v>
      </c>
      <c r="G2698" s="51">
        <f t="shared" si="398"/>
        <v>5.3472222221898846E-2</v>
      </c>
      <c r="H2698" s="31" t="str">
        <f t="shared" si="395"/>
        <v>ACCEPTABLE</v>
      </c>
      <c r="I2698" s="18"/>
      <c r="J2698" s="33">
        <v>42907.789583333331</v>
      </c>
      <c r="K2698" s="33">
        <v>42907.797222222223</v>
      </c>
      <c r="L2698" s="27">
        <f t="shared" si="396"/>
        <v>7.6388888919609599E-3</v>
      </c>
      <c r="M2698" s="28" t="str">
        <f t="shared" si="397"/>
        <v>TRUE</v>
      </c>
      <c r="N2698" s="31" t="s">
        <v>128</v>
      </c>
      <c r="O2698" s="29" t="s">
        <v>1421</v>
      </c>
      <c r="P2698"/>
      <c r="Q2698"/>
      <c r="R2698"/>
      <c r="S2698"/>
      <c r="T2698"/>
      <c r="U2698"/>
      <c r="V2698"/>
      <c r="W2698"/>
    </row>
    <row r="2699" spans="1:23" ht="27" customHeight="1" thickBot="1" x14ac:dyDescent="0.3">
      <c r="A2699" s="97">
        <v>20399</v>
      </c>
      <c r="B2699" s="74">
        <v>2715</v>
      </c>
      <c r="C2699" s="75" t="s">
        <v>340</v>
      </c>
      <c r="D2699" s="76">
        <v>42907.809027777781</v>
      </c>
      <c r="E2699" s="74" t="s">
        <v>39</v>
      </c>
      <c r="F2699" s="33">
        <v>42907.734722222223</v>
      </c>
      <c r="G2699" s="51">
        <f t="shared" si="398"/>
        <v>7.4305555557657499E-2</v>
      </c>
      <c r="H2699" s="31" t="str">
        <f t="shared" si="395"/>
        <v>ACCEPTABLE</v>
      </c>
      <c r="I2699" s="18"/>
      <c r="J2699" s="33">
        <v>42907.810416666667</v>
      </c>
      <c r="K2699" s="33">
        <v>42907.822916666664</v>
      </c>
      <c r="L2699" s="27">
        <f t="shared" si="396"/>
        <v>1.2499999997089617E-2</v>
      </c>
      <c r="M2699" s="28" t="str">
        <f t="shared" si="397"/>
        <v>TRUE</v>
      </c>
      <c r="N2699" s="31" t="s">
        <v>128</v>
      </c>
      <c r="O2699" s="29" t="s">
        <v>1422</v>
      </c>
      <c r="P2699"/>
      <c r="Q2699"/>
      <c r="R2699"/>
      <c r="S2699"/>
      <c r="T2699"/>
      <c r="U2699"/>
      <c r="V2699"/>
      <c r="W2699"/>
    </row>
    <row r="2700" spans="1:23" ht="27" customHeight="1" thickBot="1" x14ac:dyDescent="0.3">
      <c r="A2700" s="97">
        <v>20400</v>
      </c>
      <c r="B2700" s="74">
        <v>2716</v>
      </c>
      <c r="C2700" s="75" t="s">
        <v>40</v>
      </c>
      <c r="D2700" s="76">
        <v>42907.875</v>
      </c>
      <c r="E2700" s="74" t="s">
        <v>41</v>
      </c>
      <c r="F2700" s="33">
        <v>42907.734722222223</v>
      </c>
      <c r="G2700" s="51">
        <f t="shared" si="398"/>
        <v>0.14027777777664596</v>
      </c>
      <c r="H2700" s="31" t="str">
        <f t="shared" si="395"/>
        <v>ACCEPTABLE</v>
      </c>
      <c r="I2700" s="18"/>
      <c r="J2700" s="33">
        <v>42907.890972222223</v>
      </c>
      <c r="K2700" s="33">
        <v>42907.901388888888</v>
      </c>
      <c r="L2700" s="27">
        <f t="shared" si="396"/>
        <v>1.0416666664241347E-2</v>
      </c>
      <c r="M2700" s="28" t="str">
        <f t="shared" si="397"/>
        <v>TRUE</v>
      </c>
      <c r="N2700" s="31" t="s">
        <v>128</v>
      </c>
      <c r="O2700" s="29" t="s">
        <v>1423</v>
      </c>
      <c r="P2700"/>
      <c r="Q2700"/>
      <c r="R2700"/>
      <c r="S2700"/>
      <c r="T2700"/>
      <c r="U2700"/>
      <c r="V2700"/>
      <c r="W2700"/>
    </row>
    <row r="2701" spans="1:23" ht="27" customHeight="1" thickBot="1" x14ac:dyDescent="0.3">
      <c r="A2701" s="97">
        <v>20400</v>
      </c>
      <c r="B2701" s="74">
        <v>2717</v>
      </c>
      <c r="C2701" s="75" t="s">
        <v>43</v>
      </c>
      <c r="D2701" s="76">
        <v>42907.902777777781</v>
      </c>
      <c r="E2701" s="74" t="s">
        <v>39</v>
      </c>
      <c r="F2701" s="33">
        <v>42907.734722222223</v>
      </c>
      <c r="G2701" s="51">
        <f t="shared" si="398"/>
        <v>0.1680555555576575</v>
      </c>
      <c r="H2701" s="31" t="str">
        <f t="shared" si="395"/>
        <v>ACCEPTABLE</v>
      </c>
      <c r="I2701" s="18"/>
      <c r="J2701" s="33">
        <v>42907.92291666667</v>
      </c>
      <c r="K2701" s="33">
        <v>42907.932638888888</v>
      </c>
      <c r="L2701" s="27">
        <f t="shared" si="396"/>
        <v>9.7222222175332718E-3</v>
      </c>
      <c r="M2701" s="28" t="str">
        <f t="shared" si="397"/>
        <v>TRUE</v>
      </c>
      <c r="N2701" s="31" t="s">
        <v>39</v>
      </c>
      <c r="O2701" s="29" t="s">
        <v>398</v>
      </c>
      <c r="P2701"/>
      <c r="Q2701"/>
      <c r="R2701"/>
      <c r="S2701"/>
      <c r="T2701"/>
      <c r="U2701"/>
      <c r="V2701"/>
      <c r="W2701"/>
    </row>
    <row r="2702" spans="1:23" ht="27" customHeight="1" thickBot="1" x14ac:dyDescent="0.3">
      <c r="A2702" s="97">
        <v>20401</v>
      </c>
      <c r="B2702" s="74">
        <v>2718</v>
      </c>
      <c r="C2702" s="75" t="s">
        <v>40</v>
      </c>
      <c r="D2702" s="76">
        <v>42909.013888888891</v>
      </c>
      <c r="E2702" s="74" t="s">
        <v>41</v>
      </c>
      <c r="F2702" s="33">
        <v>42908.763194444444</v>
      </c>
      <c r="G2702" s="51">
        <f t="shared" si="398"/>
        <v>0.25069444444670808</v>
      </c>
      <c r="H2702" s="31" t="str">
        <f t="shared" si="395"/>
        <v>ACCEPTABLE</v>
      </c>
      <c r="I2702" s="18"/>
      <c r="J2702" s="33">
        <v>42909.027777777781</v>
      </c>
      <c r="K2702" s="33">
        <v>42909.041666666664</v>
      </c>
      <c r="L2702" s="27">
        <f t="shared" si="396"/>
        <v>1.3888888883229811E-2</v>
      </c>
      <c r="M2702" s="28" t="str">
        <f t="shared" si="397"/>
        <v>TRUE</v>
      </c>
      <c r="N2702" s="31" t="s">
        <v>41</v>
      </c>
      <c r="O2702" s="29" t="s">
        <v>1424</v>
      </c>
      <c r="P2702"/>
      <c r="Q2702"/>
      <c r="R2702"/>
      <c r="S2702"/>
      <c r="T2702"/>
      <c r="U2702"/>
      <c r="V2702"/>
      <c r="W2702"/>
    </row>
    <row r="2703" spans="1:23" ht="27" customHeight="1" thickBot="1" x14ac:dyDescent="0.3">
      <c r="A2703" s="97">
        <v>20401</v>
      </c>
      <c r="B2703" s="74">
        <v>2719</v>
      </c>
      <c r="C2703" s="75" t="s">
        <v>43</v>
      </c>
      <c r="D2703" s="76">
        <v>42909.048611111109</v>
      </c>
      <c r="E2703" s="74" t="s">
        <v>39</v>
      </c>
      <c r="F2703" s="33">
        <v>42908.763194444444</v>
      </c>
      <c r="G2703" s="51">
        <f t="shared" si="398"/>
        <v>0.28541666666569654</v>
      </c>
      <c r="H2703" s="31" t="str">
        <f t="shared" si="395"/>
        <v>ACCEPTABLE</v>
      </c>
      <c r="I2703" s="18"/>
      <c r="J2703" s="33">
        <v>42909.069444444445</v>
      </c>
      <c r="K2703" s="33">
        <v>42909.077777777777</v>
      </c>
      <c r="L2703" s="27">
        <f t="shared" si="396"/>
        <v>8.333333331393078E-3</v>
      </c>
      <c r="M2703" s="28" t="str">
        <f t="shared" si="397"/>
        <v>TRUE</v>
      </c>
      <c r="N2703" s="31" t="s">
        <v>39</v>
      </c>
      <c r="O2703" s="29" t="s">
        <v>398</v>
      </c>
      <c r="P2703"/>
      <c r="Q2703"/>
      <c r="R2703"/>
      <c r="S2703"/>
      <c r="T2703"/>
      <c r="U2703"/>
      <c r="V2703"/>
      <c r="W2703"/>
    </row>
    <row r="2704" spans="1:23" ht="27" customHeight="1" thickBot="1" x14ac:dyDescent="0.3">
      <c r="A2704" s="97">
        <v>20401</v>
      </c>
      <c r="B2704" s="74">
        <v>2720</v>
      </c>
      <c r="C2704" s="75" t="s">
        <v>43</v>
      </c>
      <c r="D2704" s="76">
        <v>42909.444444444445</v>
      </c>
      <c r="E2704" s="74" t="s">
        <v>41</v>
      </c>
      <c r="F2704" s="33">
        <v>42909.285416666666</v>
      </c>
      <c r="G2704" s="51">
        <f t="shared" si="398"/>
        <v>0.15902777777955635</v>
      </c>
      <c r="H2704" s="31" t="str">
        <f t="shared" si="395"/>
        <v>ACCEPTABLE</v>
      </c>
      <c r="I2704" s="18"/>
      <c r="J2704" s="33">
        <v>42909.442361111112</v>
      </c>
      <c r="K2704" s="33">
        <v>42909.449305555558</v>
      </c>
      <c r="L2704" s="27">
        <f t="shared" si="396"/>
        <v>6.9444444452528842E-3</v>
      </c>
      <c r="M2704" s="28" t="str">
        <f t="shared" si="397"/>
        <v>TRUE</v>
      </c>
      <c r="N2704" s="31" t="s">
        <v>41</v>
      </c>
      <c r="O2704" s="29" t="s">
        <v>398</v>
      </c>
      <c r="P2704"/>
      <c r="Q2704"/>
      <c r="R2704"/>
      <c r="S2704"/>
      <c r="T2704"/>
      <c r="U2704"/>
      <c r="V2704"/>
      <c r="W2704"/>
    </row>
    <row r="2705" spans="1:23" ht="27" customHeight="1" thickBot="1" x14ac:dyDescent="0.3">
      <c r="A2705" s="97">
        <v>20401</v>
      </c>
      <c r="B2705" s="74">
        <v>2721</v>
      </c>
      <c r="C2705" s="75" t="s">
        <v>40</v>
      </c>
      <c r="D2705" s="76">
        <v>42909.472222222219</v>
      </c>
      <c r="E2705" s="74" t="s">
        <v>39</v>
      </c>
      <c r="F2705" s="33">
        <v>42909.285416666666</v>
      </c>
      <c r="G2705" s="51">
        <f t="shared" si="398"/>
        <v>0.18680555555329192</v>
      </c>
      <c r="H2705" s="31" t="str">
        <f t="shared" si="395"/>
        <v>ACCEPTABLE</v>
      </c>
      <c r="I2705" s="18"/>
      <c r="J2705" s="33">
        <v>42909.46875</v>
      </c>
      <c r="K2705" s="33">
        <v>42909.479861111111</v>
      </c>
      <c r="L2705" s="27">
        <f t="shared" si="396"/>
        <v>1.1111111110949423E-2</v>
      </c>
      <c r="M2705" s="28" t="str">
        <f t="shared" si="397"/>
        <v>TRUE</v>
      </c>
      <c r="N2705" s="31" t="s">
        <v>39</v>
      </c>
      <c r="O2705" s="29" t="s">
        <v>1425</v>
      </c>
      <c r="P2705"/>
      <c r="Q2705"/>
      <c r="R2705"/>
      <c r="S2705"/>
      <c r="T2705"/>
      <c r="U2705"/>
      <c r="V2705"/>
      <c r="W2705"/>
    </row>
    <row r="2706" spans="1:23" ht="27" customHeight="1" thickBot="1" x14ac:dyDescent="0.3">
      <c r="A2706" s="97">
        <v>20401</v>
      </c>
      <c r="B2706" s="74">
        <v>2722</v>
      </c>
      <c r="C2706" s="75" t="s">
        <v>40</v>
      </c>
      <c r="D2706" s="76">
        <v>42910.163194444445</v>
      </c>
      <c r="E2706" s="74" t="s">
        <v>41</v>
      </c>
      <c r="F2706" s="33">
        <v>42909.580555555556</v>
      </c>
      <c r="G2706" s="51">
        <f t="shared" si="398"/>
        <v>0.58263888888905058</v>
      </c>
      <c r="H2706" s="31" t="str">
        <f t="shared" si="395"/>
        <v>ACCEPTABLE</v>
      </c>
      <c r="I2706" s="18"/>
      <c r="J2706" s="33">
        <v>42910.147222222222</v>
      </c>
      <c r="K2706" s="33">
        <v>42910.15625</v>
      </c>
      <c r="L2706" s="27">
        <f t="shared" si="396"/>
        <v>9.0277777781011537E-3</v>
      </c>
      <c r="M2706" s="28" t="str">
        <f t="shared" si="397"/>
        <v>TRUE</v>
      </c>
      <c r="N2706" s="31" t="s">
        <v>41</v>
      </c>
      <c r="O2706" s="29" t="s">
        <v>1017</v>
      </c>
      <c r="P2706"/>
      <c r="Q2706"/>
      <c r="R2706"/>
      <c r="S2706"/>
      <c r="T2706"/>
      <c r="U2706"/>
      <c r="V2706"/>
      <c r="W2706"/>
    </row>
    <row r="2707" spans="1:23" ht="27" customHeight="1" thickBot="1" x14ac:dyDescent="0.3">
      <c r="A2707" s="97">
        <v>20401</v>
      </c>
      <c r="B2707" s="74">
        <v>2723</v>
      </c>
      <c r="C2707" s="75" t="s">
        <v>43</v>
      </c>
      <c r="D2707" s="76">
        <v>42910.197916666664</v>
      </c>
      <c r="E2707" s="74" t="s">
        <v>39</v>
      </c>
      <c r="F2707" s="33">
        <v>42909.580555555556</v>
      </c>
      <c r="G2707" s="51">
        <f t="shared" si="398"/>
        <v>0.61736111110803904</v>
      </c>
      <c r="H2707" s="31" t="str">
        <f t="shared" si="395"/>
        <v>ACCEPTABLE</v>
      </c>
      <c r="I2707" s="18"/>
      <c r="J2707" s="33">
        <v>42910.186805555553</v>
      </c>
      <c r="K2707" s="33">
        <v>42910.193055555559</v>
      </c>
      <c r="L2707" s="27">
        <f t="shared" si="396"/>
        <v>6.2500000058207661E-3</v>
      </c>
      <c r="M2707" s="28" t="str">
        <f t="shared" si="397"/>
        <v>TRUE</v>
      </c>
      <c r="N2707" s="31" t="s">
        <v>39</v>
      </c>
      <c r="O2707" s="29" t="s">
        <v>398</v>
      </c>
      <c r="P2707"/>
      <c r="Q2707"/>
      <c r="R2707"/>
      <c r="S2707"/>
      <c r="T2707"/>
      <c r="U2707"/>
      <c r="V2707"/>
      <c r="W2707"/>
    </row>
    <row r="2708" spans="1:23" ht="27" customHeight="1" thickBot="1" x14ac:dyDescent="0.3">
      <c r="A2708" s="98">
        <v>20401</v>
      </c>
      <c r="B2708" s="78">
        <v>2724</v>
      </c>
      <c r="C2708" s="79" t="s">
        <v>43</v>
      </c>
      <c r="D2708" s="80">
        <v>42910.28125</v>
      </c>
      <c r="E2708" s="78" t="s">
        <v>39</v>
      </c>
      <c r="F2708" s="33">
        <v>42909.580555555556</v>
      </c>
      <c r="G2708" s="51">
        <f t="shared" si="398"/>
        <v>0.70069444444379769</v>
      </c>
      <c r="H2708" s="31" t="str">
        <f t="shared" si="395"/>
        <v>ACCEPTABLE</v>
      </c>
      <c r="I2708" s="18"/>
      <c r="J2708" s="33">
        <v>42910.27847222222</v>
      </c>
      <c r="K2708" s="33">
        <v>42910.283333333333</v>
      </c>
      <c r="L2708" s="27">
        <f t="shared" si="396"/>
        <v>4.8611111124046147E-3</v>
      </c>
      <c r="M2708" s="28" t="str">
        <f t="shared" si="397"/>
        <v>TRUE</v>
      </c>
      <c r="N2708" s="31" t="s">
        <v>39</v>
      </c>
      <c r="O2708" s="29" t="s">
        <v>971</v>
      </c>
      <c r="P2708"/>
      <c r="Q2708"/>
      <c r="R2708"/>
      <c r="S2708"/>
      <c r="T2708"/>
      <c r="U2708"/>
      <c r="V2708"/>
      <c r="W2708"/>
    </row>
    <row r="2709" spans="1:23" ht="27" customHeight="1" thickBot="1" x14ac:dyDescent="0.3">
      <c r="A2709" s="98">
        <v>20398</v>
      </c>
      <c r="B2709" s="78">
        <v>2725</v>
      </c>
      <c r="C2709" s="79" t="s">
        <v>340</v>
      </c>
      <c r="D2709" s="80">
        <v>42910.361111111109</v>
      </c>
      <c r="E2709" s="78" t="s">
        <v>41</v>
      </c>
      <c r="F2709" s="33">
        <v>42910.234027777777</v>
      </c>
      <c r="G2709" s="51">
        <f t="shared" si="398"/>
        <v>0.12708333333284827</v>
      </c>
      <c r="H2709" s="31" t="str">
        <f t="shared" si="395"/>
        <v>ACCEPTABLE</v>
      </c>
      <c r="I2709" s="18"/>
      <c r="J2709" s="33">
        <v>42910.338888888888</v>
      </c>
      <c r="K2709" s="33">
        <v>42910.366666666669</v>
      </c>
      <c r="L2709" s="27">
        <f t="shared" si="396"/>
        <v>2.7777777781011537E-2</v>
      </c>
      <c r="M2709" s="28" t="str">
        <f t="shared" si="397"/>
        <v>TRUE</v>
      </c>
      <c r="N2709" s="31" t="s">
        <v>41</v>
      </c>
      <c r="O2709" s="29" t="s">
        <v>1426</v>
      </c>
      <c r="P2709"/>
      <c r="Q2709"/>
      <c r="R2709"/>
      <c r="S2709"/>
      <c r="T2709"/>
      <c r="U2709"/>
      <c r="V2709"/>
      <c r="W2709"/>
    </row>
    <row r="2710" spans="1:23" ht="27" customHeight="1" thickBot="1" x14ac:dyDescent="0.3">
      <c r="A2710" s="98">
        <v>20398</v>
      </c>
      <c r="B2710" s="78">
        <v>2726</v>
      </c>
      <c r="C2710" s="79" t="s">
        <v>51</v>
      </c>
      <c r="D2710" s="80">
        <v>42910.395833333336</v>
      </c>
      <c r="E2710" s="78" t="s">
        <v>39</v>
      </c>
      <c r="F2710" s="33">
        <v>42910.234027777777</v>
      </c>
      <c r="G2710" s="51">
        <f t="shared" si="398"/>
        <v>0.16180555555911269</v>
      </c>
      <c r="H2710" s="31" t="str">
        <f t="shared" si="395"/>
        <v>ACCEPTABLE</v>
      </c>
      <c r="I2710" s="18"/>
      <c r="J2710" s="33">
        <v>42910.393055555556</v>
      </c>
      <c r="K2710" s="33">
        <v>42910.399305555555</v>
      </c>
      <c r="L2710" s="27">
        <f t="shared" si="396"/>
        <v>6.2499999985448085E-3</v>
      </c>
      <c r="M2710" s="28" t="str">
        <f t="shared" si="397"/>
        <v>TRUE</v>
      </c>
      <c r="N2710" s="31" t="s">
        <v>39</v>
      </c>
      <c r="O2710" s="29" t="s">
        <v>708</v>
      </c>
      <c r="P2710"/>
      <c r="Q2710"/>
      <c r="R2710"/>
      <c r="S2710"/>
      <c r="T2710"/>
      <c r="U2710"/>
      <c r="V2710"/>
      <c r="W2710"/>
    </row>
    <row r="2711" spans="1:23" ht="27" customHeight="1" thickBot="1" x14ac:dyDescent="0.3">
      <c r="A2711" s="97">
        <v>20401</v>
      </c>
      <c r="B2711" s="74">
        <v>2727</v>
      </c>
      <c r="C2711" s="75" t="s">
        <v>43</v>
      </c>
      <c r="D2711" s="76">
        <v>42910.53125</v>
      </c>
      <c r="E2711" s="74" t="s">
        <v>41</v>
      </c>
      <c r="F2711" s="33">
        <v>42910.456250000003</v>
      </c>
      <c r="G2711" s="51">
        <f t="shared" si="398"/>
        <v>7.4999999997089617E-2</v>
      </c>
      <c r="H2711" s="31" t="str">
        <f t="shared" si="395"/>
        <v>ACCEPTABLE</v>
      </c>
      <c r="I2711" s="18"/>
      <c r="J2711" s="33">
        <v>42910.52847222222</v>
      </c>
      <c r="K2711" s="33">
        <v>42910.534722222219</v>
      </c>
      <c r="L2711" s="27">
        <f t="shared" si="396"/>
        <v>6.2499999985448085E-3</v>
      </c>
      <c r="M2711" s="28" t="str">
        <f t="shared" si="397"/>
        <v>TRUE</v>
      </c>
      <c r="N2711" s="31" t="s">
        <v>41</v>
      </c>
      <c r="O2711" s="29" t="s">
        <v>971</v>
      </c>
      <c r="P2711"/>
      <c r="Q2711"/>
      <c r="R2711"/>
      <c r="S2711"/>
      <c r="T2711"/>
      <c r="U2711"/>
      <c r="V2711"/>
      <c r="W2711"/>
    </row>
    <row r="2712" spans="1:23" ht="27" customHeight="1" thickBot="1" x14ac:dyDescent="0.3">
      <c r="A2712" s="97">
        <v>20402</v>
      </c>
      <c r="B2712" s="74">
        <v>2728</v>
      </c>
      <c r="C2712" s="75" t="s">
        <v>51</v>
      </c>
      <c r="D2712" s="76">
        <v>42911.194444444445</v>
      </c>
      <c r="E2712" s="74" t="s">
        <v>41</v>
      </c>
      <c r="F2712" s="33">
        <v>42910.782638888886</v>
      </c>
      <c r="G2712" s="51">
        <f t="shared" si="398"/>
        <v>0.41180555555911269</v>
      </c>
      <c r="H2712" s="31" t="str">
        <f t="shared" si="395"/>
        <v>ACCEPTABLE</v>
      </c>
      <c r="I2712" s="18"/>
      <c r="J2712" s="33">
        <v>42911.194444444445</v>
      </c>
      <c r="K2712" s="33">
        <v>42911.20416666667</v>
      </c>
      <c r="L2712" s="27">
        <f t="shared" si="396"/>
        <v>9.7222222248092294E-3</v>
      </c>
      <c r="M2712" s="28" t="str">
        <f t="shared" si="397"/>
        <v>TRUE</v>
      </c>
      <c r="N2712" s="31" t="s">
        <v>41</v>
      </c>
      <c r="O2712" s="29" t="s">
        <v>446</v>
      </c>
      <c r="P2712"/>
      <c r="Q2712"/>
      <c r="R2712"/>
      <c r="S2712"/>
      <c r="T2712"/>
      <c r="U2712"/>
      <c r="V2712"/>
      <c r="W2712"/>
    </row>
    <row r="2713" spans="1:23" ht="27" customHeight="1" thickBot="1" x14ac:dyDescent="0.3">
      <c r="A2713" s="97">
        <v>20402</v>
      </c>
      <c r="B2713" s="74">
        <v>2729</v>
      </c>
      <c r="C2713" s="75" t="s">
        <v>340</v>
      </c>
      <c r="D2713" s="76">
        <v>42911.222222222219</v>
      </c>
      <c r="E2713" s="74" t="s">
        <v>39</v>
      </c>
      <c r="F2713" s="33">
        <v>42910.782638888886</v>
      </c>
      <c r="G2713" s="51">
        <f t="shared" si="398"/>
        <v>0.43958333333284827</v>
      </c>
      <c r="H2713" s="31" t="str">
        <f t="shared" si="395"/>
        <v>ACCEPTABLE</v>
      </c>
      <c r="I2713" s="18"/>
      <c r="J2713" s="33">
        <v>42911.223611111112</v>
      </c>
      <c r="K2713" s="33">
        <v>42911.238194444442</v>
      </c>
      <c r="L2713" s="27">
        <f t="shared" si="396"/>
        <v>1.4583333329937886E-2</v>
      </c>
      <c r="M2713" s="28" t="str">
        <f t="shared" si="397"/>
        <v>TRUE</v>
      </c>
      <c r="N2713" s="31" t="s">
        <v>39</v>
      </c>
      <c r="O2713" s="29" t="s">
        <v>1427</v>
      </c>
      <c r="P2713"/>
      <c r="Q2713"/>
      <c r="R2713"/>
      <c r="S2713"/>
      <c r="T2713"/>
      <c r="U2713"/>
      <c r="V2713"/>
      <c r="W2713"/>
    </row>
    <row r="2714" spans="1:23" ht="27" customHeight="1" thickBot="1" x14ac:dyDescent="0.3">
      <c r="A2714" s="98">
        <v>20403</v>
      </c>
      <c r="B2714" s="78">
        <v>2730</v>
      </c>
      <c r="C2714" s="79" t="s">
        <v>1175</v>
      </c>
      <c r="D2714" s="80">
        <v>42911.305555555555</v>
      </c>
      <c r="E2714" s="78" t="s">
        <v>41</v>
      </c>
      <c r="F2714" s="33">
        <v>42911.231944444444</v>
      </c>
      <c r="G2714" s="51">
        <f t="shared" si="398"/>
        <v>7.3611111110949423E-2</v>
      </c>
      <c r="H2714" s="31" t="str">
        <f t="shared" si="395"/>
        <v>ACCEPTABLE</v>
      </c>
      <c r="I2714" s="18"/>
      <c r="J2714" s="33">
        <v>42911.292361111111</v>
      </c>
      <c r="K2714" s="33">
        <v>42911.303472222222</v>
      </c>
      <c r="L2714" s="27">
        <f t="shared" si="396"/>
        <v>1.1111111110949423E-2</v>
      </c>
      <c r="M2714" s="28" t="str">
        <f t="shared" si="397"/>
        <v>TRUE</v>
      </c>
      <c r="N2714" s="31" t="s">
        <v>41</v>
      </c>
      <c r="O2714" s="29" t="s">
        <v>472</v>
      </c>
      <c r="P2714"/>
      <c r="Q2714"/>
      <c r="R2714"/>
      <c r="S2714"/>
      <c r="T2714"/>
      <c r="U2714"/>
      <c r="V2714"/>
      <c r="W2714"/>
    </row>
    <row r="2715" spans="1:23" ht="27" customHeight="1" thickBot="1" x14ac:dyDescent="0.3">
      <c r="A2715" s="98">
        <v>20401</v>
      </c>
      <c r="B2715" s="78">
        <v>2731</v>
      </c>
      <c r="C2715" s="79" t="s">
        <v>1175</v>
      </c>
      <c r="D2715" s="80">
        <v>42911.368055555555</v>
      </c>
      <c r="E2715" s="78" t="s">
        <v>39</v>
      </c>
      <c r="F2715" s="33">
        <v>42911.231944444444</v>
      </c>
      <c r="G2715" s="51">
        <f t="shared" si="398"/>
        <v>0.13611111111094942</v>
      </c>
      <c r="H2715" s="31" t="str">
        <f t="shared" si="395"/>
        <v>ACCEPTABLE</v>
      </c>
      <c r="I2715" s="18"/>
      <c r="J2715" s="33">
        <v>42911.371527777781</v>
      </c>
      <c r="K2715" s="33">
        <v>42911.383333333331</v>
      </c>
      <c r="L2715" s="27">
        <f t="shared" si="396"/>
        <v>1.1805555550381541E-2</v>
      </c>
      <c r="M2715" s="28" t="str">
        <f t="shared" si="397"/>
        <v>TRUE</v>
      </c>
      <c r="N2715" s="31" t="s">
        <v>39</v>
      </c>
      <c r="O2715" s="29" t="s">
        <v>1428</v>
      </c>
      <c r="P2715"/>
      <c r="Q2715"/>
      <c r="R2715"/>
      <c r="S2715"/>
      <c r="T2715"/>
      <c r="U2715"/>
      <c r="V2715"/>
      <c r="W2715"/>
    </row>
    <row r="2716" spans="1:23" ht="27" customHeight="1" thickBot="1" x14ac:dyDescent="0.3">
      <c r="A2716" s="98" t="s">
        <v>1429</v>
      </c>
      <c r="B2716" s="78">
        <v>2732</v>
      </c>
      <c r="C2716" s="79" t="s">
        <v>1430</v>
      </c>
      <c r="D2716" s="80">
        <v>42911.923611111109</v>
      </c>
      <c r="E2716" s="78" t="s">
        <v>41</v>
      </c>
      <c r="F2716" s="33">
        <v>42911.73541666667</v>
      </c>
      <c r="G2716" s="51">
        <f t="shared" si="398"/>
        <v>0.18819444443943212</v>
      </c>
      <c r="H2716" s="31" t="str">
        <f t="shared" si="395"/>
        <v>ACCEPTABLE</v>
      </c>
      <c r="I2716" s="18"/>
      <c r="J2716" s="33">
        <v>42911.927777777775</v>
      </c>
      <c r="K2716" s="33">
        <v>42911.93472222222</v>
      </c>
      <c r="L2716" s="27">
        <f t="shared" si="396"/>
        <v>6.9444444452528842E-3</v>
      </c>
      <c r="M2716" s="28" t="str">
        <f t="shared" si="397"/>
        <v>TRUE</v>
      </c>
      <c r="N2716" s="31" t="s">
        <v>41</v>
      </c>
      <c r="O2716" s="29" t="s">
        <v>398</v>
      </c>
      <c r="P2716"/>
      <c r="Q2716"/>
      <c r="R2716"/>
      <c r="S2716"/>
      <c r="T2716"/>
      <c r="U2716"/>
      <c r="V2716"/>
      <c r="W2716"/>
    </row>
    <row r="2717" spans="1:23" ht="27" customHeight="1" thickBot="1" x14ac:dyDescent="0.3">
      <c r="A2717" s="98" t="s">
        <v>1429</v>
      </c>
      <c r="B2717" s="78">
        <v>2733</v>
      </c>
      <c r="C2717" s="79" t="s">
        <v>1431</v>
      </c>
      <c r="D2717" s="80">
        <v>42911.951388888891</v>
      </c>
      <c r="E2717" s="78" t="s">
        <v>39</v>
      </c>
      <c r="F2717" s="33">
        <v>42911.73541666667</v>
      </c>
      <c r="G2717" s="51">
        <f t="shared" si="398"/>
        <v>0.21597222222044365</v>
      </c>
      <c r="H2717" s="31" t="str">
        <f t="shared" si="395"/>
        <v>ACCEPTABLE</v>
      </c>
      <c r="I2717" s="18"/>
      <c r="J2717" s="33">
        <v>42911.950694444444</v>
      </c>
      <c r="K2717" s="33">
        <v>42911.961111111108</v>
      </c>
      <c r="L2717" s="27">
        <f t="shared" si="396"/>
        <v>1.0416666664241347E-2</v>
      </c>
      <c r="M2717" s="28" t="str">
        <f t="shared" si="397"/>
        <v>TRUE</v>
      </c>
      <c r="N2717" s="31" t="s">
        <v>39</v>
      </c>
      <c r="O2717" s="29" t="s">
        <v>472</v>
      </c>
      <c r="P2717"/>
      <c r="Q2717"/>
      <c r="R2717"/>
      <c r="S2717"/>
      <c r="T2717"/>
      <c r="U2717"/>
      <c r="V2717"/>
      <c r="W2717"/>
    </row>
    <row r="2718" spans="1:23" ht="27" customHeight="1" thickBot="1" x14ac:dyDescent="0.3">
      <c r="A2718" s="97">
        <v>20404</v>
      </c>
      <c r="B2718" s="74">
        <v>2733</v>
      </c>
      <c r="C2718" s="75" t="s">
        <v>340</v>
      </c>
      <c r="D2718" s="76">
        <v>42913.527777777781</v>
      </c>
      <c r="E2718" s="74" t="s">
        <v>41</v>
      </c>
      <c r="F2718" s="33">
        <v>42913.276388888888</v>
      </c>
      <c r="G2718" s="51">
        <f t="shared" si="398"/>
        <v>0.25138888889341615</v>
      </c>
      <c r="H2718" s="31" t="str">
        <f t="shared" si="395"/>
        <v>ACCEPTABLE</v>
      </c>
      <c r="I2718" s="18"/>
      <c r="J2718" s="33">
        <v>42913.508333333331</v>
      </c>
      <c r="K2718" s="33">
        <v>42913.518750000003</v>
      </c>
      <c r="L2718" s="27">
        <f t="shared" si="396"/>
        <v>1.0416666671517305E-2</v>
      </c>
      <c r="M2718" s="28" t="str">
        <f t="shared" si="397"/>
        <v>TRUE</v>
      </c>
      <c r="N2718" s="31" t="s">
        <v>41</v>
      </c>
      <c r="O2718" s="29" t="s">
        <v>1432</v>
      </c>
      <c r="P2718"/>
      <c r="Q2718"/>
      <c r="R2718"/>
      <c r="S2718"/>
      <c r="T2718"/>
      <c r="U2718"/>
      <c r="V2718"/>
      <c r="W2718"/>
    </row>
    <row r="2719" spans="1:23" ht="27" customHeight="1" thickBot="1" x14ac:dyDescent="0.3">
      <c r="A2719" s="97">
        <v>20404</v>
      </c>
      <c r="B2719" s="74">
        <v>2733</v>
      </c>
      <c r="C2719" s="75" t="s">
        <v>51</v>
      </c>
      <c r="D2719" s="76">
        <v>42913.555555555555</v>
      </c>
      <c r="E2719" s="74" t="s">
        <v>39</v>
      </c>
      <c r="F2719" s="33">
        <v>42913.276388888888</v>
      </c>
      <c r="G2719" s="51">
        <f t="shared" si="398"/>
        <v>0.27916666666715173</v>
      </c>
      <c r="H2719" s="31" t="str">
        <f t="shared" si="395"/>
        <v>ACCEPTABLE</v>
      </c>
      <c r="I2719" s="18"/>
      <c r="J2719" s="33">
        <v>42913.533333333333</v>
      </c>
      <c r="K2719" s="33">
        <v>42913.540277777778</v>
      </c>
      <c r="L2719" s="27">
        <f t="shared" si="396"/>
        <v>6.9444444452528842E-3</v>
      </c>
      <c r="M2719" s="28" t="str">
        <f t="shared" si="397"/>
        <v>TRUE</v>
      </c>
      <c r="N2719" s="31" t="s">
        <v>39</v>
      </c>
      <c r="O2719" s="29" t="s">
        <v>485</v>
      </c>
      <c r="P2719"/>
      <c r="Q2719"/>
      <c r="R2719"/>
      <c r="S2719"/>
      <c r="T2719"/>
      <c r="U2719"/>
      <c r="V2719"/>
      <c r="W2719"/>
    </row>
    <row r="2720" spans="1:23" ht="27" customHeight="1" thickBot="1" x14ac:dyDescent="0.3">
      <c r="A2720" s="97">
        <v>20404</v>
      </c>
      <c r="B2720" s="74">
        <v>2735</v>
      </c>
      <c r="C2720" s="75" t="s">
        <v>53</v>
      </c>
      <c r="D2720" s="76">
        <v>42914.069444444445</v>
      </c>
      <c r="E2720" s="74" t="s">
        <v>41</v>
      </c>
      <c r="F2720" s="33">
        <v>42913.923611111109</v>
      </c>
      <c r="G2720" s="51">
        <f t="shared" si="398"/>
        <v>0.14583333333575865</v>
      </c>
      <c r="H2720" s="31" t="str">
        <f t="shared" si="395"/>
        <v>ACCEPTABLE</v>
      </c>
      <c r="I2720" s="18"/>
      <c r="J2720" s="33">
        <v>42914.061111111114</v>
      </c>
      <c r="K2720" s="33">
        <v>42914.071527777778</v>
      </c>
      <c r="L2720" s="27">
        <f t="shared" si="396"/>
        <v>1.0416666664241347E-2</v>
      </c>
      <c r="M2720" s="28" t="str">
        <f t="shared" si="397"/>
        <v>TRUE</v>
      </c>
      <c r="N2720" s="31" t="s">
        <v>41</v>
      </c>
      <c r="O2720" s="29" t="s">
        <v>485</v>
      </c>
      <c r="P2720"/>
      <c r="Q2720"/>
      <c r="R2720"/>
      <c r="S2720"/>
      <c r="T2720"/>
      <c r="U2720"/>
      <c r="V2720"/>
      <c r="W2720"/>
    </row>
    <row r="2721" spans="1:23" ht="27" customHeight="1" thickBot="1" x14ac:dyDescent="0.3">
      <c r="A2721" s="97">
        <v>20404</v>
      </c>
      <c r="B2721" s="74">
        <v>2736</v>
      </c>
      <c r="C2721" s="75" t="s">
        <v>53</v>
      </c>
      <c r="D2721" s="76">
        <v>42914.118055555555</v>
      </c>
      <c r="E2721" s="74" t="s">
        <v>39</v>
      </c>
      <c r="F2721" s="33">
        <v>42913.923611111109</v>
      </c>
      <c r="G2721" s="51">
        <f t="shared" si="398"/>
        <v>0.19444444444525288</v>
      </c>
      <c r="H2721" s="31" t="str">
        <f t="shared" si="395"/>
        <v>ACCEPTABLE</v>
      </c>
      <c r="I2721" s="18"/>
      <c r="J2721" s="33">
        <v>42914.104166666664</v>
      </c>
      <c r="K2721" s="33">
        <v>42914.114583333336</v>
      </c>
      <c r="L2721" s="27">
        <f t="shared" si="396"/>
        <v>1.0416666671517305E-2</v>
      </c>
      <c r="M2721" s="28" t="str">
        <f t="shared" si="397"/>
        <v>TRUE</v>
      </c>
      <c r="N2721" s="31" t="s">
        <v>39</v>
      </c>
      <c r="O2721" s="29" t="s">
        <v>542</v>
      </c>
      <c r="P2721"/>
      <c r="Q2721"/>
      <c r="R2721"/>
      <c r="S2721"/>
      <c r="T2721"/>
      <c r="U2721"/>
      <c r="V2721"/>
      <c r="W2721"/>
    </row>
    <row r="2722" spans="1:23" ht="27" customHeight="1" thickBot="1" x14ac:dyDescent="0.3">
      <c r="A2722" s="97">
        <v>20404</v>
      </c>
      <c r="B2722" s="74">
        <v>2737</v>
      </c>
      <c r="C2722" s="75" t="s">
        <v>51</v>
      </c>
      <c r="D2722" s="76">
        <v>42914.611111111109</v>
      </c>
      <c r="E2722" s="74" t="s">
        <v>41</v>
      </c>
      <c r="F2722" s="33">
        <v>42914.282638888886</v>
      </c>
      <c r="G2722" s="51">
        <f t="shared" si="398"/>
        <v>0.32847222222335404</v>
      </c>
      <c r="H2722" s="31" t="str">
        <f t="shared" si="395"/>
        <v>ACCEPTABLE</v>
      </c>
      <c r="I2722" s="18"/>
      <c r="J2722" s="33">
        <v>42914.604166666664</v>
      </c>
      <c r="K2722" s="33">
        <v>42914.612500000003</v>
      </c>
      <c r="L2722" s="27">
        <f t="shared" si="396"/>
        <v>8.3333333386690356E-3</v>
      </c>
      <c r="M2722" s="28" t="str">
        <f t="shared" si="397"/>
        <v>TRUE</v>
      </c>
      <c r="N2722" s="31" t="s">
        <v>41</v>
      </c>
      <c r="O2722" s="29" t="s">
        <v>446</v>
      </c>
      <c r="P2722"/>
      <c r="Q2722"/>
      <c r="R2722"/>
      <c r="S2722"/>
      <c r="T2722"/>
      <c r="U2722"/>
      <c r="V2722"/>
      <c r="W2722"/>
    </row>
    <row r="2723" spans="1:23" ht="27" customHeight="1" thickBot="1" x14ac:dyDescent="0.3">
      <c r="A2723" s="97">
        <v>20404</v>
      </c>
      <c r="B2723" s="74">
        <v>2738</v>
      </c>
      <c r="C2723" s="75" t="s">
        <v>340</v>
      </c>
      <c r="D2723" s="76">
        <v>42914.638888888891</v>
      </c>
      <c r="E2723" s="74" t="s">
        <v>39</v>
      </c>
      <c r="F2723" s="33">
        <v>42914.282638888886</v>
      </c>
      <c r="G2723" s="51">
        <f t="shared" si="398"/>
        <v>0.35625000000436557</v>
      </c>
      <c r="H2723" s="31" t="str">
        <f t="shared" si="395"/>
        <v>ACCEPTABLE</v>
      </c>
      <c r="I2723" s="18"/>
      <c r="J2723" s="33">
        <v>42914.638194444444</v>
      </c>
      <c r="K2723" s="33">
        <v>42914.65</v>
      </c>
      <c r="L2723" s="27">
        <f t="shared" si="396"/>
        <v>1.1805555557657499E-2</v>
      </c>
      <c r="M2723" s="28" t="str">
        <f t="shared" si="397"/>
        <v>TRUE</v>
      </c>
      <c r="N2723" s="31" t="s">
        <v>128</v>
      </c>
      <c r="O2723" s="29" t="s">
        <v>868</v>
      </c>
      <c r="P2723"/>
      <c r="Q2723"/>
      <c r="R2723"/>
      <c r="S2723"/>
      <c r="T2723"/>
      <c r="U2723"/>
      <c r="V2723"/>
      <c r="W2723"/>
    </row>
    <row r="2724" spans="1:23" ht="27" customHeight="1" thickBot="1" x14ac:dyDescent="0.3">
      <c r="A2724" s="97">
        <v>20405</v>
      </c>
      <c r="B2724" s="74">
        <v>2741</v>
      </c>
      <c r="C2724" s="75" t="s">
        <v>43</v>
      </c>
      <c r="D2724" s="76">
        <v>42915.618055555555</v>
      </c>
      <c r="E2724" s="74" t="s">
        <v>41</v>
      </c>
      <c r="F2724" s="33">
        <v>42915.511111111111</v>
      </c>
      <c r="G2724" s="51">
        <f t="shared" si="398"/>
        <v>0.10694444444379769</v>
      </c>
      <c r="H2724" s="31" t="str">
        <f t="shared" ref="H2724:H2773" si="399">IF(D2724-F2724&lt;0,"TOO LATE",IF(G2724="","",IF(OR(DAY(D2724-F2724)&gt;1,AND(HOUR(D2724-F2724)&gt;HOUR("0:59"),(SIGN(D2724-F2724)=1))),"ACCEPTABLE","TOO LATE")))</f>
        <v>ACCEPTABLE</v>
      </c>
      <c r="I2724" s="18"/>
      <c r="J2724" s="33">
        <v>42915.624305555553</v>
      </c>
      <c r="K2724" s="33">
        <v>42915.628472222219</v>
      </c>
      <c r="L2724" s="27">
        <f t="shared" ref="L2724:L2774" si="400">IF(OR(K2724="",J2724=""), "Incomplete Data", K2724-J2724)</f>
        <v>4.166666665696539E-3</v>
      </c>
      <c r="M2724" s="28" t="str">
        <f t="shared" ref="M2724:M2774" si="401">_xlfn.IFS(OR(J2724=0,K2724=0,L2724=""), "Incomplete Data", OR(L2724&gt;$M$5,L2724&lt;-$M$5),"FALSE",  OR(L2724&lt;=$M$5,L2724&gt;-$M$5), "TRUE")</f>
        <v>TRUE</v>
      </c>
      <c r="N2724" s="31" t="s">
        <v>41</v>
      </c>
      <c r="O2724" s="29" t="s">
        <v>44</v>
      </c>
      <c r="P2724"/>
      <c r="Q2724"/>
      <c r="R2724"/>
      <c r="S2724"/>
      <c r="T2724"/>
      <c r="U2724"/>
      <c r="V2724"/>
      <c r="W2724"/>
    </row>
    <row r="2725" spans="1:23" ht="27" customHeight="1" thickBot="1" x14ac:dyDescent="0.3">
      <c r="A2725" s="97">
        <v>20405</v>
      </c>
      <c r="B2725" s="74">
        <v>2742</v>
      </c>
      <c r="C2725" s="75" t="s">
        <v>40</v>
      </c>
      <c r="D2725" s="76">
        <v>42915.652777777781</v>
      </c>
      <c r="E2725" s="74" t="s">
        <v>39</v>
      </c>
      <c r="F2725" s="33">
        <v>42915.511111111111</v>
      </c>
      <c r="G2725" s="51">
        <f t="shared" si="398"/>
        <v>0.14166666667006211</v>
      </c>
      <c r="H2725" s="31" t="str">
        <f t="shared" si="399"/>
        <v>ACCEPTABLE</v>
      </c>
      <c r="I2725" s="18"/>
      <c r="J2725" s="33">
        <v>42915.676388888889</v>
      </c>
      <c r="K2725" s="33">
        <v>42915.6875</v>
      </c>
      <c r="L2725" s="27">
        <f t="shared" si="400"/>
        <v>1.1111111110949423E-2</v>
      </c>
      <c r="M2725" s="28" t="str">
        <f t="shared" si="401"/>
        <v>TRUE</v>
      </c>
      <c r="N2725" s="31" t="s">
        <v>39</v>
      </c>
      <c r="O2725" s="29" t="s">
        <v>1433</v>
      </c>
      <c r="P2725"/>
      <c r="Q2725"/>
      <c r="R2725"/>
      <c r="S2725"/>
      <c r="T2725"/>
      <c r="U2725"/>
      <c r="V2725"/>
      <c r="W2725"/>
    </row>
    <row r="2726" spans="1:23" ht="27" customHeight="1" thickBot="1" x14ac:dyDescent="0.3">
      <c r="A2726" s="119">
        <v>20406</v>
      </c>
      <c r="B2726" s="74">
        <v>2743</v>
      </c>
      <c r="C2726" s="71" t="s">
        <v>51</v>
      </c>
      <c r="D2726" s="120">
        <v>42917.486111111109</v>
      </c>
      <c r="E2726" s="121" t="s">
        <v>41</v>
      </c>
      <c r="F2726" s="33">
        <v>42917.061805555553</v>
      </c>
      <c r="G2726" s="51">
        <f t="shared" si="398"/>
        <v>0.42430555555620231</v>
      </c>
      <c r="H2726" s="31" t="str">
        <f t="shared" si="399"/>
        <v>ACCEPTABLE</v>
      </c>
      <c r="I2726" s="18"/>
      <c r="J2726" s="33">
        <v>42917.48333333333</v>
      </c>
      <c r="K2726" s="33">
        <v>42917.495138888888</v>
      </c>
      <c r="L2726" s="27">
        <f t="shared" si="400"/>
        <v>1.1805555557657499E-2</v>
      </c>
      <c r="M2726" s="28" t="str">
        <f t="shared" si="401"/>
        <v>TRUE</v>
      </c>
      <c r="N2726" s="31" t="s">
        <v>128</v>
      </c>
      <c r="O2726" s="29" t="s">
        <v>1434</v>
      </c>
      <c r="P2726"/>
      <c r="Q2726"/>
      <c r="R2726"/>
      <c r="S2726"/>
      <c r="T2726"/>
      <c r="U2726"/>
      <c r="V2726"/>
      <c r="W2726"/>
    </row>
    <row r="2727" spans="1:23" ht="27" customHeight="1" thickBot="1" x14ac:dyDescent="0.3">
      <c r="A2727" s="119">
        <v>20406</v>
      </c>
      <c r="B2727" s="74">
        <v>2744</v>
      </c>
      <c r="C2727" s="71" t="s">
        <v>1435</v>
      </c>
      <c r="D2727" s="122">
        <v>42917.520833333336</v>
      </c>
      <c r="E2727" s="123" t="s">
        <v>39</v>
      </c>
      <c r="F2727" s="33">
        <v>42917.061805555553</v>
      </c>
      <c r="G2727" s="51">
        <f t="shared" si="398"/>
        <v>0.45902777778246673</v>
      </c>
      <c r="H2727" s="31" t="str">
        <f t="shared" si="399"/>
        <v>ACCEPTABLE</v>
      </c>
      <c r="I2727" s="18"/>
      <c r="J2727" s="33">
        <v>42917.518750000003</v>
      </c>
      <c r="K2727" s="33">
        <v>42917.523611111108</v>
      </c>
      <c r="L2727" s="27">
        <f t="shared" si="400"/>
        <v>4.8611111051286571E-3</v>
      </c>
      <c r="M2727" s="28" t="str">
        <f t="shared" si="401"/>
        <v>TRUE</v>
      </c>
      <c r="N2727" s="31" t="s">
        <v>39</v>
      </c>
      <c r="O2727" s="29" t="s">
        <v>633</v>
      </c>
      <c r="P2727"/>
      <c r="Q2727"/>
      <c r="R2727"/>
      <c r="S2727"/>
      <c r="T2727"/>
      <c r="U2727"/>
      <c r="V2727"/>
      <c r="W2727"/>
    </row>
    <row r="2728" spans="1:23" ht="27" customHeight="1" thickBot="1" x14ac:dyDescent="0.3">
      <c r="A2728" s="119">
        <v>20407</v>
      </c>
      <c r="B2728" s="74">
        <v>2745</v>
      </c>
      <c r="C2728" s="71" t="s">
        <v>51</v>
      </c>
      <c r="D2728" s="124">
        <v>42917.548611111109</v>
      </c>
      <c r="E2728" s="125" t="s">
        <v>41</v>
      </c>
      <c r="F2728" s="33">
        <v>42917.061805555553</v>
      </c>
      <c r="G2728" s="51">
        <f t="shared" si="398"/>
        <v>0.48680555555620231</v>
      </c>
      <c r="H2728" s="31" t="str">
        <f t="shared" si="399"/>
        <v>ACCEPTABLE</v>
      </c>
      <c r="I2728" s="18"/>
      <c r="J2728" s="33">
        <v>42917.552083333336</v>
      </c>
      <c r="K2728" s="33">
        <v>42917.564583333333</v>
      </c>
      <c r="L2728" s="27">
        <f t="shared" si="400"/>
        <v>1.2499999997089617E-2</v>
      </c>
      <c r="M2728" s="28" t="str">
        <f t="shared" si="401"/>
        <v>TRUE</v>
      </c>
      <c r="N2728" s="31" t="s">
        <v>41</v>
      </c>
      <c r="O2728" s="29" t="s">
        <v>1436</v>
      </c>
      <c r="P2728"/>
      <c r="Q2728"/>
      <c r="R2728"/>
      <c r="S2728"/>
      <c r="T2728"/>
      <c r="U2728"/>
      <c r="V2728"/>
      <c r="W2728"/>
    </row>
    <row r="2729" spans="1:23" ht="27" customHeight="1" thickBot="1" x14ac:dyDescent="0.3">
      <c r="A2729" s="119">
        <v>20407</v>
      </c>
      <c r="B2729" s="74">
        <v>2746</v>
      </c>
      <c r="C2729" s="71" t="s">
        <v>1435</v>
      </c>
      <c r="D2729" s="72">
        <v>42917.576388888891</v>
      </c>
      <c r="E2729" s="70" t="s">
        <v>39</v>
      </c>
      <c r="F2729" s="33">
        <v>42917.061805555553</v>
      </c>
      <c r="G2729" s="51">
        <f t="shared" si="398"/>
        <v>0.51458333333721384</v>
      </c>
      <c r="H2729" s="31" t="str">
        <f t="shared" si="399"/>
        <v>ACCEPTABLE</v>
      </c>
      <c r="I2729" s="18"/>
      <c r="J2729" s="33">
        <v>42917.59097222222</v>
      </c>
      <c r="K2729" s="33">
        <v>42917.595833333333</v>
      </c>
      <c r="L2729" s="27">
        <f t="shared" si="400"/>
        <v>4.8611111124046147E-3</v>
      </c>
      <c r="M2729" s="28" t="str">
        <f t="shared" si="401"/>
        <v>TRUE</v>
      </c>
      <c r="N2729" s="31" t="s">
        <v>39</v>
      </c>
      <c r="O2729" s="29" t="s">
        <v>1437</v>
      </c>
      <c r="P2729"/>
      <c r="Q2729"/>
      <c r="R2729"/>
      <c r="S2729"/>
      <c r="T2729"/>
      <c r="U2729"/>
      <c r="V2729"/>
      <c r="W2729"/>
    </row>
    <row r="2730" spans="1:23" ht="27" customHeight="1" thickBot="1" x14ac:dyDescent="0.3">
      <c r="A2730" s="119">
        <v>20407</v>
      </c>
      <c r="B2730" s="74">
        <v>2748</v>
      </c>
      <c r="C2730" s="71" t="s">
        <v>40</v>
      </c>
      <c r="D2730" s="72">
        <v>42918.416666666664</v>
      </c>
      <c r="E2730" s="121" t="s">
        <v>39</v>
      </c>
      <c r="F2730" s="33">
        <v>42918.35833333333</v>
      </c>
      <c r="G2730" s="51">
        <f t="shared" ref="G2730:G2782" si="402">IF(D2730="","",D2730-F2730)</f>
        <v>5.8333333334303461E-2</v>
      </c>
      <c r="H2730" s="31" t="str">
        <f t="shared" si="399"/>
        <v>ACCEPTABLE</v>
      </c>
      <c r="I2730" s="18"/>
      <c r="J2730" s="33">
        <v>42918.440972222219</v>
      </c>
      <c r="K2730" s="33">
        <v>42918.45</v>
      </c>
      <c r="L2730" s="27">
        <f t="shared" si="400"/>
        <v>9.0277777781011537E-3</v>
      </c>
      <c r="M2730" s="28" t="str">
        <f t="shared" si="401"/>
        <v>TRUE</v>
      </c>
      <c r="N2730" s="31" t="s">
        <v>128</v>
      </c>
      <c r="O2730" s="29" t="s">
        <v>1438</v>
      </c>
      <c r="P2730"/>
      <c r="Q2730"/>
      <c r="R2730"/>
      <c r="S2730"/>
      <c r="T2730"/>
      <c r="U2730"/>
      <c r="V2730"/>
      <c r="W2730"/>
    </row>
    <row r="2731" spans="1:23" ht="27" customHeight="1" thickBot="1" x14ac:dyDescent="0.3">
      <c r="A2731" s="119">
        <v>20407</v>
      </c>
      <c r="B2731" s="74">
        <v>2750</v>
      </c>
      <c r="C2731" s="71" t="s">
        <v>1435</v>
      </c>
      <c r="D2731" s="72">
        <v>42918.472222222219</v>
      </c>
      <c r="E2731" s="123" t="s">
        <v>39</v>
      </c>
      <c r="F2731" s="33">
        <v>42918.35833333333</v>
      </c>
      <c r="G2731" s="51">
        <f t="shared" si="402"/>
        <v>0.11388888888905058</v>
      </c>
      <c r="H2731" s="31" t="str">
        <f t="shared" si="399"/>
        <v>ACCEPTABLE</v>
      </c>
      <c r="I2731" s="18"/>
      <c r="J2731" s="33">
        <v>42918.472222222219</v>
      </c>
      <c r="K2731" s="33">
        <v>42918.484722222223</v>
      </c>
      <c r="L2731" s="27">
        <f t="shared" si="400"/>
        <v>1.2500000004365575E-2</v>
      </c>
      <c r="M2731" s="28" t="str">
        <f t="shared" si="401"/>
        <v>TRUE</v>
      </c>
      <c r="N2731" s="31" t="s">
        <v>39</v>
      </c>
      <c r="O2731" s="3" t="s">
        <v>1439</v>
      </c>
      <c r="P2731"/>
      <c r="Q2731"/>
      <c r="R2731"/>
      <c r="S2731"/>
      <c r="T2731"/>
      <c r="U2731"/>
      <c r="V2731"/>
      <c r="W2731"/>
    </row>
    <row r="2732" spans="1:23" ht="27" customHeight="1" thickBot="1" x14ac:dyDescent="0.3">
      <c r="A2732" s="119">
        <v>20406</v>
      </c>
      <c r="B2732" s="74">
        <v>2751</v>
      </c>
      <c r="C2732" s="71" t="s">
        <v>51</v>
      </c>
      <c r="D2732" s="72">
        <v>42918.486111111109</v>
      </c>
      <c r="E2732" s="123" t="s">
        <v>41</v>
      </c>
      <c r="F2732" s="33">
        <v>42918.35833333333</v>
      </c>
      <c r="G2732" s="51">
        <f t="shared" si="402"/>
        <v>0.12777777777955635</v>
      </c>
      <c r="H2732" s="31" t="str">
        <f t="shared" si="399"/>
        <v>ACCEPTABLE</v>
      </c>
      <c r="I2732" s="18"/>
      <c r="J2732" s="33">
        <v>42918.505555555559</v>
      </c>
      <c r="K2732" s="33">
        <v>42918.511805555558</v>
      </c>
      <c r="L2732" s="27">
        <f t="shared" si="400"/>
        <v>6.2499999985448085E-3</v>
      </c>
      <c r="M2732" s="28" t="str">
        <f t="shared" si="401"/>
        <v>TRUE</v>
      </c>
      <c r="N2732" s="31" t="s">
        <v>41</v>
      </c>
      <c r="O2732" s="29" t="s">
        <v>1440</v>
      </c>
      <c r="P2732"/>
      <c r="Q2732"/>
      <c r="R2732"/>
      <c r="S2732"/>
      <c r="T2732"/>
      <c r="U2732"/>
      <c r="V2732"/>
      <c r="W2732"/>
    </row>
    <row r="2733" spans="1:23" ht="27" customHeight="1" thickBot="1" x14ac:dyDescent="0.3">
      <c r="A2733" s="119">
        <v>20406</v>
      </c>
      <c r="B2733" s="74">
        <v>2752</v>
      </c>
      <c r="C2733" s="71" t="s">
        <v>1435</v>
      </c>
      <c r="D2733" s="72">
        <v>42918.513888888891</v>
      </c>
      <c r="E2733" s="126" t="s">
        <v>39</v>
      </c>
      <c r="F2733" s="33">
        <v>42918.35833333333</v>
      </c>
      <c r="G2733" s="51">
        <f t="shared" si="402"/>
        <v>0.15555555556056788</v>
      </c>
      <c r="H2733" s="31" t="str">
        <f t="shared" si="399"/>
        <v>ACCEPTABLE</v>
      </c>
      <c r="I2733" s="18"/>
      <c r="J2733" s="33">
        <v>42918.53125</v>
      </c>
      <c r="K2733" s="33">
        <v>42918.543055555558</v>
      </c>
      <c r="L2733" s="27">
        <f t="shared" si="400"/>
        <v>1.1805555557657499E-2</v>
      </c>
      <c r="M2733" s="28" t="str">
        <f t="shared" si="401"/>
        <v>TRUE</v>
      </c>
      <c r="N2733" s="31" t="s">
        <v>39</v>
      </c>
      <c r="O2733" s="3" t="s">
        <v>1441</v>
      </c>
      <c r="P2733"/>
      <c r="Q2733"/>
      <c r="R2733"/>
      <c r="S2733"/>
      <c r="T2733"/>
      <c r="U2733"/>
      <c r="V2733"/>
      <c r="W2733"/>
    </row>
    <row r="2734" spans="1:23" ht="27" customHeight="1" thickBot="1" x14ac:dyDescent="0.3">
      <c r="A2734" s="98">
        <v>20408</v>
      </c>
      <c r="B2734" s="78">
        <v>2753</v>
      </c>
      <c r="C2734" s="67" t="s">
        <v>40</v>
      </c>
      <c r="D2734" s="68">
        <v>42919.381944444445</v>
      </c>
      <c r="E2734" s="66" t="s">
        <v>41</v>
      </c>
      <c r="F2734" s="33">
        <v>42919.240277777775</v>
      </c>
      <c r="G2734" s="51">
        <f t="shared" si="402"/>
        <v>0.14166666667006211</v>
      </c>
      <c r="H2734" s="31" t="str">
        <f t="shared" si="399"/>
        <v>ACCEPTABLE</v>
      </c>
      <c r="I2734" s="18"/>
      <c r="J2734" s="33">
        <v>42919.37777777778</v>
      </c>
      <c r="K2734" s="33">
        <v>42919.388194444444</v>
      </c>
      <c r="L2734" s="27">
        <f t="shared" si="400"/>
        <v>1.0416666664241347E-2</v>
      </c>
      <c r="M2734" s="28" t="str">
        <f t="shared" si="401"/>
        <v>TRUE</v>
      </c>
      <c r="N2734" s="31" t="s">
        <v>41</v>
      </c>
      <c r="O2734" s="29" t="s">
        <v>1039</v>
      </c>
      <c r="P2734"/>
      <c r="Q2734"/>
      <c r="R2734"/>
      <c r="S2734"/>
      <c r="T2734"/>
      <c r="U2734"/>
      <c r="V2734"/>
      <c r="W2734"/>
    </row>
    <row r="2735" spans="1:23" ht="27" customHeight="1" thickBot="1" x14ac:dyDescent="0.3">
      <c r="A2735" s="97">
        <v>20408</v>
      </c>
      <c r="B2735" s="74">
        <v>2754</v>
      </c>
      <c r="C2735" s="71" t="s">
        <v>43</v>
      </c>
      <c r="D2735" s="72">
        <v>42919.423611111109</v>
      </c>
      <c r="E2735" s="70" t="s">
        <v>39</v>
      </c>
      <c r="F2735" s="33">
        <v>42919.240277777775</v>
      </c>
      <c r="G2735" s="51">
        <f t="shared" si="402"/>
        <v>0.18333333333430346</v>
      </c>
      <c r="H2735" s="31" t="str">
        <f t="shared" si="399"/>
        <v>ACCEPTABLE</v>
      </c>
      <c r="I2735" s="18"/>
      <c r="J2735" s="33">
        <v>42919.409722222219</v>
      </c>
      <c r="K2735" s="33">
        <v>42919.418749999997</v>
      </c>
      <c r="L2735" s="27">
        <f t="shared" si="400"/>
        <v>9.0277777781011537E-3</v>
      </c>
      <c r="M2735" s="28" t="str">
        <f t="shared" si="401"/>
        <v>TRUE</v>
      </c>
      <c r="N2735" s="31" t="s">
        <v>39</v>
      </c>
      <c r="O2735" s="29" t="s">
        <v>398</v>
      </c>
      <c r="P2735"/>
      <c r="Q2735"/>
      <c r="R2735"/>
      <c r="S2735"/>
      <c r="T2735"/>
      <c r="U2735"/>
      <c r="V2735"/>
      <c r="W2735"/>
    </row>
    <row r="2736" spans="1:23" ht="27" customHeight="1" thickBot="1" x14ac:dyDescent="0.3">
      <c r="A2736" s="127">
        <v>20408</v>
      </c>
      <c r="B2736" s="78">
        <v>2755</v>
      </c>
      <c r="C2736" s="67" t="s">
        <v>43</v>
      </c>
      <c r="D2736" s="68">
        <v>42920.381944444445</v>
      </c>
      <c r="E2736" s="128" t="s">
        <v>41</v>
      </c>
      <c r="F2736" s="33">
        <v>42920.277777777781</v>
      </c>
      <c r="G2736" s="51">
        <f t="shared" si="402"/>
        <v>0.10416666666424135</v>
      </c>
      <c r="H2736" s="31" t="str">
        <f t="shared" si="399"/>
        <v>ACCEPTABLE</v>
      </c>
      <c r="I2736" s="18"/>
      <c r="J2736" s="33">
        <v>42920.384722222225</v>
      </c>
      <c r="K2736" s="33">
        <v>42920.39166666667</v>
      </c>
      <c r="L2736" s="27">
        <f t="shared" si="400"/>
        <v>6.9444444452528842E-3</v>
      </c>
      <c r="M2736" s="28" t="str">
        <f t="shared" si="401"/>
        <v>TRUE</v>
      </c>
      <c r="N2736" s="31" t="s">
        <v>41</v>
      </c>
      <c r="O2736" s="29" t="s">
        <v>398</v>
      </c>
      <c r="P2736"/>
      <c r="Q2736"/>
      <c r="R2736"/>
      <c r="S2736"/>
      <c r="T2736"/>
      <c r="U2736"/>
      <c r="V2736"/>
      <c r="W2736"/>
    </row>
    <row r="2737" spans="1:23" ht="27" customHeight="1" thickBot="1" x14ac:dyDescent="0.3">
      <c r="A2737" s="119">
        <v>20409</v>
      </c>
      <c r="B2737" s="74">
        <v>2757</v>
      </c>
      <c r="C2737" s="71" t="s">
        <v>1435</v>
      </c>
      <c r="D2737" s="72">
        <v>42920.486111111109</v>
      </c>
      <c r="E2737" s="125" t="s">
        <v>41</v>
      </c>
      <c r="F2737" s="33">
        <v>42920.277777777781</v>
      </c>
      <c r="G2737" s="51">
        <f>IF(D2737="","",D2737-F2737)</f>
        <v>0.20833333332848269</v>
      </c>
      <c r="H2737" s="31" t="str">
        <f t="shared" si="399"/>
        <v>ACCEPTABLE</v>
      </c>
      <c r="I2737" s="18"/>
      <c r="J2737" s="33">
        <v>42920.470833333333</v>
      </c>
      <c r="K2737" s="33">
        <v>42920.486111111109</v>
      </c>
      <c r="L2737" s="27">
        <f t="shared" si="400"/>
        <v>1.5277777776645962E-2</v>
      </c>
      <c r="M2737" s="28" t="str">
        <f t="shared" si="401"/>
        <v>TRUE</v>
      </c>
      <c r="N2737" s="31" t="s">
        <v>41</v>
      </c>
      <c r="O2737" s="29" t="s">
        <v>1442</v>
      </c>
      <c r="P2737"/>
      <c r="Q2737"/>
      <c r="R2737"/>
      <c r="S2737"/>
      <c r="T2737"/>
      <c r="U2737"/>
      <c r="V2737"/>
      <c r="W2737"/>
    </row>
    <row r="2738" spans="1:23" ht="27" customHeight="1" thickBot="1" x14ac:dyDescent="0.3">
      <c r="A2738" s="119">
        <v>20408</v>
      </c>
      <c r="B2738" s="74">
        <v>2756</v>
      </c>
      <c r="C2738" s="71" t="s">
        <v>40</v>
      </c>
      <c r="D2738" s="72">
        <v>42920.416666666664</v>
      </c>
      <c r="E2738" s="123" t="s">
        <v>39</v>
      </c>
      <c r="F2738" s="33">
        <v>42920.277777777781</v>
      </c>
      <c r="G2738" s="51">
        <f t="shared" si="402"/>
        <v>0.13888888888322981</v>
      </c>
      <c r="H2738" s="31" t="str">
        <f t="shared" si="399"/>
        <v>ACCEPTABLE</v>
      </c>
      <c r="I2738" s="18"/>
      <c r="J2738" s="33">
        <v>42920.504166666666</v>
      </c>
      <c r="K2738" s="33">
        <v>42920.511805555558</v>
      </c>
      <c r="L2738" s="27">
        <f t="shared" si="400"/>
        <v>7.6388888919609599E-3</v>
      </c>
      <c r="M2738" s="28" t="str">
        <f t="shared" si="401"/>
        <v>TRUE</v>
      </c>
      <c r="N2738" s="31" t="s">
        <v>39</v>
      </c>
      <c r="O2738" s="29" t="s">
        <v>519</v>
      </c>
      <c r="P2738"/>
      <c r="Q2738"/>
      <c r="R2738"/>
      <c r="S2738"/>
      <c r="T2738"/>
      <c r="U2738"/>
      <c r="V2738"/>
      <c r="W2738"/>
    </row>
    <row r="2739" spans="1:23" ht="27" customHeight="1" thickBot="1" x14ac:dyDescent="0.3">
      <c r="A2739" s="119">
        <v>20409</v>
      </c>
      <c r="B2739" s="74">
        <v>2758</v>
      </c>
      <c r="C2739" s="71" t="s">
        <v>51</v>
      </c>
      <c r="D2739" s="72">
        <v>42920.520833333336</v>
      </c>
      <c r="E2739" s="70" t="s">
        <v>39</v>
      </c>
      <c r="F2739" s="33">
        <v>42920.277777777781</v>
      </c>
      <c r="G2739" s="51">
        <f t="shared" si="402"/>
        <v>0.24305555555474712</v>
      </c>
      <c r="H2739" s="31" t="str">
        <f t="shared" si="399"/>
        <v>ACCEPTABLE</v>
      </c>
      <c r="I2739" s="18"/>
      <c r="J2739" s="33">
        <v>42920.556944444441</v>
      </c>
      <c r="K2739" s="33">
        <v>42920.569444444445</v>
      </c>
      <c r="L2739" s="27">
        <f t="shared" si="400"/>
        <v>1.2500000004365575E-2</v>
      </c>
      <c r="M2739" s="28" t="str">
        <f t="shared" si="401"/>
        <v>TRUE</v>
      </c>
      <c r="N2739" s="31" t="s">
        <v>39</v>
      </c>
      <c r="O2739" s="29" t="s">
        <v>1296</v>
      </c>
      <c r="P2739"/>
      <c r="Q2739"/>
      <c r="R2739"/>
      <c r="S2739"/>
      <c r="T2739"/>
      <c r="U2739"/>
      <c r="V2739"/>
      <c r="W2739"/>
    </row>
    <row r="2740" spans="1:23" ht="27" customHeight="1" thickBot="1" x14ac:dyDescent="0.3">
      <c r="A2740" s="119">
        <v>20409</v>
      </c>
      <c r="B2740" s="74">
        <v>2759</v>
      </c>
      <c r="C2740" s="71" t="s">
        <v>51</v>
      </c>
      <c r="D2740" s="72">
        <v>42921.194444444445</v>
      </c>
      <c r="E2740" s="70" t="s">
        <v>41</v>
      </c>
      <c r="F2740" s="33">
        <v>42920.745138888888</v>
      </c>
      <c r="G2740" s="51">
        <f t="shared" si="402"/>
        <v>0.4493055555576575</v>
      </c>
      <c r="H2740" s="31" t="str">
        <f t="shared" si="399"/>
        <v>ACCEPTABLE</v>
      </c>
      <c r="I2740" s="18"/>
      <c r="J2740" s="33">
        <v>42921.190972222219</v>
      </c>
      <c r="K2740" s="33">
        <v>42921.201388888891</v>
      </c>
      <c r="L2740" s="27">
        <f t="shared" si="400"/>
        <v>1.0416666671517305E-2</v>
      </c>
      <c r="M2740" s="28" t="str">
        <f t="shared" si="401"/>
        <v>TRUE</v>
      </c>
      <c r="N2740" s="31" t="s">
        <v>41</v>
      </c>
      <c r="O2740" s="29" t="s">
        <v>708</v>
      </c>
      <c r="P2740"/>
      <c r="Q2740"/>
      <c r="R2740"/>
      <c r="S2740"/>
      <c r="T2740"/>
      <c r="U2740"/>
      <c r="V2740"/>
      <c r="W2740"/>
    </row>
    <row r="2741" spans="1:23" ht="27" customHeight="1" thickBot="1" x14ac:dyDescent="0.3">
      <c r="A2741" s="119">
        <v>20409</v>
      </c>
      <c r="B2741" s="74">
        <v>2760</v>
      </c>
      <c r="C2741" s="71" t="s">
        <v>340</v>
      </c>
      <c r="D2741" s="72">
        <v>42921.222222222219</v>
      </c>
      <c r="E2741" s="70" t="s">
        <v>39</v>
      </c>
      <c r="F2741" s="33">
        <v>42920.745138888888</v>
      </c>
      <c r="G2741" s="51">
        <f t="shared" si="402"/>
        <v>0.47708333333139308</v>
      </c>
      <c r="H2741" s="31" t="str">
        <f t="shared" si="399"/>
        <v>ACCEPTABLE</v>
      </c>
      <c r="I2741" s="18"/>
      <c r="J2741" s="33">
        <v>42921.217361111114</v>
      </c>
      <c r="K2741" s="33">
        <v>42921.231249999997</v>
      </c>
      <c r="L2741" s="27">
        <f t="shared" si="400"/>
        <v>1.3888888883229811E-2</v>
      </c>
      <c r="M2741" s="28" t="str">
        <f t="shared" si="401"/>
        <v>TRUE</v>
      </c>
      <c r="N2741" s="31" t="s">
        <v>39</v>
      </c>
      <c r="O2741" s="29" t="s">
        <v>1443</v>
      </c>
      <c r="P2741"/>
      <c r="Q2741"/>
      <c r="R2741"/>
      <c r="S2741"/>
      <c r="T2741"/>
      <c r="U2741"/>
      <c r="V2741"/>
      <c r="W2741"/>
    </row>
    <row r="2742" spans="1:23" ht="27" customHeight="1" thickBot="1" x14ac:dyDescent="0.3">
      <c r="A2742" s="127">
        <v>20410</v>
      </c>
      <c r="B2742" s="78">
        <v>2762</v>
      </c>
      <c r="C2742" s="67" t="s">
        <v>43</v>
      </c>
      <c r="D2742" s="68">
        <v>42921.305555555555</v>
      </c>
      <c r="E2742" s="129" t="s">
        <v>39</v>
      </c>
      <c r="F2742" s="33">
        <v>42921.253472222219</v>
      </c>
      <c r="G2742" s="51">
        <f t="shared" si="402"/>
        <v>5.2083333335758653E-2</v>
      </c>
      <c r="H2742" s="31" t="str">
        <f t="shared" si="399"/>
        <v>ACCEPTABLE</v>
      </c>
      <c r="I2742" s="18"/>
      <c r="J2742" s="33">
        <v>42921.302083333336</v>
      </c>
      <c r="K2742" s="33">
        <v>42921.305555555555</v>
      </c>
      <c r="L2742" s="27">
        <f t="shared" si="400"/>
        <v>3.4722222189884633E-3</v>
      </c>
      <c r="M2742" s="28" t="str">
        <f t="shared" si="401"/>
        <v>TRUE</v>
      </c>
      <c r="N2742" s="31" t="s">
        <v>39</v>
      </c>
      <c r="O2742" s="29" t="s">
        <v>398</v>
      </c>
      <c r="P2742"/>
      <c r="Q2742"/>
      <c r="R2742"/>
      <c r="S2742"/>
      <c r="T2742"/>
      <c r="U2742"/>
      <c r="V2742"/>
      <c r="W2742"/>
    </row>
    <row r="2743" spans="1:23" ht="27" customHeight="1" thickBot="1" x14ac:dyDescent="0.3">
      <c r="A2743" s="119">
        <v>20411</v>
      </c>
      <c r="B2743" s="74">
        <v>2763</v>
      </c>
      <c r="C2743" s="71" t="s">
        <v>40</v>
      </c>
      <c r="D2743" s="135">
        <v>42923.038194444445</v>
      </c>
      <c r="E2743" s="70" t="s">
        <v>41</v>
      </c>
      <c r="F2743" s="33"/>
      <c r="G2743" s="51">
        <f t="shared" si="402"/>
        <v>42923.038194444445</v>
      </c>
      <c r="H2743" s="31" t="str">
        <f t="shared" si="399"/>
        <v>ACCEPTABLE</v>
      </c>
      <c r="I2743" s="18"/>
      <c r="J2743" s="33">
        <v>42923.055555555555</v>
      </c>
      <c r="K2743" s="33">
        <v>42923.070833333331</v>
      </c>
      <c r="L2743" s="27">
        <f t="shared" si="400"/>
        <v>1.5277777776645962E-2</v>
      </c>
      <c r="M2743" s="28" t="str">
        <f t="shared" si="401"/>
        <v>TRUE</v>
      </c>
      <c r="N2743" s="31" t="s">
        <v>41</v>
      </c>
      <c r="O2743" s="29" t="s">
        <v>1445</v>
      </c>
      <c r="P2743"/>
      <c r="Q2743"/>
      <c r="R2743"/>
      <c r="S2743"/>
      <c r="T2743"/>
      <c r="U2743"/>
      <c r="V2743"/>
      <c r="W2743"/>
    </row>
    <row r="2744" spans="1:23" ht="27" customHeight="1" thickBot="1" x14ac:dyDescent="0.3">
      <c r="A2744" s="119">
        <v>20411</v>
      </c>
      <c r="B2744" s="74">
        <v>2764</v>
      </c>
      <c r="C2744" s="71" t="s">
        <v>43</v>
      </c>
      <c r="D2744" s="135">
        <v>42923.072916666664</v>
      </c>
      <c r="E2744" s="70" t="s">
        <v>39</v>
      </c>
      <c r="F2744" s="33"/>
      <c r="G2744" s="51">
        <f t="shared" si="402"/>
        <v>42923.072916666664</v>
      </c>
      <c r="H2744" s="31" t="str">
        <f t="shared" si="399"/>
        <v>ACCEPTABLE</v>
      </c>
      <c r="I2744" s="18"/>
      <c r="J2744" s="33">
        <v>42923.097222222219</v>
      </c>
      <c r="K2744" s="33">
        <v>42923.109722222223</v>
      </c>
      <c r="L2744" s="27">
        <f t="shared" si="400"/>
        <v>1.2500000004365575E-2</v>
      </c>
      <c r="M2744" s="28" t="str">
        <f t="shared" si="401"/>
        <v>TRUE</v>
      </c>
      <c r="N2744" s="31" t="s">
        <v>39</v>
      </c>
      <c r="O2744" s="29" t="s">
        <v>398</v>
      </c>
      <c r="P2744"/>
      <c r="Q2744"/>
      <c r="R2744"/>
      <c r="S2744"/>
      <c r="T2744"/>
      <c r="U2744"/>
      <c r="V2744"/>
      <c r="W2744"/>
    </row>
    <row r="2745" spans="1:23" ht="27" customHeight="1" thickBot="1" x14ac:dyDescent="0.3">
      <c r="A2745" s="127">
        <v>20412</v>
      </c>
      <c r="B2745" s="78">
        <v>2765</v>
      </c>
      <c r="C2745" s="67" t="s">
        <v>340</v>
      </c>
      <c r="D2745" s="68">
        <v>42923.715277777781</v>
      </c>
      <c r="E2745" s="66" t="s">
        <v>41</v>
      </c>
      <c r="F2745" s="33">
        <v>42923.538888888892</v>
      </c>
      <c r="G2745" s="51">
        <f t="shared" si="402"/>
        <v>0.17638888888905058</v>
      </c>
      <c r="H2745" s="31" t="str">
        <f t="shared" si="399"/>
        <v>ACCEPTABLE</v>
      </c>
      <c r="I2745" s="18"/>
      <c r="J2745" s="33">
        <v>42923.703472222223</v>
      </c>
      <c r="K2745" s="33">
        <v>42923.716666666667</v>
      </c>
      <c r="L2745" s="27">
        <f t="shared" si="400"/>
        <v>1.3194444443797693E-2</v>
      </c>
      <c r="M2745" s="28" t="str">
        <f t="shared" si="401"/>
        <v>TRUE</v>
      </c>
      <c r="N2745" s="31" t="s">
        <v>41</v>
      </c>
      <c r="O2745" s="3" t="s">
        <v>1446</v>
      </c>
      <c r="P2745"/>
      <c r="Q2745"/>
      <c r="R2745"/>
      <c r="S2745"/>
      <c r="T2745"/>
      <c r="U2745"/>
      <c r="V2745"/>
      <c r="W2745"/>
    </row>
    <row r="2746" spans="1:23" ht="27" customHeight="1" thickBot="1" x14ac:dyDescent="0.3">
      <c r="A2746" s="119">
        <v>20412</v>
      </c>
      <c r="B2746" s="74">
        <v>2767</v>
      </c>
      <c r="C2746" s="71" t="s">
        <v>64</v>
      </c>
      <c r="D2746" s="72">
        <v>42923.90625</v>
      </c>
      <c r="E2746" s="70" t="s">
        <v>41</v>
      </c>
      <c r="F2746" s="33">
        <v>42923.865972222222</v>
      </c>
      <c r="G2746" s="51">
        <f t="shared" si="402"/>
        <v>4.0277777778101154E-2</v>
      </c>
      <c r="H2746" s="31" t="str">
        <f t="shared" si="399"/>
        <v>TOO LATE</v>
      </c>
      <c r="I2746" s="18"/>
      <c r="J2746" s="33">
        <v>42923.9</v>
      </c>
      <c r="K2746" s="33">
        <v>42923.906944444447</v>
      </c>
      <c r="L2746" s="27">
        <f t="shared" si="400"/>
        <v>6.9444444452528842E-3</v>
      </c>
      <c r="M2746" s="28" t="str">
        <f t="shared" si="401"/>
        <v>TRUE</v>
      </c>
      <c r="N2746" s="31" t="s">
        <v>41</v>
      </c>
      <c r="O2746" s="29" t="s">
        <v>633</v>
      </c>
      <c r="P2746"/>
      <c r="Q2746"/>
      <c r="R2746"/>
      <c r="S2746"/>
      <c r="T2746"/>
      <c r="U2746"/>
      <c r="V2746"/>
      <c r="W2746"/>
    </row>
    <row r="2747" spans="1:23" ht="27" customHeight="1" thickBot="1" x14ac:dyDescent="0.3">
      <c r="A2747" s="119">
        <v>20412</v>
      </c>
      <c r="B2747" s="74">
        <v>2768</v>
      </c>
      <c r="C2747" s="71" t="s">
        <v>64</v>
      </c>
      <c r="D2747" s="72">
        <v>42923.951388888891</v>
      </c>
      <c r="E2747" s="70" t="s">
        <v>39</v>
      </c>
      <c r="F2747" s="33">
        <v>42923.865972222222</v>
      </c>
      <c r="G2747" s="51">
        <f t="shared" si="402"/>
        <v>8.5416666668606922E-2</v>
      </c>
      <c r="H2747" s="31" t="str">
        <f t="shared" si="399"/>
        <v>ACCEPTABLE</v>
      </c>
      <c r="I2747" s="18"/>
      <c r="J2747" s="33">
        <v>42923.948611111111</v>
      </c>
      <c r="K2747" s="33">
        <v>42923.956250000003</v>
      </c>
      <c r="L2747" s="27">
        <f t="shared" si="400"/>
        <v>7.6388888919609599E-3</v>
      </c>
      <c r="M2747" s="28" t="str">
        <f t="shared" si="401"/>
        <v>TRUE</v>
      </c>
      <c r="N2747" s="31" t="s">
        <v>39</v>
      </c>
      <c r="O2747" s="29" t="s">
        <v>633</v>
      </c>
      <c r="P2747"/>
      <c r="Q2747"/>
      <c r="R2747"/>
      <c r="S2747"/>
      <c r="T2747"/>
      <c r="U2747"/>
      <c r="V2747"/>
      <c r="W2747"/>
    </row>
    <row r="2748" spans="1:23" ht="27" customHeight="1" thickBot="1" x14ac:dyDescent="0.3">
      <c r="A2748" s="127">
        <v>20412</v>
      </c>
      <c r="B2748" s="78">
        <v>2769</v>
      </c>
      <c r="C2748" s="67" t="s">
        <v>51</v>
      </c>
      <c r="D2748" s="68">
        <v>42925.361111111109</v>
      </c>
      <c r="E2748" s="66" t="s">
        <v>41</v>
      </c>
      <c r="F2748" s="33">
        <v>42925.256944444445</v>
      </c>
      <c r="G2748" s="51">
        <f t="shared" si="402"/>
        <v>0.10416666666424135</v>
      </c>
      <c r="H2748" s="31" t="str">
        <f t="shared" si="399"/>
        <v>ACCEPTABLE</v>
      </c>
      <c r="I2748" s="18"/>
      <c r="J2748" s="33">
        <v>42925.356944444444</v>
      </c>
      <c r="K2748" s="33">
        <v>42925.366666666669</v>
      </c>
      <c r="L2748" s="27">
        <f t="shared" si="400"/>
        <v>9.7222222248092294E-3</v>
      </c>
      <c r="M2748" s="28" t="str">
        <f t="shared" si="401"/>
        <v>TRUE</v>
      </c>
      <c r="N2748" s="31" t="s">
        <v>41</v>
      </c>
      <c r="O2748" s="29" t="s">
        <v>882</v>
      </c>
      <c r="P2748"/>
      <c r="Q2748"/>
      <c r="R2748"/>
      <c r="S2748"/>
      <c r="T2748"/>
      <c r="U2748"/>
      <c r="V2748"/>
      <c r="W2748"/>
    </row>
    <row r="2749" spans="1:23" ht="27" customHeight="1" thickBot="1" x14ac:dyDescent="0.3">
      <c r="A2749" s="127">
        <v>20412</v>
      </c>
      <c r="B2749" s="78">
        <v>2770</v>
      </c>
      <c r="C2749" s="67" t="s">
        <v>340</v>
      </c>
      <c r="D2749" s="68">
        <v>42925.388888888891</v>
      </c>
      <c r="E2749" s="66" t="s">
        <v>39</v>
      </c>
      <c r="F2749" s="33">
        <v>42925.256944444445</v>
      </c>
      <c r="G2749" s="51">
        <f t="shared" si="402"/>
        <v>0.13194444444525288</v>
      </c>
      <c r="H2749" s="31" t="str">
        <f t="shared" si="399"/>
        <v>ACCEPTABLE</v>
      </c>
      <c r="I2749" s="18"/>
      <c r="J2749" s="33">
        <v>42925.38958333333</v>
      </c>
      <c r="K2749" s="33">
        <v>42925.399305555555</v>
      </c>
      <c r="L2749" s="27">
        <f t="shared" si="400"/>
        <v>9.7222222248092294E-3</v>
      </c>
      <c r="M2749" s="28" t="str">
        <f t="shared" si="401"/>
        <v>TRUE</v>
      </c>
      <c r="N2749" s="31" t="s">
        <v>39</v>
      </c>
      <c r="O2749" s="3" t="s">
        <v>1446</v>
      </c>
      <c r="P2749"/>
      <c r="Q2749"/>
      <c r="R2749"/>
      <c r="S2749"/>
      <c r="T2749"/>
      <c r="U2749"/>
      <c r="V2749"/>
      <c r="W2749"/>
    </row>
    <row r="2750" spans="1:23" ht="27" customHeight="1" thickBot="1" x14ac:dyDescent="0.3">
      <c r="A2750" s="119">
        <v>20413</v>
      </c>
      <c r="B2750" s="74">
        <v>2771</v>
      </c>
      <c r="C2750" s="71" t="s">
        <v>340</v>
      </c>
      <c r="D2750" s="72">
        <v>42925.527777777781</v>
      </c>
      <c r="E2750" s="70" t="s">
        <v>41</v>
      </c>
      <c r="F2750" s="33">
        <v>42925.256944444445</v>
      </c>
      <c r="G2750" s="51">
        <f t="shared" si="402"/>
        <v>0.27083333333575865</v>
      </c>
      <c r="H2750" s="31" t="str">
        <f t="shared" si="399"/>
        <v>ACCEPTABLE</v>
      </c>
      <c r="I2750" s="18"/>
      <c r="J2750" s="33">
        <v>42925.511111111111</v>
      </c>
      <c r="K2750" s="33">
        <v>42925.522916666669</v>
      </c>
      <c r="L2750" s="27">
        <f t="shared" si="400"/>
        <v>1.1805555557657499E-2</v>
      </c>
      <c r="M2750" s="28" t="str">
        <f t="shared" si="401"/>
        <v>TRUE</v>
      </c>
      <c r="N2750" s="31" t="s">
        <v>41</v>
      </c>
      <c r="O2750" s="3" t="s">
        <v>794</v>
      </c>
      <c r="P2750"/>
      <c r="Q2750"/>
      <c r="R2750"/>
      <c r="S2750"/>
      <c r="T2750"/>
      <c r="U2750"/>
      <c r="V2750"/>
      <c r="W2750"/>
    </row>
    <row r="2751" spans="1:23" ht="27" customHeight="1" thickBot="1" x14ac:dyDescent="0.3">
      <c r="A2751" s="119">
        <v>20413</v>
      </c>
      <c r="B2751" s="74">
        <v>2772</v>
      </c>
      <c r="C2751" s="71" t="s">
        <v>51</v>
      </c>
      <c r="D2751" s="72">
        <v>42925.555555555555</v>
      </c>
      <c r="E2751" s="70" t="s">
        <v>39</v>
      </c>
      <c r="F2751" s="33">
        <v>42925.256944444445</v>
      </c>
      <c r="G2751" s="51">
        <f t="shared" si="402"/>
        <v>0.29861111110949423</v>
      </c>
      <c r="H2751" s="31" t="str">
        <f t="shared" si="399"/>
        <v>ACCEPTABLE</v>
      </c>
      <c r="I2751" s="18"/>
      <c r="J2751" s="33">
        <v>42925.547222222223</v>
      </c>
      <c r="K2751" s="33">
        <v>42925.554861111108</v>
      </c>
      <c r="L2751" s="27">
        <f t="shared" si="400"/>
        <v>7.6388888846850023E-3</v>
      </c>
      <c r="M2751" s="28" t="str">
        <f t="shared" si="401"/>
        <v>TRUE</v>
      </c>
      <c r="N2751" s="31" t="s">
        <v>39</v>
      </c>
      <c r="O2751" s="3" t="s">
        <v>405</v>
      </c>
      <c r="P2751"/>
      <c r="Q2751"/>
      <c r="R2751"/>
      <c r="S2751"/>
      <c r="T2751"/>
      <c r="U2751"/>
      <c r="V2751"/>
      <c r="W2751"/>
    </row>
    <row r="2752" spans="1:23" ht="27" customHeight="1" thickBot="1" x14ac:dyDescent="0.3">
      <c r="A2752" s="136">
        <v>20413</v>
      </c>
      <c r="B2752" s="137">
        <v>2773</v>
      </c>
      <c r="C2752" s="138" t="s">
        <v>1447</v>
      </c>
      <c r="D2752" s="135">
        <v>42926.194444444445</v>
      </c>
      <c r="E2752" s="139" t="s">
        <v>41</v>
      </c>
      <c r="F2752" s="33">
        <v>42925.802083333336</v>
      </c>
      <c r="G2752" s="51">
        <f t="shared" si="402"/>
        <v>0.39236111110949423</v>
      </c>
      <c r="H2752" s="31" t="str">
        <f t="shared" si="399"/>
        <v>ACCEPTABLE</v>
      </c>
      <c r="I2752" s="18"/>
      <c r="J2752" s="33">
        <v>42926.195138888892</v>
      </c>
      <c r="K2752" s="33">
        <v>42926.202777777777</v>
      </c>
      <c r="L2752" s="27">
        <f t="shared" si="400"/>
        <v>7.6388888846850023E-3</v>
      </c>
      <c r="M2752" s="28" t="str">
        <f t="shared" si="401"/>
        <v>TRUE</v>
      </c>
      <c r="N2752" s="31" t="s">
        <v>41</v>
      </c>
      <c r="O2752" s="3" t="s">
        <v>405</v>
      </c>
      <c r="P2752"/>
      <c r="Q2752"/>
      <c r="R2752"/>
      <c r="S2752"/>
      <c r="T2752"/>
      <c r="U2752"/>
      <c r="V2752"/>
      <c r="W2752"/>
    </row>
    <row r="2753" spans="1:23" ht="27" customHeight="1" thickBot="1" x14ac:dyDescent="0.3">
      <c r="A2753" s="136">
        <v>20413</v>
      </c>
      <c r="B2753" s="137">
        <v>2774</v>
      </c>
      <c r="C2753" s="138" t="s">
        <v>340</v>
      </c>
      <c r="D2753" s="135">
        <v>42926.222222222219</v>
      </c>
      <c r="E2753" s="139" t="s">
        <v>39</v>
      </c>
      <c r="F2753" s="33">
        <v>42925.802083333336</v>
      </c>
      <c r="G2753" s="51">
        <f t="shared" si="402"/>
        <v>0.42013888888322981</v>
      </c>
      <c r="H2753" s="31" t="str">
        <f t="shared" si="399"/>
        <v>ACCEPTABLE</v>
      </c>
      <c r="I2753" s="18"/>
      <c r="J2753" s="33">
        <v>42926.229861111111</v>
      </c>
      <c r="K2753" s="33">
        <v>42926.243055555555</v>
      </c>
      <c r="L2753" s="27">
        <f t="shared" si="400"/>
        <v>1.3194444443797693E-2</v>
      </c>
      <c r="M2753" s="28" t="str">
        <f t="shared" si="401"/>
        <v>TRUE</v>
      </c>
      <c r="N2753" s="31" t="s">
        <v>39</v>
      </c>
      <c r="O2753" s="3" t="s">
        <v>1161</v>
      </c>
      <c r="P2753"/>
      <c r="Q2753"/>
      <c r="R2753"/>
      <c r="S2753"/>
      <c r="T2753"/>
      <c r="U2753"/>
      <c r="V2753"/>
      <c r="W2753"/>
    </row>
    <row r="2754" spans="1:23" ht="27" customHeight="1" thickBot="1" x14ac:dyDescent="0.3">
      <c r="A2754" s="119">
        <v>20414</v>
      </c>
      <c r="B2754" s="74">
        <v>2775</v>
      </c>
      <c r="C2754" s="71" t="s">
        <v>340</v>
      </c>
      <c r="D2754" s="72">
        <v>42927.225694444445</v>
      </c>
      <c r="E2754" s="70" t="s">
        <v>41</v>
      </c>
      <c r="F2754" s="33">
        <v>42926.716666666667</v>
      </c>
      <c r="G2754" s="51">
        <f t="shared" si="402"/>
        <v>0.50902777777810115</v>
      </c>
      <c r="H2754" s="31" t="str">
        <f t="shared" si="399"/>
        <v>ACCEPTABLE</v>
      </c>
      <c r="I2754" s="18"/>
      <c r="J2754" s="33">
        <v>42927.213888888888</v>
      </c>
      <c r="K2754" s="33">
        <v>42927.224999999999</v>
      </c>
      <c r="L2754" s="27">
        <f t="shared" si="400"/>
        <v>1.1111111110949423E-2</v>
      </c>
      <c r="M2754" s="28" t="str">
        <f t="shared" si="401"/>
        <v>TRUE</v>
      </c>
      <c r="N2754" s="31" t="s">
        <v>41</v>
      </c>
      <c r="O2754" s="3" t="s">
        <v>1448</v>
      </c>
      <c r="P2754"/>
      <c r="Q2754"/>
      <c r="R2754"/>
      <c r="S2754"/>
      <c r="T2754"/>
      <c r="U2754"/>
      <c r="V2754"/>
      <c r="W2754"/>
    </row>
    <row r="2755" spans="1:23" ht="27" customHeight="1" thickBot="1" x14ac:dyDescent="0.3">
      <c r="A2755" s="119">
        <v>20414</v>
      </c>
      <c r="B2755" s="74">
        <v>2776</v>
      </c>
      <c r="C2755" s="71" t="s">
        <v>51</v>
      </c>
      <c r="D2755" s="72">
        <v>42927.260416666664</v>
      </c>
      <c r="E2755" s="70" t="s">
        <v>39</v>
      </c>
      <c r="F2755" s="33">
        <v>42926.716666666667</v>
      </c>
      <c r="G2755" s="51">
        <f t="shared" si="402"/>
        <v>0.54374999999708962</v>
      </c>
      <c r="H2755" s="31" t="str">
        <f t="shared" si="399"/>
        <v>ACCEPTABLE</v>
      </c>
      <c r="I2755" s="18"/>
      <c r="J2755" s="33">
        <v>42927.247916666667</v>
      </c>
      <c r="K2755" s="33">
        <v>42927.253472222219</v>
      </c>
      <c r="L2755" s="27">
        <f t="shared" si="400"/>
        <v>5.5555555518367328E-3</v>
      </c>
      <c r="M2755" s="28" t="str">
        <f t="shared" si="401"/>
        <v>TRUE</v>
      </c>
      <c r="N2755" s="31" t="s">
        <v>39</v>
      </c>
      <c r="O2755" s="29" t="s">
        <v>413</v>
      </c>
      <c r="P2755"/>
      <c r="Q2755"/>
      <c r="R2755"/>
      <c r="S2755"/>
      <c r="T2755"/>
      <c r="U2755"/>
      <c r="V2755"/>
      <c r="W2755"/>
    </row>
    <row r="2756" spans="1:23" ht="27" customHeight="1" thickBot="1" x14ac:dyDescent="0.3">
      <c r="A2756" s="119">
        <v>20414</v>
      </c>
      <c r="B2756" s="70">
        <v>2776</v>
      </c>
      <c r="C2756" s="71" t="s">
        <v>51</v>
      </c>
      <c r="D2756" s="72">
        <v>42928.194444444445</v>
      </c>
      <c r="E2756" s="70" t="s">
        <v>41</v>
      </c>
      <c r="F2756" s="33">
        <v>42927.731249999997</v>
      </c>
      <c r="G2756" s="51">
        <f t="shared" si="402"/>
        <v>0.46319444444816327</v>
      </c>
      <c r="H2756" s="31" t="str">
        <f t="shared" si="399"/>
        <v>ACCEPTABLE</v>
      </c>
      <c r="I2756" s="18"/>
      <c r="J2756" s="33">
        <v>42928.194444444445</v>
      </c>
      <c r="K2756" s="33">
        <v>42928.204861111109</v>
      </c>
      <c r="L2756" s="27">
        <f t="shared" si="400"/>
        <v>1.0416666664241347E-2</v>
      </c>
      <c r="M2756" s="28" t="str">
        <f t="shared" si="401"/>
        <v>TRUE</v>
      </c>
      <c r="N2756" s="31" t="s">
        <v>41</v>
      </c>
      <c r="O2756" s="29" t="s">
        <v>1205</v>
      </c>
      <c r="P2756"/>
      <c r="Q2756"/>
      <c r="R2756"/>
      <c r="S2756"/>
      <c r="T2756"/>
      <c r="U2756"/>
      <c r="V2756"/>
      <c r="W2756"/>
    </row>
    <row r="2757" spans="1:23" ht="27" customHeight="1" thickBot="1" x14ac:dyDescent="0.3">
      <c r="A2757" s="119">
        <v>20414</v>
      </c>
      <c r="B2757" s="70">
        <v>2776</v>
      </c>
      <c r="C2757" s="71" t="s">
        <v>340</v>
      </c>
      <c r="D2757" s="72">
        <v>42928.222222222219</v>
      </c>
      <c r="E2757" s="70" t="s">
        <v>39</v>
      </c>
      <c r="F2757" s="33">
        <v>42927.731249999997</v>
      </c>
      <c r="G2757" s="51">
        <f t="shared" si="402"/>
        <v>0.49097222222189885</v>
      </c>
      <c r="H2757" s="31" t="str">
        <f t="shared" si="399"/>
        <v>ACCEPTABLE</v>
      </c>
      <c r="I2757" s="18"/>
      <c r="J2757" s="91">
        <v>42928.21875</v>
      </c>
      <c r="K2757" s="91">
        <v>42928.232638888891</v>
      </c>
      <c r="L2757" s="27">
        <f t="shared" si="400"/>
        <v>1.3888888890505768E-2</v>
      </c>
      <c r="M2757" s="28" t="str">
        <f t="shared" si="401"/>
        <v>TRUE</v>
      </c>
      <c r="N2757" s="31" t="s">
        <v>39</v>
      </c>
      <c r="O2757" s="29" t="s">
        <v>1449</v>
      </c>
      <c r="P2757"/>
      <c r="Q2757"/>
      <c r="R2757"/>
      <c r="S2757"/>
      <c r="T2757"/>
      <c r="U2757"/>
      <c r="V2757"/>
      <c r="W2757"/>
    </row>
    <row r="2758" spans="1:23" ht="27" customHeight="1" thickBot="1" x14ac:dyDescent="0.3">
      <c r="A2758" s="127">
        <v>20415</v>
      </c>
      <c r="B2758" s="78">
        <v>2779</v>
      </c>
      <c r="C2758" s="67" t="s">
        <v>40</v>
      </c>
      <c r="D2758" s="68">
        <v>42929.684027777781</v>
      </c>
      <c r="E2758" s="66" t="s">
        <v>41</v>
      </c>
      <c r="F2758" s="33">
        <v>42929.275000000001</v>
      </c>
      <c r="G2758" s="51">
        <f t="shared" si="402"/>
        <v>0.40902777777955635</v>
      </c>
      <c r="H2758" s="31" t="str">
        <f t="shared" si="399"/>
        <v>ACCEPTABLE</v>
      </c>
      <c r="I2758" s="18"/>
      <c r="J2758" s="91">
        <v>42929.663194444445</v>
      </c>
      <c r="K2758" s="91">
        <v>42929.678472222222</v>
      </c>
      <c r="L2758" s="27">
        <f t="shared" si="400"/>
        <v>1.5277777776645962E-2</v>
      </c>
      <c r="M2758" s="28" t="str">
        <f t="shared" si="401"/>
        <v>TRUE</v>
      </c>
      <c r="N2758" s="31" t="s">
        <v>41</v>
      </c>
      <c r="O2758" s="29" t="s">
        <v>897</v>
      </c>
      <c r="P2758"/>
      <c r="Q2758"/>
      <c r="R2758"/>
      <c r="S2758"/>
      <c r="T2758"/>
      <c r="U2758"/>
      <c r="V2758"/>
      <c r="W2758"/>
    </row>
    <row r="2759" spans="1:23" ht="27" customHeight="1" thickBot="1" x14ac:dyDescent="0.3">
      <c r="A2759" s="119">
        <v>20416</v>
      </c>
      <c r="B2759" s="74">
        <v>2781</v>
      </c>
      <c r="C2759" s="71" t="s">
        <v>40</v>
      </c>
      <c r="D2759" s="72">
        <v>42930.180555555555</v>
      </c>
      <c r="E2759" s="70" t="s">
        <v>41</v>
      </c>
      <c r="F2759" s="33">
        <v>42929.894444444442</v>
      </c>
      <c r="G2759" s="51">
        <f t="shared" si="402"/>
        <v>0.28611111111240461</v>
      </c>
      <c r="H2759" s="31" t="str">
        <f t="shared" si="399"/>
        <v>ACCEPTABLE</v>
      </c>
      <c r="I2759" s="18"/>
      <c r="J2759" s="33">
        <v>42930.201388888891</v>
      </c>
      <c r="K2759" s="33">
        <v>42930.215277777781</v>
      </c>
      <c r="L2759" s="27">
        <f t="shared" si="400"/>
        <v>1.3888888890505768E-2</v>
      </c>
      <c r="M2759" s="28" t="str">
        <f t="shared" si="401"/>
        <v>TRUE</v>
      </c>
      <c r="N2759" s="31" t="s">
        <v>41</v>
      </c>
      <c r="O2759" s="29" t="s">
        <v>1450</v>
      </c>
      <c r="P2759"/>
      <c r="Q2759"/>
      <c r="R2759"/>
      <c r="S2759"/>
      <c r="T2759"/>
      <c r="U2759"/>
      <c r="V2759"/>
      <c r="W2759"/>
    </row>
    <row r="2760" spans="1:23" ht="27" customHeight="1" thickBot="1" x14ac:dyDescent="0.3">
      <c r="A2760" s="119">
        <v>20416</v>
      </c>
      <c r="B2760" s="74">
        <v>2782</v>
      </c>
      <c r="C2760" s="71" t="s">
        <v>43</v>
      </c>
      <c r="D2760" s="72">
        <v>42930.208333333336</v>
      </c>
      <c r="E2760" s="70" t="s">
        <v>39</v>
      </c>
      <c r="F2760" s="33">
        <v>42929.631249999999</v>
      </c>
      <c r="G2760" s="51">
        <f t="shared" si="402"/>
        <v>0.57708333333721384</v>
      </c>
      <c r="H2760" s="31" t="str">
        <f t="shared" si="399"/>
        <v>ACCEPTABLE</v>
      </c>
      <c r="I2760" s="18"/>
      <c r="J2760" s="33">
        <v>42930.25277777778</v>
      </c>
      <c r="K2760" s="33">
        <v>42930.260416666664</v>
      </c>
      <c r="L2760" s="27">
        <f t="shared" si="400"/>
        <v>7.6388888846850023E-3</v>
      </c>
      <c r="M2760" s="28" t="str">
        <f t="shared" si="401"/>
        <v>TRUE</v>
      </c>
      <c r="N2760" s="31" t="s">
        <v>39</v>
      </c>
      <c r="O2760" s="29" t="s">
        <v>398</v>
      </c>
      <c r="P2760"/>
      <c r="Q2760"/>
      <c r="R2760"/>
      <c r="S2760"/>
      <c r="T2760"/>
      <c r="U2760"/>
      <c r="V2760"/>
      <c r="W2760"/>
    </row>
    <row r="2761" spans="1:23" ht="27" customHeight="1" thickBot="1" x14ac:dyDescent="0.3">
      <c r="A2761" s="119">
        <v>20416</v>
      </c>
      <c r="B2761" s="74">
        <v>2783</v>
      </c>
      <c r="C2761" s="71" t="s">
        <v>43</v>
      </c>
      <c r="D2761" s="72">
        <v>42930.611111111109</v>
      </c>
      <c r="E2761" s="70" t="s">
        <v>41</v>
      </c>
      <c r="F2761" s="33">
        <v>42930.525694444441</v>
      </c>
      <c r="G2761" s="51">
        <f t="shared" si="402"/>
        <v>8.5416666668606922E-2</v>
      </c>
      <c r="H2761" s="31" t="str">
        <f t="shared" si="399"/>
        <v>ACCEPTABLE</v>
      </c>
      <c r="I2761" s="18"/>
      <c r="J2761" s="33">
        <v>42930.60833333333</v>
      </c>
      <c r="K2761" s="33">
        <v>42930.612500000003</v>
      </c>
      <c r="L2761" s="27">
        <f t="shared" si="400"/>
        <v>4.1666666729724966E-3</v>
      </c>
      <c r="M2761" s="28" t="str">
        <f t="shared" si="401"/>
        <v>TRUE</v>
      </c>
      <c r="N2761" s="31" t="s">
        <v>41</v>
      </c>
      <c r="O2761" s="29" t="s">
        <v>398</v>
      </c>
      <c r="P2761"/>
      <c r="Q2761"/>
      <c r="R2761"/>
      <c r="S2761"/>
      <c r="T2761"/>
      <c r="U2761"/>
      <c r="V2761"/>
      <c r="W2761"/>
    </row>
    <row r="2762" spans="1:23" ht="27" customHeight="1" thickBot="1" x14ac:dyDescent="0.3">
      <c r="A2762" s="119">
        <v>20416</v>
      </c>
      <c r="B2762" s="74">
        <v>2784</v>
      </c>
      <c r="C2762" s="71" t="s">
        <v>40</v>
      </c>
      <c r="D2762" s="72">
        <v>42930.631944444445</v>
      </c>
      <c r="E2762" s="70" t="s">
        <v>39</v>
      </c>
      <c r="F2762" s="33">
        <v>42930.525694444441</v>
      </c>
      <c r="G2762" s="51">
        <f t="shared" si="402"/>
        <v>0.10625000000436557</v>
      </c>
      <c r="H2762" s="31" t="str">
        <f t="shared" si="399"/>
        <v>ACCEPTABLE</v>
      </c>
      <c r="I2762" s="18"/>
      <c r="J2762" s="33">
        <v>42930.631249999999</v>
      </c>
      <c r="K2762" s="33">
        <v>42930.640972222223</v>
      </c>
      <c r="L2762" s="27">
        <f t="shared" si="400"/>
        <v>9.7222222248092294E-3</v>
      </c>
      <c r="M2762" s="28" t="str">
        <f t="shared" si="401"/>
        <v>TRUE</v>
      </c>
      <c r="N2762" s="31" t="s">
        <v>39</v>
      </c>
      <c r="O2762" s="29" t="s">
        <v>1451</v>
      </c>
      <c r="P2762"/>
      <c r="Q2762"/>
      <c r="R2762"/>
      <c r="S2762"/>
      <c r="T2762"/>
      <c r="U2762"/>
      <c r="V2762"/>
      <c r="W2762"/>
    </row>
    <row r="2763" spans="1:23" ht="27" customHeight="1" thickBot="1" x14ac:dyDescent="0.3">
      <c r="A2763" s="127">
        <v>20415</v>
      </c>
      <c r="B2763" s="78">
        <v>2785</v>
      </c>
      <c r="C2763" s="67" t="s">
        <v>43</v>
      </c>
      <c r="D2763" s="68">
        <v>42930.652777777781</v>
      </c>
      <c r="E2763" s="66" t="s">
        <v>41</v>
      </c>
      <c r="F2763" s="33">
        <v>42930.525694444441</v>
      </c>
      <c r="G2763" s="51">
        <f t="shared" si="402"/>
        <v>0.12708333334012423</v>
      </c>
      <c r="H2763" s="31" t="str">
        <f t="shared" si="399"/>
        <v>ACCEPTABLE</v>
      </c>
      <c r="I2763" s="18"/>
      <c r="J2763" s="91">
        <v>42930.655555555553</v>
      </c>
      <c r="K2763" s="91">
        <v>42930.660416666666</v>
      </c>
      <c r="L2763" s="27">
        <f t="shared" si="400"/>
        <v>4.8611111124046147E-3</v>
      </c>
      <c r="M2763" s="28" t="str">
        <f t="shared" si="401"/>
        <v>TRUE</v>
      </c>
      <c r="N2763" s="31" t="s">
        <v>41</v>
      </c>
      <c r="O2763" s="29" t="s">
        <v>1155</v>
      </c>
      <c r="P2763"/>
      <c r="Q2763"/>
      <c r="R2763"/>
      <c r="S2763"/>
      <c r="T2763"/>
      <c r="U2763"/>
      <c r="V2763"/>
      <c r="W2763"/>
    </row>
    <row r="2764" spans="1:23" ht="27" customHeight="1" thickBot="1" x14ac:dyDescent="0.3">
      <c r="A2764" s="127">
        <v>20415</v>
      </c>
      <c r="B2764" s="78">
        <v>2786</v>
      </c>
      <c r="C2764" s="67" t="s">
        <v>40</v>
      </c>
      <c r="D2764" s="68">
        <v>42930.6875</v>
      </c>
      <c r="E2764" s="66" t="s">
        <v>39</v>
      </c>
      <c r="F2764" s="33">
        <v>42930.525694444441</v>
      </c>
      <c r="G2764" s="51">
        <f t="shared" si="402"/>
        <v>0.16180555555911269</v>
      </c>
      <c r="H2764" s="31" t="str">
        <f t="shared" si="399"/>
        <v>ACCEPTABLE</v>
      </c>
      <c r="I2764" s="18"/>
      <c r="J2764" s="33">
        <v>42930.683333333334</v>
      </c>
      <c r="K2764" s="33">
        <v>42930.693749999999</v>
      </c>
      <c r="L2764" s="27">
        <f t="shared" si="400"/>
        <v>1.0416666664241347E-2</v>
      </c>
      <c r="M2764" s="28" t="str">
        <f t="shared" si="401"/>
        <v>TRUE</v>
      </c>
      <c r="N2764" s="31" t="s">
        <v>39</v>
      </c>
      <c r="O2764" s="29" t="s">
        <v>1452</v>
      </c>
      <c r="P2764"/>
      <c r="Q2764"/>
      <c r="R2764"/>
      <c r="S2764"/>
      <c r="T2764"/>
      <c r="U2764"/>
      <c r="V2764"/>
      <c r="W2764"/>
    </row>
    <row r="2765" spans="1:23" ht="27" customHeight="1" thickBot="1" x14ac:dyDescent="0.3">
      <c r="A2765" s="127">
        <v>20417</v>
      </c>
      <c r="B2765" s="78">
        <v>2787</v>
      </c>
      <c r="C2765" s="67" t="s">
        <v>40</v>
      </c>
      <c r="D2765" s="68">
        <v>42930.736111111109</v>
      </c>
      <c r="E2765" s="66" t="s">
        <v>41</v>
      </c>
      <c r="F2765" s="33">
        <v>42930.525694444441</v>
      </c>
      <c r="G2765" s="51">
        <f t="shared" si="402"/>
        <v>0.21041666666860692</v>
      </c>
      <c r="H2765" s="31" t="str">
        <f t="shared" si="399"/>
        <v>ACCEPTABLE</v>
      </c>
      <c r="I2765" s="18"/>
      <c r="J2765" s="91">
        <v>42930.716666666667</v>
      </c>
      <c r="K2765" s="91">
        <v>42930.729166666664</v>
      </c>
      <c r="L2765" s="27">
        <f t="shared" si="400"/>
        <v>1.2499999997089617E-2</v>
      </c>
      <c r="M2765" s="28" t="str">
        <f t="shared" si="401"/>
        <v>TRUE</v>
      </c>
      <c r="N2765" s="92" t="s">
        <v>41</v>
      </c>
      <c r="O2765" s="90" t="s">
        <v>1453</v>
      </c>
      <c r="P2765"/>
      <c r="Q2765"/>
      <c r="R2765"/>
      <c r="S2765"/>
      <c r="T2765"/>
      <c r="U2765"/>
      <c r="V2765"/>
      <c r="W2765"/>
    </row>
    <row r="2766" spans="1:23" ht="27" customHeight="1" thickBot="1" x14ac:dyDescent="0.3">
      <c r="A2766" s="127">
        <v>20417</v>
      </c>
      <c r="B2766" s="78">
        <v>2788</v>
      </c>
      <c r="C2766" s="67" t="s">
        <v>43</v>
      </c>
      <c r="D2766" s="68">
        <v>42930.770833333336</v>
      </c>
      <c r="E2766" s="66" t="s">
        <v>39</v>
      </c>
      <c r="F2766" s="33">
        <v>42930.525694444441</v>
      </c>
      <c r="G2766" s="51">
        <f t="shared" si="402"/>
        <v>0.24513888889487134</v>
      </c>
      <c r="H2766" s="31" t="str">
        <f t="shared" si="399"/>
        <v>ACCEPTABLE</v>
      </c>
      <c r="I2766" s="18"/>
      <c r="J2766" s="33">
        <v>42930.761111111111</v>
      </c>
      <c r="K2766" s="33">
        <v>42930.765972222223</v>
      </c>
      <c r="L2766" s="27">
        <f t="shared" si="400"/>
        <v>4.8611111124046147E-3</v>
      </c>
      <c r="M2766" s="28" t="str">
        <f t="shared" si="401"/>
        <v>TRUE</v>
      </c>
      <c r="N2766" s="31" t="s">
        <v>39</v>
      </c>
      <c r="O2766" s="29" t="s">
        <v>398</v>
      </c>
      <c r="P2766"/>
      <c r="Q2766"/>
      <c r="R2766"/>
      <c r="S2766"/>
      <c r="T2766"/>
      <c r="U2766"/>
      <c r="V2766"/>
      <c r="W2766"/>
    </row>
    <row r="2767" spans="1:23" ht="27" customHeight="1" thickBot="1" x14ac:dyDescent="0.3">
      <c r="A2767" s="119">
        <v>20417</v>
      </c>
      <c r="B2767" s="74">
        <v>2789</v>
      </c>
      <c r="C2767" s="71" t="s">
        <v>43</v>
      </c>
      <c r="D2767" s="72">
        <v>42931.569444444445</v>
      </c>
      <c r="E2767" s="70" t="s">
        <v>41</v>
      </c>
      <c r="F2767" s="33">
        <v>42931.436805555553</v>
      </c>
      <c r="G2767" s="51">
        <f t="shared" si="402"/>
        <v>0.13263888889196096</v>
      </c>
      <c r="H2767" s="31" t="str">
        <f t="shared" si="399"/>
        <v>ACCEPTABLE</v>
      </c>
      <c r="I2767" s="18"/>
      <c r="J2767" s="33">
        <v>42931.5625</v>
      </c>
      <c r="K2767" s="33">
        <v>42931.568055555559</v>
      </c>
      <c r="L2767" s="27">
        <f t="shared" si="400"/>
        <v>5.5555555591126904E-3</v>
      </c>
      <c r="M2767" s="28" t="str">
        <f t="shared" si="401"/>
        <v>TRUE</v>
      </c>
      <c r="N2767" s="31" t="s">
        <v>41</v>
      </c>
      <c r="O2767" s="29" t="s">
        <v>398</v>
      </c>
      <c r="P2767"/>
      <c r="Q2767"/>
      <c r="R2767"/>
      <c r="S2767"/>
      <c r="T2767"/>
      <c r="U2767"/>
      <c r="V2767"/>
      <c r="W2767"/>
    </row>
    <row r="2768" spans="1:23" ht="27" customHeight="1" thickBot="1" x14ac:dyDescent="0.3">
      <c r="A2768" s="119">
        <v>20417</v>
      </c>
      <c r="B2768" s="74">
        <v>2790</v>
      </c>
      <c r="C2768" s="71" t="s">
        <v>40</v>
      </c>
      <c r="D2768" s="72">
        <v>42931.597222222219</v>
      </c>
      <c r="E2768" s="70" t="s">
        <v>39</v>
      </c>
      <c r="F2768" s="33">
        <v>42931.436805555553</v>
      </c>
      <c r="G2768" s="51">
        <f t="shared" si="402"/>
        <v>0.16041666666569654</v>
      </c>
      <c r="H2768" s="31" t="str">
        <f t="shared" si="399"/>
        <v>ACCEPTABLE</v>
      </c>
      <c r="I2768" s="18"/>
      <c r="J2768" s="33">
        <v>42931.587500000001</v>
      </c>
      <c r="K2768" s="33">
        <v>42931.598611111112</v>
      </c>
      <c r="L2768" s="27">
        <f t="shared" si="400"/>
        <v>1.1111111110949423E-2</v>
      </c>
      <c r="M2768" s="28" t="str">
        <f t="shared" si="401"/>
        <v>TRUE</v>
      </c>
      <c r="N2768" s="31" t="s">
        <v>39</v>
      </c>
      <c r="O2768" s="29" t="s">
        <v>1454</v>
      </c>
      <c r="P2768"/>
      <c r="Q2768"/>
      <c r="R2768"/>
      <c r="S2768"/>
      <c r="T2768"/>
      <c r="U2768"/>
      <c r="V2768"/>
      <c r="W2768"/>
    </row>
    <row r="2769" spans="1:23" ht="27" customHeight="1" thickBot="1" x14ac:dyDescent="0.3">
      <c r="A2769" s="119">
        <v>20418</v>
      </c>
      <c r="B2769" s="74">
        <v>2791</v>
      </c>
      <c r="C2769" s="71" t="s">
        <v>40</v>
      </c>
      <c r="D2769" s="72">
        <v>42932.159722222219</v>
      </c>
      <c r="E2769" s="70" t="s">
        <v>41</v>
      </c>
      <c r="F2769" s="33">
        <v>42931.754861111112</v>
      </c>
      <c r="G2769" s="51">
        <f t="shared" si="402"/>
        <v>0.40486111110658385</v>
      </c>
      <c r="H2769" s="31" t="str">
        <f t="shared" si="399"/>
        <v>ACCEPTABLE</v>
      </c>
      <c r="I2769" s="18"/>
      <c r="J2769" s="33">
        <v>42932.255555555559</v>
      </c>
      <c r="K2769" s="33">
        <v>42932.267361111109</v>
      </c>
      <c r="L2769" s="27">
        <f t="shared" si="400"/>
        <v>1.1805555550381541E-2</v>
      </c>
      <c r="M2769" s="28" t="str">
        <f t="shared" si="401"/>
        <v>TRUE</v>
      </c>
      <c r="N2769" s="31" t="s">
        <v>41</v>
      </c>
      <c r="O2769" s="29" t="s">
        <v>1210</v>
      </c>
      <c r="P2769"/>
      <c r="Q2769"/>
      <c r="R2769"/>
      <c r="S2769"/>
      <c r="T2769"/>
      <c r="U2769"/>
      <c r="V2769"/>
      <c r="W2769"/>
    </row>
    <row r="2770" spans="1:23" ht="27" customHeight="1" thickBot="1" x14ac:dyDescent="0.3">
      <c r="A2770" s="119">
        <v>20418</v>
      </c>
      <c r="B2770" s="74">
        <v>2792</v>
      </c>
      <c r="C2770" s="71" t="s">
        <v>43</v>
      </c>
      <c r="D2770" s="72">
        <v>42932.194444444445</v>
      </c>
      <c r="E2770" s="70" t="s">
        <v>39</v>
      </c>
      <c r="F2770" s="33">
        <v>42931.754861111112</v>
      </c>
      <c r="G2770" s="51">
        <f t="shared" si="402"/>
        <v>0.43958333333284827</v>
      </c>
      <c r="H2770" s="31" t="str">
        <f t="shared" si="399"/>
        <v>ACCEPTABLE</v>
      </c>
      <c r="I2770" s="18"/>
      <c r="J2770" s="33">
        <v>42932.295138888891</v>
      </c>
      <c r="K2770" s="33">
        <v>42932.301388888889</v>
      </c>
      <c r="L2770" s="27">
        <f t="shared" si="400"/>
        <v>6.2499999985448085E-3</v>
      </c>
      <c r="M2770" s="28" t="str">
        <f t="shared" si="401"/>
        <v>TRUE</v>
      </c>
      <c r="N2770" s="31" t="s">
        <v>39</v>
      </c>
      <c r="O2770" s="29" t="s">
        <v>54</v>
      </c>
      <c r="P2770"/>
      <c r="Q2770"/>
      <c r="R2770"/>
      <c r="S2770"/>
      <c r="T2770"/>
      <c r="U2770"/>
      <c r="V2770"/>
      <c r="W2770"/>
    </row>
    <row r="2771" spans="1:23" ht="27" customHeight="1" thickBot="1" x14ac:dyDescent="0.3">
      <c r="A2771" s="119">
        <v>20419</v>
      </c>
      <c r="B2771" s="74">
        <v>2793</v>
      </c>
      <c r="C2771" s="71" t="s">
        <v>40</v>
      </c>
      <c r="D2771" s="72">
        <v>42932.916666666664</v>
      </c>
      <c r="E2771" s="70" t="s">
        <v>41</v>
      </c>
      <c r="F2771" s="33">
        <v>42932.703472222223</v>
      </c>
      <c r="G2771" s="51">
        <f t="shared" si="402"/>
        <v>0.21319444444088731</v>
      </c>
      <c r="H2771" s="31" t="str">
        <f t="shared" si="399"/>
        <v>ACCEPTABLE</v>
      </c>
      <c r="I2771" s="18"/>
      <c r="J2771" s="33">
        <v>42932.909722222219</v>
      </c>
      <c r="K2771" s="33">
        <v>42932.923611111109</v>
      </c>
      <c r="L2771" s="27">
        <f t="shared" si="400"/>
        <v>1.3888888890505768E-2</v>
      </c>
      <c r="M2771" s="28" t="str">
        <f t="shared" si="401"/>
        <v>TRUE</v>
      </c>
      <c r="N2771" s="31" t="s">
        <v>41</v>
      </c>
      <c r="O2771" s="29" t="s">
        <v>1455</v>
      </c>
      <c r="P2771"/>
      <c r="Q2771"/>
      <c r="R2771"/>
      <c r="S2771"/>
      <c r="T2771"/>
      <c r="U2771"/>
      <c r="V2771"/>
      <c r="W2771"/>
    </row>
    <row r="2772" spans="1:23" ht="27" customHeight="1" thickBot="1" x14ac:dyDescent="0.3">
      <c r="A2772" s="119">
        <v>20418</v>
      </c>
      <c r="B2772" s="74">
        <v>2796</v>
      </c>
      <c r="C2772" s="71" t="s">
        <v>40</v>
      </c>
      <c r="D2772" s="72">
        <v>42933.201388888891</v>
      </c>
      <c r="E2772" s="70" t="s">
        <v>39</v>
      </c>
      <c r="F2772" s="33">
        <v>42932.943749999999</v>
      </c>
      <c r="G2772" s="51">
        <f t="shared" si="402"/>
        <v>0.25763888889196096</v>
      </c>
      <c r="H2772" s="31" t="str">
        <f t="shared" si="399"/>
        <v>ACCEPTABLE</v>
      </c>
      <c r="I2772" s="18"/>
      <c r="J2772" s="33">
        <v>42933.214583333334</v>
      </c>
      <c r="K2772" s="33">
        <v>42933.225694444445</v>
      </c>
      <c r="L2772" s="27">
        <f t="shared" si="400"/>
        <v>1.1111111110949423E-2</v>
      </c>
      <c r="M2772" s="28" t="str">
        <f t="shared" si="401"/>
        <v>TRUE</v>
      </c>
      <c r="N2772" s="31" t="s">
        <v>39</v>
      </c>
      <c r="O2772" s="29" t="s">
        <v>1456</v>
      </c>
      <c r="P2772"/>
      <c r="Q2772"/>
      <c r="R2772"/>
      <c r="S2772"/>
      <c r="T2772"/>
      <c r="U2772"/>
      <c r="V2772"/>
      <c r="W2772"/>
    </row>
    <row r="2773" spans="1:23" ht="27" customHeight="1" thickBot="1" x14ac:dyDescent="0.3">
      <c r="A2773" s="119">
        <v>20420</v>
      </c>
      <c r="B2773" s="74">
        <v>2797</v>
      </c>
      <c r="C2773" s="71" t="s">
        <v>49</v>
      </c>
      <c r="D2773" s="72">
        <v>42933.46875</v>
      </c>
      <c r="E2773" s="70" t="s">
        <v>41</v>
      </c>
      <c r="F2773" s="33">
        <v>42933.384027777778</v>
      </c>
      <c r="G2773" s="51">
        <f t="shared" si="402"/>
        <v>8.4722222221898846E-2</v>
      </c>
      <c r="H2773" s="31" t="str">
        <f t="shared" si="399"/>
        <v>ACCEPTABLE</v>
      </c>
      <c r="I2773" s="18"/>
      <c r="J2773" s="33">
        <v>42933.468055555553</v>
      </c>
      <c r="K2773" s="33">
        <v>42933.479166666664</v>
      </c>
      <c r="L2773" s="27">
        <f t="shared" si="400"/>
        <v>1.1111111110949423E-2</v>
      </c>
      <c r="M2773" s="28" t="str">
        <f t="shared" si="401"/>
        <v>TRUE</v>
      </c>
      <c r="N2773" s="31" t="s">
        <v>41</v>
      </c>
      <c r="O2773" s="29" t="s">
        <v>1457</v>
      </c>
      <c r="P2773"/>
      <c r="Q2773"/>
      <c r="R2773"/>
      <c r="S2773"/>
      <c r="T2773"/>
      <c r="U2773"/>
      <c r="V2773"/>
      <c r="W2773"/>
    </row>
    <row r="2774" spans="1:23" ht="27" customHeight="1" thickBot="1" x14ac:dyDescent="0.3">
      <c r="A2774" s="119">
        <v>20420</v>
      </c>
      <c r="B2774" s="74">
        <v>2798</v>
      </c>
      <c r="C2774" s="71" t="s">
        <v>68</v>
      </c>
      <c r="D2774" s="72">
        <v>42933.493055555555</v>
      </c>
      <c r="E2774" s="70" t="s">
        <v>39</v>
      </c>
      <c r="F2774" s="33">
        <v>42933.384027777778</v>
      </c>
      <c r="G2774" s="51">
        <f t="shared" si="402"/>
        <v>0.10902777777664596</v>
      </c>
      <c r="H2774" s="31" t="str">
        <f t="shared" ref="H2774:H2825" si="403">IF(D2774-F2774&lt;0,"TOO LATE",IF(G2774="","",IF(OR(DAY(D2774-F2774)&gt;1,AND(HOUR(D2774-F2774)&gt;HOUR("0:59"),(SIGN(D2774-F2774)=1))),"ACCEPTABLE","TOO LATE")))</f>
        <v>ACCEPTABLE</v>
      </c>
      <c r="I2774" s="18"/>
      <c r="J2774" s="33">
        <v>42933.504166666666</v>
      </c>
      <c r="K2774" s="33">
        <v>42933.511805555558</v>
      </c>
      <c r="L2774" s="27">
        <f t="shared" si="400"/>
        <v>7.6388888919609599E-3</v>
      </c>
      <c r="M2774" s="28" t="str">
        <f t="shared" si="401"/>
        <v>TRUE</v>
      </c>
      <c r="N2774" s="31" t="s">
        <v>39</v>
      </c>
      <c r="O2774" s="29" t="s">
        <v>422</v>
      </c>
      <c r="P2774"/>
      <c r="Q2774"/>
      <c r="R2774"/>
      <c r="S2774"/>
      <c r="T2774"/>
      <c r="U2774"/>
      <c r="V2774"/>
      <c r="W2774"/>
    </row>
    <row r="2775" spans="1:23" ht="27" customHeight="1" thickBot="1" x14ac:dyDescent="0.3">
      <c r="A2775" s="119">
        <v>20419</v>
      </c>
      <c r="B2775" s="74">
        <v>2799</v>
      </c>
      <c r="C2775" s="71" t="s">
        <v>43</v>
      </c>
      <c r="D2775" s="72">
        <v>42933.59375</v>
      </c>
      <c r="E2775" s="70" t="s">
        <v>41</v>
      </c>
      <c r="F2775" s="33">
        <v>42933.384027777778</v>
      </c>
      <c r="G2775" s="51">
        <f t="shared" si="402"/>
        <v>0.20972222222189885</v>
      </c>
      <c r="H2775" s="31" t="str">
        <f t="shared" si="403"/>
        <v>ACCEPTABLE</v>
      </c>
      <c r="I2775" s="18"/>
      <c r="J2775" s="33">
        <v>42933.586111111108</v>
      </c>
      <c r="K2775" s="33">
        <v>42933.589583333334</v>
      </c>
      <c r="L2775" s="27">
        <f t="shared" ref="L2775:L2826" si="404">IF(OR(K2775="",J2775=""), "Incomplete Data", K2775-J2775)</f>
        <v>3.4722222262644209E-3</v>
      </c>
      <c r="M2775" s="28" t="str">
        <f t="shared" ref="M2775:M2826" si="405">_xlfn.IFS(OR(J2775=0,K2775=0,L2775=""), "Incomplete Data", OR(L2775&gt;$M$5,L2775&lt;-$M$5),"FALSE",  OR(L2775&lt;=$M$5,L2775&gt;-$M$5), "TRUE")</f>
        <v>TRUE</v>
      </c>
      <c r="N2775" s="31" t="s">
        <v>41</v>
      </c>
      <c r="O2775" s="29" t="s">
        <v>54</v>
      </c>
      <c r="P2775"/>
      <c r="Q2775"/>
      <c r="R2775"/>
      <c r="S2775"/>
      <c r="T2775"/>
      <c r="U2775"/>
      <c r="V2775"/>
      <c r="W2775"/>
    </row>
    <row r="2776" spans="1:23" ht="27" customHeight="1" thickBot="1" x14ac:dyDescent="0.3">
      <c r="A2776" s="119">
        <v>20421</v>
      </c>
      <c r="B2776" s="74">
        <v>2800</v>
      </c>
      <c r="C2776" s="71" t="s">
        <v>407</v>
      </c>
      <c r="D2776" s="72">
        <v>42933.635416666664</v>
      </c>
      <c r="E2776" s="70" t="s">
        <v>128</v>
      </c>
      <c r="F2776" s="33">
        <v>42933.384027777778</v>
      </c>
      <c r="G2776" s="51">
        <f t="shared" si="402"/>
        <v>0.25138888888614019</v>
      </c>
      <c r="H2776" s="31" t="str">
        <f t="shared" si="403"/>
        <v>ACCEPTABLE</v>
      </c>
      <c r="I2776" s="18"/>
      <c r="J2776" s="33">
        <v>42933.642361111109</v>
      </c>
      <c r="K2776" s="33">
        <v>42933.652777777781</v>
      </c>
      <c r="L2776" s="27">
        <f t="shared" si="404"/>
        <v>1.0416666671517305E-2</v>
      </c>
      <c r="M2776" s="28" t="str">
        <f t="shared" si="405"/>
        <v>TRUE</v>
      </c>
      <c r="N2776" s="31" t="s">
        <v>41</v>
      </c>
      <c r="O2776" s="29" t="s">
        <v>1458</v>
      </c>
      <c r="P2776"/>
      <c r="Q2776"/>
      <c r="R2776"/>
      <c r="S2776"/>
      <c r="T2776"/>
      <c r="U2776"/>
      <c r="V2776"/>
      <c r="W2776"/>
    </row>
    <row r="2777" spans="1:23" ht="27" customHeight="1" thickBot="1" x14ac:dyDescent="0.3">
      <c r="A2777" s="127">
        <v>20421</v>
      </c>
      <c r="B2777" s="78">
        <v>2801</v>
      </c>
      <c r="C2777" s="67" t="s">
        <v>43</v>
      </c>
      <c r="D2777" s="68">
        <v>42933.677083333336</v>
      </c>
      <c r="E2777" s="66" t="s">
        <v>39</v>
      </c>
      <c r="F2777" s="33">
        <v>42933.384027777778</v>
      </c>
      <c r="G2777" s="51">
        <f t="shared" si="402"/>
        <v>0.2930555555576575</v>
      </c>
      <c r="H2777" s="31" t="str">
        <f t="shared" si="403"/>
        <v>ACCEPTABLE</v>
      </c>
      <c r="I2777" s="18"/>
      <c r="J2777" s="33">
        <v>42933.675694444442</v>
      </c>
      <c r="K2777" s="33">
        <v>42933.679861111108</v>
      </c>
      <c r="L2777" s="27">
        <f t="shared" si="404"/>
        <v>4.166666665696539E-3</v>
      </c>
      <c r="M2777" s="28" t="str">
        <f t="shared" si="405"/>
        <v>TRUE</v>
      </c>
      <c r="N2777" s="31" t="s">
        <v>39</v>
      </c>
      <c r="O2777" s="29" t="s">
        <v>398</v>
      </c>
      <c r="P2777"/>
      <c r="Q2777"/>
      <c r="R2777"/>
      <c r="S2777"/>
      <c r="T2777"/>
      <c r="U2777"/>
      <c r="V2777"/>
      <c r="W2777"/>
    </row>
    <row r="2778" spans="1:23" ht="27" customHeight="1" thickBot="1" x14ac:dyDescent="0.3">
      <c r="A2778" s="119">
        <v>20419</v>
      </c>
      <c r="B2778" s="74">
        <v>2802</v>
      </c>
      <c r="C2778" s="71" t="s">
        <v>64</v>
      </c>
      <c r="D2778" s="72">
        <v>42934.506944444445</v>
      </c>
      <c r="E2778" s="70" t="s">
        <v>41</v>
      </c>
      <c r="F2778" s="33">
        <v>42934.273611111108</v>
      </c>
      <c r="G2778" s="51">
        <f t="shared" si="402"/>
        <v>0.23333333333721384</v>
      </c>
      <c r="H2778" s="31" t="str">
        <f t="shared" si="403"/>
        <v>ACCEPTABLE</v>
      </c>
      <c r="I2778" s="18"/>
      <c r="J2778" s="33">
        <v>42934.51458333333</v>
      </c>
      <c r="K2778" s="33">
        <v>42934.520833333336</v>
      </c>
      <c r="L2778" s="27">
        <f t="shared" si="404"/>
        <v>6.2500000058207661E-3</v>
      </c>
      <c r="M2778" s="28" t="str">
        <f t="shared" si="405"/>
        <v>TRUE</v>
      </c>
      <c r="N2778" s="31" t="s">
        <v>41</v>
      </c>
      <c r="O2778" s="29" t="s">
        <v>485</v>
      </c>
      <c r="P2778"/>
      <c r="Q2778"/>
      <c r="R2778"/>
      <c r="S2778"/>
      <c r="T2778"/>
      <c r="U2778"/>
      <c r="V2778"/>
      <c r="W2778"/>
    </row>
    <row r="2779" spans="1:23" ht="27" customHeight="1" thickBot="1" x14ac:dyDescent="0.3">
      <c r="A2779" s="119">
        <v>20421</v>
      </c>
      <c r="B2779" s="74">
        <v>2803</v>
      </c>
      <c r="C2779" s="71" t="s">
        <v>311</v>
      </c>
      <c r="D2779" s="72">
        <v>42934.534722222219</v>
      </c>
      <c r="E2779" s="70" t="s">
        <v>39</v>
      </c>
      <c r="F2779" s="33">
        <v>42934.273611111108</v>
      </c>
      <c r="G2779" s="51">
        <f t="shared" si="402"/>
        <v>0.26111111111094942</v>
      </c>
      <c r="H2779" s="31" t="str">
        <f t="shared" si="403"/>
        <v>ACCEPTABLE</v>
      </c>
      <c r="I2779" s="18"/>
      <c r="J2779" s="33">
        <v>42934.545138888891</v>
      </c>
      <c r="K2779" s="33">
        <v>42934.556944444441</v>
      </c>
      <c r="L2779" s="27">
        <f t="shared" si="404"/>
        <v>1.1805555550381541E-2</v>
      </c>
      <c r="M2779" s="28" t="str">
        <f t="shared" si="405"/>
        <v>TRUE</v>
      </c>
      <c r="N2779" s="31" t="s">
        <v>39</v>
      </c>
      <c r="O2779" s="29" t="s">
        <v>1459</v>
      </c>
      <c r="P2779"/>
      <c r="Q2779"/>
      <c r="R2779"/>
      <c r="S2779"/>
      <c r="T2779"/>
      <c r="U2779"/>
      <c r="V2779"/>
      <c r="W2779"/>
    </row>
    <row r="2780" spans="1:23" ht="27" customHeight="1" thickBot="1" x14ac:dyDescent="0.3">
      <c r="A2780" s="127">
        <v>20422</v>
      </c>
      <c r="B2780" s="78">
        <v>2804</v>
      </c>
      <c r="C2780" s="67" t="s">
        <v>340</v>
      </c>
      <c r="D2780" s="68">
        <v>42934.663194444445</v>
      </c>
      <c r="E2780" s="66" t="s">
        <v>41</v>
      </c>
      <c r="F2780" s="33">
        <v>42934.273611111108</v>
      </c>
      <c r="G2780" s="51">
        <f t="shared" si="402"/>
        <v>0.38958333333721384</v>
      </c>
      <c r="H2780" s="31" t="str">
        <f t="shared" si="403"/>
        <v>ACCEPTABLE</v>
      </c>
      <c r="I2780" s="18"/>
      <c r="J2780" s="33">
        <v>42934.652777777781</v>
      </c>
      <c r="K2780" s="33">
        <v>42934.663194444445</v>
      </c>
      <c r="L2780" s="27">
        <f t="shared" si="404"/>
        <v>1.0416666664241347E-2</v>
      </c>
      <c r="M2780" s="28" t="str">
        <f t="shared" si="405"/>
        <v>TRUE</v>
      </c>
      <c r="N2780" s="31" t="s">
        <v>41</v>
      </c>
      <c r="O2780" s="29" t="s">
        <v>1460</v>
      </c>
      <c r="P2780"/>
      <c r="Q2780"/>
      <c r="R2780"/>
      <c r="S2780"/>
      <c r="T2780"/>
      <c r="U2780"/>
      <c r="V2780"/>
      <c r="W2780"/>
    </row>
    <row r="2781" spans="1:23" ht="27" customHeight="1" thickBot="1" x14ac:dyDescent="0.3">
      <c r="A2781" s="127">
        <v>20420</v>
      </c>
      <c r="B2781" s="78">
        <v>2805</v>
      </c>
      <c r="C2781" s="67" t="s">
        <v>340</v>
      </c>
      <c r="D2781" s="68">
        <v>42934.708333333336</v>
      </c>
      <c r="E2781" s="66" t="s">
        <v>39</v>
      </c>
      <c r="F2781" s="33">
        <v>42934.273611111108</v>
      </c>
      <c r="G2781" s="51">
        <f t="shared" si="402"/>
        <v>0.43472222222771961</v>
      </c>
      <c r="H2781" s="31" t="str">
        <f t="shared" si="403"/>
        <v>ACCEPTABLE</v>
      </c>
      <c r="I2781" s="18"/>
      <c r="J2781" s="33">
        <v>42934.704861111109</v>
      </c>
      <c r="K2781" s="33">
        <v>42934.71875</v>
      </c>
      <c r="L2781" s="27">
        <f t="shared" si="404"/>
        <v>1.3888888890505768E-2</v>
      </c>
      <c r="M2781" s="28" t="str">
        <f t="shared" si="405"/>
        <v>TRUE</v>
      </c>
      <c r="N2781" s="31" t="s">
        <v>39</v>
      </c>
      <c r="O2781" s="29" t="s">
        <v>1461</v>
      </c>
      <c r="P2781"/>
      <c r="Q2781"/>
      <c r="R2781"/>
      <c r="S2781"/>
      <c r="T2781"/>
      <c r="U2781"/>
      <c r="V2781"/>
      <c r="W2781"/>
    </row>
    <row r="2782" spans="1:23" ht="27" customHeight="1" thickBot="1" x14ac:dyDescent="0.3">
      <c r="A2782" s="127">
        <v>20422</v>
      </c>
      <c r="B2782" s="78">
        <v>2806</v>
      </c>
      <c r="C2782" s="67" t="s">
        <v>68</v>
      </c>
      <c r="D2782" s="68">
        <v>42935.381944444445</v>
      </c>
      <c r="E2782" s="66" t="s">
        <v>41</v>
      </c>
      <c r="F2782" s="33">
        <v>42935.244444444441</v>
      </c>
      <c r="G2782" s="51">
        <f t="shared" si="402"/>
        <v>0.13750000000436557</v>
      </c>
      <c r="H2782" s="31" t="str">
        <f t="shared" si="403"/>
        <v>ACCEPTABLE</v>
      </c>
      <c r="I2782" s="18"/>
      <c r="J2782" s="33">
        <v>42935.368055555555</v>
      </c>
      <c r="K2782" s="33">
        <v>42935.381944444445</v>
      </c>
      <c r="L2782" s="27">
        <f t="shared" si="404"/>
        <v>1.3888888890505768E-2</v>
      </c>
      <c r="M2782" s="28" t="str">
        <f t="shared" si="405"/>
        <v>TRUE</v>
      </c>
      <c r="N2782" s="31" t="s">
        <v>41</v>
      </c>
      <c r="O2782" s="29" t="s">
        <v>1462</v>
      </c>
      <c r="P2782"/>
      <c r="Q2782"/>
      <c r="R2782"/>
      <c r="S2782"/>
      <c r="T2782"/>
      <c r="U2782"/>
      <c r="V2782"/>
      <c r="W2782"/>
    </row>
    <row r="2783" spans="1:23" ht="27" customHeight="1" thickBot="1" x14ac:dyDescent="0.3">
      <c r="A2783" s="119">
        <v>20422</v>
      </c>
      <c r="B2783" s="74">
        <v>2807</v>
      </c>
      <c r="C2783" s="71" t="s">
        <v>340</v>
      </c>
      <c r="D2783" s="72">
        <v>42935.409722222219</v>
      </c>
      <c r="E2783" s="70" t="s">
        <v>39</v>
      </c>
      <c r="F2783" s="33">
        <v>42935.244444444441</v>
      </c>
      <c r="G2783" s="51">
        <f t="shared" ref="G2783:G2833" si="406">IF(D2783="","",D2783-F2783)</f>
        <v>0.16527777777810115</v>
      </c>
      <c r="H2783" s="31" t="str">
        <f t="shared" si="403"/>
        <v>ACCEPTABLE</v>
      </c>
      <c r="I2783" s="18"/>
      <c r="J2783" s="33">
        <v>42935.40625</v>
      </c>
      <c r="K2783" s="33">
        <v>42935.416666666664</v>
      </c>
      <c r="L2783" s="27">
        <f t="shared" si="404"/>
        <v>1.0416666664241347E-2</v>
      </c>
      <c r="M2783" s="28" t="str">
        <f t="shared" si="405"/>
        <v>TRUE</v>
      </c>
      <c r="N2783" s="31" t="s">
        <v>39</v>
      </c>
      <c r="O2783" s="29" t="s">
        <v>1463</v>
      </c>
      <c r="P2783"/>
      <c r="Q2783"/>
      <c r="R2783"/>
      <c r="S2783"/>
      <c r="T2783"/>
      <c r="U2783"/>
      <c r="V2783"/>
      <c r="W2783"/>
    </row>
    <row r="2784" spans="1:23" ht="27" customHeight="1" thickBot="1" x14ac:dyDescent="0.3">
      <c r="A2784" s="119">
        <v>20423</v>
      </c>
      <c r="B2784" s="74">
        <v>2808</v>
      </c>
      <c r="C2784" s="71" t="s">
        <v>40</v>
      </c>
      <c r="D2784" s="72">
        <v>42935.451388888891</v>
      </c>
      <c r="E2784" s="70" t="s">
        <v>41</v>
      </c>
      <c r="F2784" s="33">
        <v>42935.244444444441</v>
      </c>
      <c r="G2784" s="51">
        <f t="shared" si="406"/>
        <v>0.20694444444961846</v>
      </c>
      <c r="H2784" s="31" t="str">
        <f t="shared" si="403"/>
        <v>ACCEPTABLE</v>
      </c>
      <c r="I2784" s="18"/>
      <c r="J2784" s="33">
        <v>42935.447916666664</v>
      </c>
      <c r="K2784" s="33">
        <v>42935.465277777781</v>
      </c>
      <c r="L2784" s="27">
        <f t="shared" si="404"/>
        <v>1.7361111116770189E-2</v>
      </c>
      <c r="M2784" s="28" t="str">
        <f t="shared" si="405"/>
        <v>TRUE</v>
      </c>
      <c r="N2784" s="31" t="s">
        <v>41</v>
      </c>
      <c r="O2784" s="29" t="s">
        <v>1464</v>
      </c>
      <c r="P2784"/>
      <c r="Q2784"/>
      <c r="R2784"/>
      <c r="S2784"/>
      <c r="T2784"/>
      <c r="U2784"/>
      <c r="V2784"/>
      <c r="W2784"/>
    </row>
    <row r="2785" spans="1:23" ht="27" customHeight="1" thickBot="1" x14ac:dyDescent="0.3">
      <c r="A2785" s="119">
        <v>20423</v>
      </c>
      <c r="B2785" s="74">
        <v>2809</v>
      </c>
      <c r="C2785" s="71" t="s">
        <v>40</v>
      </c>
      <c r="D2785" s="72">
        <v>42935.479166666664</v>
      </c>
      <c r="E2785" s="70" t="s">
        <v>39</v>
      </c>
      <c r="F2785" s="33">
        <v>42935.244444444441</v>
      </c>
      <c r="G2785" s="51">
        <f t="shared" si="406"/>
        <v>0.23472222222335404</v>
      </c>
      <c r="H2785" s="31" t="str">
        <f t="shared" si="403"/>
        <v>ACCEPTABLE</v>
      </c>
      <c r="I2785" s="18"/>
      <c r="J2785" s="33">
        <v>42935.475694444445</v>
      </c>
      <c r="K2785" s="33">
        <v>42935.487500000003</v>
      </c>
      <c r="L2785" s="27">
        <f t="shared" si="404"/>
        <v>1.1805555557657499E-2</v>
      </c>
      <c r="M2785" s="28" t="str">
        <f t="shared" si="405"/>
        <v>TRUE</v>
      </c>
      <c r="N2785" s="31" t="s">
        <v>39</v>
      </c>
      <c r="O2785" s="29" t="s">
        <v>1465</v>
      </c>
      <c r="P2785"/>
      <c r="Q2785"/>
      <c r="R2785"/>
      <c r="S2785"/>
      <c r="T2785"/>
      <c r="U2785"/>
      <c r="V2785"/>
      <c r="W2785"/>
    </row>
    <row r="2786" spans="1:23" ht="27" customHeight="1" thickBot="1" x14ac:dyDescent="0.3">
      <c r="A2786" s="119">
        <v>20424</v>
      </c>
      <c r="B2786" s="74">
        <v>2810</v>
      </c>
      <c r="C2786" s="71" t="s">
        <v>40</v>
      </c>
      <c r="D2786" s="72">
        <v>42936.038194444445</v>
      </c>
      <c r="E2786" s="70" t="s">
        <v>41</v>
      </c>
      <c r="F2786" s="33">
        <v>42935.748611111114</v>
      </c>
      <c r="G2786" s="51">
        <f t="shared" si="406"/>
        <v>0.28958333333139308</v>
      </c>
      <c r="H2786" s="31" t="str">
        <f t="shared" si="403"/>
        <v>ACCEPTABLE</v>
      </c>
      <c r="I2786" s="18"/>
      <c r="J2786" s="33">
        <v>42936.003472222219</v>
      </c>
      <c r="K2786" s="33">
        <v>42936.015277777777</v>
      </c>
      <c r="L2786" s="27">
        <f t="shared" si="404"/>
        <v>1.1805555557657499E-2</v>
      </c>
      <c r="M2786" s="28" t="str">
        <f t="shared" si="405"/>
        <v>TRUE</v>
      </c>
      <c r="N2786" s="31" t="s">
        <v>41</v>
      </c>
      <c r="O2786" s="29" t="s">
        <v>1014</v>
      </c>
      <c r="P2786"/>
      <c r="Q2786"/>
      <c r="R2786"/>
      <c r="S2786"/>
      <c r="T2786"/>
      <c r="U2786"/>
      <c r="V2786"/>
      <c r="W2786"/>
    </row>
    <row r="2787" spans="1:23" ht="27" customHeight="1" thickBot="1" x14ac:dyDescent="0.3">
      <c r="A2787" s="119">
        <v>20424</v>
      </c>
      <c r="B2787" s="74">
        <v>2811</v>
      </c>
      <c r="C2787" s="71" t="s">
        <v>43</v>
      </c>
      <c r="D2787" s="72">
        <v>42936.079861111109</v>
      </c>
      <c r="E2787" s="70" t="s">
        <v>39</v>
      </c>
      <c r="F2787" s="33">
        <v>42935.748611111114</v>
      </c>
      <c r="G2787" s="51">
        <f t="shared" si="406"/>
        <v>0.33124999999563443</v>
      </c>
      <c r="H2787" s="31" t="str">
        <f t="shared" si="403"/>
        <v>ACCEPTABLE</v>
      </c>
      <c r="I2787" s="18"/>
      <c r="J2787" s="33">
        <v>42936.045138888891</v>
      </c>
      <c r="K2787" s="33">
        <v>42936.055555555555</v>
      </c>
      <c r="L2787" s="27">
        <f t="shared" si="404"/>
        <v>1.0416666664241347E-2</v>
      </c>
      <c r="M2787" s="28" t="str">
        <f t="shared" si="405"/>
        <v>TRUE</v>
      </c>
      <c r="N2787" s="31" t="s">
        <v>39</v>
      </c>
      <c r="O2787" s="29" t="s">
        <v>398</v>
      </c>
      <c r="P2787"/>
      <c r="Q2787"/>
      <c r="R2787"/>
      <c r="S2787"/>
      <c r="T2787"/>
      <c r="U2787"/>
      <c r="V2787"/>
      <c r="W2787"/>
    </row>
    <row r="2788" spans="1:23" ht="27" customHeight="1" thickBot="1" x14ac:dyDescent="0.3">
      <c r="A2788" s="119">
        <v>20425</v>
      </c>
      <c r="B2788" s="74">
        <v>2812</v>
      </c>
      <c r="C2788" s="71" t="s">
        <v>340</v>
      </c>
      <c r="D2788" s="72">
        <v>42937.819444444445</v>
      </c>
      <c r="E2788" s="70" t="s">
        <v>41</v>
      </c>
      <c r="F2788" s="33">
        <v>42937.743055555555</v>
      </c>
      <c r="G2788" s="51">
        <f t="shared" si="406"/>
        <v>7.6388888890505768E-2</v>
      </c>
      <c r="H2788" s="31" t="str">
        <f t="shared" si="403"/>
        <v>ACCEPTABLE</v>
      </c>
      <c r="I2788" s="18"/>
      <c r="J2788" s="33">
        <v>42937.800694444442</v>
      </c>
      <c r="K2788" s="33">
        <v>42937.813194444447</v>
      </c>
      <c r="L2788" s="27">
        <f t="shared" si="404"/>
        <v>1.2500000004365575E-2</v>
      </c>
      <c r="M2788" s="28" t="str">
        <f t="shared" si="405"/>
        <v>TRUE</v>
      </c>
      <c r="N2788" s="31" t="s">
        <v>41</v>
      </c>
      <c r="O2788" s="29" t="s">
        <v>1169</v>
      </c>
      <c r="P2788"/>
      <c r="Q2788"/>
      <c r="R2788"/>
      <c r="S2788"/>
      <c r="T2788"/>
      <c r="U2788"/>
      <c r="V2788"/>
      <c r="W2788"/>
    </row>
    <row r="2789" spans="1:23" ht="27" customHeight="1" thickBot="1" x14ac:dyDescent="0.3">
      <c r="A2789" s="119">
        <v>20424</v>
      </c>
      <c r="B2789" s="74">
        <v>2813</v>
      </c>
      <c r="C2789" s="71" t="s">
        <v>182</v>
      </c>
      <c r="D2789" s="72">
        <v>42937.854166666664</v>
      </c>
      <c r="E2789" s="70" t="s">
        <v>39</v>
      </c>
      <c r="F2789" s="33">
        <v>42937.743055555555</v>
      </c>
      <c r="G2789" s="51">
        <f t="shared" si="406"/>
        <v>0.11111111110949423</v>
      </c>
      <c r="H2789" s="31" t="str">
        <f t="shared" si="403"/>
        <v>ACCEPTABLE</v>
      </c>
      <c r="I2789" s="18"/>
      <c r="J2789" s="33">
        <v>42937.836111111108</v>
      </c>
      <c r="K2789" s="33">
        <v>42937.841666666667</v>
      </c>
      <c r="L2789" s="27">
        <f t="shared" si="404"/>
        <v>5.5555555591126904E-3</v>
      </c>
      <c r="M2789" s="28" t="str">
        <f t="shared" si="405"/>
        <v>TRUE</v>
      </c>
      <c r="N2789" s="31" t="s">
        <v>39</v>
      </c>
      <c r="O2789" s="29" t="s">
        <v>542</v>
      </c>
      <c r="P2789"/>
      <c r="Q2789"/>
      <c r="R2789"/>
      <c r="S2789"/>
      <c r="T2789"/>
      <c r="U2789"/>
      <c r="V2789"/>
      <c r="W2789"/>
    </row>
    <row r="2790" spans="1:23" ht="27" customHeight="1" thickBot="1" x14ac:dyDescent="0.3">
      <c r="A2790" s="127">
        <v>20425</v>
      </c>
      <c r="B2790" s="78">
        <v>2814</v>
      </c>
      <c r="C2790" s="67" t="s">
        <v>68</v>
      </c>
      <c r="D2790" s="68">
        <v>42939.715277777781</v>
      </c>
      <c r="E2790" s="66" t="s">
        <v>41</v>
      </c>
      <c r="F2790" s="33">
        <v>42939.349305555559</v>
      </c>
      <c r="G2790" s="51">
        <f t="shared" si="406"/>
        <v>0.36597222222189885</v>
      </c>
      <c r="H2790" s="31" t="str">
        <f t="shared" si="403"/>
        <v>ACCEPTABLE</v>
      </c>
      <c r="I2790" s="18"/>
      <c r="J2790" s="33">
        <v>42939.70416666667</v>
      </c>
      <c r="K2790" s="33">
        <v>42939.710416666669</v>
      </c>
      <c r="L2790" s="27">
        <f t="shared" si="404"/>
        <v>6.2499999985448085E-3</v>
      </c>
      <c r="M2790" s="28" t="str">
        <f t="shared" si="405"/>
        <v>TRUE</v>
      </c>
      <c r="N2790" s="31" t="s">
        <v>41</v>
      </c>
      <c r="O2790" s="29" t="s">
        <v>821</v>
      </c>
      <c r="P2790"/>
      <c r="Q2790"/>
      <c r="R2790"/>
      <c r="S2790"/>
      <c r="T2790"/>
      <c r="U2790"/>
      <c r="V2790"/>
      <c r="W2790"/>
    </row>
    <row r="2791" spans="1:23" ht="27" customHeight="1" thickBot="1" x14ac:dyDescent="0.3">
      <c r="A2791" s="127">
        <v>20425</v>
      </c>
      <c r="B2791" s="78">
        <v>2815</v>
      </c>
      <c r="C2791" s="67" t="s">
        <v>340</v>
      </c>
      <c r="D2791" s="68">
        <v>42939.743055555555</v>
      </c>
      <c r="E2791" s="66" t="s">
        <v>39</v>
      </c>
      <c r="F2791" s="33">
        <v>42939.349305555559</v>
      </c>
      <c r="G2791" s="51">
        <f t="shared" si="406"/>
        <v>0.39374999999563443</v>
      </c>
      <c r="H2791" s="31" t="str">
        <f t="shared" si="403"/>
        <v>ACCEPTABLE</v>
      </c>
      <c r="I2791" s="18"/>
      <c r="J2791" s="33">
        <v>42939.736111111109</v>
      </c>
      <c r="K2791" s="33">
        <v>42939.745138888888</v>
      </c>
      <c r="L2791" s="27">
        <f t="shared" si="404"/>
        <v>9.0277777781011537E-3</v>
      </c>
      <c r="M2791" s="28" t="str">
        <f t="shared" si="405"/>
        <v>TRUE</v>
      </c>
      <c r="N2791" s="31" t="s">
        <v>39</v>
      </c>
      <c r="O2791" s="29" t="s">
        <v>1251</v>
      </c>
      <c r="P2791"/>
      <c r="Q2791"/>
      <c r="R2791"/>
      <c r="S2791"/>
      <c r="T2791"/>
      <c r="U2791"/>
      <c r="V2791"/>
      <c r="W2791"/>
    </row>
    <row r="2792" spans="1:23" ht="27" customHeight="1" thickBot="1" x14ac:dyDescent="0.3">
      <c r="A2792" s="119">
        <v>20426</v>
      </c>
      <c r="B2792" s="74">
        <v>2816</v>
      </c>
      <c r="C2792" s="71" t="s">
        <v>340</v>
      </c>
      <c r="D2792" s="72">
        <v>42940.402777777781</v>
      </c>
      <c r="E2792" s="70" t="s">
        <v>41</v>
      </c>
      <c r="F2792" s="33">
        <v>42940.229166666664</v>
      </c>
      <c r="G2792" s="51">
        <f t="shared" si="406"/>
        <v>0.17361111111677019</v>
      </c>
      <c r="H2792" s="31" t="str">
        <f t="shared" si="403"/>
        <v>ACCEPTABLE</v>
      </c>
      <c r="I2792" s="18"/>
      <c r="J2792" s="33">
        <v>42940.395833333336</v>
      </c>
      <c r="K2792" s="33">
        <v>42940.404861111114</v>
      </c>
      <c r="L2792" s="27">
        <f t="shared" si="404"/>
        <v>9.0277777781011537E-3</v>
      </c>
      <c r="M2792" s="28" t="str">
        <f t="shared" si="405"/>
        <v>TRUE</v>
      </c>
      <c r="N2792" s="31" t="s">
        <v>41</v>
      </c>
      <c r="O2792" s="29" t="s">
        <v>1467</v>
      </c>
      <c r="P2792"/>
      <c r="Q2792"/>
      <c r="R2792"/>
      <c r="S2792"/>
      <c r="T2792"/>
      <c r="U2792"/>
      <c r="V2792"/>
      <c r="W2792"/>
    </row>
    <row r="2793" spans="1:23" ht="27" customHeight="1" thickBot="1" x14ac:dyDescent="0.3">
      <c r="A2793" s="119">
        <v>20426</v>
      </c>
      <c r="B2793" s="74">
        <v>2817</v>
      </c>
      <c r="C2793" s="71" t="s">
        <v>68</v>
      </c>
      <c r="D2793" s="72">
        <v>42940.4375</v>
      </c>
      <c r="E2793" s="70" t="s">
        <v>39</v>
      </c>
      <c r="F2793" s="33">
        <v>42940.229166666664</v>
      </c>
      <c r="G2793" s="51">
        <f t="shared" si="406"/>
        <v>0.20833333333575865</v>
      </c>
      <c r="H2793" s="31" t="str">
        <f t="shared" si="403"/>
        <v>ACCEPTABLE</v>
      </c>
      <c r="I2793" s="18"/>
      <c r="J2793" s="33">
        <v>42940.429861111108</v>
      </c>
      <c r="K2793" s="33">
        <v>42940.4375</v>
      </c>
      <c r="L2793" s="27">
        <f t="shared" si="404"/>
        <v>7.6388888919609599E-3</v>
      </c>
      <c r="M2793" s="28" t="str">
        <f t="shared" si="405"/>
        <v>TRUE</v>
      </c>
      <c r="N2793" s="31" t="s">
        <v>39</v>
      </c>
      <c r="O2793" s="29" t="s">
        <v>812</v>
      </c>
      <c r="P2793"/>
      <c r="Q2793"/>
      <c r="R2793"/>
      <c r="S2793"/>
      <c r="T2793"/>
      <c r="U2793"/>
      <c r="V2793"/>
      <c r="W2793"/>
    </row>
    <row r="2794" spans="1:23" ht="27" customHeight="1" thickBot="1" x14ac:dyDescent="0.3">
      <c r="A2794" s="119">
        <v>20426</v>
      </c>
      <c r="B2794" s="74">
        <v>2818</v>
      </c>
      <c r="C2794" s="71" t="s">
        <v>64</v>
      </c>
      <c r="D2794" s="72">
        <v>42941.527777777781</v>
      </c>
      <c r="E2794" s="70" t="s">
        <v>41</v>
      </c>
      <c r="F2794" s="33">
        <v>42941.284722222219</v>
      </c>
      <c r="G2794" s="51">
        <f t="shared" si="406"/>
        <v>0.24305555556202307</v>
      </c>
      <c r="H2794" s="31" t="str">
        <f t="shared" si="403"/>
        <v>ACCEPTABLE</v>
      </c>
      <c r="I2794" s="18"/>
      <c r="J2794" s="33">
        <v>42941.53125</v>
      </c>
      <c r="K2794" s="33">
        <v>42941.538888888892</v>
      </c>
      <c r="L2794" s="27">
        <f t="shared" si="404"/>
        <v>7.6388888919609599E-3</v>
      </c>
      <c r="M2794" s="28" t="str">
        <f t="shared" si="405"/>
        <v>TRUE</v>
      </c>
      <c r="N2794" s="31" t="s">
        <v>41</v>
      </c>
      <c r="O2794" s="29" t="s">
        <v>1420</v>
      </c>
      <c r="P2794"/>
      <c r="Q2794"/>
      <c r="R2794"/>
      <c r="S2794"/>
      <c r="T2794"/>
      <c r="U2794"/>
      <c r="V2794"/>
      <c r="W2794"/>
    </row>
    <row r="2795" spans="1:23" ht="27" customHeight="1" thickBot="1" x14ac:dyDescent="0.3">
      <c r="A2795" s="119">
        <v>20426</v>
      </c>
      <c r="B2795" s="74">
        <v>2819</v>
      </c>
      <c r="C2795" s="71" t="s">
        <v>64</v>
      </c>
      <c r="D2795" s="72">
        <v>42941.579861111109</v>
      </c>
      <c r="E2795" s="70" t="s">
        <v>39</v>
      </c>
      <c r="F2795" s="33">
        <v>42941.284722222219</v>
      </c>
      <c r="G2795" s="51">
        <f t="shared" si="406"/>
        <v>0.29513888889050577</v>
      </c>
      <c r="H2795" s="31" t="str">
        <f t="shared" si="403"/>
        <v>ACCEPTABLE</v>
      </c>
      <c r="I2795" s="18"/>
      <c r="J2795" s="33">
        <v>42941.589583333334</v>
      </c>
      <c r="K2795" s="33">
        <v>42941.595138888886</v>
      </c>
      <c r="L2795" s="27">
        <f t="shared" si="404"/>
        <v>5.5555555518367328E-3</v>
      </c>
      <c r="M2795" s="28" t="str">
        <f t="shared" si="405"/>
        <v>TRUE</v>
      </c>
      <c r="N2795" s="31" t="s">
        <v>39</v>
      </c>
      <c r="O2795" s="29" t="s">
        <v>1468</v>
      </c>
      <c r="P2795"/>
      <c r="Q2795"/>
      <c r="R2795"/>
      <c r="S2795"/>
      <c r="T2795"/>
      <c r="U2795"/>
      <c r="V2795"/>
      <c r="W2795"/>
    </row>
    <row r="2796" spans="1:23" ht="27" customHeight="1" thickBot="1" x14ac:dyDescent="0.3">
      <c r="A2796" s="119">
        <v>20427</v>
      </c>
      <c r="B2796" s="74">
        <v>2820</v>
      </c>
      <c r="C2796" s="71" t="s">
        <v>40</v>
      </c>
      <c r="D2796" s="72">
        <v>42941.9375</v>
      </c>
      <c r="E2796" s="70" t="s">
        <v>41</v>
      </c>
      <c r="F2796" s="33">
        <v>42941.897916666669</v>
      </c>
      <c r="G2796" s="51">
        <f t="shared" si="406"/>
        <v>3.9583333331393078E-2</v>
      </c>
      <c r="H2796" s="31" t="str">
        <f t="shared" si="403"/>
        <v>TOO LATE</v>
      </c>
      <c r="I2796" s="18"/>
      <c r="J2796" s="33">
        <v>42941.930555555555</v>
      </c>
      <c r="K2796" s="33">
        <v>42941.941666666666</v>
      </c>
      <c r="L2796" s="27">
        <f t="shared" si="404"/>
        <v>1.1111111110949423E-2</v>
      </c>
      <c r="M2796" s="28" t="str">
        <f t="shared" si="405"/>
        <v>TRUE</v>
      </c>
      <c r="N2796" s="31" t="s">
        <v>41</v>
      </c>
      <c r="O2796" s="29" t="s">
        <v>1014</v>
      </c>
      <c r="P2796"/>
      <c r="Q2796"/>
      <c r="R2796"/>
      <c r="S2796"/>
      <c r="T2796"/>
      <c r="U2796"/>
      <c r="V2796"/>
      <c r="W2796"/>
    </row>
    <row r="2797" spans="1:23" ht="27" customHeight="1" thickBot="1" x14ac:dyDescent="0.3">
      <c r="A2797" s="119">
        <v>20427</v>
      </c>
      <c r="B2797" s="74">
        <v>2821</v>
      </c>
      <c r="C2797" s="71" t="s">
        <v>43</v>
      </c>
      <c r="D2797" s="72">
        <v>42941.979166666664</v>
      </c>
      <c r="E2797" s="70" t="s">
        <v>39</v>
      </c>
      <c r="F2797" s="33">
        <v>42941.897916666669</v>
      </c>
      <c r="G2797" s="51">
        <f t="shared" si="406"/>
        <v>8.1249999995634425E-2</v>
      </c>
      <c r="H2797" s="31" t="str">
        <f t="shared" si="403"/>
        <v>ACCEPTABLE</v>
      </c>
      <c r="I2797" s="18"/>
      <c r="J2797" s="33">
        <v>42941.956944444442</v>
      </c>
      <c r="K2797" s="33">
        <v>42941.96875</v>
      </c>
      <c r="L2797" s="27">
        <f t="shared" si="404"/>
        <v>1.1805555557657499E-2</v>
      </c>
      <c r="M2797" s="28" t="str">
        <f t="shared" si="405"/>
        <v>TRUE</v>
      </c>
      <c r="N2797" s="31" t="s">
        <v>39</v>
      </c>
      <c r="O2797" s="29" t="s">
        <v>398</v>
      </c>
      <c r="P2797"/>
      <c r="Q2797"/>
      <c r="R2797"/>
      <c r="S2797"/>
      <c r="T2797"/>
      <c r="U2797"/>
      <c r="V2797"/>
      <c r="W2797"/>
    </row>
    <row r="2798" spans="1:23" ht="27" customHeight="1" thickBot="1" x14ac:dyDescent="0.3">
      <c r="A2798" s="119">
        <v>20426</v>
      </c>
      <c r="B2798" s="74">
        <v>2823</v>
      </c>
      <c r="C2798" s="71" t="s">
        <v>40</v>
      </c>
      <c r="D2798" s="140">
        <v>42942.229166666664</v>
      </c>
      <c r="E2798" s="70" t="s">
        <v>39</v>
      </c>
      <c r="F2798" s="33">
        <v>42941.71875</v>
      </c>
      <c r="G2798" s="51">
        <f t="shared" si="406"/>
        <v>0.51041666666424135</v>
      </c>
      <c r="H2798" s="31" t="str">
        <f t="shared" si="403"/>
        <v>ACCEPTABLE</v>
      </c>
      <c r="I2798" s="18"/>
      <c r="J2798" s="33">
        <v>42942.166666666664</v>
      </c>
      <c r="K2798" s="33">
        <v>42942.178472222222</v>
      </c>
      <c r="L2798" s="27">
        <f t="shared" si="404"/>
        <v>1.1805555557657499E-2</v>
      </c>
      <c r="M2798" s="28" t="str">
        <f t="shared" si="405"/>
        <v>TRUE</v>
      </c>
      <c r="N2798" s="31" t="s">
        <v>39</v>
      </c>
      <c r="O2798" s="29" t="s">
        <v>1469</v>
      </c>
      <c r="P2798"/>
      <c r="Q2798"/>
      <c r="R2798"/>
      <c r="S2798"/>
      <c r="T2798"/>
      <c r="U2798"/>
      <c r="V2798"/>
      <c r="W2798"/>
    </row>
    <row r="2799" spans="1:23" ht="27" customHeight="1" thickBot="1" x14ac:dyDescent="0.3">
      <c r="A2799" s="127">
        <v>20426</v>
      </c>
      <c r="B2799" s="78">
        <v>2824</v>
      </c>
      <c r="C2799" s="67" t="s">
        <v>68</v>
      </c>
      <c r="D2799" s="68">
        <v>42942.28125</v>
      </c>
      <c r="E2799" s="66" t="s">
        <v>41</v>
      </c>
      <c r="F2799" s="33">
        <v>42942.269444444442</v>
      </c>
      <c r="G2799" s="51">
        <f t="shared" si="406"/>
        <v>1.1805555557657499E-2</v>
      </c>
      <c r="H2799" s="31" t="str">
        <f t="shared" si="403"/>
        <v>TOO LATE</v>
      </c>
      <c r="I2799" s="18"/>
      <c r="J2799" s="33">
        <v>42942.277777777781</v>
      </c>
      <c r="K2799" s="33">
        <v>42942.287499999999</v>
      </c>
      <c r="L2799" s="27">
        <f t="shared" si="404"/>
        <v>9.7222222175332718E-3</v>
      </c>
      <c r="M2799" s="28" t="str">
        <f t="shared" si="405"/>
        <v>TRUE</v>
      </c>
      <c r="N2799" s="31" t="s">
        <v>41</v>
      </c>
      <c r="O2799" s="29" t="s">
        <v>405</v>
      </c>
      <c r="P2799"/>
      <c r="Q2799"/>
      <c r="R2799"/>
      <c r="S2799"/>
      <c r="T2799"/>
      <c r="U2799"/>
      <c r="V2799"/>
      <c r="W2799"/>
    </row>
    <row r="2800" spans="1:23" ht="27" customHeight="1" thickBot="1" x14ac:dyDescent="0.3">
      <c r="A2800" s="127">
        <v>20426</v>
      </c>
      <c r="B2800" s="78">
        <v>2825</v>
      </c>
      <c r="C2800" s="67" t="s">
        <v>340</v>
      </c>
      <c r="D2800" s="68">
        <v>42942.302083333336</v>
      </c>
      <c r="E2800" s="66" t="s">
        <v>39</v>
      </c>
      <c r="F2800" s="33">
        <v>42941.897916666669</v>
      </c>
      <c r="G2800" s="51">
        <f t="shared" si="406"/>
        <v>0.40416666666715173</v>
      </c>
      <c r="H2800" s="31" t="str">
        <f t="shared" si="403"/>
        <v>ACCEPTABLE</v>
      </c>
      <c r="I2800" s="18"/>
      <c r="J2800" s="33">
        <v>42942.298611111109</v>
      </c>
      <c r="K2800" s="33">
        <v>42942.310416666667</v>
      </c>
      <c r="L2800" s="27">
        <f t="shared" si="404"/>
        <v>1.1805555557657499E-2</v>
      </c>
      <c r="M2800" s="28" t="str">
        <f t="shared" si="405"/>
        <v>TRUE</v>
      </c>
      <c r="N2800" s="31" t="s">
        <v>39</v>
      </c>
      <c r="O2800" s="29" t="s">
        <v>1087</v>
      </c>
      <c r="P2800"/>
      <c r="Q2800"/>
      <c r="R2800"/>
      <c r="S2800"/>
      <c r="T2800"/>
      <c r="U2800"/>
      <c r="V2800"/>
      <c r="W2800"/>
    </row>
    <row r="2801" spans="1:23" ht="27" customHeight="1" thickBot="1" x14ac:dyDescent="0.3">
      <c r="A2801" s="119">
        <v>20427</v>
      </c>
      <c r="B2801" s="74">
        <v>2827</v>
      </c>
      <c r="C2801" s="71" t="s">
        <v>40</v>
      </c>
      <c r="D2801" s="72">
        <v>42943.0625</v>
      </c>
      <c r="E2801" s="70" t="s">
        <v>39</v>
      </c>
      <c r="F2801" s="33">
        <v>42942.753472222219</v>
      </c>
      <c r="G2801" s="51">
        <f t="shared" si="406"/>
        <v>0.30902777778101154</v>
      </c>
      <c r="H2801" s="31" t="str">
        <f t="shared" si="403"/>
        <v>ACCEPTABLE</v>
      </c>
      <c r="I2801" s="18"/>
      <c r="J2801" s="33">
        <v>42943.069444444445</v>
      </c>
      <c r="K2801" s="33">
        <v>42943.080555555556</v>
      </c>
      <c r="L2801" s="27">
        <f t="shared" si="404"/>
        <v>1.1111111110949423E-2</v>
      </c>
      <c r="M2801" s="28" t="str">
        <f t="shared" si="405"/>
        <v>TRUE</v>
      </c>
      <c r="N2801" s="31" t="s">
        <v>39</v>
      </c>
      <c r="O2801" s="29" t="s">
        <v>1296</v>
      </c>
      <c r="P2801"/>
      <c r="Q2801"/>
      <c r="R2801"/>
      <c r="S2801"/>
      <c r="T2801"/>
      <c r="U2801"/>
      <c r="V2801"/>
      <c r="W2801"/>
    </row>
    <row r="2802" spans="1:23" ht="27" customHeight="1" thickBot="1" x14ac:dyDescent="0.3">
      <c r="A2802" s="127">
        <v>20428</v>
      </c>
      <c r="B2802" s="78">
        <v>2828</v>
      </c>
      <c r="C2802" s="67" t="s">
        <v>40</v>
      </c>
      <c r="D2802" s="68">
        <v>42943.284722222219</v>
      </c>
      <c r="E2802" s="66" t="s">
        <v>41</v>
      </c>
      <c r="F2802" s="33">
        <v>42942.753472222219</v>
      </c>
      <c r="G2802" s="51">
        <f t="shared" si="406"/>
        <v>0.53125</v>
      </c>
      <c r="H2802" s="31" t="str">
        <f t="shared" si="403"/>
        <v>ACCEPTABLE</v>
      </c>
      <c r="I2802" s="18"/>
      <c r="J2802" s="33">
        <v>42943.30972222222</v>
      </c>
      <c r="K2802" s="33">
        <v>42943.321527777778</v>
      </c>
      <c r="L2802" s="27">
        <f t="shared" si="404"/>
        <v>1.1805555557657499E-2</v>
      </c>
      <c r="M2802" s="28" t="str">
        <f t="shared" si="405"/>
        <v>TRUE</v>
      </c>
      <c r="N2802" s="31" t="s">
        <v>41</v>
      </c>
      <c r="O2802" s="29" t="s">
        <v>1417</v>
      </c>
      <c r="P2802"/>
      <c r="Q2802"/>
      <c r="R2802"/>
      <c r="S2802"/>
      <c r="T2802"/>
      <c r="U2802"/>
      <c r="V2802"/>
      <c r="W2802"/>
    </row>
    <row r="2803" spans="1:23" ht="27" customHeight="1" thickBot="1" x14ac:dyDescent="0.3">
      <c r="A2803" s="127">
        <v>20428</v>
      </c>
      <c r="B2803" s="78">
        <v>2829</v>
      </c>
      <c r="C2803" s="67" t="s">
        <v>40</v>
      </c>
      <c r="D2803" s="68">
        <v>42943.3125</v>
      </c>
      <c r="E2803" s="66" t="s">
        <v>39</v>
      </c>
      <c r="F2803" s="33">
        <v>42942.753472222219</v>
      </c>
      <c r="G2803" s="51">
        <f t="shared" si="406"/>
        <v>0.55902777778101154</v>
      </c>
      <c r="H2803" s="31" t="str">
        <f t="shared" si="403"/>
        <v>ACCEPTABLE</v>
      </c>
      <c r="I2803" s="18"/>
      <c r="J2803" s="33">
        <v>42943.331250000003</v>
      </c>
      <c r="K2803" s="33">
        <v>42943.34375</v>
      </c>
      <c r="L2803" s="27">
        <f t="shared" si="404"/>
        <v>1.2499999997089617E-2</v>
      </c>
      <c r="M2803" s="28" t="str">
        <f t="shared" si="405"/>
        <v>TRUE</v>
      </c>
      <c r="N2803" s="31" t="s">
        <v>39</v>
      </c>
      <c r="O2803" s="29" t="s">
        <v>1417</v>
      </c>
      <c r="P2803"/>
      <c r="Q2803"/>
      <c r="R2803"/>
      <c r="S2803"/>
      <c r="T2803"/>
      <c r="U2803"/>
      <c r="V2803"/>
      <c r="W2803"/>
    </row>
    <row r="2804" spans="1:23" ht="27" customHeight="1" thickBot="1" x14ac:dyDescent="0.3">
      <c r="A2804" s="119">
        <v>20429</v>
      </c>
      <c r="B2804" s="74">
        <v>2830</v>
      </c>
      <c r="C2804" s="71" t="s">
        <v>40</v>
      </c>
      <c r="D2804" s="72">
        <v>42943.538194444445</v>
      </c>
      <c r="E2804" s="70" t="s">
        <v>41</v>
      </c>
      <c r="F2804" s="33">
        <v>42943.272222222222</v>
      </c>
      <c r="G2804" s="51">
        <f t="shared" si="406"/>
        <v>0.26597222222335404</v>
      </c>
      <c r="H2804" s="31" t="str">
        <f t="shared" si="403"/>
        <v>ACCEPTABLE</v>
      </c>
      <c r="I2804" s="18"/>
      <c r="J2804" s="33">
        <v>42943.520833333336</v>
      </c>
      <c r="K2804" s="33">
        <v>42943.531944444447</v>
      </c>
      <c r="L2804" s="27">
        <f t="shared" si="404"/>
        <v>1.1111111110949423E-2</v>
      </c>
      <c r="M2804" s="28" t="str">
        <f t="shared" si="405"/>
        <v>TRUE</v>
      </c>
      <c r="N2804" s="31" t="s">
        <v>41</v>
      </c>
      <c r="O2804" s="29" t="s">
        <v>1137</v>
      </c>
      <c r="P2804"/>
      <c r="Q2804"/>
      <c r="R2804"/>
      <c r="S2804"/>
      <c r="T2804"/>
      <c r="U2804"/>
      <c r="V2804"/>
      <c r="W2804"/>
    </row>
    <row r="2805" spans="1:23" ht="27" customHeight="1" thickBot="1" x14ac:dyDescent="0.3">
      <c r="A2805" s="119">
        <v>20429</v>
      </c>
      <c r="B2805" s="74">
        <v>2831</v>
      </c>
      <c r="C2805" s="71" t="s">
        <v>43</v>
      </c>
      <c r="D2805" s="72">
        <v>42943.569444444445</v>
      </c>
      <c r="E2805" s="70" t="s">
        <v>39</v>
      </c>
      <c r="F2805" s="33">
        <v>42943.272222222222</v>
      </c>
      <c r="G2805" s="51">
        <f t="shared" si="406"/>
        <v>0.29722222222335404</v>
      </c>
      <c r="H2805" s="31" t="str">
        <f t="shared" si="403"/>
        <v>ACCEPTABLE</v>
      </c>
      <c r="I2805" s="18"/>
      <c r="J2805" s="33">
        <v>42943.550694444442</v>
      </c>
      <c r="K2805" s="33">
        <v>42943.557638888888</v>
      </c>
      <c r="L2805" s="27">
        <f t="shared" si="404"/>
        <v>6.9444444452528842E-3</v>
      </c>
      <c r="M2805" s="28" t="str">
        <f t="shared" si="405"/>
        <v>TRUE</v>
      </c>
      <c r="N2805" s="31" t="s">
        <v>39</v>
      </c>
      <c r="O2805" s="29" t="s">
        <v>398</v>
      </c>
      <c r="P2805"/>
      <c r="Q2805"/>
      <c r="R2805"/>
      <c r="S2805"/>
      <c r="T2805"/>
      <c r="U2805"/>
      <c r="V2805"/>
      <c r="W2805"/>
    </row>
    <row r="2806" spans="1:23" ht="27" customHeight="1" thickBot="1" x14ac:dyDescent="0.3">
      <c r="A2806" s="119">
        <v>20429</v>
      </c>
      <c r="B2806" s="74">
        <v>2832</v>
      </c>
      <c r="C2806" s="71" t="s">
        <v>43</v>
      </c>
      <c r="D2806" s="72">
        <v>42944.152777777781</v>
      </c>
      <c r="E2806" s="70" t="s">
        <v>41</v>
      </c>
      <c r="F2806" s="33">
        <v>42943.770833333336</v>
      </c>
      <c r="G2806" s="51">
        <f t="shared" si="406"/>
        <v>0.38194444444525288</v>
      </c>
      <c r="H2806" s="31" t="str">
        <f t="shared" si="403"/>
        <v>ACCEPTABLE</v>
      </c>
      <c r="I2806" s="18"/>
      <c r="J2806" s="33">
        <v>42944.152777777781</v>
      </c>
      <c r="K2806" s="33">
        <v>42944.163194444445</v>
      </c>
      <c r="L2806" s="27">
        <f t="shared" si="404"/>
        <v>1.0416666664241347E-2</v>
      </c>
      <c r="M2806" s="28" t="str">
        <f t="shared" si="405"/>
        <v>TRUE</v>
      </c>
      <c r="N2806" s="31" t="s">
        <v>41</v>
      </c>
      <c r="O2806" s="29" t="s">
        <v>398</v>
      </c>
      <c r="P2806"/>
      <c r="Q2806"/>
      <c r="R2806"/>
      <c r="S2806"/>
      <c r="T2806"/>
      <c r="U2806"/>
      <c r="V2806"/>
      <c r="W2806"/>
    </row>
    <row r="2807" spans="1:23" ht="27" customHeight="1" thickBot="1" x14ac:dyDescent="0.3">
      <c r="A2807" s="119">
        <v>20430</v>
      </c>
      <c r="B2807" s="74">
        <v>2834</v>
      </c>
      <c r="C2807" s="71" t="s">
        <v>340</v>
      </c>
      <c r="D2807" s="72">
        <v>42944.506944444445</v>
      </c>
      <c r="E2807" s="70" t="s">
        <v>41</v>
      </c>
      <c r="F2807" s="33">
        <v>42944.294444444444</v>
      </c>
      <c r="G2807" s="51">
        <f t="shared" si="406"/>
        <v>0.21250000000145519</v>
      </c>
      <c r="H2807" s="31" t="str">
        <f t="shared" si="403"/>
        <v>ACCEPTABLE</v>
      </c>
      <c r="I2807" s="18"/>
      <c r="J2807" s="33">
        <v>42944.494444444441</v>
      </c>
      <c r="K2807" s="33">
        <v>42944.506944444445</v>
      </c>
      <c r="L2807" s="27">
        <f t="shared" si="404"/>
        <v>1.2500000004365575E-2</v>
      </c>
      <c r="M2807" s="28" t="str">
        <f t="shared" si="405"/>
        <v>TRUE</v>
      </c>
      <c r="N2807" s="31" t="s">
        <v>128</v>
      </c>
      <c r="O2807" s="29" t="s">
        <v>1470</v>
      </c>
      <c r="P2807"/>
      <c r="Q2807"/>
      <c r="R2807"/>
      <c r="S2807"/>
      <c r="T2807"/>
      <c r="U2807"/>
      <c r="V2807"/>
      <c r="W2807"/>
    </row>
    <row r="2808" spans="1:23" ht="27" customHeight="1" thickBot="1" x14ac:dyDescent="0.3">
      <c r="A2808" s="119">
        <v>20430</v>
      </c>
      <c r="B2808" s="74">
        <v>2835</v>
      </c>
      <c r="C2808" s="71" t="s">
        <v>51</v>
      </c>
      <c r="D2808" s="72">
        <v>42944.541666666664</v>
      </c>
      <c r="E2808" s="70" t="s">
        <v>39</v>
      </c>
      <c r="F2808" s="33">
        <v>42944.294444444444</v>
      </c>
      <c r="G2808" s="51">
        <f t="shared" si="406"/>
        <v>0.24722222222044365</v>
      </c>
      <c r="H2808" s="31" t="str">
        <f t="shared" si="403"/>
        <v>ACCEPTABLE</v>
      </c>
      <c r="I2808" s="18"/>
      <c r="J2808" s="33">
        <v>42944.529861111114</v>
      </c>
      <c r="K2808" s="33">
        <v>42944.536805555559</v>
      </c>
      <c r="L2808" s="27">
        <f t="shared" si="404"/>
        <v>6.9444444452528842E-3</v>
      </c>
      <c r="M2808" s="28" t="str">
        <f t="shared" si="405"/>
        <v>TRUE</v>
      </c>
      <c r="N2808" s="31" t="s">
        <v>39</v>
      </c>
      <c r="O2808" s="29" t="s">
        <v>96</v>
      </c>
      <c r="P2808"/>
      <c r="Q2808"/>
      <c r="R2808"/>
      <c r="S2808"/>
      <c r="T2808"/>
      <c r="U2808"/>
      <c r="V2808"/>
      <c r="W2808"/>
    </row>
    <row r="2809" spans="1:23" ht="27" customHeight="1" thickBot="1" x14ac:dyDescent="0.3">
      <c r="A2809" s="127">
        <v>20431</v>
      </c>
      <c r="B2809" s="78">
        <v>2836</v>
      </c>
      <c r="C2809" s="67" t="s">
        <v>340</v>
      </c>
      <c r="D2809" s="68">
        <v>42944.673611111109</v>
      </c>
      <c r="E2809" s="66" t="s">
        <v>41</v>
      </c>
      <c r="F2809" s="33">
        <v>42944.294444444444</v>
      </c>
      <c r="G2809" s="51">
        <f t="shared" si="406"/>
        <v>0.37916666666569654</v>
      </c>
      <c r="H2809" s="31" t="str">
        <f t="shared" si="403"/>
        <v>ACCEPTABLE</v>
      </c>
      <c r="I2809" s="18"/>
      <c r="J2809" s="33">
        <v>42944.654166666667</v>
      </c>
      <c r="K2809" s="33">
        <v>42944.665277777778</v>
      </c>
      <c r="L2809" s="27">
        <f t="shared" si="404"/>
        <v>1.1111111110949423E-2</v>
      </c>
      <c r="M2809" s="28" t="str">
        <f t="shared" si="405"/>
        <v>TRUE</v>
      </c>
      <c r="N2809" s="31" t="s">
        <v>41</v>
      </c>
      <c r="O2809" s="29" t="s">
        <v>684</v>
      </c>
      <c r="P2809"/>
      <c r="Q2809"/>
      <c r="R2809"/>
      <c r="S2809"/>
      <c r="T2809"/>
      <c r="U2809"/>
      <c r="V2809"/>
      <c r="W2809"/>
    </row>
    <row r="2810" spans="1:23" ht="27" customHeight="1" thickBot="1" x14ac:dyDescent="0.3">
      <c r="A2810" s="127">
        <v>20431</v>
      </c>
      <c r="B2810" s="78">
        <v>2837</v>
      </c>
      <c r="C2810" s="67" t="s">
        <v>51</v>
      </c>
      <c r="D2810" s="68">
        <v>42944.697916666664</v>
      </c>
      <c r="E2810" s="66" t="s">
        <v>39</v>
      </c>
      <c r="F2810" s="33">
        <v>42944.294444444444</v>
      </c>
      <c r="G2810" s="51">
        <f t="shared" si="406"/>
        <v>0.40347222222044365</v>
      </c>
      <c r="H2810" s="31" t="str">
        <f t="shared" si="403"/>
        <v>ACCEPTABLE</v>
      </c>
      <c r="I2810" s="18"/>
      <c r="J2810" s="33">
        <v>42944.6875</v>
      </c>
      <c r="K2810" s="33">
        <v>42944.693055555559</v>
      </c>
      <c r="L2810" s="27">
        <f t="shared" si="404"/>
        <v>5.5555555591126904E-3</v>
      </c>
      <c r="M2810" s="28" t="str">
        <f t="shared" si="405"/>
        <v>TRUE</v>
      </c>
      <c r="N2810" s="31" t="s">
        <v>39</v>
      </c>
      <c r="O2810" s="29" t="s">
        <v>405</v>
      </c>
      <c r="P2810"/>
      <c r="Q2810"/>
      <c r="R2810"/>
      <c r="S2810"/>
      <c r="T2810"/>
      <c r="U2810"/>
      <c r="V2810"/>
      <c r="W2810"/>
    </row>
    <row r="2811" spans="1:23" ht="27" customHeight="1" thickBot="1" x14ac:dyDescent="0.3">
      <c r="A2811" s="119">
        <v>20430</v>
      </c>
      <c r="B2811" s="74">
        <v>2838</v>
      </c>
      <c r="C2811" s="71" t="s">
        <v>51</v>
      </c>
      <c r="D2811" s="72">
        <v>42945.527777777781</v>
      </c>
      <c r="E2811" s="70" t="s">
        <v>41</v>
      </c>
      <c r="F2811" s="33">
        <v>42945.393750000003</v>
      </c>
      <c r="G2811" s="51">
        <f t="shared" si="406"/>
        <v>0.13402777777810115</v>
      </c>
      <c r="H2811" s="31" t="str">
        <f t="shared" si="403"/>
        <v>ACCEPTABLE</v>
      </c>
      <c r="I2811" s="18"/>
      <c r="J2811" s="33">
        <v>42945.531944444447</v>
      </c>
      <c r="K2811" s="33">
        <v>42945.537499999999</v>
      </c>
      <c r="L2811" s="27">
        <f t="shared" si="404"/>
        <v>5.5555555518367328E-3</v>
      </c>
      <c r="M2811" s="28" t="str">
        <f t="shared" si="405"/>
        <v>TRUE</v>
      </c>
      <c r="N2811" s="31" t="s">
        <v>41</v>
      </c>
      <c r="O2811" s="29" t="s">
        <v>453</v>
      </c>
      <c r="P2811"/>
      <c r="Q2811"/>
      <c r="R2811"/>
      <c r="S2811"/>
      <c r="T2811"/>
      <c r="U2811"/>
      <c r="V2811"/>
      <c r="W2811"/>
    </row>
    <row r="2812" spans="1:23" ht="27" customHeight="1" thickBot="1" x14ac:dyDescent="0.3">
      <c r="A2812" s="119">
        <v>20430</v>
      </c>
      <c r="B2812" s="74">
        <v>2839</v>
      </c>
      <c r="C2812" s="71" t="s">
        <v>340</v>
      </c>
      <c r="D2812" s="72">
        <v>42945.555555555555</v>
      </c>
      <c r="E2812" s="70" t="s">
        <v>39</v>
      </c>
      <c r="F2812" s="33">
        <v>42945.393750000003</v>
      </c>
      <c r="G2812" s="51">
        <f t="shared" si="406"/>
        <v>0.16180555555183673</v>
      </c>
      <c r="H2812" s="31" t="str">
        <f t="shared" si="403"/>
        <v>ACCEPTABLE</v>
      </c>
      <c r="I2812" s="18"/>
      <c r="J2812" s="33">
        <v>42945.559027777781</v>
      </c>
      <c r="K2812" s="33">
        <v>42945.572222222225</v>
      </c>
      <c r="L2812" s="27">
        <f t="shared" si="404"/>
        <v>1.3194444443797693E-2</v>
      </c>
      <c r="M2812" s="28" t="str">
        <f t="shared" si="405"/>
        <v>TRUE</v>
      </c>
      <c r="N2812" s="31" t="s">
        <v>39</v>
      </c>
      <c r="O2812" s="29" t="s">
        <v>1471</v>
      </c>
      <c r="P2812"/>
      <c r="Q2812"/>
      <c r="R2812"/>
      <c r="S2812"/>
      <c r="T2812"/>
      <c r="U2812"/>
      <c r="V2812"/>
      <c r="W2812"/>
    </row>
    <row r="2813" spans="1:23" ht="27" customHeight="1" thickBot="1" x14ac:dyDescent="0.3">
      <c r="A2813" s="119">
        <v>20432</v>
      </c>
      <c r="B2813" s="74">
        <v>2840</v>
      </c>
      <c r="C2813" s="71" t="s">
        <v>40</v>
      </c>
      <c r="D2813" s="72">
        <v>42945.604166666664</v>
      </c>
      <c r="E2813" s="70" t="s">
        <v>41</v>
      </c>
      <c r="F2813" s="33">
        <v>42945.393750000003</v>
      </c>
      <c r="G2813" s="51">
        <f t="shared" si="406"/>
        <v>0.21041666666133096</v>
      </c>
      <c r="H2813" s="31" t="str">
        <f t="shared" si="403"/>
        <v>ACCEPTABLE</v>
      </c>
      <c r="I2813" s="18"/>
      <c r="J2813" s="33">
        <v>42945.605555555558</v>
      </c>
      <c r="K2813" s="33">
        <v>42945.615972222222</v>
      </c>
      <c r="L2813" s="27">
        <f t="shared" si="404"/>
        <v>1.0416666664241347E-2</v>
      </c>
      <c r="M2813" s="28" t="str">
        <f t="shared" si="405"/>
        <v>TRUE</v>
      </c>
      <c r="N2813" s="31" t="s">
        <v>128</v>
      </c>
      <c r="O2813" s="29" t="s">
        <v>1472</v>
      </c>
      <c r="P2813"/>
      <c r="Q2813"/>
      <c r="R2813"/>
      <c r="S2813"/>
      <c r="T2813"/>
      <c r="U2813"/>
      <c r="V2813"/>
      <c r="W2813"/>
    </row>
    <row r="2814" spans="1:23" ht="27" customHeight="1" thickBot="1" x14ac:dyDescent="0.3">
      <c r="A2814" s="119">
        <v>20432</v>
      </c>
      <c r="B2814" s="74">
        <v>2841</v>
      </c>
      <c r="C2814" s="71" t="s">
        <v>43</v>
      </c>
      <c r="D2814" s="72">
        <v>42945.638888888891</v>
      </c>
      <c r="E2814" s="70" t="s">
        <v>39</v>
      </c>
      <c r="F2814" s="33">
        <v>42945.393750000003</v>
      </c>
      <c r="G2814" s="51">
        <f t="shared" si="406"/>
        <v>0.24513888888759539</v>
      </c>
      <c r="H2814" s="31" t="str">
        <f t="shared" si="403"/>
        <v>ACCEPTABLE</v>
      </c>
      <c r="I2814" s="18"/>
      <c r="J2814" s="33">
        <v>42945.636111111111</v>
      </c>
      <c r="K2814" s="33">
        <v>42945.640277777777</v>
      </c>
      <c r="L2814" s="27">
        <f t="shared" si="404"/>
        <v>4.166666665696539E-3</v>
      </c>
      <c r="M2814" s="28" t="str">
        <f t="shared" si="405"/>
        <v>TRUE</v>
      </c>
      <c r="N2814" s="31" t="s">
        <v>39</v>
      </c>
      <c r="O2814" s="29" t="s">
        <v>44</v>
      </c>
      <c r="P2814"/>
      <c r="Q2814"/>
      <c r="R2814"/>
      <c r="S2814"/>
      <c r="T2814"/>
      <c r="U2814"/>
      <c r="V2814"/>
      <c r="W2814"/>
    </row>
    <row r="2815" spans="1:23" ht="27" customHeight="1" thickBot="1" x14ac:dyDescent="0.3">
      <c r="A2815" s="119">
        <v>20432</v>
      </c>
      <c r="B2815" s="74">
        <v>2842</v>
      </c>
      <c r="C2815" s="71" t="s">
        <v>43</v>
      </c>
      <c r="D2815" s="72">
        <v>42945.944444444445</v>
      </c>
      <c r="E2815" s="70" t="s">
        <v>41</v>
      </c>
      <c r="F2815" s="33">
        <v>42945.732638888891</v>
      </c>
      <c r="G2815" s="51">
        <f t="shared" si="406"/>
        <v>0.21180555555474712</v>
      </c>
      <c r="H2815" s="31" t="str">
        <f t="shared" si="403"/>
        <v>ACCEPTABLE</v>
      </c>
      <c r="I2815" s="18"/>
      <c r="J2815" s="33">
        <v>42945.958333333336</v>
      </c>
      <c r="K2815" s="33">
        <v>42945.964583333334</v>
      </c>
      <c r="L2815" s="27">
        <f t="shared" si="404"/>
        <v>6.2499999985448085E-3</v>
      </c>
      <c r="M2815" s="28" t="str">
        <f t="shared" si="405"/>
        <v>TRUE</v>
      </c>
      <c r="N2815" s="31" t="s">
        <v>41</v>
      </c>
      <c r="O2815" s="29" t="s">
        <v>54</v>
      </c>
      <c r="P2815"/>
      <c r="Q2815"/>
      <c r="R2815"/>
      <c r="S2815"/>
      <c r="T2815"/>
      <c r="U2815"/>
      <c r="V2815"/>
      <c r="W2815"/>
    </row>
    <row r="2816" spans="1:23" ht="27" customHeight="1" thickBot="1" x14ac:dyDescent="0.3">
      <c r="A2816" s="119">
        <v>20432</v>
      </c>
      <c r="B2816" s="74">
        <v>2843</v>
      </c>
      <c r="C2816" s="71" t="s">
        <v>40</v>
      </c>
      <c r="D2816" s="72">
        <v>42945.972222222219</v>
      </c>
      <c r="E2816" s="70" t="s">
        <v>39</v>
      </c>
      <c r="F2816" s="33">
        <v>42945.732638888891</v>
      </c>
      <c r="G2816" s="51">
        <f t="shared" si="406"/>
        <v>0.23958333332848269</v>
      </c>
      <c r="H2816" s="31" t="str">
        <f t="shared" si="403"/>
        <v>ACCEPTABLE</v>
      </c>
      <c r="I2816" s="18"/>
      <c r="J2816" s="33">
        <v>42945.98333333333</v>
      </c>
      <c r="K2816" s="33">
        <v>42945.993750000001</v>
      </c>
      <c r="L2816" s="27">
        <f t="shared" si="404"/>
        <v>1.0416666671517305E-2</v>
      </c>
      <c r="M2816" s="28" t="str">
        <f t="shared" si="405"/>
        <v>TRUE</v>
      </c>
      <c r="N2816" s="31" t="s">
        <v>39</v>
      </c>
      <c r="O2816" s="29" t="s">
        <v>1473</v>
      </c>
      <c r="P2816"/>
      <c r="Q2816"/>
      <c r="R2816"/>
      <c r="S2816"/>
      <c r="T2816"/>
      <c r="U2816"/>
      <c r="V2816"/>
      <c r="W2816"/>
    </row>
    <row r="2817" spans="1:23" ht="27" customHeight="1" thickBot="1" x14ac:dyDescent="0.3">
      <c r="A2817" s="119">
        <v>20431</v>
      </c>
      <c r="B2817" s="74">
        <v>2844</v>
      </c>
      <c r="C2817" s="71" t="s">
        <v>53</v>
      </c>
      <c r="D2817" s="72">
        <v>42946.010416666664</v>
      </c>
      <c r="E2817" s="70" t="s">
        <v>41</v>
      </c>
      <c r="F2817" s="33">
        <v>42945.732638888891</v>
      </c>
      <c r="G2817" s="51">
        <f t="shared" si="406"/>
        <v>0.27777777777373558</v>
      </c>
      <c r="H2817" s="31" t="str">
        <f t="shared" si="403"/>
        <v>ACCEPTABLE</v>
      </c>
      <c r="I2817" s="18"/>
      <c r="J2817" s="33">
        <v>42946.012499999997</v>
      </c>
      <c r="K2817" s="33">
        <v>42946.017361111109</v>
      </c>
      <c r="L2817" s="27">
        <f t="shared" si="404"/>
        <v>4.8611111124046147E-3</v>
      </c>
      <c r="M2817" s="28" t="str">
        <f t="shared" si="405"/>
        <v>TRUE</v>
      </c>
      <c r="N2817" s="31" t="s">
        <v>41</v>
      </c>
      <c r="O2817" s="29" t="s">
        <v>44</v>
      </c>
      <c r="P2817"/>
      <c r="Q2817"/>
      <c r="R2817"/>
      <c r="S2817"/>
      <c r="T2817"/>
      <c r="U2817"/>
      <c r="V2817"/>
      <c r="W2817"/>
    </row>
    <row r="2818" spans="1:23" ht="27" customHeight="1" thickBot="1" x14ac:dyDescent="0.3">
      <c r="A2818" s="119">
        <v>20431</v>
      </c>
      <c r="B2818" s="74">
        <v>2845</v>
      </c>
      <c r="C2818" s="71" t="s">
        <v>53</v>
      </c>
      <c r="D2818" s="72">
        <v>42946.0625</v>
      </c>
      <c r="E2818" s="70" t="s">
        <v>39</v>
      </c>
      <c r="F2818" s="33">
        <v>42945.732638888891</v>
      </c>
      <c r="G2818" s="51">
        <f t="shared" si="406"/>
        <v>0.32986111110949423</v>
      </c>
      <c r="H2818" s="31" t="str">
        <f t="shared" si="403"/>
        <v>ACCEPTABLE</v>
      </c>
      <c r="I2818" s="18"/>
      <c r="J2818" s="33">
        <v>42946.066666666666</v>
      </c>
      <c r="K2818" s="33">
        <v>42946.072916666664</v>
      </c>
      <c r="L2818" s="27">
        <f t="shared" si="404"/>
        <v>6.2499999985448085E-3</v>
      </c>
      <c r="M2818" s="28" t="str">
        <f t="shared" si="405"/>
        <v>TRUE</v>
      </c>
      <c r="N2818" s="31" t="s">
        <v>39</v>
      </c>
      <c r="O2818" s="29" t="s">
        <v>96</v>
      </c>
      <c r="P2818"/>
      <c r="Q2818"/>
      <c r="R2818"/>
      <c r="S2818"/>
      <c r="T2818"/>
      <c r="U2818"/>
      <c r="V2818"/>
      <c r="W2818"/>
    </row>
    <row r="2819" spans="1:23" ht="27" customHeight="1" thickBot="1" x14ac:dyDescent="0.3">
      <c r="A2819" s="127">
        <v>20431</v>
      </c>
      <c r="B2819" s="78">
        <v>2846</v>
      </c>
      <c r="C2819" s="67" t="s">
        <v>51</v>
      </c>
      <c r="D2819" s="68">
        <v>42946.381944444445</v>
      </c>
      <c r="E2819" s="66" t="s">
        <v>41</v>
      </c>
      <c r="F2819" s="33">
        <v>42946.224305555559</v>
      </c>
      <c r="G2819" s="51">
        <f t="shared" si="406"/>
        <v>0.15763888888614019</v>
      </c>
      <c r="H2819" s="31" t="str">
        <f t="shared" si="403"/>
        <v>ACCEPTABLE</v>
      </c>
      <c r="I2819" s="18"/>
      <c r="J2819" s="33">
        <v>42946.384027777778</v>
      </c>
      <c r="K2819" s="33">
        <v>42946.390972222223</v>
      </c>
      <c r="L2819" s="27">
        <f t="shared" si="404"/>
        <v>6.9444444452528842E-3</v>
      </c>
      <c r="M2819" s="28" t="str">
        <f t="shared" si="405"/>
        <v>TRUE</v>
      </c>
      <c r="N2819" s="31" t="s">
        <v>41</v>
      </c>
      <c r="O2819" s="29" t="s">
        <v>219</v>
      </c>
      <c r="P2819"/>
      <c r="Q2819"/>
      <c r="R2819"/>
      <c r="S2819"/>
      <c r="T2819"/>
      <c r="U2819"/>
      <c r="V2819"/>
      <c r="W2819"/>
    </row>
    <row r="2820" spans="1:23" ht="27" customHeight="1" thickBot="1" x14ac:dyDescent="0.3">
      <c r="A2820" s="119">
        <v>20431</v>
      </c>
      <c r="B2820" s="74">
        <v>2847</v>
      </c>
      <c r="C2820" s="71" t="s">
        <v>340</v>
      </c>
      <c r="D2820" s="72">
        <v>42946.409722222219</v>
      </c>
      <c r="E2820" s="70" t="s">
        <v>39</v>
      </c>
      <c r="F2820" s="33">
        <v>42946.224305555559</v>
      </c>
      <c r="G2820" s="51">
        <f t="shared" si="406"/>
        <v>0.18541666665987577</v>
      </c>
      <c r="H2820" s="31" t="str">
        <f t="shared" si="403"/>
        <v>ACCEPTABLE</v>
      </c>
      <c r="I2820" s="18"/>
      <c r="J2820" s="33">
        <v>42946.407638888886</v>
      </c>
      <c r="K2820" s="33">
        <v>42946.417361111111</v>
      </c>
      <c r="L2820" s="27">
        <f t="shared" si="404"/>
        <v>9.7222222248092294E-3</v>
      </c>
      <c r="M2820" s="28" t="str">
        <f t="shared" si="405"/>
        <v>TRUE</v>
      </c>
      <c r="N2820" s="31" t="s">
        <v>39</v>
      </c>
      <c r="O2820" s="29" t="s">
        <v>1474</v>
      </c>
      <c r="P2820"/>
      <c r="Q2820"/>
      <c r="R2820"/>
      <c r="S2820"/>
      <c r="T2820"/>
      <c r="U2820"/>
      <c r="V2820"/>
      <c r="W2820"/>
    </row>
    <row r="2821" spans="1:23" ht="27" customHeight="1" thickBot="1" x14ac:dyDescent="0.3">
      <c r="A2821" s="119">
        <v>20433</v>
      </c>
      <c r="B2821" s="74">
        <v>2848</v>
      </c>
      <c r="C2821" s="71" t="s">
        <v>40</v>
      </c>
      <c r="D2821" s="72">
        <v>42946.465277777781</v>
      </c>
      <c r="E2821" s="70" t="s">
        <v>41</v>
      </c>
      <c r="F2821" s="33">
        <v>42946.224305555559</v>
      </c>
      <c r="G2821" s="51">
        <f t="shared" si="406"/>
        <v>0.24097222222189885</v>
      </c>
      <c r="H2821" s="31" t="str">
        <f t="shared" si="403"/>
        <v>ACCEPTABLE</v>
      </c>
      <c r="I2821" s="18"/>
      <c r="J2821" s="33">
        <v>42946.44027777778</v>
      </c>
      <c r="K2821" s="33">
        <v>42946.451388888891</v>
      </c>
      <c r="L2821" s="27">
        <f t="shared" si="404"/>
        <v>1.1111111110949423E-2</v>
      </c>
      <c r="M2821" s="28" t="str">
        <f t="shared" si="405"/>
        <v>TRUE</v>
      </c>
      <c r="N2821" s="31" t="s">
        <v>41</v>
      </c>
      <c r="O2821" s="29" t="s">
        <v>88</v>
      </c>
      <c r="P2821"/>
      <c r="Q2821"/>
      <c r="R2821"/>
      <c r="S2821"/>
      <c r="T2821"/>
      <c r="U2821"/>
      <c r="V2821"/>
      <c r="W2821"/>
    </row>
    <row r="2822" spans="1:23" ht="27" customHeight="1" thickBot="1" x14ac:dyDescent="0.3">
      <c r="A2822" s="119">
        <v>20433</v>
      </c>
      <c r="B2822" s="74">
        <v>2849</v>
      </c>
      <c r="C2822" s="71" t="s">
        <v>43</v>
      </c>
      <c r="D2822" s="72">
        <v>42946.503472222219</v>
      </c>
      <c r="E2822" s="70" t="s">
        <v>39</v>
      </c>
      <c r="F2822" s="33">
        <v>42946.224305555559</v>
      </c>
      <c r="G2822" s="51">
        <f t="shared" si="406"/>
        <v>0.27916666665987577</v>
      </c>
      <c r="H2822" s="31" t="str">
        <f t="shared" si="403"/>
        <v>ACCEPTABLE</v>
      </c>
      <c r="I2822" s="18"/>
      <c r="J2822" s="33">
        <v>42946.476388888892</v>
      </c>
      <c r="K2822" s="33">
        <v>42946.481944444444</v>
      </c>
      <c r="L2822" s="27">
        <f t="shared" si="404"/>
        <v>5.5555555518367328E-3</v>
      </c>
      <c r="M2822" s="28" t="str">
        <f t="shared" si="405"/>
        <v>TRUE</v>
      </c>
      <c r="N2822" s="31" t="s">
        <v>39</v>
      </c>
      <c r="O2822" s="29" t="s">
        <v>54</v>
      </c>
      <c r="P2822"/>
      <c r="Q2822"/>
      <c r="R2822"/>
      <c r="S2822"/>
      <c r="T2822"/>
      <c r="U2822"/>
      <c r="V2822"/>
      <c r="W2822"/>
    </row>
    <row r="2823" spans="1:23" ht="27" customHeight="1" thickBot="1" x14ac:dyDescent="0.3">
      <c r="A2823" s="119">
        <v>20433</v>
      </c>
      <c r="B2823" s="74">
        <v>2850</v>
      </c>
      <c r="C2823" s="71" t="s">
        <v>43</v>
      </c>
      <c r="D2823" s="72">
        <v>42946.541666666664</v>
      </c>
      <c r="E2823" s="70" t="s">
        <v>41</v>
      </c>
      <c r="F2823" s="33">
        <v>42946.512499999997</v>
      </c>
      <c r="G2823" s="51">
        <f t="shared" si="406"/>
        <v>2.9166666667151731E-2</v>
      </c>
      <c r="H2823" s="31" t="str">
        <f t="shared" si="403"/>
        <v>TOO LATE</v>
      </c>
      <c r="I2823" s="18"/>
      <c r="J2823" s="33">
        <v>42946.535416666666</v>
      </c>
      <c r="K2823" s="33">
        <v>42946.540972222225</v>
      </c>
      <c r="L2823" s="27">
        <f t="shared" si="404"/>
        <v>5.5555555591126904E-3</v>
      </c>
      <c r="M2823" s="28" t="str">
        <f t="shared" si="405"/>
        <v>TRUE</v>
      </c>
      <c r="N2823" s="31" t="s">
        <v>41</v>
      </c>
      <c r="O2823" s="29" t="s">
        <v>44</v>
      </c>
      <c r="P2823"/>
      <c r="Q2823"/>
      <c r="R2823"/>
      <c r="S2823"/>
      <c r="T2823"/>
      <c r="U2823"/>
      <c r="V2823"/>
      <c r="W2823"/>
    </row>
    <row r="2824" spans="1:23" ht="27" customHeight="1" thickBot="1" x14ac:dyDescent="0.3">
      <c r="A2824" s="119">
        <v>20433</v>
      </c>
      <c r="B2824" s="74">
        <v>2851</v>
      </c>
      <c r="C2824" s="71" t="s">
        <v>43</v>
      </c>
      <c r="D2824" s="72">
        <v>42946.559027777781</v>
      </c>
      <c r="E2824" s="70" t="s">
        <v>39</v>
      </c>
      <c r="F2824" s="33">
        <v>42946.512499999997</v>
      </c>
      <c r="G2824" s="51">
        <f t="shared" si="406"/>
        <v>4.652777778392192E-2</v>
      </c>
      <c r="H2824" s="31" t="str">
        <f t="shared" si="403"/>
        <v>ACCEPTABLE</v>
      </c>
      <c r="I2824" s="18"/>
      <c r="J2824" s="33">
        <v>42946.545138888891</v>
      </c>
      <c r="K2824" s="33">
        <v>42946.550694444442</v>
      </c>
      <c r="L2824" s="27">
        <f t="shared" si="404"/>
        <v>5.5555555518367328E-3</v>
      </c>
      <c r="M2824" s="28" t="str">
        <f t="shared" si="405"/>
        <v>TRUE</v>
      </c>
      <c r="N2824" s="31" t="s">
        <v>39</v>
      </c>
      <c r="O2824" s="29" t="s">
        <v>44</v>
      </c>
      <c r="P2824"/>
      <c r="Q2824"/>
      <c r="R2824"/>
      <c r="S2824"/>
      <c r="T2824"/>
      <c r="U2824"/>
      <c r="V2824"/>
      <c r="W2824"/>
    </row>
    <row r="2825" spans="1:23" ht="27" customHeight="1" thickBot="1" x14ac:dyDescent="0.3">
      <c r="A2825" s="119">
        <v>20433</v>
      </c>
      <c r="B2825" s="74">
        <v>2852</v>
      </c>
      <c r="C2825" s="71" t="s">
        <v>43</v>
      </c>
      <c r="D2825" s="72">
        <v>42947.427083333336</v>
      </c>
      <c r="E2825" s="70" t="s">
        <v>41</v>
      </c>
      <c r="F2825" s="33">
        <v>42947.385416666664</v>
      </c>
      <c r="G2825" s="51">
        <f t="shared" si="406"/>
        <v>4.1666666671517305E-2</v>
      </c>
      <c r="H2825" s="31" t="str">
        <f t="shared" si="403"/>
        <v>ACCEPTABLE</v>
      </c>
      <c r="I2825" s="18"/>
      <c r="J2825" s="33">
        <v>42947.449305555558</v>
      </c>
      <c r="K2825" s="33">
        <v>42947.455555555556</v>
      </c>
      <c r="L2825" s="27">
        <f t="shared" si="404"/>
        <v>6.2499999985448085E-3</v>
      </c>
      <c r="M2825" s="28" t="str">
        <f t="shared" si="405"/>
        <v>TRUE</v>
      </c>
      <c r="N2825" s="31" t="s">
        <v>41</v>
      </c>
      <c r="O2825" s="29" t="s">
        <v>398</v>
      </c>
      <c r="P2825"/>
      <c r="Q2825"/>
      <c r="R2825"/>
      <c r="S2825"/>
      <c r="T2825"/>
      <c r="U2825"/>
      <c r="V2825"/>
      <c r="W2825"/>
    </row>
    <row r="2826" spans="1:23" ht="27" customHeight="1" thickBot="1" x14ac:dyDescent="0.3">
      <c r="A2826" s="119">
        <v>20433</v>
      </c>
      <c r="B2826" s="74">
        <v>2853</v>
      </c>
      <c r="C2826" s="71" t="s">
        <v>40</v>
      </c>
      <c r="D2826" s="141">
        <v>42947.479166666664</v>
      </c>
      <c r="E2826" s="70" t="s">
        <v>39</v>
      </c>
      <c r="F2826" s="33">
        <v>42947.385416666664</v>
      </c>
      <c r="G2826" s="51">
        <f t="shared" si="406"/>
        <v>9.375E-2</v>
      </c>
      <c r="H2826" s="31" t="str">
        <f t="shared" ref="H2826:H2867" si="407">IF(D2826-F2826&lt;0,"TOO LATE",IF(G2826="","",IF(OR(DAY(D2826-F2826)&gt;1,AND(HOUR(D2826-F2826)&gt;HOUR("0:59"),(SIGN(D2826-F2826)=1))),"ACCEPTABLE","TOO LATE")))</f>
        <v>ACCEPTABLE</v>
      </c>
      <c r="I2826" s="18"/>
      <c r="J2826" s="33">
        <v>42947.494444444441</v>
      </c>
      <c r="K2826" s="33">
        <v>42947.504861111112</v>
      </c>
      <c r="L2826" s="27">
        <f t="shared" si="404"/>
        <v>1.0416666671517305E-2</v>
      </c>
      <c r="M2826" s="28" t="str">
        <f t="shared" si="405"/>
        <v>TRUE</v>
      </c>
      <c r="N2826" s="31" t="s">
        <v>39</v>
      </c>
      <c r="O2826" s="29" t="s">
        <v>806</v>
      </c>
      <c r="P2826"/>
      <c r="Q2826"/>
      <c r="R2826"/>
      <c r="S2826"/>
      <c r="T2826"/>
      <c r="U2826"/>
      <c r="V2826"/>
      <c r="W2826"/>
    </row>
    <row r="2827" spans="1:23" ht="27" customHeight="1" thickBot="1" x14ac:dyDescent="0.3">
      <c r="A2827" s="127">
        <v>20434</v>
      </c>
      <c r="B2827" s="78">
        <v>2854</v>
      </c>
      <c r="C2827" s="67" t="s">
        <v>340</v>
      </c>
      <c r="D2827" s="68">
        <v>42948.663194444445</v>
      </c>
      <c r="E2827" s="66" t="s">
        <v>41</v>
      </c>
      <c r="F2827" s="33">
        <v>42948.270833333336</v>
      </c>
      <c r="G2827" s="51">
        <f t="shared" si="406"/>
        <v>0.39236111110949423</v>
      </c>
      <c r="H2827" s="31" t="str">
        <f t="shared" si="407"/>
        <v>ACCEPTABLE</v>
      </c>
      <c r="I2827" s="18"/>
      <c r="J2827" s="33">
        <v>42948.654166666667</v>
      </c>
      <c r="K2827" s="33">
        <v>42948.665972222225</v>
      </c>
      <c r="L2827" s="27">
        <f t="shared" ref="L2827:L2868" si="408">IF(OR(K2827="",J2827=""), "Incomplete Data", K2827-J2827)</f>
        <v>1.1805555557657499E-2</v>
      </c>
      <c r="M2827" s="28" t="str">
        <f t="shared" ref="M2827:M2868" si="409">_xlfn.IFS(OR(J2827=0,K2827=0,L2827=""), "Incomplete Data", OR(L2827&gt;$M$5,L2827&lt;-$M$5),"FALSE",  OR(L2827&lt;=$M$5,L2827&gt;-$M$5), "TRUE")</f>
        <v>TRUE</v>
      </c>
      <c r="N2827" s="31" t="s">
        <v>41</v>
      </c>
      <c r="O2827" s="29" t="s">
        <v>1475</v>
      </c>
      <c r="P2827"/>
      <c r="Q2827"/>
      <c r="R2827"/>
      <c r="S2827"/>
      <c r="T2827"/>
      <c r="U2827"/>
      <c r="V2827"/>
      <c r="W2827"/>
    </row>
    <row r="2828" spans="1:23" ht="27" customHeight="1" thickBot="1" x14ac:dyDescent="0.3">
      <c r="A2828" s="127">
        <v>20434</v>
      </c>
      <c r="B2828" s="78">
        <v>2855</v>
      </c>
      <c r="C2828" s="67" t="s">
        <v>51</v>
      </c>
      <c r="D2828" s="68">
        <v>42948.694444444445</v>
      </c>
      <c r="E2828" s="66" t="s">
        <v>39</v>
      </c>
      <c r="F2828" s="33">
        <v>42948.270833333336</v>
      </c>
      <c r="G2828" s="51">
        <f t="shared" si="406"/>
        <v>0.42361111110949423</v>
      </c>
      <c r="H2828" s="31" t="str">
        <f t="shared" si="407"/>
        <v>ACCEPTABLE</v>
      </c>
      <c r="I2828" s="18"/>
      <c r="J2828" s="33">
        <v>42948.693055555559</v>
      </c>
      <c r="K2828" s="33">
        <v>42948.698611111111</v>
      </c>
      <c r="L2828" s="27">
        <f t="shared" si="408"/>
        <v>5.5555555518367328E-3</v>
      </c>
      <c r="M2828" s="28" t="str">
        <f t="shared" si="409"/>
        <v>TRUE</v>
      </c>
      <c r="N2828" s="31" t="s">
        <v>39</v>
      </c>
      <c r="O2828" s="29" t="s">
        <v>812</v>
      </c>
      <c r="P2828"/>
      <c r="Q2828"/>
      <c r="R2828"/>
      <c r="S2828"/>
      <c r="T2828"/>
      <c r="U2828"/>
      <c r="V2828"/>
      <c r="W2828"/>
    </row>
    <row r="2829" spans="1:23" ht="27" customHeight="1" thickBot="1" x14ac:dyDescent="0.3">
      <c r="A2829" s="119">
        <v>20435</v>
      </c>
      <c r="B2829" s="74">
        <v>2856</v>
      </c>
      <c r="C2829" s="71" t="s">
        <v>340</v>
      </c>
      <c r="D2829" s="72">
        <v>42950.475694444445</v>
      </c>
      <c r="E2829" s="70" t="s">
        <v>41</v>
      </c>
      <c r="F2829" s="33">
        <v>42950.277083333334</v>
      </c>
      <c r="G2829" s="51">
        <f t="shared" si="406"/>
        <v>0.19861111111094942</v>
      </c>
      <c r="H2829" s="31" t="str">
        <f t="shared" si="407"/>
        <v>ACCEPTABLE</v>
      </c>
      <c r="I2829" s="18"/>
      <c r="J2829" s="33">
        <v>42950.479166666664</v>
      </c>
      <c r="K2829" s="33">
        <v>42950.488194444442</v>
      </c>
      <c r="L2829" s="27">
        <f t="shared" si="408"/>
        <v>9.0277777781011537E-3</v>
      </c>
      <c r="M2829" s="28" t="str">
        <f t="shared" si="409"/>
        <v>TRUE</v>
      </c>
      <c r="N2829" s="31" t="s">
        <v>41</v>
      </c>
      <c r="O2829" s="29" t="s">
        <v>1476</v>
      </c>
      <c r="P2829"/>
      <c r="Q2829"/>
      <c r="R2829"/>
      <c r="S2829"/>
      <c r="T2829"/>
      <c r="U2829"/>
      <c r="V2829"/>
      <c r="W2829"/>
    </row>
    <row r="2830" spans="1:23" ht="27" customHeight="1" thickBot="1" x14ac:dyDescent="0.3">
      <c r="A2830" s="119">
        <v>20434</v>
      </c>
      <c r="B2830" s="74">
        <v>2857</v>
      </c>
      <c r="C2830" s="71" t="s">
        <v>340</v>
      </c>
      <c r="D2830" s="72">
        <v>42950.510416666664</v>
      </c>
      <c r="E2830" s="70" t="s">
        <v>39</v>
      </c>
      <c r="F2830" s="33">
        <v>42950.277083333334</v>
      </c>
      <c r="G2830" s="51">
        <f t="shared" si="406"/>
        <v>0.23333333332993789</v>
      </c>
      <c r="H2830" s="31" t="str">
        <f t="shared" si="407"/>
        <v>ACCEPTABLE</v>
      </c>
      <c r="I2830" s="18"/>
      <c r="J2830" s="33">
        <v>42950.513888888891</v>
      </c>
      <c r="K2830" s="33">
        <v>42950.529861111114</v>
      </c>
      <c r="L2830" s="27">
        <f t="shared" si="408"/>
        <v>1.5972222223354038E-2</v>
      </c>
      <c r="M2830" s="28" t="str">
        <f t="shared" si="409"/>
        <v>TRUE</v>
      </c>
      <c r="N2830" s="31" t="s">
        <v>39</v>
      </c>
      <c r="O2830" s="29" t="s">
        <v>1477</v>
      </c>
      <c r="P2830"/>
      <c r="Q2830"/>
      <c r="R2830"/>
      <c r="S2830"/>
      <c r="T2830"/>
      <c r="U2830"/>
      <c r="V2830"/>
      <c r="W2830"/>
    </row>
    <row r="2831" spans="1:23" ht="27" customHeight="1" thickBot="1" x14ac:dyDescent="0.3">
      <c r="A2831" s="127">
        <v>20435</v>
      </c>
      <c r="B2831" s="78">
        <v>2858</v>
      </c>
      <c r="C2831" s="67" t="s">
        <v>340</v>
      </c>
      <c r="D2831" s="68">
        <v>42950.746527777781</v>
      </c>
      <c r="E2831" s="66" t="s">
        <v>41</v>
      </c>
      <c r="F2831" s="33">
        <v>42950.584027777775</v>
      </c>
      <c r="G2831" s="51">
        <f t="shared" si="406"/>
        <v>0.16250000000582077</v>
      </c>
      <c r="H2831" s="31" t="str">
        <f t="shared" si="407"/>
        <v>ACCEPTABLE</v>
      </c>
      <c r="I2831" s="18"/>
      <c r="J2831" s="33">
        <v>42950.722222222219</v>
      </c>
      <c r="K2831" s="33">
        <v>42950.73541666667</v>
      </c>
      <c r="L2831" s="27">
        <f t="shared" si="408"/>
        <v>1.319444445107365E-2</v>
      </c>
      <c r="M2831" s="28" t="str">
        <f t="shared" si="409"/>
        <v>TRUE</v>
      </c>
      <c r="N2831" s="31" t="s">
        <v>41</v>
      </c>
      <c r="O2831" s="29" t="s">
        <v>1478</v>
      </c>
      <c r="P2831"/>
      <c r="Q2831"/>
      <c r="R2831"/>
      <c r="S2831"/>
      <c r="T2831"/>
      <c r="U2831"/>
      <c r="V2831"/>
      <c r="W2831"/>
    </row>
    <row r="2832" spans="1:23" ht="27" customHeight="1" thickBot="1" x14ac:dyDescent="0.3">
      <c r="A2832" s="126">
        <v>20435</v>
      </c>
      <c r="B2832" s="81">
        <v>2859</v>
      </c>
      <c r="C2832" s="142" t="s">
        <v>1479</v>
      </c>
      <c r="D2832" s="143">
        <v>42950.784722222219</v>
      </c>
      <c r="E2832" s="126" t="s">
        <v>128</v>
      </c>
      <c r="F2832" s="33">
        <v>42950.584027777775</v>
      </c>
      <c r="G2832" s="51">
        <f t="shared" si="406"/>
        <v>0.20069444444379769</v>
      </c>
      <c r="H2832" s="31" t="str">
        <f t="shared" si="407"/>
        <v>ACCEPTABLE</v>
      </c>
      <c r="I2832" s="18"/>
      <c r="J2832" s="33">
        <v>42950.75</v>
      </c>
      <c r="K2832" s="33">
        <v>42950.763888888891</v>
      </c>
      <c r="L2832" s="27">
        <f t="shared" si="408"/>
        <v>1.3888888890505768E-2</v>
      </c>
      <c r="M2832" s="28" t="str">
        <f t="shared" si="409"/>
        <v>TRUE</v>
      </c>
      <c r="N2832" s="31" t="s">
        <v>128</v>
      </c>
      <c r="O2832" s="29" t="s">
        <v>1480</v>
      </c>
      <c r="P2832"/>
      <c r="Q2832"/>
      <c r="R2832"/>
      <c r="S2832"/>
      <c r="T2832"/>
      <c r="U2832"/>
      <c r="V2832"/>
      <c r="W2832"/>
    </row>
    <row r="2833" spans="1:23" ht="27" customHeight="1" thickBot="1" x14ac:dyDescent="0.3">
      <c r="A2833" s="119">
        <v>20436</v>
      </c>
      <c r="B2833" s="74">
        <v>2860</v>
      </c>
      <c r="C2833" s="71" t="s">
        <v>40</v>
      </c>
      <c r="D2833" s="72">
        <v>42950.8125</v>
      </c>
      <c r="E2833" s="70" t="s">
        <v>39</v>
      </c>
      <c r="F2833" s="33">
        <v>42950.584027777775</v>
      </c>
      <c r="G2833" s="51">
        <f t="shared" si="406"/>
        <v>0.22847222222480923</v>
      </c>
      <c r="H2833" s="31" t="str">
        <f t="shared" si="407"/>
        <v>ACCEPTABLE</v>
      </c>
      <c r="I2833" s="18"/>
      <c r="J2833" s="33">
        <v>42950.777777777781</v>
      </c>
      <c r="K2833" s="33">
        <v>42950.789583333331</v>
      </c>
      <c r="L2833" s="27">
        <f t="shared" si="408"/>
        <v>1.1805555550381541E-2</v>
      </c>
      <c r="M2833" s="28" t="str">
        <f t="shared" si="409"/>
        <v>TRUE</v>
      </c>
      <c r="N2833" s="31" t="s">
        <v>39</v>
      </c>
      <c r="O2833" s="29" t="s">
        <v>1481</v>
      </c>
      <c r="P2833"/>
      <c r="Q2833"/>
      <c r="R2833"/>
      <c r="S2833"/>
      <c r="T2833"/>
      <c r="U2833"/>
      <c r="V2833"/>
      <c r="W2833"/>
    </row>
    <row r="2834" spans="1:23" ht="27" customHeight="1" thickBot="1" x14ac:dyDescent="0.3">
      <c r="A2834" s="119">
        <v>20437</v>
      </c>
      <c r="B2834" s="74">
        <v>2861</v>
      </c>
      <c r="C2834" s="71" t="s">
        <v>40</v>
      </c>
      <c r="D2834" s="72">
        <v>42951.458333333336</v>
      </c>
      <c r="E2834" s="70" t="s">
        <v>41</v>
      </c>
      <c r="F2834" s="33">
        <v>42951.246527777781</v>
      </c>
      <c r="G2834" s="51">
        <f t="shared" ref="G2834:G2869" si="410">IF(D2834="","",D2834-F2834)</f>
        <v>0.21180555555474712</v>
      </c>
      <c r="H2834" s="31" t="str">
        <f t="shared" si="407"/>
        <v>ACCEPTABLE</v>
      </c>
      <c r="I2834" s="18"/>
      <c r="J2834" s="33">
        <v>42951.440972222219</v>
      </c>
      <c r="K2834" s="33">
        <v>42951.45208333333</v>
      </c>
      <c r="L2834" s="27">
        <f t="shared" si="408"/>
        <v>1.1111111110949423E-2</v>
      </c>
      <c r="M2834" s="28" t="str">
        <f t="shared" si="409"/>
        <v>TRUE</v>
      </c>
      <c r="N2834" s="31" t="s">
        <v>41</v>
      </c>
      <c r="O2834" s="29" t="s">
        <v>1118</v>
      </c>
      <c r="P2834"/>
      <c r="Q2834"/>
      <c r="R2834"/>
      <c r="S2834"/>
      <c r="T2834"/>
      <c r="U2834"/>
      <c r="V2834"/>
      <c r="W2834"/>
    </row>
    <row r="2835" spans="1:23" ht="27" customHeight="1" thickBot="1" x14ac:dyDescent="0.3">
      <c r="A2835" s="119">
        <v>20435</v>
      </c>
      <c r="B2835" s="74">
        <v>2863</v>
      </c>
      <c r="C2835" s="71" t="s">
        <v>51</v>
      </c>
      <c r="D2835" s="72">
        <v>42951.611111111109</v>
      </c>
      <c r="E2835" s="70" t="s">
        <v>41</v>
      </c>
      <c r="F2835" s="33">
        <v>42951.394444444442</v>
      </c>
      <c r="G2835" s="51">
        <f t="shared" si="410"/>
        <v>0.21666666666715173</v>
      </c>
      <c r="H2835" s="31" t="str">
        <f t="shared" si="407"/>
        <v>ACCEPTABLE</v>
      </c>
      <c r="I2835" s="18"/>
      <c r="J2835" s="33">
        <v>42951.612500000003</v>
      </c>
      <c r="K2835" s="33">
        <v>42951.62222222222</v>
      </c>
      <c r="L2835" s="27">
        <f t="shared" si="408"/>
        <v>9.7222222175332718E-3</v>
      </c>
      <c r="M2835" s="28" t="str">
        <f t="shared" si="409"/>
        <v>TRUE</v>
      </c>
      <c r="N2835" s="31" t="s">
        <v>41</v>
      </c>
      <c r="O2835" s="29" t="s">
        <v>633</v>
      </c>
      <c r="P2835"/>
      <c r="Q2835"/>
      <c r="R2835"/>
      <c r="S2835"/>
      <c r="T2835"/>
      <c r="U2835"/>
      <c r="V2835"/>
      <c r="W2835"/>
    </row>
    <row r="2836" spans="1:23" ht="27" customHeight="1" thickBot="1" x14ac:dyDescent="0.3">
      <c r="A2836" s="119">
        <v>20435</v>
      </c>
      <c r="B2836" s="74">
        <v>2864</v>
      </c>
      <c r="C2836" s="71" t="s">
        <v>340</v>
      </c>
      <c r="D2836" s="72">
        <v>42951.638888888891</v>
      </c>
      <c r="E2836" s="70" t="s">
        <v>39</v>
      </c>
      <c r="F2836" s="33">
        <v>42951.394444444442</v>
      </c>
      <c r="G2836" s="51">
        <f t="shared" si="410"/>
        <v>0.24444444444816327</v>
      </c>
      <c r="H2836" s="31" t="str">
        <f t="shared" si="407"/>
        <v>ACCEPTABLE</v>
      </c>
      <c r="I2836" s="18"/>
      <c r="J2836" s="33">
        <v>42951.63958333333</v>
      </c>
      <c r="K2836" s="33">
        <v>42951.652083333334</v>
      </c>
      <c r="L2836" s="27">
        <f t="shared" si="408"/>
        <v>1.2500000004365575E-2</v>
      </c>
      <c r="M2836" s="28" t="str">
        <f t="shared" si="409"/>
        <v>TRUE</v>
      </c>
      <c r="N2836" s="31" t="s">
        <v>128</v>
      </c>
      <c r="O2836" s="29" t="s">
        <v>1078</v>
      </c>
      <c r="P2836"/>
      <c r="Q2836"/>
      <c r="R2836"/>
      <c r="S2836"/>
      <c r="T2836"/>
      <c r="U2836"/>
      <c r="V2836"/>
      <c r="W2836"/>
    </row>
    <row r="2837" spans="1:23" ht="27" customHeight="1" thickBot="1" x14ac:dyDescent="0.3">
      <c r="A2837" s="127">
        <v>20438</v>
      </c>
      <c r="B2837" s="78">
        <v>2865</v>
      </c>
      <c r="C2837" s="67" t="s">
        <v>40</v>
      </c>
      <c r="D2837" s="68">
        <v>42951.680555555555</v>
      </c>
      <c r="E2837" s="66" t="s">
        <v>41</v>
      </c>
      <c r="F2837" s="33">
        <v>42951.394444444442</v>
      </c>
      <c r="G2837" s="51">
        <f t="shared" si="410"/>
        <v>0.28611111111240461</v>
      </c>
      <c r="H2837" s="31" t="str">
        <f t="shared" si="407"/>
        <v>ACCEPTABLE</v>
      </c>
      <c r="I2837" s="18"/>
      <c r="J2837" s="91">
        <v>42951.697916666664</v>
      </c>
      <c r="K2837" s="91">
        <v>42951.707638888889</v>
      </c>
      <c r="L2837" s="27">
        <f t="shared" si="408"/>
        <v>9.7222222248092294E-3</v>
      </c>
      <c r="M2837" s="28" t="str">
        <f t="shared" si="409"/>
        <v>TRUE</v>
      </c>
      <c r="N2837" s="31" t="s">
        <v>41</v>
      </c>
      <c r="O2837" s="29" t="s">
        <v>1482</v>
      </c>
      <c r="P2837"/>
      <c r="Q2837"/>
      <c r="R2837"/>
      <c r="S2837"/>
      <c r="T2837"/>
      <c r="U2837"/>
      <c r="V2837"/>
      <c r="W2837"/>
    </row>
    <row r="2838" spans="1:23" ht="27" customHeight="1" thickBot="1" x14ac:dyDescent="0.3">
      <c r="A2838" s="127">
        <v>20438</v>
      </c>
      <c r="B2838" s="78">
        <v>2866</v>
      </c>
      <c r="C2838" s="67" t="s">
        <v>43</v>
      </c>
      <c r="D2838" s="68">
        <v>42951.715277777781</v>
      </c>
      <c r="E2838" s="66" t="s">
        <v>39</v>
      </c>
      <c r="F2838" s="33">
        <v>42951.394444444442</v>
      </c>
      <c r="G2838" s="51">
        <f t="shared" si="410"/>
        <v>0.32083333333866904</v>
      </c>
      <c r="H2838" s="31" t="str">
        <f t="shared" si="407"/>
        <v>ACCEPTABLE</v>
      </c>
      <c r="I2838" s="18"/>
      <c r="J2838" s="91">
        <v>42951.75277777778</v>
      </c>
      <c r="K2838" s="91">
        <v>42951.763888888891</v>
      </c>
      <c r="L2838" s="27">
        <f t="shared" si="408"/>
        <v>1.1111111110949423E-2</v>
      </c>
      <c r="M2838" s="28" t="str">
        <f t="shared" si="409"/>
        <v>TRUE</v>
      </c>
      <c r="N2838" s="31" t="s">
        <v>39</v>
      </c>
      <c r="O2838" s="29" t="s">
        <v>104</v>
      </c>
      <c r="P2838"/>
      <c r="Q2838"/>
      <c r="R2838"/>
      <c r="S2838"/>
      <c r="T2838"/>
      <c r="U2838"/>
      <c r="V2838"/>
      <c r="W2838"/>
    </row>
    <row r="2839" spans="1:23" ht="27" customHeight="1" thickBot="1" x14ac:dyDescent="0.3">
      <c r="A2839" s="119">
        <v>20438</v>
      </c>
      <c r="B2839" s="74">
        <v>2867</v>
      </c>
      <c r="C2839" s="71" t="s">
        <v>43</v>
      </c>
      <c r="D2839" s="72">
        <v>42952.569444444445</v>
      </c>
      <c r="E2839" s="70" t="s">
        <v>41</v>
      </c>
      <c r="F2839" s="33">
        <v>42952.436805555553</v>
      </c>
      <c r="G2839" s="51">
        <f t="shared" si="410"/>
        <v>0.13263888889196096</v>
      </c>
      <c r="H2839" s="31" t="str">
        <f t="shared" si="407"/>
        <v>ACCEPTABLE</v>
      </c>
      <c r="I2839" s="18"/>
      <c r="J2839" s="33">
        <v>42952.611111111109</v>
      </c>
      <c r="K2839" s="33">
        <v>42952.614583333336</v>
      </c>
      <c r="L2839" s="27">
        <f t="shared" si="408"/>
        <v>3.4722222262644209E-3</v>
      </c>
      <c r="M2839" s="28" t="str">
        <f t="shared" si="409"/>
        <v>TRUE</v>
      </c>
      <c r="N2839" s="31" t="s">
        <v>41</v>
      </c>
      <c r="O2839" s="29" t="s">
        <v>1483</v>
      </c>
      <c r="P2839"/>
      <c r="Q2839"/>
      <c r="R2839"/>
      <c r="S2839"/>
      <c r="T2839"/>
      <c r="U2839"/>
      <c r="V2839"/>
      <c r="W2839"/>
    </row>
    <row r="2840" spans="1:23" ht="27" customHeight="1" thickBot="1" x14ac:dyDescent="0.3">
      <c r="A2840" s="127">
        <v>20437</v>
      </c>
      <c r="B2840" s="78">
        <v>2869</v>
      </c>
      <c r="C2840" s="67" t="s">
        <v>43</v>
      </c>
      <c r="D2840" s="68">
        <v>42952.715277777781</v>
      </c>
      <c r="E2840" s="66" t="s">
        <v>41</v>
      </c>
      <c r="F2840" s="33">
        <v>42952.436805555553</v>
      </c>
      <c r="G2840" s="51">
        <f t="shared" ref="G2840" si="411">IF(D2840="","",D2840-F2840)</f>
        <v>0.27847222222771961</v>
      </c>
      <c r="H2840" s="31" t="str">
        <f t="shared" si="407"/>
        <v>ACCEPTABLE</v>
      </c>
      <c r="J2840" s="33">
        <v>42952.638194444444</v>
      </c>
      <c r="K2840" s="33">
        <v>42952.659722222219</v>
      </c>
      <c r="L2840" s="27">
        <f t="shared" si="408"/>
        <v>2.1527777775190771E-2</v>
      </c>
      <c r="M2840" s="28" t="str">
        <f t="shared" si="409"/>
        <v>TRUE</v>
      </c>
      <c r="N2840" s="31" t="s">
        <v>128</v>
      </c>
      <c r="O2840" s="29" t="s">
        <v>1484</v>
      </c>
      <c r="P2840"/>
      <c r="Q2840"/>
      <c r="R2840"/>
      <c r="S2840"/>
      <c r="T2840"/>
      <c r="U2840"/>
      <c r="V2840"/>
      <c r="W2840"/>
    </row>
    <row r="2841" spans="1:23" ht="27" customHeight="1" thickBot="1" x14ac:dyDescent="0.3">
      <c r="A2841" s="119">
        <v>20439</v>
      </c>
      <c r="B2841" s="74">
        <v>2871</v>
      </c>
      <c r="C2841" s="71" t="s">
        <v>40</v>
      </c>
      <c r="D2841" s="72">
        <v>42953.805555555555</v>
      </c>
      <c r="E2841" s="70" t="s">
        <v>41</v>
      </c>
      <c r="F2841" s="33">
        <v>42953.397916666669</v>
      </c>
      <c r="G2841" s="51">
        <f t="shared" si="410"/>
        <v>0.40763888888614019</v>
      </c>
      <c r="H2841" s="31" t="str">
        <f t="shared" si="407"/>
        <v>ACCEPTABLE</v>
      </c>
      <c r="I2841" s="18"/>
      <c r="J2841" s="33">
        <v>42953.814583333333</v>
      </c>
      <c r="K2841" s="33">
        <v>42953.826388888891</v>
      </c>
      <c r="L2841" s="27">
        <f t="shared" si="408"/>
        <v>1.1805555557657499E-2</v>
      </c>
      <c r="M2841" s="28" t="str">
        <f t="shared" si="409"/>
        <v>TRUE</v>
      </c>
      <c r="N2841" s="31" t="s">
        <v>41</v>
      </c>
      <c r="O2841" s="29" t="s">
        <v>1451</v>
      </c>
      <c r="P2841"/>
      <c r="Q2841"/>
      <c r="R2841"/>
      <c r="S2841"/>
      <c r="T2841"/>
      <c r="U2841"/>
      <c r="V2841"/>
      <c r="W2841"/>
    </row>
    <row r="2842" spans="1:23" ht="27" customHeight="1" thickBot="1" x14ac:dyDescent="0.3">
      <c r="A2842" s="119">
        <v>20439</v>
      </c>
      <c r="B2842" s="74">
        <v>2872</v>
      </c>
      <c r="C2842" s="71" t="s">
        <v>43</v>
      </c>
      <c r="D2842" s="72">
        <v>42953.840277777781</v>
      </c>
      <c r="E2842" s="70" t="s">
        <v>39</v>
      </c>
      <c r="F2842" s="33">
        <v>42953.397916666669</v>
      </c>
      <c r="G2842" s="51">
        <f t="shared" si="410"/>
        <v>0.44236111111240461</v>
      </c>
      <c r="H2842" s="31" t="str">
        <f t="shared" si="407"/>
        <v>ACCEPTABLE</v>
      </c>
      <c r="I2842" s="18"/>
      <c r="J2842" s="33">
        <v>42953.861111111109</v>
      </c>
      <c r="K2842" s="33">
        <v>42953.866666666669</v>
      </c>
      <c r="L2842" s="27">
        <f t="shared" si="408"/>
        <v>5.5555555591126904E-3</v>
      </c>
      <c r="M2842" s="28" t="str">
        <f t="shared" si="409"/>
        <v>TRUE</v>
      </c>
      <c r="N2842" s="31" t="s">
        <v>39</v>
      </c>
      <c r="O2842" s="29" t="s">
        <v>1155</v>
      </c>
      <c r="P2842"/>
      <c r="Q2842"/>
      <c r="R2842"/>
      <c r="S2842"/>
      <c r="T2842"/>
      <c r="U2842"/>
      <c r="V2842"/>
      <c r="W2842"/>
    </row>
    <row r="2843" spans="1:23" ht="27" customHeight="1" thickBot="1" x14ac:dyDescent="0.3">
      <c r="A2843" s="119">
        <v>20440</v>
      </c>
      <c r="B2843" s="74">
        <v>2873</v>
      </c>
      <c r="C2843" s="71" t="s">
        <v>340</v>
      </c>
      <c r="D2843" s="72">
        <v>42955.413194444445</v>
      </c>
      <c r="E2843" s="70" t="s">
        <v>41</v>
      </c>
      <c r="F2843" s="33">
        <v>42955.243055555555</v>
      </c>
      <c r="G2843" s="51">
        <f t="shared" si="410"/>
        <v>0.17013888889050577</v>
      </c>
      <c r="H2843" s="31" t="str">
        <f t="shared" si="407"/>
        <v>ACCEPTABLE</v>
      </c>
      <c r="I2843" s="18"/>
      <c r="J2843" s="33">
        <v>42955.40625</v>
      </c>
      <c r="K2843" s="33">
        <v>42955.417361111111</v>
      </c>
      <c r="L2843" s="27">
        <f t="shared" si="408"/>
        <v>1.1111111110949423E-2</v>
      </c>
      <c r="M2843" s="28" t="str">
        <f t="shared" si="409"/>
        <v>TRUE</v>
      </c>
      <c r="N2843" s="31" t="s">
        <v>41</v>
      </c>
      <c r="O2843" s="29" t="s">
        <v>621</v>
      </c>
      <c r="P2843"/>
      <c r="Q2843"/>
      <c r="R2843"/>
      <c r="S2843"/>
      <c r="T2843"/>
      <c r="U2843"/>
      <c r="V2843"/>
      <c r="W2843"/>
    </row>
    <row r="2844" spans="1:23" ht="27" customHeight="1" thickBot="1" x14ac:dyDescent="0.3">
      <c r="A2844" s="119">
        <v>20440</v>
      </c>
      <c r="B2844" s="74">
        <v>2874</v>
      </c>
      <c r="C2844" s="71" t="s">
        <v>51</v>
      </c>
      <c r="D2844" s="72">
        <v>42955.447916666664</v>
      </c>
      <c r="E2844" s="70" t="s">
        <v>39</v>
      </c>
      <c r="F2844" s="33">
        <v>42955.243055555555</v>
      </c>
      <c r="G2844" s="51">
        <f t="shared" si="410"/>
        <v>0.20486111110949423</v>
      </c>
      <c r="H2844" s="31" t="str">
        <f t="shared" si="407"/>
        <v>ACCEPTABLE</v>
      </c>
      <c r="I2844" s="18"/>
      <c r="J2844" s="33">
        <v>42955.436111111114</v>
      </c>
      <c r="K2844" s="33">
        <v>42955.444444444445</v>
      </c>
      <c r="L2844" s="27">
        <f t="shared" si="408"/>
        <v>8.333333331393078E-3</v>
      </c>
      <c r="M2844" s="28" t="str">
        <f t="shared" si="409"/>
        <v>TRUE</v>
      </c>
      <c r="N2844" s="31" t="s">
        <v>39</v>
      </c>
      <c r="O2844" s="29" t="s">
        <v>1177</v>
      </c>
      <c r="P2844"/>
      <c r="Q2844"/>
      <c r="R2844"/>
      <c r="S2844"/>
      <c r="T2844"/>
      <c r="U2844"/>
      <c r="V2844"/>
      <c r="W2844"/>
    </row>
    <row r="2845" spans="1:23" ht="27" customHeight="1" thickBot="1" x14ac:dyDescent="0.3">
      <c r="A2845" s="119">
        <v>20440</v>
      </c>
      <c r="B2845" s="74">
        <v>2876</v>
      </c>
      <c r="C2845" s="71" t="s">
        <v>340</v>
      </c>
      <c r="D2845" s="72">
        <v>42956.232638888891</v>
      </c>
      <c r="E2845" s="70" t="s">
        <v>39</v>
      </c>
      <c r="F2845" s="33">
        <v>42956.217361111114</v>
      </c>
      <c r="G2845" s="51">
        <f t="shared" si="410"/>
        <v>1.5277777776645962E-2</v>
      </c>
      <c r="H2845" s="31" t="str">
        <f t="shared" si="407"/>
        <v>TOO LATE</v>
      </c>
      <c r="I2845" s="18"/>
      <c r="J2845" s="33">
        <v>42956.229166666664</v>
      </c>
      <c r="K2845" s="33">
        <v>42956.239583333336</v>
      </c>
      <c r="L2845" s="27">
        <f t="shared" si="408"/>
        <v>1.0416666671517305E-2</v>
      </c>
      <c r="M2845" s="28" t="str">
        <f t="shared" si="409"/>
        <v>TRUE</v>
      </c>
      <c r="N2845" s="31" t="s">
        <v>39</v>
      </c>
      <c r="O2845" s="29" t="s">
        <v>874</v>
      </c>
      <c r="P2845"/>
      <c r="Q2845"/>
      <c r="R2845"/>
      <c r="S2845"/>
      <c r="T2845"/>
      <c r="U2845"/>
      <c r="V2845"/>
      <c r="W2845"/>
    </row>
    <row r="2846" spans="1:23" ht="27" customHeight="1" thickBot="1" x14ac:dyDescent="0.3">
      <c r="A2846" s="127">
        <v>20441</v>
      </c>
      <c r="B2846" s="78">
        <v>2877</v>
      </c>
      <c r="C2846" s="67" t="s">
        <v>40</v>
      </c>
      <c r="D2846" s="68">
        <v>42956.295138888891</v>
      </c>
      <c r="E2846" s="66" t="s">
        <v>41</v>
      </c>
      <c r="F2846" s="33">
        <v>42956.217361111114</v>
      </c>
      <c r="G2846" s="51">
        <f t="shared" si="410"/>
        <v>7.7777777776645962E-2</v>
      </c>
      <c r="H2846" s="31" t="str">
        <f t="shared" si="407"/>
        <v>ACCEPTABLE</v>
      </c>
      <c r="I2846" s="18"/>
      <c r="J2846" s="33">
        <v>42956.274305555555</v>
      </c>
      <c r="K2846" s="33">
        <v>42956.286111111112</v>
      </c>
      <c r="L2846" s="27">
        <f t="shared" si="408"/>
        <v>1.1805555557657499E-2</v>
      </c>
      <c r="M2846" s="28" t="str">
        <f t="shared" si="409"/>
        <v>TRUE</v>
      </c>
      <c r="N2846" s="31" t="s">
        <v>41</v>
      </c>
      <c r="O2846" s="29" t="s">
        <v>1486</v>
      </c>
      <c r="P2846"/>
      <c r="Q2846"/>
      <c r="R2846"/>
      <c r="S2846"/>
      <c r="T2846"/>
      <c r="U2846"/>
      <c r="V2846"/>
      <c r="W2846"/>
    </row>
    <row r="2847" spans="1:23" ht="27" customHeight="1" thickBot="1" x14ac:dyDescent="0.3">
      <c r="A2847" s="127">
        <v>20441</v>
      </c>
      <c r="B2847" s="78">
        <v>2878</v>
      </c>
      <c r="C2847" s="67" t="s">
        <v>40</v>
      </c>
      <c r="D2847" s="68">
        <v>42956.319444444445</v>
      </c>
      <c r="E2847" s="66" t="s">
        <v>39</v>
      </c>
      <c r="F2847" s="33">
        <v>42956.217361111114</v>
      </c>
      <c r="G2847" s="51">
        <f t="shared" si="410"/>
        <v>0.10208333333139308</v>
      </c>
      <c r="H2847" s="31" t="str">
        <f t="shared" si="407"/>
        <v>ACCEPTABLE</v>
      </c>
      <c r="I2847" s="18"/>
      <c r="J2847" s="33">
        <v>42956.304861111108</v>
      </c>
      <c r="K2847" s="33">
        <v>42956.319444444445</v>
      </c>
      <c r="L2847" s="27">
        <f t="shared" si="408"/>
        <v>1.4583333337213844E-2</v>
      </c>
      <c r="M2847" s="28" t="str">
        <f t="shared" si="409"/>
        <v>TRUE</v>
      </c>
      <c r="N2847" s="31" t="s">
        <v>39</v>
      </c>
      <c r="O2847" s="29" t="s">
        <v>1487</v>
      </c>
      <c r="P2847"/>
      <c r="Q2847"/>
      <c r="R2847"/>
      <c r="S2847"/>
      <c r="T2847"/>
      <c r="U2847"/>
      <c r="V2847"/>
      <c r="W2847"/>
    </row>
    <row r="2848" spans="1:23" ht="27" customHeight="1" thickBot="1" x14ac:dyDescent="0.3">
      <c r="A2848" s="119">
        <v>20442</v>
      </c>
      <c r="B2848" s="74">
        <v>2879</v>
      </c>
      <c r="C2848" s="71" t="s">
        <v>43</v>
      </c>
      <c r="D2848" s="72">
        <v>42957.798611111109</v>
      </c>
      <c r="E2848" s="70" t="s">
        <v>41</v>
      </c>
      <c r="F2848" s="33">
        <v>42957.600694444445</v>
      </c>
      <c r="G2848" s="51">
        <f t="shared" si="410"/>
        <v>0.19791666666424135</v>
      </c>
      <c r="H2848" s="31" t="str">
        <f t="shared" si="407"/>
        <v>ACCEPTABLE</v>
      </c>
      <c r="I2848" s="18"/>
      <c r="J2848" s="33">
        <v>42957.774305555555</v>
      </c>
      <c r="K2848" s="33">
        <v>42957.786111111112</v>
      </c>
      <c r="L2848" s="27">
        <f t="shared" si="408"/>
        <v>1.1805555557657499E-2</v>
      </c>
      <c r="M2848" s="28" t="str">
        <f t="shared" si="409"/>
        <v>TRUE</v>
      </c>
      <c r="N2848" s="31" t="s">
        <v>41</v>
      </c>
      <c r="O2848" s="29" t="s">
        <v>398</v>
      </c>
      <c r="P2848"/>
      <c r="Q2848"/>
      <c r="R2848"/>
      <c r="S2848"/>
      <c r="T2848"/>
      <c r="U2848"/>
      <c r="V2848"/>
      <c r="W2848"/>
    </row>
    <row r="2849" spans="1:23" ht="27" customHeight="1" thickBot="1" x14ac:dyDescent="0.3">
      <c r="A2849" s="119">
        <v>20442</v>
      </c>
      <c r="B2849" s="74">
        <v>2880</v>
      </c>
      <c r="C2849" s="71" t="s">
        <v>40</v>
      </c>
      <c r="D2849" s="72">
        <v>42957.833333333336</v>
      </c>
      <c r="E2849" s="70" t="s">
        <v>39</v>
      </c>
      <c r="F2849" s="33">
        <v>42957.600694444445</v>
      </c>
      <c r="G2849" s="51">
        <f t="shared" si="410"/>
        <v>0.23263888889050577</v>
      </c>
      <c r="H2849" s="31" t="str">
        <f t="shared" si="407"/>
        <v>ACCEPTABLE</v>
      </c>
      <c r="I2849" s="18"/>
      <c r="J2849" s="33">
        <v>42957.821527777778</v>
      </c>
      <c r="K2849" s="33">
        <v>42957.830555555556</v>
      </c>
      <c r="L2849" s="27">
        <f t="shared" si="408"/>
        <v>9.0277777781011537E-3</v>
      </c>
      <c r="M2849" s="28" t="str">
        <f t="shared" si="409"/>
        <v>TRUE</v>
      </c>
      <c r="N2849" s="31" t="s">
        <v>39</v>
      </c>
      <c r="O2849" s="29" t="s">
        <v>1014</v>
      </c>
      <c r="P2849"/>
      <c r="Q2849"/>
      <c r="R2849"/>
      <c r="S2849"/>
      <c r="T2849"/>
      <c r="U2849"/>
      <c r="V2849"/>
      <c r="W2849"/>
    </row>
    <row r="2850" spans="1:23" ht="27" customHeight="1" thickBot="1" x14ac:dyDescent="0.3">
      <c r="A2850" s="119">
        <v>20443</v>
      </c>
      <c r="B2850" s="74">
        <v>2881</v>
      </c>
      <c r="C2850" s="71" t="s">
        <v>40</v>
      </c>
      <c r="D2850" s="72">
        <v>42957.9375</v>
      </c>
      <c r="E2850" s="70" t="s">
        <v>41</v>
      </c>
      <c r="F2850" s="33"/>
      <c r="G2850" s="51">
        <f t="shared" si="410"/>
        <v>42957.9375</v>
      </c>
      <c r="H2850" s="31" t="str">
        <f t="shared" si="407"/>
        <v>ACCEPTABLE</v>
      </c>
      <c r="I2850" s="18"/>
      <c r="J2850" s="33">
        <v>42957.895833333336</v>
      </c>
      <c r="K2850" s="33">
        <v>42957.90625</v>
      </c>
      <c r="L2850" s="27">
        <f t="shared" si="408"/>
        <v>1.0416666664241347E-2</v>
      </c>
      <c r="M2850" s="28" t="str">
        <f t="shared" si="409"/>
        <v>TRUE</v>
      </c>
      <c r="N2850" s="31" t="s">
        <v>41</v>
      </c>
      <c r="O2850" s="29" t="s">
        <v>1488</v>
      </c>
      <c r="P2850"/>
      <c r="Q2850"/>
      <c r="R2850"/>
      <c r="S2850"/>
      <c r="T2850"/>
      <c r="U2850"/>
      <c r="V2850"/>
      <c r="W2850"/>
    </row>
    <row r="2851" spans="1:23" ht="27" customHeight="1" thickBot="1" x14ac:dyDescent="0.3">
      <c r="A2851" s="119">
        <v>20444</v>
      </c>
      <c r="B2851" s="74">
        <v>2885</v>
      </c>
      <c r="C2851" s="71" t="s">
        <v>340</v>
      </c>
      <c r="D2851" s="72">
        <v>42959.538194444445</v>
      </c>
      <c r="E2851" s="70" t="s">
        <v>41</v>
      </c>
      <c r="F2851" s="33">
        <v>42959.267361111109</v>
      </c>
      <c r="G2851" s="51">
        <f t="shared" si="410"/>
        <v>0.27083333333575865</v>
      </c>
      <c r="H2851" s="31" t="str">
        <f t="shared" si="407"/>
        <v>ACCEPTABLE</v>
      </c>
      <c r="I2851" s="18"/>
      <c r="J2851" s="33">
        <v>42959.522916666669</v>
      </c>
      <c r="K2851" s="33">
        <v>42959.534722222219</v>
      </c>
      <c r="L2851" s="27">
        <f t="shared" si="408"/>
        <v>1.1805555550381541E-2</v>
      </c>
      <c r="M2851" s="28" t="str">
        <f t="shared" si="409"/>
        <v>TRUE</v>
      </c>
      <c r="N2851" s="31" t="s">
        <v>128</v>
      </c>
      <c r="O2851" s="29" t="s">
        <v>1489</v>
      </c>
      <c r="P2851"/>
      <c r="Q2851"/>
      <c r="R2851"/>
      <c r="S2851"/>
      <c r="T2851"/>
      <c r="U2851"/>
      <c r="V2851"/>
      <c r="W2851"/>
    </row>
    <row r="2852" spans="1:23" ht="27" customHeight="1" thickBot="1" x14ac:dyDescent="0.3">
      <c r="A2852" s="119">
        <v>20444</v>
      </c>
      <c r="B2852" s="74">
        <v>2886</v>
      </c>
      <c r="C2852" s="71" t="s">
        <v>51</v>
      </c>
      <c r="D2852" s="72">
        <v>42959.572916666664</v>
      </c>
      <c r="E2852" s="70" t="s">
        <v>39</v>
      </c>
      <c r="F2852" s="33">
        <v>42959.267361111109</v>
      </c>
      <c r="G2852" s="51">
        <f t="shared" si="410"/>
        <v>0.30555555555474712</v>
      </c>
      <c r="H2852" s="31" t="str">
        <f t="shared" si="407"/>
        <v>ACCEPTABLE</v>
      </c>
      <c r="I2852" s="18"/>
      <c r="J2852" s="33">
        <v>42959.555555555555</v>
      </c>
      <c r="K2852" s="33">
        <v>42959.561805555553</v>
      </c>
      <c r="L2852" s="27">
        <f t="shared" si="408"/>
        <v>6.2499999985448085E-3</v>
      </c>
      <c r="M2852" s="28" t="str">
        <f t="shared" si="409"/>
        <v>TRUE</v>
      </c>
      <c r="N2852" s="31" t="s">
        <v>39</v>
      </c>
      <c r="O2852" s="29" t="s">
        <v>1490</v>
      </c>
      <c r="P2852"/>
      <c r="Q2852"/>
      <c r="R2852"/>
      <c r="S2852"/>
      <c r="T2852"/>
      <c r="U2852"/>
      <c r="V2852"/>
      <c r="W2852"/>
    </row>
    <row r="2853" spans="1:23" ht="27" customHeight="1" thickBot="1" x14ac:dyDescent="0.3">
      <c r="A2853" s="127">
        <v>20444</v>
      </c>
      <c r="B2853" s="78">
        <v>2887</v>
      </c>
      <c r="C2853" s="67" t="s">
        <v>53</v>
      </c>
      <c r="D2853" s="68">
        <v>42960.298611111109</v>
      </c>
      <c r="E2853" s="66" t="s">
        <v>41</v>
      </c>
      <c r="F2853" s="33">
        <v>42960.12222222222</v>
      </c>
      <c r="G2853" s="51">
        <f t="shared" si="410"/>
        <v>0.17638888888905058</v>
      </c>
      <c r="H2853" s="31" t="str">
        <f t="shared" si="407"/>
        <v>ACCEPTABLE</v>
      </c>
      <c r="J2853" s="33">
        <v>42960.292361111111</v>
      </c>
      <c r="K2853" s="33">
        <v>42960.298611111109</v>
      </c>
      <c r="L2853" s="27">
        <f t="shared" si="408"/>
        <v>6.2499999985448085E-3</v>
      </c>
      <c r="M2853" s="28" t="str">
        <f t="shared" si="409"/>
        <v>TRUE</v>
      </c>
      <c r="N2853" s="31" t="s">
        <v>41</v>
      </c>
      <c r="O2853" s="29" t="s">
        <v>1491</v>
      </c>
      <c r="P2853"/>
      <c r="Q2853"/>
      <c r="R2853"/>
      <c r="S2853"/>
      <c r="T2853"/>
      <c r="U2853"/>
      <c r="V2853"/>
      <c r="W2853"/>
    </row>
    <row r="2854" spans="1:23" ht="27" customHeight="1" thickBot="1" x14ac:dyDescent="0.3">
      <c r="A2854" s="127">
        <v>20444</v>
      </c>
      <c r="B2854" s="78">
        <v>2888</v>
      </c>
      <c r="C2854" s="67" t="s">
        <v>53</v>
      </c>
      <c r="D2854" s="68">
        <v>42960.347222222219</v>
      </c>
      <c r="E2854" s="66" t="s">
        <v>39</v>
      </c>
      <c r="F2854" s="33">
        <v>42960.12222222222</v>
      </c>
      <c r="G2854" s="51">
        <f t="shared" si="410"/>
        <v>0.22499999999854481</v>
      </c>
      <c r="H2854" s="31" t="str">
        <f t="shared" si="407"/>
        <v>ACCEPTABLE</v>
      </c>
      <c r="J2854" s="33">
        <v>42960.338888888888</v>
      </c>
      <c r="K2854" s="33">
        <v>42960.345138888886</v>
      </c>
      <c r="L2854" s="27">
        <f t="shared" si="408"/>
        <v>6.2499999985448085E-3</v>
      </c>
      <c r="M2854" s="28" t="str">
        <f t="shared" si="409"/>
        <v>TRUE</v>
      </c>
      <c r="N2854" s="31" t="s">
        <v>39</v>
      </c>
      <c r="O2854" s="29" t="s">
        <v>1491</v>
      </c>
      <c r="P2854"/>
      <c r="Q2854"/>
      <c r="R2854"/>
      <c r="S2854"/>
      <c r="T2854"/>
      <c r="U2854"/>
      <c r="V2854"/>
      <c r="W2854"/>
    </row>
    <row r="2855" spans="1:23" ht="27" customHeight="1" thickBot="1" x14ac:dyDescent="0.3">
      <c r="A2855" s="119">
        <v>20444</v>
      </c>
      <c r="B2855" s="74">
        <v>2889</v>
      </c>
      <c r="C2855" s="71" t="s">
        <v>68</v>
      </c>
      <c r="D2855" s="72">
        <v>42960.798611111109</v>
      </c>
      <c r="E2855" s="70" t="s">
        <v>41</v>
      </c>
      <c r="F2855" s="33">
        <v>42960.716666666667</v>
      </c>
      <c r="G2855" s="51">
        <f t="shared" si="410"/>
        <v>8.1944444442342501E-2</v>
      </c>
      <c r="H2855" s="31" t="str">
        <f t="shared" si="407"/>
        <v>ACCEPTABLE</v>
      </c>
      <c r="J2855" s="33">
        <v>42960.79583333333</v>
      </c>
      <c r="K2855" s="33">
        <v>42960.802083333336</v>
      </c>
      <c r="L2855" s="27">
        <f t="shared" si="408"/>
        <v>6.2500000058207661E-3</v>
      </c>
      <c r="M2855" s="28" t="str">
        <f t="shared" si="409"/>
        <v>TRUE</v>
      </c>
      <c r="N2855" s="31" t="s">
        <v>41</v>
      </c>
      <c r="O2855" s="29" t="s">
        <v>1492</v>
      </c>
      <c r="P2855"/>
      <c r="Q2855"/>
      <c r="R2855"/>
      <c r="S2855"/>
      <c r="T2855"/>
      <c r="U2855"/>
      <c r="V2855"/>
      <c r="W2855"/>
    </row>
    <row r="2856" spans="1:23" ht="27" customHeight="1" thickBot="1" x14ac:dyDescent="0.3">
      <c r="A2856" s="119">
        <v>20444</v>
      </c>
      <c r="B2856" s="74">
        <v>2890</v>
      </c>
      <c r="C2856" s="71" t="s">
        <v>340</v>
      </c>
      <c r="D2856" s="72">
        <v>42960.822916666664</v>
      </c>
      <c r="E2856" s="70" t="s">
        <v>39</v>
      </c>
      <c r="F2856" s="33">
        <v>42960.716666666667</v>
      </c>
      <c r="G2856" s="51">
        <f t="shared" si="410"/>
        <v>0.10624999999708962</v>
      </c>
      <c r="H2856" s="31" t="str">
        <f t="shared" si="407"/>
        <v>ACCEPTABLE</v>
      </c>
      <c r="J2856" s="33">
        <v>42960.816666666666</v>
      </c>
      <c r="K2856" s="33">
        <v>42960.827777777777</v>
      </c>
      <c r="L2856" s="27">
        <f t="shared" si="408"/>
        <v>1.1111111110949423E-2</v>
      </c>
      <c r="M2856" s="28" t="str">
        <f t="shared" si="409"/>
        <v>TRUE</v>
      </c>
      <c r="N2856" s="31" t="s">
        <v>39</v>
      </c>
      <c r="O2856" s="29" t="s">
        <v>1493</v>
      </c>
      <c r="P2856"/>
      <c r="Q2856"/>
      <c r="R2856"/>
      <c r="S2856"/>
      <c r="T2856"/>
      <c r="U2856"/>
      <c r="V2856"/>
      <c r="W2856"/>
    </row>
    <row r="2857" spans="1:23" ht="27" customHeight="1" thickBot="1" x14ac:dyDescent="0.3">
      <c r="A2857" s="119">
        <v>20445</v>
      </c>
      <c r="B2857" s="74">
        <v>2891</v>
      </c>
      <c r="C2857" s="71" t="s">
        <v>340</v>
      </c>
      <c r="D2857" s="72">
        <v>42961.590277777781</v>
      </c>
      <c r="E2857" s="70" t="s">
        <v>41</v>
      </c>
      <c r="F2857" s="33">
        <v>42961.549305555556</v>
      </c>
      <c r="G2857" s="51">
        <f t="shared" si="410"/>
        <v>4.0972222224809229E-2</v>
      </c>
      <c r="H2857" s="31" t="str">
        <f t="shared" si="407"/>
        <v>TOO LATE</v>
      </c>
      <c r="J2857" s="33">
        <v>42961.587500000001</v>
      </c>
      <c r="K2857" s="33">
        <v>42961.59652777778</v>
      </c>
      <c r="L2857" s="27">
        <f t="shared" si="408"/>
        <v>9.0277777781011537E-3</v>
      </c>
      <c r="M2857" s="28" t="str">
        <f t="shared" si="409"/>
        <v>TRUE</v>
      </c>
      <c r="N2857" s="31" t="s">
        <v>41</v>
      </c>
      <c r="O2857" s="29" t="s">
        <v>1494</v>
      </c>
      <c r="P2857"/>
      <c r="Q2857"/>
      <c r="R2857"/>
      <c r="S2857"/>
      <c r="T2857"/>
      <c r="U2857"/>
      <c r="V2857"/>
      <c r="W2857"/>
    </row>
    <row r="2858" spans="1:23" ht="27" customHeight="1" thickBot="1" x14ac:dyDescent="0.3">
      <c r="A2858" s="119">
        <v>20445</v>
      </c>
      <c r="B2858" s="74">
        <v>2892</v>
      </c>
      <c r="C2858" s="71" t="s">
        <v>68</v>
      </c>
      <c r="D2858" s="72">
        <v>42961.625</v>
      </c>
      <c r="E2858" s="70" t="s">
        <v>39</v>
      </c>
      <c r="F2858" s="33">
        <v>42961.549305555556</v>
      </c>
      <c r="G2858" s="51">
        <f t="shared" si="410"/>
        <v>7.5694444443797693E-2</v>
      </c>
      <c r="H2858" s="31" t="str">
        <f t="shared" si="407"/>
        <v>ACCEPTABLE</v>
      </c>
      <c r="J2858" s="33">
        <v>42961.616666666669</v>
      </c>
      <c r="K2858" s="33">
        <v>42961.623611111114</v>
      </c>
      <c r="L2858" s="27">
        <f t="shared" si="408"/>
        <v>6.9444444452528842E-3</v>
      </c>
      <c r="M2858" s="28" t="str">
        <f t="shared" si="409"/>
        <v>TRUE</v>
      </c>
      <c r="N2858" s="31" t="s">
        <v>39</v>
      </c>
      <c r="O2858" s="29" t="s">
        <v>1495</v>
      </c>
      <c r="P2858"/>
      <c r="Q2858"/>
      <c r="R2858"/>
      <c r="S2858"/>
      <c r="T2858"/>
      <c r="U2858"/>
      <c r="V2858"/>
      <c r="W2858"/>
    </row>
    <row r="2859" spans="1:23" ht="27" customHeight="1" thickBot="1" x14ac:dyDescent="0.3">
      <c r="A2859" s="119">
        <v>20445</v>
      </c>
      <c r="B2859" s="74">
        <v>2893</v>
      </c>
      <c r="C2859" s="71" t="s">
        <v>68</v>
      </c>
      <c r="D2859" s="72">
        <v>42962.569444444445</v>
      </c>
      <c r="E2859" s="70" t="s">
        <v>41</v>
      </c>
      <c r="F2859" s="33">
        <v>42962.281944444447</v>
      </c>
      <c r="G2859" s="51">
        <f t="shared" si="410"/>
        <v>0.28749999999854481</v>
      </c>
      <c r="H2859" s="31" t="str">
        <f t="shared" si="407"/>
        <v>ACCEPTABLE</v>
      </c>
      <c r="J2859" s="33">
        <v>42962.55972222222</v>
      </c>
      <c r="K2859" s="33">
        <v>42962.566666666666</v>
      </c>
      <c r="L2859" s="27">
        <f t="shared" si="408"/>
        <v>6.9444444452528842E-3</v>
      </c>
      <c r="M2859" s="28" t="str">
        <f t="shared" si="409"/>
        <v>TRUE</v>
      </c>
      <c r="N2859" s="31" t="s">
        <v>41</v>
      </c>
      <c r="O2859" s="29" t="s">
        <v>1496</v>
      </c>
      <c r="P2859"/>
      <c r="Q2859"/>
      <c r="R2859"/>
      <c r="S2859"/>
      <c r="T2859"/>
      <c r="U2859"/>
      <c r="V2859"/>
      <c r="W2859"/>
    </row>
    <row r="2860" spans="1:23" ht="27" customHeight="1" thickBot="1" x14ac:dyDescent="0.3">
      <c r="A2860" s="119">
        <v>20445</v>
      </c>
      <c r="B2860" s="74">
        <v>2894</v>
      </c>
      <c r="C2860" s="71" t="s">
        <v>340</v>
      </c>
      <c r="D2860" s="72">
        <v>42962.597222222219</v>
      </c>
      <c r="E2860" s="70" t="s">
        <v>39</v>
      </c>
      <c r="F2860" s="33">
        <v>42962.281944444447</v>
      </c>
      <c r="G2860" s="51">
        <f t="shared" si="410"/>
        <v>0.31527777777228039</v>
      </c>
      <c r="H2860" s="31" t="str">
        <f t="shared" si="407"/>
        <v>ACCEPTABLE</v>
      </c>
      <c r="J2860" s="33">
        <v>42962.586805555555</v>
      </c>
      <c r="K2860" s="33">
        <v>42962.602083333331</v>
      </c>
      <c r="L2860" s="27">
        <f t="shared" si="408"/>
        <v>1.5277777776645962E-2</v>
      </c>
      <c r="M2860" s="28" t="str">
        <f t="shared" si="409"/>
        <v>TRUE</v>
      </c>
      <c r="N2860" s="31" t="s">
        <v>39</v>
      </c>
      <c r="O2860" s="29" t="s">
        <v>1497</v>
      </c>
      <c r="P2860"/>
      <c r="Q2860"/>
      <c r="R2860"/>
      <c r="S2860"/>
      <c r="T2860"/>
      <c r="U2860"/>
      <c r="V2860"/>
      <c r="W2860"/>
    </row>
    <row r="2861" spans="1:23" ht="27" customHeight="1" thickBot="1" x14ac:dyDescent="0.3">
      <c r="A2861" s="127">
        <v>20446</v>
      </c>
      <c r="B2861" s="78">
        <v>2896</v>
      </c>
      <c r="C2861" s="67" t="s">
        <v>43</v>
      </c>
      <c r="D2861" s="68">
        <v>42962.680555555555</v>
      </c>
      <c r="E2861" s="66" t="s">
        <v>39</v>
      </c>
      <c r="F2861" s="33">
        <v>42962.281944444447</v>
      </c>
      <c r="G2861" s="51">
        <f t="shared" si="410"/>
        <v>0.39861111110803904</v>
      </c>
      <c r="H2861" s="31" t="str">
        <f t="shared" si="407"/>
        <v>ACCEPTABLE</v>
      </c>
      <c r="J2861" s="33">
        <v>42962.651388888888</v>
      </c>
      <c r="K2861" s="33">
        <v>42962.65625</v>
      </c>
      <c r="L2861" s="27">
        <f t="shared" si="408"/>
        <v>4.8611111124046147E-3</v>
      </c>
      <c r="M2861" s="28" t="str">
        <f t="shared" si="409"/>
        <v>TRUE</v>
      </c>
      <c r="N2861" s="31" t="s">
        <v>39</v>
      </c>
      <c r="O2861" s="29" t="s">
        <v>1498</v>
      </c>
      <c r="P2861"/>
      <c r="Q2861"/>
      <c r="R2861"/>
      <c r="S2861"/>
      <c r="T2861"/>
      <c r="U2861"/>
      <c r="V2861"/>
      <c r="W2861"/>
    </row>
    <row r="2862" spans="1:23" ht="27" customHeight="1" thickBot="1" x14ac:dyDescent="0.3">
      <c r="A2862" s="119">
        <v>20447</v>
      </c>
      <c r="B2862" s="74">
        <v>2897</v>
      </c>
      <c r="C2862" s="71" t="s">
        <v>40</v>
      </c>
      <c r="D2862" s="72">
        <v>42963.1875</v>
      </c>
      <c r="E2862" s="70" t="s">
        <v>41</v>
      </c>
      <c r="F2862" s="33">
        <v>42963.004166666666</v>
      </c>
      <c r="G2862" s="51">
        <f t="shared" si="410"/>
        <v>0.18333333333430346</v>
      </c>
      <c r="H2862" s="31" t="str">
        <f t="shared" si="407"/>
        <v>ACCEPTABLE</v>
      </c>
      <c r="J2862" s="33">
        <v>42963.288888888892</v>
      </c>
      <c r="K2862" s="33">
        <v>42963.298611111109</v>
      </c>
      <c r="L2862" s="27">
        <f t="shared" si="408"/>
        <v>9.7222222175332718E-3</v>
      </c>
      <c r="M2862" s="28" t="str">
        <f t="shared" si="409"/>
        <v>TRUE</v>
      </c>
      <c r="N2862" s="31" t="s">
        <v>41</v>
      </c>
      <c r="O2862" s="29" t="s">
        <v>1499</v>
      </c>
      <c r="P2862"/>
      <c r="Q2862"/>
      <c r="R2862"/>
      <c r="S2862"/>
      <c r="T2862"/>
      <c r="U2862"/>
      <c r="V2862"/>
      <c r="W2862"/>
    </row>
    <row r="2863" spans="1:23" ht="27" customHeight="1" thickBot="1" x14ac:dyDescent="0.3">
      <c r="A2863" s="127">
        <v>20447</v>
      </c>
      <c r="B2863" s="78">
        <v>2899</v>
      </c>
      <c r="C2863" s="67" t="s">
        <v>43</v>
      </c>
      <c r="D2863" s="68">
        <v>42963.326388888891</v>
      </c>
      <c r="E2863" s="66" t="s">
        <v>39</v>
      </c>
      <c r="F2863" s="33">
        <v>42963.293055555558</v>
      </c>
      <c r="G2863" s="51">
        <f t="shared" ref="G2863" si="412">IF(D2863="","",D2863-F2863)</f>
        <v>3.3333333332848269E-2</v>
      </c>
      <c r="H2863" s="31" t="str">
        <f t="shared" si="407"/>
        <v>TOO LATE</v>
      </c>
      <c r="J2863" s="33">
        <v>42963.325694444444</v>
      </c>
      <c r="K2863" s="33">
        <v>42963.329861111109</v>
      </c>
      <c r="L2863" s="27">
        <f t="shared" si="408"/>
        <v>4.166666665696539E-3</v>
      </c>
      <c r="M2863" s="28" t="str">
        <f t="shared" si="409"/>
        <v>TRUE</v>
      </c>
      <c r="N2863" s="31" t="s">
        <v>39</v>
      </c>
      <c r="O2863" s="29" t="s">
        <v>1500</v>
      </c>
      <c r="P2863"/>
      <c r="Q2863"/>
      <c r="R2863"/>
      <c r="S2863"/>
      <c r="T2863"/>
      <c r="U2863"/>
      <c r="V2863"/>
      <c r="W2863"/>
    </row>
    <row r="2864" spans="1:23" ht="27" customHeight="1" thickBot="1" x14ac:dyDescent="0.3">
      <c r="A2864" s="127">
        <v>20448</v>
      </c>
      <c r="B2864" s="78">
        <v>2900</v>
      </c>
      <c r="C2864" s="67" t="s">
        <v>340</v>
      </c>
      <c r="D2864" s="68">
        <v>42964.309027777781</v>
      </c>
      <c r="E2864" s="66" t="s">
        <v>41</v>
      </c>
      <c r="F2864" s="33">
        <v>42964.23541666667</v>
      </c>
      <c r="G2864" s="51">
        <f t="shared" si="410"/>
        <v>7.3611111110949423E-2</v>
      </c>
      <c r="H2864" s="31" t="str">
        <f t="shared" si="407"/>
        <v>ACCEPTABLE</v>
      </c>
      <c r="J2864" s="33">
        <v>42964.320833333331</v>
      </c>
      <c r="K2864" s="33">
        <v>42964.330555555556</v>
      </c>
      <c r="L2864" s="27">
        <f t="shared" si="408"/>
        <v>9.7222222248092294E-3</v>
      </c>
      <c r="M2864" s="28" t="str">
        <f t="shared" si="409"/>
        <v>TRUE</v>
      </c>
      <c r="N2864" s="31" t="s">
        <v>41</v>
      </c>
      <c r="O2864" s="29" t="s">
        <v>1501</v>
      </c>
      <c r="P2864"/>
      <c r="Q2864"/>
      <c r="R2864"/>
      <c r="S2864"/>
      <c r="T2864"/>
      <c r="U2864"/>
      <c r="V2864"/>
      <c r="W2864"/>
    </row>
    <row r="2865" spans="1:23" ht="27" customHeight="1" thickBot="1" x14ac:dyDescent="0.3">
      <c r="A2865" s="127">
        <v>20448</v>
      </c>
      <c r="B2865" s="78">
        <v>2901</v>
      </c>
      <c r="C2865" s="67" t="s">
        <v>51</v>
      </c>
      <c r="D2865" s="68">
        <v>42964.326388888891</v>
      </c>
      <c r="E2865" s="66" t="s">
        <v>39</v>
      </c>
      <c r="F2865" s="33">
        <v>42964.23541666667</v>
      </c>
      <c r="G2865" s="51">
        <f t="shared" si="410"/>
        <v>9.0972222220443655E-2</v>
      </c>
      <c r="H2865" s="31" t="str">
        <f t="shared" si="407"/>
        <v>ACCEPTABLE</v>
      </c>
      <c r="J2865" s="33">
        <v>42964.342361111114</v>
      </c>
      <c r="K2865" s="33">
        <v>42964.354166666664</v>
      </c>
      <c r="L2865" s="27">
        <f t="shared" si="408"/>
        <v>1.1805555550381541E-2</v>
      </c>
      <c r="M2865" s="28" t="str">
        <f t="shared" si="409"/>
        <v>TRUE</v>
      </c>
      <c r="N2865" s="31" t="s">
        <v>39</v>
      </c>
      <c r="O2865" s="29" t="s">
        <v>1501</v>
      </c>
      <c r="P2865"/>
      <c r="Q2865"/>
      <c r="R2865"/>
      <c r="S2865"/>
      <c r="T2865"/>
      <c r="U2865"/>
      <c r="V2865"/>
      <c r="W2865"/>
    </row>
    <row r="2866" spans="1:23" ht="27" customHeight="1" thickBot="1" x14ac:dyDescent="0.3">
      <c r="A2866" s="127">
        <v>20448</v>
      </c>
      <c r="B2866" s="78">
        <v>2900</v>
      </c>
      <c r="C2866" s="67" t="s">
        <v>340</v>
      </c>
      <c r="D2866" s="68">
        <v>42965.340277777781</v>
      </c>
      <c r="E2866" s="66" t="s">
        <v>41</v>
      </c>
      <c r="F2866" s="33">
        <v>42964.64166666667</v>
      </c>
      <c r="G2866" s="51">
        <f t="shared" si="410"/>
        <v>0.69861111111094942</v>
      </c>
      <c r="H2866" s="31" t="str">
        <f t="shared" si="407"/>
        <v>ACCEPTABLE</v>
      </c>
      <c r="J2866" s="33">
        <v>42965.336111111108</v>
      </c>
      <c r="K2866" s="33">
        <v>42965.345833333333</v>
      </c>
      <c r="L2866" s="27">
        <f t="shared" si="408"/>
        <v>9.7222222248092294E-3</v>
      </c>
      <c r="M2866" s="28" t="str">
        <f t="shared" si="409"/>
        <v>TRUE</v>
      </c>
      <c r="N2866" s="31" t="s">
        <v>41</v>
      </c>
      <c r="O2866" s="29" t="s">
        <v>1502</v>
      </c>
      <c r="P2866"/>
      <c r="Q2866"/>
      <c r="R2866"/>
      <c r="S2866"/>
      <c r="T2866"/>
      <c r="U2866"/>
      <c r="V2866"/>
      <c r="W2866"/>
    </row>
    <row r="2867" spans="1:23" ht="27" customHeight="1" thickBot="1" x14ac:dyDescent="0.3">
      <c r="A2867" s="127">
        <v>20448</v>
      </c>
      <c r="B2867" s="78">
        <v>2901</v>
      </c>
      <c r="C2867" s="67" t="s">
        <v>51</v>
      </c>
      <c r="D2867" s="68">
        <v>42965.375</v>
      </c>
      <c r="E2867" s="66" t="s">
        <v>39</v>
      </c>
      <c r="F2867" s="33">
        <v>42964.64166666667</v>
      </c>
      <c r="G2867" s="51">
        <f t="shared" si="410"/>
        <v>0.73333333332993789</v>
      </c>
      <c r="H2867" s="31" t="str">
        <f t="shared" si="407"/>
        <v>ACCEPTABLE</v>
      </c>
      <c r="J2867" s="33">
        <v>42965.368055555555</v>
      </c>
      <c r="K2867" s="33">
        <v>42965.375</v>
      </c>
      <c r="L2867" s="27">
        <f t="shared" si="408"/>
        <v>6.9444444452528842E-3</v>
      </c>
      <c r="M2867" s="28" t="str">
        <f t="shared" si="409"/>
        <v>TRUE</v>
      </c>
      <c r="N2867" s="31" t="s">
        <v>39</v>
      </c>
      <c r="O2867" s="29" t="s">
        <v>1503</v>
      </c>
      <c r="P2867"/>
      <c r="Q2867"/>
      <c r="R2867"/>
      <c r="S2867"/>
      <c r="T2867"/>
      <c r="U2867"/>
      <c r="V2867"/>
      <c r="W2867"/>
    </row>
    <row r="2868" spans="1:23" ht="27" customHeight="1" thickBot="1" x14ac:dyDescent="0.3">
      <c r="A2868" s="127">
        <v>20448</v>
      </c>
      <c r="B2868" s="78">
        <v>2902</v>
      </c>
      <c r="C2868" s="67" t="s">
        <v>51</v>
      </c>
      <c r="D2868" s="68">
        <v>42966.277777777781</v>
      </c>
      <c r="E2868" s="66" t="s">
        <v>41</v>
      </c>
      <c r="F2868" s="33">
        <v>42966.213194444441</v>
      </c>
      <c r="G2868" s="51">
        <f t="shared" si="410"/>
        <v>6.4583333340124227E-2</v>
      </c>
      <c r="H2868" s="31" t="str">
        <f t="shared" ref="H2868:H2921" si="413">IF(D2868-F2868&lt;0,"TOO LATE",IF(G2868="","",IF(OR(DAY(D2868-F2868)&gt;1,AND(HOUR(D2868-F2868)&gt;HOUR("0:59"),(SIGN(D2868-F2868)=1))),"ACCEPTABLE","TOO LATE")))</f>
        <v>ACCEPTABLE</v>
      </c>
      <c r="J2868" s="33">
        <v>42966.29791666667</v>
      </c>
      <c r="K2868" s="33">
        <v>42966.304166666669</v>
      </c>
      <c r="L2868" s="27">
        <f t="shared" si="408"/>
        <v>6.2499999985448085E-3</v>
      </c>
      <c r="M2868" s="28" t="str">
        <f t="shared" si="409"/>
        <v>TRUE</v>
      </c>
      <c r="N2868" s="31" t="s">
        <v>41</v>
      </c>
      <c r="O2868" s="29" t="s">
        <v>1504</v>
      </c>
      <c r="P2868"/>
      <c r="Q2868"/>
      <c r="R2868"/>
      <c r="S2868"/>
      <c r="T2868"/>
      <c r="U2868"/>
      <c r="V2868"/>
      <c r="W2868"/>
    </row>
    <row r="2869" spans="1:23" ht="27" customHeight="1" thickBot="1" x14ac:dyDescent="0.3">
      <c r="A2869" s="127">
        <v>20448</v>
      </c>
      <c r="B2869" s="78">
        <v>2903</v>
      </c>
      <c r="C2869" s="67" t="s">
        <v>340</v>
      </c>
      <c r="D2869" s="68">
        <v>42966.305555555555</v>
      </c>
      <c r="E2869" s="66" t="s">
        <v>39</v>
      </c>
      <c r="F2869" s="33">
        <v>42966.213194444441</v>
      </c>
      <c r="G2869" s="51">
        <f t="shared" si="410"/>
        <v>9.2361111113859806E-2</v>
      </c>
      <c r="H2869" s="31" t="str">
        <f t="shared" si="413"/>
        <v>ACCEPTABLE</v>
      </c>
      <c r="J2869" s="33">
        <v>42966.324999999997</v>
      </c>
      <c r="K2869" s="33">
        <v>42966.334027777775</v>
      </c>
      <c r="L2869" s="27">
        <f t="shared" ref="L2869:L2922" si="414">IF(OR(K2869="",J2869=""), "Incomplete Data", K2869-J2869)</f>
        <v>9.0277777781011537E-3</v>
      </c>
      <c r="M2869" s="28" t="str">
        <f t="shared" ref="M2869:M2922" si="415">_xlfn.IFS(OR(J2869=0,K2869=0,L2869=""), "Incomplete Data", OR(L2869&gt;$M$5,L2869&lt;-$M$5),"FALSE",  OR(L2869&lt;=$M$5,L2869&gt;-$M$5), "TRUE")</f>
        <v>TRUE</v>
      </c>
      <c r="N2869" s="31" t="s">
        <v>39</v>
      </c>
      <c r="O2869" s="29" t="s">
        <v>1505</v>
      </c>
      <c r="P2869"/>
      <c r="Q2869"/>
      <c r="R2869"/>
      <c r="S2869"/>
      <c r="T2869"/>
      <c r="U2869"/>
      <c r="V2869"/>
      <c r="W2869"/>
    </row>
    <row r="2870" spans="1:23" ht="27" customHeight="1" thickBot="1" x14ac:dyDescent="0.3">
      <c r="A2870" s="119">
        <v>20449</v>
      </c>
      <c r="B2870" s="74">
        <v>2904</v>
      </c>
      <c r="C2870" s="71" t="s">
        <v>40</v>
      </c>
      <c r="D2870" s="72">
        <v>42967.611111111109</v>
      </c>
      <c r="E2870" s="70" t="s">
        <v>41</v>
      </c>
      <c r="F2870" s="33">
        <v>42967.480555555558</v>
      </c>
      <c r="G2870" s="51">
        <f t="shared" ref="G2870:G2923" si="416">IF(D2870="","",D2870-F2870)</f>
        <v>0.13055555555183673</v>
      </c>
      <c r="H2870" s="31" t="str">
        <f t="shared" si="413"/>
        <v>ACCEPTABLE</v>
      </c>
      <c r="J2870" s="33">
        <v>42967.594444444447</v>
      </c>
      <c r="K2870" s="33">
        <v>42967.604861111111</v>
      </c>
      <c r="L2870" s="27">
        <f t="shared" si="414"/>
        <v>1.0416666664241347E-2</v>
      </c>
      <c r="M2870" s="28" t="str">
        <f t="shared" si="415"/>
        <v>TRUE</v>
      </c>
      <c r="N2870" s="31" t="s">
        <v>41</v>
      </c>
      <c r="O2870" s="29" t="s">
        <v>1506</v>
      </c>
      <c r="P2870"/>
      <c r="Q2870"/>
      <c r="R2870"/>
      <c r="S2870"/>
      <c r="T2870"/>
      <c r="U2870"/>
      <c r="V2870"/>
      <c r="W2870"/>
    </row>
    <row r="2871" spans="1:23" ht="27" customHeight="1" thickBot="1" x14ac:dyDescent="0.3">
      <c r="A2871" s="127">
        <v>20449</v>
      </c>
      <c r="B2871" s="78">
        <v>2905</v>
      </c>
      <c r="C2871" s="67" t="s">
        <v>43</v>
      </c>
      <c r="D2871" s="68">
        <v>42967.645833333336</v>
      </c>
      <c r="E2871" s="66" t="s">
        <v>39</v>
      </c>
      <c r="F2871" s="33">
        <v>42967.480555555558</v>
      </c>
      <c r="G2871" s="51">
        <f t="shared" si="416"/>
        <v>0.16527777777810115</v>
      </c>
      <c r="H2871" s="31" t="str">
        <f t="shared" si="413"/>
        <v>ACCEPTABLE</v>
      </c>
      <c r="J2871" s="33">
        <v>42967.634027777778</v>
      </c>
      <c r="K2871" s="33">
        <v>42967.640972222223</v>
      </c>
      <c r="L2871" s="27">
        <f t="shared" si="414"/>
        <v>6.9444444452528842E-3</v>
      </c>
      <c r="M2871" s="28" t="str">
        <f t="shared" si="415"/>
        <v>TRUE</v>
      </c>
      <c r="N2871" s="31" t="s">
        <v>39</v>
      </c>
      <c r="O2871" s="29" t="s">
        <v>1507</v>
      </c>
      <c r="P2871"/>
      <c r="Q2871"/>
      <c r="R2871"/>
      <c r="S2871"/>
      <c r="T2871"/>
      <c r="U2871"/>
      <c r="V2871"/>
      <c r="W2871"/>
    </row>
    <row r="2872" spans="1:23" ht="27" customHeight="1" thickBot="1" x14ac:dyDescent="0.3">
      <c r="A2872" s="119">
        <v>20449</v>
      </c>
      <c r="B2872" s="74">
        <v>2906</v>
      </c>
      <c r="C2872" s="71" t="s">
        <v>43</v>
      </c>
      <c r="D2872" s="72">
        <v>42967.791666666664</v>
      </c>
      <c r="E2872" s="70" t="s">
        <v>39</v>
      </c>
      <c r="F2872" s="33">
        <v>42967.480555555558</v>
      </c>
      <c r="G2872" s="51">
        <f t="shared" si="416"/>
        <v>0.31111111110658385</v>
      </c>
      <c r="H2872" s="31" t="str">
        <f t="shared" si="413"/>
        <v>ACCEPTABLE</v>
      </c>
      <c r="J2872" s="33">
        <v>42967.782638888886</v>
      </c>
      <c r="K2872" s="33">
        <v>42967.789583333331</v>
      </c>
      <c r="L2872" s="27">
        <f t="shared" si="414"/>
        <v>6.9444444452528842E-3</v>
      </c>
      <c r="M2872" s="28" t="str">
        <f t="shared" si="415"/>
        <v>TRUE</v>
      </c>
      <c r="N2872" s="31" t="s">
        <v>39</v>
      </c>
      <c r="O2872" s="29" t="s">
        <v>1508</v>
      </c>
      <c r="P2872"/>
      <c r="Q2872"/>
      <c r="R2872"/>
      <c r="S2872"/>
      <c r="T2872"/>
      <c r="U2872"/>
      <c r="V2872"/>
      <c r="W2872"/>
    </row>
    <row r="2873" spans="1:23" ht="27" customHeight="1" thickBot="1" x14ac:dyDescent="0.3">
      <c r="A2873" s="119">
        <v>20449</v>
      </c>
      <c r="B2873" s="74">
        <v>2907</v>
      </c>
      <c r="C2873" s="71" t="s">
        <v>43</v>
      </c>
      <c r="D2873" s="141">
        <v>42967.885416666664</v>
      </c>
      <c r="E2873" s="70" t="s">
        <v>41</v>
      </c>
      <c r="F2873" s="33">
        <v>42967.480555555558</v>
      </c>
      <c r="G2873" s="51">
        <f t="shared" si="416"/>
        <v>0.40486111110658385</v>
      </c>
      <c r="H2873" s="31" t="str">
        <f t="shared" si="413"/>
        <v>ACCEPTABLE</v>
      </c>
      <c r="J2873" s="33">
        <v>42967.887499999997</v>
      </c>
      <c r="K2873" s="33">
        <v>42967.893750000003</v>
      </c>
      <c r="L2873" s="27">
        <f t="shared" si="414"/>
        <v>6.2500000058207661E-3</v>
      </c>
      <c r="M2873" s="28" t="str">
        <f t="shared" si="415"/>
        <v>TRUE</v>
      </c>
      <c r="N2873" s="31" t="s">
        <v>41</v>
      </c>
      <c r="O2873" s="29" t="s">
        <v>1508</v>
      </c>
      <c r="P2873"/>
      <c r="Q2873"/>
      <c r="R2873"/>
      <c r="S2873"/>
      <c r="T2873"/>
      <c r="U2873"/>
      <c r="V2873"/>
      <c r="W2873"/>
    </row>
    <row r="2874" spans="1:23" ht="27" customHeight="1" thickBot="1" x14ac:dyDescent="0.3">
      <c r="A2874" s="119">
        <v>20450</v>
      </c>
      <c r="B2874" s="74">
        <v>2908</v>
      </c>
      <c r="C2874" s="71" t="s">
        <v>340</v>
      </c>
      <c r="D2874" s="72">
        <v>42968.527777777781</v>
      </c>
      <c r="E2874" s="70" t="s">
        <v>41</v>
      </c>
      <c r="F2874" s="33">
        <v>42968.262499999997</v>
      </c>
      <c r="G2874" s="51">
        <f t="shared" si="416"/>
        <v>0.26527777778392192</v>
      </c>
      <c r="H2874" s="31" t="str">
        <f t="shared" si="413"/>
        <v>ACCEPTABLE</v>
      </c>
      <c r="J2874" s="33">
        <v>42968.520833333336</v>
      </c>
      <c r="K2874" s="33">
        <v>42968.530555555553</v>
      </c>
      <c r="L2874" s="27">
        <f t="shared" si="414"/>
        <v>9.7222222175332718E-3</v>
      </c>
      <c r="M2874" s="28" t="str">
        <f t="shared" si="415"/>
        <v>TRUE</v>
      </c>
      <c r="N2874" s="31" t="s">
        <v>41</v>
      </c>
      <c r="O2874" s="29" t="s">
        <v>1509</v>
      </c>
      <c r="P2874"/>
      <c r="Q2874"/>
      <c r="R2874"/>
      <c r="S2874"/>
      <c r="T2874"/>
      <c r="U2874"/>
      <c r="V2874"/>
      <c r="W2874"/>
    </row>
    <row r="2875" spans="1:23" ht="27" customHeight="1" thickBot="1" x14ac:dyDescent="0.3">
      <c r="A2875" s="119">
        <v>20450</v>
      </c>
      <c r="B2875" s="74">
        <v>2909</v>
      </c>
      <c r="C2875" s="71" t="s">
        <v>51</v>
      </c>
      <c r="D2875" s="72">
        <v>42968.552083333336</v>
      </c>
      <c r="E2875" s="70" t="s">
        <v>39</v>
      </c>
      <c r="F2875" s="33">
        <v>42968.262499999997</v>
      </c>
      <c r="G2875" s="51">
        <f t="shared" si="416"/>
        <v>0.28958333333866904</v>
      </c>
      <c r="H2875" s="31" t="str">
        <f t="shared" si="413"/>
        <v>ACCEPTABLE</v>
      </c>
      <c r="J2875" s="33">
        <v>42968.558333333334</v>
      </c>
      <c r="K2875" s="33">
        <v>42968.56527777778</v>
      </c>
      <c r="L2875" s="27">
        <f t="shared" si="414"/>
        <v>6.9444444452528842E-3</v>
      </c>
      <c r="M2875" s="28" t="str">
        <f t="shared" si="415"/>
        <v>TRUE</v>
      </c>
      <c r="N2875" s="31" t="s">
        <v>39</v>
      </c>
      <c r="O2875" s="29" t="s">
        <v>1510</v>
      </c>
      <c r="P2875"/>
      <c r="Q2875"/>
      <c r="R2875"/>
      <c r="S2875"/>
      <c r="T2875"/>
      <c r="U2875"/>
      <c r="V2875"/>
      <c r="W2875"/>
    </row>
    <row r="2876" spans="1:23" ht="27" customHeight="1" thickBot="1" x14ac:dyDescent="0.3">
      <c r="A2876" s="119">
        <v>20451</v>
      </c>
      <c r="B2876" s="74">
        <v>2910</v>
      </c>
      <c r="C2876" s="71" t="s">
        <v>340</v>
      </c>
      <c r="D2876" s="72">
        <v>42969.434027777781</v>
      </c>
      <c r="E2876" s="70" t="s">
        <v>41</v>
      </c>
      <c r="F2876" s="33">
        <v>42969.300694444442</v>
      </c>
      <c r="G2876" s="51">
        <f t="shared" si="416"/>
        <v>0.13333333333866904</v>
      </c>
      <c r="H2876" s="31" t="str">
        <f t="shared" si="413"/>
        <v>ACCEPTABLE</v>
      </c>
      <c r="J2876" s="33">
        <v>42969.439583333333</v>
      </c>
      <c r="K2876" s="33">
        <v>42969.450694444444</v>
      </c>
      <c r="L2876" s="27">
        <f t="shared" si="414"/>
        <v>1.1111111110949423E-2</v>
      </c>
      <c r="M2876" s="28" t="str">
        <f t="shared" si="415"/>
        <v>TRUE</v>
      </c>
      <c r="N2876" s="31" t="s">
        <v>41</v>
      </c>
      <c r="O2876" s="29" t="s">
        <v>1511</v>
      </c>
      <c r="P2876"/>
      <c r="Q2876"/>
      <c r="R2876"/>
      <c r="S2876"/>
      <c r="T2876"/>
      <c r="U2876"/>
      <c r="V2876"/>
      <c r="W2876"/>
    </row>
    <row r="2877" spans="1:23" ht="27" customHeight="1" thickBot="1" x14ac:dyDescent="0.3">
      <c r="A2877" s="119">
        <v>20449</v>
      </c>
      <c r="B2877" s="74">
        <v>2911</v>
      </c>
      <c r="C2877" s="71" t="s">
        <v>1512</v>
      </c>
      <c r="D2877" s="72">
        <v>42969.479166666664</v>
      </c>
      <c r="E2877" s="70" t="s">
        <v>39</v>
      </c>
      <c r="F2877" s="33">
        <v>42969.300694444442</v>
      </c>
      <c r="G2877" s="51">
        <f t="shared" si="416"/>
        <v>0.17847222222189885</v>
      </c>
      <c r="H2877" s="31" t="str">
        <f t="shared" si="413"/>
        <v>ACCEPTABLE</v>
      </c>
      <c r="J2877" s="33">
        <v>42969.476388888892</v>
      </c>
      <c r="K2877" s="33">
        <v>42969.479861111111</v>
      </c>
      <c r="L2877" s="27">
        <f t="shared" si="414"/>
        <v>3.4722222189884633E-3</v>
      </c>
      <c r="M2877" s="28" t="str">
        <f t="shared" si="415"/>
        <v>TRUE</v>
      </c>
      <c r="N2877" s="31" t="s">
        <v>39</v>
      </c>
      <c r="O2877" s="29" t="s">
        <v>1513</v>
      </c>
      <c r="P2877"/>
      <c r="Q2877"/>
      <c r="R2877"/>
      <c r="S2877"/>
      <c r="T2877"/>
      <c r="U2877"/>
      <c r="V2877"/>
      <c r="W2877"/>
    </row>
    <row r="2878" spans="1:23" ht="27" customHeight="1" thickBot="1" x14ac:dyDescent="0.3">
      <c r="A2878" s="119">
        <v>20450</v>
      </c>
      <c r="B2878" s="74">
        <v>2912</v>
      </c>
      <c r="C2878" s="71" t="s">
        <v>51</v>
      </c>
      <c r="D2878" s="72">
        <v>42970.208333333336</v>
      </c>
      <c r="E2878" s="70" t="s">
        <v>41</v>
      </c>
      <c r="F2878" s="33">
        <v>42969.76666666667</v>
      </c>
      <c r="G2878" s="51">
        <f t="shared" si="416"/>
        <v>0.44166666666569654</v>
      </c>
      <c r="H2878" s="31" t="str">
        <f t="shared" si="413"/>
        <v>ACCEPTABLE</v>
      </c>
      <c r="J2878" s="33">
        <v>42970.201388888891</v>
      </c>
      <c r="K2878" s="33">
        <v>42970.211805555555</v>
      </c>
      <c r="L2878" s="27">
        <f t="shared" si="414"/>
        <v>1.0416666664241347E-2</v>
      </c>
      <c r="M2878" s="28" t="str">
        <f t="shared" si="415"/>
        <v>TRUE</v>
      </c>
      <c r="N2878" s="31" t="s">
        <v>41</v>
      </c>
      <c r="O2878" s="29" t="s">
        <v>1514</v>
      </c>
      <c r="P2878"/>
      <c r="Q2878"/>
      <c r="R2878"/>
      <c r="S2878"/>
      <c r="T2878"/>
      <c r="U2878"/>
      <c r="V2878"/>
      <c r="W2878"/>
    </row>
    <row r="2879" spans="1:23" ht="27" customHeight="1" thickBot="1" x14ac:dyDescent="0.3">
      <c r="A2879" s="119">
        <v>20450</v>
      </c>
      <c r="B2879" s="74">
        <v>2913</v>
      </c>
      <c r="C2879" s="71" t="s">
        <v>340</v>
      </c>
      <c r="D2879" s="72">
        <v>42970.246527777781</v>
      </c>
      <c r="E2879" s="70" t="s">
        <v>39</v>
      </c>
      <c r="F2879" s="33">
        <v>42969.76666666667</v>
      </c>
      <c r="G2879" s="51">
        <f t="shared" si="416"/>
        <v>0.47986111111094942</v>
      </c>
      <c r="H2879" s="31" t="str">
        <f t="shared" si="413"/>
        <v>ACCEPTABLE</v>
      </c>
      <c r="J2879" s="33">
        <v>42970.239583333336</v>
      </c>
      <c r="K2879" s="33">
        <v>42970.253472222219</v>
      </c>
      <c r="L2879" s="27">
        <f t="shared" si="414"/>
        <v>1.3888888883229811E-2</v>
      </c>
      <c r="M2879" s="28" t="str">
        <f t="shared" si="415"/>
        <v>TRUE</v>
      </c>
      <c r="N2879" s="31" t="s">
        <v>39</v>
      </c>
      <c r="O2879" s="29" t="s">
        <v>1515</v>
      </c>
      <c r="P2879"/>
      <c r="Q2879"/>
      <c r="R2879"/>
      <c r="S2879"/>
      <c r="T2879"/>
      <c r="U2879"/>
      <c r="V2879"/>
      <c r="W2879"/>
    </row>
    <row r="2880" spans="1:23" ht="27" customHeight="1" thickBot="1" x14ac:dyDescent="0.3">
      <c r="A2880" s="119">
        <v>20451</v>
      </c>
      <c r="B2880" s="74">
        <v>2914</v>
      </c>
      <c r="C2880" s="71" t="s">
        <v>51</v>
      </c>
      <c r="D2880" s="72">
        <v>42970.260416666664</v>
      </c>
      <c r="E2880" s="70" t="s">
        <v>41</v>
      </c>
      <c r="F2880" s="33">
        <v>42970.218055555553</v>
      </c>
      <c r="G2880" s="51">
        <f t="shared" si="416"/>
        <v>4.2361111110949423E-2</v>
      </c>
      <c r="H2880" s="31" t="str">
        <f t="shared" si="413"/>
        <v>ACCEPTABLE</v>
      </c>
      <c r="J2880" s="33">
        <v>42970.274305555555</v>
      </c>
      <c r="K2880" s="33">
        <v>42970.283333333333</v>
      </c>
      <c r="L2880" s="27">
        <f t="shared" si="414"/>
        <v>9.0277777781011537E-3</v>
      </c>
      <c r="M2880" s="28" t="str">
        <f t="shared" si="415"/>
        <v>TRUE</v>
      </c>
      <c r="N2880" s="31" t="s">
        <v>41</v>
      </c>
      <c r="O2880" s="29" t="s">
        <v>1514</v>
      </c>
      <c r="P2880"/>
      <c r="Q2880"/>
      <c r="R2880"/>
      <c r="S2880"/>
      <c r="T2880"/>
      <c r="U2880"/>
      <c r="V2880"/>
      <c r="W2880"/>
    </row>
    <row r="2881" spans="1:23" ht="27" customHeight="1" thickBot="1" x14ac:dyDescent="0.3">
      <c r="A2881" s="127">
        <v>20451</v>
      </c>
      <c r="B2881" s="78">
        <v>2915</v>
      </c>
      <c r="C2881" s="67" t="s">
        <v>340</v>
      </c>
      <c r="D2881" s="68">
        <v>42970.291666666664</v>
      </c>
      <c r="E2881" s="66" t="s">
        <v>39</v>
      </c>
      <c r="F2881" s="33">
        <v>42970.218055555553</v>
      </c>
      <c r="G2881" s="51">
        <f t="shared" si="416"/>
        <v>7.3611111110949423E-2</v>
      </c>
      <c r="H2881" s="31" t="str">
        <f t="shared" si="413"/>
        <v>ACCEPTABLE</v>
      </c>
      <c r="J2881" s="33">
        <v>42970.315972222219</v>
      </c>
      <c r="K2881" s="33">
        <v>42970.329861111109</v>
      </c>
      <c r="L2881" s="27">
        <f t="shared" si="414"/>
        <v>1.3888888890505768E-2</v>
      </c>
      <c r="M2881" s="28" t="str">
        <f t="shared" si="415"/>
        <v>TRUE</v>
      </c>
      <c r="N2881" s="31" t="s">
        <v>39</v>
      </c>
      <c r="O2881" s="29" t="s">
        <v>1516</v>
      </c>
      <c r="P2881"/>
      <c r="Q2881"/>
      <c r="R2881"/>
      <c r="S2881"/>
      <c r="T2881"/>
      <c r="U2881"/>
      <c r="V2881"/>
      <c r="W2881"/>
    </row>
    <row r="2882" spans="1:23" ht="27" customHeight="1" thickBot="1" x14ac:dyDescent="0.3">
      <c r="A2882" s="127">
        <v>20452</v>
      </c>
      <c r="B2882" s="78">
        <v>2916</v>
      </c>
      <c r="C2882" s="67" t="s">
        <v>40</v>
      </c>
      <c r="D2882" s="68">
        <v>42971.736111111109</v>
      </c>
      <c r="E2882" s="66" t="s">
        <v>41</v>
      </c>
      <c r="F2882" s="33">
        <v>42971.586111111108</v>
      </c>
      <c r="G2882" s="51">
        <f t="shared" si="416"/>
        <v>0.15000000000145519</v>
      </c>
      <c r="H2882" s="31" t="str">
        <f t="shared" si="413"/>
        <v>ACCEPTABLE</v>
      </c>
      <c r="J2882" s="33">
        <v>42971.727777777778</v>
      </c>
      <c r="K2882" s="33">
        <v>42971.739583333336</v>
      </c>
      <c r="L2882" s="27">
        <f t="shared" si="414"/>
        <v>1.1805555557657499E-2</v>
      </c>
      <c r="M2882" s="28" t="str">
        <f t="shared" si="415"/>
        <v>TRUE</v>
      </c>
      <c r="N2882" s="31" t="s">
        <v>41</v>
      </c>
      <c r="O2882" s="29" t="s">
        <v>115</v>
      </c>
      <c r="P2882"/>
      <c r="Q2882"/>
      <c r="R2882"/>
      <c r="S2882"/>
      <c r="T2882"/>
      <c r="U2882"/>
      <c r="V2882"/>
      <c r="W2882"/>
    </row>
    <row r="2883" spans="1:23" ht="27" customHeight="1" thickBot="1" x14ac:dyDescent="0.3">
      <c r="A2883" s="127">
        <v>20452</v>
      </c>
      <c r="B2883" s="78">
        <v>2917</v>
      </c>
      <c r="C2883" s="67" t="s">
        <v>43</v>
      </c>
      <c r="D2883" s="68">
        <v>42971.770833333336</v>
      </c>
      <c r="E2883" s="66" t="s">
        <v>39</v>
      </c>
      <c r="F2883" s="33">
        <v>42971.586111111108</v>
      </c>
      <c r="G2883" s="51">
        <f t="shared" si="416"/>
        <v>0.18472222222771961</v>
      </c>
      <c r="H2883" s="31" t="str">
        <f t="shared" si="413"/>
        <v>ACCEPTABLE</v>
      </c>
      <c r="J2883" s="33">
        <v>42971.759027777778</v>
      </c>
      <c r="K2883" s="33">
        <v>42971.765972222223</v>
      </c>
      <c r="L2883" s="27">
        <f t="shared" si="414"/>
        <v>6.9444444452528842E-3</v>
      </c>
      <c r="M2883" s="28" t="str">
        <f t="shared" si="415"/>
        <v>TRUE</v>
      </c>
      <c r="N2883" s="31" t="s">
        <v>39</v>
      </c>
      <c r="O2883" s="29" t="s">
        <v>115</v>
      </c>
      <c r="P2883"/>
      <c r="Q2883"/>
      <c r="R2883"/>
      <c r="S2883"/>
      <c r="T2883"/>
      <c r="U2883"/>
      <c r="V2883"/>
      <c r="W2883"/>
    </row>
    <row r="2884" spans="1:23" ht="27" customHeight="1" thickBot="1" x14ac:dyDescent="0.3">
      <c r="A2884" s="119">
        <v>20452</v>
      </c>
      <c r="B2884" s="74">
        <v>2918</v>
      </c>
      <c r="C2884" s="71" t="s">
        <v>43</v>
      </c>
      <c r="D2884" s="72">
        <v>42972.569444444445</v>
      </c>
      <c r="E2884" s="70" t="s">
        <v>41</v>
      </c>
      <c r="F2884" s="33">
        <v>42972.476388888892</v>
      </c>
      <c r="G2884" s="51">
        <f t="shared" si="416"/>
        <v>9.3055555553291924E-2</v>
      </c>
      <c r="H2884" s="31" t="str">
        <f t="shared" si="413"/>
        <v>ACCEPTABLE</v>
      </c>
      <c r="J2884" s="33">
        <v>42972.581250000003</v>
      </c>
      <c r="K2884" s="33">
        <v>42972.589583333334</v>
      </c>
      <c r="L2884" s="27">
        <f t="shared" si="414"/>
        <v>8.333333331393078E-3</v>
      </c>
      <c r="M2884" s="28" t="str">
        <f t="shared" si="415"/>
        <v>TRUE</v>
      </c>
      <c r="N2884" s="31" t="s">
        <v>41</v>
      </c>
      <c r="O2884" s="29" t="s">
        <v>54</v>
      </c>
      <c r="P2884"/>
      <c r="Q2884"/>
      <c r="R2884"/>
      <c r="S2884"/>
      <c r="T2884"/>
      <c r="U2884"/>
      <c r="V2884"/>
      <c r="W2884"/>
    </row>
    <row r="2885" spans="1:23" ht="27" customHeight="1" thickBot="1" x14ac:dyDescent="0.3">
      <c r="A2885" s="119">
        <v>20452</v>
      </c>
      <c r="B2885" s="74">
        <v>2919</v>
      </c>
      <c r="C2885" s="71" t="s">
        <v>40</v>
      </c>
      <c r="D2885" s="72">
        <v>42972.597222222219</v>
      </c>
      <c r="E2885" s="70" t="s">
        <v>39</v>
      </c>
      <c r="F2885" s="33">
        <v>42972.476388888892</v>
      </c>
      <c r="G2885" s="51">
        <f t="shared" si="416"/>
        <v>0.1208333333270275</v>
      </c>
      <c r="H2885" s="31" t="str">
        <f t="shared" si="413"/>
        <v>ACCEPTABLE</v>
      </c>
      <c r="J2885" s="33">
        <v>42972.606944444444</v>
      </c>
      <c r="K2885" s="33">
        <v>42972.615972222222</v>
      </c>
      <c r="L2885" s="27">
        <f t="shared" si="414"/>
        <v>9.0277777781011537E-3</v>
      </c>
      <c r="M2885" s="28" t="str">
        <f t="shared" si="415"/>
        <v>TRUE</v>
      </c>
      <c r="N2885" s="31" t="s">
        <v>39</v>
      </c>
      <c r="O2885" s="29" t="s">
        <v>115</v>
      </c>
      <c r="P2885"/>
      <c r="Q2885"/>
      <c r="R2885"/>
      <c r="S2885"/>
      <c r="T2885"/>
      <c r="U2885"/>
      <c r="V2885"/>
      <c r="W2885"/>
    </row>
    <row r="2886" spans="1:23" ht="27" customHeight="1" thickBot="1" x14ac:dyDescent="0.3">
      <c r="A2886" s="136">
        <v>20454</v>
      </c>
      <c r="B2886" s="137">
        <v>2922</v>
      </c>
      <c r="C2886" s="138" t="s">
        <v>40</v>
      </c>
      <c r="D2886" s="135">
        <v>42974.045138888891</v>
      </c>
      <c r="E2886" s="139" t="s">
        <v>41</v>
      </c>
      <c r="F2886" s="33">
        <v>42973.870833333334</v>
      </c>
      <c r="G2886" s="51">
        <f t="shared" si="416"/>
        <v>0.17430555555620231</v>
      </c>
      <c r="H2886" s="31" t="str">
        <f t="shared" si="413"/>
        <v>ACCEPTABLE</v>
      </c>
      <c r="J2886" s="33">
        <v>42974.01666666667</v>
      </c>
      <c r="K2886" s="33">
        <v>42974.026388888888</v>
      </c>
      <c r="L2886" s="27">
        <f t="shared" si="414"/>
        <v>9.7222222175332718E-3</v>
      </c>
      <c r="M2886" s="28" t="str">
        <f t="shared" si="415"/>
        <v>TRUE</v>
      </c>
      <c r="N2886" s="31" t="s">
        <v>41</v>
      </c>
      <c r="O2886" s="29" t="s">
        <v>971</v>
      </c>
      <c r="P2886"/>
      <c r="Q2886"/>
      <c r="R2886"/>
      <c r="S2886"/>
      <c r="T2886"/>
      <c r="U2886"/>
      <c r="V2886"/>
      <c r="W2886"/>
    </row>
    <row r="2887" spans="1:23" ht="27" customHeight="1" thickBot="1" x14ac:dyDescent="0.3">
      <c r="A2887" s="136">
        <v>20454</v>
      </c>
      <c r="B2887" s="137">
        <v>2923</v>
      </c>
      <c r="C2887" s="138" t="s">
        <v>43</v>
      </c>
      <c r="D2887" s="135">
        <v>42974.083333333336</v>
      </c>
      <c r="E2887" s="139" t="s">
        <v>39</v>
      </c>
      <c r="F2887" s="33">
        <v>42973.870833333334</v>
      </c>
      <c r="G2887" s="51">
        <f t="shared" si="416"/>
        <v>0.21250000000145519</v>
      </c>
      <c r="H2887" s="31" t="str">
        <f t="shared" si="413"/>
        <v>ACCEPTABLE</v>
      </c>
      <c r="J2887" s="33">
        <v>42974.048611111109</v>
      </c>
      <c r="K2887" s="33">
        <v>42974.054861111108</v>
      </c>
      <c r="L2887" s="27">
        <f t="shared" si="414"/>
        <v>6.2499999985448085E-3</v>
      </c>
      <c r="M2887" s="28" t="str">
        <f t="shared" si="415"/>
        <v>TRUE</v>
      </c>
      <c r="N2887" s="31" t="s">
        <v>39</v>
      </c>
      <c r="O2887" s="29" t="s">
        <v>398</v>
      </c>
      <c r="P2887"/>
      <c r="Q2887"/>
      <c r="R2887"/>
      <c r="S2887"/>
      <c r="T2887"/>
      <c r="U2887"/>
      <c r="V2887"/>
      <c r="W2887"/>
    </row>
    <row r="2888" spans="1:23" ht="27" customHeight="1" thickBot="1" x14ac:dyDescent="0.3">
      <c r="A2888" s="119">
        <v>20455</v>
      </c>
      <c r="B2888" s="74">
        <v>2924</v>
      </c>
      <c r="C2888" s="71" t="s">
        <v>340</v>
      </c>
      <c r="D2888" s="72">
        <v>42974.569444444445</v>
      </c>
      <c r="E2888" s="70" t="s">
        <v>41</v>
      </c>
      <c r="F2888" s="33">
        <v>42974.255555555559</v>
      </c>
      <c r="G2888" s="51">
        <f t="shared" si="416"/>
        <v>0.31388888888614019</v>
      </c>
      <c r="H2888" s="31" t="str">
        <f t="shared" si="413"/>
        <v>ACCEPTABLE</v>
      </c>
      <c r="J2888" s="33">
        <v>42974.555555555555</v>
      </c>
      <c r="K2888" s="33">
        <v>42974.5625</v>
      </c>
      <c r="L2888" s="27">
        <f t="shared" si="414"/>
        <v>6.9444444452528842E-3</v>
      </c>
      <c r="M2888" s="28" t="str">
        <f t="shared" si="415"/>
        <v>TRUE</v>
      </c>
      <c r="N2888" s="31" t="s">
        <v>41</v>
      </c>
      <c r="O2888" s="29" t="s">
        <v>1517</v>
      </c>
      <c r="P2888"/>
      <c r="Q2888"/>
      <c r="R2888"/>
      <c r="S2888"/>
      <c r="T2888"/>
      <c r="U2888"/>
      <c r="V2888"/>
      <c r="W2888"/>
    </row>
    <row r="2889" spans="1:23" ht="27" customHeight="1" thickBot="1" x14ac:dyDescent="0.3">
      <c r="A2889" s="119">
        <v>20455</v>
      </c>
      <c r="B2889" s="74">
        <v>2925</v>
      </c>
      <c r="C2889" s="71" t="s">
        <v>51</v>
      </c>
      <c r="D2889" s="72">
        <v>42974.604166666664</v>
      </c>
      <c r="E2889" s="70" t="s">
        <v>39</v>
      </c>
      <c r="F2889" s="33">
        <v>42974.255555555559</v>
      </c>
      <c r="G2889" s="51">
        <f t="shared" si="416"/>
        <v>0.34861111110512866</v>
      </c>
      <c r="H2889" s="31" t="str">
        <f t="shared" si="413"/>
        <v>ACCEPTABLE</v>
      </c>
      <c r="J2889" s="33">
        <v>42974.579861111109</v>
      </c>
      <c r="K2889" s="33">
        <v>42974.586805555555</v>
      </c>
      <c r="L2889" s="27">
        <f t="shared" si="414"/>
        <v>6.9444444452528842E-3</v>
      </c>
      <c r="M2889" s="28" t="str">
        <f t="shared" si="415"/>
        <v>TRUE</v>
      </c>
      <c r="N2889" s="31" t="s">
        <v>39</v>
      </c>
      <c r="O2889" s="29" t="s">
        <v>1518</v>
      </c>
      <c r="P2889"/>
      <c r="Q2889"/>
      <c r="R2889"/>
      <c r="S2889"/>
      <c r="T2889"/>
      <c r="U2889"/>
      <c r="V2889"/>
      <c r="W2889"/>
    </row>
    <row r="2890" spans="1:23" ht="27" customHeight="1" thickBot="1" x14ac:dyDescent="0.3">
      <c r="A2890" s="127">
        <v>20456</v>
      </c>
      <c r="B2890" s="78">
        <v>2926</v>
      </c>
      <c r="C2890" s="67" t="s">
        <v>40</v>
      </c>
      <c r="D2890" s="68">
        <v>42975.284722222219</v>
      </c>
      <c r="E2890" s="66" t="s">
        <v>41</v>
      </c>
      <c r="F2890" s="33">
        <v>42975.220833333333</v>
      </c>
      <c r="G2890" s="51">
        <f t="shared" si="416"/>
        <v>6.3888888886140194E-2</v>
      </c>
      <c r="H2890" s="31" t="str">
        <f t="shared" si="413"/>
        <v>ACCEPTABLE</v>
      </c>
      <c r="J2890" s="33">
        <v>42975.276388888888</v>
      </c>
      <c r="K2890" s="33">
        <v>42975.287499999999</v>
      </c>
      <c r="L2890" s="27">
        <f t="shared" si="414"/>
        <v>1.1111111110949423E-2</v>
      </c>
      <c r="M2890" s="28" t="str">
        <f t="shared" si="415"/>
        <v>TRUE</v>
      </c>
      <c r="N2890" s="31" t="s">
        <v>41</v>
      </c>
      <c r="O2890" s="29" t="s">
        <v>1519</v>
      </c>
      <c r="P2890"/>
      <c r="Q2890"/>
      <c r="R2890"/>
      <c r="S2890"/>
      <c r="T2890"/>
      <c r="U2890"/>
      <c r="V2890"/>
      <c r="W2890"/>
    </row>
    <row r="2891" spans="1:23" ht="27" customHeight="1" thickBot="1" x14ac:dyDescent="0.3">
      <c r="A2891" s="127">
        <v>20456</v>
      </c>
      <c r="B2891" s="78">
        <v>2927</v>
      </c>
      <c r="C2891" s="67" t="s">
        <v>40</v>
      </c>
      <c r="D2891" s="68">
        <v>42975.309027777781</v>
      </c>
      <c r="E2891" s="66" t="s">
        <v>39</v>
      </c>
      <c r="F2891" s="33">
        <v>42975.220833333333</v>
      </c>
      <c r="G2891" s="51">
        <f t="shared" si="416"/>
        <v>8.8194444448163267E-2</v>
      </c>
      <c r="H2891" s="31" t="str">
        <f t="shared" si="413"/>
        <v>ACCEPTABLE</v>
      </c>
      <c r="J2891" s="33">
        <v>42975.295138888891</v>
      </c>
      <c r="K2891" s="33">
        <v>42975.305555555555</v>
      </c>
      <c r="L2891" s="27">
        <f t="shared" si="414"/>
        <v>1.0416666664241347E-2</v>
      </c>
      <c r="M2891" s="28" t="str">
        <f t="shared" si="415"/>
        <v>TRUE</v>
      </c>
      <c r="N2891" s="31" t="s">
        <v>39</v>
      </c>
      <c r="O2891" s="29" t="s">
        <v>1519</v>
      </c>
      <c r="P2891"/>
      <c r="Q2891"/>
      <c r="R2891"/>
      <c r="S2891"/>
      <c r="T2891"/>
      <c r="U2891"/>
      <c r="V2891"/>
      <c r="W2891"/>
    </row>
    <row r="2892" spans="1:23" ht="27" customHeight="1" thickBot="1" x14ac:dyDescent="0.3">
      <c r="A2892" s="127">
        <v>20454</v>
      </c>
      <c r="B2892" s="78">
        <v>2928</v>
      </c>
      <c r="C2892" s="67" t="s">
        <v>43</v>
      </c>
      <c r="D2892" s="68">
        <v>42975.381944444445</v>
      </c>
      <c r="E2892" s="66" t="s">
        <v>41</v>
      </c>
      <c r="F2892" s="33">
        <v>42975.220833333333</v>
      </c>
      <c r="G2892" s="51">
        <f t="shared" si="416"/>
        <v>0.16111111111240461</v>
      </c>
      <c r="H2892" s="31" t="str">
        <f t="shared" si="413"/>
        <v>ACCEPTABLE</v>
      </c>
      <c r="J2892" s="33">
        <v>42975.42291666667</v>
      </c>
      <c r="K2892" s="33">
        <v>42975.429166666669</v>
      </c>
      <c r="L2892" s="27">
        <f t="shared" si="414"/>
        <v>6.2499999985448085E-3</v>
      </c>
      <c r="M2892" s="28" t="str">
        <f t="shared" si="415"/>
        <v>TRUE</v>
      </c>
      <c r="N2892" s="31" t="s">
        <v>41</v>
      </c>
      <c r="O2892" s="29" t="s">
        <v>398</v>
      </c>
      <c r="P2892"/>
      <c r="Q2892"/>
      <c r="R2892"/>
      <c r="S2892"/>
      <c r="T2892"/>
      <c r="U2892"/>
      <c r="V2892"/>
      <c r="W2892"/>
    </row>
    <row r="2893" spans="1:23" ht="27" customHeight="1" thickBot="1" x14ac:dyDescent="0.3">
      <c r="A2893" s="119">
        <v>20454</v>
      </c>
      <c r="B2893" s="74">
        <v>2929</v>
      </c>
      <c r="C2893" s="71" t="s">
        <v>40</v>
      </c>
      <c r="D2893" s="72">
        <v>42975.413194444445</v>
      </c>
      <c r="E2893" s="70" t="s">
        <v>39</v>
      </c>
      <c r="F2893" s="33">
        <v>42975.220833333333</v>
      </c>
      <c r="G2893" s="51">
        <f t="shared" si="416"/>
        <v>0.19236111111240461</v>
      </c>
      <c r="H2893" s="31" t="str">
        <f t="shared" si="413"/>
        <v>ACCEPTABLE</v>
      </c>
      <c r="J2893" s="33">
        <v>42975.451388888891</v>
      </c>
      <c r="K2893" s="33">
        <v>42975.463194444441</v>
      </c>
      <c r="L2893" s="27">
        <f t="shared" si="414"/>
        <v>1.1805555550381541E-2</v>
      </c>
      <c r="M2893" s="28" t="str">
        <f t="shared" si="415"/>
        <v>TRUE</v>
      </c>
      <c r="N2893" s="31" t="s">
        <v>39</v>
      </c>
      <c r="O2893" s="29" t="s">
        <v>1296</v>
      </c>
      <c r="P2893"/>
      <c r="Q2893"/>
      <c r="R2893"/>
      <c r="S2893"/>
      <c r="T2893"/>
      <c r="U2893"/>
      <c r="V2893"/>
      <c r="W2893"/>
    </row>
    <row r="2894" spans="1:23" ht="27" customHeight="1" thickBot="1" x14ac:dyDescent="0.3">
      <c r="A2894" s="119">
        <v>20455</v>
      </c>
      <c r="B2894" s="74">
        <v>2930</v>
      </c>
      <c r="C2894" s="71" t="s">
        <v>64</v>
      </c>
      <c r="D2894" s="72">
        <v>42975.871527777781</v>
      </c>
      <c r="E2894" s="70" t="s">
        <v>41</v>
      </c>
      <c r="F2894" s="33">
        <v>42975.747916666667</v>
      </c>
      <c r="G2894" s="51">
        <f t="shared" si="416"/>
        <v>0.12361111111385981</v>
      </c>
      <c r="H2894" s="31" t="str">
        <f t="shared" si="413"/>
        <v>ACCEPTABLE</v>
      </c>
      <c r="J2894" s="33">
        <v>42975.868055555555</v>
      </c>
      <c r="K2894" s="33">
        <v>42975.873611111114</v>
      </c>
      <c r="L2894" s="27">
        <f t="shared" si="414"/>
        <v>5.5555555591126904E-3</v>
      </c>
      <c r="M2894" s="28" t="str">
        <f t="shared" si="415"/>
        <v>TRUE</v>
      </c>
      <c r="N2894" s="31" t="s">
        <v>41</v>
      </c>
      <c r="O2894" s="29" t="s">
        <v>812</v>
      </c>
      <c r="P2894"/>
      <c r="Q2894"/>
      <c r="R2894"/>
      <c r="S2894"/>
      <c r="T2894"/>
      <c r="U2894"/>
      <c r="V2894"/>
      <c r="W2894"/>
    </row>
    <row r="2895" spans="1:23" ht="27" customHeight="1" thickBot="1" x14ac:dyDescent="0.3">
      <c r="A2895" s="119">
        <v>20455</v>
      </c>
      <c r="B2895" s="74">
        <v>2931</v>
      </c>
      <c r="C2895" s="71" t="s">
        <v>64</v>
      </c>
      <c r="D2895" s="72">
        <v>42975.920138888891</v>
      </c>
      <c r="E2895" s="70" t="s">
        <v>39</v>
      </c>
      <c r="F2895" s="33">
        <v>42975.747916666667</v>
      </c>
      <c r="G2895" s="51">
        <f t="shared" si="416"/>
        <v>0.17222222222335404</v>
      </c>
      <c r="H2895" s="31" t="str">
        <f t="shared" si="413"/>
        <v>ACCEPTABLE</v>
      </c>
      <c r="J2895" s="33">
        <v>42975.920138888891</v>
      </c>
      <c r="K2895" s="33">
        <v>42975.925694444442</v>
      </c>
      <c r="L2895" s="27">
        <f t="shared" si="414"/>
        <v>5.5555555518367328E-3</v>
      </c>
      <c r="M2895" s="28" t="str">
        <f t="shared" si="415"/>
        <v>TRUE</v>
      </c>
      <c r="N2895" s="31" t="s">
        <v>39</v>
      </c>
      <c r="O2895" s="29" t="s">
        <v>812</v>
      </c>
      <c r="P2895"/>
      <c r="Q2895"/>
      <c r="R2895"/>
      <c r="S2895"/>
      <c r="T2895"/>
      <c r="U2895"/>
      <c r="V2895"/>
      <c r="W2895"/>
    </row>
    <row r="2896" spans="1:23" ht="27" customHeight="1" thickBot="1" x14ac:dyDescent="0.3">
      <c r="A2896" s="119">
        <v>20457</v>
      </c>
      <c r="B2896" s="74">
        <v>2932</v>
      </c>
      <c r="C2896" s="71" t="s">
        <v>40</v>
      </c>
      <c r="D2896" s="72">
        <v>42975.947916666664</v>
      </c>
      <c r="E2896" s="70" t="s">
        <v>41</v>
      </c>
      <c r="F2896" s="33">
        <v>42975.747916666667</v>
      </c>
      <c r="G2896" s="51">
        <f t="shared" si="416"/>
        <v>0.19999999999708962</v>
      </c>
      <c r="H2896" s="31" t="str">
        <f t="shared" si="413"/>
        <v>ACCEPTABLE</v>
      </c>
      <c r="J2896" s="33">
        <v>42975.956250000003</v>
      </c>
      <c r="K2896" s="33">
        <v>42975.96597222222</v>
      </c>
      <c r="L2896" s="27">
        <f t="shared" si="414"/>
        <v>9.7222222175332718E-3</v>
      </c>
      <c r="M2896" s="28" t="str">
        <f t="shared" si="415"/>
        <v>TRUE</v>
      </c>
      <c r="N2896" s="31" t="s">
        <v>41</v>
      </c>
      <c r="O2896" s="29" t="s">
        <v>1520</v>
      </c>
      <c r="P2896"/>
      <c r="Q2896"/>
      <c r="R2896"/>
      <c r="S2896"/>
      <c r="T2896"/>
      <c r="U2896"/>
      <c r="V2896"/>
      <c r="W2896"/>
    </row>
    <row r="2897" spans="1:23" ht="27" customHeight="1" thickBot="1" x14ac:dyDescent="0.3">
      <c r="A2897" s="119">
        <v>20457</v>
      </c>
      <c r="B2897" s="74">
        <v>2933</v>
      </c>
      <c r="C2897" s="71" t="s">
        <v>43</v>
      </c>
      <c r="D2897" s="72">
        <v>42975.982638888891</v>
      </c>
      <c r="E2897" s="70" t="s">
        <v>39</v>
      </c>
      <c r="F2897" s="33">
        <v>42975.747916666667</v>
      </c>
      <c r="G2897" s="51">
        <f t="shared" si="416"/>
        <v>0.23472222222335404</v>
      </c>
      <c r="H2897" s="31" t="str">
        <f t="shared" si="413"/>
        <v>ACCEPTABLE</v>
      </c>
      <c r="J2897" s="33">
        <v>42975.994444444441</v>
      </c>
      <c r="K2897" s="33">
        <v>42975.997916666667</v>
      </c>
      <c r="L2897" s="27">
        <f t="shared" si="414"/>
        <v>3.4722222262644209E-3</v>
      </c>
      <c r="M2897" s="28" t="str">
        <f t="shared" si="415"/>
        <v>TRUE</v>
      </c>
      <c r="N2897" s="31" t="s">
        <v>39</v>
      </c>
      <c r="O2897" s="29" t="s">
        <v>44</v>
      </c>
      <c r="P2897"/>
      <c r="Q2897"/>
      <c r="R2897"/>
      <c r="S2897"/>
      <c r="T2897"/>
      <c r="U2897"/>
      <c r="V2897"/>
      <c r="W2897"/>
    </row>
    <row r="2898" spans="1:23" ht="27" customHeight="1" thickBot="1" x14ac:dyDescent="0.3">
      <c r="A2898" s="119">
        <v>20455</v>
      </c>
      <c r="B2898" s="74">
        <v>2934</v>
      </c>
      <c r="C2898" s="71" t="s">
        <v>68</v>
      </c>
      <c r="D2898" s="72">
        <v>42976.204861111109</v>
      </c>
      <c r="E2898" s="70" t="s">
        <v>41</v>
      </c>
      <c r="F2898" s="33">
        <v>42975.747916666667</v>
      </c>
      <c r="G2898" s="51">
        <f t="shared" si="416"/>
        <v>0.4569444444423425</v>
      </c>
      <c r="H2898" s="31" t="str">
        <f t="shared" si="413"/>
        <v>ACCEPTABLE</v>
      </c>
      <c r="J2898" s="33">
        <v>42976.193749999999</v>
      </c>
      <c r="K2898" s="33">
        <v>42976.201388888891</v>
      </c>
      <c r="L2898" s="27">
        <f t="shared" si="414"/>
        <v>7.6388888919609599E-3</v>
      </c>
      <c r="M2898" s="28" t="str">
        <f t="shared" si="415"/>
        <v>TRUE</v>
      </c>
      <c r="N2898" s="31" t="s">
        <v>41</v>
      </c>
      <c r="O2898" s="29" t="s">
        <v>821</v>
      </c>
      <c r="P2898"/>
      <c r="Q2898"/>
      <c r="R2898"/>
      <c r="S2898"/>
      <c r="T2898"/>
      <c r="U2898"/>
      <c r="V2898"/>
      <c r="W2898"/>
    </row>
    <row r="2899" spans="1:23" ht="27" customHeight="1" thickBot="1" x14ac:dyDescent="0.3">
      <c r="A2899" s="119">
        <v>20455</v>
      </c>
      <c r="B2899" s="74">
        <v>2935</v>
      </c>
      <c r="C2899" s="71" t="s">
        <v>340</v>
      </c>
      <c r="D2899" s="72">
        <v>42976.232638888891</v>
      </c>
      <c r="E2899" s="70" t="s">
        <v>39</v>
      </c>
      <c r="F2899" s="33">
        <v>42975.747916666667</v>
      </c>
      <c r="G2899" s="51">
        <f t="shared" si="416"/>
        <v>0.48472222222335404</v>
      </c>
      <c r="H2899" s="31" t="str">
        <f t="shared" si="413"/>
        <v>ACCEPTABLE</v>
      </c>
      <c r="J2899" s="33">
        <v>42976.228472222225</v>
      </c>
      <c r="K2899" s="33">
        <v>42976.240972222222</v>
      </c>
      <c r="L2899" s="27">
        <f t="shared" si="414"/>
        <v>1.2499999997089617E-2</v>
      </c>
      <c r="M2899" s="28" t="str">
        <f t="shared" si="415"/>
        <v>TRUE</v>
      </c>
      <c r="N2899" s="31" t="s">
        <v>39</v>
      </c>
      <c r="O2899" s="29" t="s">
        <v>1475</v>
      </c>
      <c r="P2899"/>
      <c r="Q2899"/>
      <c r="R2899"/>
      <c r="S2899"/>
      <c r="T2899"/>
      <c r="U2899"/>
      <c r="V2899"/>
      <c r="W2899"/>
    </row>
    <row r="2900" spans="1:23" ht="27" customHeight="1" thickBot="1" x14ac:dyDescent="0.3">
      <c r="A2900" s="119">
        <v>20457</v>
      </c>
      <c r="B2900" s="74">
        <v>2936</v>
      </c>
      <c r="C2900" s="71" t="s">
        <v>43</v>
      </c>
      <c r="D2900" s="72">
        <v>42976.527777777781</v>
      </c>
      <c r="E2900" s="70" t="s">
        <v>41</v>
      </c>
      <c r="F2900" s="33">
        <v>42976.387499999997</v>
      </c>
      <c r="G2900" s="51">
        <f t="shared" si="416"/>
        <v>0.14027777778392192</v>
      </c>
      <c r="H2900" s="31" t="str">
        <f t="shared" si="413"/>
        <v>ACCEPTABLE</v>
      </c>
      <c r="J2900" s="33">
        <v>42976.527083333334</v>
      </c>
      <c r="K2900" s="33">
        <v>42976.53402777778</v>
      </c>
      <c r="L2900" s="27">
        <f t="shared" si="414"/>
        <v>6.9444444452528842E-3</v>
      </c>
      <c r="M2900" s="28" t="str">
        <f t="shared" si="415"/>
        <v>TRUE</v>
      </c>
      <c r="N2900" s="31" t="s">
        <v>41</v>
      </c>
      <c r="O2900" s="29" t="s">
        <v>1155</v>
      </c>
      <c r="P2900"/>
      <c r="Q2900"/>
      <c r="R2900"/>
      <c r="S2900"/>
      <c r="T2900"/>
      <c r="U2900"/>
      <c r="V2900"/>
      <c r="W2900"/>
    </row>
    <row r="2901" spans="1:23" ht="27" customHeight="1" thickBot="1" x14ac:dyDescent="0.3">
      <c r="A2901" s="119">
        <v>20457</v>
      </c>
      <c r="B2901" s="74">
        <v>2937</v>
      </c>
      <c r="C2901" s="71" t="s">
        <v>40</v>
      </c>
      <c r="D2901" s="72">
        <v>42976.555555555555</v>
      </c>
      <c r="E2901" s="70" t="s">
        <v>39</v>
      </c>
      <c r="F2901" s="33">
        <v>42976.387499999997</v>
      </c>
      <c r="G2901" s="51">
        <f t="shared" si="416"/>
        <v>0.1680555555576575</v>
      </c>
      <c r="H2901" s="31" t="str">
        <f t="shared" si="413"/>
        <v>ACCEPTABLE</v>
      </c>
      <c r="J2901" s="33">
        <v>42976.553472222222</v>
      </c>
      <c r="K2901" s="33">
        <v>42976.56527777778</v>
      </c>
      <c r="L2901" s="27">
        <f t="shared" si="414"/>
        <v>1.1805555557657499E-2</v>
      </c>
      <c r="M2901" s="28" t="str">
        <f t="shared" si="415"/>
        <v>TRUE</v>
      </c>
      <c r="N2901" s="31" t="s">
        <v>39</v>
      </c>
      <c r="O2901" s="29" t="s">
        <v>1137</v>
      </c>
      <c r="P2901"/>
      <c r="Q2901"/>
      <c r="R2901"/>
      <c r="S2901"/>
      <c r="T2901"/>
      <c r="U2901"/>
      <c r="V2901"/>
      <c r="W2901"/>
    </row>
    <row r="2902" spans="1:23" ht="27" customHeight="1" thickBot="1" x14ac:dyDescent="0.3">
      <c r="A2902" s="119">
        <v>20458</v>
      </c>
      <c r="B2902" s="74">
        <v>2938</v>
      </c>
      <c r="C2902" s="71" t="s">
        <v>340</v>
      </c>
      <c r="D2902" s="72">
        <v>42978.256944444445</v>
      </c>
      <c r="E2902" s="70" t="s">
        <v>41</v>
      </c>
      <c r="F2902" s="33">
        <v>42977.824305555558</v>
      </c>
      <c r="G2902" s="51">
        <f t="shared" si="416"/>
        <v>0.43263888888759539</v>
      </c>
      <c r="H2902" s="31" t="str">
        <f t="shared" si="413"/>
        <v>ACCEPTABLE</v>
      </c>
      <c r="J2902" s="33">
        <v>42978.241666666669</v>
      </c>
      <c r="K2902" s="33">
        <v>42978.25277777778</v>
      </c>
      <c r="L2902" s="27">
        <f t="shared" si="414"/>
        <v>1.1111111110949423E-2</v>
      </c>
      <c r="M2902" s="28" t="str">
        <f t="shared" si="415"/>
        <v>TRUE</v>
      </c>
      <c r="N2902" s="31" t="s">
        <v>41</v>
      </c>
      <c r="O2902" s="29" t="s">
        <v>1521</v>
      </c>
      <c r="P2902"/>
      <c r="Q2902"/>
      <c r="R2902"/>
      <c r="S2902"/>
      <c r="T2902"/>
      <c r="U2902"/>
      <c r="V2902"/>
      <c r="W2902"/>
    </row>
    <row r="2903" spans="1:23" ht="27" customHeight="1" thickBot="1" x14ac:dyDescent="0.3">
      <c r="A2903" s="129">
        <v>20459</v>
      </c>
      <c r="B2903" s="130">
        <v>2939</v>
      </c>
      <c r="C2903" s="144" t="s">
        <v>1522</v>
      </c>
      <c r="D2903" s="145">
        <v>42978.291666666664</v>
      </c>
      <c r="E2903" s="129" t="s">
        <v>128</v>
      </c>
      <c r="F2903" s="33">
        <v>42977.824305555558</v>
      </c>
      <c r="G2903" s="51">
        <f t="shared" si="416"/>
        <v>0.46736111110658385</v>
      </c>
      <c r="H2903" s="31" t="str">
        <f t="shared" si="413"/>
        <v>ACCEPTABLE</v>
      </c>
      <c r="J2903" s="33">
        <v>42978.263194444444</v>
      </c>
      <c r="K2903" s="33">
        <v>42978.273611111108</v>
      </c>
      <c r="L2903" s="27">
        <f t="shared" si="414"/>
        <v>1.0416666664241347E-2</v>
      </c>
      <c r="M2903" s="28" t="str">
        <f t="shared" si="415"/>
        <v>TRUE</v>
      </c>
      <c r="N2903" s="31" t="s">
        <v>41</v>
      </c>
      <c r="O2903" s="29" t="s">
        <v>1523</v>
      </c>
      <c r="P2903"/>
      <c r="Q2903"/>
      <c r="R2903"/>
      <c r="S2903"/>
      <c r="T2903"/>
      <c r="U2903"/>
      <c r="V2903"/>
      <c r="W2903"/>
    </row>
    <row r="2904" spans="1:23" ht="27" customHeight="1" thickBot="1" x14ac:dyDescent="0.3">
      <c r="A2904" s="127">
        <v>20459</v>
      </c>
      <c r="B2904" s="78">
        <v>2940</v>
      </c>
      <c r="C2904" s="67" t="s">
        <v>40</v>
      </c>
      <c r="D2904" s="68">
        <v>42978.309027777781</v>
      </c>
      <c r="E2904" s="66" t="s">
        <v>39</v>
      </c>
      <c r="F2904" s="33">
        <v>42977.824305555558</v>
      </c>
      <c r="G2904" s="51">
        <f t="shared" si="416"/>
        <v>0.48472222222335404</v>
      </c>
      <c r="H2904" s="31" t="str">
        <f t="shared" si="413"/>
        <v>ACCEPTABLE</v>
      </c>
      <c r="J2904" s="33">
        <v>42978.288888888892</v>
      </c>
      <c r="K2904" s="33">
        <v>42978.301388888889</v>
      </c>
      <c r="L2904" s="27">
        <f t="shared" si="414"/>
        <v>1.2499999997089617E-2</v>
      </c>
      <c r="M2904" s="28" t="str">
        <f t="shared" si="415"/>
        <v>TRUE</v>
      </c>
      <c r="N2904" s="31" t="s">
        <v>39</v>
      </c>
      <c r="O2904" s="29" t="s">
        <v>1524</v>
      </c>
      <c r="P2904"/>
      <c r="Q2904"/>
      <c r="R2904"/>
      <c r="S2904"/>
      <c r="T2904"/>
      <c r="U2904"/>
      <c r="V2904"/>
      <c r="W2904"/>
    </row>
    <row r="2905" spans="1:23" ht="27" customHeight="1" thickBot="1" x14ac:dyDescent="0.3">
      <c r="A2905" s="119">
        <v>20458</v>
      </c>
      <c r="B2905" s="74">
        <v>2941</v>
      </c>
      <c r="C2905" s="71" t="s">
        <v>64</v>
      </c>
      <c r="D2905" s="72">
        <v>42979.069444444445</v>
      </c>
      <c r="E2905" s="70" t="s">
        <v>41</v>
      </c>
      <c r="F2905" s="33">
        <v>42978.75</v>
      </c>
      <c r="G2905" s="51">
        <f t="shared" si="416"/>
        <v>0.31944444444525288</v>
      </c>
      <c r="H2905" s="31" t="str">
        <f t="shared" si="413"/>
        <v>ACCEPTABLE</v>
      </c>
      <c r="J2905" s="33">
        <v>42979.065972222219</v>
      </c>
      <c r="K2905" s="33">
        <v>42979.072916666664</v>
      </c>
      <c r="L2905" s="27">
        <f t="shared" si="414"/>
        <v>6.9444444452528842E-3</v>
      </c>
      <c r="M2905" s="28" t="str">
        <f t="shared" si="415"/>
        <v>TRUE</v>
      </c>
      <c r="N2905" s="31" t="s">
        <v>41</v>
      </c>
      <c r="O2905" s="29" t="s">
        <v>812</v>
      </c>
      <c r="P2905"/>
      <c r="Q2905"/>
      <c r="R2905"/>
      <c r="S2905"/>
      <c r="T2905"/>
      <c r="U2905"/>
      <c r="V2905"/>
      <c r="W2905"/>
    </row>
    <row r="2906" spans="1:23" ht="27" customHeight="1" thickBot="1" x14ac:dyDescent="0.3">
      <c r="A2906" s="119">
        <v>20458</v>
      </c>
      <c r="B2906" s="74">
        <v>2942</v>
      </c>
      <c r="C2906" s="71" t="s">
        <v>64</v>
      </c>
      <c r="D2906" s="72">
        <v>42979.125</v>
      </c>
      <c r="E2906" s="70" t="s">
        <v>39</v>
      </c>
      <c r="F2906" s="33">
        <v>42978.75</v>
      </c>
      <c r="G2906" s="51">
        <f t="shared" si="416"/>
        <v>0.375</v>
      </c>
      <c r="H2906" s="31" t="str">
        <f t="shared" si="413"/>
        <v>ACCEPTABLE</v>
      </c>
      <c r="J2906" s="33">
        <v>42979.118750000001</v>
      </c>
      <c r="K2906" s="33">
        <v>42979.125694444447</v>
      </c>
      <c r="L2906" s="27">
        <f t="shared" si="414"/>
        <v>6.9444444452528842E-3</v>
      </c>
      <c r="M2906" s="28" t="str">
        <f t="shared" si="415"/>
        <v>TRUE</v>
      </c>
      <c r="N2906" s="31" t="s">
        <v>39</v>
      </c>
      <c r="O2906" s="29" t="s">
        <v>812</v>
      </c>
      <c r="P2906"/>
      <c r="Q2906"/>
      <c r="R2906"/>
      <c r="S2906"/>
      <c r="T2906"/>
      <c r="U2906"/>
      <c r="V2906"/>
      <c r="W2906"/>
    </row>
    <row r="2907" spans="1:23" ht="27" customHeight="1" thickBot="1" x14ac:dyDescent="0.3">
      <c r="A2907" s="119">
        <v>20460</v>
      </c>
      <c r="B2907" s="74">
        <v>2943</v>
      </c>
      <c r="C2907" s="71" t="s">
        <v>40</v>
      </c>
      <c r="D2907" s="72">
        <v>42979.170138888891</v>
      </c>
      <c r="E2907" s="70" t="s">
        <v>41</v>
      </c>
      <c r="F2907" s="33">
        <v>42978.75</v>
      </c>
      <c r="G2907" s="51">
        <f t="shared" si="416"/>
        <v>0.42013888889050577</v>
      </c>
      <c r="H2907" s="31" t="str">
        <f t="shared" si="413"/>
        <v>ACCEPTABLE</v>
      </c>
      <c r="J2907" s="33">
        <v>42979.150694444441</v>
      </c>
      <c r="K2907" s="33">
        <v>42979.160416666666</v>
      </c>
      <c r="L2907" s="27">
        <f t="shared" si="414"/>
        <v>9.7222222248092294E-3</v>
      </c>
      <c r="M2907" s="28" t="str">
        <f t="shared" si="415"/>
        <v>TRUE</v>
      </c>
      <c r="N2907" s="31" t="s">
        <v>41</v>
      </c>
      <c r="O2907" s="29" t="s">
        <v>1525</v>
      </c>
      <c r="P2907"/>
      <c r="Q2907"/>
      <c r="R2907"/>
      <c r="S2907"/>
      <c r="T2907"/>
      <c r="U2907"/>
      <c r="V2907"/>
      <c r="W2907"/>
    </row>
    <row r="2908" spans="1:23" ht="27" customHeight="1" thickBot="1" x14ac:dyDescent="0.3">
      <c r="A2908" s="119">
        <v>20460</v>
      </c>
      <c r="B2908" s="74">
        <v>2944</v>
      </c>
      <c r="C2908" s="71" t="s">
        <v>1526</v>
      </c>
      <c r="D2908" s="72">
        <v>42979.204861111109</v>
      </c>
      <c r="E2908" s="70" t="s">
        <v>39</v>
      </c>
      <c r="F2908" s="33">
        <v>42978.75</v>
      </c>
      <c r="G2908" s="51">
        <f t="shared" si="416"/>
        <v>0.45486111110949423</v>
      </c>
      <c r="H2908" s="31" t="str">
        <f t="shared" si="413"/>
        <v>ACCEPTABLE</v>
      </c>
      <c r="J2908" s="33">
        <v>42979.188194444447</v>
      </c>
      <c r="K2908" s="33">
        <v>42979.195138888892</v>
      </c>
      <c r="L2908" s="27">
        <f t="shared" si="414"/>
        <v>6.9444444452528842E-3</v>
      </c>
      <c r="M2908" s="28" t="str">
        <f t="shared" si="415"/>
        <v>TRUE</v>
      </c>
      <c r="N2908" s="31" t="s">
        <v>39</v>
      </c>
      <c r="O2908" s="29" t="s">
        <v>398</v>
      </c>
      <c r="P2908"/>
      <c r="Q2908"/>
      <c r="R2908"/>
      <c r="S2908"/>
      <c r="T2908"/>
      <c r="U2908"/>
      <c r="V2908"/>
      <c r="W2908"/>
    </row>
    <row r="2909" spans="1:23" ht="27" customHeight="1" thickBot="1" x14ac:dyDescent="0.3">
      <c r="A2909" s="119">
        <v>20458</v>
      </c>
      <c r="B2909" s="74">
        <v>2945</v>
      </c>
      <c r="C2909" s="71" t="s">
        <v>68</v>
      </c>
      <c r="D2909" s="72">
        <v>42979.552083333336</v>
      </c>
      <c r="E2909" s="70" t="s">
        <v>41</v>
      </c>
      <c r="F2909" s="33">
        <v>42979.449305555558</v>
      </c>
      <c r="G2909" s="51">
        <f t="shared" si="416"/>
        <v>0.10277777777810115</v>
      </c>
      <c r="H2909" s="31" t="str">
        <f t="shared" si="413"/>
        <v>ACCEPTABLE</v>
      </c>
      <c r="J2909" s="33">
        <v>42979.543749999997</v>
      </c>
      <c r="K2909" s="33">
        <v>42979.551388888889</v>
      </c>
      <c r="L2909" s="27">
        <f t="shared" si="414"/>
        <v>7.6388888919609599E-3</v>
      </c>
      <c r="M2909" s="28" t="str">
        <f t="shared" si="415"/>
        <v>TRUE</v>
      </c>
      <c r="N2909" s="31" t="s">
        <v>41</v>
      </c>
      <c r="O2909" s="29" t="s">
        <v>648</v>
      </c>
      <c r="P2909"/>
      <c r="Q2909"/>
      <c r="R2909"/>
      <c r="S2909"/>
      <c r="T2909"/>
      <c r="U2909"/>
      <c r="V2909"/>
      <c r="W2909"/>
    </row>
    <row r="2910" spans="1:23" ht="27" customHeight="1" thickBot="1" x14ac:dyDescent="0.3">
      <c r="A2910" s="119">
        <v>20458</v>
      </c>
      <c r="B2910" s="74">
        <v>2946</v>
      </c>
      <c r="C2910" s="71" t="s">
        <v>340</v>
      </c>
      <c r="D2910" s="72">
        <v>42979.569444444445</v>
      </c>
      <c r="E2910" s="70" t="s">
        <v>39</v>
      </c>
      <c r="F2910" s="33">
        <v>42979.449305555558</v>
      </c>
      <c r="G2910" s="51">
        <f t="shared" si="416"/>
        <v>0.12013888888759539</v>
      </c>
      <c r="H2910" s="31" t="str">
        <f t="shared" si="413"/>
        <v>ACCEPTABLE</v>
      </c>
      <c r="J2910" s="33">
        <v>42979.56527777778</v>
      </c>
      <c r="K2910" s="33">
        <v>42979.576388888891</v>
      </c>
      <c r="L2910" s="27">
        <f t="shared" si="414"/>
        <v>1.1111111110949423E-2</v>
      </c>
      <c r="M2910" s="28" t="str">
        <f t="shared" si="415"/>
        <v>TRUE</v>
      </c>
      <c r="N2910" s="31" t="s">
        <v>39</v>
      </c>
      <c r="O2910" s="29" t="s">
        <v>464</v>
      </c>
      <c r="P2910"/>
      <c r="Q2910"/>
      <c r="R2910"/>
      <c r="S2910"/>
      <c r="T2910"/>
      <c r="U2910"/>
      <c r="V2910"/>
      <c r="W2910"/>
    </row>
    <row r="2911" spans="1:23" ht="27" customHeight="1" thickBot="1" x14ac:dyDescent="0.3">
      <c r="A2911" s="127">
        <v>20460</v>
      </c>
      <c r="B2911" s="78">
        <v>2947</v>
      </c>
      <c r="C2911" s="67" t="s">
        <v>43</v>
      </c>
      <c r="D2911" s="68">
        <v>42979.663194444445</v>
      </c>
      <c r="E2911" s="66" t="s">
        <v>41</v>
      </c>
      <c r="F2911" s="33">
        <v>42979.449305555558</v>
      </c>
      <c r="G2911" s="51">
        <f t="shared" si="416"/>
        <v>0.21388888888759539</v>
      </c>
      <c r="H2911" s="31" t="str">
        <f t="shared" si="413"/>
        <v>ACCEPTABLE</v>
      </c>
      <c r="J2911" s="33">
        <v>42979.668055555558</v>
      </c>
      <c r="K2911" s="33">
        <v>42979.675694444442</v>
      </c>
      <c r="L2911" s="27">
        <f t="shared" si="414"/>
        <v>7.6388888846850023E-3</v>
      </c>
      <c r="M2911" s="28" t="str">
        <f t="shared" si="415"/>
        <v>TRUE</v>
      </c>
      <c r="N2911" s="31" t="s">
        <v>41</v>
      </c>
      <c r="O2911" s="29" t="s">
        <v>54</v>
      </c>
      <c r="P2911"/>
      <c r="Q2911"/>
      <c r="R2911"/>
      <c r="S2911"/>
      <c r="T2911"/>
      <c r="U2911"/>
      <c r="V2911"/>
      <c r="W2911"/>
    </row>
    <row r="2912" spans="1:23" ht="27" customHeight="1" thickBot="1" x14ac:dyDescent="0.3">
      <c r="A2912" s="127">
        <v>20460</v>
      </c>
      <c r="B2912" s="78">
        <v>2948</v>
      </c>
      <c r="C2912" s="67" t="s">
        <v>40</v>
      </c>
      <c r="D2912" s="68">
        <v>42979.690972222219</v>
      </c>
      <c r="E2912" s="66" t="s">
        <v>39</v>
      </c>
      <c r="F2912" s="33">
        <v>42979.449305555558</v>
      </c>
      <c r="G2912" s="51">
        <f t="shared" si="416"/>
        <v>0.24166666666133096</v>
      </c>
      <c r="H2912" s="31" t="str">
        <f t="shared" si="413"/>
        <v>ACCEPTABLE</v>
      </c>
      <c r="J2912" s="33">
        <v>42979.695138888892</v>
      </c>
      <c r="K2912" s="33">
        <v>42979.70416666667</v>
      </c>
      <c r="L2912" s="27">
        <f t="shared" si="414"/>
        <v>9.0277777781011537E-3</v>
      </c>
      <c r="M2912" s="28" t="str">
        <f t="shared" si="415"/>
        <v>TRUE</v>
      </c>
      <c r="N2912" s="31" t="s">
        <v>39</v>
      </c>
      <c r="O2912" s="29" t="s">
        <v>1527</v>
      </c>
      <c r="P2912"/>
      <c r="Q2912"/>
      <c r="R2912"/>
      <c r="S2912"/>
      <c r="T2912"/>
      <c r="U2912"/>
      <c r="V2912"/>
      <c r="W2912"/>
    </row>
    <row r="2913" spans="1:23" ht="27" customHeight="1" thickBot="1" x14ac:dyDescent="0.3">
      <c r="A2913" s="127">
        <v>20461</v>
      </c>
      <c r="B2913" s="78">
        <v>2949</v>
      </c>
      <c r="C2913" s="67" t="s">
        <v>40</v>
      </c>
      <c r="D2913" s="68">
        <v>42981.284722222219</v>
      </c>
      <c r="E2913" s="66" t="s">
        <v>41</v>
      </c>
      <c r="F2913" s="33">
        <v>42981.23541666667</v>
      </c>
      <c r="G2913" s="51">
        <f t="shared" si="416"/>
        <v>4.930555554892635E-2</v>
      </c>
      <c r="H2913" s="31" t="str">
        <f t="shared" si="413"/>
        <v>ACCEPTABLE</v>
      </c>
      <c r="J2913" s="33">
        <v>42981.303472222222</v>
      </c>
      <c r="K2913" s="33">
        <v>42981.313888888886</v>
      </c>
      <c r="L2913" s="27">
        <f t="shared" si="414"/>
        <v>1.0416666664241347E-2</v>
      </c>
      <c r="M2913" s="28" t="str">
        <f t="shared" si="415"/>
        <v>TRUE</v>
      </c>
      <c r="N2913" s="31" t="s">
        <v>41</v>
      </c>
      <c r="O2913" s="29" t="s">
        <v>1528</v>
      </c>
      <c r="P2913"/>
      <c r="Q2913"/>
      <c r="R2913"/>
      <c r="S2913"/>
      <c r="T2913"/>
      <c r="U2913"/>
      <c r="V2913"/>
      <c r="W2913"/>
    </row>
    <row r="2914" spans="1:23" ht="27" customHeight="1" thickBot="1" x14ac:dyDescent="0.3">
      <c r="A2914" s="127">
        <v>20461</v>
      </c>
      <c r="B2914" s="78">
        <v>2950</v>
      </c>
      <c r="C2914" s="67" t="s">
        <v>43</v>
      </c>
      <c r="D2914" s="68">
        <v>42981.319444444445</v>
      </c>
      <c r="E2914" s="66" t="s">
        <v>39</v>
      </c>
      <c r="F2914" s="33">
        <v>42981.23541666667</v>
      </c>
      <c r="G2914" s="51">
        <f t="shared" si="416"/>
        <v>8.4027777775190771E-2</v>
      </c>
      <c r="H2914" s="31" t="str">
        <f t="shared" si="413"/>
        <v>ACCEPTABLE</v>
      </c>
      <c r="J2914" s="33">
        <v>42981.34375</v>
      </c>
      <c r="K2914" s="33">
        <v>42981.35</v>
      </c>
      <c r="L2914" s="27">
        <f t="shared" si="414"/>
        <v>6.2499999985448085E-3</v>
      </c>
      <c r="M2914" s="28" t="str">
        <f t="shared" si="415"/>
        <v>TRUE</v>
      </c>
      <c r="N2914" s="31" t="s">
        <v>39</v>
      </c>
      <c r="O2914" s="29" t="s">
        <v>1285</v>
      </c>
      <c r="P2914"/>
      <c r="Q2914"/>
      <c r="R2914"/>
      <c r="S2914"/>
      <c r="T2914"/>
      <c r="U2914"/>
      <c r="V2914"/>
      <c r="W2914"/>
    </row>
    <row r="2915" spans="1:23" ht="27" customHeight="1" thickBot="1" x14ac:dyDescent="0.3">
      <c r="A2915" s="119">
        <v>20462</v>
      </c>
      <c r="B2915" s="74">
        <v>2951</v>
      </c>
      <c r="C2915" s="71" t="s">
        <v>40</v>
      </c>
      <c r="D2915" s="72">
        <v>42982.204861111109</v>
      </c>
      <c r="E2915" s="70" t="s">
        <v>41</v>
      </c>
      <c r="F2915" s="33">
        <v>42981.926388888889</v>
      </c>
      <c r="G2915" s="51">
        <f t="shared" si="416"/>
        <v>0.27847222222044365</v>
      </c>
      <c r="H2915" s="31" t="str">
        <f t="shared" si="413"/>
        <v>ACCEPTABLE</v>
      </c>
      <c r="J2915" s="33">
        <v>42982.184027777781</v>
      </c>
      <c r="K2915" s="33">
        <v>42982.195833333331</v>
      </c>
      <c r="L2915" s="27">
        <f t="shared" si="414"/>
        <v>1.1805555550381541E-2</v>
      </c>
      <c r="M2915" s="28" t="str">
        <f t="shared" si="415"/>
        <v>TRUE</v>
      </c>
      <c r="N2915" s="31" t="s">
        <v>41</v>
      </c>
      <c r="O2915" s="29" t="s">
        <v>1039</v>
      </c>
      <c r="P2915"/>
      <c r="Q2915"/>
      <c r="R2915"/>
      <c r="S2915"/>
      <c r="T2915"/>
      <c r="U2915"/>
      <c r="V2915"/>
      <c r="W2915"/>
    </row>
    <row r="2916" spans="1:23" ht="27" customHeight="1" thickBot="1" x14ac:dyDescent="0.3">
      <c r="A2916" s="119">
        <v>20462</v>
      </c>
      <c r="B2916" s="74">
        <v>2952</v>
      </c>
      <c r="C2916" s="71" t="s">
        <v>43</v>
      </c>
      <c r="D2916" s="72">
        <v>42982.239583333336</v>
      </c>
      <c r="E2916" s="70" t="s">
        <v>39</v>
      </c>
      <c r="F2916" s="33">
        <v>42981.926388888889</v>
      </c>
      <c r="G2916" s="51">
        <f t="shared" si="416"/>
        <v>0.31319444444670808</v>
      </c>
      <c r="H2916" s="31" t="str">
        <f t="shared" si="413"/>
        <v>ACCEPTABLE</v>
      </c>
      <c r="J2916" s="33">
        <v>42982.220138888886</v>
      </c>
      <c r="K2916" s="33">
        <v>42982.227083333331</v>
      </c>
      <c r="L2916" s="27">
        <f t="shared" si="414"/>
        <v>6.9444444452528842E-3</v>
      </c>
      <c r="M2916" s="28" t="str">
        <f t="shared" si="415"/>
        <v>TRUE</v>
      </c>
      <c r="N2916" s="31" t="s">
        <v>39</v>
      </c>
      <c r="O2916" s="29" t="s">
        <v>398</v>
      </c>
      <c r="P2916"/>
      <c r="Q2916"/>
      <c r="R2916"/>
      <c r="S2916"/>
      <c r="T2916"/>
      <c r="U2916"/>
      <c r="V2916"/>
      <c r="W2916"/>
    </row>
    <row r="2917" spans="1:23" ht="27" customHeight="1" thickBot="1" x14ac:dyDescent="0.3">
      <c r="A2917" s="119">
        <v>20462</v>
      </c>
      <c r="B2917" s="74">
        <v>2953</v>
      </c>
      <c r="C2917" s="71" t="s">
        <v>43</v>
      </c>
      <c r="D2917" s="72">
        <v>42982.263888888891</v>
      </c>
      <c r="E2917" s="70" t="s">
        <v>39</v>
      </c>
      <c r="F2917" s="33">
        <v>42981.926388888889</v>
      </c>
      <c r="G2917" s="51">
        <f t="shared" si="416"/>
        <v>0.33750000000145519</v>
      </c>
      <c r="H2917" s="31" t="str">
        <f t="shared" si="413"/>
        <v>ACCEPTABLE</v>
      </c>
      <c r="J2917" s="33">
        <v>42982.252083333333</v>
      </c>
      <c r="K2917" s="33">
        <v>42982.261111111111</v>
      </c>
      <c r="L2917" s="27">
        <f t="shared" si="414"/>
        <v>9.0277777781011537E-3</v>
      </c>
      <c r="M2917" s="28" t="str">
        <f t="shared" si="415"/>
        <v>TRUE</v>
      </c>
      <c r="N2917" s="31" t="s">
        <v>39</v>
      </c>
      <c r="O2917" s="29" t="s">
        <v>971</v>
      </c>
      <c r="P2917"/>
      <c r="Q2917"/>
      <c r="R2917"/>
      <c r="S2917"/>
      <c r="T2917"/>
      <c r="U2917"/>
      <c r="V2917"/>
      <c r="W2917"/>
    </row>
    <row r="2918" spans="1:23" ht="27" customHeight="1" thickBot="1" x14ac:dyDescent="0.3">
      <c r="A2918" s="119">
        <v>20461</v>
      </c>
      <c r="B2918" s="74">
        <v>2954</v>
      </c>
      <c r="C2918" s="71" t="s">
        <v>43</v>
      </c>
      <c r="D2918" s="72">
        <v>42982.527777777781</v>
      </c>
      <c r="E2918" s="70" t="s">
        <v>41</v>
      </c>
      <c r="F2918" s="33">
        <v>42982.353472222225</v>
      </c>
      <c r="G2918" s="51">
        <f t="shared" si="416"/>
        <v>0.17430555555620231</v>
      </c>
      <c r="H2918" s="31" t="str">
        <f t="shared" si="413"/>
        <v>ACCEPTABLE</v>
      </c>
      <c r="J2918" s="33">
        <v>42982.584027777775</v>
      </c>
      <c r="K2918" s="33">
        <v>42982.587500000001</v>
      </c>
      <c r="L2918" s="27">
        <f t="shared" si="414"/>
        <v>3.4722222262644209E-3</v>
      </c>
      <c r="M2918" s="28" t="str">
        <f t="shared" si="415"/>
        <v>TRUE</v>
      </c>
      <c r="N2918" s="31" t="s">
        <v>41</v>
      </c>
      <c r="O2918" s="29" t="s">
        <v>54</v>
      </c>
      <c r="P2918"/>
      <c r="Q2918"/>
      <c r="R2918"/>
      <c r="S2918"/>
      <c r="T2918"/>
      <c r="U2918"/>
      <c r="V2918"/>
      <c r="W2918"/>
    </row>
    <row r="2919" spans="1:23" ht="27" customHeight="1" thickBot="1" x14ac:dyDescent="0.3">
      <c r="A2919" s="119">
        <v>20461</v>
      </c>
      <c r="B2919" s="74">
        <v>2955</v>
      </c>
      <c r="C2919" s="71" t="s">
        <v>40</v>
      </c>
      <c r="D2919" s="72">
        <v>42982.555555555555</v>
      </c>
      <c r="E2919" s="70" t="s">
        <v>39</v>
      </c>
      <c r="F2919" s="33">
        <v>42982.353472222225</v>
      </c>
      <c r="G2919" s="51">
        <f t="shared" si="416"/>
        <v>0.20208333332993789</v>
      </c>
      <c r="H2919" s="31" t="str">
        <f t="shared" si="413"/>
        <v>ACCEPTABLE</v>
      </c>
      <c r="J2919" s="33">
        <v>42982.609722222223</v>
      </c>
      <c r="K2919" s="33">
        <v>42982.619444444441</v>
      </c>
      <c r="L2919" s="27">
        <f t="shared" si="414"/>
        <v>9.7222222175332718E-3</v>
      </c>
      <c r="M2919" s="28" t="str">
        <f t="shared" si="415"/>
        <v>TRUE</v>
      </c>
      <c r="N2919" s="31" t="s">
        <v>39</v>
      </c>
      <c r="O2919" s="29" t="s">
        <v>91</v>
      </c>
      <c r="P2919"/>
      <c r="Q2919"/>
      <c r="R2919"/>
      <c r="S2919"/>
      <c r="T2919"/>
      <c r="U2919"/>
      <c r="V2919"/>
      <c r="W2919"/>
    </row>
    <row r="2920" spans="1:23" ht="27" customHeight="1" thickBot="1" x14ac:dyDescent="0.3">
      <c r="A2920" s="119">
        <v>20463</v>
      </c>
      <c r="B2920" s="74">
        <v>2956</v>
      </c>
      <c r="C2920" s="71" t="s">
        <v>340</v>
      </c>
      <c r="D2920" s="72">
        <v>42982.809027777781</v>
      </c>
      <c r="E2920" s="70" t="s">
        <v>41</v>
      </c>
      <c r="F2920" s="33">
        <v>42982.353472222225</v>
      </c>
      <c r="G2920" s="51">
        <f t="shared" si="416"/>
        <v>0.45555555555620231</v>
      </c>
      <c r="H2920" s="31" t="str">
        <f t="shared" si="413"/>
        <v>ACCEPTABLE</v>
      </c>
      <c r="J2920" s="33">
        <v>42982.803472222222</v>
      </c>
      <c r="K2920" s="33">
        <v>42982.815972222219</v>
      </c>
      <c r="L2920" s="27">
        <f t="shared" si="414"/>
        <v>1.2499999997089617E-2</v>
      </c>
      <c r="M2920" s="28" t="str">
        <f t="shared" si="415"/>
        <v>TRUE</v>
      </c>
      <c r="N2920" s="31" t="s">
        <v>128</v>
      </c>
      <c r="O2920" s="29" t="s">
        <v>1529</v>
      </c>
      <c r="P2920"/>
      <c r="Q2920"/>
      <c r="R2920"/>
      <c r="S2920"/>
      <c r="T2920"/>
      <c r="U2920"/>
      <c r="V2920"/>
      <c r="W2920"/>
    </row>
    <row r="2921" spans="1:23" ht="27" customHeight="1" thickBot="1" x14ac:dyDescent="0.3">
      <c r="A2921" s="119">
        <v>20463</v>
      </c>
      <c r="B2921" s="74">
        <v>2957</v>
      </c>
      <c r="C2921" s="71" t="s">
        <v>51</v>
      </c>
      <c r="D2921" s="72">
        <v>42982.84375</v>
      </c>
      <c r="E2921" s="70" t="s">
        <v>39</v>
      </c>
      <c r="F2921" s="33">
        <v>42982.353472222225</v>
      </c>
      <c r="G2921" s="51">
        <f t="shared" si="416"/>
        <v>0.49027777777519077</v>
      </c>
      <c r="H2921" s="31" t="str">
        <f t="shared" si="413"/>
        <v>ACCEPTABLE</v>
      </c>
      <c r="J2921" s="33">
        <v>42982.843055555553</v>
      </c>
      <c r="K2921" s="33">
        <v>42982.849305555559</v>
      </c>
      <c r="L2921" s="27">
        <f t="shared" si="414"/>
        <v>6.2500000058207661E-3</v>
      </c>
      <c r="M2921" s="28" t="str">
        <f t="shared" si="415"/>
        <v>TRUE</v>
      </c>
      <c r="N2921" s="31" t="s">
        <v>128</v>
      </c>
      <c r="O2921" s="29" t="s">
        <v>812</v>
      </c>
      <c r="P2921"/>
      <c r="Q2921"/>
      <c r="R2921"/>
      <c r="S2921"/>
      <c r="T2921"/>
      <c r="U2921"/>
      <c r="V2921"/>
      <c r="W2921"/>
    </row>
    <row r="2922" spans="1:23" ht="27" customHeight="1" thickBot="1" x14ac:dyDescent="0.3">
      <c r="A2922" s="127">
        <v>20462</v>
      </c>
      <c r="B2922" s="78">
        <v>2958</v>
      </c>
      <c r="C2922" s="67" t="s">
        <v>43</v>
      </c>
      <c r="D2922" s="68">
        <v>42983.319444444445</v>
      </c>
      <c r="E2922" s="66" t="s">
        <v>41</v>
      </c>
      <c r="F2922" s="33">
        <v>42983.280555555553</v>
      </c>
      <c r="G2922" s="51">
        <f t="shared" si="416"/>
        <v>3.888888889196096E-2</v>
      </c>
      <c r="H2922" s="31" t="str">
        <f t="shared" ref="H2922:H2971" si="417">IF(D2922-F2922&lt;0,"TOO LATE",IF(G2922="","",IF(OR(DAY(D2922-F2922)&gt;1,AND(HOUR(D2922-F2922)&gt;HOUR("0:59"),(SIGN(D2922-F2922)=1))),"ACCEPTABLE","TOO LATE")))</f>
        <v>TOO LATE</v>
      </c>
      <c r="J2922" s="33">
        <v>42983.329861111109</v>
      </c>
      <c r="K2922" s="33">
        <v>42983.336805555555</v>
      </c>
      <c r="L2922" s="27">
        <f t="shared" si="414"/>
        <v>6.9444444452528842E-3</v>
      </c>
      <c r="M2922" s="28" t="str">
        <f t="shared" si="415"/>
        <v>TRUE</v>
      </c>
      <c r="N2922" s="31" t="s">
        <v>41</v>
      </c>
      <c r="O2922" s="29" t="s">
        <v>44</v>
      </c>
      <c r="P2922"/>
      <c r="Q2922"/>
      <c r="R2922"/>
      <c r="S2922"/>
      <c r="T2922"/>
      <c r="U2922"/>
      <c r="V2922"/>
      <c r="W2922"/>
    </row>
    <row r="2923" spans="1:23" ht="27" customHeight="1" thickBot="1" x14ac:dyDescent="0.3">
      <c r="A2923" s="127">
        <v>20462</v>
      </c>
      <c r="B2923" s="78">
        <v>2959</v>
      </c>
      <c r="C2923" s="67" t="s">
        <v>40</v>
      </c>
      <c r="D2923" s="68">
        <v>42983.347222222219</v>
      </c>
      <c r="E2923" s="66" t="s">
        <v>39</v>
      </c>
      <c r="F2923" s="33">
        <v>42983.280555555553</v>
      </c>
      <c r="G2923" s="51">
        <f t="shared" si="416"/>
        <v>6.6666666665696539E-2</v>
      </c>
      <c r="H2923" s="31" t="str">
        <f t="shared" si="417"/>
        <v>ACCEPTABLE</v>
      </c>
      <c r="J2923" s="33">
        <v>42983.357638888891</v>
      </c>
      <c r="K2923" s="33">
        <v>42983.370138888888</v>
      </c>
      <c r="L2923" s="27">
        <f t="shared" ref="L2923:L2972" si="418">IF(OR(K2923="",J2923=""), "Incomplete Data", K2923-J2923)</f>
        <v>1.2499999997089617E-2</v>
      </c>
      <c r="M2923" s="28" t="str">
        <f t="shared" ref="M2923:M2972" si="419">_xlfn.IFS(OR(J2923=0,K2923=0,L2923=""), "Incomplete Data", OR(L2923&gt;$M$5,L2923&lt;-$M$5),"FALSE",  OR(L2923&lt;=$M$5,L2923&gt;-$M$5), "TRUE")</f>
        <v>TRUE</v>
      </c>
      <c r="N2923" s="31" t="s">
        <v>39</v>
      </c>
      <c r="O2923" s="29" t="s">
        <v>1118</v>
      </c>
      <c r="P2923"/>
      <c r="Q2923"/>
      <c r="R2923"/>
      <c r="S2923"/>
      <c r="T2923"/>
      <c r="U2923"/>
      <c r="V2923"/>
      <c r="W2923"/>
    </row>
    <row r="2924" spans="1:23" ht="27" customHeight="1" thickBot="1" x14ac:dyDescent="0.3">
      <c r="A2924" s="127">
        <v>20463</v>
      </c>
      <c r="B2924" s="78">
        <v>2960</v>
      </c>
      <c r="C2924" s="67" t="s">
        <v>68</v>
      </c>
      <c r="D2924" s="68">
        <v>42984.715277777781</v>
      </c>
      <c r="E2924" s="66" t="s">
        <v>41</v>
      </c>
      <c r="F2924" s="33">
        <v>42984.623611111114</v>
      </c>
      <c r="G2924" s="51">
        <f t="shared" ref="G2924:G2973" si="420">IF(D2924="","",D2924-F2924)</f>
        <v>9.1666666667151731E-2</v>
      </c>
      <c r="H2924" s="31" t="str">
        <f t="shared" si="417"/>
        <v>ACCEPTABLE</v>
      </c>
      <c r="J2924" s="33">
        <v>42984.731249999997</v>
      </c>
      <c r="K2924" s="33">
        <v>42984.738194444442</v>
      </c>
      <c r="L2924" s="27">
        <f t="shared" si="418"/>
        <v>6.9444444452528842E-3</v>
      </c>
      <c r="M2924" s="28" t="str">
        <f t="shared" si="419"/>
        <v>TRUE</v>
      </c>
      <c r="N2924" s="31" t="s">
        <v>128</v>
      </c>
      <c r="O2924" s="29" t="s">
        <v>422</v>
      </c>
      <c r="P2924"/>
      <c r="Q2924"/>
      <c r="R2924"/>
      <c r="S2924"/>
      <c r="T2924"/>
      <c r="U2924"/>
      <c r="V2924"/>
      <c r="W2924"/>
    </row>
    <row r="2925" spans="1:23" ht="27" customHeight="1" thickBot="1" x14ac:dyDescent="0.3">
      <c r="A2925" s="127">
        <v>20463</v>
      </c>
      <c r="B2925" s="78">
        <v>2961</v>
      </c>
      <c r="C2925" s="67" t="s">
        <v>340</v>
      </c>
      <c r="D2925" s="68">
        <v>42984.743055555555</v>
      </c>
      <c r="E2925" s="66" t="s">
        <v>39</v>
      </c>
      <c r="F2925" s="33">
        <v>42984.623611111114</v>
      </c>
      <c r="G2925" s="51">
        <f t="shared" si="420"/>
        <v>0.11944444444088731</v>
      </c>
      <c r="H2925" s="31" t="str">
        <f t="shared" si="417"/>
        <v>ACCEPTABLE</v>
      </c>
      <c r="J2925" s="33">
        <v>42984.756944444445</v>
      </c>
      <c r="K2925" s="33">
        <v>42984.768750000003</v>
      </c>
      <c r="L2925" s="27">
        <f t="shared" si="418"/>
        <v>1.1805555557657499E-2</v>
      </c>
      <c r="M2925" s="28" t="str">
        <f t="shared" si="419"/>
        <v>TRUE</v>
      </c>
      <c r="N2925" s="31" t="s">
        <v>128</v>
      </c>
      <c r="O2925" s="29" t="s">
        <v>1530</v>
      </c>
      <c r="P2925"/>
      <c r="Q2925"/>
      <c r="R2925"/>
      <c r="S2925"/>
      <c r="T2925"/>
      <c r="U2925"/>
      <c r="V2925"/>
      <c r="W2925"/>
    </row>
    <row r="2926" spans="1:23" ht="27" customHeight="1" thickBot="1" x14ac:dyDescent="0.3">
      <c r="A2926" s="119">
        <v>20464</v>
      </c>
      <c r="B2926" s="74">
        <v>2962</v>
      </c>
      <c r="C2926" s="71" t="s">
        <v>340</v>
      </c>
      <c r="D2926" s="72">
        <v>42985.434027777781</v>
      </c>
      <c r="E2926" s="70" t="s">
        <v>41</v>
      </c>
      <c r="F2926" s="33">
        <v>42985.293749999997</v>
      </c>
      <c r="G2926" s="51">
        <f t="shared" si="420"/>
        <v>0.14027777778392192</v>
      </c>
      <c r="H2926" s="31" t="str">
        <f t="shared" si="417"/>
        <v>ACCEPTABLE</v>
      </c>
      <c r="J2926" s="33">
        <v>42985.427083333336</v>
      </c>
      <c r="K2926" s="33">
        <v>42985.44027777778</v>
      </c>
      <c r="L2926" s="27">
        <f t="shared" si="418"/>
        <v>1.3194444443797693E-2</v>
      </c>
      <c r="M2926" s="28" t="str">
        <f t="shared" si="419"/>
        <v>TRUE</v>
      </c>
      <c r="N2926" s="31" t="s">
        <v>41</v>
      </c>
      <c r="O2926" s="29" t="s">
        <v>1531</v>
      </c>
      <c r="P2926"/>
      <c r="Q2926"/>
      <c r="R2926"/>
      <c r="S2926"/>
      <c r="T2926"/>
      <c r="U2926"/>
      <c r="V2926"/>
      <c r="W2926"/>
    </row>
    <row r="2927" spans="1:23" ht="27" customHeight="1" thickBot="1" x14ac:dyDescent="0.3">
      <c r="A2927" s="119">
        <v>20464</v>
      </c>
      <c r="B2927" s="74">
        <v>2963</v>
      </c>
      <c r="C2927" s="71" t="s">
        <v>68</v>
      </c>
      <c r="D2927" s="72">
        <v>42985.46875</v>
      </c>
      <c r="E2927" s="70" t="s">
        <v>39</v>
      </c>
      <c r="F2927" s="33">
        <v>42985.293749999997</v>
      </c>
      <c r="G2927" s="51">
        <f t="shared" si="420"/>
        <v>0.17500000000291038</v>
      </c>
      <c r="H2927" s="31" t="str">
        <f t="shared" si="417"/>
        <v>ACCEPTABLE</v>
      </c>
      <c r="J2927" s="33">
        <v>42985.460416666669</v>
      </c>
      <c r="K2927" s="33">
        <v>42985.469444444447</v>
      </c>
      <c r="L2927" s="27">
        <f t="shared" si="418"/>
        <v>9.0277777781011537E-3</v>
      </c>
      <c r="M2927" s="28" t="str">
        <f t="shared" si="419"/>
        <v>TRUE</v>
      </c>
      <c r="N2927" s="31" t="s">
        <v>39</v>
      </c>
      <c r="O2927" s="29" t="s">
        <v>1532</v>
      </c>
      <c r="P2927"/>
      <c r="Q2927"/>
      <c r="R2927"/>
      <c r="S2927"/>
      <c r="T2927"/>
      <c r="U2927"/>
      <c r="V2927"/>
      <c r="W2927"/>
    </row>
    <row r="2928" spans="1:23" ht="27" customHeight="1" thickBot="1" x14ac:dyDescent="0.3">
      <c r="A2928" s="127">
        <v>20464</v>
      </c>
      <c r="B2928" s="78">
        <v>2964</v>
      </c>
      <c r="C2928" s="67" t="s">
        <v>40</v>
      </c>
      <c r="D2928" s="68">
        <v>42986.319444444445</v>
      </c>
      <c r="E2928" s="66" t="s">
        <v>41</v>
      </c>
      <c r="F2928" s="33">
        <v>42986.279166666667</v>
      </c>
      <c r="G2928" s="51">
        <f t="shared" si="420"/>
        <v>4.0277777778101154E-2</v>
      </c>
      <c r="H2928" s="31" t="str">
        <f t="shared" si="417"/>
        <v>TOO LATE</v>
      </c>
      <c r="J2928" s="33">
        <v>42986.318055555559</v>
      </c>
      <c r="K2928" s="33">
        <v>42986.331944444442</v>
      </c>
      <c r="L2928" s="27">
        <f t="shared" si="418"/>
        <v>1.3888888883229811E-2</v>
      </c>
      <c r="M2928" s="28" t="str">
        <f t="shared" si="419"/>
        <v>TRUE</v>
      </c>
      <c r="N2928" s="31" t="s">
        <v>41</v>
      </c>
      <c r="O2928" s="29" t="s">
        <v>1533</v>
      </c>
      <c r="P2928"/>
      <c r="Q2928"/>
      <c r="R2928"/>
      <c r="S2928"/>
      <c r="T2928"/>
      <c r="U2928"/>
      <c r="V2928"/>
      <c r="W2928"/>
    </row>
    <row r="2929" spans="1:23" ht="27" customHeight="1" thickBot="1" x14ac:dyDescent="0.3">
      <c r="A2929" s="127">
        <v>20464</v>
      </c>
      <c r="B2929" s="78">
        <v>2965</v>
      </c>
      <c r="C2929" s="67" t="s">
        <v>43</v>
      </c>
      <c r="D2929" s="68">
        <v>42986.34375</v>
      </c>
      <c r="E2929" s="66" t="s">
        <v>39</v>
      </c>
      <c r="F2929" s="33">
        <v>42986.279166666667</v>
      </c>
      <c r="G2929" s="51">
        <f t="shared" si="420"/>
        <v>6.4583333332848269E-2</v>
      </c>
      <c r="H2929" s="31" t="str">
        <f t="shared" si="417"/>
        <v>ACCEPTABLE</v>
      </c>
      <c r="J2929" s="33">
        <v>42986.35</v>
      </c>
      <c r="K2929" s="33">
        <v>42986.357638888891</v>
      </c>
      <c r="L2929" s="27">
        <f t="shared" si="418"/>
        <v>7.6388888919609599E-3</v>
      </c>
      <c r="M2929" s="28" t="str">
        <f t="shared" si="419"/>
        <v>TRUE</v>
      </c>
      <c r="N2929" s="31" t="s">
        <v>39</v>
      </c>
      <c r="O2929" s="29" t="s">
        <v>398</v>
      </c>
      <c r="P2929"/>
      <c r="Q2929"/>
      <c r="R2929"/>
      <c r="S2929"/>
      <c r="T2929"/>
      <c r="U2929"/>
      <c r="V2929"/>
      <c r="W2929"/>
    </row>
    <row r="2930" spans="1:23" ht="27" customHeight="1" thickBot="1" x14ac:dyDescent="0.3">
      <c r="A2930" s="119">
        <v>20464</v>
      </c>
      <c r="B2930" s="74">
        <v>2966</v>
      </c>
      <c r="C2930" s="71" t="s">
        <v>43</v>
      </c>
      <c r="D2930" s="72">
        <v>42986.479166666664</v>
      </c>
      <c r="E2930" s="70" t="s">
        <v>41</v>
      </c>
      <c r="F2930" s="33">
        <v>42986.279166666667</v>
      </c>
      <c r="G2930" s="51">
        <f t="shared" si="420"/>
        <v>0.19999999999708962</v>
      </c>
      <c r="H2930" s="31" t="str">
        <f t="shared" si="417"/>
        <v>ACCEPTABLE</v>
      </c>
      <c r="J2930" s="33">
        <v>42986.487500000003</v>
      </c>
      <c r="K2930" s="33">
        <v>42986.499305555553</v>
      </c>
      <c r="L2930" s="27">
        <f t="shared" si="418"/>
        <v>1.1805555550381541E-2</v>
      </c>
      <c r="M2930" s="28" t="str">
        <f t="shared" si="419"/>
        <v>TRUE</v>
      </c>
      <c r="N2930" s="31" t="s">
        <v>41</v>
      </c>
      <c r="O2930" s="29" t="s">
        <v>1534</v>
      </c>
      <c r="P2930"/>
      <c r="Q2930"/>
      <c r="R2930"/>
      <c r="S2930"/>
      <c r="T2930"/>
      <c r="U2930"/>
      <c r="V2930"/>
      <c r="W2930"/>
    </row>
    <row r="2931" spans="1:23" ht="27" customHeight="1" thickBot="1" x14ac:dyDescent="0.3">
      <c r="A2931" s="119">
        <v>20464</v>
      </c>
      <c r="B2931" s="74">
        <v>2967</v>
      </c>
      <c r="C2931" s="71" t="s">
        <v>40</v>
      </c>
      <c r="D2931" s="72">
        <v>42986.510416666664</v>
      </c>
      <c r="E2931" s="70" t="s">
        <v>39</v>
      </c>
      <c r="F2931" s="33">
        <v>42986.279166666667</v>
      </c>
      <c r="G2931" s="51">
        <f t="shared" si="420"/>
        <v>0.23124999999708962</v>
      </c>
      <c r="H2931" s="31" t="str">
        <f t="shared" si="417"/>
        <v>ACCEPTABLE</v>
      </c>
      <c r="J2931" s="33">
        <v>42986.554166666669</v>
      </c>
      <c r="K2931" s="33">
        <v>42986.566666666666</v>
      </c>
      <c r="L2931" s="27">
        <f t="shared" si="418"/>
        <v>1.2499999997089617E-2</v>
      </c>
      <c r="M2931" s="28" t="str">
        <f t="shared" si="419"/>
        <v>TRUE</v>
      </c>
      <c r="N2931" s="31" t="s">
        <v>39</v>
      </c>
      <c r="O2931" s="29" t="s">
        <v>1535</v>
      </c>
      <c r="P2931"/>
      <c r="Q2931"/>
      <c r="R2931"/>
      <c r="S2931"/>
      <c r="T2931"/>
      <c r="U2931"/>
      <c r="V2931"/>
      <c r="W2931"/>
    </row>
    <row r="2932" spans="1:23" ht="27" customHeight="1" thickBot="1" x14ac:dyDescent="0.3">
      <c r="A2932" s="119">
        <v>20464</v>
      </c>
      <c r="B2932" s="74">
        <v>2968</v>
      </c>
      <c r="C2932" s="71" t="s">
        <v>68</v>
      </c>
      <c r="D2932" s="72">
        <v>42986.631944444445</v>
      </c>
      <c r="E2932" s="70" t="s">
        <v>41</v>
      </c>
      <c r="F2932" s="33">
        <v>42986.279166666667</v>
      </c>
      <c r="G2932" s="51">
        <f t="shared" si="420"/>
        <v>0.35277777777810115</v>
      </c>
      <c r="H2932" s="31" t="str">
        <f t="shared" si="417"/>
        <v>ACCEPTABLE</v>
      </c>
      <c r="J2932" s="33">
        <v>42986.675000000003</v>
      </c>
      <c r="K2932" s="33">
        <v>42986.681250000001</v>
      </c>
      <c r="L2932" s="27">
        <f t="shared" si="418"/>
        <v>6.2499999985448085E-3</v>
      </c>
      <c r="M2932" s="28" t="str">
        <f t="shared" si="419"/>
        <v>TRUE</v>
      </c>
      <c r="N2932" s="31" t="s">
        <v>128</v>
      </c>
      <c r="O2932" s="29" t="s">
        <v>405</v>
      </c>
      <c r="P2932"/>
      <c r="Q2932"/>
      <c r="R2932"/>
      <c r="S2932"/>
      <c r="T2932"/>
      <c r="U2932"/>
      <c r="V2932"/>
      <c r="W2932"/>
    </row>
    <row r="2933" spans="1:23" ht="27" customHeight="1" thickBot="1" x14ac:dyDescent="0.3">
      <c r="A2933" s="119">
        <v>20464</v>
      </c>
      <c r="B2933" s="74">
        <v>2969</v>
      </c>
      <c r="C2933" s="71" t="s">
        <v>340</v>
      </c>
      <c r="D2933" s="72">
        <v>42986.659722222219</v>
      </c>
      <c r="E2933" s="70" t="s">
        <v>39</v>
      </c>
      <c r="F2933" s="33">
        <v>42986.279166666667</v>
      </c>
      <c r="G2933" s="51">
        <f t="shared" si="420"/>
        <v>0.38055555555183673</v>
      </c>
      <c r="H2933" s="31" t="str">
        <f t="shared" si="417"/>
        <v>ACCEPTABLE</v>
      </c>
      <c r="J2933" s="33">
        <v>42986.700694444444</v>
      </c>
      <c r="K2933" s="33">
        <v>42986.711111111108</v>
      </c>
      <c r="L2933" s="27">
        <f t="shared" si="418"/>
        <v>1.0416666664241347E-2</v>
      </c>
      <c r="M2933" s="28" t="str">
        <f t="shared" si="419"/>
        <v>TRUE</v>
      </c>
      <c r="N2933" s="31" t="s">
        <v>128</v>
      </c>
      <c r="O2933" s="29" t="s">
        <v>1161</v>
      </c>
      <c r="P2933"/>
      <c r="Q2933"/>
      <c r="R2933"/>
      <c r="S2933"/>
      <c r="T2933"/>
      <c r="U2933"/>
      <c r="V2933"/>
      <c r="W2933"/>
    </row>
    <row r="2934" spans="1:23" ht="27" customHeight="1" thickBot="1" x14ac:dyDescent="0.3">
      <c r="A2934" s="119">
        <v>20465</v>
      </c>
      <c r="B2934" s="74">
        <v>2970</v>
      </c>
      <c r="C2934" s="71" t="s">
        <v>340</v>
      </c>
      <c r="D2934" s="72">
        <v>42987.465277777781</v>
      </c>
      <c r="E2934" s="70" t="s">
        <v>41</v>
      </c>
      <c r="F2934" s="33">
        <v>42987.286805555559</v>
      </c>
      <c r="G2934" s="51">
        <f t="shared" si="420"/>
        <v>0.17847222222189885</v>
      </c>
      <c r="H2934" s="31" t="str">
        <f t="shared" si="417"/>
        <v>ACCEPTABLE</v>
      </c>
      <c r="J2934" s="33">
        <v>42987.459027777775</v>
      </c>
      <c r="K2934" s="33">
        <v>42987.470833333333</v>
      </c>
      <c r="L2934" s="27">
        <f t="shared" si="418"/>
        <v>1.1805555557657499E-2</v>
      </c>
      <c r="M2934" s="28" t="str">
        <f t="shared" si="419"/>
        <v>TRUE</v>
      </c>
      <c r="N2934" s="31" t="s">
        <v>41</v>
      </c>
      <c r="O2934" s="29" t="s">
        <v>1536</v>
      </c>
      <c r="P2934"/>
      <c r="Q2934"/>
      <c r="R2934"/>
      <c r="S2934"/>
      <c r="T2934"/>
      <c r="U2934"/>
      <c r="V2934"/>
      <c r="W2934"/>
    </row>
    <row r="2935" spans="1:23" ht="27" customHeight="1" thickBot="1" x14ac:dyDescent="0.3">
      <c r="A2935" s="119">
        <v>20466</v>
      </c>
      <c r="B2935" s="74">
        <v>2971</v>
      </c>
      <c r="C2935" s="71" t="s">
        <v>1512</v>
      </c>
      <c r="D2935" s="72">
        <v>42987.5</v>
      </c>
      <c r="E2935" s="70" t="s">
        <v>39</v>
      </c>
      <c r="F2935" s="33">
        <v>42987.286805555559</v>
      </c>
      <c r="G2935" s="51">
        <f t="shared" si="420"/>
        <v>0.21319444444088731</v>
      </c>
      <c r="H2935" s="31" t="str">
        <f t="shared" si="417"/>
        <v>ACCEPTABLE</v>
      </c>
      <c r="J2935" s="33">
        <v>42987.49722222222</v>
      </c>
      <c r="K2935" s="33">
        <v>42987.50277777778</v>
      </c>
      <c r="L2935" s="27">
        <f t="shared" si="418"/>
        <v>5.5555555591126904E-3</v>
      </c>
      <c r="M2935" s="28" t="str">
        <f t="shared" si="419"/>
        <v>TRUE</v>
      </c>
      <c r="N2935" s="31" t="s">
        <v>39</v>
      </c>
      <c r="O2935" s="29" t="s">
        <v>485</v>
      </c>
      <c r="P2935"/>
      <c r="Q2935"/>
      <c r="R2935"/>
      <c r="S2935"/>
      <c r="T2935"/>
      <c r="U2935"/>
      <c r="V2935"/>
      <c r="W2935"/>
    </row>
    <row r="2936" spans="1:23" ht="27" customHeight="1" thickBot="1" x14ac:dyDescent="0.3">
      <c r="A2936" s="119">
        <v>20465</v>
      </c>
      <c r="B2936" s="74">
        <v>2972</v>
      </c>
      <c r="C2936" s="71" t="s">
        <v>64</v>
      </c>
      <c r="D2936" s="72">
        <v>42987.944444444445</v>
      </c>
      <c r="E2936" s="70" t="s">
        <v>41</v>
      </c>
      <c r="F2936" s="33">
        <v>42987.732638888891</v>
      </c>
      <c r="G2936" s="51">
        <f t="shared" si="420"/>
        <v>0.21180555555474712</v>
      </c>
      <c r="H2936" s="31" t="str">
        <f t="shared" si="417"/>
        <v>ACCEPTABLE</v>
      </c>
      <c r="J2936" s="33">
        <v>42987.9375</v>
      </c>
      <c r="K2936" s="33">
        <v>42987.944444444445</v>
      </c>
      <c r="L2936" s="27">
        <f t="shared" si="418"/>
        <v>6.9444444452528842E-3</v>
      </c>
      <c r="M2936" s="28" t="str">
        <f t="shared" si="419"/>
        <v>TRUE</v>
      </c>
      <c r="N2936" s="31" t="s">
        <v>41</v>
      </c>
      <c r="O2936" s="29" t="s">
        <v>812</v>
      </c>
      <c r="P2936"/>
      <c r="Q2936"/>
      <c r="R2936"/>
      <c r="S2936"/>
      <c r="T2936"/>
      <c r="U2936"/>
      <c r="V2936"/>
      <c r="W2936"/>
    </row>
    <row r="2937" spans="1:23" ht="27" customHeight="1" thickBot="1" x14ac:dyDescent="0.3">
      <c r="A2937" s="119">
        <v>20467</v>
      </c>
      <c r="B2937" s="74">
        <v>2976</v>
      </c>
      <c r="C2937" s="71" t="s">
        <v>40</v>
      </c>
      <c r="D2937" s="72">
        <v>42988.784722222219</v>
      </c>
      <c r="E2937" s="70" t="s">
        <v>41</v>
      </c>
      <c r="F2937" s="33">
        <v>42988.711805555555</v>
      </c>
      <c r="G2937" s="51">
        <f t="shared" si="420"/>
        <v>7.2916666664241347E-2</v>
      </c>
      <c r="H2937" s="31" t="str">
        <f t="shared" si="417"/>
        <v>ACCEPTABLE</v>
      </c>
      <c r="J2937" s="33">
        <v>42988.781944444447</v>
      </c>
      <c r="K2937" s="33">
        <v>42988.790972222225</v>
      </c>
      <c r="L2937" s="27">
        <f t="shared" si="418"/>
        <v>9.0277777781011537E-3</v>
      </c>
      <c r="M2937" s="28" t="str">
        <f t="shared" si="419"/>
        <v>TRUE</v>
      </c>
      <c r="N2937" s="31" t="s">
        <v>41</v>
      </c>
      <c r="O2937" s="29" t="s">
        <v>1452</v>
      </c>
      <c r="P2937"/>
      <c r="Q2937"/>
      <c r="R2937"/>
      <c r="S2937"/>
      <c r="T2937"/>
      <c r="U2937"/>
      <c r="V2937"/>
      <c r="W2937"/>
    </row>
    <row r="2938" spans="1:23" ht="27" customHeight="1" thickBot="1" x14ac:dyDescent="0.3">
      <c r="A2938" s="119">
        <v>20467</v>
      </c>
      <c r="B2938" s="74">
        <v>2977</v>
      </c>
      <c r="C2938" s="71" t="s">
        <v>43</v>
      </c>
      <c r="D2938" s="72">
        <v>42988.819444444445</v>
      </c>
      <c r="E2938" s="70" t="s">
        <v>39</v>
      </c>
      <c r="F2938" s="33">
        <v>42988.711805555555</v>
      </c>
      <c r="G2938" s="51">
        <f t="shared" si="420"/>
        <v>0.10763888889050577</v>
      </c>
      <c r="H2938" s="31" t="str">
        <f t="shared" si="417"/>
        <v>ACCEPTABLE</v>
      </c>
      <c r="J2938" s="33">
        <v>42988.81527777778</v>
      </c>
      <c r="K2938" s="33">
        <v>42988.820833333331</v>
      </c>
      <c r="L2938" s="27">
        <f t="shared" si="418"/>
        <v>5.5555555518367328E-3</v>
      </c>
      <c r="M2938" s="28" t="str">
        <f t="shared" si="419"/>
        <v>TRUE</v>
      </c>
      <c r="N2938" s="31" t="s">
        <v>39</v>
      </c>
      <c r="O2938" s="31" t="s">
        <v>1155</v>
      </c>
      <c r="P2938"/>
      <c r="Q2938"/>
      <c r="R2938"/>
      <c r="S2938"/>
      <c r="T2938"/>
      <c r="U2938"/>
      <c r="V2938"/>
      <c r="W2938"/>
    </row>
    <row r="2939" spans="1:23" ht="27" customHeight="1" thickBot="1" x14ac:dyDescent="0.3">
      <c r="A2939" s="119">
        <v>20468</v>
      </c>
      <c r="B2939" s="74">
        <v>2978</v>
      </c>
      <c r="C2939" s="71" t="s">
        <v>340</v>
      </c>
      <c r="D2939" s="72">
        <v>42989.256944444445</v>
      </c>
      <c r="E2939" s="70" t="s">
        <v>41</v>
      </c>
      <c r="F2939" s="33">
        <v>42988.698611111111</v>
      </c>
      <c r="G2939" s="51">
        <f t="shared" si="420"/>
        <v>0.55833333333430346</v>
      </c>
      <c r="H2939" s="31" t="str">
        <f t="shared" si="417"/>
        <v>ACCEPTABLE</v>
      </c>
      <c r="J2939" s="33">
        <v>42989.241666666669</v>
      </c>
      <c r="K2939" s="33">
        <v>42989.254861111112</v>
      </c>
      <c r="L2939" s="27">
        <f t="shared" si="418"/>
        <v>1.3194444443797693E-2</v>
      </c>
      <c r="M2939" s="28" t="str">
        <f t="shared" si="419"/>
        <v>TRUE</v>
      </c>
      <c r="N2939" s="31" t="s">
        <v>41</v>
      </c>
      <c r="O2939" s="29" t="s">
        <v>1538</v>
      </c>
      <c r="P2939"/>
      <c r="Q2939"/>
      <c r="R2939"/>
      <c r="S2939"/>
      <c r="T2939"/>
      <c r="U2939"/>
      <c r="V2939"/>
      <c r="W2939"/>
    </row>
    <row r="2940" spans="1:23" ht="27" customHeight="1" thickBot="1" x14ac:dyDescent="0.3">
      <c r="A2940" s="127">
        <v>20468</v>
      </c>
      <c r="B2940" s="78">
        <v>2979</v>
      </c>
      <c r="C2940" s="67" t="s">
        <v>68</v>
      </c>
      <c r="D2940" s="68">
        <v>42989.291666666664</v>
      </c>
      <c r="E2940" s="66" t="s">
        <v>39</v>
      </c>
      <c r="F2940" s="33">
        <v>42988.698611111111</v>
      </c>
      <c r="G2940" s="51">
        <f t="shared" si="420"/>
        <v>0.59305555555329192</v>
      </c>
      <c r="H2940" s="31" t="str">
        <f t="shared" si="417"/>
        <v>ACCEPTABLE</v>
      </c>
      <c r="J2940" s="33">
        <v>42989.274305555555</v>
      </c>
      <c r="K2940" s="33">
        <v>42989.279861111114</v>
      </c>
      <c r="L2940" s="27">
        <f t="shared" si="418"/>
        <v>5.5555555591126904E-3</v>
      </c>
      <c r="M2940" s="28" t="str">
        <f t="shared" si="419"/>
        <v>TRUE</v>
      </c>
      <c r="N2940" s="31" t="s">
        <v>39</v>
      </c>
      <c r="O2940" s="29" t="s">
        <v>422</v>
      </c>
      <c r="P2940"/>
      <c r="Q2940"/>
      <c r="R2940"/>
      <c r="S2940"/>
      <c r="T2940"/>
      <c r="U2940"/>
      <c r="V2940"/>
      <c r="W2940"/>
    </row>
    <row r="2941" spans="1:23" ht="27" customHeight="1" thickBot="1" x14ac:dyDescent="0.3">
      <c r="A2941" s="119">
        <v>20468</v>
      </c>
      <c r="B2941" s="74">
        <v>2980</v>
      </c>
      <c r="C2941" s="71" t="s">
        <v>68</v>
      </c>
      <c r="D2941" s="72">
        <v>42989.569444444445</v>
      </c>
      <c r="E2941" s="70" t="s">
        <v>41</v>
      </c>
      <c r="F2941" s="33">
        <v>42989.517361111109</v>
      </c>
      <c r="G2941" s="51">
        <f t="shared" si="420"/>
        <v>5.2083333335758653E-2</v>
      </c>
      <c r="H2941" s="31" t="str">
        <f t="shared" si="417"/>
        <v>ACCEPTABLE</v>
      </c>
      <c r="J2941" s="33">
        <v>42989.55972222222</v>
      </c>
      <c r="K2941" s="33">
        <v>42989.566666666666</v>
      </c>
      <c r="L2941" s="27">
        <f t="shared" si="418"/>
        <v>6.9444444452528842E-3</v>
      </c>
      <c r="M2941" s="28" t="str">
        <f t="shared" si="419"/>
        <v>TRUE</v>
      </c>
      <c r="N2941" s="31" t="s">
        <v>41</v>
      </c>
      <c r="O2941" s="29" t="s">
        <v>422</v>
      </c>
      <c r="P2941"/>
      <c r="Q2941"/>
      <c r="R2941"/>
      <c r="S2941"/>
      <c r="T2941"/>
      <c r="U2941"/>
      <c r="V2941"/>
      <c r="W2941"/>
    </row>
    <row r="2942" spans="1:23" ht="27" customHeight="1" thickBot="1" x14ac:dyDescent="0.3">
      <c r="A2942" s="119">
        <v>20468</v>
      </c>
      <c r="B2942" s="74">
        <v>2981</v>
      </c>
      <c r="C2942" s="71" t="s">
        <v>340</v>
      </c>
      <c r="D2942" s="72">
        <v>42989.59375</v>
      </c>
      <c r="E2942" s="70" t="s">
        <v>39</v>
      </c>
      <c r="F2942" s="33">
        <v>42989.517361111109</v>
      </c>
      <c r="G2942" s="51">
        <f t="shared" si="420"/>
        <v>7.6388888890505768E-2</v>
      </c>
      <c r="H2942" s="31" t="str">
        <f t="shared" si="417"/>
        <v>ACCEPTABLE</v>
      </c>
      <c r="J2942" s="33">
        <v>42989.601388888892</v>
      </c>
      <c r="K2942" s="33">
        <v>42989.61041666667</v>
      </c>
      <c r="L2942" s="27">
        <f t="shared" si="418"/>
        <v>9.0277777781011537E-3</v>
      </c>
      <c r="M2942" s="28" t="str">
        <f t="shared" si="419"/>
        <v>TRUE</v>
      </c>
      <c r="N2942" s="31" t="s">
        <v>39</v>
      </c>
      <c r="O2942" s="29" t="s">
        <v>1529</v>
      </c>
      <c r="P2942"/>
      <c r="Q2942"/>
      <c r="R2942"/>
      <c r="S2942"/>
      <c r="T2942"/>
      <c r="U2942"/>
      <c r="V2942"/>
      <c r="W2942"/>
    </row>
    <row r="2943" spans="1:23" ht="27" customHeight="1" thickBot="1" x14ac:dyDescent="0.3">
      <c r="A2943" s="119">
        <v>20467</v>
      </c>
      <c r="B2943" s="74">
        <v>2982</v>
      </c>
      <c r="C2943" s="71" t="s">
        <v>43</v>
      </c>
      <c r="D2943" s="72">
        <v>42989.881944444445</v>
      </c>
      <c r="E2943" s="70" t="s">
        <v>41</v>
      </c>
      <c r="F2943" s="33">
        <v>42989.719444444447</v>
      </c>
      <c r="G2943" s="51">
        <f t="shared" si="420"/>
        <v>0.16249999999854481</v>
      </c>
      <c r="H2943" s="31" t="str">
        <f t="shared" si="417"/>
        <v>ACCEPTABLE</v>
      </c>
      <c r="J2943" s="33">
        <v>42989.864583333336</v>
      </c>
      <c r="K2943" s="33">
        <v>42989.872916666667</v>
      </c>
      <c r="L2943" s="27">
        <f t="shared" si="418"/>
        <v>8.333333331393078E-3</v>
      </c>
      <c r="M2943" s="28" t="str">
        <f t="shared" si="419"/>
        <v>TRUE</v>
      </c>
      <c r="N2943" s="31" t="s">
        <v>41</v>
      </c>
      <c r="O2943" s="29" t="s">
        <v>398</v>
      </c>
      <c r="P2943"/>
      <c r="Q2943"/>
      <c r="R2943"/>
      <c r="S2943"/>
      <c r="T2943"/>
      <c r="U2943"/>
      <c r="V2943"/>
      <c r="W2943"/>
    </row>
    <row r="2944" spans="1:23" ht="27" customHeight="1" thickBot="1" x14ac:dyDescent="0.3">
      <c r="A2944" s="119">
        <v>20467</v>
      </c>
      <c r="B2944" s="74">
        <v>2983</v>
      </c>
      <c r="C2944" s="71" t="s">
        <v>40</v>
      </c>
      <c r="D2944" s="72">
        <v>42989.909722222219</v>
      </c>
      <c r="E2944" s="70" t="s">
        <v>39</v>
      </c>
      <c r="F2944" s="33">
        <v>42989.719444444447</v>
      </c>
      <c r="G2944" s="51">
        <f t="shared" si="420"/>
        <v>0.19027777777228039</v>
      </c>
      <c r="H2944" s="31" t="str">
        <f t="shared" si="417"/>
        <v>ACCEPTABLE</v>
      </c>
      <c r="J2944" s="33">
        <v>42989.890972222223</v>
      </c>
      <c r="K2944" s="33">
        <v>42989.901388888888</v>
      </c>
      <c r="L2944" s="27">
        <f t="shared" si="418"/>
        <v>1.0416666664241347E-2</v>
      </c>
      <c r="M2944" s="28" t="str">
        <f t="shared" si="419"/>
        <v>TRUE</v>
      </c>
      <c r="N2944" s="31" t="s">
        <v>128</v>
      </c>
      <c r="O2944" s="29" t="s">
        <v>897</v>
      </c>
      <c r="P2944"/>
      <c r="Q2944"/>
      <c r="R2944"/>
      <c r="S2944"/>
      <c r="T2944"/>
      <c r="U2944"/>
      <c r="V2944"/>
      <c r="W2944"/>
    </row>
    <row r="2945" spans="1:23" ht="27" customHeight="1" thickBot="1" x14ac:dyDescent="0.3">
      <c r="A2945" s="119">
        <v>20469</v>
      </c>
      <c r="B2945" s="74">
        <v>2984</v>
      </c>
      <c r="C2945" s="71" t="s">
        <v>340</v>
      </c>
      <c r="D2945" s="72">
        <v>42992.256944444445</v>
      </c>
      <c r="E2945" s="70" t="s">
        <v>41</v>
      </c>
      <c r="F2945" s="33">
        <v>42992.181944444441</v>
      </c>
      <c r="G2945" s="51">
        <f t="shared" si="420"/>
        <v>7.5000000004365575E-2</v>
      </c>
      <c r="H2945" s="31" t="str">
        <f t="shared" si="417"/>
        <v>ACCEPTABLE</v>
      </c>
      <c r="J2945" s="33">
        <v>42992.249305555553</v>
      </c>
      <c r="K2945" s="33">
        <v>42992.259722222225</v>
      </c>
      <c r="L2945" s="27">
        <f t="shared" si="418"/>
        <v>1.0416666671517305E-2</v>
      </c>
      <c r="M2945" s="28" t="str">
        <f t="shared" si="419"/>
        <v>TRUE</v>
      </c>
      <c r="N2945" s="31" t="s">
        <v>41</v>
      </c>
      <c r="O2945" s="29" t="s">
        <v>1434</v>
      </c>
      <c r="P2945"/>
      <c r="Q2945"/>
      <c r="R2945"/>
      <c r="S2945"/>
      <c r="T2945"/>
      <c r="U2945"/>
      <c r="V2945"/>
      <c r="W2945"/>
    </row>
    <row r="2946" spans="1:23" ht="27" customHeight="1" thickBot="1" x14ac:dyDescent="0.3">
      <c r="A2946" s="119">
        <v>20470</v>
      </c>
      <c r="B2946" s="74">
        <v>2985</v>
      </c>
      <c r="C2946" s="71" t="s">
        <v>40</v>
      </c>
      <c r="D2946" s="72">
        <v>42992.267361111109</v>
      </c>
      <c r="E2946" s="70" t="s">
        <v>41</v>
      </c>
      <c r="F2946" s="33">
        <v>42992.181944444441</v>
      </c>
      <c r="G2946" s="51">
        <f t="shared" si="420"/>
        <v>8.5416666668606922E-2</v>
      </c>
      <c r="H2946" s="31" t="str">
        <f t="shared" si="417"/>
        <v>ACCEPTABLE</v>
      </c>
      <c r="J2946" s="33">
        <v>42992.26458333333</v>
      </c>
      <c r="K2946" s="33">
        <v>42992.276388888888</v>
      </c>
      <c r="L2946" s="27">
        <f t="shared" si="418"/>
        <v>1.1805555557657499E-2</v>
      </c>
      <c r="M2946" s="28" t="str">
        <f t="shared" si="419"/>
        <v>TRUE</v>
      </c>
      <c r="N2946" s="31" t="s">
        <v>41</v>
      </c>
      <c r="O2946" s="29" t="s">
        <v>1539</v>
      </c>
      <c r="P2946"/>
      <c r="Q2946"/>
      <c r="R2946"/>
      <c r="S2946"/>
      <c r="T2946"/>
      <c r="U2946"/>
      <c r="V2946"/>
      <c r="W2946"/>
    </row>
    <row r="2947" spans="1:23" ht="27" customHeight="1" thickBot="1" x14ac:dyDescent="0.3">
      <c r="A2947" s="129">
        <v>20470</v>
      </c>
      <c r="B2947" s="130">
        <v>2986</v>
      </c>
      <c r="C2947" s="144" t="s">
        <v>1540</v>
      </c>
      <c r="D2947" s="145">
        <v>42992.288194444445</v>
      </c>
      <c r="E2947" s="129" t="s">
        <v>39</v>
      </c>
      <c r="F2947" s="33">
        <v>42992.181944444441</v>
      </c>
      <c r="G2947" s="51">
        <f t="shared" si="420"/>
        <v>0.10625000000436557</v>
      </c>
      <c r="H2947" s="31" t="str">
        <f t="shared" si="417"/>
        <v>ACCEPTABLE</v>
      </c>
      <c r="J2947" s="33">
        <v>42992.288888888892</v>
      </c>
      <c r="K2947" s="33">
        <v>42992.300694444442</v>
      </c>
      <c r="L2947" s="27">
        <f t="shared" si="418"/>
        <v>1.1805555550381541E-2</v>
      </c>
      <c r="M2947" s="28" t="str">
        <f t="shared" si="419"/>
        <v>TRUE</v>
      </c>
      <c r="N2947" s="31" t="s">
        <v>39</v>
      </c>
      <c r="O2947" s="29" t="s">
        <v>1541</v>
      </c>
      <c r="P2947"/>
      <c r="Q2947"/>
      <c r="R2947"/>
      <c r="S2947"/>
      <c r="T2947"/>
      <c r="U2947"/>
      <c r="V2947"/>
      <c r="W2947"/>
    </row>
    <row r="2948" spans="1:23" ht="27" customHeight="1" thickBot="1" x14ac:dyDescent="0.3">
      <c r="A2948" s="119">
        <v>20469</v>
      </c>
      <c r="B2948" s="74">
        <v>2987</v>
      </c>
      <c r="C2948" s="71" t="s">
        <v>68</v>
      </c>
      <c r="D2948" s="72">
        <v>42993.569444444445</v>
      </c>
      <c r="E2948" s="70" t="s">
        <v>41</v>
      </c>
      <c r="F2948" s="33">
        <v>42993.411805555559</v>
      </c>
      <c r="G2948" s="51">
        <f t="shared" si="420"/>
        <v>0.15763888888614019</v>
      </c>
      <c r="H2948" s="31" t="str">
        <f t="shared" si="417"/>
        <v>ACCEPTABLE</v>
      </c>
      <c r="J2948" s="33">
        <v>42993.569444444445</v>
      </c>
      <c r="K2948" s="33">
        <v>42993.57708333333</v>
      </c>
      <c r="L2948" s="27">
        <f t="shared" si="418"/>
        <v>7.6388888846850023E-3</v>
      </c>
      <c r="M2948" s="28" t="str">
        <f t="shared" si="419"/>
        <v>TRUE</v>
      </c>
      <c r="N2948" s="31" t="s">
        <v>128</v>
      </c>
      <c r="O2948" s="29" t="s">
        <v>422</v>
      </c>
      <c r="P2948"/>
      <c r="Q2948"/>
      <c r="R2948"/>
      <c r="S2948"/>
      <c r="T2948"/>
      <c r="U2948"/>
      <c r="V2948"/>
      <c r="W2948"/>
    </row>
    <row r="2949" spans="1:23" ht="27" customHeight="1" thickBot="1" x14ac:dyDescent="0.3">
      <c r="A2949" s="119">
        <v>20469</v>
      </c>
      <c r="B2949" s="74">
        <v>2988</v>
      </c>
      <c r="C2949" s="71" t="s">
        <v>340</v>
      </c>
      <c r="D2949" s="72">
        <v>42993.597222222219</v>
      </c>
      <c r="E2949" s="70" t="s">
        <v>39</v>
      </c>
      <c r="F2949" s="33">
        <v>42993.411805555559</v>
      </c>
      <c r="G2949" s="51">
        <f t="shared" si="420"/>
        <v>0.18541666665987577</v>
      </c>
      <c r="H2949" s="31" t="str">
        <f t="shared" si="417"/>
        <v>ACCEPTABLE</v>
      </c>
      <c r="J2949" s="33">
        <v>42993.59652777778</v>
      </c>
      <c r="K2949" s="33">
        <v>42993.607638888891</v>
      </c>
      <c r="L2949" s="27">
        <f t="shared" si="418"/>
        <v>1.1111111110949423E-2</v>
      </c>
      <c r="M2949" s="28" t="str">
        <f t="shared" si="419"/>
        <v>TRUE</v>
      </c>
      <c r="N2949" s="31" t="s">
        <v>128</v>
      </c>
      <c r="O2949" s="29" t="s">
        <v>649</v>
      </c>
      <c r="P2949"/>
      <c r="Q2949"/>
      <c r="R2949"/>
      <c r="S2949"/>
      <c r="T2949"/>
      <c r="U2949"/>
      <c r="V2949"/>
      <c r="W2949"/>
    </row>
    <row r="2950" spans="1:23" ht="27" customHeight="1" thickBot="1" x14ac:dyDescent="0.3">
      <c r="A2950" s="127">
        <v>20471</v>
      </c>
      <c r="B2950" s="78">
        <v>2989</v>
      </c>
      <c r="C2950" s="67" t="s">
        <v>40</v>
      </c>
      <c r="D2950" s="68">
        <v>42993.645833333336</v>
      </c>
      <c r="E2950" s="66" t="s">
        <v>41</v>
      </c>
      <c r="F2950" s="33">
        <v>42993.411805555559</v>
      </c>
      <c r="G2950" s="51">
        <f t="shared" si="420"/>
        <v>0.23402777777664596</v>
      </c>
      <c r="H2950" s="31" t="str">
        <f t="shared" si="417"/>
        <v>ACCEPTABLE</v>
      </c>
      <c r="J2950" s="33">
        <v>42993.626388888886</v>
      </c>
      <c r="K2950" s="33">
        <v>42993.635416666664</v>
      </c>
      <c r="L2950" s="27">
        <f t="shared" si="418"/>
        <v>9.0277777781011537E-3</v>
      </c>
      <c r="M2950" s="28" t="str">
        <f t="shared" si="419"/>
        <v>TRUE</v>
      </c>
      <c r="N2950" s="31" t="s">
        <v>128</v>
      </c>
      <c r="O2950" s="29" t="s">
        <v>101</v>
      </c>
      <c r="P2950"/>
      <c r="Q2950"/>
      <c r="R2950"/>
      <c r="S2950"/>
      <c r="T2950"/>
      <c r="U2950"/>
      <c r="V2950"/>
      <c r="W2950"/>
    </row>
    <row r="2951" spans="1:23" ht="27" customHeight="1" thickBot="1" x14ac:dyDescent="0.3">
      <c r="A2951" s="127">
        <v>20471</v>
      </c>
      <c r="B2951" s="78">
        <v>2990</v>
      </c>
      <c r="C2951" s="67" t="s">
        <v>43</v>
      </c>
      <c r="D2951" s="68">
        <v>42993.680555555555</v>
      </c>
      <c r="E2951" s="66" t="s">
        <v>39</v>
      </c>
      <c r="F2951" s="33">
        <v>42993.411805555559</v>
      </c>
      <c r="G2951" s="51">
        <f t="shared" si="420"/>
        <v>0.26874999999563443</v>
      </c>
      <c r="H2951" s="31" t="str">
        <f t="shared" si="417"/>
        <v>ACCEPTABLE</v>
      </c>
      <c r="J2951" s="33">
        <v>42993.662499999999</v>
      </c>
      <c r="K2951" s="33">
        <v>42993.668749999997</v>
      </c>
      <c r="L2951" s="27">
        <f t="shared" si="418"/>
        <v>6.2499999985448085E-3</v>
      </c>
      <c r="M2951" s="28" t="str">
        <f t="shared" si="419"/>
        <v>TRUE</v>
      </c>
      <c r="N2951" s="31" t="s">
        <v>39</v>
      </c>
      <c r="O2951" s="29" t="s">
        <v>44</v>
      </c>
      <c r="P2951"/>
      <c r="Q2951"/>
      <c r="R2951"/>
      <c r="S2951"/>
      <c r="T2951"/>
      <c r="U2951"/>
      <c r="V2951"/>
      <c r="W2951"/>
    </row>
    <row r="2952" spans="1:23" ht="27" customHeight="1" thickBot="1" x14ac:dyDescent="0.3">
      <c r="A2952" s="119">
        <v>20471</v>
      </c>
      <c r="B2952" s="74">
        <v>2991</v>
      </c>
      <c r="C2952" s="71" t="s">
        <v>43</v>
      </c>
      <c r="D2952" s="72">
        <v>42994.774305555555</v>
      </c>
      <c r="E2952" s="70" t="s">
        <v>41</v>
      </c>
      <c r="F2952" s="33">
        <v>42994.645138888889</v>
      </c>
      <c r="G2952" s="51">
        <f t="shared" si="420"/>
        <v>0.12916666666569654</v>
      </c>
      <c r="H2952" s="31" t="str">
        <f t="shared" si="417"/>
        <v>ACCEPTABLE</v>
      </c>
      <c r="J2952" s="33">
        <v>42994.75277777778</v>
      </c>
      <c r="K2952" s="33">
        <v>42994.758333333331</v>
      </c>
      <c r="L2952" s="27">
        <f t="shared" si="418"/>
        <v>5.5555555518367328E-3</v>
      </c>
      <c r="M2952" s="28" t="str">
        <f t="shared" si="419"/>
        <v>TRUE</v>
      </c>
      <c r="N2952" s="31" t="s">
        <v>41</v>
      </c>
      <c r="O2952" s="29" t="s">
        <v>54</v>
      </c>
      <c r="P2952"/>
      <c r="Q2952"/>
      <c r="R2952"/>
      <c r="S2952"/>
      <c r="T2952"/>
      <c r="U2952"/>
      <c r="V2952"/>
      <c r="W2952"/>
    </row>
    <row r="2953" spans="1:23" ht="27" customHeight="1" thickBot="1" x14ac:dyDescent="0.3">
      <c r="A2953" s="119">
        <v>20471</v>
      </c>
      <c r="B2953" s="74">
        <v>2992</v>
      </c>
      <c r="C2953" s="71" t="s">
        <v>40</v>
      </c>
      <c r="D2953" s="72">
        <v>42994.809027777781</v>
      </c>
      <c r="E2953" s="70" t="s">
        <v>39</v>
      </c>
      <c r="F2953" s="33">
        <v>42994.645138888889</v>
      </c>
      <c r="G2953" s="51">
        <f t="shared" si="420"/>
        <v>0.16388888889196096</v>
      </c>
      <c r="H2953" s="31" t="str">
        <f t="shared" si="417"/>
        <v>ACCEPTABLE</v>
      </c>
      <c r="J2953" s="33">
        <v>42994.78402777778</v>
      </c>
      <c r="K2953" s="33">
        <v>42994.794444444444</v>
      </c>
      <c r="L2953" s="27">
        <f t="shared" si="418"/>
        <v>1.0416666664241347E-2</v>
      </c>
      <c r="M2953" s="28" t="str">
        <f t="shared" si="419"/>
        <v>TRUE</v>
      </c>
      <c r="N2953" s="31" t="s">
        <v>128</v>
      </c>
      <c r="O2953" s="29" t="s">
        <v>1542</v>
      </c>
      <c r="P2953"/>
      <c r="Q2953"/>
      <c r="R2953"/>
      <c r="S2953"/>
      <c r="T2953"/>
      <c r="U2953"/>
      <c r="V2953"/>
      <c r="W2953"/>
    </row>
    <row r="2954" spans="1:23" ht="27" customHeight="1" thickBot="1" x14ac:dyDescent="0.3">
      <c r="A2954" s="119">
        <v>20472</v>
      </c>
      <c r="B2954" s="74">
        <v>2993</v>
      </c>
      <c r="C2954" s="71" t="s">
        <v>40</v>
      </c>
      <c r="D2954" s="72">
        <v>42994.833333333336</v>
      </c>
      <c r="E2954" s="70" t="s">
        <v>41</v>
      </c>
      <c r="F2954" s="33">
        <v>42994.645138888889</v>
      </c>
      <c r="G2954" s="51">
        <f t="shared" si="420"/>
        <v>0.18819444444670808</v>
      </c>
      <c r="H2954" s="31" t="str">
        <f t="shared" si="417"/>
        <v>ACCEPTABLE</v>
      </c>
      <c r="J2954" s="33">
        <v>42994.804861111108</v>
      </c>
      <c r="K2954" s="33">
        <v>42994.81527777778</v>
      </c>
      <c r="L2954" s="27">
        <f t="shared" si="418"/>
        <v>1.0416666671517305E-2</v>
      </c>
      <c r="M2954" s="28" t="str">
        <f t="shared" si="419"/>
        <v>TRUE</v>
      </c>
      <c r="N2954" s="31" t="s">
        <v>128</v>
      </c>
      <c r="O2954" s="29" t="s">
        <v>1525</v>
      </c>
      <c r="P2954"/>
      <c r="Q2954"/>
      <c r="R2954"/>
      <c r="S2954"/>
      <c r="T2954"/>
      <c r="U2954"/>
      <c r="V2954"/>
      <c r="W2954"/>
    </row>
    <row r="2955" spans="1:23" ht="27" customHeight="1" thickBot="1" x14ac:dyDescent="0.3">
      <c r="A2955" s="119">
        <v>20472</v>
      </c>
      <c r="B2955" s="74">
        <v>2994</v>
      </c>
      <c r="C2955" s="71" t="s">
        <v>43</v>
      </c>
      <c r="D2955" s="72">
        <v>42994.868055555555</v>
      </c>
      <c r="E2955" s="70" t="s">
        <v>39</v>
      </c>
      <c r="F2955" s="33">
        <v>42994.645138888889</v>
      </c>
      <c r="G2955" s="51">
        <f t="shared" si="420"/>
        <v>0.22291666666569654</v>
      </c>
      <c r="H2955" s="31" t="str">
        <f t="shared" si="417"/>
        <v>ACCEPTABLE</v>
      </c>
      <c r="J2955" s="33">
        <v>42994.842361111114</v>
      </c>
      <c r="K2955" s="33">
        <v>42994.848611111112</v>
      </c>
      <c r="L2955" s="27">
        <f t="shared" si="418"/>
        <v>6.2499999985448085E-3</v>
      </c>
      <c r="M2955" s="28" t="str">
        <f t="shared" si="419"/>
        <v>TRUE</v>
      </c>
      <c r="N2955" s="31" t="s">
        <v>39</v>
      </c>
      <c r="O2955" s="29" t="s">
        <v>1155</v>
      </c>
      <c r="P2955"/>
      <c r="Q2955"/>
      <c r="R2955"/>
      <c r="S2955"/>
      <c r="T2955"/>
      <c r="U2955"/>
      <c r="V2955"/>
      <c r="W2955"/>
    </row>
    <row r="2956" spans="1:23" ht="27" customHeight="1" thickBot="1" x14ac:dyDescent="0.3">
      <c r="A2956" s="119">
        <v>20472</v>
      </c>
      <c r="B2956" s="74">
        <v>2995</v>
      </c>
      <c r="C2956" s="71" t="s">
        <v>43</v>
      </c>
      <c r="D2956" s="72">
        <v>42995.131944444445</v>
      </c>
      <c r="E2956" s="70" t="s">
        <v>41</v>
      </c>
      <c r="F2956" s="33">
        <v>42994.962500000001</v>
      </c>
      <c r="G2956" s="51">
        <f t="shared" si="420"/>
        <v>0.16944444444379769</v>
      </c>
      <c r="H2956" s="31" t="str">
        <f t="shared" si="417"/>
        <v>ACCEPTABLE</v>
      </c>
      <c r="J2956" s="33">
        <v>42995.129861111112</v>
      </c>
      <c r="K2956" s="33">
        <v>42995.137499999997</v>
      </c>
      <c r="L2956" s="27">
        <f t="shared" si="418"/>
        <v>7.6388888846850023E-3</v>
      </c>
      <c r="M2956" s="28" t="str">
        <f t="shared" si="419"/>
        <v>TRUE</v>
      </c>
      <c r="N2956" s="31" t="s">
        <v>41</v>
      </c>
      <c r="O2956" s="29" t="s">
        <v>1155</v>
      </c>
      <c r="P2956"/>
      <c r="Q2956"/>
      <c r="R2956"/>
      <c r="S2956"/>
      <c r="T2956"/>
      <c r="U2956"/>
      <c r="V2956"/>
      <c r="W2956"/>
    </row>
    <row r="2957" spans="1:23" ht="27" customHeight="1" thickBot="1" x14ac:dyDescent="0.3">
      <c r="A2957" s="119">
        <v>20472</v>
      </c>
      <c r="B2957" s="74">
        <v>2996</v>
      </c>
      <c r="C2957" s="71" t="s">
        <v>40</v>
      </c>
      <c r="D2957" s="72">
        <v>42995.159722222219</v>
      </c>
      <c r="E2957" s="70" t="s">
        <v>39</v>
      </c>
      <c r="F2957" s="33">
        <v>42994.962500000001</v>
      </c>
      <c r="G2957" s="51">
        <f t="shared" si="420"/>
        <v>0.19722222221753327</v>
      </c>
      <c r="H2957" s="31" t="str">
        <f t="shared" si="417"/>
        <v>ACCEPTABLE</v>
      </c>
      <c r="J2957" s="33">
        <v>42995.162499999999</v>
      </c>
      <c r="K2957" s="33">
        <v>42995.17291666667</v>
      </c>
      <c r="L2957" s="27">
        <f t="shared" si="418"/>
        <v>1.0416666671517305E-2</v>
      </c>
      <c r="M2957" s="28" t="str">
        <f t="shared" si="419"/>
        <v>TRUE</v>
      </c>
      <c r="N2957" s="31" t="s">
        <v>39</v>
      </c>
      <c r="O2957" s="29" t="s">
        <v>1525</v>
      </c>
      <c r="P2957"/>
      <c r="Q2957"/>
      <c r="R2957"/>
      <c r="S2957"/>
      <c r="T2957"/>
      <c r="U2957"/>
      <c r="V2957"/>
      <c r="W2957"/>
    </row>
    <row r="2958" spans="1:23" ht="27" customHeight="1" thickBot="1" x14ac:dyDescent="0.3">
      <c r="A2958" s="119">
        <v>20473</v>
      </c>
      <c r="B2958" s="74">
        <v>2997</v>
      </c>
      <c r="C2958" s="71" t="s">
        <v>40</v>
      </c>
      <c r="D2958" s="72">
        <v>42996.045138888891</v>
      </c>
      <c r="E2958" s="70" t="s">
        <v>41</v>
      </c>
      <c r="F2958" s="33">
        <v>42995.752083333333</v>
      </c>
      <c r="G2958" s="51">
        <f t="shared" si="420"/>
        <v>0.2930555555576575</v>
      </c>
      <c r="H2958" s="31" t="str">
        <f t="shared" si="417"/>
        <v>ACCEPTABLE</v>
      </c>
      <c r="J2958" s="33">
        <v>42996.041666666664</v>
      </c>
      <c r="K2958" s="33">
        <v>42996.051388888889</v>
      </c>
      <c r="L2958" s="27">
        <f t="shared" si="418"/>
        <v>9.7222222248092294E-3</v>
      </c>
      <c r="M2958" s="28" t="str">
        <f t="shared" si="419"/>
        <v>TRUE</v>
      </c>
      <c r="N2958" s="31" t="s">
        <v>41</v>
      </c>
      <c r="O2958" s="29" t="s">
        <v>1039</v>
      </c>
      <c r="P2958"/>
      <c r="Q2958"/>
      <c r="R2958"/>
      <c r="S2958"/>
      <c r="T2958"/>
      <c r="U2958"/>
      <c r="V2958"/>
      <c r="W2958"/>
    </row>
    <row r="2959" spans="1:23" ht="27" customHeight="1" thickBot="1" x14ac:dyDescent="0.3">
      <c r="A2959" s="119">
        <v>20473</v>
      </c>
      <c r="B2959" s="74">
        <v>2998</v>
      </c>
      <c r="C2959" s="71" t="s">
        <v>43</v>
      </c>
      <c r="D2959" s="72">
        <v>42996.072916666664</v>
      </c>
      <c r="E2959" s="70" t="s">
        <v>39</v>
      </c>
      <c r="F2959" s="33">
        <v>42995.752083333333</v>
      </c>
      <c r="G2959" s="51">
        <f t="shared" si="420"/>
        <v>0.32083333333139308</v>
      </c>
      <c r="H2959" s="31" t="str">
        <f t="shared" si="417"/>
        <v>ACCEPTABLE</v>
      </c>
      <c r="J2959" s="33">
        <v>42996.076388888891</v>
      </c>
      <c r="K2959" s="33">
        <v>42996.083333333336</v>
      </c>
      <c r="L2959" s="27">
        <f t="shared" si="418"/>
        <v>6.9444444452528842E-3</v>
      </c>
      <c r="M2959" s="28" t="str">
        <f t="shared" si="419"/>
        <v>TRUE</v>
      </c>
      <c r="N2959" s="31" t="s">
        <v>39</v>
      </c>
      <c r="O2959" s="29" t="s">
        <v>398</v>
      </c>
      <c r="P2959"/>
      <c r="Q2959"/>
      <c r="R2959"/>
      <c r="S2959"/>
      <c r="T2959"/>
      <c r="U2959"/>
      <c r="V2959"/>
      <c r="W2959"/>
    </row>
    <row r="2960" spans="1:23" ht="27" customHeight="1" thickBot="1" x14ac:dyDescent="0.3">
      <c r="A2960" s="119">
        <v>20473</v>
      </c>
      <c r="B2960" s="74">
        <v>2999</v>
      </c>
      <c r="C2960" s="71" t="s">
        <v>43</v>
      </c>
      <c r="D2960" s="72">
        <v>42996.5</v>
      </c>
      <c r="E2960" s="70" t="s">
        <v>39</v>
      </c>
      <c r="F2960" s="33">
        <v>42996.43472222222</v>
      </c>
      <c r="G2960" s="51">
        <f t="shared" si="420"/>
        <v>6.5277777779556345E-2</v>
      </c>
      <c r="H2960" s="31" t="str">
        <f t="shared" si="417"/>
        <v>ACCEPTABLE</v>
      </c>
      <c r="J2960" s="33">
        <v>42996.498611111114</v>
      </c>
      <c r="K2960" s="33">
        <v>42996.505555555559</v>
      </c>
      <c r="L2960" s="27">
        <f t="shared" si="418"/>
        <v>6.9444444452528842E-3</v>
      </c>
      <c r="M2960" s="28" t="str">
        <f t="shared" si="419"/>
        <v>TRUE</v>
      </c>
      <c r="N2960" s="31" t="s">
        <v>39</v>
      </c>
      <c r="O2960" s="29" t="s">
        <v>971</v>
      </c>
      <c r="P2960"/>
      <c r="Q2960"/>
      <c r="R2960"/>
      <c r="S2960"/>
      <c r="T2960"/>
      <c r="U2960"/>
      <c r="V2960"/>
      <c r="W2960"/>
    </row>
    <row r="2961" spans="1:23" ht="27" customHeight="1" thickBot="1" x14ac:dyDescent="0.3">
      <c r="A2961" s="127">
        <v>20473</v>
      </c>
      <c r="B2961" s="78">
        <v>3000</v>
      </c>
      <c r="C2961" s="67" t="s">
        <v>43</v>
      </c>
      <c r="D2961" s="68">
        <v>42996.666666666664</v>
      </c>
      <c r="E2961" s="66" t="s">
        <v>41</v>
      </c>
      <c r="F2961" s="33">
        <v>42996.43472222222</v>
      </c>
      <c r="G2961" s="51">
        <f t="shared" si="420"/>
        <v>0.23194444444379769</v>
      </c>
      <c r="H2961" s="31" t="str">
        <f t="shared" si="417"/>
        <v>ACCEPTABLE</v>
      </c>
      <c r="J2961" s="33">
        <v>42996.669444444444</v>
      </c>
      <c r="K2961" s="33">
        <v>42996.675694444442</v>
      </c>
      <c r="L2961" s="27">
        <f t="shared" si="418"/>
        <v>6.2499999985448085E-3</v>
      </c>
      <c r="M2961" s="28" t="str">
        <f t="shared" si="419"/>
        <v>TRUE</v>
      </c>
      <c r="N2961" s="31" t="s">
        <v>41</v>
      </c>
      <c r="O2961" s="29" t="s">
        <v>971</v>
      </c>
      <c r="P2961"/>
      <c r="Q2961"/>
      <c r="R2961"/>
      <c r="S2961"/>
      <c r="T2961"/>
      <c r="U2961"/>
      <c r="V2961"/>
      <c r="W2961"/>
    </row>
    <row r="2962" spans="1:23" ht="27" customHeight="1" thickBot="1" x14ac:dyDescent="0.3">
      <c r="A2962" s="127">
        <v>20474</v>
      </c>
      <c r="B2962" s="78">
        <v>3001</v>
      </c>
      <c r="C2962" s="67" t="s">
        <v>68</v>
      </c>
      <c r="D2962" s="68">
        <v>42997.652777777781</v>
      </c>
      <c r="E2962" s="66" t="s">
        <v>41</v>
      </c>
      <c r="F2962" s="33">
        <v>42997.539583333331</v>
      </c>
      <c r="G2962" s="51">
        <f t="shared" si="420"/>
        <v>0.11319444444961846</v>
      </c>
      <c r="H2962" s="31" t="str">
        <f t="shared" si="417"/>
        <v>ACCEPTABLE</v>
      </c>
      <c r="J2962" s="33">
        <v>42997.658333333333</v>
      </c>
      <c r="K2962" s="33">
        <v>42997.671527777777</v>
      </c>
      <c r="L2962" s="27">
        <f t="shared" si="418"/>
        <v>1.3194444443797693E-2</v>
      </c>
      <c r="M2962" s="28" t="str">
        <f t="shared" si="419"/>
        <v>TRUE</v>
      </c>
      <c r="N2962" s="31" t="s">
        <v>41</v>
      </c>
      <c r="O2962" s="29" t="s">
        <v>1543</v>
      </c>
      <c r="P2962"/>
      <c r="Q2962"/>
      <c r="R2962"/>
      <c r="S2962"/>
      <c r="T2962"/>
      <c r="U2962"/>
      <c r="V2962"/>
      <c r="W2962"/>
    </row>
    <row r="2963" spans="1:23" ht="27" customHeight="1" thickBot="1" x14ac:dyDescent="0.3">
      <c r="A2963" s="127">
        <v>20474</v>
      </c>
      <c r="B2963" s="78">
        <v>3003</v>
      </c>
      <c r="C2963" s="67" t="s">
        <v>340</v>
      </c>
      <c r="D2963" s="68">
        <v>42997.6875</v>
      </c>
      <c r="E2963" s="66" t="s">
        <v>39</v>
      </c>
      <c r="F2963" s="33">
        <v>42997.539583333331</v>
      </c>
      <c r="G2963" s="51">
        <f t="shared" si="420"/>
        <v>0.14791666666860692</v>
      </c>
      <c r="H2963" s="31" t="str">
        <f t="shared" si="417"/>
        <v>ACCEPTABLE</v>
      </c>
      <c r="J2963" s="33">
        <v>42997.677083333336</v>
      </c>
      <c r="K2963" s="33">
        <v>42997.689583333333</v>
      </c>
      <c r="L2963" s="27">
        <f t="shared" si="418"/>
        <v>1.2499999997089617E-2</v>
      </c>
      <c r="M2963" s="28" t="str">
        <f t="shared" si="419"/>
        <v>TRUE</v>
      </c>
      <c r="N2963" s="31" t="s">
        <v>39</v>
      </c>
      <c r="O2963" s="29" t="s">
        <v>1176</v>
      </c>
      <c r="P2963"/>
      <c r="Q2963"/>
      <c r="R2963"/>
      <c r="S2963"/>
      <c r="T2963"/>
      <c r="U2963"/>
      <c r="V2963"/>
      <c r="W2963"/>
    </row>
    <row r="2964" spans="1:23" ht="27" customHeight="1" thickBot="1" x14ac:dyDescent="0.3">
      <c r="A2964" s="127">
        <v>20473</v>
      </c>
      <c r="B2964" s="78">
        <v>3004</v>
      </c>
      <c r="C2964" s="67" t="s">
        <v>40</v>
      </c>
      <c r="D2964" s="68">
        <v>42997.701388888891</v>
      </c>
      <c r="E2964" s="66" t="s">
        <v>39</v>
      </c>
      <c r="F2964" s="33">
        <v>42997.539583333331</v>
      </c>
      <c r="G2964" s="51">
        <f t="shared" si="420"/>
        <v>0.16180555555911269</v>
      </c>
      <c r="H2964" s="31" t="str">
        <f t="shared" si="417"/>
        <v>ACCEPTABLE</v>
      </c>
      <c r="J2964" s="33">
        <v>42997.690972222219</v>
      </c>
      <c r="K2964" s="33">
        <v>42997.70208333333</v>
      </c>
      <c r="L2964" s="27">
        <f t="shared" si="418"/>
        <v>1.1111111110949423E-2</v>
      </c>
      <c r="M2964" s="28" t="str">
        <f t="shared" si="419"/>
        <v>TRUE</v>
      </c>
      <c r="N2964" s="31" t="s">
        <v>39</v>
      </c>
      <c r="O2964" s="29" t="s">
        <v>1544</v>
      </c>
      <c r="P2964"/>
      <c r="Q2964"/>
      <c r="R2964"/>
      <c r="S2964"/>
      <c r="T2964"/>
      <c r="U2964"/>
      <c r="V2964"/>
      <c r="W2964"/>
    </row>
    <row r="2965" spans="1:23" ht="27" customHeight="1" thickBot="1" x14ac:dyDescent="0.3">
      <c r="A2965" s="127">
        <v>20475</v>
      </c>
      <c r="B2965" s="78">
        <v>3005</v>
      </c>
      <c r="C2965" s="67" t="s">
        <v>40</v>
      </c>
      <c r="D2965" s="68">
        <v>42997.743055555555</v>
      </c>
      <c r="E2965" s="66" t="s">
        <v>41</v>
      </c>
      <c r="F2965" s="33">
        <v>42997.539583333331</v>
      </c>
      <c r="G2965" s="51">
        <f t="shared" si="420"/>
        <v>0.20347222222335404</v>
      </c>
      <c r="H2965" s="31" t="str">
        <f t="shared" si="417"/>
        <v>ACCEPTABLE</v>
      </c>
      <c r="J2965" s="33">
        <v>42997.739583333336</v>
      </c>
      <c r="K2965" s="33">
        <v>42997.75</v>
      </c>
      <c r="L2965" s="27">
        <f t="shared" si="418"/>
        <v>1.0416666664241347E-2</v>
      </c>
      <c r="M2965" s="28" t="str">
        <f t="shared" si="419"/>
        <v>TRUE</v>
      </c>
      <c r="N2965" s="31" t="s">
        <v>41</v>
      </c>
      <c r="O2965" s="29" t="s">
        <v>1545</v>
      </c>
      <c r="P2965"/>
      <c r="Q2965"/>
      <c r="R2965"/>
      <c r="S2965"/>
      <c r="T2965"/>
      <c r="U2965"/>
      <c r="V2965"/>
      <c r="W2965"/>
    </row>
    <row r="2966" spans="1:23" ht="27" customHeight="1" thickBot="1" x14ac:dyDescent="0.3">
      <c r="A2966" s="119">
        <v>20475</v>
      </c>
      <c r="B2966" s="74">
        <v>3007</v>
      </c>
      <c r="C2966" s="71" t="s">
        <v>43</v>
      </c>
      <c r="D2966" s="72">
        <v>42997.777777777781</v>
      </c>
      <c r="E2966" s="70" t="s">
        <v>39</v>
      </c>
      <c r="F2966" s="33">
        <v>42997.539583333331</v>
      </c>
      <c r="G2966" s="51">
        <f t="shared" si="420"/>
        <v>0.23819444444961846</v>
      </c>
      <c r="H2966" s="31" t="str">
        <f t="shared" si="417"/>
        <v>ACCEPTABLE</v>
      </c>
      <c r="J2966" s="33">
        <v>42997.791666666664</v>
      </c>
      <c r="K2966" s="33">
        <v>42997.802083333336</v>
      </c>
      <c r="L2966" s="27">
        <f t="shared" si="418"/>
        <v>1.0416666671517305E-2</v>
      </c>
      <c r="M2966" s="28" t="str">
        <f t="shared" si="419"/>
        <v>TRUE</v>
      </c>
      <c r="N2966" s="31" t="s">
        <v>39</v>
      </c>
      <c r="O2966" s="29" t="s">
        <v>181</v>
      </c>
      <c r="P2966"/>
      <c r="Q2966"/>
      <c r="R2966"/>
      <c r="S2966"/>
      <c r="T2966"/>
      <c r="U2966"/>
      <c r="V2966"/>
      <c r="W2966"/>
    </row>
    <row r="2967" spans="1:23" ht="27" customHeight="1" thickBot="1" x14ac:dyDescent="0.3">
      <c r="A2967" s="119">
        <v>20475</v>
      </c>
      <c r="B2967" s="74">
        <v>3009</v>
      </c>
      <c r="C2967" s="71" t="s">
        <v>43</v>
      </c>
      <c r="D2967" s="72">
        <v>42998.402777777781</v>
      </c>
      <c r="E2967" s="70" t="s">
        <v>41</v>
      </c>
      <c r="F2967" s="33">
        <v>42998.305555555555</v>
      </c>
      <c r="G2967" s="51">
        <f t="shared" si="420"/>
        <v>9.7222222226264421E-2</v>
      </c>
      <c r="H2967" s="31" t="str">
        <f t="shared" si="417"/>
        <v>ACCEPTABLE</v>
      </c>
      <c r="J2967" s="33">
        <v>42998.404166666667</v>
      </c>
      <c r="K2967" s="33">
        <v>42998.409722222219</v>
      </c>
      <c r="L2967" s="27">
        <f t="shared" si="418"/>
        <v>5.5555555518367328E-3</v>
      </c>
      <c r="M2967" s="28" t="str">
        <f t="shared" si="419"/>
        <v>TRUE</v>
      </c>
      <c r="N2967" s="31" t="s">
        <v>41</v>
      </c>
      <c r="O2967" s="29" t="s">
        <v>1155</v>
      </c>
      <c r="P2967"/>
      <c r="Q2967"/>
      <c r="R2967"/>
      <c r="S2967"/>
      <c r="T2967"/>
      <c r="U2967"/>
      <c r="V2967"/>
      <c r="W2967"/>
    </row>
    <row r="2968" spans="1:23" ht="27" customHeight="1" thickBot="1" x14ac:dyDescent="0.3">
      <c r="A2968" s="119">
        <v>20475</v>
      </c>
      <c r="B2968" s="74">
        <v>3010</v>
      </c>
      <c r="C2968" s="71" t="s">
        <v>40</v>
      </c>
      <c r="D2968" s="72">
        <v>42998.444444444445</v>
      </c>
      <c r="E2968" s="70" t="s">
        <v>39</v>
      </c>
      <c r="F2968" s="33">
        <v>42998.305555555555</v>
      </c>
      <c r="G2968" s="51">
        <f t="shared" si="420"/>
        <v>0.13888888889050577</v>
      </c>
      <c r="H2968" s="31" t="str">
        <f t="shared" si="417"/>
        <v>ACCEPTABLE</v>
      </c>
      <c r="J2968" s="33">
        <v>42998.429166666669</v>
      </c>
      <c r="K2968" s="33">
        <v>42998.440972222219</v>
      </c>
      <c r="L2968" s="27">
        <f t="shared" si="418"/>
        <v>1.1805555550381541E-2</v>
      </c>
      <c r="M2968" s="28" t="str">
        <f t="shared" si="419"/>
        <v>TRUE</v>
      </c>
      <c r="N2968" s="31" t="s">
        <v>39</v>
      </c>
      <c r="O2968" s="29" t="s">
        <v>1546</v>
      </c>
      <c r="P2968"/>
      <c r="Q2968"/>
      <c r="R2968"/>
      <c r="S2968"/>
      <c r="T2968"/>
      <c r="U2968"/>
      <c r="V2968"/>
      <c r="W2968"/>
    </row>
    <row r="2969" spans="1:23" ht="27" customHeight="1" thickBot="1" x14ac:dyDescent="0.3">
      <c r="A2969" s="119">
        <v>20476</v>
      </c>
      <c r="B2969" s="74">
        <v>3011</v>
      </c>
      <c r="C2969" s="71" t="s">
        <v>68</v>
      </c>
      <c r="D2969" s="72">
        <v>42999.486111111109</v>
      </c>
      <c r="E2969" s="70" t="s">
        <v>41</v>
      </c>
      <c r="F2969" s="33">
        <v>42999.39166666667</v>
      </c>
      <c r="G2969" s="51">
        <f t="shared" si="420"/>
        <v>9.4444444439432118E-2</v>
      </c>
      <c r="H2969" s="31" t="str">
        <f t="shared" si="417"/>
        <v>ACCEPTABLE</v>
      </c>
      <c r="J2969" s="33">
        <v>42999.48333333333</v>
      </c>
      <c r="K2969" s="33">
        <v>42999.489583333336</v>
      </c>
      <c r="L2969" s="27">
        <f t="shared" si="418"/>
        <v>6.2500000058207661E-3</v>
      </c>
      <c r="M2969" s="28" t="str">
        <f t="shared" si="419"/>
        <v>TRUE</v>
      </c>
      <c r="N2969" s="31" t="s">
        <v>41</v>
      </c>
      <c r="O2969" s="29" t="s">
        <v>1547</v>
      </c>
      <c r="P2969"/>
      <c r="Q2969"/>
      <c r="R2969"/>
      <c r="S2969"/>
      <c r="T2969"/>
      <c r="U2969"/>
      <c r="V2969"/>
      <c r="W2969"/>
    </row>
    <row r="2970" spans="1:23" ht="27" customHeight="1" thickBot="1" x14ac:dyDescent="0.3">
      <c r="A2970" s="119">
        <v>20476</v>
      </c>
      <c r="B2970" s="74">
        <v>3012</v>
      </c>
      <c r="C2970" s="71" t="s">
        <v>340</v>
      </c>
      <c r="D2970" s="72">
        <v>42999.513888888891</v>
      </c>
      <c r="E2970" s="70" t="s">
        <v>39</v>
      </c>
      <c r="F2970" s="33">
        <v>42999.39166666667</v>
      </c>
      <c r="G2970" s="51">
        <f t="shared" si="420"/>
        <v>0.12222222222044365</v>
      </c>
      <c r="H2970" s="31" t="str">
        <f t="shared" si="417"/>
        <v>ACCEPTABLE</v>
      </c>
      <c r="J2970" s="33">
        <v>42999.509722222225</v>
      </c>
      <c r="K2970" s="33">
        <v>42999.521527777775</v>
      </c>
      <c r="L2970" s="27">
        <f t="shared" si="418"/>
        <v>1.1805555550381541E-2</v>
      </c>
      <c r="M2970" s="28" t="str">
        <f t="shared" si="419"/>
        <v>TRUE</v>
      </c>
      <c r="N2970" s="31" t="s">
        <v>39</v>
      </c>
      <c r="O2970" s="29" t="s">
        <v>1548</v>
      </c>
      <c r="P2970"/>
      <c r="Q2970"/>
      <c r="R2970"/>
      <c r="S2970"/>
      <c r="T2970"/>
      <c r="U2970"/>
      <c r="V2970"/>
      <c r="W2970"/>
    </row>
    <row r="2971" spans="1:23" ht="27" customHeight="1" thickBot="1" x14ac:dyDescent="0.3">
      <c r="A2971" s="119">
        <v>20477</v>
      </c>
      <c r="B2971" s="74">
        <v>3013</v>
      </c>
      <c r="C2971" s="71" t="s">
        <v>40</v>
      </c>
      <c r="D2971" s="72">
        <v>43001.475694444445</v>
      </c>
      <c r="E2971" s="70" t="s">
        <v>41</v>
      </c>
      <c r="F2971" s="33">
        <v>43001.295138888891</v>
      </c>
      <c r="G2971" s="51">
        <f t="shared" si="420"/>
        <v>0.18055555555474712</v>
      </c>
      <c r="H2971" s="31" t="str">
        <f t="shared" si="417"/>
        <v>ACCEPTABLE</v>
      </c>
      <c r="J2971" s="33">
        <v>43001.466666666667</v>
      </c>
      <c r="K2971" s="33">
        <v>43001.477777777778</v>
      </c>
      <c r="L2971" s="27">
        <f t="shared" si="418"/>
        <v>1.1111111110949423E-2</v>
      </c>
      <c r="M2971" s="28" t="str">
        <f t="shared" si="419"/>
        <v>TRUE</v>
      </c>
      <c r="N2971" s="31" t="s">
        <v>41</v>
      </c>
      <c r="O2971" s="29" t="s">
        <v>1339</v>
      </c>
      <c r="P2971"/>
      <c r="Q2971"/>
      <c r="R2971"/>
      <c r="S2971"/>
      <c r="T2971"/>
      <c r="U2971"/>
      <c r="V2971"/>
      <c r="W2971"/>
    </row>
    <row r="2972" spans="1:23" ht="27" customHeight="1" thickBot="1" x14ac:dyDescent="0.3">
      <c r="A2972" s="119">
        <v>20477</v>
      </c>
      <c r="B2972" s="74">
        <v>3014</v>
      </c>
      <c r="C2972" s="71" t="s">
        <v>43</v>
      </c>
      <c r="D2972" s="72">
        <v>43001.513888888891</v>
      </c>
      <c r="E2972" s="70" t="s">
        <v>39</v>
      </c>
      <c r="F2972" s="33">
        <v>43001.295138888891</v>
      </c>
      <c r="G2972" s="51">
        <f t="shared" si="420"/>
        <v>0.21875</v>
      </c>
      <c r="H2972" s="31" t="str">
        <f t="shared" ref="H2972:H3023" si="421">IF(D2972-F2972&lt;0,"TOO LATE",IF(G2972="","",IF(OR(DAY(D2972-F2972)&gt;1,AND(HOUR(D2972-F2972)&gt;HOUR("0:59"),(SIGN(D2972-F2972)=1))),"ACCEPTABLE","TOO LATE")))</f>
        <v>ACCEPTABLE</v>
      </c>
      <c r="J2972" s="33">
        <v>43001.490972222222</v>
      </c>
      <c r="K2972" s="33">
        <v>43001.497916666667</v>
      </c>
      <c r="L2972" s="27">
        <f t="shared" si="418"/>
        <v>6.9444444452528842E-3</v>
      </c>
      <c r="M2972" s="28" t="str">
        <f t="shared" si="419"/>
        <v>TRUE</v>
      </c>
      <c r="N2972" s="31" t="s">
        <v>39</v>
      </c>
      <c r="O2972" s="29" t="s">
        <v>1155</v>
      </c>
      <c r="P2972"/>
      <c r="Q2972"/>
      <c r="R2972"/>
      <c r="S2972"/>
      <c r="T2972"/>
      <c r="U2972"/>
      <c r="V2972"/>
      <c r="W2972"/>
    </row>
    <row r="2973" spans="1:23" ht="27" customHeight="1" thickBot="1" x14ac:dyDescent="0.3">
      <c r="A2973" s="146">
        <v>20478</v>
      </c>
      <c r="B2973" s="142">
        <v>3015</v>
      </c>
      <c r="C2973" s="142" t="s">
        <v>40</v>
      </c>
      <c r="D2973" s="124">
        <v>43001.989583333336</v>
      </c>
      <c r="E2973" s="142" t="s">
        <v>41</v>
      </c>
      <c r="F2973" s="33">
        <v>43001.586805555555</v>
      </c>
      <c r="G2973" s="51">
        <f t="shared" si="420"/>
        <v>0.40277777778101154</v>
      </c>
      <c r="H2973" s="31" t="str">
        <f t="shared" si="421"/>
        <v>ACCEPTABLE</v>
      </c>
      <c r="J2973" s="33">
        <v>43001.975694444445</v>
      </c>
      <c r="K2973" s="33">
        <v>43001.987500000003</v>
      </c>
      <c r="L2973" s="27">
        <f t="shared" ref="L2973:L3023" si="422">IF(OR(K2973="",J2973=""), "Incomplete Data", K2973-J2973)</f>
        <v>1.1805555557657499E-2</v>
      </c>
      <c r="M2973" s="28" t="str">
        <f t="shared" ref="M2973:M3023" si="423">_xlfn.IFS(OR(J2973=0,K2973=0,L2973=""), "Incomplete Data", OR(L2973&gt;$M$5,L2973&lt;-$M$5),"FALSE",  OR(L2973&lt;=$M$5,L2973&gt;-$M$5), "TRUE")</f>
        <v>TRUE</v>
      </c>
      <c r="N2973" s="31" t="s">
        <v>41</v>
      </c>
      <c r="O2973" s="29" t="s">
        <v>1549</v>
      </c>
      <c r="P2973"/>
      <c r="Q2973"/>
      <c r="R2973"/>
      <c r="S2973"/>
      <c r="T2973"/>
      <c r="U2973"/>
      <c r="V2973"/>
      <c r="W2973"/>
    </row>
    <row r="2974" spans="1:23" ht="27" customHeight="1" thickBot="1" x14ac:dyDescent="0.3">
      <c r="A2974" s="147">
        <v>20478</v>
      </c>
      <c r="B2974" s="71">
        <v>3016</v>
      </c>
      <c r="C2974" s="71" t="s">
        <v>43</v>
      </c>
      <c r="D2974" s="72">
        <v>43002.024305555555</v>
      </c>
      <c r="E2974" s="71" t="s">
        <v>39</v>
      </c>
      <c r="F2974" s="33">
        <v>43001.586805555555</v>
      </c>
      <c r="G2974" s="51">
        <f t="shared" ref="G2974:G3023" si="424">IF(D2974="","",D2974-F2974)</f>
        <v>0.4375</v>
      </c>
      <c r="H2974" s="31" t="str">
        <f t="shared" si="421"/>
        <v>ACCEPTABLE</v>
      </c>
      <c r="J2974" s="33">
        <v>43002.020833333336</v>
      </c>
      <c r="K2974" s="33">
        <v>43002.027777777781</v>
      </c>
      <c r="L2974" s="27">
        <f t="shared" si="422"/>
        <v>6.9444444452528842E-3</v>
      </c>
      <c r="M2974" s="28" t="str">
        <f t="shared" si="423"/>
        <v>TRUE</v>
      </c>
      <c r="N2974" s="31" t="s">
        <v>39</v>
      </c>
      <c r="O2974" s="29" t="s">
        <v>1155</v>
      </c>
      <c r="P2974"/>
      <c r="Q2974"/>
      <c r="R2974"/>
      <c r="S2974"/>
      <c r="T2974"/>
      <c r="U2974"/>
      <c r="V2974"/>
      <c r="W2974"/>
    </row>
    <row r="2975" spans="1:23" ht="27" customHeight="1" thickBot="1" x14ac:dyDescent="0.3">
      <c r="A2975" s="119">
        <v>20478</v>
      </c>
      <c r="B2975" s="74">
        <v>3017</v>
      </c>
      <c r="C2975" s="71" t="s">
        <v>43</v>
      </c>
      <c r="D2975" s="72">
        <v>43002.631944444445</v>
      </c>
      <c r="E2975" s="70" t="s">
        <v>41</v>
      </c>
      <c r="F2975" s="33">
        <v>43002.579861111109</v>
      </c>
      <c r="G2975" s="51">
        <f t="shared" si="424"/>
        <v>5.2083333335758653E-2</v>
      </c>
      <c r="H2975" s="31" t="str">
        <f t="shared" si="421"/>
        <v>ACCEPTABLE</v>
      </c>
      <c r="J2975" s="33">
        <v>43002.636805555558</v>
      </c>
      <c r="K2975" s="33">
        <v>43002.643055555556</v>
      </c>
      <c r="L2975" s="27">
        <f t="shared" si="422"/>
        <v>6.2499999985448085E-3</v>
      </c>
      <c r="M2975" s="28" t="str">
        <f t="shared" si="423"/>
        <v>TRUE</v>
      </c>
      <c r="N2975" s="31" t="s">
        <v>41</v>
      </c>
      <c r="O2975" s="29" t="s">
        <v>1155</v>
      </c>
      <c r="P2975"/>
      <c r="Q2975"/>
      <c r="R2975"/>
      <c r="S2975"/>
      <c r="T2975"/>
      <c r="U2975"/>
      <c r="V2975"/>
      <c r="W2975"/>
    </row>
    <row r="2976" spans="1:23" ht="27" customHeight="1" thickBot="1" x14ac:dyDescent="0.3">
      <c r="A2976" s="127">
        <v>20478</v>
      </c>
      <c r="B2976" s="78">
        <v>3018</v>
      </c>
      <c r="C2976" s="67" t="s">
        <v>43</v>
      </c>
      <c r="D2976" s="68">
        <v>43002.694444444445</v>
      </c>
      <c r="E2976" s="66" t="s">
        <v>39</v>
      </c>
      <c r="F2976" s="33">
        <v>43002.579861111109</v>
      </c>
      <c r="G2976" s="51">
        <f t="shared" si="424"/>
        <v>0.11458333333575865</v>
      </c>
      <c r="H2976" s="31" t="str">
        <f t="shared" si="421"/>
        <v>ACCEPTABLE</v>
      </c>
      <c r="J2976" s="33">
        <v>43002.694444444445</v>
      </c>
      <c r="K2976" s="33">
        <v>43002.701388888891</v>
      </c>
      <c r="L2976" s="27">
        <f t="shared" si="422"/>
        <v>6.9444444452528842E-3</v>
      </c>
      <c r="M2976" s="28" t="str">
        <f t="shared" si="423"/>
        <v>TRUE</v>
      </c>
      <c r="N2976" s="31" t="s">
        <v>39</v>
      </c>
      <c r="O2976" s="29" t="s">
        <v>1155</v>
      </c>
      <c r="P2976"/>
      <c r="Q2976"/>
      <c r="R2976"/>
      <c r="S2976"/>
      <c r="T2976"/>
      <c r="U2976"/>
      <c r="V2976"/>
      <c r="W2976"/>
    </row>
    <row r="2977" spans="1:23" ht="27" customHeight="1" thickBot="1" x14ac:dyDescent="0.3">
      <c r="A2977" s="119">
        <v>20479</v>
      </c>
      <c r="B2977" s="74">
        <v>3019</v>
      </c>
      <c r="C2977" s="71" t="s">
        <v>40</v>
      </c>
      <c r="D2977" s="72">
        <v>43003.180555555555</v>
      </c>
      <c r="E2977" s="70" t="s">
        <v>41</v>
      </c>
      <c r="F2977" s="33">
        <v>43002.845138888886</v>
      </c>
      <c r="G2977" s="51">
        <f t="shared" si="424"/>
        <v>0.33541666666860692</v>
      </c>
      <c r="H2977" s="31" t="str">
        <f t="shared" si="421"/>
        <v>ACCEPTABLE</v>
      </c>
      <c r="J2977" s="33">
        <v>43003.183333333334</v>
      </c>
      <c r="K2977" s="33">
        <v>43003.196527777778</v>
      </c>
      <c r="L2977" s="27">
        <f t="shared" si="422"/>
        <v>1.3194444443797693E-2</v>
      </c>
      <c r="M2977" s="28" t="str">
        <f t="shared" si="423"/>
        <v>TRUE</v>
      </c>
      <c r="N2977" s="31" t="s">
        <v>41</v>
      </c>
      <c r="O2977" s="29" t="s">
        <v>1550</v>
      </c>
      <c r="P2977"/>
      <c r="Q2977"/>
      <c r="R2977"/>
      <c r="S2977"/>
      <c r="T2977"/>
      <c r="U2977"/>
      <c r="V2977"/>
      <c r="W2977"/>
    </row>
    <row r="2978" spans="1:23" ht="27" customHeight="1" thickBot="1" x14ac:dyDescent="0.3">
      <c r="A2978" s="119">
        <v>20479</v>
      </c>
      <c r="B2978" s="74">
        <v>3020</v>
      </c>
      <c r="C2978" s="71" t="s">
        <v>43</v>
      </c>
      <c r="D2978" s="72">
        <v>43003.215277777781</v>
      </c>
      <c r="E2978" s="70" t="s">
        <v>39</v>
      </c>
      <c r="F2978" s="33">
        <v>43002.845138888886</v>
      </c>
      <c r="G2978" s="51">
        <f t="shared" si="424"/>
        <v>0.37013888889487134</v>
      </c>
      <c r="H2978" s="31" t="str">
        <f t="shared" si="421"/>
        <v>ACCEPTABLE</v>
      </c>
      <c r="J2978" s="33">
        <v>43003.223611111112</v>
      </c>
      <c r="K2978" s="33">
        <v>43003.229166666664</v>
      </c>
      <c r="L2978" s="27">
        <f t="shared" si="422"/>
        <v>5.5555555518367328E-3</v>
      </c>
      <c r="M2978" s="28" t="str">
        <f t="shared" si="423"/>
        <v>TRUE</v>
      </c>
      <c r="N2978" s="31" t="s">
        <v>39</v>
      </c>
      <c r="O2978" s="29" t="s">
        <v>118</v>
      </c>
      <c r="P2978"/>
      <c r="Q2978"/>
      <c r="R2978"/>
      <c r="S2978"/>
      <c r="T2978"/>
      <c r="U2978"/>
      <c r="V2978"/>
      <c r="W2978"/>
    </row>
    <row r="2979" spans="1:23" ht="27" customHeight="1" thickBot="1" x14ac:dyDescent="0.3">
      <c r="A2979" s="119">
        <v>20478</v>
      </c>
      <c r="B2979" s="74">
        <v>3022</v>
      </c>
      <c r="C2979" s="71" t="s">
        <v>1551</v>
      </c>
      <c r="D2979" s="72">
        <v>43003.930555555555</v>
      </c>
      <c r="E2979" s="70" t="s">
        <v>39</v>
      </c>
      <c r="F2979" s="33">
        <v>43003.786805555559</v>
      </c>
      <c r="G2979" s="51">
        <f t="shared" si="424"/>
        <v>0.14374999999563443</v>
      </c>
      <c r="H2979" s="31" t="str">
        <f t="shared" si="421"/>
        <v>ACCEPTABLE</v>
      </c>
      <c r="J2979" s="33">
        <v>43003.919444444444</v>
      </c>
      <c r="K2979" s="33">
        <v>43003.936805555553</v>
      </c>
      <c r="L2979" s="27">
        <f t="shared" si="422"/>
        <v>1.7361111109494232E-2</v>
      </c>
      <c r="M2979" s="28" t="str">
        <f t="shared" si="423"/>
        <v>TRUE</v>
      </c>
      <c r="N2979" s="31" t="s">
        <v>128</v>
      </c>
      <c r="O2979" s="29" t="s">
        <v>1552</v>
      </c>
      <c r="P2979"/>
      <c r="Q2979"/>
      <c r="R2979"/>
      <c r="S2979"/>
      <c r="T2979"/>
      <c r="U2979"/>
      <c r="V2979"/>
      <c r="W2979"/>
    </row>
    <row r="2980" spans="1:23" ht="27" customHeight="1" thickBot="1" x14ac:dyDescent="0.3">
      <c r="A2980" s="119">
        <v>20479</v>
      </c>
      <c r="B2980" s="74">
        <v>3023</v>
      </c>
      <c r="C2980" s="71" t="s">
        <v>43</v>
      </c>
      <c r="D2980" s="72">
        <v>43003.947916666664</v>
      </c>
      <c r="E2980" s="70" t="s">
        <v>41</v>
      </c>
      <c r="F2980" s="33">
        <v>43003.786805555559</v>
      </c>
      <c r="G2980" s="51">
        <f t="shared" si="424"/>
        <v>0.16111111110512866</v>
      </c>
      <c r="H2980" s="31" t="str">
        <f t="shared" si="421"/>
        <v>ACCEPTABLE</v>
      </c>
      <c r="J2980" s="33">
        <v>43003.943749999999</v>
      </c>
      <c r="K2980" s="33">
        <v>43003.956250000003</v>
      </c>
      <c r="L2980" s="27">
        <f t="shared" si="422"/>
        <v>1.2500000004365575E-2</v>
      </c>
      <c r="M2980" s="28" t="str">
        <f t="shared" si="423"/>
        <v>TRUE</v>
      </c>
      <c r="N2980" s="31" t="s">
        <v>128</v>
      </c>
      <c r="O2980" s="29" t="s">
        <v>1553</v>
      </c>
      <c r="P2980"/>
      <c r="Q2980"/>
      <c r="R2980"/>
      <c r="S2980"/>
      <c r="T2980"/>
      <c r="U2980"/>
      <c r="V2980"/>
      <c r="W2980"/>
    </row>
    <row r="2981" spans="1:23" ht="27" customHeight="1" thickBot="1" x14ac:dyDescent="0.3">
      <c r="A2981" s="119">
        <v>20479</v>
      </c>
      <c r="B2981" s="74">
        <v>3024</v>
      </c>
      <c r="C2981" s="71" t="s">
        <v>40</v>
      </c>
      <c r="D2981" s="72">
        <v>43003.975694444445</v>
      </c>
      <c r="E2981" s="70" t="s">
        <v>39</v>
      </c>
      <c r="F2981" s="33">
        <v>43003.786805555559</v>
      </c>
      <c r="G2981" s="51">
        <f t="shared" si="424"/>
        <v>0.18888888888614019</v>
      </c>
      <c r="H2981" s="31" t="str">
        <f t="shared" si="421"/>
        <v>ACCEPTABLE</v>
      </c>
      <c r="J2981" s="33">
        <v>43003.970833333333</v>
      </c>
      <c r="K2981" s="33">
        <v>43003.979861111111</v>
      </c>
      <c r="L2981" s="27">
        <f t="shared" si="422"/>
        <v>9.0277777781011537E-3</v>
      </c>
      <c r="M2981" s="28" t="str">
        <f t="shared" si="423"/>
        <v>TRUE</v>
      </c>
      <c r="N2981" s="31" t="s">
        <v>39</v>
      </c>
      <c r="O2981" s="29" t="s">
        <v>1554</v>
      </c>
      <c r="P2981"/>
      <c r="Q2981"/>
      <c r="R2981"/>
      <c r="S2981"/>
      <c r="T2981"/>
      <c r="U2981"/>
      <c r="V2981"/>
      <c r="W2981"/>
    </row>
    <row r="2982" spans="1:23" ht="27" customHeight="1" thickBot="1" x14ac:dyDescent="0.3">
      <c r="A2982" s="119">
        <v>20480</v>
      </c>
      <c r="B2982" s="74">
        <v>3025</v>
      </c>
      <c r="C2982" s="71" t="s">
        <v>340</v>
      </c>
      <c r="D2982" s="72">
        <v>43004.475694444445</v>
      </c>
      <c r="E2982" s="70" t="s">
        <v>41</v>
      </c>
      <c r="F2982" s="33">
        <v>43004.34652777778</v>
      </c>
      <c r="G2982" s="51">
        <f t="shared" si="424"/>
        <v>0.12916666666569654</v>
      </c>
      <c r="H2982" s="31" t="str">
        <f t="shared" si="421"/>
        <v>ACCEPTABLE</v>
      </c>
      <c r="J2982" s="33">
        <v>43004.458333333336</v>
      </c>
      <c r="K2982" s="33">
        <v>43004.470138888886</v>
      </c>
      <c r="L2982" s="27">
        <f t="shared" si="422"/>
        <v>1.1805555550381541E-2</v>
      </c>
      <c r="M2982" s="28" t="str">
        <f t="shared" si="423"/>
        <v>TRUE</v>
      </c>
      <c r="N2982" s="31" t="s">
        <v>41</v>
      </c>
      <c r="O2982" s="29" t="s">
        <v>1555</v>
      </c>
      <c r="P2982"/>
      <c r="Q2982"/>
      <c r="R2982"/>
      <c r="S2982"/>
      <c r="T2982"/>
      <c r="U2982"/>
      <c r="V2982"/>
      <c r="W2982"/>
    </row>
    <row r="2983" spans="1:23" ht="27" customHeight="1" thickBot="1" x14ac:dyDescent="0.3">
      <c r="A2983" s="119">
        <v>20480</v>
      </c>
      <c r="B2983" s="74">
        <v>3026</v>
      </c>
      <c r="C2983" s="71" t="s">
        <v>51</v>
      </c>
      <c r="D2983" s="72">
        <v>43004.510416666664</v>
      </c>
      <c r="E2983" s="70" t="s">
        <v>39</v>
      </c>
      <c r="F2983" s="33">
        <v>43004.34652777778</v>
      </c>
      <c r="G2983" s="51">
        <f t="shared" si="424"/>
        <v>0.163888888884685</v>
      </c>
      <c r="H2983" s="31" t="str">
        <f t="shared" si="421"/>
        <v>ACCEPTABLE</v>
      </c>
      <c r="J2983" s="33">
        <v>43004.493750000001</v>
      </c>
      <c r="K2983" s="33">
        <v>43004.499305555553</v>
      </c>
      <c r="L2983" s="27">
        <f t="shared" si="422"/>
        <v>5.5555555518367328E-3</v>
      </c>
      <c r="M2983" s="28" t="str">
        <f t="shared" si="423"/>
        <v>TRUE</v>
      </c>
      <c r="N2983" s="31" t="s">
        <v>39</v>
      </c>
      <c r="O2983" s="29" t="s">
        <v>405</v>
      </c>
      <c r="P2983"/>
      <c r="Q2983"/>
      <c r="R2983"/>
      <c r="S2983"/>
      <c r="T2983"/>
      <c r="U2983"/>
      <c r="V2983"/>
      <c r="W2983"/>
    </row>
    <row r="2984" spans="1:23" ht="27" customHeight="1" thickBot="1" x14ac:dyDescent="0.3">
      <c r="A2984" s="119">
        <v>20481</v>
      </c>
      <c r="B2984" s="74">
        <v>3027</v>
      </c>
      <c r="C2984" s="71" t="s">
        <v>340</v>
      </c>
      <c r="D2984" s="72">
        <v>43004.538194444445</v>
      </c>
      <c r="E2984" s="70" t="s">
        <v>41</v>
      </c>
      <c r="F2984" s="33"/>
      <c r="G2984" s="51">
        <f t="shared" si="424"/>
        <v>43004.538194444445</v>
      </c>
      <c r="H2984" s="31" t="str">
        <f t="shared" si="421"/>
        <v>ACCEPTABLE</v>
      </c>
      <c r="J2984" s="33">
        <v>43004.527083333334</v>
      </c>
      <c r="K2984" s="33">
        <v>43004.543749999997</v>
      </c>
      <c r="L2984" s="27">
        <f t="shared" si="422"/>
        <v>1.6666666662786156E-2</v>
      </c>
      <c r="M2984" s="28" t="str">
        <f t="shared" si="423"/>
        <v>TRUE</v>
      </c>
      <c r="N2984" s="31" t="s">
        <v>41</v>
      </c>
      <c r="O2984" s="29" t="s">
        <v>1556</v>
      </c>
      <c r="P2984"/>
      <c r="Q2984"/>
      <c r="R2984"/>
      <c r="S2984"/>
      <c r="T2984"/>
      <c r="U2984"/>
      <c r="V2984"/>
      <c r="W2984"/>
    </row>
    <row r="2985" spans="1:23" ht="27" customHeight="1" thickBot="1" x14ac:dyDescent="0.3">
      <c r="A2985" s="119">
        <v>20481</v>
      </c>
      <c r="B2985" s="74">
        <v>3029</v>
      </c>
      <c r="C2985" s="71" t="s">
        <v>51</v>
      </c>
      <c r="D2985" s="72">
        <v>43005.246527777781</v>
      </c>
      <c r="E2985" s="70" t="s">
        <v>41</v>
      </c>
      <c r="F2985" s="33">
        <v>43004.681250000001</v>
      </c>
      <c r="G2985" s="51">
        <f t="shared" si="424"/>
        <v>0.56527777777955635</v>
      </c>
      <c r="H2985" s="31" t="str">
        <f t="shared" si="421"/>
        <v>ACCEPTABLE</v>
      </c>
      <c r="J2985" s="33">
        <v>43005.267361111109</v>
      </c>
      <c r="K2985" s="33">
        <v>43005.275694444441</v>
      </c>
      <c r="L2985" s="27">
        <f t="shared" si="422"/>
        <v>8.333333331393078E-3</v>
      </c>
      <c r="M2985" s="28" t="str">
        <f t="shared" si="423"/>
        <v>TRUE</v>
      </c>
      <c r="N2985" s="31" t="s">
        <v>41</v>
      </c>
      <c r="O2985" s="29" t="s">
        <v>453</v>
      </c>
      <c r="P2985"/>
      <c r="Q2985"/>
      <c r="R2985"/>
      <c r="S2985"/>
      <c r="T2985"/>
      <c r="U2985"/>
      <c r="V2985"/>
      <c r="W2985"/>
    </row>
    <row r="2986" spans="1:23" ht="27" customHeight="1" thickBot="1" x14ac:dyDescent="0.3">
      <c r="A2986" s="119">
        <v>20480</v>
      </c>
      <c r="B2986" s="74">
        <v>3031</v>
      </c>
      <c r="C2986" s="71" t="s">
        <v>51</v>
      </c>
      <c r="D2986" s="72">
        <v>43005.402777777781</v>
      </c>
      <c r="E2986" s="70" t="s">
        <v>41</v>
      </c>
      <c r="F2986" s="33">
        <v>43004.681250000001</v>
      </c>
      <c r="G2986" s="51">
        <f t="shared" si="424"/>
        <v>0.72152777777955635</v>
      </c>
      <c r="H2986" s="31" t="str">
        <f t="shared" si="421"/>
        <v>ACCEPTABLE</v>
      </c>
      <c r="J2986" s="33">
        <v>43005.393055555556</v>
      </c>
      <c r="K2986" s="33">
        <v>43005.399305555555</v>
      </c>
      <c r="L2986" s="27">
        <f t="shared" si="422"/>
        <v>6.2499999985448085E-3</v>
      </c>
      <c r="M2986" s="28" t="str">
        <f t="shared" si="423"/>
        <v>TRUE</v>
      </c>
      <c r="N2986" s="31" t="s">
        <v>41</v>
      </c>
      <c r="O2986" s="29" t="s">
        <v>453</v>
      </c>
      <c r="P2986"/>
      <c r="Q2986"/>
      <c r="R2986"/>
      <c r="S2986"/>
      <c r="T2986"/>
      <c r="U2986"/>
      <c r="V2986"/>
      <c r="W2986"/>
    </row>
    <row r="2987" spans="1:23" ht="27" customHeight="1" thickBot="1" x14ac:dyDescent="0.3">
      <c r="A2987" s="119">
        <v>20480</v>
      </c>
      <c r="B2987" s="74">
        <v>3032</v>
      </c>
      <c r="C2987" s="71" t="s">
        <v>340</v>
      </c>
      <c r="D2987" s="72">
        <v>43005.430555555555</v>
      </c>
      <c r="E2987" s="70" t="s">
        <v>39</v>
      </c>
      <c r="F2987" s="33">
        <v>43004.681250000001</v>
      </c>
      <c r="G2987" s="51">
        <f t="shared" si="424"/>
        <v>0.74930555555329192</v>
      </c>
      <c r="H2987" s="31" t="str">
        <f t="shared" si="421"/>
        <v>ACCEPTABLE</v>
      </c>
      <c r="J2987" s="33">
        <v>43005.431250000001</v>
      </c>
      <c r="K2987" s="33">
        <v>43005.439583333333</v>
      </c>
      <c r="L2987" s="27">
        <f t="shared" si="422"/>
        <v>8.333333331393078E-3</v>
      </c>
      <c r="M2987" s="28" t="str">
        <f t="shared" si="423"/>
        <v>TRUE</v>
      </c>
      <c r="N2987" s="31" t="s">
        <v>39</v>
      </c>
      <c r="O2987" s="29" t="s">
        <v>1153</v>
      </c>
      <c r="P2987"/>
      <c r="Q2987"/>
      <c r="R2987"/>
      <c r="S2987"/>
      <c r="T2987"/>
      <c r="U2987"/>
      <c r="V2987"/>
      <c r="W2987"/>
    </row>
    <row r="2988" spans="1:23" ht="27" customHeight="1" thickBot="1" x14ac:dyDescent="0.3">
      <c r="A2988" s="119">
        <v>20482</v>
      </c>
      <c r="B2988" s="74">
        <v>3033</v>
      </c>
      <c r="C2988" s="71" t="s">
        <v>40</v>
      </c>
      <c r="D2988" s="72">
        <v>43006.260416666664</v>
      </c>
      <c r="E2988" s="70" t="s">
        <v>41</v>
      </c>
      <c r="F2988" s="33">
        <v>43005.754166666666</v>
      </c>
      <c r="G2988" s="51">
        <f t="shared" si="424"/>
        <v>0.50624999999854481</v>
      </c>
      <c r="H2988" s="31" t="str">
        <f t="shared" si="421"/>
        <v>ACCEPTABLE</v>
      </c>
      <c r="J2988" s="33">
        <v>43006.253472222219</v>
      </c>
      <c r="K2988" s="33">
        <v>43006.263888888891</v>
      </c>
      <c r="L2988" s="27">
        <f t="shared" si="422"/>
        <v>1.0416666671517305E-2</v>
      </c>
      <c r="M2988" s="28" t="str">
        <f t="shared" si="423"/>
        <v>TRUE</v>
      </c>
      <c r="N2988" s="31" t="s">
        <v>41</v>
      </c>
      <c r="O2988" s="29" t="s">
        <v>836</v>
      </c>
      <c r="P2988"/>
      <c r="Q2988"/>
      <c r="R2988"/>
      <c r="S2988"/>
      <c r="T2988"/>
      <c r="U2988"/>
      <c r="V2988"/>
      <c r="W2988"/>
    </row>
    <row r="2989" spans="1:23" ht="27" customHeight="1" thickBot="1" x14ac:dyDescent="0.3">
      <c r="A2989" s="127">
        <v>20482</v>
      </c>
      <c r="B2989" s="78">
        <v>3034</v>
      </c>
      <c r="C2989" s="67" t="s">
        <v>40</v>
      </c>
      <c r="D2989" s="68">
        <v>43006.277777777781</v>
      </c>
      <c r="E2989" s="66" t="s">
        <v>39</v>
      </c>
      <c r="F2989" s="33">
        <v>43005.754166666666</v>
      </c>
      <c r="G2989" s="51">
        <f t="shared" si="424"/>
        <v>0.523611111115315</v>
      </c>
      <c r="H2989" s="31" t="str">
        <f t="shared" si="421"/>
        <v>ACCEPTABLE</v>
      </c>
      <c r="J2989" s="33">
        <v>43006.279166666667</v>
      </c>
      <c r="K2989" s="33">
        <v>43006.290277777778</v>
      </c>
      <c r="L2989" s="27">
        <f t="shared" si="422"/>
        <v>1.1111111110949423E-2</v>
      </c>
      <c r="M2989" s="28" t="str">
        <f t="shared" si="423"/>
        <v>TRUE</v>
      </c>
      <c r="N2989" s="31" t="s">
        <v>39</v>
      </c>
      <c r="O2989" s="29" t="s">
        <v>836</v>
      </c>
      <c r="P2989"/>
      <c r="Q2989"/>
      <c r="R2989"/>
      <c r="S2989"/>
      <c r="T2989"/>
      <c r="U2989"/>
      <c r="V2989"/>
      <c r="W2989"/>
    </row>
    <row r="2990" spans="1:23" ht="27" customHeight="1" thickBot="1" x14ac:dyDescent="0.3">
      <c r="A2990" s="127">
        <v>20483</v>
      </c>
      <c r="B2990" s="78">
        <v>3035</v>
      </c>
      <c r="C2990" s="67" t="s">
        <v>340</v>
      </c>
      <c r="D2990" s="68">
        <v>43007.298611111109</v>
      </c>
      <c r="E2990" s="66" t="s">
        <v>41</v>
      </c>
      <c r="F2990" s="33">
        <v>43006.686805555553</v>
      </c>
      <c r="G2990" s="51">
        <f t="shared" si="424"/>
        <v>0.61180555555620231</v>
      </c>
      <c r="H2990" s="31" t="str">
        <f t="shared" si="421"/>
        <v>ACCEPTABLE</v>
      </c>
      <c r="J2990" s="33">
        <v>43007.29791666667</v>
      </c>
      <c r="K2990" s="33">
        <v>43007.311805555553</v>
      </c>
      <c r="L2990" s="27">
        <f t="shared" si="422"/>
        <v>1.3888888883229811E-2</v>
      </c>
      <c r="M2990" s="28" t="str">
        <f t="shared" si="423"/>
        <v>TRUE</v>
      </c>
      <c r="N2990" s="31" t="s">
        <v>41</v>
      </c>
      <c r="O2990" s="29" t="s">
        <v>1557</v>
      </c>
      <c r="P2990"/>
      <c r="Q2990"/>
      <c r="R2990"/>
      <c r="S2990"/>
      <c r="T2990"/>
      <c r="U2990"/>
      <c r="V2990"/>
      <c r="W2990"/>
    </row>
    <row r="2991" spans="1:23" ht="27" customHeight="1" thickBot="1" x14ac:dyDescent="0.3">
      <c r="A2991" s="127">
        <v>20483</v>
      </c>
      <c r="B2991" s="78">
        <v>3036</v>
      </c>
      <c r="C2991" s="67" t="s">
        <v>51</v>
      </c>
      <c r="D2991" s="68">
        <v>43007.333333333336</v>
      </c>
      <c r="E2991" s="66" t="s">
        <v>39</v>
      </c>
      <c r="F2991" s="33">
        <v>43006.686805555553</v>
      </c>
      <c r="G2991" s="51">
        <f t="shared" si="424"/>
        <v>0.64652777778246673</v>
      </c>
      <c r="H2991" s="31" t="str">
        <f t="shared" si="421"/>
        <v>ACCEPTABLE</v>
      </c>
      <c r="J2991" s="33">
        <v>43007.326388888891</v>
      </c>
      <c r="K2991" s="33">
        <v>43007.335416666669</v>
      </c>
      <c r="L2991" s="27">
        <f t="shared" si="422"/>
        <v>9.0277777781011537E-3</v>
      </c>
      <c r="M2991" s="28" t="str">
        <f t="shared" si="423"/>
        <v>TRUE</v>
      </c>
      <c r="N2991" s="31" t="s">
        <v>39</v>
      </c>
      <c r="O2991" s="29" t="s">
        <v>1264</v>
      </c>
      <c r="P2991"/>
      <c r="Q2991"/>
      <c r="R2991"/>
      <c r="S2991"/>
      <c r="T2991"/>
      <c r="U2991"/>
      <c r="V2991"/>
      <c r="W2991"/>
    </row>
    <row r="2992" spans="1:23" ht="27" customHeight="1" thickBot="1" x14ac:dyDescent="0.3">
      <c r="A2992" s="119">
        <v>20484</v>
      </c>
      <c r="B2992" s="74">
        <v>3037</v>
      </c>
      <c r="C2992" s="71" t="s">
        <v>40</v>
      </c>
      <c r="D2992" s="72">
        <v>43007.548611111109</v>
      </c>
      <c r="E2992" s="70" t="s">
        <v>41</v>
      </c>
      <c r="F2992" s="33">
        <v>43007.184027777781</v>
      </c>
      <c r="G2992" s="51">
        <f t="shared" si="424"/>
        <v>0.36458333332848269</v>
      </c>
      <c r="H2992" s="31" t="str">
        <f t="shared" si="421"/>
        <v>ACCEPTABLE</v>
      </c>
      <c r="J2992" s="33">
        <v>43007.531944444447</v>
      </c>
      <c r="K2992" s="33">
        <v>43007.543749999997</v>
      </c>
      <c r="L2992" s="27">
        <f t="shared" si="422"/>
        <v>1.1805555550381541E-2</v>
      </c>
      <c r="M2992" s="28" t="str">
        <f t="shared" si="423"/>
        <v>TRUE</v>
      </c>
      <c r="N2992" s="31" t="s">
        <v>41</v>
      </c>
      <c r="O2992" s="29" t="s">
        <v>1296</v>
      </c>
      <c r="P2992"/>
      <c r="Q2992"/>
      <c r="R2992"/>
      <c r="S2992"/>
      <c r="T2992"/>
      <c r="U2992"/>
      <c r="V2992"/>
      <c r="W2992"/>
    </row>
    <row r="2993" spans="1:23" ht="27" customHeight="1" thickBot="1" x14ac:dyDescent="0.3">
      <c r="A2993" s="119">
        <v>20484</v>
      </c>
      <c r="B2993" s="74">
        <v>3038</v>
      </c>
      <c r="C2993" s="71" t="s">
        <v>43</v>
      </c>
      <c r="D2993" s="72">
        <v>43007.583333333336</v>
      </c>
      <c r="E2993" s="70" t="s">
        <v>39</v>
      </c>
      <c r="F2993" s="33">
        <v>43007.184027777781</v>
      </c>
      <c r="G2993" s="51">
        <f t="shared" si="424"/>
        <v>0.39930555555474712</v>
      </c>
      <c r="H2993" s="31" t="str">
        <f t="shared" si="421"/>
        <v>ACCEPTABLE</v>
      </c>
      <c r="J2993" s="33">
        <v>43007.566666666666</v>
      </c>
      <c r="K2993" s="33">
        <v>43007.572916666664</v>
      </c>
      <c r="L2993" s="27">
        <f t="shared" si="422"/>
        <v>6.2499999985448085E-3</v>
      </c>
      <c r="M2993" s="28" t="str">
        <f t="shared" si="423"/>
        <v>TRUE</v>
      </c>
      <c r="N2993" s="31" t="s">
        <v>39</v>
      </c>
      <c r="O2993" s="29" t="s">
        <v>398</v>
      </c>
      <c r="P2993"/>
      <c r="Q2993"/>
      <c r="R2993"/>
      <c r="S2993"/>
      <c r="T2993"/>
      <c r="U2993"/>
      <c r="V2993"/>
      <c r="W2993"/>
    </row>
    <row r="2994" spans="1:23" ht="27" customHeight="1" thickBot="1" x14ac:dyDescent="0.3">
      <c r="A2994" s="119">
        <v>20483</v>
      </c>
      <c r="B2994" s="74">
        <v>3039</v>
      </c>
      <c r="C2994" s="71" t="s">
        <v>51</v>
      </c>
      <c r="D2994" s="72">
        <v>43008.465277777781</v>
      </c>
      <c r="E2994" s="70" t="s">
        <v>41</v>
      </c>
      <c r="F2994" s="33">
        <v>43008.270138888889</v>
      </c>
      <c r="G2994" s="51">
        <f t="shared" si="424"/>
        <v>0.19513888889196096</v>
      </c>
      <c r="H2994" s="31" t="str">
        <f t="shared" si="421"/>
        <v>ACCEPTABLE</v>
      </c>
      <c r="J2994" s="33">
        <v>43008.451388888891</v>
      </c>
      <c r="K2994" s="33">
        <v>43008.459722222222</v>
      </c>
      <c r="L2994" s="27">
        <f t="shared" si="422"/>
        <v>8.333333331393078E-3</v>
      </c>
      <c r="M2994" s="28" t="str">
        <f t="shared" si="423"/>
        <v>TRUE</v>
      </c>
      <c r="N2994" s="31" t="s">
        <v>41</v>
      </c>
      <c r="O2994" s="29" t="s">
        <v>821</v>
      </c>
      <c r="P2994"/>
      <c r="Q2994"/>
      <c r="R2994"/>
      <c r="S2994"/>
      <c r="T2994"/>
      <c r="U2994"/>
      <c r="V2994"/>
      <c r="W2994"/>
    </row>
    <row r="2995" spans="1:23" ht="27" customHeight="1" thickBot="1" x14ac:dyDescent="0.3">
      <c r="A2995" s="119">
        <v>20483</v>
      </c>
      <c r="B2995" s="74">
        <v>3040</v>
      </c>
      <c r="C2995" s="71" t="s">
        <v>340</v>
      </c>
      <c r="D2995" s="72">
        <v>43008.493055555555</v>
      </c>
      <c r="E2995" s="70" t="s">
        <v>39</v>
      </c>
      <c r="F2995" s="33">
        <v>43008.270138888889</v>
      </c>
      <c r="G2995" s="51">
        <f t="shared" si="424"/>
        <v>0.22291666666569654</v>
      </c>
      <c r="H2995" s="31" t="str">
        <f t="shared" si="421"/>
        <v>ACCEPTABLE</v>
      </c>
      <c r="J2995" s="33">
        <v>43008.488888888889</v>
      </c>
      <c r="K2995" s="33">
        <v>43008.504861111112</v>
      </c>
      <c r="L2995" s="27">
        <f t="shared" si="422"/>
        <v>1.5972222223354038E-2</v>
      </c>
      <c r="M2995" s="28" t="str">
        <f t="shared" si="423"/>
        <v>TRUE</v>
      </c>
      <c r="N2995" s="31" t="s">
        <v>39</v>
      </c>
      <c r="O2995" s="29" t="s">
        <v>1558</v>
      </c>
      <c r="P2995"/>
      <c r="Q2995"/>
      <c r="R2995"/>
      <c r="S2995"/>
      <c r="T2995"/>
      <c r="U2995"/>
      <c r="V2995"/>
      <c r="W2995"/>
    </row>
    <row r="2996" spans="1:23" ht="27" customHeight="1" thickBot="1" x14ac:dyDescent="0.3">
      <c r="A2996" s="119">
        <v>20484</v>
      </c>
      <c r="B2996" s="74">
        <v>3041</v>
      </c>
      <c r="C2996" s="71" t="s">
        <v>43</v>
      </c>
      <c r="D2996" s="72">
        <v>43009.840277777781</v>
      </c>
      <c r="E2996" s="70" t="s">
        <v>41</v>
      </c>
      <c r="F2996" s="33">
        <v>43009.773611111108</v>
      </c>
      <c r="G2996" s="51">
        <f t="shared" si="424"/>
        <v>6.6666666672972497E-2</v>
      </c>
      <c r="H2996" s="31" t="str">
        <f t="shared" si="421"/>
        <v>ACCEPTABLE</v>
      </c>
      <c r="J2996" s="33">
        <v>43009.844444444447</v>
      </c>
      <c r="K2996" s="33">
        <v>43009.851388888892</v>
      </c>
      <c r="L2996" s="27">
        <f t="shared" si="422"/>
        <v>6.9444444452528842E-3</v>
      </c>
      <c r="M2996" s="28" t="str">
        <f t="shared" si="423"/>
        <v>TRUE</v>
      </c>
      <c r="N2996" s="31" t="s">
        <v>41</v>
      </c>
      <c r="O2996" s="29" t="s">
        <v>398</v>
      </c>
      <c r="P2996"/>
      <c r="Q2996"/>
      <c r="R2996"/>
      <c r="S2996"/>
      <c r="T2996"/>
      <c r="U2996"/>
      <c r="V2996"/>
      <c r="W2996"/>
    </row>
    <row r="2997" spans="1:23" ht="27" customHeight="1" thickBot="1" x14ac:dyDescent="0.3">
      <c r="A2997" s="119">
        <v>20484</v>
      </c>
      <c r="B2997" s="74">
        <v>3042</v>
      </c>
      <c r="C2997" s="71" t="s">
        <v>40</v>
      </c>
      <c r="D2997" s="72">
        <v>43009.871527777781</v>
      </c>
      <c r="E2997" s="70" t="s">
        <v>39</v>
      </c>
      <c r="F2997" s="33">
        <v>43009.773611111108</v>
      </c>
      <c r="G2997" s="51">
        <f t="shared" si="424"/>
        <v>9.7916666672972497E-2</v>
      </c>
      <c r="H2997" s="31" t="str">
        <f t="shared" si="421"/>
        <v>ACCEPTABLE</v>
      </c>
      <c r="J2997" s="33">
        <v>43009.87777777778</v>
      </c>
      <c r="K2997" s="33">
        <v>43009.888194444444</v>
      </c>
      <c r="L2997" s="27">
        <f t="shared" si="422"/>
        <v>1.0416666664241347E-2</v>
      </c>
      <c r="M2997" s="28" t="str">
        <f t="shared" si="423"/>
        <v>TRUE</v>
      </c>
      <c r="N2997" s="31" t="s">
        <v>128</v>
      </c>
      <c r="O2997" s="29" t="s">
        <v>897</v>
      </c>
      <c r="P2997"/>
      <c r="Q2997"/>
      <c r="R2997"/>
      <c r="S2997"/>
      <c r="T2997"/>
      <c r="U2997"/>
      <c r="V2997"/>
      <c r="W2997"/>
    </row>
    <row r="2998" spans="1:23" ht="27" customHeight="1" thickBot="1" x14ac:dyDescent="0.3">
      <c r="A2998" s="127">
        <v>20485</v>
      </c>
      <c r="B2998" s="78">
        <v>3043</v>
      </c>
      <c r="C2998" s="67" t="s">
        <v>340</v>
      </c>
      <c r="D2998" s="68">
        <v>43010.736111111109</v>
      </c>
      <c r="E2998" s="66" t="s">
        <v>41</v>
      </c>
      <c r="F2998" s="33">
        <v>43010.625694444447</v>
      </c>
      <c r="G2998" s="51">
        <f t="shared" si="424"/>
        <v>0.11041666666278616</v>
      </c>
      <c r="H2998" s="31" t="str">
        <f t="shared" si="421"/>
        <v>ACCEPTABLE</v>
      </c>
      <c r="J2998" s="33">
        <v>43010.729166666664</v>
      </c>
      <c r="K2998" s="33">
        <v>43010.740972222222</v>
      </c>
      <c r="L2998" s="27">
        <f t="shared" si="422"/>
        <v>1.1805555557657499E-2</v>
      </c>
      <c r="M2998" s="28" t="str">
        <f t="shared" si="423"/>
        <v>TRUE</v>
      </c>
      <c r="N2998" s="31" t="s">
        <v>41</v>
      </c>
      <c r="O2998" s="29" t="s">
        <v>1078</v>
      </c>
      <c r="P2998"/>
      <c r="Q2998"/>
      <c r="R2998"/>
      <c r="S2998"/>
      <c r="T2998"/>
      <c r="U2998"/>
      <c r="V2998"/>
      <c r="W2998"/>
    </row>
    <row r="2999" spans="1:23" ht="27" customHeight="1" thickBot="1" x14ac:dyDescent="0.3">
      <c r="A2999" s="127">
        <v>20485</v>
      </c>
      <c r="B2999" s="78">
        <v>3044</v>
      </c>
      <c r="C2999" s="67" t="s">
        <v>51</v>
      </c>
      <c r="D2999" s="68">
        <v>43010.763888888891</v>
      </c>
      <c r="E2999" s="66" t="s">
        <v>39</v>
      </c>
      <c r="F2999" s="33">
        <v>43010.625694444447</v>
      </c>
      <c r="G2999" s="51">
        <f t="shared" si="424"/>
        <v>0.13819444444379769</v>
      </c>
      <c r="H2999" s="31" t="str">
        <f t="shared" si="421"/>
        <v>ACCEPTABLE</v>
      </c>
      <c r="J2999" s="33">
        <v>43010.76666666667</v>
      </c>
      <c r="K2999" s="33">
        <v>43010.772916666669</v>
      </c>
      <c r="L2999" s="27">
        <f t="shared" si="422"/>
        <v>6.2499999985448085E-3</v>
      </c>
      <c r="M2999" s="28" t="str">
        <f t="shared" si="423"/>
        <v>TRUE</v>
      </c>
      <c r="N2999" s="31" t="s">
        <v>39</v>
      </c>
      <c r="O2999" s="29" t="s">
        <v>821</v>
      </c>
      <c r="P2999"/>
      <c r="Q2999"/>
      <c r="R2999"/>
      <c r="S2999"/>
      <c r="T2999"/>
      <c r="U2999"/>
      <c r="V2999"/>
      <c r="W2999"/>
    </row>
    <row r="3000" spans="1:23" ht="27" customHeight="1" thickBot="1" x14ac:dyDescent="0.3">
      <c r="A3000" s="119">
        <v>20485</v>
      </c>
      <c r="B3000" s="74">
        <v>3045</v>
      </c>
      <c r="C3000" s="71" t="s">
        <v>53</v>
      </c>
      <c r="D3000" s="72">
        <v>43011.465277777781</v>
      </c>
      <c r="E3000" s="70" t="s">
        <v>41</v>
      </c>
      <c r="F3000" s="33">
        <v>43011.280555555553</v>
      </c>
      <c r="G3000" s="51">
        <f t="shared" si="424"/>
        <v>0.18472222222771961</v>
      </c>
      <c r="H3000" s="31" t="str">
        <f t="shared" si="421"/>
        <v>ACCEPTABLE</v>
      </c>
      <c r="J3000" s="33">
        <v>43011.456944444442</v>
      </c>
      <c r="K3000" s="33">
        <v>43011.465277777781</v>
      </c>
      <c r="L3000" s="27">
        <f t="shared" si="422"/>
        <v>8.3333333386690356E-3</v>
      </c>
      <c r="M3000" s="28" t="str">
        <f t="shared" si="423"/>
        <v>TRUE</v>
      </c>
      <c r="N3000" s="31" t="s">
        <v>41</v>
      </c>
      <c r="O3000" s="29" t="s">
        <v>519</v>
      </c>
      <c r="P3000"/>
      <c r="Q3000"/>
      <c r="R3000"/>
      <c r="S3000"/>
      <c r="T3000"/>
      <c r="U3000"/>
      <c r="V3000"/>
      <c r="W3000"/>
    </row>
    <row r="3001" spans="1:23" ht="27" customHeight="1" thickBot="1" x14ac:dyDescent="0.3">
      <c r="A3001" s="119">
        <v>20485</v>
      </c>
      <c r="B3001" s="74">
        <v>3046</v>
      </c>
      <c r="C3001" s="71" t="s">
        <v>53</v>
      </c>
      <c r="D3001" s="72">
        <v>43011.520833333336</v>
      </c>
      <c r="E3001" s="70" t="s">
        <v>39</v>
      </c>
      <c r="F3001" s="33">
        <v>43011.280555555553</v>
      </c>
      <c r="G3001" s="51">
        <f t="shared" si="424"/>
        <v>0.24027777778246673</v>
      </c>
      <c r="H3001" s="31" t="str">
        <f t="shared" si="421"/>
        <v>ACCEPTABLE</v>
      </c>
      <c r="J3001" s="33">
        <v>43011.507638888892</v>
      </c>
      <c r="K3001" s="33">
        <v>43011.515277777777</v>
      </c>
      <c r="L3001" s="27">
        <f t="shared" si="422"/>
        <v>7.6388888846850023E-3</v>
      </c>
      <c r="M3001" s="28" t="str">
        <f t="shared" si="423"/>
        <v>TRUE</v>
      </c>
      <c r="N3001" s="31" t="s">
        <v>39</v>
      </c>
      <c r="O3001" s="29" t="s">
        <v>519</v>
      </c>
      <c r="P3001"/>
      <c r="Q3001"/>
      <c r="R3001"/>
      <c r="S3001"/>
      <c r="T3001"/>
      <c r="U3001"/>
      <c r="V3001"/>
      <c r="W3001"/>
    </row>
    <row r="3002" spans="1:23" ht="27" customHeight="1" thickBot="1" x14ac:dyDescent="0.3">
      <c r="A3002" s="127">
        <v>20485</v>
      </c>
      <c r="B3002" s="78">
        <v>3047</v>
      </c>
      <c r="C3002" s="67" t="s">
        <v>51</v>
      </c>
      <c r="D3002" s="68">
        <v>43012.715277777781</v>
      </c>
      <c r="E3002" s="66" t="s">
        <v>41</v>
      </c>
      <c r="F3002" s="33">
        <v>43012.513888888891</v>
      </c>
      <c r="G3002" s="51">
        <f t="shared" si="424"/>
        <v>0.20138888889050577</v>
      </c>
      <c r="H3002" s="31" t="str">
        <f t="shared" si="421"/>
        <v>ACCEPTABLE</v>
      </c>
      <c r="J3002" s="33">
        <v>43012.712500000001</v>
      </c>
      <c r="K3002" s="33">
        <v>43012.718055555553</v>
      </c>
      <c r="L3002" s="27">
        <f t="shared" si="422"/>
        <v>5.5555555518367328E-3</v>
      </c>
      <c r="M3002" s="28" t="str">
        <f t="shared" si="423"/>
        <v>TRUE</v>
      </c>
      <c r="N3002" s="31" t="s">
        <v>128</v>
      </c>
      <c r="O3002" s="29" t="s">
        <v>821</v>
      </c>
      <c r="P3002"/>
      <c r="Q3002"/>
      <c r="R3002"/>
      <c r="S3002"/>
      <c r="T3002"/>
      <c r="U3002"/>
      <c r="V3002"/>
      <c r="W3002"/>
    </row>
    <row r="3003" spans="1:23" ht="27" customHeight="1" thickBot="1" x14ac:dyDescent="0.3">
      <c r="A3003" s="127">
        <v>20485</v>
      </c>
      <c r="B3003" s="78">
        <v>3048</v>
      </c>
      <c r="C3003" s="67" t="s">
        <v>340</v>
      </c>
      <c r="D3003" s="68">
        <v>43012.743055555555</v>
      </c>
      <c r="E3003" s="66" t="s">
        <v>39</v>
      </c>
      <c r="F3003" s="33">
        <v>43012.513888888891</v>
      </c>
      <c r="G3003" s="51">
        <f t="shared" si="424"/>
        <v>0.22916666666424135</v>
      </c>
      <c r="H3003" s="31" t="str">
        <f t="shared" si="421"/>
        <v>ACCEPTABLE</v>
      </c>
      <c r="J3003" s="33">
        <v>43012.736111111109</v>
      </c>
      <c r="K3003" s="33">
        <v>43012.749305555553</v>
      </c>
      <c r="L3003" s="27">
        <f t="shared" si="422"/>
        <v>1.3194444443797693E-2</v>
      </c>
      <c r="M3003" s="28" t="str">
        <f t="shared" si="423"/>
        <v>TRUE</v>
      </c>
      <c r="N3003" s="31" t="s">
        <v>128</v>
      </c>
      <c r="O3003" s="29" t="s">
        <v>1078</v>
      </c>
      <c r="P3003"/>
      <c r="Q3003"/>
      <c r="R3003"/>
      <c r="S3003"/>
      <c r="T3003"/>
      <c r="U3003"/>
      <c r="V3003"/>
      <c r="W3003"/>
    </row>
    <row r="3004" spans="1:23" ht="27" customHeight="1" thickBot="1" x14ac:dyDescent="0.3">
      <c r="A3004" s="119">
        <v>20486</v>
      </c>
      <c r="B3004" s="74">
        <v>3051</v>
      </c>
      <c r="C3004" s="71" t="s">
        <v>43</v>
      </c>
      <c r="D3004" s="72">
        <v>43014.444444444445</v>
      </c>
      <c r="E3004" s="70" t="s">
        <v>41</v>
      </c>
      <c r="F3004" s="33">
        <v>43014.397916666669</v>
      </c>
      <c r="G3004" s="51">
        <f t="shared" si="424"/>
        <v>4.6527777776645962E-2</v>
      </c>
      <c r="H3004" s="31" t="str">
        <f t="shared" si="421"/>
        <v>ACCEPTABLE</v>
      </c>
      <c r="J3004" s="33">
        <v>43014.447916666664</v>
      </c>
      <c r="K3004" s="33">
        <v>43014.456250000003</v>
      </c>
      <c r="L3004" s="27">
        <f t="shared" si="422"/>
        <v>8.3333333386690356E-3</v>
      </c>
      <c r="M3004" s="28" t="str">
        <f t="shared" si="423"/>
        <v>TRUE</v>
      </c>
      <c r="N3004" s="31" t="s">
        <v>41</v>
      </c>
      <c r="O3004" s="29" t="s">
        <v>398</v>
      </c>
      <c r="P3004"/>
      <c r="Q3004"/>
      <c r="R3004"/>
      <c r="S3004"/>
      <c r="T3004"/>
      <c r="U3004"/>
      <c r="V3004"/>
      <c r="W3004"/>
    </row>
    <row r="3005" spans="1:23" ht="27" customHeight="1" thickBot="1" x14ac:dyDescent="0.3">
      <c r="A3005" s="119">
        <v>20486</v>
      </c>
      <c r="B3005" s="74">
        <v>3052</v>
      </c>
      <c r="C3005" s="71" t="s">
        <v>40</v>
      </c>
      <c r="D3005" s="72">
        <v>43014.472222222219</v>
      </c>
      <c r="E3005" s="70" t="s">
        <v>39</v>
      </c>
      <c r="F3005" s="33">
        <v>43014.397916666669</v>
      </c>
      <c r="G3005" s="51">
        <f t="shared" si="424"/>
        <v>7.4305555550381541E-2</v>
      </c>
      <c r="H3005" s="31" t="str">
        <f t="shared" si="421"/>
        <v>ACCEPTABLE</v>
      </c>
      <c r="J3005" s="33">
        <v>43014.474305555559</v>
      </c>
      <c r="K3005" s="33">
        <v>43014.486111111109</v>
      </c>
      <c r="L3005" s="27">
        <f t="shared" si="422"/>
        <v>1.1805555550381541E-2</v>
      </c>
      <c r="M3005" s="28" t="str">
        <f t="shared" si="423"/>
        <v>TRUE</v>
      </c>
      <c r="N3005" s="31" t="s">
        <v>39</v>
      </c>
      <c r="O3005" s="29" t="s">
        <v>897</v>
      </c>
      <c r="P3005"/>
      <c r="Q3005"/>
      <c r="R3005"/>
      <c r="S3005"/>
      <c r="T3005"/>
      <c r="U3005"/>
      <c r="V3005"/>
      <c r="W3005"/>
    </row>
    <row r="3006" spans="1:23" ht="27" customHeight="1" thickBot="1" x14ac:dyDescent="0.3">
      <c r="A3006" s="119">
        <v>20487</v>
      </c>
      <c r="B3006" s="74">
        <v>3053</v>
      </c>
      <c r="C3006" s="71" t="s">
        <v>40</v>
      </c>
      <c r="D3006" s="72">
        <v>43015.53125</v>
      </c>
      <c r="E3006" s="70" t="s">
        <v>41</v>
      </c>
      <c r="F3006" s="33">
        <v>43015.275694444441</v>
      </c>
      <c r="G3006" s="51">
        <f t="shared" si="424"/>
        <v>0.25555555555911269</v>
      </c>
      <c r="H3006" s="31" t="str">
        <f t="shared" si="421"/>
        <v>ACCEPTABLE</v>
      </c>
      <c r="J3006" s="33">
        <v>43015.525694444441</v>
      </c>
      <c r="K3006" s="33">
        <v>43015.536805555559</v>
      </c>
      <c r="L3006" s="27">
        <f t="shared" si="422"/>
        <v>1.1111111118225381E-2</v>
      </c>
      <c r="M3006" s="28" t="str">
        <f t="shared" si="423"/>
        <v>TRUE</v>
      </c>
      <c r="N3006" s="31" t="s">
        <v>41</v>
      </c>
      <c r="O3006" s="29" t="s">
        <v>1137</v>
      </c>
      <c r="P3006"/>
      <c r="Q3006"/>
      <c r="R3006"/>
      <c r="S3006"/>
      <c r="T3006"/>
      <c r="U3006"/>
      <c r="V3006"/>
      <c r="W3006"/>
    </row>
    <row r="3007" spans="1:23" ht="27" customHeight="1" thickBot="1" x14ac:dyDescent="0.3">
      <c r="A3007" s="119">
        <v>20487</v>
      </c>
      <c r="B3007" s="74">
        <v>3054</v>
      </c>
      <c r="C3007" s="71" t="s">
        <v>40</v>
      </c>
      <c r="D3007" s="72">
        <v>43015.545138888891</v>
      </c>
      <c r="E3007" s="70" t="s">
        <v>39</v>
      </c>
      <c r="F3007" s="33">
        <v>43015.402777777781</v>
      </c>
      <c r="G3007" s="51">
        <f t="shared" si="424"/>
        <v>0.14236111110949423</v>
      </c>
      <c r="H3007" s="31" t="str">
        <f t="shared" si="421"/>
        <v>ACCEPTABLE</v>
      </c>
      <c r="J3007" s="33">
        <v>43015.54583333333</v>
      </c>
      <c r="K3007" s="33">
        <v>43015.560416666667</v>
      </c>
      <c r="L3007" s="27">
        <f t="shared" si="422"/>
        <v>1.4583333337213844E-2</v>
      </c>
      <c r="M3007" s="28" t="str">
        <f t="shared" si="423"/>
        <v>TRUE</v>
      </c>
      <c r="N3007" s="31" t="s">
        <v>39</v>
      </c>
      <c r="O3007" s="29" t="s">
        <v>1137</v>
      </c>
      <c r="P3007"/>
      <c r="Q3007"/>
      <c r="R3007"/>
      <c r="S3007"/>
      <c r="T3007"/>
      <c r="U3007"/>
      <c r="V3007"/>
      <c r="W3007"/>
    </row>
    <row r="3008" spans="1:23" ht="27" customHeight="1" thickBot="1" x14ac:dyDescent="0.3">
      <c r="A3008" s="119">
        <v>20488</v>
      </c>
      <c r="B3008" s="74">
        <v>3055</v>
      </c>
      <c r="C3008" s="71" t="s">
        <v>40</v>
      </c>
      <c r="D3008" s="72">
        <v>43015.611111111109</v>
      </c>
      <c r="E3008" s="70" t="s">
        <v>41</v>
      </c>
      <c r="F3008" s="33">
        <v>43015.275694444441</v>
      </c>
      <c r="G3008" s="51">
        <f t="shared" si="424"/>
        <v>0.33541666666860692</v>
      </c>
      <c r="H3008" s="31" t="str">
        <f t="shared" si="421"/>
        <v>ACCEPTABLE</v>
      </c>
      <c r="J3008" s="33">
        <v>43015.604861111111</v>
      </c>
      <c r="K3008" s="33">
        <v>43015.615972222222</v>
      </c>
      <c r="L3008" s="27">
        <f t="shared" si="422"/>
        <v>1.1111111110949423E-2</v>
      </c>
      <c r="M3008" s="28" t="str">
        <f t="shared" si="423"/>
        <v>TRUE</v>
      </c>
      <c r="N3008" s="31" t="s">
        <v>128</v>
      </c>
      <c r="O3008" s="29" t="s">
        <v>424</v>
      </c>
      <c r="P3008"/>
      <c r="Q3008"/>
      <c r="R3008"/>
      <c r="S3008"/>
      <c r="T3008"/>
      <c r="U3008"/>
      <c r="V3008"/>
      <c r="W3008"/>
    </row>
    <row r="3009" spans="1:23" ht="27" customHeight="1" thickBot="1" x14ac:dyDescent="0.3">
      <c r="A3009" s="127">
        <v>20488</v>
      </c>
      <c r="B3009" s="78">
        <v>3056</v>
      </c>
      <c r="C3009" s="67" t="s">
        <v>43</v>
      </c>
      <c r="D3009" s="68">
        <v>43015.645833333336</v>
      </c>
      <c r="E3009" s="66" t="s">
        <v>39</v>
      </c>
      <c r="F3009" s="33">
        <v>43015.275694444441</v>
      </c>
      <c r="G3009" s="51">
        <f t="shared" si="424"/>
        <v>0.37013888889487134</v>
      </c>
      <c r="H3009" s="31" t="str">
        <f t="shared" si="421"/>
        <v>ACCEPTABLE</v>
      </c>
      <c r="J3009" s="33">
        <v>43015.697222222225</v>
      </c>
      <c r="K3009" s="33">
        <v>43015.703472222223</v>
      </c>
      <c r="L3009" s="27">
        <f t="shared" si="422"/>
        <v>6.2499999985448085E-3</v>
      </c>
      <c r="M3009" s="28" t="str">
        <f t="shared" si="423"/>
        <v>TRUE</v>
      </c>
      <c r="N3009" s="31" t="s">
        <v>39</v>
      </c>
      <c r="O3009" s="29" t="s">
        <v>398</v>
      </c>
      <c r="P3009"/>
      <c r="Q3009"/>
      <c r="R3009"/>
      <c r="S3009"/>
      <c r="T3009"/>
      <c r="U3009"/>
      <c r="V3009"/>
      <c r="W3009"/>
    </row>
    <row r="3010" spans="1:23" ht="27" customHeight="1" thickBot="1" x14ac:dyDescent="0.3">
      <c r="A3010" s="119">
        <v>20488</v>
      </c>
      <c r="B3010" s="74">
        <v>3057</v>
      </c>
      <c r="C3010" s="71" t="s">
        <v>43</v>
      </c>
      <c r="D3010" s="72">
        <v>43016.944444444445</v>
      </c>
      <c r="E3010" s="70" t="s">
        <v>41</v>
      </c>
      <c r="F3010" s="33">
        <v>43016.780555555553</v>
      </c>
      <c r="G3010" s="51">
        <f t="shared" si="424"/>
        <v>0.16388888889196096</v>
      </c>
      <c r="H3010" s="31" t="str">
        <f t="shared" si="421"/>
        <v>ACCEPTABLE</v>
      </c>
      <c r="J3010" s="33">
        <v>43016.938194444447</v>
      </c>
      <c r="K3010" s="33">
        <v>43016.944444444445</v>
      </c>
      <c r="L3010" s="27">
        <f t="shared" si="422"/>
        <v>6.2499999985448085E-3</v>
      </c>
      <c r="M3010" s="28" t="str">
        <f t="shared" si="423"/>
        <v>TRUE</v>
      </c>
      <c r="N3010" s="31" t="s">
        <v>41</v>
      </c>
      <c r="O3010" s="29" t="s">
        <v>398</v>
      </c>
      <c r="P3010"/>
      <c r="Q3010"/>
      <c r="R3010"/>
      <c r="S3010"/>
      <c r="T3010"/>
      <c r="U3010"/>
      <c r="V3010"/>
      <c r="W3010"/>
    </row>
    <row r="3011" spans="1:23" ht="27" customHeight="1" thickBot="1" x14ac:dyDescent="0.3">
      <c r="A3011" s="119">
        <v>20488</v>
      </c>
      <c r="B3011" s="74">
        <v>3058</v>
      </c>
      <c r="C3011" s="71" t="s">
        <v>40</v>
      </c>
      <c r="D3011" s="72">
        <v>43016.972222222219</v>
      </c>
      <c r="E3011" s="70" t="s">
        <v>39</v>
      </c>
      <c r="F3011" s="33">
        <v>43016.780555555553</v>
      </c>
      <c r="G3011" s="51">
        <f t="shared" si="424"/>
        <v>0.19166666666569654</v>
      </c>
      <c r="H3011" s="31" t="str">
        <f t="shared" si="421"/>
        <v>ACCEPTABLE</v>
      </c>
      <c r="J3011" s="33">
        <v>43016.96875</v>
      </c>
      <c r="K3011" s="33">
        <v>43016.979166666664</v>
      </c>
      <c r="L3011" s="27">
        <f t="shared" si="422"/>
        <v>1.0416666664241347E-2</v>
      </c>
      <c r="M3011" s="28" t="str">
        <f t="shared" si="423"/>
        <v>TRUE</v>
      </c>
      <c r="N3011" s="31" t="s">
        <v>39</v>
      </c>
      <c r="O3011" s="29" t="s">
        <v>424</v>
      </c>
      <c r="P3011"/>
      <c r="Q3011"/>
      <c r="R3011"/>
      <c r="S3011"/>
      <c r="T3011"/>
      <c r="U3011"/>
      <c r="V3011"/>
      <c r="W3011"/>
    </row>
    <row r="3012" spans="1:23" ht="27" customHeight="1" thickBot="1" x14ac:dyDescent="0.3">
      <c r="A3012" s="119">
        <v>20489</v>
      </c>
      <c r="B3012" s="74">
        <v>3059</v>
      </c>
      <c r="C3012" s="71" t="s">
        <v>40</v>
      </c>
      <c r="D3012" s="72">
        <v>43017.013888888891</v>
      </c>
      <c r="E3012" s="70" t="s">
        <v>41</v>
      </c>
      <c r="F3012" s="33">
        <v>43016.780555555553</v>
      </c>
      <c r="G3012" s="51">
        <f t="shared" si="424"/>
        <v>0.23333333333721384</v>
      </c>
      <c r="H3012" s="31" t="str">
        <f t="shared" si="421"/>
        <v>ACCEPTABLE</v>
      </c>
      <c r="J3012" s="33">
        <v>43017.006944444445</v>
      </c>
      <c r="K3012" s="33">
        <v>43017.018750000003</v>
      </c>
      <c r="L3012" s="27">
        <f t="shared" si="422"/>
        <v>1.1805555557657499E-2</v>
      </c>
      <c r="M3012" s="28" t="str">
        <f t="shared" si="423"/>
        <v>TRUE</v>
      </c>
      <c r="N3012" s="31" t="s">
        <v>41</v>
      </c>
      <c r="O3012" s="29" t="s">
        <v>1525</v>
      </c>
      <c r="P3012"/>
      <c r="Q3012"/>
      <c r="R3012"/>
      <c r="S3012"/>
      <c r="T3012"/>
      <c r="U3012"/>
      <c r="V3012"/>
      <c r="W3012"/>
    </row>
    <row r="3013" spans="1:23" ht="27" customHeight="1" thickBot="1" x14ac:dyDescent="0.3">
      <c r="A3013" s="119">
        <v>20489</v>
      </c>
      <c r="B3013" s="74">
        <v>3060</v>
      </c>
      <c r="C3013" s="71" t="s">
        <v>43</v>
      </c>
      <c r="D3013" s="72">
        <v>43017.048611111109</v>
      </c>
      <c r="E3013" s="70" t="s">
        <v>39</v>
      </c>
      <c r="F3013" s="33">
        <v>43016.780555555553</v>
      </c>
      <c r="G3013" s="51">
        <f t="shared" si="424"/>
        <v>0.26805555555620231</v>
      </c>
      <c r="H3013" s="31" t="str">
        <f t="shared" si="421"/>
        <v>ACCEPTABLE</v>
      </c>
      <c r="J3013" s="33">
        <v>43017.043749999997</v>
      </c>
      <c r="K3013" s="33">
        <v>43017.053472222222</v>
      </c>
      <c r="L3013" s="27">
        <f t="shared" si="422"/>
        <v>9.7222222248092294E-3</v>
      </c>
      <c r="M3013" s="28" t="str">
        <f t="shared" si="423"/>
        <v>TRUE</v>
      </c>
      <c r="N3013" s="31" t="s">
        <v>39</v>
      </c>
      <c r="O3013" s="29" t="s">
        <v>398</v>
      </c>
      <c r="P3013"/>
      <c r="Q3013"/>
      <c r="R3013"/>
      <c r="S3013"/>
      <c r="T3013"/>
      <c r="U3013"/>
      <c r="V3013"/>
      <c r="W3013"/>
    </row>
    <row r="3014" spans="1:23" ht="27" customHeight="1" thickBot="1" x14ac:dyDescent="0.3">
      <c r="A3014" s="119">
        <v>20490</v>
      </c>
      <c r="B3014" s="74">
        <v>3061</v>
      </c>
      <c r="C3014" s="71" t="s">
        <v>40</v>
      </c>
      <c r="D3014" s="72">
        <v>43017.083333333336</v>
      </c>
      <c r="E3014" s="70" t="s">
        <v>41</v>
      </c>
      <c r="F3014" s="33">
        <v>43016.708333333336</v>
      </c>
      <c r="G3014" s="51">
        <f t="shared" si="424"/>
        <v>0.375</v>
      </c>
      <c r="H3014" s="31" t="str">
        <f t="shared" si="421"/>
        <v>ACCEPTABLE</v>
      </c>
      <c r="J3014" s="33">
        <v>43017.081250000003</v>
      </c>
      <c r="K3014" s="33">
        <v>43017.095138888886</v>
      </c>
      <c r="L3014" s="27">
        <f t="shared" si="422"/>
        <v>1.3888888883229811E-2</v>
      </c>
      <c r="M3014" s="28" t="str">
        <f t="shared" si="423"/>
        <v>TRUE</v>
      </c>
      <c r="N3014" s="31" t="s">
        <v>41</v>
      </c>
      <c r="O3014" s="29" t="s">
        <v>1456</v>
      </c>
      <c r="P3014"/>
      <c r="Q3014"/>
      <c r="R3014"/>
      <c r="S3014"/>
      <c r="T3014"/>
      <c r="U3014"/>
      <c r="V3014"/>
      <c r="W3014"/>
    </row>
    <row r="3015" spans="1:23" ht="27" customHeight="1" thickBot="1" x14ac:dyDescent="0.3">
      <c r="A3015" s="119">
        <v>20490</v>
      </c>
      <c r="B3015" s="74">
        <v>3062</v>
      </c>
      <c r="C3015" s="71" t="s">
        <v>43</v>
      </c>
      <c r="D3015" s="72">
        <v>43017.118055555555</v>
      </c>
      <c r="E3015" s="70" t="s">
        <v>39</v>
      </c>
      <c r="F3015" s="33">
        <v>43016.708333333336</v>
      </c>
      <c r="G3015" s="51">
        <f t="shared" si="424"/>
        <v>0.40972222221898846</v>
      </c>
      <c r="H3015" s="31" t="str">
        <f t="shared" si="421"/>
        <v>ACCEPTABLE</v>
      </c>
      <c r="J3015" s="33">
        <v>43017.125694444447</v>
      </c>
      <c r="K3015" s="33">
        <v>43017.132638888892</v>
      </c>
      <c r="L3015" s="27">
        <f t="shared" si="422"/>
        <v>6.9444444452528842E-3</v>
      </c>
      <c r="M3015" s="28" t="str">
        <f t="shared" si="423"/>
        <v>TRUE</v>
      </c>
      <c r="N3015" s="31" t="s">
        <v>39</v>
      </c>
      <c r="O3015" s="29" t="s">
        <v>1155</v>
      </c>
      <c r="P3015"/>
      <c r="Q3015"/>
      <c r="R3015"/>
      <c r="S3015"/>
      <c r="T3015"/>
      <c r="U3015"/>
      <c r="V3015"/>
      <c r="W3015"/>
    </row>
    <row r="3016" spans="1:23" ht="27" customHeight="1" thickBot="1" x14ac:dyDescent="0.3">
      <c r="A3016" s="119">
        <v>20490</v>
      </c>
      <c r="B3016" s="74">
        <v>3063</v>
      </c>
      <c r="C3016" s="71" t="s">
        <v>53</v>
      </c>
      <c r="D3016" s="72">
        <v>43017.548611111109</v>
      </c>
      <c r="E3016" s="70" t="s">
        <v>41</v>
      </c>
      <c r="F3016" s="33">
        <v>43017.43472222222</v>
      </c>
      <c r="G3016" s="51">
        <f t="shared" si="424"/>
        <v>0.11388888888905058</v>
      </c>
      <c r="H3016" s="31" t="str">
        <f t="shared" si="421"/>
        <v>ACCEPTABLE</v>
      </c>
      <c r="J3016" s="33">
        <v>43017.542361111111</v>
      </c>
      <c r="K3016" s="33">
        <v>43017.54791666667</v>
      </c>
      <c r="L3016" s="27">
        <f t="shared" si="422"/>
        <v>5.5555555591126904E-3</v>
      </c>
      <c r="M3016" s="28" t="str">
        <f t="shared" si="423"/>
        <v>TRUE</v>
      </c>
      <c r="N3016" s="31" t="s">
        <v>41</v>
      </c>
      <c r="O3016" s="29" t="s">
        <v>118</v>
      </c>
      <c r="P3016"/>
      <c r="Q3016"/>
      <c r="R3016"/>
      <c r="S3016"/>
      <c r="T3016"/>
      <c r="U3016"/>
      <c r="V3016"/>
      <c r="W3016"/>
    </row>
    <row r="3017" spans="1:23" ht="27" customHeight="1" thickBot="1" x14ac:dyDescent="0.3">
      <c r="A3017" s="119">
        <v>20490</v>
      </c>
      <c r="B3017" s="74">
        <v>3064</v>
      </c>
      <c r="C3017" s="71" t="s">
        <v>40</v>
      </c>
      <c r="D3017" s="72">
        <v>43017.576388888891</v>
      </c>
      <c r="E3017" s="70" t="s">
        <v>39</v>
      </c>
      <c r="F3017" s="33">
        <v>43017.43472222222</v>
      </c>
      <c r="G3017" s="51">
        <f t="shared" si="424"/>
        <v>0.14166666667006211</v>
      </c>
      <c r="H3017" s="31" t="str">
        <f t="shared" si="421"/>
        <v>ACCEPTABLE</v>
      </c>
      <c r="J3017" s="33">
        <v>43017.566666666666</v>
      </c>
      <c r="K3017" s="33">
        <v>43017.584027777775</v>
      </c>
      <c r="L3017" s="27">
        <f t="shared" si="422"/>
        <v>1.7361111109494232E-2</v>
      </c>
      <c r="M3017" s="28" t="str">
        <f t="shared" si="423"/>
        <v>TRUE</v>
      </c>
      <c r="N3017" s="31" t="s">
        <v>39</v>
      </c>
      <c r="O3017" s="29" t="s">
        <v>1559</v>
      </c>
      <c r="P3017"/>
      <c r="Q3017"/>
      <c r="R3017"/>
      <c r="S3017"/>
      <c r="T3017"/>
      <c r="U3017"/>
      <c r="V3017"/>
      <c r="W3017"/>
    </row>
    <row r="3018" spans="1:23" ht="27" customHeight="1" thickBot="1" x14ac:dyDescent="0.3">
      <c r="A3018" s="119">
        <v>20489</v>
      </c>
      <c r="B3018" s="74">
        <v>3065</v>
      </c>
      <c r="C3018" s="71" t="s">
        <v>43</v>
      </c>
      <c r="D3018" s="72">
        <v>43017.611111111109</v>
      </c>
      <c r="E3018" s="70" t="s">
        <v>41</v>
      </c>
      <c r="F3018" s="33">
        <v>43017.548611111109</v>
      </c>
      <c r="G3018" s="51">
        <f t="shared" si="424"/>
        <v>6.25E-2</v>
      </c>
      <c r="H3018" s="31" t="str">
        <f t="shared" si="421"/>
        <v>ACCEPTABLE</v>
      </c>
      <c r="J3018" s="33">
        <v>43017.590277777781</v>
      </c>
      <c r="K3018" s="33">
        <v>43017.597222222219</v>
      </c>
      <c r="L3018" s="27">
        <f t="shared" si="422"/>
        <v>6.9444444379769266E-3</v>
      </c>
      <c r="M3018" s="28" t="str">
        <f t="shared" si="423"/>
        <v>TRUE</v>
      </c>
      <c r="N3018" s="31" t="s">
        <v>41</v>
      </c>
      <c r="O3018" s="29" t="s">
        <v>44</v>
      </c>
      <c r="P3018"/>
      <c r="Q3018"/>
      <c r="R3018"/>
      <c r="S3018"/>
      <c r="T3018"/>
      <c r="U3018"/>
      <c r="V3018"/>
      <c r="W3018"/>
    </row>
    <row r="3019" spans="1:23" ht="27" customHeight="1" thickBot="1" x14ac:dyDescent="0.3">
      <c r="A3019" s="119">
        <v>20489</v>
      </c>
      <c r="B3019" s="74">
        <v>3066</v>
      </c>
      <c r="C3019" s="71" t="s">
        <v>40</v>
      </c>
      <c r="D3019" s="72">
        <v>43017.638888888891</v>
      </c>
      <c r="E3019" s="70" t="s">
        <v>39</v>
      </c>
      <c r="F3019" s="33">
        <v>43017.48541666667</v>
      </c>
      <c r="G3019" s="51">
        <f t="shared" si="424"/>
        <v>0.15347222222044365</v>
      </c>
      <c r="H3019" s="31" t="str">
        <f t="shared" si="421"/>
        <v>ACCEPTABLE</v>
      </c>
      <c r="J3019" s="33">
        <v>43017.649305555555</v>
      </c>
      <c r="K3019" s="33">
        <v>43017.659722222219</v>
      </c>
      <c r="L3019" s="27">
        <f t="shared" si="422"/>
        <v>1.0416666664241347E-2</v>
      </c>
      <c r="M3019" s="28" t="str">
        <f t="shared" si="423"/>
        <v>TRUE</v>
      </c>
      <c r="N3019" s="31" t="s">
        <v>128</v>
      </c>
      <c r="O3019" s="29" t="s">
        <v>1560</v>
      </c>
      <c r="P3019"/>
      <c r="Q3019"/>
      <c r="R3019"/>
      <c r="S3019"/>
      <c r="T3019"/>
      <c r="U3019"/>
      <c r="V3019"/>
      <c r="W3019"/>
    </row>
    <row r="3020" spans="1:23" ht="27" customHeight="1" thickBot="1" x14ac:dyDescent="0.3">
      <c r="A3020" s="127">
        <v>20491</v>
      </c>
      <c r="B3020" s="78">
        <v>3067</v>
      </c>
      <c r="C3020" s="67" t="s">
        <v>340</v>
      </c>
      <c r="D3020" s="68">
        <v>43017.684027777781</v>
      </c>
      <c r="E3020" s="66" t="s">
        <v>41</v>
      </c>
      <c r="F3020" s="33">
        <v>43017.43472222222</v>
      </c>
      <c r="G3020" s="51">
        <f t="shared" si="424"/>
        <v>0.24930555556056788</v>
      </c>
      <c r="H3020" s="31" t="str">
        <f t="shared" si="421"/>
        <v>ACCEPTABLE</v>
      </c>
      <c r="J3020" s="33">
        <v>43017.694444444445</v>
      </c>
      <c r="K3020" s="33">
        <v>43017.708333333336</v>
      </c>
      <c r="L3020" s="27">
        <f t="shared" si="422"/>
        <v>1.3888888890505768E-2</v>
      </c>
      <c r="M3020" s="28" t="str">
        <f t="shared" si="423"/>
        <v>TRUE</v>
      </c>
      <c r="N3020" s="31" t="s">
        <v>128</v>
      </c>
      <c r="O3020" s="29" t="s">
        <v>1561</v>
      </c>
      <c r="P3020"/>
      <c r="Q3020"/>
      <c r="R3020"/>
      <c r="S3020"/>
      <c r="T3020"/>
      <c r="U3020"/>
      <c r="V3020"/>
      <c r="W3020"/>
    </row>
    <row r="3021" spans="1:23" ht="27" customHeight="1" thickBot="1" x14ac:dyDescent="0.3">
      <c r="A3021" s="127">
        <v>20491</v>
      </c>
      <c r="B3021" s="78">
        <v>3068</v>
      </c>
      <c r="C3021" s="67" t="s">
        <v>51</v>
      </c>
      <c r="D3021" s="68">
        <v>43017.71875</v>
      </c>
      <c r="E3021" s="66" t="s">
        <v>39</v>
      </c>
      <c r="F3021" s="33">
        <v>43017.43472222222</v>
      </c>
      <c r="G3021" s="51">
        <f t="shared" si="424"/>
        <v>0.28402777777955635</v>
      </c>
      <c r="H3021" s="31" t="str">
        <f t="shared" si="421"/>
        <v>ACCEPTABLE</v>
      </c>
      <c r="J3021" s="33">
        <v>43017.728472222225</v>
      </c>
      <c r="K3021" s="33">
        <v>43017.73541666667</v>
      </c>
      <c r="L3021" s="27">
        <f t="shared" si="422"/>
        <v>6.9444444452528842E-3</v>
      </c>
      <c r="M3021" s="28" t="str">
        <f t="shared" si="423"/>
        <v>TRUE</v>
      </c>
      <c r="N3021" s="31" t="s">
        <v>128</v>
      </c>
      <c r="O3021" s="29" t="s">
        <v>763</v>
      </c>
      <c r="P3021"/>
      <c r="Q3021"/>
      <c r="R3021"/>
      <c r="S3021"/>
      <c r="T3021"/>
      <c r="U3021"/>
      <c r="V3021"/>
      <c r="W3021"/>
    </row>
    <row r="3022" spans="1:23" ht="27" customHeight="1" thickBot="1" x14ac:dyDescent="0.3">
      <c r="A3022" s="119">
        <v>20492</v>
      </c>
      <c r="B3022" s="74">
        <v>3069</v>
      </c>
      <c r="C3022" s="71" t="s">
        <v>40</v>
      </c>
      <c r="D3022" s="72">
        <v>43017.78125</v>
      </c>
      <c r="E3022" s="70" t="s">
        <v>41</v>
      </c>
      <c r="F3022" s="33">
        <v>43017.643750000003</v>
      </c>
      <c r="G3022" s="51">
        <f t="shared" si="424"/>
        <v>0.13749999999708962</v>
      </c>
      <c r="H3022" s="31" t="str">
        <f t="shared" si="421"/>
        <v>ACCEPTABLE</v>
      </c>
      <c r="J3022" s="33">
        <v>43017.771527777775</v>
      </c>
      <c r="K3022" s="33">
        <v>43017.78125</v>
      </c>
      <c r="L3022" s="27">
        <f t="shared" si="422"/>
        <v>9.7222222248092294E-3</v>
      </c>
      <c r="M3022" s="28" t="str">
        <f t="shared" si="423"/>
        <v>TRUE</v>
      </c>
      <c r="N3022" s="31" t="s">
        <v>128</v>
      </c>
      <c r="O3022" s="29" t="s">
        <v>1562</v>
      </c>
      <c r="P3022"/>
      <c r="Q3022"/>
      <c r="R3022"/>
      <c r="S3022"/>
      <c r="T3022"/>
      <c r="U3022"/>
      <c r="V3022"/>
      <c r="W3022"/>
    </row>
    <row r="3023" spans="1:23" ht="27" customHeight="1" thickBot="1" x14ac:dyDescent="0.3">
      <c r="A3023" s="119">
        <v>20492</v>
      </c>
      <c r="B3023" s="74">
        <v>3070</v>
      </c>
      <c r="C3023" s="71" t="s">
        <v>43</v>
      </c>
      <c r="D3023" s="72">
        <v>43017.815972222219</v>
      </c>
      <c r="E3023" s="70" t="s">
        <v>39</v>
      </c>
      <c r="F3023" s="33">
        <v>43017.643750000003</v>
      </c>
      <c r="G3023" s="51">
        <f t="shared" si="424"/>
        <v>0.17222222221607808</v>
      </c>
      <c r="H3023" s="31" t="str">
        <f t="shared" si="421"/>
        <v>ACCEPTABLE</v>
      </c>
      <c r="J3023" s="33">
        <v>43017.805555555555</v>
      </c>
      <c r="K3023" s="33">
        <v>43017.8125</v>
      </c>
      <c r="L3023" s="27">
        <f t="shared" si="422"/>
        <v>6.9444444452528842E-3</v>
      </c>
      <c r="M3023" s="28" t="str">
        <f t="shared" si="423"/>
        <v>TRUE</v>
      </c>
      <c r="N3023" s="31" t="s">
        <v>39</v>
      </c>
      <c r="O3023" s="29" t="s">
        <v>398</v>
      </c>
      <c r="P3023"/>
      <c r="Q3023"/>
      <c r="R3023"/>
      <c r="S3023"/>
      <c r="T3023"/>
      <c r="U3023"/>
      <c r="V3023"/>
      <c r="W3023"/>
    </row>
    <row r="3024" spans="1:23" ht="27" customHeight="1" thickBot="1" x14ac:dyDescent="0.3">
      <c r="A3024" s="119">
        <v>20491</v>
      </c>
      <c r="B3024" s="74">
        <v>3071</v>
      </c>
      <c r="C3024" s="71" t="s">
        <v>53</v>
      </c>
      <c r="D3024" s="72">
        <v>43018.569444444445</v>
      </c>
      <c r="E3024" s="70" t="s">
        <v>41</v>
      </c>
      <c r="F3024" s="33">
        <v>43018.281944444447</v>
      </c>
      <c r="G3024" s="51">
        <f t="shared" ref="G3024:G3070" si="425">IF(D3024="","",D3024-F3024)</f>
        <v>0.28749999999854481</v>
      </c>
      <c r="H3024" s="31" t="str">
        <f t="shared" ref="H3024:H3073" si="426">IF(D3024-F3024&lt;0,"TOO LATE",IF(G3024="","",IF(OR(DAY(D3024-F3024)&gt;1,AND(HOUR(D3024-F3024)&gt;HOUR("0:59"),(SIGN(D3024-F3024)=1))),"ACCEPTABLE","TOO LATE")))</f>
        <v>ACCEPTABLE</v>
      </c>
      <c r="J3024" s="33">
        <v>43018.563888888886</v>
      </c>
      <c r="K3024" s="33">
        <v>43018.569444444445</v>
      </c>
      <c r="L3024" s="27">
        <f t="shared" ref="L3024:L3073" si="427">IF(OR(K3024="",J3024=""), "Incomplete Data", K3024-J3024)</f>
        <v>5.5555555591126904E-3</v>
      </c>
      <c r="M3024" s="28" t="str">
        <f t="shared" ref="M3024:M3073" si="428">_xlfn.IFS(OR(J3024=0,K3024=0,L3024=""), "Incomplete Data", OR(L3024&gt;$M$5,L3024&lt;-$M$5),"FALSE",  OR(L3024&lt;=$M$5,L3024&gt;-$M$5), "TRUE")</f>
        <v>TRUE</v>
      </c>
      <c r="N3024" s="31" t="s">
        <v>41</v>
      </c>
      <c r="O3024" s="29" t="s">
        <v>633</v>
      </c>
      <c r="P3024"/>
      <c r="Q3024"/>
      <c r="R3024"/>
      <c r="S3024"/>
      <c r="T3024"/>
      <c r="U3024"/>
      <c r="V3024"/>
      <c r="W3024"/>
    </row>
    <row r="3025" spans="1:23" ht="27" customHeight="1" thickBot="1" x14ac:dyDescent="0.3">
      <c r="A3025" s="119">
        <v>20491</v>
      </c>
      <c r="B3025" s="74">
        <v>3072</v>
      </c>
      <c r="C3025" s="71" t="s">
        <v>53</v>
      </c>
      <c r="D3025" s="72">
        <v>43018.625</v>
      </c>
      <c r="E3025" s="70" t="s">
        <v>39</v>
      </c>
      <c r="F3025" s="33">
        <v>43018.281944444447</v>
      </c>
      <c r="G3025" s="51">
        <f t="shared" si="425"/>
        <v>0.34305555555329192</v>
      </c>
      <c r="H3025" s="31" t="str">
        <f t="shared" si="426"/>
        <v>ACCEPTABLE</v>
      </c>
      <c r="J3025" s="33">
        <v>43018.614583333336</v>
      </c>
      <c r="K3025" s="33">
        <v>43018.625</v>
      </c>
      <c r="L3025" s="27">
        <f t="shared" si="427"/>
        <v>1.0416666664241347E-2</v>
      </c>
      <c r="M3025" s="28" t="str">
        <f t="shared" si="428"/>
        <v>TRUE</v>
      </c>
      <c r="N3025" s="31" t="s">
        <v>39</v>
      </c>
      <c r="O3025" s="29" t="s">
        <v>633</v>
      </c>
      <c r="P3025"/>
      <c r="Q3025"/>
      <c r="R3025"/>
      <c r="S3025"/>
      <c r="T3025"/>
      <c r="U3025"/>
      <c r="V3025"/>
      <c r="W3025"/>
    </row>
    <row r="3026" spans="1:23" ht="27" customHeight="1" thickBot="1" x14ac:dyDescent="0.3">
      <c r="A3026" s="127">
        <v>20492</v>
      </c>
      <c r="B3026" s="78">
        <v>3073</v>
      </c>
      <c r="C3026" s="67" t="s">
        <v>43</v>
      </c>
      <c r="D3026" s="68">
        <v>43018.694444444445</v>
      </c>
      <c r="E3026" s="66" t="s">
        <v>41</v>
      </c>
      <c r="F3026" s="33">
        <v>43018.629861111112</v>
      </c>
      <c r="G3026" s="51">
        <f t="shared" si="425"/>
        <v>6.4583333332848269E-2</v>
      </c>
      <c r="H3026" s="31" t="str">
        <f t="shared" si="426"/>
        <v>ACCEPTABLE</v>
      </c>
      <c r="J3026" s="33">
        <v>43018.6875</v>
      </c>
      <c r="K3026" s="33">
        <v>43018.697916666664</v>
      </c>
      <c r="L3026" s="27">
        <f t="shared" si="427"/>
        <v>1.0416666664241347E-2</v>
      </c>
      <c r="M3026" s="28" t="str">
        <f t="shared" si="428"/>
        <v>TRUE</v>
      </c>
      <c r="N3026" s="31" t="s">
        <v>41</v>
      </c>
      <c r="O3026" s="29" t="s">
        <v>1155</v>
      </c>
      <c r="P3026"/>
      <c r="Q3026"/>
      <c r="R3026"/>
      <c r="S3026"/>
      <c r="T3026"/>
      <c r="U3026"/>
      <c r="V3026"/>
      <c r="W3026"/>
    </row>
    <row r="3027" spans="1:23" ht="27" customHeight="1" thickBot="1" x14ac:dyDescent="0.3">
      <c r="A3027" s="127">
        <v>20492</v>
      </c>
      <c r="B3027" s="78">
        <v>3074</v>
      </c>
      <c r="C3027" s="67" t="s">
        <v>40</v>
      </c>
      <c r="D3027" s="68">
        <v>43018.729166666664</v>
      </c>
      <c r="E3027" s="66" t="s">
        <v>39</v>
      </c>
      <c r="F3027" s="33">
        <v>43018.629861111112</v>
      </c>
      <c r="G3027" s="51">
        <f t="shared" si="425"/>
        <v>9.9305555551836733E-2</v>
      </c>
      <c r="H3027" s="31" t="str">
        <f t="shared" si="426"/>
        <v>ACCEPTABLE</v>
      </c>
      <c r="J3027" s="33">
        <v>43018.739583333336</v>
      </c>
      <c r="K3027" s="33">
        <v>43018.753472222219</v>
      </c>
      <c r="L3027" s="27">
        <f t="shared" si="427"/>
        <v>1.3888888883229811E-2</v>
      </c>
      <c r="M3027" s="28" t="str">
        <f t="shared" si="428"/>
        <v>TRUE</v>
      </c>
      <c r="N3027" s="31" t="s">
        <v>39</v>
      </c>
      <c r="O3027" s="29" t="s">
        <v>897</v>
      </c>
      <c r="P3027"/>
      <c r="Q3027"/>
      <c r="R3027"/>
      <c r="S3027"/>
      <c r="T3027"/>
      <c r="U3027"/>
      <c r="V3027"/>
      <c r="W3027"/>
    </row>
    <row r="3028" spans="1:23" ht="27" customHeight="1" thickBot="1" x14ac:dyDescent="0.3">
      <c r="A3028" s="119">
        <v>20491</v>
      </c>
      <c r="B3028" s="74">
        <v>3075</v>
      </c>
      <c r="C3028" s="71" t="s">
        <v>51</v>
      </c>
      <c r="D3028" s="72">
        <v>43019.256944444445</v>
      </c>
      <c r="E3028" s="70" t="s">
        <v>41</v>
      </c>
      <c r="F3028" s="33">
        <v>43018.629861111112</v>
      </c>
      <c r="G3028" s="51">
        <f t="shared" si="425"/>
        <v>0.62708333333284827</v>
      </c>
      <c r="H3028" s="31" t="str">
        <f t="shared" si="426"/>
        <v>ACCEPTABLE</v>
      </c>
      <c r="J3028" s="33">
        <v>43019.253472222219</v>
      </c>
      <c r="K3028" s="33">
        <v>43019.262499999997</v>
      </c>
      <c r="L3028" s="27">
        <f t="shared" si="427"/>
        <v>9.0277777781011537E-3</v>
      </c>
      <c r="M3028" s="28" t="str">
        <f t="shared" si="428"/>
        <v>TRUE</v>
      </c>
      <c r="N3028" s="31" t="s">
        <v>41</v>
      </c>
      <c r="O3028" s="29" t="s">
        <v>453</v>
      </c>
      <c r="P3028"/>
      <c r="Q3028"/>
      <c r="R3028"/>
      <c r="S3028"/>
      <c r="T3028"/>
      <c r="U3028"/>
      <c r="V3028"/>
      <c r="W3028"/>
    </row>
    <row r="3029" spans="1:23" ht="27" customHeight="1" thickBot="1" x14ac:dyDescent="0.3">
      <c r="A3029" s="127">
        <v>20491</v>
      </c>
      <c r="B3029" s="78">
        <v>3076</v>
      </c>
      <c r="C3029" s="67" t="s">
        <v>340</v>
      </c>
      <c r="D3029" s="68">
        <v>43019.28125</v>
      </c>
      <c r="E3029" s="66" t="s">
        <v>39</v>
      </c>
      <c r="F3029" s="33">
        <v>43018.629861111112</v>
      </c>
      <c r="G3029" s="51">
        <f t="shared" si="425"/>
        <v>0.65138888888759539</v>
      </c>
      <c r="H3029" s="31" t="str">
        <f t="shared" si="426"/>
        <v>ACCEPTABLE</v>
      </c>
      <c r="J3029" s="33">
        <v>43019.319444444445</v>
      </c>
      <c r="K3029" s="33">
        <v>43019.331250000003</v>
      </c>
      <c r="L3029" s="27">
        <f t="shared" si="427"/>
        <v>1.1805555557657499E-2</v>
      </c>
      <c r="M3029" s="28" t="str">
        <f t="shared" si="428"/>
        <v>TRUE</v>
      </c>
      <c r="N3029" s="31" t="s">
        <v>39</v>
      </c>
      <c r="O3029" s="29" t="s">
        <v>914</v>
      </c>
      <c r="P3029"/>
      <c r="Q3029"/>
      <c r="R3029"/>
      <c r="S3029"/>
      <c r="T3029"/>
      <c r="U3029"/>
      <c r="V3029"/>
      <c r="W3029"/>
    </row>
    <row r="3030" spans="1:23" ht="27" customHeight="1" thickBot="1" x14ac:dyDescent="0.3">
      <c r="A3030" s="127">
        <v>20494</v>
      </c>
      <c r="B3030" s="78">
        <v>3077</v>
      </c>
      <c r="C3030" s="67" t="s">
        <v>40</v>
      </c>
      <c r="D3030" s="68">
        <v>43019.770833333336</v>
      </c>
      <c r="E3030" s="66" t="s">
        <v>41</v>
      </c>
      <c r="F3030" s="33">
        <v>43019.504861111112</v>
      </c>
      <c r="G3030" s="51">
        <f t="shared" si="425"/>
        <v>0.26597222222335404</v>
      </c>
      <c r="H3030" s="31" t="str">
        <f t="shared" si="426"/>
        <v>ACCEPTABLE</v>
      </c>
      <c r="J3030" s="33">
        <v>43019.740972222222</v>
      </c>
      <c r="K3030" s="33">
        <v>43019.753472222219</v>
      </c>
      <c r="L3030" s="27">
        <f t="shared" si="427"/>
        <v>1.2499999997089617E-2</v>
      </c>
      <c r="M3030" s="28" t="str">
        <f t="shared" si="428"/>
        <v>TRUE</v>
      </c>
      <c r="N3030" s="31" t="s">
        <v>128</v>
      </c>
      <c r="O3030" s="29" t="s">
        <v>150</v>
      </c>
      <c r="P3030"/>
      <c r="Q3030"/>
      <c r="R3030"/>
      <c r="S3030"/>
      <c r="T3030"/>
      <c r="U3030"/>
      <c r="V3030"/>
      <c r="W3030"/>
    </row>
    <row r="3031" spans="1:23" ht="27" customHeight="1" thickBot="1" x14ac:dyDescent="0.3">
      <c r="A3031" s="119">
        <v>20494</v>
      </c>
      <c r="B3031" s="74">
        <v>3078</v>
      </c>
      <c r="C3031" s="71" t="s">
        <v>43</v>
      </c>
      <c r="D3031" s="72">
        <v>43019.805555555555</v>
      </c>
      <c r="E3031" s="70" t="s">
        <v>39</v>
      </c>
      <c r="F3031" s="33">
        <v>43019.504861111112</v>
      </c>
      <c r="G3031" s="51">
        <f t="shared" si="425"/>
        <v>0.3006944444423425</v>
      </c>
      <c r="H3031" s="31" t="str">
        <f t="shared" si="426"/>
        <v>ACCEPTABLE</v>
      </c>
      <c r="J3031" s="33">
        <v>43019.785416666666</v>
      </c>
      <c r="K3031" s="33">
        <v>43019.792361111111</v>
      </c>
      <c r="L3031" s="27">
        <f t="shared" si="427"/>
        <v>6.9444444452528842E-3</v>
      </c>
      <c r="M3031" s="28" t="str">
        <f t="shared" si="428"/>
        <v>TRUE</v>
      </c>
      <c r="N3031" s="31" t="s">
        <v>39</v>
      </c>
      <c r="O3031" s="29" t="s">
        <v>118</v>
      </c>
      <c r="P3031"/>
      <c r="Q3031"/>
      <c r="R3031"/>
      <c r="S3031"/>
      <c r="T3031"/>
      <c r="U3031"/>
      <c r="V3031"/>
      <c r="W3031"/>
    </row>
    <row r="3032" spans="1:23" ht="27" customHeight="1" thickBot="1" x14ac:dyDescent="0.3">
      <c r="A3032" s="119">
        <v>20494</v>
      </c>
      <c r="B3032" s="74">
        <v>3078</v>
      </c>
      <c r="C3032" s="71" t="s">
        <v>43</v>
      </c>
      <c r="D3032" s="72">
        <v>43020.965277777781</v>
      </c>
      <c r="E3032" s="70" t="s">
        <v>41</v>
      </c>
      <c r="F3032" s="33">
        <v>43020.737500000003</v>
      </c>
      <c r="G3032" s="51">
        <f t="shared" si="425"/>
        <v>0.22777777777810115</v>
      </c>
      <c r="H3032" s="31" t="str">
        <f t="shared" si="426"/>
        <v>ACCEPTABLE</v>
      </c>
      <c r="J3032" s="33">
        <v>43020.986111111109</v>
      </c>
      <c r="K3032" s="33">
        <v>43020.995138888888</v>
      </c>
      <c r="L3032" s="27">
        <f t="shared" si="427"/>
        <v>9.0277777781011537E-3</v>
      </c>
      <c r="M3032" s="28" t="str">
        <f t="shared" si="428"/>
        <v>TRUE</v>
      </c>
      <c r="N3032" s="31" t="s">
        <v>41</v>
      </c>
      <c r="O3032" s="29" t="s">
        <v>118</v>
      </c>
      <c r="P3032"/>
      <c r="Q3032"/>
      <c r="R3032"/>
      <c r="S3032"/>
      <c r="T3032"/>
      <c r="U3032"/>
      <c r="V3032"/>
      <c r="W3032"/>
    </row>
    <row r="3033" spans="1:23" ht="27" customHeight="1" thickBot="1" x14ac:dyDescent="0.3">
      <c r="A3033" s="119">
        <v>20494</v>
      </c>
      <c r="B3033" s="74">
        <v>3078</v>
      </c>
      <c r="C3033" s="71" t="s">
        <v>40</v>
      </c>
      <c r="D3033" s="72">
        <v>43020.993055555555</v>
      </c>
      <c r="E3033" s="70" t="s">
        <v>39</v>
      </c>
      <c r="F3033" s="33">
        <v>43020.737500000003</v>
      </c>
      <c r="G3033" s="51">
        <f t="shared" si="425"/>
        <v>0.25555555555183673</v>
      </c>
      <c r="H3033" s="31" t="str">
        <f t="shared" si="426"/>
        <v>ACCEPTABLE</v>
      </c>
      <c r="J3033" s="33">
        <v>43021.011805555558</v>
      </c>
      <c r="K3033" s="33">
        <v>43021.021527777775</v>
      </c>
      <c r="L3033" s="27">
        <f t="shared" si="427"/>
        <v>9.7222222175332718E-3</v>
      </c>
      <c r="M3033" s="28" t="str">
        <f t="shared" si="428"/>
        <v>TRUE</v>
      </c>
      <c r="N3033" s="31" t="s">
        <v>39</v>
      </c>
      <c r="O3033" s="29" t="s">
        <v>150</v>
      </c>
      <c r="P3033"/>
      <c r="Q3033"/>
      <c r="R3033"/>
      <c r="S3033"/>
      <c r="T3033"/>
      <c r="U3033"/>
      <c r="V3033"/>
      <c r="W3033"/>
    </row>
    <row r="3034" spans="1:23" ht="27" customHeight="1" thickBot="1" x14ac:dyDescent="0.3">
      <c r="A3034" s="127">
        <v>20495</v>
      </c>
      <c r="B3034" s="78">
        <v>3078</v>
      </c>
      <c r="C3034" s="67" t="s">
        <v>340</v>
      </c>
      <c r="D3034" s="68">
        <v>43021.277777777781</v>
      </c>
      <c r="E3034" s="66" t="s">
        <v>41</v>
      </c>
      <c r="F3034" s="33">
        <v>43021.217361111114</v>
      </c>
      <c r="G3034" s="51">
        <f t="shared" si="425"/>
        <v>6.0416666667151731E-2</v>
      </c>
      <c r="H3034" s="31" t="str">
        <f t="shared" si="426"/>
        <v>ACCEPTABLE</v>
      </c>
      <c r="J3034" s="33">
        <v>43021.270833333336</v>
      </c>
      <c r="K3034" s="33">
        <v>43021.282638888886</v>
      </c>
      <c r="L3034" s="27">
        <f t="shared" si="427"/>
        <v>1.1805555550381541E-2</v>
      </c>
      <c r="M3034" s="28" t="str">
        <f t="shared" si="428"/>
        <v>TRUE</v>
      </c>
      <c r="N3034" s="31" t="s">
        <v>41</v>
      </c>
      <c r="O3034" s="29" t="s">
        <v>1564</v>
      </c>
      <c r="P3034"/>
      <c r="Q3034"/>
      <c r="R3034"/>
      <c r="S3034"/>
      <c r="T3034"/>
      <c r="U3034"/>
      <c r="V3034"/>
      <c r="W3034"/>
    </row>
    <row r="3035" spans="1:23" ht="27" customHeight="1" thickBot="1" x14ac:dyDescent="0.3">
      <c r="A3035" s="127">
        <v>20495</v>
      </c>
      <c r="B3035" s="78">
        <v>3078</v>
      </c>
      <c r="C3035" s="67" t="s">
        <v>51</v>
      </c>
      <c r="D3035" s="68">
        <v>43021.3125</v>
      </c>
      <c r="E3035" s="66" t="s">
        <v>39</v>
      </c>
      <c r="F3035" s="33">
        <v>43021.217361111114</v>
      </c>
      <c r="G3035" s="51">
        <f t="shared" si="425"/>
        <v>9.5138888886140194E-2</v>
      </c>
      <c r="H3035" s="31" t="str">
        <f t="shared" si="426"/>
        <v>ACCEPTABLE</v>
      </c>
      <c r="J3035" s="33">
        <v>43021.3125</v>
      </c>
      <c r="K3035" s="33">
        <v>43021.318055555559</v>
      </c>
      <c r="L3035" s="27">
        <f t="shared" si="427"/>
        <v>5.5555555591126904E-3</v>
      </c>
      <c r="M3035" s="28" t="str">
        <f t="shared" si="428"/>
        <v>TRUE</v>
      </c>
      <c r="N3035" s="31" t="s">
        <v>128</v>
      </c>
      <c r="O3035" s="29" t="s">
        <v>1255</v>
      </c>
      <c r="P3035"/>
      <c r="Q3035"/>
      <c r="R3035"/>
      <c r="S3035"/>
      <c r="T3035"/>
      <c r="U3035"/>
      <c r="V3035"/>
      <c r="W3035"/>
    </row>
    <row r="3036" spans="1:23" ht="27" customHeight="1" thickBot="1" x14ac:dyDescent="0.3">
      <c r="A3036" s="119">
        <v>20495</v>
      </c>
      <c r="B3036" s="74">
        <v>3083</v>
      </c>
      <c r="C3036" s="71" t="s">
        <v>40</v>
      </c>
      <c r="D3036" s="72">
        <v>43022.194444444445</v>
      </c>
      <c r="E3036" s="70" t="s">
        <v>41</v>
      </c>
      <c r="F3036" s="33">
        <v>43021.9375</v>
      </c>
      <c r="G3036" s="51">
        <f t="shared" si="425"/>
        <v>0.25694444444525288</v>
      </c>
      <c r="H3036" s="31" t="str">
        <f t="shared" si="426"/>
        <v>ACCEPTABLE</v>
      </c>
      <c r="J3036" s="33">
        <v>43022.138888888891</v>
      </c>
      <c r="K3036" s="33">
        <v>43022.154166666667</v>
      </c>
      <c r="L3036" s="27">
        <f t="shared" si="427"/>
        <v>1.5277777776645962E-2</v>
      </c>
      <c r="M3036" s="28" t="str">
        <f t="shared" si="428"/>
        <v>TRUE</v>
      </c>
      <c r="N3036" s="31" t="s">
        <v>41</v>
      </c>
      <c r="O3036" s="29" t="s">
        <v>741</v>
      </c>
      <c r="P3036"/>
      <c r="Q3036"/>
      <c r="R3036"/>
      <c r="S3036"/>
      <c r="T3036"/>
      <c r="U3036"/>
      <c r="V3036"/>
      <c r="W3036"/>
    </row>
    <row r="3037" spans="1:23" ht="27" customHeight="1" thickBot="1" x14ac:dyDescent="0.3">
      <c r="A3037" s="119">
        <v>20495</v>
      </c>
      <c r="B3037" s="74">
        <v>3084</v>
      </c>
      <c r="C3037" s="71" t="s">
        <v>43</v>
      </c>
      <c r="D3037" s="72">
        <v>43022.229166666664</v>
      </c>
      <c r="E3037" s="70" t="s">
        <v>39</v>
      </c>
      <c r="F3037" s="33">
        <v>43021.9375</v>
      </c>
      <c r="G3037" s="51">
        <f t="shared" si="425"/>
        <v>0.29166666666424135</v>
      </c>
      <c r="H3037" s="31" t="str">
        <f t="shared" si="426"/>
        <v>ACCEPTABLE</v>
      </c>
      <c r="J3037" s="33">
        <v>43022.234027777777</v>
      </c>
      <c r="K3037" s="33">
        <v>43022.239583333336</v>
      </c>
      <c r="L3037" s="27">
        <f t="shared" si="427"/>
        <v>5.5555555591126904E-3</v>
      </c>
      <c r="M3037" s="28" t="str">
        <f t="shared" si="428"/>
        <v>TRUE</v>
      </c>
      <c r="N3037" s="31" t="s">
        <v>39</v>
      </c>
      <c r="O3037" s="29" t="s">
        <v>54</v>
      </c>
      <c r="P3037"/>
      <c r="Q3037"/>
      <c r="R3037"/>
      <c r="S3037"/>
      <c r="T3037"/>
      <c r="U3037"/>
      <c r="V3037"/>
      <c r="W3037"/>
    </row>
    <row r="3038" spans="1:23" ht="27" customHeight="1" thickBot="1" x14ac:dyDescent="0.3">
      <c r="A3038" s="127">
        <v>20495</v>
      </c>
      <c r="B3038" s="78">
        <v>3085</v>
      </c>
      <c r="C3038" s="67" t="s">
        <v>43</v>
      </c>
      <c r="D3038" s="68">
        <v>43022.381944444445</v>
      </c>
      <c r="E3038" s="66" t="s">
        <v>41</v>
      </c>
      <c r="F3038" s="33">
        <v>43022.309027777781</v>
      </c>
      <c r="G3038" s="51">
        <f t="shared" si="425"/>
        <v>7.2916666664241347E-2</v>
      </c>
      <c r="H3038" s="31" t="str">
        <f t="shared" si="426"/>
        <v>ACCEPTABLE</v>
      </c>
      <c r="J3038" s="33">
        <v>43022.373611111114</v>
      </c>
      <c r="K3038" s="33">
        <v>43022.379861111112</v>
      </c>
      <c r="L3038" s="27">
        <f t="shared" si="427"/>
        <v>6.2499999985448085E-3</v>
      </c>
      <c r="M3038" s="28" t="str">
        <f t="shared" si="428"/>
        <v>TRUE</v>
      </c>
      <c r="N3038" s="31" t="s">
        <v>41</v>
      </c>
      <c r="O3038" s="29" t="s">
        <v>54</v>
      </c>
      <c r="P3038"/>
      <c r="Q3038"/>
      <c r="R3038"/>
      <c r="S3038"/>
      <c r="T3038"/>
      <c r="U3038"/>
      <c r="V3038"/>
      <c r="W3038"/>
    </row>
    <row r="3039" spans="1:23" ht="27" customHeight="1" thickBot="1" x14ac:dyDescent="0.3">
      <c r="A3039" s="119">
        <v>20495</v>
      </c>
      <c r="B3039" s="74">
        <v>3086</v>
      </c>
      <c r="C3039" s="71" t="s">
        <v>40</v>
      </c>
      <c r="D3039" s="72">
        <v>43022.409722222219</v>
      </c>
      <c r="E3039" s="70" t="s">
        <v>39</v>
      </c>
      <c r="F3039" s="33">
        <v>43022.309027777781</v>
      </c>
      <c r="G3039" s="51">
        <f t="shared" si="425"/>
        <v>0.10069444443797693</v>
      </c>
      <c r="H3039" s="31" t="str">
        <f t="shared" si="426"/>
        <v>ACCEPTABLE</v>
      </c>
      <c r="J3039" s="33">
        <v>43022.431944444441</v>
      </c>
      <c r="K3039" s="33">
        <v>43022.443055555559</v>
      </c>
      <c r="L3039" s="27">
        <f t="shared" si="427"/>
        <v>1.1111111118225381E-2</v>
      </c>
      <c r="M3039" s="28" t="str">
        <f t="shared" si="428"/>
        <v>TRUE</v>
      </c>
      <c r="N3039" s="31" t="s">
        <v>39</v>
      </c>
      <c r="O3039" s="29" t="s">
        <v>741</v>
      </c>
      <c r="P3039"/>
      <c r="Q3039"/>
      <c r="R3039"/>
      <c r="S3039"/>
      <c r="T3039"/>
      <c r="U3039"/>
      <c r="V3039"/>
      <c r="W3039"/>
    </row>
    <row r="3040" spans="1:23" ht="27" customHeight="1" thickBot="1" x14ac:dyDescent="0.3">
      <c r="A3040" s="119">
        <v>20495</v>
      </c>
      <c r="B3040" s="74">
        <v>3087</v>
      </c>
      <c r="C3040" s="71" t="s">
        <v>68</v>
      </c>
      <c r="D3040" s="72">
        <v>43022.465277777781</v>
      </c>
      <c r="E3040" s="70" t="s">
        <v>41</v>
      </c>
      <c r="F3040" s="33">
        <v>43022.309027777781</v>
      </c>
      <c r="G3040" s="51">
        <f t="shared" si="425"/>
        <v>0.15625</v>
      </c>
      <c r="H3040" s="31" t="str">
        <f t="shared" si="426"/>
        <v>ACCEPTABLE</v>
      </c>
      <c r="J3040" s="33">
        <v>43022.480555555558</v>
      </c>
      <c r="K3040" s="33">
        <v>43022.487500000003</v>
      </c>
      <c r="L3040" s="27">
        <f t="shared" si="427"/>
        <v>6.9444444452528842E-3</v>
      </c>
      <c r="M3040" s="28" t="str">
        <f t="shared" si="428"/>
        <v>TRUE</v>
      </c>
      <c r="N3040" s="31" t="s">
        <v>41</v>
      </c>
      <c r="O3040" s="29" t="s">
        <v>1565</v>
      </c>
      <c r="P3040"/>
      <c r="Q3040"/>
      <c r="R3040"/>
      <c r="S3040"/>
      <c r="T3040"/>
      <c r="U3040"/>
      <c r="V3040"/>
      <c r="W3040"/>
    </row>
    <row r="3041" spans="1:23" ht="27" customHeight="1" thickBot="1" x14ac:dyDescent="0.3">
      <c r="A3041" s="119">
        <v>20495</v>
      </c>
      <c r="B3041" s="74">
        <v>3088</v>
      </c>
      <c r="C3041" s="71" t="s">
        <v>340</v>
      </c>
      <c r="D3041" s="72">
        <v>43022.493055555555</v>
      </c>
      <c r="E3041" s="70" t="s">
        <v>39</v>
      </c>
      <c r="F3041" s="33">
        <v>43022.309027777781</v>
      </c>
      <c r="G3041" s="51">
        <f t="shared" si="425"/>
        <v>0.18402777777373558</v>
      </c>
      <c r="H3041" s="31" t="str">
        <f t="shared" si="426"/>
        <v>ACCEPTABLE</v>
      </c>
      <c r="J3041" s="33">
        <v>43022.510416666664</v>
      </c>
      <c r="K3041" s="33">
        <v>43022.520833333336</v>
      </c>
      <c r="L3041" s="27">
        <f t="shared" si="427"/>
        <v>1.0416666671517305E-2</v>
      </c>
      <c r="M3041" s="28" t="str">
        <f t="shared" si="428"/>
        <v>TRUE</v>
      </c>
      <c r="N3041" s="31" t="s">
        <v>39</v>
      </c>
      <c r="O3041" s="29" t="s">
        <v>1566</v>
      </c>
      <c r="P3041"/>
      <c r="Q3041"/>
      <c r="R3041"/>
      <c r="S3041"/>
      <c r="T3041"/>
      <c r="U3041"/>
      <c r="V3041"/>
      <c r="W3041"/>
    </row>
    <row r="3042" spans="1:23" ht="27" customHeight="1" thickBot="1" x14ac:dyDescent="0.3">
      <c r="A3042" s="119">
        <v>20496</v>
      </c>
      <c r="B3042" s="74">
        <v>3089</v>
      </c>
      <c r="C3042" s="71" t="s">
        <v>40</v>
      </c>
      <c r="D3042" s="72">
        <v>43024.131944444445</v>
      </c>
      <c r="E3042" s="70" t="s">
        <v>41</v>
      </c>
      <c r="F3042" s="33">
        <v>43024.022222222222</v>
      </c>
      <c r="G3042" s="51">
        <f t="shared" si="425"/>
        <v>0.10972222222335404</v>
      </c>
      <c r="H3042" s="31" t="str">
        <f t="shared" si="426"/>
        <v>ACCEPTABLE</v>
      </c>
      <c r="J3042" s="33">
        <v>43024.134722222225</v>
      </c>
      <c r="K3042" s="33">
        <v>43024.144444444442</v>
      </c>
      <c r="L3042" s="27">
        <f t="shared" si="427"/>
        <v>9.7222222175332718E-3</v>
      </c>
      <c r="M3042" s="28" t="str">
        <f t="shared" si="428"/>
        <v>TRUE</v>
      </c>
      <c r="N3042" s="31" t="s">
        <v>41</v>
      </c>
      <c r="O3042" s="29" t="s">
        <v>1568</v>
      </c>
      <c r="P3042"/>
      <c r="Q3042"/>
      <c r="R3042"/>
      <c r="S3042"/>
      <c r="T3042"/>
      <c r="U3042"/>
      <c r="V3042"/>
      <c r="W3042"/>
    </row>
    <row r="3043" spans="1:23" ht="27" customHeight="1" thickBot="1" x14ac:dyDescent="0.3">
      <c r="A3043" s="119">
        <v>20496</v>
      </c>
      <c r="B3043" s="74">
        <v>3090</v>
      </c>
      <c r="C3043" s="71" t="s">
        <v>43</v>
      </c>
      <c r="D3043" s="72">
        <v>43024.166666666664</v>
      </c>
      <c r="E3043" s="70" t="s">
        <v>39</v>
      </c>
      <c r="F3043" s="33">
        <v>43024.022222222222</v>
      </c>
      <c r="G3043" s="51">
        <f t="shared" si="425"/>
        <v>0.1444444444423425</v>
      </c>
      <c r="H3043" s="31" t="str">
        <f t="shared" si="426"/>
        <v>ACCEPTABLE</v>
      </c>
      <c r="J3043" s="33">
        <v>43024.177777777775</v>
      </c>
      <c r="K3043" s="33">
        <v>43024.18472222222</v>
      </c>
      <c r="L3043" s="27">
        <f t="shared" si="427"/>
        <v>6.9444444452528842E-3</v>
      </c>
      <c r="M3043" s="28" t="str">
        <f t="shared" si="428"/>
        <v>TRUE</v>
      </c>
      <c r="N3043" s="31" t="s">
        <v>39</v>
      </c>
      <c r="O3043" s="29" t="s">
        <v>54</v>
      </c>
      <c r="P3043"/>
      <c r="Q3043"/>
      <c r="R3043"/>
      <c r="S3043"/>
      <c r="T3043"/>
      <c r="U3043"/>
      <c r="V3043"/>
      <c r="W3043"/>
    </row>
    <row r="3044" spans="1:23" ht="27" customHeight="1" thickBot="1" x14ac:dyDescent="0.3">
      <c r="A3044" s="119">
        <v>20496</v>
      </c>
      <c r="B3044" s="74">
        <v>3091</v>
      </c>
      <c r="C3044" s="71" t="s">
        <v>43</v>
      </c>
      <c r="D3044" s="72">
        <v>43025.527777777781</v>
      </c>
      <c r="E3044" s="70" t="s">
        <v>41</v>
      </c>
      <c r="F3044" s="33">
        <v>43025.431944444441</v>
      </c>
      <c r="G3044" s="51">
        <f t="shared" si="425"/>
        <v>9.5833333340124227E-2</v>
      </c>
      <c r="H3044" s="31" t="str">
        <f t="shared" si="426"/>
        <v>ACCEPTABLE</v>
      </c>
      <c r="J3044" s="33">
        <v>43025.520833333336</v>
      </c>
      <c r="K3044" s="33">
        <v>43025.53125</v>
      </c>
      <c r="L3044" s="27">
        <f t="shared" si="427"/>
        <v>1.0416666664241347E-2</v>
      </c>
      <c r="M3044" s="28" t="str">
        <f t="shared" si="428"/>
        <v>TRUE</v>
      </c>
      <c r="N3044" s="31" t="s">
        <v>41</v>
      </c>
      <c r="O3044" s="29" t="s">
        <v>1285</v>
      </c>
      <c r="P3044"/>
      <c r="Q3044"/>
      <c r="R3044"/>
      <c r="S3044"/>
      <c r="T3044"/>
      <c r="U3044"/>
      <c r="V3044"/>
      <c r="W3044"/>
    </row>
    <row r="3045" spans="1:23" ht="27" customHeight="1" thickBot="1" x14ac:dyDescent="0.3">
      <c r="A3045" s="119">
        <v>20497</v>
      </c>
      <c r="B3045" s="74">
        <v>3092</v>
      </c>
      <c r="C3045" s="71" t="s">
        <v>340</v>
      </c>
      <c r="D3045" s="72">
        <v>43025.559027777781</v>
      </c>
      <c r="E3045" s="70" t="s">
        <v>41</v>
      </c>
      <c r="F3045" s="33">
        <v>43025.431944444441</v>
      </c>
      <c r="G3045" s="51">
        <f t="shared" si="425"/>
        <v>0.12708333334012423</v>
      </c>
      <c r="H3045" s="31" t="str">
        <f t="shared" si="426"/>
        <v>ACCEPTABLE</v>
      </c>
      <c r="J3045" s="33">
        <v>43025.564583333333</v>
      </c>
      <c r="K3045" s="33">
        <v>43025.577777777777</v>
      </c>
      <c r="L3045" s="27">
        <f t="shared" si="427"/>
        <v>1.3194444443797693E-2</v>
      </c>
      <c r="M3045" s="28" t="str">
        <f t="shared" si="428"/>
        <v>TRUE</v>
      </c>
      <c r="N3045" s="31" t="s">
        <v>41</v>
      </c>
      <c r="O3045" s="29" t="s">
        <v>1569</v>
      </c>
      <c r="P3045"/>
      <c r="Q3045"/>
      <c r="R3045"/>
      <c r="S3045"/>
      <c r="T3045"/>
      <c r="U3045"/>
      <c r="V3045"/>
      <c r="W3045"/>
    </row>
    <row r="3046" spans="1:23" ht="27" customHeight="1" thickBot="1" x14ac:dyDescent="0.3">
      <c r="A3046" s="127">
        <v>20498</v>
      </c>
      <c r="B3046" s="78">
        <v>3094</v>
      </c>
      <c r="C3046" s="67" t="s">
        <v>340</v>
      </c>
      <c r="D3046" s="68">
        <v>43025.736111111109</v>
      </c>
      <c r="E3046" s="66" t="s">
        <v>41</v>
      </c>
      <c r="F3046" s="33">
        <v>43025.452777777777</v>
      </c>
      <c r="G3046" s="51">
        <f t="shared" si="425"/>
        <v>0.28333333333284827</v>
      </c>
      <c r="H3046" s="31" t="str">
        <f t="shared" si="426"/>
        <v>ACCEPTABLE</v>
      </c>
      <c r="J3046" s="33">
        <v>43025.729166666664</v>
      </c>
      <c r="K3046" s="33">
        <v>43025.741666666669</v>
      </c>
      <c r="L3046" s="27">
        <f t="shared" si="427"/>
        <v>1.2500000004365575E-2</v>
      </c>
      <c r="M3046" s="28" t="str">
        <f t="shared" si="428"/>
        <v>TRUE</v>
      </c>
      <c r="N3046" s="31" t="s">
        <v>41</v>
      </c>
      <c r="O3046" s="29" t="s">
        <v>1570</v>
      </c>
      <c r="P3046"/>
      <c r="Q3046"/>
      <c r="R3046"/>
      <c r="S3046"/>
      <c r="T3046"/>
      <c r="U3046"/>
      <c r="V3046"/>
      <c r="W3046"/>
    </row>
    <row r="3047" spans="1:23" ht="27" customHeight="1" thickBot="1" x14ac:dyDescent="0.3">
      <c r="A3047" s="127">
        <v>20498</v>
      </c>
      <c r="B3047" s="78">
        <v>3095</v>
      </c>
      <c r="C3047" s="67" t="s">
        <v>51</v>
      </c>
      <c r="D3047" s="68">
        <v>43025.767361111109</v>
      </c>
      <c r="E3047" s="66" t="s">
        <v>39</v>
      </c>
      <c r="F3047" s="33">
        <v>43025.431944444441</v>
      </c>
      <c r="G3047" s="51">
        <f t="shared" si="425"/>
        <v>0.33541666666860692</v>
      </c>
      <c r="H3047" s="31" t="str">
        <f t="shared" si="426"/>
        <v>ACCEPTABLE</v>
      </c>
      <c r="J3047" s="33">
        <v>43025.760416666664</v>
      </c>
      <c r="K3047" s="33">
        <v>43025.772222222222</v>
      </c>
      <c r="L3047" s="27">
        <f t="shared" si="427"/>
        <v>1.1805555557657499E-2</v>
      </c>
      <c r="M3047" s="28" t="str">
        <f t="shared" si="428"/>
        <v>TRUE</v>
      </c>
      <c r="N3047" s="31" t="s">
        <v>39</v>
      </c>
      <c r="O3047" s="29" t="s">
        <v>1385</v>
      </c>
      <c r="P3047"/>
      <c r="Q3047"/>
      <c r="R3047"/>
      <c r="S3047"/>
      <c r="T3047"/>
      <c r="U3047"/>
      <c r="V3047"/>
      <c r="W3047"/>
    </row>
    <row r="3048" spans="1:23" ht="27" customHeight="1" thickBot="1" x14ac:dyDescent="0.3">
      <c r="A3048" s="127">
        <v>20498</v>
      </c>
      <c r="B3048" s="78">
        <v>3096</v>
      </c>
      <c r="C3048" s="67" t="s">
        <v>51</v>
      </c>
      <c r="D3048" s="68">
        <v>43026.361111111109</v>
      </c>
      <c r="E3048" s="66" t="s">
        <v>41</v>
      </c>
      <c r="F3048" s="33">
        <v>43026.324999999997</v>
      </c>
      <c r="G3048" s="51">
        <f t="shared" si="425"/>
        <v>3.6111111112404615E-2</v>
      </c>
      <c r="H3048" s="31" t="str">
        <f t="shared" si="426"/>
        <v>TOO LATE</v>
      </c>
      <c r="J3048" s="33">
        <v>43026.361111111109</v>
      </c>
      <c r="K3048" s="33">
        <v>43026.368055555555</v>
      </c>
      <c r="L3048" s="27">
        <f t="shared" si="427"/>
        <v>6.9444444452528842E-3</v>
      </c>
      <c r="M3048" s="28" t="str">
        <f t="shared" si="428"/>
        <v>TRUE</v>
      </c>
      <c r="N3048" s="31" t="s">
        <v>41</v>
      </c>
      <c r="O3048" s="29" t="s">
        <v>1225</v>
      </c>
      <c r="P3048"/>
      <c r="Q3048"/>
      <c r="R3048"/>
      <c r="S3048"/>
      <c r="T3048"/>
      <c r="U3048"/>
      <c r="V3048"/>
      <c r="W3048"/>
    </row>
    <row r="3049" spans="1:23" ht="27" customHeight="1" thickBot="1" x14ac:dyDescent="0.3">
      <c r="A3049" s="127">
        <v>20498</v>
      </c>
      <c r="B3049" s="78">
        <v>3097</v>
      </c>
      <c r="C3049" s="67" t="s">
        <v>340</v>
      </c>
      <c r="D3049" s="68">
        <v>43026.388888888891</v>
      </c>
      <c r="E3049" s="66" t="s">
        <v>39</v>
      </c>
      <c r="F3049" s="33">
        <v>43026.324999999997</v>
      </c>
      <c r="G3049" s="51">
        <f t="shared" si="425"/>
        <v>6.3888888893416151E-2</v>
      </c>
      <c r="H3049" s="31" t="str">
        <f t="shared" si="426"/>
        <v>ACCEPTABLE</v>
      </c>
      <c r="J3049" s="33">
        <v>43026.390277777777</v>
      </c>
      <c r="K3049" s="33">
        <v>43026.395833333336</v>
      </c>
      <c r="L3049" s="27">
        <f t="shared" si="427"/>
        <v>5.5555555591126904E-3</v>
      </c>
      <c r="M3049" s="28" t="str">
        <f t="shared" si="428"/>
        <v>TRUE</v>
      </c>
      <c r="N3049" s="31" t="s">
        <v>39</v>
      </c>
      <c r="O3049" s="29" t="s">
        <v>1571</v>
      </c>
      <c r="P3049"/>
      <c r="Q3049"/>
      <c r="R3049"/>
      <c r="S3049"/>
      <c r="T3049"/>
      <c r="U3049"/>
      <c r="V3049"/>
      <c r="W3049"/>
    </row>
    <row r="3050" spans="1:23" ht="27" customHeight="1" thickBot="1" x14ac:dyDescent="0.3">
      <c r="A3050" s="119">
        <v>20499</v>
      </c>
      <c r="B3050" s="74">
        <v>3098</v>
      </c>
      <c r="C3050" s="71" t="s">
        <v>51</v>
      </c>
      <c r="D3050" s="72">
        <v>43026.569444444445</v>
      </c>
      <c r="E3050" s="70" t="s">
        <v>41</v>
      </c>
      <c r="F3050" s="33">
        <v>43026.487500000003</v>
      </c>
      <c r="G3050" s="51">
        <f t="shared" si="425"/>
        <v>8.1944444442342501E-2</v>
      </c>
      <c r="H3050" s="31" t="str">
        <f t="shared" si="426"/>
        <v>ACCEPTABLE</v>
      </c>
      <c r="J3050" s="64">
        <v>43026.572916666664</v>
      </c>
      <c r="K3050" s="64">
        <v>43026.579861111109</v>
      </c>
      <c r="L3050" s="27">
        <f t="shared" si="427"/>
        <v>6.9444444452528842E-3</v>
      </c>
      <c r="M3050" s="28" t="str">
        <f t="shared" si="428"/>
        <v>TRUE</v>
      </c>
      <c r="N3050" s="31" t="s">
        <v>41</v>
      </c>
      <c r="O3050" s="29" t="s">
        <v>1385</v>
      </c>
      <c r="P3050"/>
      <c r="Q3050"/>
      <c r="R3050"/>
      <c r="S3050"/>
      <c r="T3050"/>
      <c r="U3050"/>
      <c r="V3050"/>
      <c r="W3050"/>
    </row>
    <row r="3051" spans="1:23" ht="27" customHeight="1" thickBot="1" x14ac:dyDescent="0.3">
      <c r="A3051" s="119">
        <v>20499</v>
      </c>
      <c r="B3051" s="74">
        <v>3099</v>
      </c>
      <c r="C3051" s="71" t="s">
        <v>340</v>
      </c>
      <c r="D3051" s="72">
        <v>43026.597222222219</v>
      </c>
      <c r="E3051" s="70" t="s">
        <v>39</v>
      </c>
      <c r="F3051" s="33">
        <v>43026.487500000003</v>
      </c>
      <c r="G3051" s="51">
        <f t="shared" si="425"/>
        <v>0.10972222221607808</v>
      </c>
      <c r="H3051" s="31" t="str">
        <f t="shared" si="426"/>
        <v>ACCEPTABLE</v>
      </c>
      <c r="J3051" s="64">
        <v>43026.59375</v>
      </c>
      <c r="K3051" s="64">
        <v>43026.607638888891</v>
      </c>
      <c r="L3051" s="27">
        <f t="shared" si="427"/>
        <v>1.3888888890505768E-2</v>
      </c>
      <c r="M3051" s="28" t="str">
        <f t="shared" si="428"/>
        <v>TRUE</v>
      </c>
      <c r="N3051" s="31" t="s">
        <v>39</v>
      </c>
      <c r="O3051" s="29" t="s">
        <v>1572</v>
      </c>
      <c r="P3051"/>
      <c r="Q3051"/>
      <c r="R3051"/>
      <c r="S3051"/>
      <c r="T3051"/>
      <c r="U3051"/>
      <c r="V3051"/>
      <c r="W3051"/>
    </row>
    <row r="3052" spans="1:23" ht="27" customHeight="1" thickBot="1" x14ac:dyDescent="0.3">
      <c r="A3052" s="119">
        <v>20500</v>
      </c>
      <c r="B3052" s="74">
        <v>3100</v>
      </c>
      <c r="C3052" s="71" t="s">
        <v>40</v>
      </c>
      <c r="D3052" s="72">
        <v>43026.638888888891</v>
      </c>
      <c r="E3052" s="70" t="s">
        <v>41</v>
      </c>
      <c r="F3052" s="33">
        <v>43026.487500000003</v>
      </c>
      <c r="G3052" s="51">
        <f t="shared" si="425"/>
        <v>0.15138888888759539</v>
      </c>
      <c r="H3052" s="31" t="str">
        <f t="shared" si="426"/>
        <v>ACCEPTABLE</v>
      </c>
      <c r="J3052" s="64">
        <v>43026.628472222219</v>
      </c>
      <c r="K3052" s="64">
        <v>43026.644444444442</v>
      </c>
      <c r="L3052" s="27">
        <f t="shared" si="427"/>
        <v>1.5972222223354038E-2</v>
      </c>
      <c r="M3052" s="28" t="str">
        <f t="shared" si="428"/>
        <v>TRUE</v>
      </c>
      <c r="N3052" s="31" t="s">
        <v>41</v>
      </c>
      <c r="O3052" s="29" t="s">
        <v>1573</v>
      </c>
      <c r="P3052"/>
      <c r="Q3052"/>
      <c r="R3052"/>
      <c r="S3052"/>
      <c r="T3052"/>
      <c r="U3052"/>
      <c r="V3052"/>
      <c r="W3052"/>
    </row>
    <row r="3053" spans="1:23" ht="27" customHeight="1" thickBot="1" x14ac:dyDescent="0.3">
      <c r="A3053" s="127">
        <v>20500</v>
      </c>
      <c r="B3053" s="78">
        <v>3101</v>
      </c>
      <c r="C3053" s="67" t="s">
        <v>43</v>
      </c>
      <c r="D3053" s="68">
        <v>43026.673611111109</v>
      </c>
      <c r="E3053" s="66" t="s">
        <v>39</v>
      </c>
      <c r="F3053" s="33">
        <v>43026.487500000003</v>
      </c>
      <c r="G3053" s="51">
        <f t="shared" si="425"/>
        <v>0.18611111110658385</v>
      </c>
      <c r="H3053" s="31" t="str">
        <f t="shared" si="426"/>
        <v>ACCEPTABLE</v>
      </c>
      <c r="J3053" s="64">
        <v>43026.659722222219</v>
      </c>
      <c r="K3053" s="64">
        <v>43026.664583333331</v>
      </c>
      <c r="L3053" s="27">
        <f t="shared" si="427"/>
        <v>4.8611111124046147E-3</v>
      </c>
      <c r="M3053" s="28" t="str">
        <f t="shared" si="428"/>
        <v>TRUE</v>
      </c>
      <c r="N3053" s="31" t="s">
        <v>39</v>
      </c>
      <c r="O3053" s="29" t="s">
        <v>54</v>
      </c>
      <c r="P3053"/>
      <c r="Q3053"/>
      <c r="R3053"/>
      <c r="S3053"/>
      <c r="T3053"/>
      <c r="U3053"/>
      <c r="V3053"/>
      <c r="W3053"/>
    </row>
    <row r="3054" spans="1:23" ht="27" customHeight="1" thickBot="1" x14ac:dyDescent="0.3">
      <c r="A3054" s="127">
        <v>20501</v>
      </c>
      <c r="B3054" s="78">
        <v>3102</v>
      </c>
      <c r="C3054" s="67" t="s">
        <v>40</v>
      </c>
      <c r="D3054" s="68">
        <v>43026.701388888891</v>
      </c>
      <c r="E3054" s="66" t="s">
        <v>41</v>
      </c>
      <c r="F3054" s="33">
        <v>43026.487500000003</v>
      </c>
      <c r="G3054" s="51">
        <f t="shared" si="425"/>
        <v>0.21388888888759539</v>
      </c>
      <c r="H3054" s="31" t="str">
        <f t="shared" si="426"/>
        <v>ACCEPTABLE</v>
      </c>
      <c r="J3054" s="64">
        <v>43026.681944444441</v>
      </c>
      <c r="K3054" s="64">
        <v>43026.692361111112</v>
      </c>
      <c r="L3054" s="27">
        <f t="shared" si="427"/>
        <v>1.0416666671517305E-2</v>
      </c>
      <c r="M3054" s="28" t="str">
        <f t="shared" si="428"/>
        <v>TRUE</v>
      </c>
      <c r="N3054" s="31" t="s">
        <v>128</v>
      </c>
      <c r="O3054" s="29" t="s">
        <v>1542</v>
      </c>
      <c r="P3054"/>
      <c r="Q3054"/>
      <c r="R3054"/>
      <c r="S3054"/>
      <c r="T3054"/>
      <c r="U3054"/>
      <c r="V3054"/>
      <c r="W3054"/>
    </row>
    <row r="3055" spans="1:23" ht="27" customHeight="1" thickBot="1" x14ac:dyDescent="0.3">
      <c r="A3055" s="127">
        <v>20501</v>
      </c>
      <c r="B3055" s="78">
        <v>3103</v>
      </c>
      <c r="C3055" s="67" t="s">
        <v>43</v>
      </c>
      <c r="D3055" s="68">
        <v>43026.739583333336</v>
      </c>
      <c r="E3055" s="66" t="s">
        <v>39</v>
      </c>
      <c r="F3055" s="33">
        <v>43026.487500000003</v>
      </c>
      <c r="G3055" s="51">
        <f t="shared" si="425"/>
        <v>0.25208333333284827</v>
      </c>
      <c r="H3055" s="31" t="str">
        <f t="shared" si="426"/>
        <v>ACCEPTABLE</v>
      </c>
      <c r="J3055" s="64">
        <v>43026.715277777781</v>
      </c>
      <c r="K3055" s="64">
        <v>43026.720833333333</v>
      </c>
      <c r="L3055" s="27">
        <f t="shared" si="427"/>
        <v>5.5555555518367328E-3</v>
      </c>
      <c r="M3055" s="28" t="str">
        <f t="shared" si="428"/>
        <v>TRUE</v>
      </c>
      <c r="N3055" s="31" t="s">
        <v>39</v>
      </c>
      <c r="O3055" s="29" t="s">
        <v>54</v>
      </c>
      <c r="P3055"/>
      <c r="Q3055"/>
      <c r="R3055"/>
      <c r="S3055"/>
      <c r="T3055"/>
      <c r="U3055"/>
      <c r="V3055"/>
      <c r="W3055"/>
    </row>
    <row r="3056" spans="1:23" ht="27" customHeight="1" thickBot="1" x14ac:dyDescent="0.3">
      <c r="A3056" s="127">
        <v>20500</v>
      </c>
      <c r="B3056" s="78">
        <v>3104</v>
      </c>
      <c r="C3056" s="67" t="s">
        <v>43</v>
      </c>
      <c r="D3056" s="68">
        <v>43026.763888888891</v>
      </c>
      <c r="E3056" s="66" t="s">
        <v>39</v>
      </c>
      <c r="F3056" s="33">
        <v>43026.487500000003</v>
      </c>
      <c r="G3056" s="51">
        <f t="shared" si="425"/>
        <v>0.27638888888759539</v>
      </c>
      <c r="H3056" s="31" t="str">
        <f t="shared" si="426"/>
        <v>ACCEPTABLE</v>
      </c>
      <c r="J3056" s="64">
        <v>43026.758333333331</v>
      </c>
      <c r="K3056" s="64">
        <v>43026.763888888891</v>
      </c>
      <c r="L3056" s="27">
        <f t="shared" si="427"/>
        <v>5.5555555591126904E-3</v>
      </c>
      <c r="M3056" s="28" t="str">
        <f t="shared" si="428"/>
        <v>TRUE</v>
      </c>
      <c r="N3056" s="31" t="s">
        <v>39</v>
      </c>
      <c r="O3056" s="29" t="s">
        <v>971</v>
      </c>
      <c r="P3056"/>
      <c r="Q3056"/>
      <c r="R3056"/>
      <c r="S3056"/>
      <c r="T3056"/>
      <c r="U3056"/>
      <c r="V3056"/>
      <c r="W3056"/>
    </row>
    <row r="3057" spans="1:23" ht="27" customHeight="1" thickBot="1" x14ac:dyDescent="0.3">
      <c r="A3057" s="119">
        <v>20500</v>
      </c>
      <c r="B3057" s="74">
        <v>3105</v>
      </c>
      <c r="C3057" s="71" t="s">
        <v>43</v>
      </c>
      <c r="D3057" s="72">
        <v>43026.875</v>
      </c>
      <c r="E3057" s="70" t="s">
        <v>41</v>
      </c>
      <c r="F3057" s="33">
        <v>43026.487500000003</v>
      </c>
      <c r="G3057" s="51">
        <f t="shared" si="425"/>
        <v>0.38749999999708962</v>
      </c>
      <c r="H3057" s="31" t="str">
        <f t="shared" si="426"/>
        <v>ACCEPTABLE</v>
      </c>
      <c r="J3057" s="64">
        <v>43026.879166666666</v>
      </c>
      <c r="K3057" s="64">
        <v>43026.886111111111</v>
      </c>
      <c r="L3057" s="27">
        <f t="shared" si="427"/>
        <v>6.9444444452528842E-3</v>
      </c>
      <c r="M3057" s="28" t="str">
        <f t="shared" si="428"/>
        <v>TRUE</v>
      </c>
      <c r="N3057" s="31" t="s">
        <v>41</v>
      </c>
      <c r="O3057" s="29" t="s">
        <v>971</v>
      </c>
      <c r="P3057"/>
      <c r="Q3057"/>
      <c r="R3057"/>
      <c r="S3057"/>
      <c r="T3057"/>
      <c r="U3057"/>
      <c r="V3057"/>
      <c r="W3057"/>
    </row>
    <row r="3058" spans="1:23" ht="27" customHeight="1" thickBot="1" x14ac:dyDescent="0.3">
      <c r="A3058" s="127">
        <v>20503</v>
      </c>
      <c r="B3058" s="78">
        <v>3108</v>
      </c>
      <c r="C3058" s="67" t="s">
        <v>40</v>
      </c>
      <c r="D3058" s="68">
        <v>43027.357638888891</v>
      </c>
      <c r="E3058" s="66" t="s">
        <v>41</v>
      </c>
      <c r="F3058" s="33">
        <v>43027.319444444445</v>
      </c>
      <c r="G3058" s="51">
        <f t="shared" si="425"/>
        <v>3.8194444445252884E-2</v>
      </c>
      <c r="H3058" s="31" t="str">
        <f t="shared" si="426"/>
        <v>TOO LATE</v>
      </c>
      <c r="J3058" s="33">
        <v>43027.361805555556</v>
      </c>
      <c r="K3058" s="33">
        <v>43027.372916666667</v>
      </c>
      <c r="L3058" s="27">
        <f t="shared" si="427"/>
        <v>1.1111111110949423E-2</v>
      </c>
      <c r="M3058" s="28" t="str">
        <f t="shared" si="428"/>
        <v>TRUE</v>
      </c>
      <c r="N3058" s="31" t="s">
        <v>41</v>
      </c>
      <c r="O3058" s="29" t="s">
        <v>1574</v>
      </c>
      <c r="P3058"/>
      <c r="Q3058"/>
      <c r="R3058"/>
      <c r="S3058"/>
      <c r="T3058"/>
      <c r="U3058"/>
      <c r="V3058"/>
      <c r="W3058"/>
    </row>
    <row r="3059" spans="1:23" ht="27" customHeight="1" thickBot="1" x14ac:dyDescent="0.3">
      <c r="A3059" s="127">
        <v>20501</v>
      </c>
      <c r="B3059" s="78">
        <v>3109</v>
      </c>
      <c r="C3059" s="67" t="s">
        <v>40</v>
      </c>
      <c r="D3059" s="68">
        <v>43027.392361111109</v>
      </c>
      <c r="E3059" s="66" t="s">
        <v>39</v>
      </c>
      <c r="F3059" s="33">
        <v>43027.319444444445</v>
      </c>
      <c r="G3059" s="51">
        <f t="shared" si="425"/>
        <v>7.2916666664241347E-2</v>
      </c>
      <c r="H3059" s="31" t="str">
        <f t="shared" si="426"/>
        <v>ACCEPTABLE</v>
      </c>
      <c r="J3059" s="33">
        <v>43027.405555555553</v>
      </c>
      <c r="K3059" s="33">
        <v>43027.408333333333</v>
      </c>
      <c r="L3059" s="27">
        <f t="shared" si="427"/>
        <v>2.7777777795563452E-3</v>
      </c>
      <c r="M3059" s="28" t="str">
        <f t="shared" si="428"/>
        <v>TRUE</v>
      </c>
      <c r="N3059" s="31" t="s">
        <v>39</v>
      </c>
      <c r="O3059" s="29" t="s">
        <v>179</v>
      </c>
      <c r="P3059"/>
      <c r="Q3059"/>
      <c r="R3059"/>
      <c r="S3059"/>
      <c r="T3059"/>
      <c r="U3059"/>
      <c r="V3059"/>
      <c r="W3059"/>
    </row>
    <row r="3060" spans="1:23" ht="27" customHeight="1" thickBot="1" x14ac:dyDescent="0.3">
      <c r="A3060" s="119">
        <v>20500</v>
      </c>
      <c r="B3060" s="70">
        <v>3112</v>
      </c>
      <c r="C3060" s="71" t="s">
        <v>40</v>
      </c>
      <c r="D3060" s="72">
        <v>43027.638888888891</v>
      </c>
      <c r="E3060" s="70" t="s">
        <v>39</v>
      </c>
      <c r="F3060" s="33">
        <v>43027.630555555559</v>
      </c>
      <c r="G3060" s="51">
        <f t="shared" si="425"/>
        <v>8.333333331393078E-3</v>
      </c>
      <c r="H3060" s="31" t="str">
        <f t="shared" si="426"/>
        <v>TOO LATE</v>
      </c>
      <c r="J3060" s="33">
        <v>43027.645138888889</v>
      </c>
      <c r="K3060" s="33">
        <v>43027.654166666667</v>
      </c>
      <c r="L3060" s="27">
        <f t="shared" si="427"/>
        <v>9.0277777781011537E-3</v>
      </c>
      <c r="M3060" s="28" t="str">
        <f t="shared" si="428"/>
        <v>TRUE</v>
      </c>
      <c r="N3060" s="31" t="s">
        <v>39</v>
      </c>
      <c r="O3060" s="29" t="s">
        <v>1575</v>
      </c>
      <c r="P3060"/>
      <c r="Q3060"/>
      <c r="R3060"/>
      <c r="S3060"/>
      <c r="T3060"/>
      <c r="U3060"/>
      <c r="V3060"/>
      <c r="W3060"/>
    </row>
    <row r="3061" spans="1:23" ht="27" customHeight="1" thickBot="1" x14ac:dyDescent="0.3">
      <c r="A3061" s="119">
        <v>20502</v>
      </c>
      <c r="B3061" s="74">
        <v>3113</v>
      </c>
      <c r="C3061" s="71" t="s">
        <v>43</v>
      </c>
      <c r="D3061" s="72">
        <v>43028.465277777781</v>
      </c>
      <c r="E3061" s="70" t="s">
        <v>41</v>
      </c>
      <c r="F3061" s="33">
        <v>43028.408333333333</v>
      </c>
      <c r="G3061" s="51">
        <f t="shared" si="425"/>
        <v>5.6944444448163267E-2</v>
      </c>
      <c r="H3061" s="31" t="str">
        <f t="shared" si="426"/>
        <v>ACCEPTABLE</v>
      </c>
      <c r="J3061" s="33">
        <v>43028.461805555555</v>
      </c>
      <c r="K3061" s="33">
        <v>43028.468055555553</v>
      </c>
      <c r="L3061" s="27">
        <f t="shared" si="427"/>
        <v>6.2499999985448085E-3</v>
      </c>
      <c r="M3061" s="28" t="str">
        <f t="shared" si="428"/>
        <v>TRUE</v>
      </c>
      <c r="N3061" s="31" t="s">
        <v>41</v>
      </c>
      <c r="O3061" s="29" t="s">
        <v>54</v>
      </c>
      <c r="P3061"/>
      <c r="Q3061"/>
      <c r="R3061"/>
      <c r="S3061"/>
      <c r="T3061"/>
      <c r="U3061"/>
      <c r="V3061"/>
      <c r="W3061"/>
    </row>
    <row r="3062" spans="1:23" ht="27" customHeight="1" thickBot="1" x14ac:dyDescent="0.3">
      <c r="A3062" s="119">
        <v>20502</v>
      </c>
      <c r="B3062" s="74">
        <v>3114</v>
      </c>
      <c r="C3062" s="71" t="s">
        <v>40</v>
      </c>
      <c r="D3062" s="72">
        <v>43028.493055555555</v>
      </c>
      <c r="E3062" s="70" t="s">
        <v>39</v>
      </c>
      <c r="F3062" s="33">
        <v>43028.408333333333</v>
      </c>
      <c r="G3062" s="51">
        <f t="shared" si="425"/>
        <v>8.4722222221898846E-2</v>
      </c>
      <c r="H3062" s="31" t="str">
        <f t="shared" si="426"/>
        <v>ACCEPTABLE</v>
      </c>
      <c r="J3062" s="33">
        <v>43028.493055555555</v>
      </c>
      <c r="K3062" s="33">
        <v>43028.503472222219</v>
      </c>
      <c r="L3062" s="27">
        <f t="shared" si="427"/>
        <v>1.0416666664241347E-2</v>
      </c>
      <c r="M3062" s="28" t="str">
        <f t="shared" si="428"/>
        <v>TRUE</v>
      </c>
      <c r="N3062" s="31" t="s">
        <v>128</v>
      </c>
      <c r="O3062" s="29" t="s">
        <v>563</v>
      </c>
      <c r="P3062"/>
      <c r="Q3062"/>
      <c r="R3062"/>
      <c r="S3062"/>
      <c r="T3062"/>
      <c r="U3062"/>
      <c r="V3062"/>
      <c r="W3062"/>
    </row>
    <row r="3063" spans="1:23" ht="27" customHeight="1" thickBot="1" x14ac:dyDescent="0.3">
      <c r="A3063" s="119">
        <v>20503</v>
      </c>
      <c r="B3063" s="74">
        <v>3115</v>
      </c>
      <c r="C3063" s="71" t="s">
        <v>43</v>
      </c>
      <c r="D3063" s="72">
        <v>43028.53125</v>
      </c>
      <c r="E3063" s="70" t="s">
        <v>41</v>
      </c>
      <c r="F3063" s="33">
        <v>43028.408333333333</v>
      </c>
      <c r="G3063" s="51">
        <f t="shared" si="425"/>
        <v>0.12291666666715173</v>
      </c>
      <c r="H3063" s="31" t="str">
        <f t="shared" si="426"/>
        <v>ACCEPTABLE</v>
      </c>
      <c r="J3063" s="33">
        <v>43028.546527777777</v>
      </c>
      <c r="K3063" s="33">
        <v>43028.551388888889</v>
      </c>
      <c r="L3063" s="27">
        <f t="shared" si="427"/>
        <v>4.8611111124046147E-3</v>
      </c>
      <c r="M3063" s="28" t="str">
        <f t="shared" si="428"/>
        <v>TRUE</v>
      </c>
      <c r="N3063" s="31" t="s">
        <v>41</v>
      </c>
      <c r="O3063" s="29" t="s">
        <v>54</v>
      </c>
      <c r="P3063"/>
      <c r="Q3063"/>
      <c r="R3063"/>
      <c r="S3063"/>
      <c r="T3063"/>
      <c r="U3063"/>
      <c r="V3063"/>
      <c r="W3063"/>
    </row>
    <row r="3064" spans="1:23" ht="27" customHeight="1" thickBot="1" x14ac:dyDescent="0.3">
      <c r="A3064" s="119">
        <v>20503</v>
      </c>
      <c r="B3064" s="74">
        <v>3116</v>
      </c>
      <c r="C3064" s="71" t="s">
        <v>43</v>
      </c>
      <c r="D3064" s="72">
        <v>43028.583333333336</v>
      </c>
      <c r="E3064" s="70" t="s">
        <v>39</v>
      </c>
      <c r="F3064" s="33">
        <v>43028.408333333333</v>
      </c>
      <c r="G3064" s="51">
        <f t="shared" si="425"/>
        <v>0.17500000000291038</v>
      </c>
      <c r="H3064" s="31" t="str">
        <f t="shared" si="426"/>
        <v>ACCEPTABLE</v>
      </c>
      <c r="J3064" s="33">
        <v>43028.591666666667</v>
      </c>
      <c r="K3064" s="33">
        <v>43028.597916666666</v>
      </c>
      <c r="L3064" s="27">
        <f t="shared" si="427"/>
        <v>6.2499999985448085E-3</v>
      </c>
      <c r="M3064" s="28" t="str">
        <f t="shared" si="428"/>
        <v>TRUE</v>
      </c>
      <c r="N3064" s="31" t="s">
        <v>39</v>
      </c>
      <c r="O3064" s="29" t="s">
        <v>54</v>
      </c>
      <c r="P3064"/>
      <c r="Q3064"/>
      <c r="R3064"/>
      <c r="S3064"/>
      <c r="T3064"/>
      <c r="U3064"/>
      <c r="V3064"/>
      <c r="W3064"/>
    </row>
    <row r="3065" spans="1:23" ht="27" customHeight="1" thickBot="1" x14ac:dyDescent="0.3">
      <c r="A3065" s="127">
        <v>20505</v>
      </c>
      <c r="B3065" s="78">
        <v>3117</v>
      </c>
      <c r="C3065" s="67" t="s">
        <v>340</v>
      </c>
      <c r="D3065" s="68">
        <v>43029.715277777781</v>
      </c>
      <c r="E3065" s="66" t="s">
        <v>41</v>
      </c>
      <c r="F3065" s="33">
        <v>43029.500694444447</v>
      </c>
      <c r="G3065" s="51">
        <f t="shared" si="425"/>
        <v>0.21458333333430346</v>
      </c>
      <c r="H3065" s="31" t="str">
        <f t="shared" si="426"/>
        <v>ACCEPTABLE</v>
      </c>
      <c r="J3065" s="33">
        <v>43029.729861111111</v>
      </c>
      <c r="K3065" s="33">
        <v>43029.739583333336</v>
      </c>
      <c r="L3065" s="27">
        <f t="shared" si="427"/>
        <v>9.7222222248092294E-3</v>
      </c>
      <c r="M3065" s="28" t="str">
        <f t="shared" si="428"/>
        <v>TRUE</v>
      </c>
      <c r="N3065" s="31" t="s">
        <v>128</v>
      </c>
      <c r="O3065" s="29" t="s">
        <v>405</v>
      </c>
      <c r="P3065"/>
      <c r="Q3065"/>
      <c r="R3065"/>
      <c r="S3065"/>
      <c r="T3065"/>
      <c r="U3065"/>
      <c r="V3065"/>
      <c r="W3065"/>
    </row>
    <row r="3066" spans="1:23" ht="27" customHeight="1" thickBot="1" x14ac:dyDescent="0.3">
      <c r="A3066" s="127">
        <v>20505</v>
      </c>
      <c r="B3066" s="78">
        <v>3118</v>
      </c>
      <c r="C3066" s="67" t="s">
        <v>51</v>
      </c>
      <c r="D3066" s="68">
        <v>43029.743055555555</v>
      </c>
      <c r="E3066" s="66" t="s">
        <v>39</v>
      </c>
      <c r="F3066" s="33">
        <v>43029.500694444447</v>
      </c>
      <c r="G3066" s="51">
        <f t="shared" si="425"/>
        <v>0.24236111110803904</v>
      </c>
      <c r="H3066" s="31" t="str">
        <f t="shared" si="426"/>
        <v>ACCEPTABLE</v>
      </c>
      <c r="J3066" s="33">
        <v>43029.761111111111</v>
      </c>
      <c r="K3066" s="33">
        <v>43029.76666666667</v>
      </c>
      <c r="L3066" s="27">
        <f t="shared" si="427"/>
        <v>5.5555555591126904E-3</v>
      </c>
      <c r="M3066" s="28" t="str">
        <f t="shared" si="428"/>
        <v>TRUE</v>
      </c>
      <c r="N3066" s="31" t="s">
        <v>128</v>
      </c>
      <c r="O3066" s="29" t="s">
        <v>633</v>
      </c>
      <c r="P3066"/>
      <c r="Q3066"/>
      <c r="R3066"/>
      <c r="S3066"/>
      <c r="T3066"/>
      <c r="U3066"/>
      <c r="V3066"/>
      <c r="W3066"/>
    </row>
    <row r="3067" spans="1:23" ht="27" customHeight="1" thickBot="1" x14ac:dyDescent="0.3">
      <c r="A3067" s="119">
        <v>20503</v>
      </c>
      <c r="B3067" s="74">
        <v>3119</v>
      </c>
      <c r="C3067" s="71" t="s">
        <v>43</v>
      </c>
      <c r="D3067" s="72">
        <v>43029.861111111109</v>
      </c>
      <c r="E3067" s="70" t="s">
        <v>41</v>
      </c>
      <c r="F3067" s="33">
        <v>43029.74722222222</v>
      </c>
      <c r="G3067" s="51">
        <f t="shared" si="425"/>
        <v>0.11388888888905058</v>
      </c>
      <c r="H3067" s="31" t="str">
        <f t="shared" si="426"/>
        <v>ACCEPTABLE</v>
      </c>
      <c r="J3067" s="33">
        <v>43029.852083333331</v>
      </c>
      <c r="K3067" s="33">
        <v>43029.859027777777</v>
      </c>
      <c r="L3067" s="27">
        <f t="shared" si="427"/>
        <v>6.9444444452528842E-3</v>
      </c>
      <c r="M3067" s="28" t="str">
        <f t="shared" si="428"/>
        <v>TRUE</v>
      </c>
      <c r="N3067" s="31" t="s">
        <v>41</v>
      </c>
      <c r="O3067" s="29" t="s">
        <v>54</v>
      </c>
      <c r="P3067"/>
      <c r="Q3067"/>
      <c r="R3067"/>
      <c r="S3067"/>
      <c r="T3067"/>
      <c r="U3067"/>
      <c r="V3067"/>
      <c r="W3067"/>
    </row>
    <row r="3068" spans="1:23" ht="27" customHeight="1" thickBot="1" x14ac:dyDescent="0.3">
      <c r="A3068" s="119">
        <v>20503</v>
      </c>
      <c r="B3068" s="74">
        <v>3120</v>
      </c>
      <c r="C3068" s="71" t="s">
        <v>40</v>
      </c>
      <c r="D3068" s="72">
        <v>43029.888888888891</v>
      </c>
      <c r="E3068" s="70" t="s">
        <v>39</v>
      </c>
      <c r="F3068" s="33">
        <v>43029.74722222222</v>
      </c>
      <c r="G3068" s="51">
        <f t="shared" si="425"/>
        <v>0.14166666667006211</v>
      </c>
      <c r="H3068" s="31" t="str">
        <f t="shared" si="426"/>
        <v>ACCEPTABLE</v>
      </c>
      <c r="J3068" s="33">
        <v>43029.894444444442</v>
      </c>
      <c r="K3068" s="33">
        <v>43029.90625</v>
      </c>
      <c r="L3068" s="27">
        <f t="shared" si="427"/>
        <v>1.1805555557657499E-2</v>
      </c>
      <c r="M3068" s="28" t="str">
        <f t="shared" si="428"/>
        <v>TRUE</v>
      </c>
      <c r="N3068" s="31" t="s">
        <v>128</v>
      </c>
      <c r="O3068" s="29" t="s">
        <v>1576</v>
      </c>
      <c r="P3068"/>
      <c r="Q3068"/>
      <c r="R3068"/>
      <c r="S3068"/>
      <c r="T3068"/>
      <c r="U3068"/>
      <c r="V3068"/>
      <c r="W3068"/>
    </row>
    <row r="3069" spans="1:23" ht="27" customHeight="1" thickBot="1" x14ac:dyDescent="0.3">
      <c r="A3069" s="119">
        <v>20505</v>
      </c>
      <c r="B3069" s="74">
        <v>3121</v>
      </c>
      <c r="C3069" s="71" t="s">
        <v>64</v>
      </c>
      <c r="D3069" s="72">
        <v>43029.90625</v>
      </c>
      <c r="E3069" s="70" t="s">
        <v>41</v>
      </c>
      <c r="F3069" s="33">
        <v>43029.74722222222</v>
      </c>
      <c r="G3069" s="51">
        <f t="shared" si="425"/>
        <v>0.15902777777955635</v>
      </c>
      <c r="H3069" s="31" t="str">
        <f t="shared" si="426"/>
        <v>ACCEPTABLE</v>
      </c>
      <c r="J3069" s="33">
        <v>43029.921527777777</v>
      </c>
      <c r="K3069" s="33">
        <v>43029.928472222222</v>
      </c>
      <c r="L3069" s="27">
        <f t="shared" si="427"/>
        <v>6.9444444452528842E-3</v>
      </c>
      <c r="M3069" s="28" t="str">
        <f t="shared" si="428"/>
        <v>TRUE</v>
      </c>
      <c r="N3069" s="31" t="s">
        <v>41</v>
      </c>
      <c r="O3069" s="29" t="s">
        <v>542</v>
      </c>
      <c r="P3069"/>
      <c r="Q3069"/>
      <c r="R3069"/>
      <c r="S3069"/>
      <c r="T3069"/>
      <c r="U3069"/>
      <c r="V3069"/>
      <c r="W3069"/>
    </row>
    <row r="3070" spans="1:23" ht="27" customHeight="1" thickBot="1" x14ac:dyDescent="0.3">
      <c r="A3070" s="119">
        <v>20505</v>
      </c>
      <c r="B3070" s="74">
        <v>3122</v>
      </c>
      <c r="C3070" s="71" t="s">
        <v>64</v>
      </c>
      <c r="D3070" s="72">
        <v>43029.951388888891</v>
      </c>
      <c r="E3070" s="70" t="s">
        <v>39</v>
      </c>
      <c r="F3070" s="33">
        <v>43029.74722222222</v>
      </c>
      <c r="G3070" s="51">
        <f t="shared" si="425"/>
        <v>0.20416666667006211</v>
      </c>
      <c r="H3070" s="31" t="str">
        <f t="shared" si="426"/>
        <v>ACCEPTABLE</v>
      </c>
      <c r="J3070" s="33">
        <v>43029.968055555553</v>
      </c>
      <c r="K3070" s="33">
        <v>43029.974999999999</v>
      </c>
      <c r="L3070" s="27">
        <f t="shared" si="427"/>
        <v>6.9444444452528842E-3</v>
      </c>
      <c r="M3070" s="28" t="str">
        <f t="shared" si="428"/>
        <v>TRUE</v>
      </c>
      <c r="N3070" s="31" t="s">
        <v>39</v>
      </c>
      <c r="O3070" s="29" t="s">
        <v>542</v>
      </c>
      <c r="P3070"/>
      <c r="Q3070"/>
      <c r="R3070"/>
      <c r="S3070"/>
      <c r="T3070"/>
      <c r="U3070"/>
      <c r="V3070"/>
      <c r="W3070"/>
    </row>
    <row r="3071" spans="1:23" ht="27" customHeight="1" thickBot="1" x14ac:dyDescent="0.3">
      <c r="A3071" s="119">
        <v>20506</v>
      </c>
      <c r="B3071" s="74">
        <v>3123</v>
      </c>
      <c r="C3071" s="71" t="s">
        <v>40</v>
      </c>
      <c r="D3071" s="72">
        <v>43030.541666666664</v>
      </c>
      <c r="E3071" s="70" t="s">
        <v>41</v>
      </c>
      <c r="F3071" s="33">
        <v>43030.393055555556</v>
      </c>
      <c r="G3071" s="51">
        <f t="shared" ref="G3071:G3073" si="429">IF(D3071="","",D3071-F3071)</f>
        <v>0.14861111110803904</v>
      </c>
      <c r="H3071" s="31" t="str">
        <f t="shared" si="426"/>
        <v>ACCEPTABLE</v>
      </c>
      <c r="J3071" s="33">
        <v>43030.522916666669</v>
      </c>
      <c r="K3071" s="33">
        <v>43030.532638888886</v>
      </c>
      <c r="L3071" s="27">
        <f t="shared" si="427"/>
        <v>9.7222222175332718E-3</v>
      </c>
      <c r="M3071" s="28" t="str">
        <f t="shared" si="428"/>
        <v>TRUE</v>
      </c>
      <c r="N3071" s="31" t="s">
        <v>41</v>
      </c>
      <c r="O3071" s="29" t="s">
        <v>1577</v>
      </c>
      <c r="P3071"/>
      <c r="Q3071"/>
      <c r="R3071"/>
      <c r="S3071"/>
      <c r="T3071"/>
      <c r="U3071"/>
      <c r="V3071"/>
      <c r="W3071"/>
    </row>
    <row r="3072" spans="1:23" ht="27" customHeight="1" thickBot="1" x14ac:dyDescent="0.3">
      <c r="A3072" s="119">
        <v>20505</v>
      </c>
      <c r="B3072" s="74">
        <v>3124</v>
      </c>
      <c r="C3072" s="71" t="s">
        <v>53</v>
      </c>
      <c r="D3072" s="72">
        <v>43030.548611111109</v>
      </c>
      <c r="E3072" s="70" t="s">
        <v>41</v>
      </c>
      <c r="F3072" s="33">
        <v>43030.393055555556</v>
      </c>
      <c r="G3072" s="51">
        <f t="shared" si="429"/>
        <v>0.15555555555329192</v>
      </c>
      <c r="H3072" s="31" t="str">
        <f t="shared" si="426"/>
        <v>ACCEPTABLE</v>
      </c>
      <c r="J3072" s="33">
        <v>43030.548611111109</v>
      </c>
      <c r="K3072" s="33">
        <v>43030.5625</v>
      </c>
      <c r="L3072" s="27">
        <f t="shared" si="427"/>
        <v>1.3888888890505768E-2</v>
      </c>
      <c r="M3072" s="28" t="str">
        <f t="shared" si="428"/>
        <v>TRUE</v>
      </c>
      <c r="N3072" s="31" t="s">
        <v>41</v>
      </c>
      <c r="O3072" s="29" t="s">
        <v>1578</v>
      </c>
      <c r="P3072"/>
      <c r="Q3072"/>
      <c r="R3072"/>
      <c r="S3072"/>
      <c r="T3072"/>
      <c r="U3072"/>
      <c r="V3072"/>
      <c r="W3072"/>
    </row>
    <row r="3073" spans="1:23" ht="27" customHeight="1" thickBot="1" x14ac:dyDescent="0.3">
      <c r="A3073" s="119">
        <v>20505</v>
      </c>
      <c r="B3073" s="74">
        <v>3125</v>
      </c>
      <c r="C3073" s="71" t="s">
        <v>340</v>
      </c>
      <c r="D3073" s="72">
        <v>43030.576388888891</v>
      </c>
      <c r="E3073" s="70" t="s">
        <v>39</v>
      </c>
      <c r="F3073" s="33">
        <v>43030.393055555556</v>
      </c>
      <c r="G3073" s="51">
        <f t="shared" si="429"/>
        <v>0.18333333333430346</v>
      </c>
      <c r="H3073" s="31" t="str">
        <f t="shared" si="426"/>
        <v>ACCEPTABLE</v>
      </c>
      <c r="J3073" s="33">
        <v>43030.587500000001</v>
      </c>
      <c r="K3073" s="33">
        <v>43030.597916666666</v>
      </c>
      <c r="L3073" s="27">
        <f t="shared" si="427"/>
        <v>1.0416666664241347E-2</v>
      </c>
      <c r="M3073" s="28" t="str">
        <f t="shared" si="428"/>
        <v>TRUE</v>
      </c>
      <c r="N3073" s="31" t="s">
        <v>39</v>
      </c>
      <c r="O3073" s="29" t="s">
        <v>1579</v>
      </c>
      <c r="P3073"/>
      <c r="Q3073"/>
      <c r="R3073"/>
      <c r="S3073"/>
      <c r="T3073"/>
      <c r="U3073"/>
      <c r="V3073"/>
      <c r="W3073"/>
    </row>
    <row r="3074" spans="1:23" ht="27" customHeight="1" thickBot="1" x14ac:dyDescent="0.3">
      <c r="A3074" s="127">
        <v>20507</v>
      </c>
      <c r="B3074" s="78">
        <v>3126</v>
      </c>
      <c r="C3074" s="67" t="s">
        <v>53</v>
      </c>
      <c r="D3074" s="68">
        <v>43031.319444444445</v>
      </c>
      <c r="E3074" s="66" t="s">
        <v>39</v>
      </c>
      <c r="F3074" s="33">
        <v>43031.3125</v>
      </c>
      <c r="G3074" s="51">
        <f t="shared" ref="G3074:G3123" si="430">IF(D3074="","",D3074-F3074)</f>
        <v>6.9444444452528842E-3</v>
      </c>
      <c r="H3074" s="31" t="str">
        <f t="shared" ref="H3074:H3124" si="431">IF(D3074-F3074&lt;0,"TOO LATE",IF(G3074="","",IF(OR(DAY(D3074-F3074)&gt;1,AND(HOUR(D3074-F3074)&gt;HOUR("0:59"),(SIGN(D3074-F3074)=1))),"ACCEPTABLE","TOO LATE")))</f>
        <v>TOO LATE</v>
      </c>
      <c r="J3074" s="33">
        <v>43031.328472222223</v>
      </c>
      <c r="K3074" s="33">
        <v>43031.334722222222</v>
      </c>
      <c r="L3074" s="27">
        <f t="shared" ref="L3074:L3125" si="432">IF(OR(K3074="",J3074=""), "Incomplete Data", K3074-J3074)</f>
        <v>6.2499999985448085E-3</v>
      </c>
      <c r="M3074" s="28" t="str">
        <f t="shared" ref="M3074:M3125" si="433">_xlfn.IFS(OR(J3074=0,K3074=0,L3074=""), "Incomplete Data", OR(L3074&gt;$M$5,L3074&lt;-$M$5),"FALSE",  OR(L3074&lt;=$M$5,L3074&gt;-$M$5), "TRUE")</f>
        <v>TRUE</v>
      </c>
      <c r="N3074" s="31" t="s">
        <v>39</v>
      </c>
      <c r="O3074" s="29" t="s">
        <v>812</v>
      </c>
      <c r="P3074"/>
      <c r="Q3074"/>
      <c r="R3074"/>
      <c r="S3074"/>
      <c r="T3074"/>
      <c r="U3074"/>
      <c r="V3074"/>
      <c r="W3074"/>
    </row>
    <row r="3075" spans="1:23" ht="27" customHeight="1" thickBot="1" x14ac:dyDescent="0.3">
      <c r="A3075" s="127">
        <v>20508</v>
      </c>
      <c r="B3075" s="78">
        <v>3127</v>
      </c>
      <c r="C3075" s="67" t="s">
        <v>40</v>
      </c>
      <c r="D3075" s="68">
        <v>43031.350694444445</v>
      </c>
      <c r="E3075" s="66" t="s">
        <v>41</v>
      </c>
      <c r="F3075" s="33">
        <v>43031.3125</v>
      </c>
      <c r="G3075" s="51">
        <f t="shared" si="430"/>
        <v>3.8194444445252884E-2</v>
      </c>
      <c r="H3075" s="31" t="str">
        <f t="shared" si="431"/>
        <v>TOO LATE</v>
      </c>
      <c r="J3075" s="33">
        <v>43031.34097222222</v>
      </c>
      <c r="K3075" s="33">
        <v>43031.352083333331</v>
      </c>
      <c r="L3075" s="27">
        <f t="shared" si="432"/>
        <v>1.1111111110949423E-2</v>
      </c>
      <c r="M3075" s="28" t="str">
        <f t="shared" si="433"/>
        <v>TRUE</v>
      </c>
      <c r="N3075" s="31" t="s">
        <v>41</v>
      </c>
      <c r="O3075" s="29" t="s">
        <v>1580</v>
      </c>
      <c r="P3075"/>
      <c r="Q3075"/>
      <c r="R3075"/>
      <c r="S3075"/>
      <c r="T3075"/>
      <c r="U3075"/>
      <c r="V3075"/>
      <c r="W3075"/>
    </row>
    <row r="3076" spans="1:23" ht="27" customHeight="1" thickBot="1" x14ac:dyDescent="0.3">
      <c r="A3076" s="127">
        <v>20508</v>
      </c>
      <c r="B3076" s="78">
        <v>3128</v>
      </c>
      <c r="C3076" s="67" t="s">
        <v>43</v>
      </c>
      <c r="D3076" s="68">
        <v>43031.385416666664</v>
      </c>
      <c r="E3076" s="66" t="s">
        <v>39</v>
      </c>
      <c r="F3076" s="33">
        <v>43031.3125</v>
      </c>
      <c r="G3076" s="51">
        <f t="shared" si="430"/>
        <v>7.2916666664241347E-2</v>
      </c>
      <c r="H3076" s="31" t="str">
        <f t="shared" si="431"/>
        <v>ACCEPTABLE</v>
      </c>
      <c r="J3076" s="33">
        <v>43031.377083333333</v>
      </c>
      <c r="K3076" s="33">
        <v>43031.384027777778</v>
      </c>
      <c r="L3076" s="27">
        <f t="shared" si="432"/>
        <v>6.9444444452528842E-3</v>
      </c>
      <c r="M3076" s="28" t="str">
        <f t="shared" si="433"/>
        <v>TRUE</v>
      </c>
      <c r="N3076" s="31" t="s">
        <v>39</v>
      </c>
      <c r="O3076" s="29" t="s">
        <v>1285</v>
      </c>
      <c r="P3076"/>
      <c r="Q3076"/>
      <c r="R3076"/>
      <c r="S3076"/>
      <c r="T3076"/>
      <c r="U3076"/>
      <c r="V3076"/>
      <c r="W3076"/>
    </row>
    <row r="3077" spans="1:23" ht="27" customHeight="1" thickBot="1" x14ac:dyDescent="0.3">
      <c r="A3077" s="127">
        <v>20508</v>
      </c>
      <c r="B3077" s="78">
        <v>3129</v>
      </c>
      <c r="C3077" s="67" t="s">
        <v>43</v>
      </c>
      <c r="D3077" s="68">
        <v>43031.756944444445</v>
      </c>
      <c r="E3077" s="66" t="s">
        <v>41</v>
      </c>
      <c r="F3077" s="33">
        <v>43031.695138888892</v>
      </c>
      <c r="G3077" s="51">
        <f t="shared" si="430"/>
        <v>6.1805555553291924E-2</v>
      </c>
      <c r="H3077" s="31" t="str">
        <f t="shared" si="431"/>
        <v>ACCEPTABLE</v>
      </c>
      <c r="J3077" s="33">
        <v>43031.760416666664</v>
      </c>
      <c r="K3077" s="33">
        <v>43031.767361111109</v>
      </c>
      <c r="L3077" s="27">
        <f t="shared" si="432"/>
        <v>6.9444444452528842E-3</v>
      </c>
      <c r="M3077" s="28" t="str">
        <f t="shared" si="433"/>
        <v>TRUE</v>
      </c>
      <c r="N3077" s="31" t="s">
        <v>128</v>
      </c>
      <c r="O3077" s="29" t="s">
        <v>181</v>
      </c>
      <c r="P3077"/>
      <c r="Q3077"/>
      <c r="R3077"/>
      <c r="S3077"/>
      <c r="T3077"/>
      <c r="U3077"/>
      <c r="V3077"/>
      <c r="W3077"/>
    </row>
    <row r="3078" spans="1:23" ht="27" customHeight="1" thickBot="1" x14ac:dyDescent="0.3">
      <c r="A3078" s="119">
        <v>20505</v>
      </c>
      <c r="B3078" s="74">
        <v>3131</v>
      </c>
      <c r="C3078" s="71" t="s">
        <v>53</v>
      </c>
      <c r="D3078" s="72">
        <v>43031.854166666664</v>
      </c>
      <c r="E3078" s="70" t="s">
        <v>39</v>
      </c>
      <c r="F3078" s="33">
        <v>43031.695138888892</v>
      </c>
      <c r="G3078" s="51">
        <f t="shared" si="430"/>
        <v>0.15902777777228039</v>
      </c>
      <c r="H3078" s="31" t="str">
        <f t="shared" si="431"/>
        <v>ACCEPTABLE</v>
      </c>
      <c r="J3078" s="33">
        <v>43031.849305555559</v>
      </c>
      <c r="K3078" s="33">
        <v>43031.856249999997</v>
      </c>
      <c r="L3078" s="27">
        <f t="shared" si="432"/>
        <v>6.9444444379769266E-3</v>
      </c>
      <c r="M3078" s="28" t="str">
        <f t="shared" si="433"/>
        <v>TRUE</v>
      </c>
      <c r="N3078" s="31" t="s">
        <v>128</v>
      </c>
      <c r="O3078" s="29" t="s">
        <v>181</v>
      </c>
      <c r="P3078"/>
      <c r="Q3078"/>
      <c r="R3078"/>
      <c r="S3078"/>
      <c r="T3078"/>
      <c r="U3078"/>
      <c r="V3078"/>
      <c r="W3078"/>
    </row>
    <row r="3079" spans="1:23" ht="27" customHeight="1" thickBot="1" x14ac:dyDescent="0.3">
      <c r="A3079" s="127">
        <v>20507</v>
      </c>
      <c r="B3079" s="78">
        <v>3133</v>
      </c>
      <c r="C3079" s="67" t="s">
        <v>340</v>
      </c>
      <c r="D3079" s="68">
        <v>43032.680555555555</v>
      </c>
      <c r="E3079" s="66" t="s">
        <v>39</v>
      </c>
      <c r="F3079" s="33">
        <v>43032.515277777777</v>
      </c>
      <c r="G3079" s="51">
        <f t="shared" si="430"/>
        <v>0.16527777777810115</v>
      </c>
      <c r="H3079" s="31" t="str">
        <f t="shared" si="431"/>
        <v>ACCEPTABLE</v>
      </c>
      <c r="J3079" s="33">
        <v>43032.677777777775</v>
      </c>
      <c r="K3079" s="33">
        <v>43032.68472222222</v>
      </c>
      <c r="L3079" s="27">
        <f t="shared" si="432"/>
        <v>6.9444444452528842E-3</v>
      </c>
      <c r="M3079" s="28" t="str">
        <f t="shared" si="433"/>
        <v>TRUE</v>
      </c>
      <c r="N3079" s="31" t="s">
        <v>128</v>
      </c>
      <c r="O3079" s="29" t="s">
        <v>1514</v>
      </c>
      <c r="P3079"/>
      <c r="Q3079"/>
      <c r="R3079"/>
      <c r="S3079"/>
      <c r="T3079"/>
      <c r="U3079"/>
      <c r="V3079"/>
      <c r="W3079"/>
    </row>
    <row r="3080" spans="1:23" ht="27" customHeight="1" thickBot="1" x14ac:dyDescent="0.3">
      <c r="A3080" s="127">
        <v>20508</v>
      </c>
      <c r="B3080" s="78">
        <v>3134</v>
      </c>
      <c r="C3080" s="67" t="s">
        <v>43</v>
      </c>
      <c r="D3080" s="68">
        <v>43032.697916666664</v>
      </c>
      <c r="E3080" s="66" t="s">
        <v>41</v>
      </c>
      <c r="F3080" s="33">
        <v>43032.515277777777</v>
      </c>
      <c r="G3080" s="51">
        <f t="shared" si="430"/>
        <v>0.18263888888759539</v>
      </c>
      <c r="H3080" s="31" t="str">
        <f t="shared" si="431"/>
        <v>ACCEPTABLE</v>
      </c>
      <c r="J3080" s="33">
        <v>43032.702777777777</v>
      </c>
      <c r="K3080" s="33">
        <v>43032.713888888888</v>
      </c>
      <c r="L3080" s="27">
        <f t="shared" si="432"/>
        <v>1.1111111110949423E-2</v>
      </c>
      <c r="M3080" s="28" t="str">
        <f t="shared" si="433"/>
        <v>TRUE</v>
      </c>
      <c r="N3080" s="31" t="s">
        <v>128</v>
      </c>
      <c r="O3080" s="29" t="s">
        <v>1514</v>
      </c>
      <c r="P3080"/>
      <c r="Q3080"/>
      <c r="R3080"/>
      <c r="S3080"/>
      <c r="T3080"/>
      <c r="U3080"/>
      <c r="V3080"/>
      <c r="W3080"/>
    </row>
    <row r="3081" spans="1:23" ht="27" customHeight="1" thickBot="1" x14ac:dyDescent="0.3">
      <c r="A3081" s="127">
        <v>20508</v>
      </c>
      <c r="B3081" s="78">
        <v>3135</v>
      </c>
      <c r="C3081" s="67" t="s">
        <v>40</v>
      </c>
      <c r="D3081" s="68">
        <v>43032.725694444445</v>
      </c>
      <c r="E3081" s="66" t="s">
        <v>39</v>
      </c>
      <c r="F3081" s="33">
        <v>43032.515277777777</v>
      </c>
      <c r="G3081" s="51">
        <f t="shared" si="430"/>
        <v>0.21041666666860692</v>
      </c>
      <c r="H3081" s="31" t="str">
        <f t="shared" si="431"/>
        <v>ACCEPTABLE</v>
      </c>
      <c r="J3081" s="33">
        <v>43032.731944444444</v>
      </c>
      <c r="K3081" s="33">
        <v>43032.743055555555</v>
      </c>
      <c r="L3081" s="27">
        <f t="shared" si="432"/>
        <v>1.1111111110949423E-2</v>
      </c>
      <c r="M3081" s="28" t="str">
        <f t="shared" si="433"/>
        <v>TRUE</v>
      </c>
      <c r="N3081" s="31" t="s">
        <v>128</v>
      </c>
      <c r="O3081" s="29" t="s">
        <v>1581</v>
      </c>
      <c r="P3081"/>
      <c r="Q3081"/>
      <c r="R3081"/>
      <c r="S3081"/>
      <c r="T3081"/>
      <c r="U3081"/>
      <c r="V3081"/>
      <c r="W3081"/>
    </row>
    <row r="3082" spans="1:23" ht="27" customHeight="1" thickBot="1" x14ac:dyDescent="0.3">
      <c r="A3082" s="119">
        <v>20509</v>
      </c>
      <c r="B3082" s="74">
        <v>3136</v>
      </c>
      <c r="C3082" s="71" t="s">
        <v>40</v>
      </c>
      <c r="D3082" s="72">
        <v>43032.777777777781</v>
      </c>
      <c r="E3082" s="70" t="s">
        <v>41</v>
      </c>
      <c r="F3082" s="33">
        <v>43032.756249999999</v>
      </c>
      <c r="G3082" s="51">
        <f t="shared" si="430"/>
        <v>2.1527777782466728E-2</v>
      </c>
      <c r="H3082" s="31" t="str">
        <f t="shared" si="431"/>
        <v>TOO LATE</v>
      </c>
      <c r="J3082" s="33">
        <v>43032.770138888889</v>
      </c>
      <c r="K3082" s="33">
        <v>43032.779166666667</v>
      </c>
      <c r="L3082" s="27">
        <f t="shared" si="432"/>
        <v>9.0277777781011537E-3</v>
      </c>
      <c r="M3082" s="28" t="str">
        <f t="shared" si="433"/>
        <v>TRUE</v>
      </c>
      <c r="N3082" s="31" t="s">
        <v>41</v>
      </c>
      <c r="O3082" s="29" t="s">
        <v>1582</v>
      </c>
      <c r="P3082"/>
      <c r="Q3082"/>
      <c r="R3082"/>
      <c r="S3082"/>
      <c r="T3082"/>
      <c r="U3082"/>
      <c r="V3082"/>
      <c r="W3082"/>
    </row>
    <row r="3083" spans="1:23" ht="27" customHeight="1" thickBot="1" x14ac:dyDescent="0.3">
      <c r="A3083" s="119">
        <v>20509</v>
      </c>
      <c r="B3083" s="74">
        <v>3137</v>
      </c>
      <c r="C3083" s="71" t="s">
        <v>53</v>
      </c>
      <c r="D3083" s="72">
        <v>43032.8125</v>
      </c>
      <c r="E3083" s="70" t="s">
        <v>39</v>
      </c>
      <c r="F3083" s="33">
        <v>43032.756249999999</v>
      </c>
      <c r="G3083" s="51">
        <f t="shared" si="430"/>
        <v>5.6250000001455192E-2</v>
      </c>
      <c r="H3083" s="31" t="str">
        <f t="shared" si="431"/>
        <v>ACCEPTABLE</v>
      </c>
      <c r="J3083" s="33">
        <v>43032.801388888889</v>
      </c>
      <c r="K3083" s="33">
        <v>43032.809027777781</v>
      </c>
      <c r="L3083" s="27">
        <f t="shared" si="432"/>
        <v>7.6388888919609599E-3</v>
      </c>
      <c r="M3083" s="28" t="str">
        <f t="shared" si="433"/>
        <v>TRUE</v>
      </c>
      <c r="N3083" s="31" t="s">
        <v>39</v>
      </c>
      <c r="O3083" s="29" t="s">
        <v>1583</v>
      </c>
      <c r="P3083"/>
      <c r="Q3083"/>
      <c r="R3083"/>
      <c r="S3083"/>
      <c r="T3083"/>
      <c r="U3083"/>
      <c r="V3083"/>
      <c r="W3083"/>
    </row>
    <row r="3084" spans="1:23" ht="27" customHeight="1" thickBot="1" x14ac:dyDescent="0.3">
      <c r="A3084" s="119">
        <v>20509</v>
      </c>
      <c r="B3084" s="74">
        <v>3138</v>
      </c>
      <c r="C3084" s="71" t="s">
        <v>43</v>
      </c>
      <c r="D3084" s="72">
        <v>43032.979166666664</v>
      </c>
      <c r="E3084" s="70" t="s">
        <v>41</v>
      </c>
      <c r="F3084" s="33">
        <v>43032.805555555555</v>
      </c>
      <c r="G3084" s="51">
        <f t="shared" si="430"/>
        <v>0.17361111110949423</v>
      </c>
      <c r="H3084" s="31" t="str">
        <f t="shared" si="431"/>
        <v>ACCEPTABLE</v>
      </c>
      <c r="J3084" s="33">
        <v>43033.011111111111</v>
      </c>
      <c r="K3084" s="33">
        <v>43033.020138888889</v>
      </c>
      <c r="L3084" s="27">
        <f t="shared" si="432"/>
        <v>9.0277777781011537E-3</v>
      </c>
      <c r="M3084" s="28" t="str">
        <f t="shared" si="433"/>
        <v>TRUE</v>
      </c>
      <c r="N3084" s="31" t="s">
        <v>41</v>
      </c>
      <c r="O3084" s="29" t="s">
        <v>216</v>
      </c>
      <c r="P3084"/>
      <c r="Q3084"/>
      <c r="R3084"/>
      <c r="S3084"/>
      <c r="T3084"/>
      <c r="U3084"/>
      <c r="V3084"/>
      <c r="W3084"/>
    </row>
    <row r="3085" spans="1:23" ht="27" customHeight="1" thickBot="1" x14ac:dyDescent="0.3">
      <c r="A3085" s="119">
        <v>20509</v>
      </c>
      <c r="B3085" s="70">
        <v>3139</v>
      </c>
      <c r="C3085" s="71" t="s">
        <v>43</v>
      </c>
      <c r="D3085" s="72">
        <v>43035.510416666664</v>
      </c>
      <c r="E3085" s="70" t="s">
        <v>41</v>
      </c>
      <c r="F3085" s="33">
        <v>43035.456944444442</v>
      </c>
      <c r="G3085" s="51">
        <f t="shared" si="430"/>
        <v>5.3472222221898846E-2</v>
      </c>
      <c r="H3085" s="31" t="str">
        <f t="shared" si="431"/>
        <v>ACCEPTABLE</v>
      </c>
      <c r="J3085" s="33">
        <v>43035.513194444444</v>
      </c>
      <c r="K3085" s="33">
        <v>43035.521527777775</v>
      </c>
      <c r="L3085" s="27">
        <f t="shared" si="432"/>
        <v>8.333333331393078E-3</v>
      </c>
      <c r="M3085" s="28" t="str">
        <f t="shared" si="433"/>
        <v>TRUE</v>
      </c>
      <c r="N3085" s="31" t="s">
        <v>41</v>
      </c>
      <c r="O3085" s="29" t="s">
        <v>398</v>
      </c>
      <c r="P3085"/>
      <c r="Q3085"/>
      <c r="R3085"/>
      <c r="S3085"/>
      <c r="T3085"/>
      <c r="U3085"/>
      <c r="V3085"/>
      <c r="W3085"/>
    </row>
    <row r="3086" spans="1:23" ht="27" customHeight="1" thickBot="1" x14ac:dyDescent="0.3">
      <c r="A3086" s="119">
        <v>20509</v>
      </c>
      <c r="B3086" s="70">
        <v>3140</v>
      </c>
      <c r="C3086" s="71" t="s">
        <v>40</v>
      </c>
      <c r="D3086" s="72">
        <v>43035.534722222219</v>
      </c>
      <c r="E3086" s="70" t="s">
        <v>39</v>
      </c>
      <c r="F3086" s="33">
        <v>43035.456944444442</v>
      </c>
      <c r="G3086" s="51">
        <f t="shared" si="430"/>
        <v>7.7777777776645962E-2</v>
      </c>
      <c r="H3086" s="31" t="str">
        <f t="shared" si="431"/>
        <v>ACCEPTABLE</v>
      </c>
      <c r="J3086" s="33">
        <v>43035.540972222225</v>
      </c>
      <c r="K3086" s="33">
        <v>43035.552777777775</v>
      </c>
      <c r="L3086" s="27">
        <f t="shared" si="432"/>
        <v>1.1805555550381541E-2</v>
      </c>
      <c r="M3086" s="28" t="str">
        <f t="shared" si="433"/>
        <v>TRUE</v>
      </c>
      <c r="N3086" s="31" t="s">
        <v>39</v>
      </c>
      <c r="O3086" s="29" t="s">
        <v>1584</v>
      </c>
      <c r="P3086"/>
      <c r="Q3086"/>
      <c r="R3086"/>
      <c r="S3086"/>
      <c r="T3086"/>
      <c r="U3086"/>
      <c r="V3086"/>
      <c r="W3086"/>
    </row>
    <row r="3087" spans="1:23" ht="27" customHeight="1" thickBot="1" x14ac:dyDescent="0.3">
      <c r="A3087" s="127">
        <v>20510</v>
      </c>
      <c r="B3087" s="66">
        <v>3141</v>
      </c>
      <c r="C3087" s="67" t="s">
        <v>49</v>
      </c>
      <c r="D3087" s="68">
        <v>43035.694444444445</v>
      </c>
      <c r="E3087" s="66" t="s">
        <v>41</v>
      </c>
      <c r="F3087" s="33">
        <v>43035.456944444442</v>
      </c>
      <c r="G3087" s="51">
        <f t="shared" si="430"/>
        <v>0.23750000000291038</v>
      </c>
      <c r="H3087" s="31" t="str">
        <f t="shared" si="431"/>
        <v>ACCEPTABLE</v>
      </c>
      <c r="J3087" s="33">
        <v>43035.700694444444</v>
      </c>
      <c r="K3087" s="33">
        <v>43035.711111111108</v>
      </c>
      <c r="L3087" s="27">
        <f t="shared" si="432"/>
        <v>1.0416666664241347E-2</v>
      </c>
      <c r="M3087" s="28" t="str">
        <f t="shared" si="433"/>
        <v>TRUE</v>
      </c>
      <c r="N3087" s="31" t="s">
        <v>41</v>
      </c>
      <c r="O3087" s="29" t="s">
        <v>1585</v>
      </c>
      <c r="P3087"/>
      <c r="Q3087"/>
      <c r="R3087"/>
      <c r="S3087"/>
      <c r="T3087"/>
      <c r="U3087"/>
      <c r="V3087"/>
      <c r="W3087"/>
    </row>
    <row r="3088" spans="1:23" ht="27" customHeight="1" thickBot="1" x14ac:dyDescent="0.3">
      <c r="A3088" s="127">
        <v>20510</v>
      </c>
      <c r="B3088" s="66">
        <v>3142</v>
      </c>
      <c r="C3088" s="67" t="s">
        <v>51</v>
      </c>
      <c r="D3088" s="68">
        <v>43035.729166666664</v>
      </c>
      <c r="E3088" s="66" t="s">
        <v>39</v>
      </c>
      <c r="F3088" s="33">
        <v>43035.456944444442</v>
      </c>
      <c r="G3088" s="51">
        <f t="shared" si="430"/>
        <v>0.27222222222189885</v>
      </c>
      <c r="H3088" s="31" t="str">
        <f t="shared" si="431"/>
        <v>ACCEPTABLE</v>
      </c>
      <c r="J3088" s="33">
        <v>43035.731249999997</v>
      </c>
      <c r="K3088" s="33">
        <v>43035.737500000003</v>
      </c>
      <c r="L3088" s="27">
        <f t="shared" si="432"/>
        <v>6.2500000058207661E-3</v>
      </c>
      <c r="M3088" s="28" t="str">
        <f t="shared" si="433"/>
        <v>TRUE</v>
      </c>
      <c r="N3088" s="31" t="s">
        <v>39</v>
      </c>
      <c r="O3088" s="29" t="s">
        <v>803</v>
      </c>
      <c r="P3088"/>
      <c r="Q3088"/>
      <c r="R3088"/>
      <c r="S3088"/>
      <c r="T3088"/>
      <c r="U3088"/>
      <c r="V3088"/>
      <c r="W3088"/>
    </row>
    <row r="3089" spans="1:23" ht="27" customHeight="1" thickBot="1" x14ac:dyDescent="0.3">
      <c r="A3089" s="119">
        <v>20510</v>
      </c>
      <c r="B3089" s="74">
        <v>3143</v>
      </c>
      <c r="C3089" s="71" t="s">
        <v>53</v>
      </c>
      <c r="D3089" s="72">
        <v>43036.548611111109</v>
      </c>
      <c r="E3089" s="70" t="s">
        <v>41</v>
      </c>
      <c r="F3089" s="33">
        <v>43036.28402777778</v>
      </c>
      <c r="G3089" s="51">
        <f t="shared" si="430"/>
        <v>0.26458333332993789</v>
      </c>
      <c r="H3089" s="31" t="str">
        <f t="shared" si="431"/>
        <v>ACCEPTABLE</v>
      </c>
      <c r="J3089" s="33">
        <v>43036.541666666664</v>
      </c>
      <c r="K3089" s="33">
        <v>43036.548611111109</v>
      </c>
      <c r="L3089" s="27">
        <f t="shared" si="432"/>
        <v>6.9444444452528842E-3</v>
      </c>
      <c r="M3089" s="28" t="str">
        <f t="shared" si="433"/>
        <v>TRUE</v>
      </c>
      <c r="N3089" s="31" t="s">
        <v>41</v>
      </c>
      <c r="O3089" s="29" t="s">
        <v>96</v>
      </c>
      <c r="P3089"/>
      <c r="Q3089"/>
      <c r="R3089"/>
      <c r="S3089"/>
      <c r="T3089"/>
      <c r="U3089"/>
      <c r="V3089"/>
      <c r="W3089"/>
    </row>
    <row r="3090" spans="1:23" ht="27" customHeight="1" thickBot="1" x14ac:dyDescent="0.3">
      <c r="A3090" s="126">
        <v>20510</v>
      </c>
      <c r="B3090" s="81">
        <v>3144</v>
      </c>
      <c r="C3090" s="142" t="s">
        <v>1586</v>
      </c>
      <c r="D3090" s="143">
        <v>43036.600694444445</v>
      </c>
      <c r="E3090" s="126" t="s">
        <v>128</v>
      </c>
      <c r="F3090" s="33">
        <v>43036.28402777778</v>
      </c>
      <c r="G3090" s="51">
        <f t="shared" si="430"/>
        <v>0.31666666666569654</v>
      </c>
      <c r="H3090" s="31" t="str">
        <f t="shared" si="431"/>
        <v>ACCEPTABLE</v>
      </c>
      <c r="J3090" s="33">
        <v>43036.595833333333</v>
      </c>
      <c r="K3090" s="33">
        <v>43036.606944444444</v>
      </c>
      <c r="L3090" s="27">
        <f t="shared" si="432"/>
        <v>1.1111111110949423E-2</v>
      </c>
      <c r="M3090" s="28" t="str">
        <f t="shared" si="433"/>
        <v>TRUE</v>
      </c>
      <c r="N3090" s="31" t="s">
        <v>128</v>
      </c>
      <c r="O3090" s="29" t="s">
        <v>897</v>
      </c>
      <c r="P3090"/>
      <c r="Q3090"/>
      <c r="R3090"/>
      <c r="S3090"/>
      <c r="T3090"/>
      <c r="U3090"/>
      <c r="V3090"/>
      <c r="W3090"/>
    </row>
    <row r="3091" spans="1:23" ht="27" customHeight="1" thickBot="1" x14ac:dyDescent="0.3">
      <c r="A3091" s="119">
        <v>20512</v>
      </c>
      <c r="B3091" s="74">
        <v>3145</v>
      </c>
      <c r="C3091" s="71" t="s">
        <v>43</v>
      </c>
      <c r="D3091" s="72">
        <v>43036.635416666664</v>
      </c>
      <c r="E3091" s="70" t="s">
        <v>39</v>
      </c>
      <c r="F3091" s="33">
        <v>43036.28402777778</v>
      </c>
      <c r="G3091" s="51">
        <f t="shared" si="430"/>
        <v>0.351388888884685</v>
      </c>
      <c r="H3091" s="31" t="str">
        <f t="shared" si="431"/>
        <v>ACCEPTABLE</v>
      </c>
      <c r="J3091" s="33">
        <v>43036.627083333333</v>
      </c>
      <c r="K3091" s="33">
        <v>43036.638888888891</v>
      </c>
      <c r="L3091" s="27">
        <f t="shared" si="432"/>
        <v>1.1805555557657499E-2</v>
      </c>
      <c r="M3091" s="28" t="str">
        <f t="shared" si="433"/>
        <v>TRUE</v>
      </c>
      <c r="N3091" s="31" t="s">
        <v>128</v>
      </c>
      <c r="O3091" s="29" t="s">
        <v>101</v>
      </c>
      <c r="P3091"/>
      <c r="Q3091"/>
      <c r="R3091"/>
      <c r="S3091"/>
      <c r="T3091"/>
      <c r="U3091"/>
      <c r="V3091"/>
      <c r="W3091"/>
    </row>
    <row r="3092" spans="1:23" ht="27" customHeight="1" thickBot="1" x14ac:dyDescent="0.3">
      <c r="A3092" s="127">
        <v>20511</v>
      </c>
      <c r="B3092" s="78">
        <v>3147</v>
      </c>
      <c r="C3092" s="67" t="s">
        <v>43</v>
      </c>
      <c r="D3092" s="68">
        <v>43036.694444444445</v>
      </c>
      <c r="E3092" s="66" t="s">
        <v>39</v>
      </c>
      <c r="F3092" s="33">
        <v>43036.492361111108</v>
      </c>
      <c r="G3092" s="51">
        <f t="shared" si="430"/>
        <v>0.20208333333721384</v>
      </c>
      <c r="H3092" s="31" t="str">
        <f t="shared" si="431"/>
        <v>ACCEPTABLE</v>
      </c>
      <c r="J3092" s="33">
        <v>43036.668749999997</v>
      </c>
      <c r="K3092" s="33">
        <v>43036.674305555556</v>
      </c>
      <c r="L3092" s="27">
        <f t="shared" si="432"/>
        <v>5.5555555591126904E-3</v>
      </c>
      <c r="M3092" s="28" t="str">
        <f t="shared" si="433"/>
        <v>TRUE</v>
      </c>
      <c r="N3092" s="31" t="s">
        <v>39</v>
      </c>
      <c r="O3092" s="29" t="s">
        <v>44</v>
      </c>
      <c r="P3092"/>
      <c r="Q3092"/>
      <c r="R3092"/>
      <c r="S3092"/>
      <c r="T3092"/>
      <c r="U3092"/>
      <c r="V3092"/>
      <c r="W3092"/>
    </row>
    <row r="3093" spans="1:23" ht="27" customHeight="1" thickBot="1" x14ac:dyDescent="0.3">
      <c r="A3093" s="127">
        <v>20510</v>
      </c>
      <c r="B3093" s="78">
        <v>3148</v>
      </c>
      <c r="C3093" s="67" t="s">
        <v>51</v>
      </c>
      <c r="D3093" s="68">
        <v>43037.270833333336</v>
      </c>
      <c r="E3093" s="66" t="s">
        <v>41</v>
      </c>
      <c r="F3093" s="33">
        <v>43037.231249999997</v>
      </c>
      <c r="G3093" s="51">
        <f t="shared" si="430"/>
        <v>3.9583333338669036E-2</v>
      </c>
      <c r="H3093" s="31" t="str">
        <f t="shared" si="431"/>
        <v>TOO LATE</v>
      </c>
      <c r="J3093" s="33">
        <v>43037.26666666667</v>
      </c>
      <c r="K3093" s="33">
        <v>43037.276388888888</v>
      </c>
      <c r="L3093" s="27">
        <f t="shared" si="432"/>
        <v>9.7222222175332718E-3</v>
      </c>
      <c r="M3093" s="28" t="str">
        <f t="shared" si="433"/>
        <v>TRUE</v>
      </c>
      <c r="N3093" s="31" t="s">
        <v>41</v>
      </c>
      <c r="O3093" s="29" t="s">
        <v>1587</v>
      </c>
      <c r="P3093"/>
      <c r="Q3093"/>
      <c r="R3093"/>
      <c r="S3093"/>
      <c r="T3093"/>
      <c r="U3093"/>
      <c r="V3093"/>
      <c r="W3093"/>
    </row>
    <row r="3094" spans="1:23" ht="27" customHeight="1" thickBot="1" x14ac:dyDescent="0.3">
      <c r="A3094" s="127">
        <v>20510</v>
      </c>
      <c r="B3094" s="78">
        <v>3149</v>
      </c>
      <c r="C3094" s="67" t="s">
        <v>340</v>
      </c>
      <c r="D3094" s="68">
        <v>43037.295138888891</v>
      </c>
      <c r="E3094" s="66" t="s">
        <v>39</v>
      </c>
      <c r="F3094" s="33">
        <v>43037.231249999997</v>
      </c>
      <c r="G3094" s="51">
        <f t="shared" si="430"/>
        <v>6.3888888893416151E-2</v>
      </c>
      <c r="H3094" s="31" t="str">
        <f t="shared" si="431"/>
        <v>ACCEPTABLE</v>
      </c>
      <c r="J3094" s="33">
        <v>43037.289583333331</v>
      </c>
      <c r="K3094" s="33">
        <v>43037.302777777775</v>
      </c>
      <c r="L3094" s="27">
        <f t="shared" si="432"/>
        <v>1.3194444443797693E-2</v>
      </c>
      <c r="M3094" s="28" t="str">
        <f t="shared" si="433"/>
        <v>TRUE</v>
      </c>
      <c r="N3094" s="31" t="s">
        <v>39</v>
      </c>
      <c r="O3094" s="29" t="s">
        <v>1516</v>
      </c>
      <c r="P3094"/>
      <c r="Q3094"/>
      <c r="R3094"/>
      <c r="S3094"/>
      <c r="T3094"/>
      <c r="U3094"/>
      <c r="V3094"/>
      <c r="W3094"/>
    </row>
    <row r="3095" spans="1:23" ht="27" customHeight="1" thickBot="1" x14ac:dyDescent="0.3">
      <c r="A3095" s="127">
        <v>20511</v>
      </c>
      <c r="B3095" s="78">
        <v>3150</v>
      </c>
      <c r="C3095" s="67" t="s">
        <v>43</v>
      </c>
      <c r="D3095" s="68">
        <v>43037.361111111109</v>
      </c>
      <c r="E3095" s="66" t="s">
        <v>41</v>
      </c>
      <c r="F3095" s="33">
        <v>43037.308333333334</v>
      </c>
      <c r="G3095" s="51">
        <f t="shared" si="430"/>
        <v>5.2777777775190771E-2</v>
      </c>
      <c r="H3095" s="31" t="str">
        <f t="shared" si="431"/>
        <v>ACCEPTABLE</v>
      </c>
      <c r="J3095" s="33">
        <v>43037.353472222225</v>
      </c>
      <c r="K3095" s="33">
        <v>43037.359027777777</v>
      </c>
      <c r="L3095" s="27">
        <f t="shared" si="432"/>
        <v>5.5555555518367328E-3</v>
      </c>
      <c r="M3095" s="28" t="str">
        <f t="shared" si="433"/>
        <v>TRUE</v>
      </c>
      <c r="N3095" s="31" t="s">
        <v>41</v>
      </c>
      <c r="O3095" s="29" t="s">
        <v>44</v>
      </c>
      <c r="P3095"/>
      <c r="Q3095"/>
      <c r="R3095"/>
      <c r="S3095"/>
      <c r="T3095"/>
      <c r="U3095"/>
      <c r="V3095"/>
      <c r="W3095"/>
    </row>
    <row r="3096" spans="1:23" ht="27" customHeight="1" thickBot="1" x14ac:dyDescent="0.3">
      <c r="A3096" s="127">
        <v>20511</v>
      </c>
      <c r="B3096" s="78">
        <v>3151</v>
      </c>
      <c r="C3096" s="67" t="s">
        <v>40</v>
      </c>
      <c r="D3096" s="68">
        <v>43037.388888888891</v>
      </c>
      <c r="E3096" s="66" t="s">
        <v>39</v>
      </c>
      <c r="F3096" s="33">
        <v>43037.308333333334</v>
      </c>
      <c r="G3096" s="51">
        <f t="shared" si="430"/>
        <v>8.0555555556202307E-2</v>
      </c>
      <c r="H3096" s="31" t="str">
        <f t="shared" si="431"/>
        <v>ACCEPTABLE</v>
      </c>
      <c r="J3096" s="33">
        <v>43037.38958333333</v>
      </c>
      <c r="K3096" s="33">
        <v>43037.4</v>
      </c>
      <c r="L3096" s="27">
        <f t="shared" si="432"/>
        <v>1.0416666671517305E-2</v>
      </c>
      <c r="M3096" s="28" t="str">
        <f t="shared" si="433"/>
        <v>TRUE</v>
      </c>
      <c r="N3096" s="31" t="s">
        <v>39</v>
      </c>
      <c r="O3096" s="29" t="s">
        <v>1273</v>
      </c>
      <c r="P3096"/>
      <c r="Q3096"/>
      <c r="R3096"/>
      <c r="S3096"/>
      <c r="T3096"/>
      <c r="U3096"/>
      <c r="V3096"/>
      <c r="W3096"/>
    </row>
    <row r="3097" spans="1:23" ht="27" customHeight="1" thickBot="1" x14ac:dyDescent="0.3">
      <c r="A3097" s="119">
        <v>20512</v>
      </c>
      <c r="B3097" s="74">
        <v>3152</v>
      </c>
      <c r="C3097" s="71" t="s">
        <v>43</v>
      </c>
      <c r="D3097" s="72">
        <v>43037.548611111109</v>
      </c>
      <c r="E3097" s="70" t="s">
        <v>41</v>
      </c>
      <c r="F3097" s="33">
        <v>43037.532638888886</v>
      </c>
      <c r="G3097" s="51">
        <f t="shared" si="430"/>
        <v>1.5972222223354038E-2</v>
      </c>
      <c r="H3097" s="31" t="str">
        <f t="shared" si="431"/>
        <v>TOO LATE</v>
      </c>
      <c r="J3097" s="33">
        <v>43037.534722222219</v>
      </c>
      <c r="K3097" s="33">
        <v>43037.540277777778</v>
      </c>
      <c r="L3097" s="27">
        <f t="shared" si="432"/>
        <v>5.5555555591126904E-3</v>
      </c>
      <c r="M3097" s="28" t="str">
        <f t="shared" si="433"/>
        <v>TRUE</v>
      </c>
      <c r="N3097" s="31" t="s">
        <v>41</v>
      </c>
      <c r="O3097" s="29" t="s">
        <v>1155</v>
      </c>
      <c r="P3097"/>
      <c r="Q3097"/>
      <c r="R3097"/>
      <c r="S3097"/>
      <c r="T3097"/>
      <c r="U3097"/>
      <c r="V3097"/>
      <c r="W3097"/>
    </row>
    <row r="3098" spans="1:23" ht="27" customHeight="1" thickBot="1" x14ac:dyDescent="0.3">
      <c r="A3098" s="119">
        <v>20512</v>
      </c>
      <c r="B3098" s="74">
        <v>3153</v>
      </c>
      <c r="C3098" s="71" t="s">
        <v>40</v>
      </c>
      <c r="D3098" s="72">
        <v>43037.576388888891</v>
      </c>
      <c r="E3098" s="70" t="s">
        <v>39</v>
      </c>
      <c r="F3098" s="33">
        <v>43037.532638888886</v>
      </c>
      <c r="G3098" s="51">
        <f t="shared" si="430"/>
        <v>4.3750000004365575E-2</v>
      </c>
      <c r="H3098" s="31" t="str">
        <f t="shared" si="431"/>
        <v>ACCEPTABLE</v>
      </c>
      <c r="J3098" s="33">
        <v>43037.571527777778</v>
      </c>
      <c r="K3098" s="33">
        <v>43037.581944444442</v>
      </c>
      <c r="L3098" s="27">
        <f t="shared" si="432"/>
        <v>1.0416666664241347E-2</v>
      </c>
      <c r="M3098" s="28" t="str">
        <f t="shared" si="433"/>
        <v>TRUE</v>
      </c>
      <c r="N3098" s="31" t="s">
        <v>39</v>
      </c>
      <c r="O3098" s="29" t="s">
        <v>1039</v>
      </c>
      <c r="P3098"/>
      <c r="Q3098"/>
      <c r="R3098"/>
      <c r="S3098"/>
      <c r="T3098"/>
      <c r="U3098"/>
      <c r="V3098"/>
      <c r="W3098"/>
    </row>
    <row r="3099" spans="1:23" ht="27" customHeight="1" thickBot="1" x14ac:dyDescent="0.3">
      <c r="A3099" s="119">
        <v>20513</v>
      </c>
      <c r="B3099" s="74">
        <v>3154</v>
      </c>
      <c r="C3099" s="71" t="s">
        <v>340</v>
      </c>
      <c r="D3099" s="72">
        <v>43037.611111111109</v>
      </c>
      <c r="E3099" s="70" t="s">
        <v>41</v>
      </c>
      <c r="F3099" s="33">
        <v>43037.532638888886</v>
      </c>
      <c r="G3099" s="51">
        <f t="shared" si="430"/>
        <v>7.8472222223354038E-2</v>
      </c>
      <c r="H3099" s="31" t="str">
        <f t="shared" si="431"/>
        <v>ACCEPTABLE</v>
      </c>
      <c r="J3099" s="33">
        <v>43037.624305555553</v>
      </c>
      <c r="K3099" s="33">
        <v>43037.634722222225</v>
      </c>
      <c r="L3099" s="27">
        <f t="shared" si="432"/>
        <v>1.0416666671517305E-2</v>
      </c>
      <c r="M3099" s="28" t="str">
        <f t="shared" si="433"/>
        <v>TRUE</v>
      </c>
      <c r="N3099" s="31" t="s">
        <v>41</v>
      </c>
      <c r="O3099" s="29" t="s">
        <v>1588</v>
      </c>
      <c r="P3099"/>
      <c r="Q3099"/>
      <c r="R3099"/>
      <c r="S3099"/>
      <c r="T3099"/>
      <c r="U3099"/>
      <c r="V3099"/>
      <c r="W3099"/>
    </row>
    <row r="3100" spans="1:23" ht="27" customHeight="1" thickBot="1" x14ac:dyDescent="0.3">
      <c r="A3100" s="129">
        <v>20513</v>
      </c>
      <c r="B3100" s="130">
        <v>3155</v>
      </c>
      <c r="C3100" s="144" t="s">
        <v>1589</v>
      </c>
      <c r="D3100" s="145">
        <v>43037.645833333336</v>
      </c>
      <c r="E3100" s="129" t="s">
        <v>128</v>
      </c>
      <c r="F3100" s="33">
        <v>43037.532638888886</v>
      </c>
      <c r="G3100" s="51">
        <f t="shared" si="430"/>
        <v>0.11319444444961846</v>
      </c>
      <c r="H3100" s="31" t="str">
        <f t="shared" si="431"/>
        <v>ACCEPTABLE</v>
      </c>
      <c r="J3100" s="33">
        <v>43037.668749999997</v>
      </c>
      <c r="K3100" s="33">
        <v>43037.679861111108</v>
      </c>
      <c r="L3100" s="27">
        <f t="shared" si="432"/>
        <v>1.1111111110949423E-2</v>
      </c>
      <c r="M3100" s="28" t="str">
        <f t="shared" si="433"/>
        <v>TRUE</v>
      </c>
      <c r="N3100" s="31" t="s">
        <v>41</v>
      </c>
      <c r="O3100" s="29" t="s">
        <v>1456</v>
      </c>
      <c r="P3100"/>
      <c r="Q3100"/>
      <c r="R3100"/>
      <c r="S3100"/>
      <c r="T3100"/>
      <c r="U3100"/>
      <c r="V3100"/>
      <c r="W3100"/>
    </row>
    <row r="3101" spans="1:23" ht="27" customHeight="1" thickBot="1" x14ac:dyDescent="0.3">
      <c r="A3101" s="127">
        <v>20514</v>
      </c>
      <c r="B3101" s="78">
        <v>3156</v>
      </c>
      <c r="C3101" s="67" t="s">
        <v>43</v>
      </c>
      <c r="D3101" s="68">
        <v>43037.6875</v>
      </c>
      <c r="E3101" s="66" t="s">
        <v>39</v>
      </c>
      <c r="F3101" s="33">
        <v>43037.532638888886</v>
      </c>
      <c r="G3101" s="51">
        <f t="shared" si="430"/>
        <v>0.15486111111385981</v>
      </c>
      <c r="H3101" s="31" t="str">
        <f t="shared" si="431"/>
        <v>ACCEPTABLE</v>
      </c>
      <c r="J3101" s="33">
        <v>43037.701388888891</v>
      </c>
      <c r="K3101" s="33">
        <v>43037.708333333336</v>
      </c>
      <c r="L3101" s="27">
        <f t="shared" si="432"/>
        <v>6.9444444452528842E-3</v>
      </c>
      <c r="M3101" s="28" t="str">
        <f t="shared" si="433"/>
        <v>TRUE</v>
      </c>
      <c r="N3101" s="31" t="s">
        <v>39</v>
      </c>
      <c r="O3101" s="29" t="s">
        <v>1155</v>
      </c>
      <c r="P3101"/>
      <c r="Q3101"/>
      <c r="R3101"/>
      <c r="S3101"/>
      <c r="T3101"/>
      <c r="U3101"/>
      <c r="V3101"/>
      <c r="W3101"/>
    </row>
    <row r="3102" spans="1:23" ht="27" customHeight="1" thickBot="1" x14ac:dyDescent="0.3">
      <c r="A3102" s="127">
        <v>20513</v>
      </c>
      <c r="B3102" s="78">
        <v>3157</v>
      </c>
      <c r="C3102" s="67" t="s">
        <v>51</v>
      </c>
      <c r="D3102" s="68">
        <v>43038.288194444445</v>
      </c>
      <c r="E3102" s="66" t="s">
        <v>41</v>
      </c>
      <c r="F3102" s="33">
        <v>43038.217361111114</v>
      </c>
      <c r="G3102" s="51">
        <f t="shared" si="430"/>
        <v>7.0833333331393078E-2</v>
      </c>
      <c r="H3102" s="31" t="str">
        <f t="shared" si="431"/>
        <v>ACCEPTABLE</v>
      </c>
      <c r="J3102" s="33">
        <v>43038.284722222219</v>
      </c>
      <c r="K3102" s="33">
        <v>43038.291666666664</v>
      </c>
      <c r="L3102" s="27">
        <f t="shared" si="432"/>
        <v>6.9444444452528842E-3</v>
      </c>
      <c r="M3102" s="28" t="str">
        <f t="shared" si="433"/>
        <v>TRUE</v>
      </c>
      <c r="N3102" s="31" t="s">
        <v>41</v>
      </c>
      <c r="O3102" s="29" t="s">
        <v>422</v>
      </c>
      <c r="P3102"/>
      <c r="Q3102"/>
      <c r="R3102"/>
      <c r="S3102"/>
      <c r="T3102"/>
      <c r="U3102"/>
      <c r="V3102"/>
      <c r="W3102"/>
    </row>
    <row r="3103" spans="1:23" ht="27" customHeight="1" thickBot="1" x14ac:dyDescent="0.3">
      <c r="A3103" s="127">
        <v>20513</v>
      </c>
      <c r="B3103" s="78">
        <v>3158</v>
      </c>
      <c r="C3103" s="67" t="s">
        <v>340</v>
      </c>
      <c r="D3103" s="68">
        <v>43038.315972222219</v>
      </c>
      <c r="E3103" s="66" t="s">
        <v>39</v>
      </c>
      <c r="F3103" s="33">
        <v>43038.217361111114</v>
      </c>
      <c r="G3103" s="51">
        <f t="shared" si="430"/>
        <v>9.8611111105128657E-2</v>
      </c>
      <c r="H3103" s="31" t="str">
        <f t="shared" si="431"/>
        <v>ACCEPTABLE</v>
      </c>
      <c r="J3103" s="33">
        <v>43038.314583333333</v>
      </c>
      <c r="K3103" s="33">
        <v>43038.328472222223</v>
      </c>
      <c r="L3103" s="27">
        <f t="shared" si="432"/>
        <v>1.3888888890505768E-2</v>
      </c>
      <c r="M3103" s="28" t="str">
        <f t="shared" si="433"/>
        <v>TRUE</v>
      </c>
      <c r="N3103" s="31" t="s">
        <v>39</v>
      </c>
      <c r="O3103" s="29" t="s">
        <v>1590</v>
      </c>
      <c r="P3103"/>
      <c r="Q3103"/>
      <c r="R3103"/>
      <c r="S3103"/>
      <c r="T3103"/>
      <c r="U3103"/>
      <c r="V3103"/>
      <c r="W3103"/>
    </row>
    <row r="3104" spans="1:23" ht="27" customHeight="1" thickBot="1" x14ac:dyDescent="0.3">
      <c r="A3104" s="119">
        <v>20514</v>
      </c>
      <c r="B3104" s="74">
        <v>3159</v>
      </c>
      <c r="C3104" s="71" t="s">
        <v>43</v>
      </c>
      <c r="D3104" s="72">
        <v>43038.777777777781</v>
      </c>
      <c r="E3104" s="70" t="s">
        <v>41</v>
      </c>
      <c r="F3104" s="33">
        <v>43038.696527777778</v>
      </c>
      <c r="G3104" s="51">
        <f t="shared" si="430"/>
        <v>8.1250000002910383E-2</v>
      </c>
      <c r="H3104" s="31" t="str">
        <f t="shared" si="431"/>
        <v>ACCEPTABLE</v>
      </c>
      <c r="J3104" s="33">
        <v>43038.779166666667</v>
      </c>
      <c r="K3104" s="33">
        <v>43038.784722222219</v>
      </c>
      <c r="L3104" s="27">
        <f t="shared" si="432"/>
        <v>5.5555555518367328E-3</v>
      </c>
      <c r="M3104" s="28" t="str">
        <f t="shared" si="433"/>
        <v>TRUE</v>
      </c>
      <c r="N3104" s="31" t="s">
        <v>41</v>
      </c>
      <c r="O3104" s="29" t="s">
        <v>1155</v>
      </c>
      <c r="P3104"/>
      <c r="Q3104"/>
      <c r="R3104"/>
      <c r="S3104"/>
      <c r="T3104"/>
      <c r="U3104"/>
      <c r="V3104"/>
      <c r="W3104"/>
    </row>
    <row r="3105" spans="1:23" ht="27" customHeight="1" thickBot="1" x14ac:dyDescent="0.3">
      <c r="A3105" s="119">
        <v>20514</v>
      </c>
      <c r="B3105" s="74">
        <v>3160</v>
      </c>
      <c r="C3105" s="71" t="s">
        <v>40</v>
      </c>
      <c r="D3105" s="72">
        <v>43038.805555555555</v>
      </c>
      <c r="E3105" s="70" t="s">
        <v>39</v>
      </c>
      <c r="F3105" s="33">
        <v>43038.696527777778</v>
      </c>
      <c r="G3105" s="51">
        <f t="shared" si="430"/>
        <v>0.10902777777664596</v>
      </c>
      <c r="H3105" s="31" t="str">
        <f t="shared" si="431"/>
        <v>ACCEPTABLE</v>
      </c>
      <c r="J3105" s="33">
        <v>43038.834722222222</v>
      </c>
      <c r="K3105" s="33">
        <v>43038.844444444447</v>
      </c>
      <c r="L3105" s="27">
        <f t="shared" si="432"/>
        <v>9.7222222248092294E-3</v>
      </c>
      <c r="M3105" s="28" t="str">
        <f t="shared" si="433"/>
        <v>TRUE</v>
      </c>
      <c r="N3105" s="31" t="s">
        <v>128</v>
      </c>
      <c r="O3105" s="29" t="s">
        <v>1591</v>
      </c>
      <c r="P3105"/>
      <c r="Q3105"/>
      <c r="R3105"/>
      <c r="S3105"/>
      <c r="T3105"/>
      <c r="U3105"/>
      <c r="V3105"/>
      <c r="W3105"/>
    </row>
    <row r="3106" spans="1:23" ht="27" customHeight="1" thickBot="1" x14ac:dyDescent="0.3">
      <c r="A3106" s="127">
        <v>20515</v>
      </c>
      <c r="B3106" s="78">
        <v>3161</v>
      </c>
      <c r="C3106" s="67" t="s">
        <v>40</v>
      </c>
      <c r="D3106" s="68">
        <v>43039.388888888891</v>
      </c>
      <c r="E3106" s="66" t="s">
        <v>41</v>
      </c>
      <c r="F3106" s="33">
        <v>43039.275694444441</v>
      </c>
      <c r="G3106" s="51">
        <f t="shared" si="430"/>
        <v>0.11319444444961846</v>
      </c>
      <c r="H3106" s="31" t="str">
        <f t="shared" si="431"/>
        <v>ACCEPTABLE</v>
      </c>
      <c r="J3106" s="33">
        <v>43039.370833333334</v>
      </c>
      <c r="K3106" s="33">
        <v>43039.383333333331</v>
      </c>
      <c r="L3106" s="27">
        <f t="shared" si="432"/>
        <v>1.2499999997089617E-2</v>
      </c>
      <c r="M3106" s="28" t="str">
        <f t="shared" si="433"/>
        <v>TRUE</v>
      </c>
      <c r="N3106" s="31" t="s">
        <v>41</v>
      </c>
      <c r="O3106" s="29" t="s">
        <v>1137</v>
      </c>
      <c r="P3106"/>
      <c r="Q3106"/>
      <c r="R3106"/>
      <c r="S3106"/>
      <c r="T3106"/>
      <c r="U3106"/>
      <c r="V3106"/>
      <c r="W3106"/>
    </row>
    <row r="3107" spans="1:23" ht="27" customHeight="1" thickBot="1" x14ac:dyDescent="0.3">
      <c r="A3107" s="119">
        <v>20515</v>
      </c>
      <c r="B3107" s="74">
        <v>3162</v>
      </c>
      <c r="C3107" s="71" t="s">
        <v>40</v>
      </c>
      <c r="D3107" s="72">
        <v>43039.40625</v>
      </c>
      <c r="E3107" s="70" t="s">
        <v>39</v>
      </c>
      <c r="F3107" s="33">
        <v>43039.275694444441</v>
      </c>
      <c r="G3107" s="51">
        <f t="shared" si="430"/>
        <v>0.13055555555911269</v>
      </c>
      <c r="H3107" s="31" t="str">
        <f t="shared" si="431"/>
        <v>ACCEPTABLE</v>
      </c>
      <c r="J3107" s="33">
        <v>43039.393055555556</v>
      </c>
      <c r="K3107" s="33">
        <v>43039.406944444447</v>
      </c>
      <c r="L3107" s="27">
        <f t="shared" si="432"/>
        <v>1.3888888890505768E-2</v>
      </c>
      <c r="M3107" s="28" t="str">
        <f t="shared" si="433"/>
        <v>TRUE</v>
      </c>
      <c r="N3107" s="31" t="s">
        <v>39</v>
      </c>
      <c r="O3107" s="29" t="s">
        <v>1137</v>
      </c>
      <c r="P3107"/>
      <c r="Q3107"/>
      <c r="R3107"/>
      <c r="S3107"/>
      <c r="T3107"/>
      <c r="U3107"/>
      <c r="V3107"/>
      <c r="W3107"/>
    </row>
    <row r="3108" spans="1:23" ht="27" customHeight="1" thickBot="1" x14ac:dyDescent="0.3">
      <c r="A3108" s="119">
        <v>20516</v>
      </c>
      <c r="B3108" s="74">
        <v>3163</v>
      </c>
      <c r="C3108" s="71" t="s">
        <v>40</v>
      </c>
      <c r="D3108" s="72">
        <v>43041.100694444445</v>
      </c>
      <c r="E3108" s="70" t="s">
        <v>41</v>
      </c>
      <c r="F3108" s="33">
        <v>43040.743055555555</v>
      </c>
      <c r="G3108" s="51">
        <f t="shared" si="430"/>
        <v>0.35763888889050577</v>
      </c>
      <c r="H3108" s="31" t="str">
        <f t="shared" si="431"/>
        <v>ACCEPTABLE</v>
      </c>
      <c r="J3108" s="33">
        <v>43041.097222222219</v>
      </c>
      <c r="K3108" s="33">
        <v>43041.109027777777</v>
      </c>
      <c r="L3108" s="27">
        <f t="shared" si="432"/>
        <v>1.1805555557657499E-2</v>
      </c>
      <c r="M3108" s="28" t="str">
        <f t="shared" si="433"/>
        <v>TRUE</v>
      </c>
      <c r="N3108" s="31" t="s">
        <v>41</v>
      </c>
      <c r="O3108" s="29" t="s">
        <v>1592</v>
      </c>
      <c r="P3108"/>
      <c r="Q3108"/>
      <c r="R3108"/>
      <c r="S3108"/>
      <c r="T3108"/>
      <c r="U3108"/>
      <c r="V3108"/>
      <c r="W3108"/>
    </row>
    <row r="3109" spans="1:23" ht="27" customHeight="1" thickBot="1" x14ac:dyDescent="0.3">
      <c r="A3109" s="119">
        <v>20516</v>
      </c>
      <c r="B3109" s="74">
        <v>3164</v>
      </c>
      <c r="C3109" s="71" t="s">
        <v>43</v>
      </c>
      <c r="D3109" s="72">
        <v>43041.135416666664</v>
      </c>
      <c r="E3109" s="70" t="s">
        <v>39</v>
      </c>
      <c r="F3109" s="33">
        <v>43040.743055555555</v>
      </c>
      <c r="G3109" s="51">
        <f t="shared" si="430"/>
        <v>0.39236111110949423</v>
      </c>
      <c r="H3109" s="31" t="str">
        <f t="shared" si="431"/>
        <v>ACCEPTABLE</v>
      </c>
      <c r="J3109" s="33">
        <v>43041.130555555559</v>
      </c>
      <c r="K3109" s="33">
        <v>43041.136805555558</v>
      </c>
      <c r="L3109" s="27">
        <f t="shared" si="432"/>
        <v>6.2499999985448085E-3</v>
      </c>
      <c r="M3109" s="28" t="str">
        <f t="shared" si="433"/>
        <v>TRUE</v>
      </c>
      <c r="N3109" s="31" t="s">
        <v>39</v>
      </c>
      <c r="O3109" s="29" t="s">
        <v>398</v>
      </c>
      <c r="P3109"/>
      <c r="Q3109"/>
      <c r="R3109"/>
      <c r="S3109"/>
      <c r="T3109"/>
      <c r="U3109"/>
      <c r="V3109"/>
      <c r="W3109"/>
    </row>
    <row r="3110" spans="1:23" ht="27" customHeight="1" thickBot="1" x14ac:dyDescent="0.3">
      <c r="A3110" s="127">
        <v>20517</v>
      </c>
      <c r="B3110" s="78">
        <v>3165</v>
      </c>
      <c r="C3110" s="67" t="s">
        <v>49</v>
      </c>
      <c r="D3110" s="68">
        <v>43041.298611111109</v>
      </c>
      <c r="E3110" s="66" t="s">
        <v>41</v>
      </c>
      <c r="F3110" s="33">
        <v>43041.236111111109</v>
      </c>
      <c r="G3110" s="51">
        <f t="shared" si="430"/>
        <v>6.25E-2</v>
      </c>
      <c r="H3110" s="31" t="str">
        <f t="shared" si="431"/>
        <v>ACCEPTABLE</v>
      </c>
      <c r="J3110" s="33">
        <v>43041.286111111112</v>
      </c>
      <c r="K3110" s="33">
        <v>43041.297222222223</v>
      </c>
      <c r="L3110" s="27">
        <f t="shared" si="432"/>
        <v>1.1111111110949423E-2</v>
      </c>
      <c r="M3110" s="28" t="str">
        <f t="shared" si="433"/>
        <v>TRUE</v>
      </c>
      <c r="N3110" s="31" t="s">
        <v>41</v>
      </c>
      <c r="O3110" s="29" t="s">
        <v>1593</v>
      </c>
      <c r="P3110"/>
      <c r="Q3110"/>
      <c r="R3110"/>
      <c r="S3110"/>
      <c r="T3110"/>
      <c r="U3110"/>
      <c r="V3110"/>
      <c r="W3110"/>
    </row>
    <row r="3111" spans="1:23" ht="27" customHeight="1" thickBot="1" x14ac:dyDescent="0.3">
      <c r="A3111" s="127">
        <v>20517</v>
      </c>
      <c r="B3111" s="78">
        <v>3166</v>
      </c>
      <c r="C3111" s="67" t="s">
        <v>51</v>
      </c>
      <c r="D3111" s="68">
        <v>43041.340277777781</v>
      </c>
      <c r="E3111" s="66" t="s">
        <v>39</v>
      </c>
      <c r="F3111" s="33">
        <v>43041.236111111109</v>
      </c>
      <c r="G3111" s="51">
        <f t="shared" si="430"/>
        <v>0.10416666667151731</v>
      </c>
      <c r="H3111" s="31" t="str">
        <f t="shared" si="431"/>
        <v>ACCEPTABLE</v>
      </c>
      <c r="J3111" s="33">
        <v>43041.322916666664</v>
      </c>
      <c r="K3111" s="33">
        <v>43041.328472222223</v>
      </c>
      <c r="L3111" s="27">
        <f t="shared" si="432"/>
        <v>5.5555555591126904E-3</v>
      </c>
      <c r="M3111" s="28" t="str">
        <f t="shared" si="433"/>
        <v>TRUE</v>
      </c>
      <c r="N3111" s="31" t="s">
        <v>39</v>
      </c>
      <c r="O3111" s="29" t="s">
        <v>821</v>
      </c>
      <c r="P3111"/>
      <c r="Q3111"/>
      <c r="R3111"/>
      <c r="S3111"/>
      <c r="T3111"/>
      <c r="U3111"/>
      <c r="V3111"/>
      <c r="W3111"/>
    </row>
    <row r="3112" spans="1:23" ht="27" customHeight="1" thickBot="1" x14ac:dyDescent="0.3">
      <c r="A3112" s="127">
        <v>20517</v>
      </c>
      <c r="B3112" s="66">
        <v>6137</v>
      </c>
      <c r="C3112" s="67" t="s">
        <v>51</v>
      </c>
      <c r="D3112" s="68">
        <v>43042.277777777781</v>
      </c>
      <c r="E3112" s="66" t="s">
        <v>41</v>
      </c>
      <c r="F3112" s="33">
        <v>43042.240972222222</v>
      </c>
      <c r="G3112" s="51">
        <f t="shared" si="430"/>
        <v>3.680555555911269E-2</v>
      </c>
      <c r="H3112" s="31" t="str">
        <f t="shared" si="431"/>
        <v>TOO LATE</v>
      </c>
      <c r="J3112" s="33">
        <v>43042.270833333336</v>
      </c>
      <c r="K3112" s="33">
        <v>43042.277083333334</v>
      </c>
      <c r="L3112" s="27">
        <f t="shared" si="432"/>
        <v>6.2499999985448085E-3</v>
      </c>
      <c r="M3112" s="28" t="str">
        <f t="shared" si="433"/>
        <v>TRUE</v>
      </c>
      <c r="N3112" s="31" t="s">
        <v>41</v>
      </c>
      <c r="O3112" s="29" t="s">
        <v>821</v>
      </c>
      <c r="P3112"/>
      <c r="Q3112"/>
      <c r="R3112"/>
      <c r="S3112"/>
      <c r="T3112"/>
      <c r="U3112"/>
      <c r="V3112"/>
      <c r="W3112"/>
    </row>
    <row r="3113" spans="1:23" ht="27" customHeight="1" thickBot="1" x14ac:dyDescent="0.3">
      <c r="A3113" s="127">
        <v>20517</v>
      </c>
      <c r="B3113" s="66">
        <v>6138</v>
      </c>
      <c r="C3113" s="67" t="s">
        <v>49</v>
      </c>
      <c r="D3113" s="68">
        <v>43042.305555555555</v>
      </c>
      <c r="E3113" s="66" t="s">
        <v>39</v>
      </c>
      <c r="F3113" s="33">
        <v>43042.240972222222</v>
      </c>
      <c r="G3113" s="51">
        <f t="shared" si="430"/>
        <v>6.4583333332848269E-2</v>
      </c>
      <c r="H3113" s="31" t="str">
        <f t="shared" si="431"/>
        <v>ACCEPTABLE</v>
      </c>
      <c r="J3113" s="33">
        <v>43042.309027777781</v>
      </c>
      <c r="K3113" s="33">
        <v>43042.321527777778</v>
      </c>
      <c r="L3113" s="27">
        <f t="shared" si="432"/>
        <v>1.2499999997089617E-2</v>
      </c>
      <c r="M3113" s="28" t="str">
        <f t="shared" si="433"/>
        <v>TRUE</v>
      </c>
      <c r="N3113" s="31" t="s">
        <v>39</v>
      </c>
      <c r="O3113" s="29" t="s">
        <v>1593</v>
      </c>
      <c r="P3113"/>
      <c r="Q3113"/>
      <c r="R3113"/>
      <c r="S3113"/>
      <c r="T3113"/>
      <c r="U3113"/>
      <c r="V3113"/>
      <c r="W3113"/>
    </row>
    <row r="3114" spans="1:23" ht="27" customHeight="1" thickBot="1" x14ac:dyDescent="0.3">
      <c r="A3114" s="127">
        <v>20516</v>
      </c>
      <c r="B3114" s="66">
        <v>6138</v>
      </c>
      <c r="C3114" s="67" t="s">
        <v>43</v>
      </c>
      <c r="D3114" s="68">
        <v>43042.319444444445</v>
      </c>
      <c r="E3114" s="66" t="s">
        <v>41</v>
      </c>
      <c r="F3114" s="33">
        <v>43042.240972222222</v>
      </c>
      <c r="G3114" s="51">
        <f t="shared" si="430"/>
        <v>7.8472222223354038E-2</v>
      </c>
      <c r="H3114" s="31" t="str">
        <f t="shared" si="431"/>
        <v>ACCEPTABLE</v>
      </c>
      <c r="J3114" s="33">
        <v>43042.340277777781</v>
      </c>
      <c r="K3114" s="33">
        <v>43042.345833333333</v>
      </c>
      <c r="L3114" s="27">
        <f t="shared" si="432"/>
        <v>5.5555555518367328E-3</v>
      </c>
      <c r="M3114" s="28" t="str">
        <f t="shared" si="433"/>
        <v>TRUE</v>
      </c>
      <c r="N3114" s="31" t="s">
        <v>41</v>
      </c>
      <c r="O3114" s="29" t="s">
        <v>44</v>
      </c>
      <c r="P3114"/>
      <c r="Q3114"/>
      <c r="R3114"/>
      <c r="S3114"/>
      <c r="T3114"/>
      <c r="U3114"/>
      <c r="V3114"/>
      <c r="W3114"/>
    </row>
    <row r="3115" spans="1:23" ht="27" customHeight="1" thickBot="1" x14ac:dyDescent="0.3">
      <c r="A3115" s="127">
        <v>20516</v>
      </c>
      <c r="B3115" s="66">
        <v>6138</v>
      </c>
      <c r="C3115" s="67" t="s">
        <v>40</v>
      </c>
      <c r="D3115" s="68">
        <v>43042.347222222219</v>
      </c>
      <c r="E3115" s="66" t="s">
        <v>39</v>
      </c>
      <c r="F3115" s="33">
        <v>43042.240972222222</v>
      </c>
      <c r="G3115" s="51">
        <f t="shared" si="430"/>
        <v>0.10624999999708962</v>
      </c>
      <c r="H3115" s="31" t="str">
        <f t="shared" si="431"/>
        <v>ACCEPTABLE</v>
      </c>
      <c r="J3115" s="33">
        <v>43042.365277777775</v>
      </c>
      <c r="K3115" s="33">
        <v>43042.376388888886</v>
      </c>
      <c r="L3115" s="27">
        <f t="shared" si="432"/>
        <v>1.1111111110949423E-2</v>
      </c>
      <c r="M3115" s="28" t="str">
        <f t="shared" si="433"/>
        <v>TRUE</v>
      </c>
      <c r="N3115" s="31" t="s">
        <v>128</v>
      </c>
      <c r="O3115" s="29" t="s">
        <v>1151</v>
      </c>
      <c r="P3115"/>
      <c r="Q3115"/>
      <c r="R3115"/>
      <c r="S3115"/>
      <c r="T3115"/>
      <c r="U3115"/>
      <c r="V3115"/>
      <c r="W3115"/>
    </row>
    <row r="3116" spans="1:23" ht="27" customHeight="1" thickBot="1" x14ac:dyDescent="0.3">
      <c r="A3116" s="127">
        <v>20518</v>
      </c>
      <c r="B3116" s="78">
        <v>3171</v>
      </c>
      <c r="C3116" s="67" t="s">
        <v>40</v>
      </c>
      <c r="D3116" s="68">
        <v>43042.645833333336</v>
      </c>
      <c r="E3116" s="66" t="s">
        <v>41</v>
      </c>
      <c r="F3116" s="33">
        <v>43042.550694444442</v>
      </c>
      <c r="G3116" s="51">
        <f t="shared" si="430"/>
        <v>9.5138888893416151E-2</v>
      </c>
      <c r="H3116" s="31" t="str">
        <f t="shared" si="431"/>
        <v>ACCEPTABLE</v>
      </c>
      <c r="J3116" s="33">
        <v>43042.640277777777</v>
      </c>
      <c r="K3116" s="33">
        <v>43042.651388888888</v>
      </c>
      <c r="L3116" s="27">
        <f t="shared" si="432"/>
        <v>1.1111111110949423E-2</v>
      </c>
      <c r="M3116" s="28" t="str">
        <f t="shared" si="433"/>
        <v>TRUE</v>
      </c>
      <c r="N3116" s="31" t="s">
        <v>41</v>
      </c>
      <c r="O3116" s="29" t="s">
        <v>1444</v>
      </c>
      <c r="P3116"/>
      <c r="Q3116"/>
      <c r="R3116"/>
      <c r="S3116"/>
      <c r="T3116"/>
      <c r="U3116"/>
      <c r="V3116"/>
      <c r="W3116"/>
    </row>
    <row r="3117" spans="1:23" ht="27" customHeight="1" thickBot="1" x14ac:dyDescent="0.3">
      <c r="A3117" s="127">
        <v>20518</v>
      </c>
      <c r="B3117" s="78">
        <v>3172</v>
      </c>
      <c r="C3117" s="67" t="s">
        <v>43</v>
      </c>
      <c r="D3117" s="68">
        <v>43042.680555555555</v>
      </c>
      <c r="E3117" s="66" t="s">
        <v>39</v>
      </c>
      <c r="F3117" s="33">
        <v>43042.550694444442</v>
      </c>
      <c r="G3117" s="51">
        <f t="shared" si="430"/>
        <v>0.12986111111240461</v>
      </c>
      <c r="H3117" s="31" t="str">
        <f t="shared" si="431"/>
        <v>ACCEPTABLE</v>
      </c>
      <c r="J3117" s="33">
        <v>43042.686111111114</v>
      </c>
      <c r="K3117" s="33">
        <v>43042.691666666666</v>
      </c>
      <c r="L3117" s="27">
        <f t="shared" si="432"/>
        <v>5.5555555518367328E-3</v>
      </c>
      <c r="M3117" s="28" t="str">
        <f t="shared" si="433"/>
        <v>TRUE</v>
      </c>
      <c r="N3117" s="31" t="s">
        <v>39</v>
      </c>
      <c r="O3117" s="29" t="s">
        <v>1155</v>
      </c>
      <c r="P3117"/>
      <c r="Q3117"/>
      <c r="R3117"/>
      <c r="S3117"/>
      <c r="T3117"/>
      <c r="U3117"/>
      <c r="V3117"/>
      <c r="W3117"/>
    </row>
    <row r="3118" spans="1:23" ht="27" customHeight="1" thickBot="1" x14ac:dyDescent="0.3">
      <c r="A3118" s="119">
        <v>20519</v>
      </c>
      <c r="B3118" s="74">
        <v>3174</v>
      </c>
      <c r="C3118" s="71" t="s">
        <v>51</v>
      </c>
      <c r="D3118" s="72">
        <v>43043.409722222219</v>
      </c>
      <c r="E3118" s="70" t="s">
        <v>39</v>
      </c>
      <c r="F3118" s="33">
        <v>43043.17083333333</v>
      </c>
      <c r="G3118" s="51">
        <f t="shared" si="430"/>
        <v>0.23888888888905058</v>
      </c>
      <c r="H3118" s="31" t="str">
        <f t="shared" si="431"/>
        <v>ACCEPTABLE</v>
      </c>
      <c r="J3118" s="33">
        <v>43043.402777777781</v>
      </c>
      <c r="K3118" s="33">
        <v>43043.409722222219</v>
      </c>
      <c r="L3118" s="27">
        <f t="shared" si="432"/>
        <v>6.9444444379769266E-3</v>
      </c>
      <c r="M3118" s="28" t="str">
        <f t="shared" si="433"/>
        <v>TRUE</v>
      </c>
      <c r="N3118" s="31" t="s">
        <v>39</v>
      </c>
      <c r="O3118" s="29" t="s">
        <v>812</v>
      </c>
      <c r="P3118"/>
      <c r="Q3118"/>
      <c r="R3118"/>
      <c r="S3118"/>
      <c r="T3118"/>
      <c r="U3118"/>
      <c r="V3118"/>
      <c r="W3118"/>
    </row>
    <row r="3119" spans="1:23" ht="27" customHeight="1" thickBot="1" x14ac:dyDescent="0.3">
      <c r="A3119" s="127">
        <v>20520</v>
      </c>
      <c r="B3119" s="78">
        <v>3177</v>
      </c>
      <c r="C3119" s="67" t="s">
        <v>40</v>
      </c>
      <c r="D3119" s="68">
        <v>43044.34375</v>
      </c>
      <c r="E3119" s="66" t="s">
        <v>41</v>
      </c>
      <c r="F3119" s="33">
        <v>43043.645833333336</v>
      </c>
      <c r="G3119" s="51">
        <f t="shared" si="430"/>
        <v>0.69791666666424135</v>
      </c>
      <c r="H3119" s="31" t="str">
        <f t="shared" si="431"/>
        <v>ACCEPTABLE</v>
      </c>
      <c r="J3119" s="33">
        <v>43044.334027777775</v>
      </c>
      <c r="K3119" s="33">
        <v>43044.345138888886</v>
      </c>
      <c r="L3119" s="27">
        <f t="shared" si="432"/>
        <v>1.1111111110949423E-2</v>
      </c>
      <c r="M3119" s="28" t="str">
        <f t="shared" si="433"/>
        <v>TRUE</v>
      </c>
      <c r="N3119" s="31" t="s">
        <v>41</v>
      </c>
      <c r="O3119" s="29" t="s">
        <v>1594</v>
      </c>
      <c r="P3119"/>
      <c r="Q3119"/>
      <c r="R3119"/>
      <c r="S3119"/>
      <c r="T3119"/>
      <c r="U3119"/>
      <c r="V3119"/>
      <c r="W3119"/>
    </row>
    <row r="3120" spans="1:23" ht="27" customHeight="1" thickBot="1" x14ac:dyDescent="0.3">
      <c r="A3120" s="127">
        <v>20520</v>
      </c>
      <c r="B3120" s="78">
        <v>3178</v>
      </c>
      <c r="C3120" s="67" t="s">
        <v>40</v>
      </c>
      <c r="D3120" s="68">
        <v>43044.371527777781</v>
      </c>
      <c r="E3120" s="66" t="s">
        <v>39</v>
      </c>
      <c r="F3120" s="33">
        <v>43043.645833333336</v>
      </c>
      <c r="G3120" s="51">
        <f t="shared" si="430"/>
        <v>0.72569444444525288</v>
      </c>
      <c r="H3120" s="31" t="str">
        <f t="shared" si="431"/>
        <v>ACCEPTABLE</v>
      </c>
      <c r="J3120" s="33">
        <v>43044.364583333336</v>
      </c>
      <c r="K3120" s="33">
        <v>43044.376388888886</v>
      </c>
      <c r="L3120" s="27">
        <f t="shared" si="432"/>
        <v>1.1805555550381541E-2</v>
      </c>
      <c r="M3120" s="28" t="str">
        <f t="shared" si="433"/>
        <v>TRUE</v>
      </c>
      <c r="N3120" s="31" t="s">
        <v>39</v>
      </c>
      <c r="O3120" s="29" t="s">
        <v>1594</v>
      </c>
      <c r="P3120"/>
      <c r="Q3120"/>
      <c r="R3120"/>
      <c r="S3120"/>
      <c r="T3120"/>
      <c r="U3120"/>
      <c r="V3120"/>
      <c r="W3120"/>
    </row>
    <row r="3121" spans="1:23" ht="27" customHeight="1" thickBot="1" x14ac:dyDescent="0.3">
      <c r="A3121" s="119">
        <v>20519</v>
      </c>
      <c r="B3121" s="74">
        <v>3179</v>
      </c>
      <c r="C3121" s="71" t="s">
        <v>53</v>
      </c>
      <c r="D3121" s="72">
        <v>43044.465277777781</v>
      </c>
      <c r="E3121" s="70" t="s">
        <v>41</v>
      </c>
      <c r="F3121" s="33">
        <v>43044.299305555556</v>
      </c>
      <c r="G3121" s="51">
        <f t="shared" si="430"/>
        <v>0.16597222222480923</v>
      </c>
      <c r="H3121" s="31" t="str">
        <f t="shared" si="431"/>
        <v>ACCEPTABLE</v>
      </c>
      <c r="J3121" s="33">
        <v>43044.456944444442</v>
      </c>
      <c r="K3121" s="33">
        <v>43044.463888888888</v>
      </c>
      <c r="L3121" s="27">
        <f t="shared" si="432"/>
        <v>6.9444444452528842E-3</v>
      </c>
      <c r="M3121" s="28" t="str">
        <f t="shared" si="433"/>
        <v>TRUE</v>
      </c>
      <c r="N3121" s="31" t="s">
        <v>41</v>
      </c>
      <c r="O3121" s="29" t="s">
        <v>780</v>
      </c>
      <c r="P3121"/>
      <c r="Q3121"/>
      <c r="R3121"/>
      <c r="S3121"/>
      <c r="T3121"/>
      <c r="U3121"/>
      <c r="V3121"/>
      <c r="W3121"/>
    </row>
    <row r="3122" spans="1:23" ht="27" customHeight="1" thickBot="1" x14ac:dyDescent="0.3">
      <c r="A3122" s="119">
        <v>20519</v>
      </c>
      <c r="B3122" s="74">
        <v>3180</v>
      </c>
      <c r="C3122" s="71" t="s">
        <v>53</v>
      </c>
      <c r="D3122" s="72">
        <v>43044.520833333336</v>
      </c>
      <c r="E3122" s="70" t="s">
        <v>39</v>
      </c>
      <c r="F3122" s="33">
        <v>43044.299305555556</v>
      </c>
      <c r="G3122" s="51">
        <f t="shared" si="430"/>
        <v>0.22152777777955635</v>
      </c>
      <c r="H3122" s="31" t="str">
        <f t="shared" si="431"/>
        <v>ACCEPTABLE</v>
      </c>
      <c r="J3122" s="33">
        <v>43044.511111111111</v>
      </c>
      <c r="K3122" s="33">
        <v>43044.51666666667</v>
      </c>
      <c r="L3122" s="27">
        <f t="shared" si="432"/>
        <v>5.5555555591126904E-3</v>
      </c>
      <c r="M3122" s="28" t="str">
        <f t="shared" si="433"/>
        <v>TRUE</v>
      </c>
      <c r="N3122" s="31" t="s">
        <v>39</v>
      </c>
      <c r="O3122" s="29" t="s">
        <v>780</v>
      </c>
      <c r="P3122"/>
      <c r="Q3122"/>
      <c r="R3122"/>
      <c r="S3122"/>
      <c r="T3122"/>
      <c r="U3122"/>
      <c r="V3122"/>
      <c r="W3122"/>
    </row>
    <row r="3123" spans="1:23" ht="27" customHeight="1" thickBot="1" x14ac:dyDescent="0.3">
      <c r="A3123" s="119">
        <v>20519</v>
      </c>
      <c r="B3123" s="74">
        <v>3181</v>
      </c>
      <c r="C3123" s="71" t="s">
        <v>51</v>
      </c>
      <c r="D3123" s="72">
        <v>43045.236111111109</v>
      </c>
      <c r="E3123" s="70" t="s">
        <v>41</v>
      </c>
      <c r="F3123" s="33">
        <v>43044.642361111109</v>
      </c>
      <c r="G3123" s="51">
        <f t="shared" si="430"/>
        <v>0.59375</v>
      </c>
      <c r="H3123" s="31" t="str">
        <f t="shared" si="431"/>
        <v>ACCEPTABLE</v>
      </c>
      <c r="J3123" s="33">
        <v>43045.238888888889</v>
      </c>
      <c r="K3123" s="33">
        <v>43045.245833333334</v>
      </c>
      <c r="L3123" s="27">
        <f t="shared" si="432"/>
        <v>6.9444444452528842E-3</v>
      </c>
      <c r="M3123" s="28" t="str">
        <f t="shared" si="433"/>
        <v>TRUE</v>
      </c>
      <c r="N3123" s="31" t="s">
        <v>41</v>
      </c>
      <c r="O3123" s="31" t="s">
        <v>821</v>
      </c>
      <c r="P3123"/>
      <c r="Q3123"/>
      <c r="R3123"/>
      <c r="S3123"/>
      <c r="T3123"/>
      <c r="U3123"/>
      <c r="V3123"/>
      <c r="W3123"/>
    </row>
    <row r="3124" spans="1:23" ht="27" customHeight="1" thickBot="1" x14ac:dyDescent="0.3">
      <c r="A3124" s="119">
        <v>20519</v>
      </c>
      <c r="B3124" s="74">
        <v>3182</v>
      </c>
      <c r="C3124" s="71" t="s">
        <v>340</v>
      </c>
      <c r="D3124" s="72">
        <v>43045.263888888891</v>
      </c>
      <c r="E3124" s="70" t="s">
        <v>39</v>
      </c>
      <c r="F3124" s="33">
        <v>43044.642361111109</v>
      </c>
      <c r="G3124" s="51">
        <f t="shared" ref="G3124:G3169" si="434">IF(D3124="","",D3124-F3124)</f>
        <v>0.62152777778101154</v>
      </c>
      <c r="H3124" s="31" t="str">
        <f t="shared" si="431"/>
        <v>ACCEPTABLE</v>
      </c>
      <c r="J3124" s="33">
        <v>43045.268055555556</v>
      </c>
      <c r="K3124" s="33">
        <v>43045.27847222222</v>
      </c>
      <c r="L3124" s="27">
        <f t="shared" si="432"/>
        <v>1.0416666664241347E-2</v>
      </c>
      <c r="M3124" s="28" t="str">
        <f t="shared" si="433"/>
        <v>TRUE</v>
      </c>
      <c r="N3124" s="31" t="s">
        <v>39</v>
      </c>
      <c r="O3124" s="31" t="s">
        <v>1595</v>
      </c>
      <c r="P3124"/>
      <c r="Q3124"/>
      <c r="R3124"/>
      <c r="S3124"/>
      <c r="T3124"/>
      <c r="U3124"/>
      <c r="V3124"/>
      <c r="W3124"/>
    </row>
    <row r="3125" spans="1:23" ht="27" customHeight="1" thickBot="1" x14ac:dyDescent="0.3">
      <c r="A3125" s="119">
        <v>20520</v>
      </c>
      <c r="B3125" s="74">
        <v>3183</v>
      </c>
      <c r="C3125" s="71" t="s">
        <v>340</v>
      </c>
      <c r="D3125" s="72">
        <v>43046.434027777781</v>
      </c>
      <c r="E3125" s="70" t="s">
        <v>41</v>
      </c>
      <c r="F3125" s="33">
        <v>43045.645833333336</v>
      </c>
      <c r="G3125" s="51">
        <f t="shared" si="434"/>
        <v>0.78819444444525288</v>
      </c>
      <c r="H3125" s="31" t="str">
        <f t="shared" ref="H3125:H3170" si="435">IF(D3125-F3125&lt;0,"TOO LATE",IF(G3125="","",IF(OR(DAY(D3125-F3125)&gt;1,AND(HOUR(D3125-F3125)&gt;HOUR("0:59"),(SIGN(D3125-F3125)=1))),"ACCEPTABLE","TOO LATE")))</f>
        <v>ACCEPTABLE</v>
      </c>
      <c r="J3125" s="33">
        <v>43046.411805555559</v>
      </c>
      <c r="K3125" s="33">
        <v>43046.426388888889</v>
      </c>
      <c r="L3125" s="27">
        <f t="shared" si="432"/>
        <v>1.4583333329937886E-2</v>
      </c>
      <c r="M3125" s="28" t="str">
        <f t="shared" si="433"/>
        <v>TRUE</v>
      </c>
      <c r="N3125" s="31" t="s">
        <v>128</v>
      </c>
      <c r="O3125" s="29" t="s">
        <v>1555</v>
      </c>
      <c r="P3125"/>
      <c r="Q3125"/>
      <c r="R3125"/>
      <c r="S3125"/>
      <c r="T3125"/>
      <c r="U3125"/>
      <c r="V3125"/>
      <c r="W3125"/>
    </row>
    <row r="3126" spans="1:23" ht="27" customHeight="1" thickBot="1" x14ac:dyDescent="0.3">
      <c r="A3126" s="126">
        <v>20520</v>
      </c>
      <c r="B3126" s="81">
        <v>3184</v>
      </c>
      <c r="C3126" s="142" t="s">
        <v>1479</v>
      </c>
      <c r="D3126" s="143">
        <v>43046.46875</v>
      </c>
      <c r="E3126" s="126" t="s">
        <v>128</v>
      </c>
      <c r="F3126" s="33">
        <v>43045.645833333336</v>
      </c>
      <c r="G3126" s="51">
        <f t="shared" si="434"/>
        <v>0.82291666666424135</v>
      </c>
      <c r="H3126" s="31" t="str">
        <f t="shared" si="435"/>
        <v>ACCEPTABLE</v>
      </c>
      <c r="J3126" s="33">
        <v>43046.45</v>
      </c>
      <c r="K3126" s="33">
        <v>43046.462500000001</v>
      </c>
      <c r="L3126" s="27">
        <f t="shared" ref="L3126:L3171" si="436">IF(OR(K3126="",J3126=""), "Incomplete Data", K3126-J3126)</f>
        <v>1.2500000004365575E-2</v>
      </c>
      <c r="M3126" s="28" t="str">
        <f t="shared" ref="M3126:M3171" si="437">_xlfn.IFS(OR(J3126=0,K3126=0,L3126=""), "Incomplete Data", OR(L3126&gt;$M$5,L3126&lt;-$M$5),"FALSE",  OR(L3126&lt;=$M$5,L3126&gt;-$M$5), "TRUE")</f>
        <v>TRUE</v>
      </c>
      <c r="N3126" s="31" t="s">
        <v>128</v>
      </c>
      <c r="O3126" s="29" t="s">
        <v>1596</v>
      </c>
      <c r="P3126"/>
      <c r="Q3126"/>
      <c r="R3126"/>
      <c r="S3126"/>
      <c r="T3126"/>
      <c r="U3126"/>
      <c r="V3126"/>
      <c r="W3126"/>
    </row>
    <row r="3127" spans="1:23" ht="27" customHeight="1" thickBot="1" x14ac:dyDescent="0.3">
      <c r="A3127" s="119">
        <v>20523</v>
      </c>
      <c r="B3127" s="74">
        <v>3185</v>
      </c>
      <c r="C3127" s="71" t="s">
        <v>40</v>
      </c>
      <c r="D3127" s="72">
        <v>43046.486111111109</v>
      </c>
      <c r="E3127" s="70" t="s">
        <v>39</v>
      </c>
      <c r="F3127" s="33">
        <v>43046.439583333333</v>
      </c>
      <c r="G3127" s="51">
        <f t="shared" si="434"/>
        <v>4.6527777776645962E-2</v>
      </c>
      <c r="H3127" s="31" t="str">
        <f t="shared" si="435"/>
        <v>ACCEPTABLE</v>
      </c>
      <c r="J3127" s="33">
        <v>43046.474305555559</v>
      </c>
      <c r="K3127" s="33">
        <v>43046.48541666667</v>
      </c>
      <c r="L3127" s="27">
        <f t="shared" si="436"/>
        <v>1.1111111110949423E-2</v>
      </c>
      <c r="M3127" s="28" t="str">
        <f t="shared" si="437"/>
        <v>TRUE</v>
      </c>
      <c r="N3127" s="31" t="s">
        <v>39</v>
      </c>
      <c r="O3127" s="29" t="s">
        <v>1597</v>
      </c>
      <c r="P3127"/>
      <c r="Q3127"/>
      <c r="R3127"/>
      <c r="S3127"/>
      <c r="T3127"/>
      <c r="U3127"/>
      <c r="V3127"/>
      <c r="W3127"/>
    </row>
    <row r="3128" spans="1:23" ht="27" customHeight="1" thickBot="1" x14ac:dyDescent="0.3">
      <c r="A3128" s="119">
        <v>20524</v>
      </c>
      <c r="B3128" s="74">
        <v>3186</v>
      </c>
      <c r="C3128" s="71" t="s">
        <v>40</v>
      </c>
      <c r="D3128" s="72">
        <v>43049.194444444445</v>
      </c>
      <c r="E3128" s="70" t="s">
        <v>41</v>
      </c>
      <c r="F3128" s="33">
        <v>43048.699305555558</v>
      </c>
      <c r="G3128" s="51">
        <f t="shared" si="434"/>
        <v>0.49513888888759539</v>
      </c>
      <c r="H3128" s="31" t="str">
        <f t="shared" si="435"/>
        <v>ACCEPTABLE</v>
      </c>
      <c r="J3128" s="33">
        <v>43049.169444444444</v>
      </c>
      <c r="K3128" s="33">
        <v>43049.177777777775</v>
      </c>
      <c r="L3128" s="27">
        <f t="shared" si="436"/>
        <v>8.333333331393078E-3</v>
      </c>
      <c r="M3128" s="28" t="str">
        <f t="shared" si="437"/>
        <v>TRUE</v>
      </c>
      <c r="N3128" s="31" t="s">
        <v>41</v>
      </c>
      <c r="O3128" s="29" t="s">
        <v>1598</v>
      </c>
      <c r="P3128"/>
      <c r="Q3128"/>
      <c r="R3128"/>
      <c r="S3128"/>
      <c r="T3128"/>
      <c r="U3128"/>
      <c r="V3128"/>
      <c r="W3128"/>
    </row>
    <row r="3129" spans="1:23" ht="27" customHeight="1" thickBot="1" x14ac:dyDescent="0.3">
      <c r="A3129" s="119">
        <v>20524</v>
      </c>
      <c r="B3129" s="74">
        <v>3187</v>
      </c>
      <c r="C3129" s="71" t="s">
        <v>43</v>
      </c>
      <c r="D3129" s="72">
        <v>43049.222222222219</v>
      </c>
      <c r="E3129" s="70" t="s">
        <v>39</v>
      </c>
      <c r="F3129" s="33">
        <v>43048.699305555558</v>
      </c>
      <c r="G3129" s="51">
        <f t="shared" si="434"/>
        <v>0.52291666666133096</v>
      </c>
      <c r="H3129" s="31" t="str">
        <f t="shared" si="435"/>
        <v>ACCEPTABLE</v>
      </c>
      <c r="J3129" s="33">
        <v>43049.195138888892</v>
      </c>
      <c r="K3129" s="33">
        <v>43049.201388888891</v>
      </c>
      <c r="L3129" s="27">
        <f t="shared" si="436"/>
        <v>6.2499999985448085E-3</v>
      </c>
      <c r="M3129" s="28" t="str">
        <f t="shared" si="437"/>
        <v>TRUE</v>
      </c>
      <c r="N3129" s="31" t="s">
        <v>39</v>
      </c>
      <c r="O3129" s="29" t="s">
        <v>1155</v>
      </c>
      <c r="P3129"/>
      <c r="Q3129"/>
      <c r="R3129"/>
      <c r="S3129"/>
      <c r="T3129"/>
      <c r="U3129"/>
      <c r="V3129"/>
      <c r="W3129"/>
    </row>
    <row r="3130" spans="1:23" ht="27" customHeight="1" thickBot="1" x14ac:dyDescent="0.3">
      <c r="A3130" s="127">
        <v>20525</v>
      </c>
      <c r="B3130" s="78">
        <v>3188</v>
      </c>
      <c r="C3130" s="67" t="s">
        <v>49</v>
      </c>
      <c r="D3130" s="68">
        <v>43049.663194444445</v>
      </c>
      <c r="E3130" s="66" t="s">
        <v>41</v>
      </c>
      <c r="F3130" s="33">
        <v>43049.405555555553</v>
      </c>
      <c r="G3130" s="51">
        <f t="shared" si="434"/>
        <v>0.25763888889196096</v>
      </c>
      <c r="H3130" s="31" t="str">
        <f t="shared" si="435"/>
        <v>ACCEPTABLE</v>
      </c>
      <c r="J3130" s="33">
        <v>43049.689583333333</v>
      </c>
      <c r="K3130" s="33">
        <v>43049.701388888891</v>
      </c>
      <c r="L3130" s="27">
        <f t="shared" si="436"/>
        <v>1.1805555557657499E-2</v>
      </c>
      <c r="M3130" s="28" t="str">
        <f t="shared" si="437"/>
        <v>TRUE</v>
      </c>
      <c r="N3130" s="31" t="s">
        <v>41</v>
      </c>
      <c r="O3130" s="31" t="s">
        <v>987</v>
      </c>
      <c r="P3130"/>
      <c r="Q3130"/>
      <c r="R3130"/>
      <c r="S3130"/>
      <c r="T3130"/>
      <c r="U3130"/>
      <c r="V3130"/>
      <c r="W3130"/>
    </row>
    <row r="3131" spans="1:23" ht="27" customHeight="1" thickBot="1" x14ac:dyDescent="0.3">
      <c r="A3131" s="127">
        <v>20525</v>
      </c>
      <c r="B3131" s="78">
        <v>3189</v>
      </c>
      <c r="C3131" s="67" t="s">
        <v>1261</v>
      </c>
      <c r="D3131" s="68">
        <v>43049.697916666664</v>
      </c>
      <c r="E3131" s="66" t="s">
        <v>39</v>
      </c>
      <c r="F3131" s="33">
        <v>43049.405555555553</v>
      </c>
      <c r="G3131" s="51">
        <f t="shared" si="434"/>
        <v>0.29236111111094942</v>
      </c>
      <c r="H3131" s="31" t="str">
        <f t="shared" si="435"/>
        <v>ACCEPTABLE</v>
      </c>
      <c r="J3131" s="33">
        <v>43049.720833333333</v>
      </c>
      <c r="K3131" s="33">
        <v>43049.727777777778</v>
      </c>
      <c r="L3131" s="27">
        <f t="shared" si="436"/>
        <v>6.9444444452528842E-3</v>
      </c>
      <c r="M3131" s="28" t="str">
        <f t="shared" si="437"/>
        <v>TRUE</v>
      </c>
      <c r="N3131" s="31" t="s">
        <v>128</v>
      </c>
      <c r="O3131" s="29" t="s">
        <v>181</v>
      </c>
      <c r="P3131"/>
      <c r="Q3131"/>
      <c r="R3131"/>
      <c r="S3131"/>
      <c r="T3131"/>
      <c r="U3131"/>
      <c r="V3131"/>
      <c r="W3131"/>
    </row>
    <row r="3132" spans="1:23" ht="27" customHeight="1" thickBot="1" x14ac:dyDescent="0.3">
      <c r="A3132" s="127">
        <v>20526</v>
      </c>
      <c r="B3132" s="78">
        <v>3190</v>
      </c>
      <c r="C3132" s="67" t="s">
        <v>40</v>
      </c>
      <c r="D3132" s="68">
        <v>43049.75</v>
      </c>
      <c r="E3132" s="66" t="s">
        <v>41</v>
      </c>
      <c r="F3132" s="33">
        <v>43049.405555555553</v>
      </c>
      <c r="G3132" s="51">
        <f t="shared" si="434"/>
        <v>0.34444444444670808</v>
      </c>
      <c r="H3132" s="31" t="str">
        <f t="shared" si="435"/>
        <v>ACCEPTABLE</v>
      </c>
      <c r="J3132" s="33">
        <v>43049.736111111109</v>
      </c>
      <c r="K3132" s="33">
        <v>43049.745138888888</v>
      </c>
      <c r="L3132" s="27">
        <f t="shared" si="436"/>
        <v>9.0277777781011537E-3</v>
      </c>
      <c r="M3132" s="28" t="str">
        <f t="shared" si="437"/>
        <v>TRUE</v>
      </c>
      <c r="N3132" s="31" t="s">
        <v>41</v>
      </c>
      <c r="O3132" s="29" t="s">
        <v>1598</v>
      </c>
      <c r="P3132"/>
      <c r="Q3132"/>
      <c r="R3132"/>
      <c r="S3132"/>
      <c r="T3132"/>
      <c r="U3132"/>
      <c r="V3132"/>
      <c r="W3132"/>
    </row>
    <row r="3133" spans="1:23" ht="27" customHeight="1" thickBot="1" x14ac:dyDescent="0.3">
      <c r="A3133" s="127">
        <v>20526</v>
      </c>
      <c r="B3133" s="78">
        <v>3191</v>
      </c>
      <c r="C3133" s="67" t="s">
        <v>40</v>
      </c>
      <c r="D3133" s="68">
        <v>43049.770833333336</v>
      </c>
      <c r="E3133" s="66" t="s">
        <v>39</v>
      </c>
      <c r="F3133" s="33">
        <v>43049.405555555553</v>
      </c>
      <c r="G3133" s="51">
        <f t="shared" si="434"/>
        <v>0.36527777778246673</v>
      </c>
      <c r="H3133" s="31" t="str">
        <f t="shared" si="435"/>
        <v>ACCEPTABLE</v>
      </c>
      <c r="J3133" s="33">
        <v>43049.772222222222</v>
      </c>
      <c r="K3133" s="33">
        <v>43049.782638888886</v>
      </c>
      <c r="L3133" s="27">
        <f t="shared" si="436"/>
        <v>1.0416666664241347E-2</v>
      </c>
      <c r="M3133" s="28" t="str">
        <f t="shared" si="437"/>
        <v>TRUE</v>
      </c>
      <c r="N3133" s="31" t="s">
        <v>128</v>
      </c>
      <c r="O3133" s="29" t="s">
        <v>420</v>
      </c>
      <c r="P3133"/>
      <c r="Q3133"/>
      <c r="R3133"/>
      <c r="S3133"/>
      <c r="T3133"/>
      <c r="U3133"/>
      <c r="V3133"/>
      <c r="W3133"/>
    </row>
    <row r="3134" spans="1:23" ht="27" customHeight="1" thickBot="1" x14ac:dyDescent="0.3">
      <c r="A3134" s="119">
        <v>20525</v>
      </c>
      <c r="B3134" s="74">
        <v>3192</v>
      </c>
      <c r="C3134" s="71" t="s">
        <v>53</v>
      </c>
      <c r="D3134" s="72">
        <v>43050.21875</v>
      </c>
      <c r="E3134" s="70" t="s">
        <v>41</v>
      </c>
      <c r="F3134" s="33">
        <v>43050.165277777778</v>
      </c>
      <c r="G3134" s="51">
        <f t="shared" si="434"/>
        <v>5.3472222221898846E-2</v>
      </c>
      <c r="H3134" s="31" t="str">
        <f t="shared" si="435"/>
        <v>ACCEPTABLE</v>
      </c>
      <c r="J3134" s="33">
        <v>43050.222916666666</v>
      </c>
      <c r="K3134" s="33">
        <v>43050.231944444444</v>
      </c>
      <c r="L3134" s="27">
        <f t="shared" si="436"/>
        <v>9.0277777781011537E-3</v>
      </c>
      <c r="M3134" s="28" t="str">
        <f t="shared" si="437"/>
        <v>TRUE</v>
      </c>
      <c r="N3134" s="31" t="s">
        <v>41</v>
      </c>
      <c r="O3134" s="29" t="s">
        <v>1177</v>
      </c>
      <c r="P3134"/>
      <c r="Q3134"/>
      <c r="R3134"/>
      <c r="S3134"/>
      <c r="T3134"/>
      <c r="U3134"/>
      <c r="V3134"/>
      <c r="W3134"/>
    </row>
    <row r="3135" spans="1:23" ht="27" customHeight="1" thickBot="1" x14ac:dyDescent="0.3">
      <c r="A3135" s="127">
        <v>20525</v>
      </c>
      <c r="B3135" s="78">
        <v>3193</v>
      </c>
      <c r="C3135" s="67" t="s">
        <v>53</v>
      </c>
      <c r="D3135" s="68">
        <v>43050.270833333336</v>
      </c>
      <c r="E3135" s="66" t="s">
        <v>39</v>
      </c>
      <c r="F3135" s="33">
        <v>43050.165277777778</v>
      </c>
      <c r="G3135" s="51">
        <f t="shared" si="434"/>
        <v>0.1055555555576575</v>
      </c>
      <c r="H3135" s="31" t="str">
        <f t="shared" si="435"/>
        <v>ACCEPTABLE</v>
      </c>
      <c r="J3135" s="33">
        <v>43050.274305555555</v>
      </c>
      <c r="K3135" s="33">
        <v>43050.277083333334</v>
      </c>
      <c r="L3135" s="27">
        <f t="shared" si="436"/>
        <v>2.7777777795563452E-3</v>
      </c>
      <c r="M3135" s="28" t="str">
        <f t="shared" si="437"/>
        <v>TRUE</v>
      </c>
      <c r="N3135" s="31" t="s">
        <v>39</v>
      </c>
      <c r="O3135" s="29" t="s">
        <v>1177</v>
      </c>
      <c r="P3135"/>
      <c r="Q3135"/>
      <c r="R3135"/>
      <c r="S3135"/>
      <c r="T3135"/>
      <c r="U3135"/>
      <c r="V3135"/>
      <c r="W3135"/>
    </row>
    <row r="3136" spans="1:23" ht="27" customHeight="1" thickBot="1" x14ac:dyDescent="0.3">
      <c r="A3136" s="127">
        <v>20525</v>
      </c>
      <c r="B3136" s="78">
        <v>3194</v>
      </c>
      <c r="C3136" s="67" t="s">
        <v>51</v>
      </c>
      <c r="D3136" s="68">
        <v>43051.319444444445</v>
      </c>
      <c r="E3136" s="66" t="s">
        <v>41</v>
      </c>
      <c r="F3136" s="33">
        <v>43051.251388888886</v>
      </c>
      <c r="G3136" s="51">
        <f t="shared" si="434"/>
        <v>6.805555555911269E-2</v>
      </c>
      <c r="H3136" s="31" t="str">
        <f t="shared" si="435"/>
        <v>ACCEPTABLE</v>
      </c>
      <c r="J3136" s="33">
        <v>43051.307638888888</v>
      </c>
      <c r="K3136" s="33">
        <v>43051.314583333333</v>
      </c>
      <c r="L3136" s="27">
        <f t="shared" si="436"/>
        <v>6.9444444452528842E-3</v>
      </c>
      <c r="M3136" s="28" t="str">
        <f t="shared" si="437"/>
        <v>TRUE</v>
      </c>
      <c r="N3136" s="31" t="s">
        <v>41</v>
      </c>
      <c r="O3136" s="29" t="s">
        <v>1599</v>
      </c>
      <c r="P3136"/>
      <c r="Q3136"/>
      <c r="R3136"/>
      <c r="S3136"/>
      <c r="T3136"/>
      <c r="U3136"/>
      <c r="V3136"/>
      <c r="W3136"/>
    </row>
    <row r="3137" spans="1:23" ht="27" customHeight="1" thickBot="1" x14ac:dyDescent="0.3">
      <c r="A3137" s="127">
        <v>20525</v>
      </c>
      <c r="B3137" s="78">
        <v>3195</v>
      </c>
      <c r="C3137" s="67" t="s">
        <v>340</v>
      </c>
      <c r="D3137" s="68">
        <v>43051.347222222219</v>
      </c>
      <c r="E3137" s="66" t="s">
        <v>39</v>
      </c>
      <c r="F3137" s="33">
        <v>43051.251388888886</v>
      </c>
      <c r="G3137" s="51">
        <f t="shared" si="434"/>
        <v>9.5833333332848269E-2</v>
      </c>
      <c r="H3137" s="31" t="str">
        <f t="shared" si="435"/>
        <v>ACCEPTABLE</v>
      </c>
      <c r="J3137" s="33">
        <v>43051.338888888888</v>
      </c>
      <c r="K3137" s="33">
        <v>43051.349305555559</v>
      </c>
      <c r="L3137" s="27">
        <f t="shared" si="436"/>
        <v>1.0416666671517305E-2</v>
      </c>
      <c r="M3137" s="28" t="str">
        <f t="shared" si="437"/>
        <v>TRUE</v>
      </c>
      <c r="N3137" s="31" t="s">
        <v>128</v>
      </c>
      <c r="O3137" s="29" t="s">
        <v>1600</v>
      </c>
      <c r="P3137"/>
      <c r="Q3137"/>
      <c r="R3137"/>
      <c r="S3137"/>
      <c r="T3137"/>
      <c r="U3137"/>
      <c r="V3137"/>
      <c r="W3137"/>
    </row>
    <row r="3138" spans="1:23" ht="27" customHeight="1" thickBot="1" x14ac:dyDescent="0.3">
      <c r="A3138" s="119">
        <v>20527</v>
      </c>
      <c r="B3138" s="74">
        <v>3196</v>
      </c>
      <c r="C3138" s="71" t="s">
        <v>40</v>
      </c>
      <c r="D3138" s="72">
        <v>43051.423611111109</v>
      </c>
      <c r="E3138" s="70" t="s">
        <v>41</v>
      </c>
      <c r="F3138" s="33">
        <v>43051.251388888886</v>
      </c>
      <c r="G3138" s="51">
        <f t="shared" si="434"/>
        <v>0.17222222222335404</v>
      </c>
      <c r="H3138" s="31" t="str">
        <f t="shared" si="435"/>
        <v>ACCEPTABLE</v>
      </c>
      <c r="J3138" s="33">
        <v>43051.413194444445</v>
      </c>
      <c r="K3138" s="33">
        <v>43051.42291666667</v>
      </c>
      <c r="L3138" s="27">
        <f t="shared" si="436"/>
        <v>9.7222222248092294E-3</v>
      </c>
      <c r="M3138" s="28" t="str">
        <f t="shared" si="437"/>
        <v>TRUE</v>
      </c>
      <c r="N3138" s="31" t="s">
        <v>41</v>
      </c>
      <c r="O3138" s="29" t="s">
        <v>1601</v>
      </c>
      <c r="P3138"/>
      <c r="Q3138"/>
      <c r="R3138"/>
      <c r="S3138"/>
      <c r="T3138"/>
      <c r="U3138"/>
      <c r="V3138"/>
      <c r="W3138"/>
    </row>
    <row r="3139" spans="1:23" ht="27" customHeight="1" thickBot="1" x14ac:dyDescent="0.3">
      <c r="A3139" s="119">
        <v>20527</v>
      </c>
      <c r="B3139" s="74">
        <v>3197</v>
      </c>
      <c r="C3139" s="71" t="s">
        <v>43</v>
      </c>
      <c r="D3139" s="72">
        <v>43051.458333333336</v>
      </c>
      <c r="E3139" s="70" t="s">
        <v>39</v>
      </c>
      <c r="F3139" s="33">
        <v>43051.251388888886</v>
      </c>
      <c r="G3139" s="51">
        <f t="shared" si="434"/>
        <v>0.20694444444961846</v>
      </c>
      <c r="H3139" s="31" t="str">
        <f t="shared" si="435"/>
        <v>ACCEPTABLE</v>
      </c>
      <c r="J3139" s="33">
        <v>43051.454861111109</v>
      </c>
      <c r="K3139" s="33">
        <v>43051.460416666669</v>
      </c>
      <c r="L3139" s="27">
        <f t="shared" si="436"/>
        <v>5.5555555591126904E-3</v>
      </c>
      <c r="M3139" s="28" t="str">
        <f t="shared" si="437"/>
        <v>TRUE</v>
      </c>
      <c r="N3139" s="31" t="s">
        <v>39</v>
      </c>
      <c r="O3139" s="29" t="s">
        <v>1601</v>
      </c>
      <c r="P3139"/>
      <c r="Q3139"/>
      <c r="R3139"/>
      <c r="S3139"/>
      <c r="T3139"/>
      <c r="U3139"/>
      <c r="V3139"/>
      <c r="W3139"/>
    </row>
    <row r="3140" spans="1:23" ht="27" customHeight="1" thickBot="1" x14ac:dyDescent="0.3">
      <c r="A3140" s="119">
        <v>20528</v>
      </c>
      <c r="B3140" s="74">
        <v>3198</v>
      </c>
      <c r="C3140" s="71" t="s">
        <v>340</v>
      </c>
      <c r="D3140" s="72">
        <v>43051.611111111109</v>
      </c>
      <c r="E3140" s="70" t="s">
        <v>41</v>
      </c>
      <c r="F3140" s="33">
        <v>43051.251388888886</v>
      </c>
      <c r="G3140" s="51">
        <f t="shared" si="434"/>
        <v>0.35972222222335404</v>
      </c>
      <c r="H3140" s="31" t="str">
        <f t="shared" si="435"/>
        <v>ACCEPTABLE</v>
      </c>
      <c r="J3140" s="33">
        <v>43051.61041666667</v>
      </c>
      <c r="K3140" s="33">
        <v>43051.622916666667</v>
      </c>
      <c r="L3140" s="27">
        <f t="shared" si="436"/>
        <v>1.2499999997089617E-2</v>
      </c>
      <c r="M3140" s="28" t="str">
        <f t="shared" si="437"/>
        <v>TRUE</v>
      </c>
      <c r="N3140" s="31" t="s">
        <v>41</v>
      </c>
      <c r="O3140" s="29" t="s">
        <v>1602</v>
      </c>
      <c r="P3140"/>
      <c r="Q3140"/>
      <c r="R3140"/>
      <c r="S3140"/>
      <c r="T3140"/>
      <c r="U3140"/>
      <c r="V3140"/>
      <c r="W3140"/>
    </row>
    <row r="3141" spans="1:23" ht="27" customHeight="1" thickBot="1" x14ac:dyDescent="0.3">
      <c r="A3141" s="119">
        <v>20528</v>
      </c>
      <c r="B3141" s="74">
        <v>3199</v>
      </c>
      <c r="C3141" s="71" t="s">
        <v>51</v>
      </c>
      <c r="D3141" s="72">
        <v>43051.638888888891</v>
      </c>
      <c r="E3141" s="70" t="s">
        <v>39</v>
      </c>
      <c r="F3141" s="33">
        <v>43051.251388888886</v>
      </c>
      <c r="G3141" s="51">
        <f t="shared" si="434"/>
        <v>0.38750000000436557</v>
      </c>
      <c r="H3141" s="31" t="str">
        <f t="shared" si="435"/>
        <v>ACCEPTABLE</v>
      </c>
      <c r="J3141" s="33">
        <v>43051.643055555556</v>
      </c>
      <c r="K3141" s="33">
        <v>43051.648611111108</v>
      </c>
      <c r="L3141" s="27">
        <f t="shared" si="436"/>
        <v>5.5555555518367328E-3</v>
      </c>
      <c r="M3141" s="28" t="str">
        <f t="shared" si="437"/>
        <v>TRUE</v>
      </c>
      <c r="N3141" s="31" t="s">
        <v>39</v>
      </c>
      <c r="O3141" s="29" t="s">
        <v>1603</v>
      </c>
      <c r="P3141"/>
      <c r="Q3141"/>
      <c r="R3141"/>
      <c r="S3141"/>
      <c r="T3141"/>
      <c r="U3141"/>
      <c r="V3141"/>
      <c r="W3141"/>
    </row>
    <row r="3142" spans="1:23" ht="27" customHeight="1" thickBot="1" x14ac:dyDescent="0.3">
      <c r="A3142" s="127">
        <v>20528</v>
      </c>
      <c r="B3142" s="78">
        <v>3200</v>
      </c>
      <c r="C3142" s="67" t="s">
        <v>51</v>
      </c>
      <c r="D3142" s="68">
        <v>43052.277777777781</v>
      </c>
      <c r="E3142" s="66" t="s">
        <v>41</v>
      </c>
      <c r="F3142" s="33">
        <v>43052.224999999999</v>
      </c>
      <c r="G3142" s="51">
        <f t="shared" si="434"/>
        <v>5.2777777782466728E-2</v>
      </c>
      <c r="H3142" s="31" t="str">
        <f t="shared" si="435"/>
        <v>ACCEPTABLE</v>
      </c>
      <c r="J3142" s="33">
        <v>43052.288194444445</v>
      </c>
      <c r="K3142" s="33">
        <v>43052.294444444444</v>
      </c>
      <c r="L3142" s="27">
        <f t="shared" si="436"/>
        <v>6.2499999985448085E-3</v>
      </c>
      <c r="M3142" s="28" t="str">
        <f t="shared" si="437"/>
        <v>TRUE</v>
      </c>
      <c r="N3142" s="31" t="s">
        <v>41</v>
      </c>
      <c r="O3142" s="31" t="s">
        <v>821</v>
      </c>
      <c r="P3142"/>
      <c r="Q3142"/>
      <c r="R3142"/>
      <c r="S3142"/>
      <c r="T3142"/>
      <c r="U3142"/>
      <c r="V3142"/>
      <c r="W3142"/>
    </row>
    <row r="3143" spans="1:23" ht="27" customHeight="1" thickBot="1" x14ac:dyDescent="0.3">
      <c r="A3143" s="127">
        <v>20528</v>
      </c>
      <c r="B3143" s="78">
        <v>3201</v>
      </c>
      <c r="C3143" s="67" t="s">
        <v>340</v>
      </c>
      <c r="D3143" s="68">
        <v>43052.322916666664</v>
      </c>
      <c r="E3143" s="66" t="s">
        <v>39</v>
      </c>
      <c r="F3143" s="33">
        <v>43052.224999999999</v>
      </c>
      <c r="G3143" s="51">
        <f t="shared" si="434"/>
        <v>9.7916666665696539E-2</v>
      </c>
      <c r="H3143" s="31" t="str">
        <f t="shared" si="435"/>
        <v>ACCEPTABLE</v>
      </c>
      <c r="J3143" s="33">
        <v>43052.325694444444</v>
      </c>
      <c r="K3143" s="33">
        <v>43052.336111111108</v>
      </c>
      <c r="L3143" s="27">
        <f t="shared" si="436"/>
        <v>1.0416666664241347E-2</v>
      </c>
      <c r="M3143" s="28" t="str">
        <f t="shared" si="437"/>
        <v>TRUE</v>
      </c>
      <c r="N3143" s="31" t="s">
        <v>39</v>
      </c>
      <c r="O3143" s="31" t="s">
        <v>1595</v>
      </c>
      <c r="P3143"/>
      <c r="Q3143"/>
      <c r="R3143"/>
      <c r="S3143"/>
      <c r="T3143"/>
      <c r="U3143"/>
      <c r="V3143"/>
      <c r="W3143"/>
    </row>
    <row r="3144" spans="1:23" ht="27" customHeight="1" thickBot="1" x14ac:dyDescent="0.3">
      <c r="A3144" s="119">
        <v>20529</v>
      </c>
      <c r="B3144" s="74">
        <v>3204</v>
      </c>
      <c r="C3144" s="71" t="s">
        <v>40</v>
      </c>
      <c r="D3144" s="72">
        <v>43053.0625</v>
      </c>
      <c r="E3144" s="70" t="s">
        <v>41</v>
      </c>
      <c r="F3144" s="33">
        <v>43052.793749999997</v>
      </c>
      <c r="G3144" s="51">
        <f t="shared" si="434"/>
        <v>0.26875000000291038</v>
      </c>
      <c r="H3144" s="31" t="str">
        <f t="shared" si="435"/>
        <v>ACCEPTABLE</v>
      </c>
      <c r="J3144" s="33">
        <v>43053.041666666664</v>
      </c>
      <c r="K3144" s="33">
        <v>43053.052777777775</v>
      </c>
      <c r="L3144" s="27">
        <f t="shared" si="436"/>
        <v>1.1111111110949423E-2</v>
      </c>
      <c r="M3144" s="28" t="str">
        <f t="shared" si="437"/>
        <v>TRUE</v>
      </c>
      <c r="N3144" s="31" t="s">
        <v>41</v>
      </c>
      <c r="O3144" s="29" t="s">
        <v>1604</v>
      </c>
      <c r="P3144"/>
      <c r="Q3144"/>
      <c r="R3144"/>
      <c r="S3144"/>
      <c r="T3144"/>
      <c r="U3144"/>
      <c r="V3144"/>
      <c r="W3144"/>
    </row>
    <row r="3145" spans="1:23" ht="27" customHeight="1" thickBot="1" x14ac:dyDescent="0.3">
      <c r="A3145" s="119">
        <v>20529</v>
      </c>
      <c r="B3145" s="74">
        <v>3205</v>
      </c>
      <c r="C3145" s="71" t="s">
        <v>43</v>
      </c>
      <c r="D3145" s="72">
        <v>43053.090277777781</v>
      </c>
      <c r="E3145" s="70" t="s">
        <v>39</v>
      </c>
      <c r="F3145" s="33">
        <v>43052.793749999997</v>
      </c>
      <c r="G3145" s="51">
        <f t="shared" si="434"/>
        <v>0.29652777778392192</v>
      </c>
      <c r="H3145" s="31" t="str">
        <f t="shared" si="435"/>
        <v>ACCEPTABLE</v>
      </c>
      <c r="J3145" s="33">
        <v>43053.067361111112</v>
      </c>
      <c r="K3145" s="33">
        <v>43053.076388888891</v>
      </c>
      <c r="L3145" s="27">
        <f t="shared" si="436"/>
        <v>9.0277777781011537E-3</v>
      </c>
      <c r="M3145" s="28" t="str">
        <f t="shared" si="437"/>
        <v>TRUE</v>
      </c>
      <c r="N3145" s="31" t="s">
        <v>39</v>
      </c>
      <c r="O3145" s="29" t="s">
        <v>1155</v>
      </c>
      <c r="P3145"/>
      <c r="Q3145"/>
      <c r="R3145"/>
      <c r="S3145"/>
      <c r="T3145"/>
      <c r="U3145"/>
      <c r="V3145"/>
      <c r="W3145"/>
    </row>
    <row r="3146" spans="1:23" ht="27" customHeight="1" thickBot="1" x14ac:dyDescent="0.3">
      <c r="A3146" s="127">
        <v>20530</v>
      </c>
      <c r="B3146" s="78">
        <v>3206</v>
      </c>
      <c r="C3146" s="67" t="s">
        <v>43</v>
      </c>
      <c r="D3146" s="68">
        <v>43053.340277777781</v>
      </c>
      <c r="E3146" s="66" t="s">
        <v>41</v>
      </c>
      <c r="F3146" s="33">
        <v>43053.291666666664</v>
      </c>
      <c r="G3146" s="51">
        <f t="shared" si="434"/>
        <v>4.8611111116770189E-2</v>
      </c>
      <c r="H3146" s="31" t="str">
        <f t="shared" si="435"/>
        <v>ACCEPTABLE</v>
      </c>
      <c r="J3146" s="33">
        <v>43053.333333333336</v>
      </c>
      <c r="K3146" s="33">
        <v>43053.341666666667</v>
      </c>
      <c r="L3146" s="27">
        <f t="shared" si="436"/>
        <v>8.333333331393078E-3</v>
      </c>
      <c r="M3146" s="28" t="str">
        <f t="shared" si="437"/>
        <v>TRUE</v>
      </c>
      <c r="N3146" s="31" t="s">
        <v>41</v>
      </c>
      <c r="O3146" s="29" t="s">
        <v>1155</v>
      </c>
      <c r="P3146"/>
      <c r="Q3146"/>
      <c r="R3146"/>
      <c r="S3146"/>
      <c r="T3146"/>
      <c r="U3146"/>
      <c r="V3146"/>
      <c r="W3146"/>
    </row>
    <row r="3147" spans="1:23" ht="27" customHeight="1" thickBot="1" x14ac:dyDescent="0.3">
      <c r="A3147" s="127">
        <v>20530</v>
      </c>
      <c r="B3147" s="78">
        <v>3207</v>
      </c>
      <c r="C3147" s="67" t="s">
        <v>40</v>
      </c>
      <c r="D3147" s="68">
        <v>43053.371527777781</v>
      </c>
      <c r="E3147" s="66" t="s">
        <v>39</v>
      </c>
      <c r="F3147" s="33">
        <v>43053.291666666664</v>
      </c>
      <c r="G3147" s="51">
        <f t="shared" si="434"/>
        <v>7.9861111116770189E-2</v>
      </c>
      <c r="H3147" s="31" t="str">
        <f t="shared" si="435"/>
        <v>ACCEPTABLE</v>
      </c>
      <c r="J3147" s="33">
        <v>43053.347222222219</v>
      </c>
      <c r="K3147" s="33">
        <v>43053.361111111109</v>
      </c>
      <c r="L3147" s="27">
        <f t="shared" si="436"/>
        <v>1.3888888890505768E-2</v>
      </c>
      <c r="M3147" s="28" t="str">
        <f t="shared" si="437"/>
        <v>TRUE</v>
      </c>
      <c r="N3147" s="31" t="s">
        <v>39</v>
      </c>
      <c r="O3147" s="29" t="s">
        <v>1605</v>
      </c>
      <c r="P3147"/>
      <c r="Q3147"/>
      <c r="R3147"/>
      <c r="S3147"/>
      <c r="T3147"/>
      <c r="U3147"/>
      <c r="V3147"/>
      <c r="W3147"/>
    </row>
    <row r="3148" spans="1:23" ht="27" customHeight="1" thickBot="1" x14ac:dyDescent="0.3">
      <c r="A3148" s="127">
        <v>20531</v>
      </c>
      <c r="B3148" s="78">
        <v>3208</v>
      </c>
      <c r="C3148" s="67" t="s">
        <v>40</v>
      </c>
      <c r="D3148" s="68">
        <v>43054.704861111109</v>
      </c>
      <c r="E3148" s="66" t="s">
        <v>41</v>
      </c>
      <c r="F3148" s="33">
        <v>43054.268055555556</v>
      </c>
      <c r="G3148" s="51">
        <f t="shared" si="434"/>
        <v>0.43680555555329192</v>
      </c>
      <c r="H3148" s="31" t="str">
        <f t="shared" si="435"/>
        <v>ACCEPTABLE</v>
      </c>
      <c r="J3148" s="33">
        <v>43054.702777777777</v>
      </c>
      <c r="K3148" s="33">
        <v>43054.713194444441</v>
      </c>
      <c r="L3148" s="27">
        <f t="shared" si="436"/>
        <v>1.0416666664241347E-2</v>
      </c>
      <c r="M3148" s="28" t="str">
        <f t="shared" si="437"/>
        <v>TRUE</v>
      </c>
      <c r="N3148" s="31" t="s">
        <v>128</v>
      </c>
      <c r="O3148" s="29" t="s">
        <v>1606</v>
      </c>
      <c r="P3148"/>
      <c r="Q3148"/>
      <c r="R3148"/>
      <c r="S3148"/>
      <c r="T3148"/>
      <c r="U3148"/>
      <c r="V3148"/>
      <c r="W3148"/>
    </row>
    <row r="3149" spans="1:23" ht="27" customHeight="1" thickBot="1" x14ac:dyDescent="0.3">
      <c r="A3149" s="127">
        <v>20531</v>
      </c>
      <c r="B3149" s="78">
        <v>3209</v>
      </c>
      <c r="C3149" s="67" t="s">
        <v>43</v>
      </c>
      <c r="D3149" s="68">
        <v>43054.739583333336</v>
      </c>
      <c r="E3149" s="66" t="s">
        <v>39</v>
      </c>
      <c r="F3149" s="33">
        <v>43054.268055555556</v>
      </c>
      <c r="G3149" s="51">
        <f t="shared" si="434"/>
        <v>0.47152777777955635</v>
      </c>
      <c r="H3149" s="31" t="str">
        <f t="shared" si="435"/>
        <v>ACCEPTABLE</v>
      </c>
      <c r="J3149" s="33">
        <v>43054.75</v>
      </c>
      <c r="K3149" s="33">
        <v>43054.755555555559</v>
      </c>
      <c r="L3149" s="27">
        <f t="shared" si="436"/>
        <v>5.5555555591126904E-3</v>
      </c>
      <c r="M3149" s="28" t="str">
        <f t="shared" si="437"/>
        <v>TRUE</v>
      </c>
      <c r="N3149" s="31" t="s">
        <v>39</v>
      </c>
      <c r="O3149" s="29" t="s">
        <v>44</v>
      </c>
      <c r="P3149"/>
      <c r="Q3149"/>
      <c r="R3149"/>
      <c r="S3149"/>
      <c r="T3149"/>
      <c r="U3149"/>
      <c r="V3149"/>
      <c r="W3149"/>
    </row>
    <row r="3150" spans="1:23" ht="27" customHeight="1" thickBot="1" x14ac:dyDescent="0.3">
      <c r="A3150" s="127">
        <v>20532</v>
      </c>
      <c r="B3150" s="78">
        <v>3210</v>
      </c>
      <c r="C3150" s="67" t="s">
        <v>340</v>
      </c>
      <c r="D3150" s="68">
        <v>43055.288194444445</v>
      </c>
      <c r="E3150" s="66" t="s">
        <v>41</v>
      </c>
      <c r="F3150" s="33">
        <v>43055.222222222219</v>
      </c>
      <c r="G3150" s="51">
        <f t="shared" si="434"/>
        <v>6.5972222226264421E-2</v>
      </c>
      <c r="H3150" s="31" t="str">
        <f t="shared" si="435"/>
        <v>ACCEPTABLE</v>
      </c>
      <c r="J3150" s="33">
        <v>43055.28125</v>
      </c>
      <c r="K3150" s="33">
        <v>43055.295138888891</v>
      </c>
      <c r="L3150" s="27">
        <f t="shared" si="436"/>
        <v>1.3888888890505768E-2</v>
      </c>
      <c r="M3150" s="28" t="str">
        <f t="shared" si="437"/>
        <v>TRUE</v>
      </c>
      <c r="N3150" s="31" t="s">
        <v>128</v>
      </c>
      <c r="O3150" s="29" t="s">
        <v>1607</v>
      </c>
      <c r="P3150"/>
      <c r="Q3150"/>
      <c r="R3150"/>
      <c r="S3150"/>
      <c r="T3150"/>
      <c r="U3150"/>
      <c r="V3150"/>
      <c r="W3150"/>
    </row>
    <row r="3151" spans="1:23" ht="27" customHeight="1" thickBot="1" x14ac:dyDescent="0.3">
      <c r="A3151" s="127">
        <v>20532</v>
      </c>
      <c r="B3151" s="78">
        <v>3211</v>
      </c>
      <c r="C3151" s="67" t="s">
        <v>68</v>
      </c>
      <c r="D3151" s="68">
        <v>43055.315972222219</v>
      </c>
      <c r="E3151" s="66" t="s">
        <v>39</v>
      </c>
      <c r="F3151" s="33">
        <v>43055.222222222219</v>
      </c>
      <c r="G3151" s="51">
        <f t="shared" si="434"/>
        <v>9.375E-2</v>
      </c>
      <c r="H3151" s="31" t="str">
        <f t="shared" si="435"/>
        <v>ACCEPTABLE</v>
      </c>
      <c r="J3151" s="33">
        <v>43055.318055555559</v>
      </c>
      <c r="K3151" s="33">
        <v>43055.323611111111</v>
      </c>
      <c r="L3151" s="27">
        <f t="shared" si="436"/>
        <v>5.5555555518367328E-3</v>
      </c>
      <c r="M3151" s="28" t="str">
        <f t="shared" si="437"/>
        <v>TRUE</v>
      </c>
      <c r="N3151" s="31" t="s">
        <v>39</v>
      </c>
      <c r="O3151" s="29" t="s">
        <v>1225</v>
      </c>
      <c r="P3151"/>
      <c r="Q3151"/>
      <c r="R3151"/>
      <c r="S3151"/>
      <c r="T3151"/>
      <c r="U3151"/>
      <c r="V3151"/>
      <c r="W3151"/>
    </row>
    <row r="3152" spans="1:23" ht="27" customHeight="1" thickBot="1" x14ac:dyDescent="0.3">
      <c r="A3152" s="119">
        <v>20532</v>
      </c>
      <c r="B3152" s="74">
        <v>3212</v>
      </c>
      <c r="C3152" s="71" t="s">
        <v>68</v>
      </c>
      <c r="D3152" s="72">
        <v>43056.579861111109</v>
      </c>
      <c r="E3152" s="70" t="s">
        <v>41</v>
      </c>
      <c r="F3152" s="33">
        <v>43056.478472222225</v>
      </c>
      <c r="G3152" s="51">
        <f t="shared" si="434"/>
        <v>0.101388888884685</v>
      </c>
      <c r="H3152" s="31" t="str">
        <f t="shared" si="435"/>
        <v>ACCEPTABLE</v>
      </c>
      <c r="J3152" s="33">
        <v>43056.586805555555</v>
      </c>
      <c r="K3152" s="33">
        <v>43056.594444444447</v>
      </c>
      <c r="L3152" s="27">
        <f t="shared" si="436"/>
        <v>7.6388888919609599E-3</v>
      </c>
      <c r="M3152" s="28" t="str">
        <f t="shared" si="437"/>
        <v>TRUE</v>
      </c>
      <c r="N3152" s="31" t="s">
        <v>41</v>
      </c>
      <c r="O3152" s="29" t="s">
        <v>821</v>
      </c>
      <c r="P3152"/>
      <c r="Q3152"/>
      <c r="R3152"/>
      <c r="S3152"/>
      <c r="T3152"/>
      <c r="U3152"/>
      <c r="V3152"/>
      <c r="W3152"/>
    </row>
    <row r="3153" spans="1:23" ht="27" customHeight="1" thickBot="1" x14ac:dyDescent="0.3">
      <c r="A3153" s="119">
        <v>20532</v>
      </c>
      <c r="B3153" s="74">
        <v>3213</v>
      </c>
      <c r="C3153" s="71" t="s">
        <v>340</v>
      </c>
      <c r="D3153" s="72">
        <v>43056.607638888891</v>
      </c>
      <c r="E3153" s="70" t="s">
        <v>39</v>
      </c>
      <c r="F3153" s="33">
        <v>43056.478472222225</v>
      </c>
      <c r="G3153" s="51">
        <f t="shared" si="434"/>
        <v>0.12916666666569654</v>
      </c>
      <c r="H3153" s="31" t="str">
        <f t="shared" si="435"/>
        <v>ACCEPTABLE</v>
      </c>
      <c r="J3153" s="33">
        <v>43056.611805555556</v>
      </c>
      <c r="K3153" s="33">
        <v>43056.625</v>
      </c>
      <c r="L3153" s="27">
        <f t="shared" si="436"/>
        <v>1.3194444443797693E-2</v>
      </c>
      <c r="M3153" s="28" t="str">
        <f t="shared" si="437"/>
        <v>TRUE</v>
      </c>
      <c r="N3153" s="31" t="s">
        <v>128</v>
      </c>
      <c r="O3153" s="29" t="s">
        <v>987</v>
      </c>
      <c r="P3153"/>
      <c r="Q3153"/>
      <c r="R3153"/>
      <c r="S3153"/>
      <c r="T3153"/>
      <c r="U3153"/>
      <c r="V3153"/>
      <c r="W3153"/>
    </row>
    <row r="3154" spans="1:23" ht="27" customHeight="1" thickBot="1" x14ac:dyDescent="0.3">
      <c r="A3154" s="127">
        <v>20531</v>
      </c>
      <c r="B3154" s="78">
        <v>3215</v>
      </c>
      <c r="C3154" s="67" t="s">
        <v>40</v>
      </c>
      <c r="D3154" s="68">
        <v>43056.635416666664</v>
      </c>
      <c r="E3154" s="66" t="s">
        <v>39</v>
      </c>
      <c r="F3154" s="33">
        <v>43056.478472222225</v>
      </c>
      <c r="G3154" s="51">
        <f t="shared" si="434"/>
        <v>0.15694444443943212</v>
      </c>
      <c r="H3154" s="31" t="str">
        <f t="shared" si="435"/>
        <v>ACCEPTABLE</v>
      </c>
      <c r="J3154" s="33">
        <v>43056.642361111109</v>
      </c>
      <c r="K3154" s="33">
        <v>43056.654166666667</v>
      </c>
      <c r="L3154" s="27">
        <f t="shared" si="436"/>
        <v>1.1805555557657499E-2</v>
      </c>
      <c r="M3154" s="28" t="str">
        <f t="shared" si="437"/>
        <v>TRUE</v>
      </c>
      <c r="N3154" s="31" t="s">
        <v>128</v>
      </c>
      <c r="O3154" s="29" t="s">
        <v>1608</v>
      </c>
      <c r="P3154"/>
      <c r="Q3154"/>
      <c r="R3154"/>
      <c r="S3154"/>
      <c r="T3154"/>
      <c r="U3154"/>
      <c r="V3154"/>
      <c r="W3154"/>
    </row>
    <row r="3155" spans="1:23" ht="27" customHeight="1" thickBot="1" x14ac:dyDescent="0.3">
      <c r="A3155" s="127">
        <v>20533</v>
      </c>
      <c r="B3155" s="78">
        <v>3216</v>
      </c>
      <c r="C3155" s="67" t="s">
        <v>40</v>
      </c>
      <c r="D3155" s="68">
        <v>43056.690972222219</v>
      </c>
      <c r="E3155" s="66" t="s">
        <v>41</v>
      </c>
      <c r="F3155" s="33">
        <v>43056.478472222225</v>
      </c>
      <c r="G3155" s="51">
        <f t="shared" si="434"/>
        <v>0.21249999999417923</v>
      </c>
      <c r="H3155" s="31" t="str">
        <f t="shared" si="435"/>
        <v>ACCEPTABLE</v>
      </c>
      <c r="J3155" s="33">
        <v>43056.679166666669</v>
      </c>
      <c r="K3155" s="33">
        <v>43056.69027777778</v>
      </c>
      <c r="L3155" s="27">
        <f t="shared" si="436"/>
        <v>1.1111111110949423E-2</v>
      </c>
      <c r="M3155" s="28" t="str">
        <f t="shared" si="437"/>
        <v>TRUE</v>
      </c>
      <c r="N3155" s="31" t="s">
        <v>128</v>
      </c>
      <c r="O3155" s="29" t="s">
        <v>1609</v>
      </c>
      <c r="P3155"/>
      <c r="Q3155"/>
      <c r="R3155"/>
      <c r="S3155"/>
      <c r="T3155"/>
      <c r="U3155"/>
      <c r="V3155"/>
      <c r="W3155"/>
    </row>
    <row r="3156" spans="1:23" ht="27" customHeight="1" thickBot="1" x14ac:dyDescent="0.3">
      <c r="A3156" s="127">
        <v>20533</v>
      </c>
      <c r="B3156" s="78">
        <v>3217</v>
      </c>
      <c r="C3156" s="67" t="s">
        <v>98</v>
      </c>
      <c r="D3156" s="68">
        <v>43056.722222222219</v>
      </c>
      <c r="E3156" s="66" t="s">
        <v>39</v>
      </c>
      <c r="F3156" s="33">
        <v>43056.478472222225</v>
      </c>
      <c r="G3156" s="51">
        <f t="shared" si="434"/>
        <v>0.24374999999417923</v>
      </c>
      <c r="H3156" s="31" t="str">
        <f t="shared" si="435"/>
        <v>ACCEPTABLE</v>
      </c>
      <c r="J3156" s="33">
        <v>43056.718055555553</v>
      </c>
      <c r="K3156" s="33">
        <v>43056.724305555559</v>
      </c>
      <c r="L3156" s="27">
        <f t="shared" si="436"/>
        <v>6.2500000058207661E-3</v>
      </c>
      <c r="M3156" s="28" t="str">
        <f t="shared" si="437"/>
        <v>TRUE</v>
      </c>
      <c r="N3156" s="31" t="s">
        <v>39</v>
      </c>
      <c r="O3156" s="29" t="s">
        <v>1155</v>
      </c>
      <c r="P3156"/>
      <c r="Q3156"/>
      <c r="R3156"/>
      <c r="S3156"/>
      <c r="T3156"/>
      <c r="U3156"/>
      <c r="V3156"/>
      <c r="W3156"/>
    </row>
    <row r="3157" spans="1:23" ht="27" customHeight="1" thickBot="1" x14ac:dyDescent="0.3">
      <c r="A3157" s="127">
        <v>20533</v>
      </c>
      <c r="B3157" s="78">
        <v>3218</v>
      </c>
      <c r="C3157" s="67" t="s">
        <v>43</v>
      </c>
      <c r="D3157" s="68">
        <v>43057.319444444445</v>
      </c>
      <c r="E3157" s="66" t="s">
        <v>41</v>
      </c>
      <c r="F3157" s="33">
        <v>43057.261805555558</v>
      </c>
      <c r="G3157" s="51">
        <f t="shared" si="434"/>
        <v>5.7638888887595385E-2</v>
      </c>
      <c r="H3157" s="31" t="str">
        <f t="shared" si="435"/>
        <v>ACCEPTABLE</v>
      </c>
      <c r="J3157" s="33">
        <v>43057.320138888892</v>
      </c>
      <c r="K3157" s="33">
        <v>43057.325694444444</v>
      </c>
      <c r="L3157" s="27">
        <f t="shared" si="436"/>
        <v>5.5555555518367328E-3</v>
      </c>
      <c r="M3157" s="28" t="str">
        <f t="shared" si="437"/>
        <v>TRUE</v>
      </c>
      <c r="N3157" s="31" t="s">
        <v>41</v>
      </c>
      <c r="O3157" s="29" t="s">
        <v>54</v>
      </c>
      <c r="P3157"/>
      <c r="Q3157"/>
      <c r="R3157"/>
      <c r="S3157"/>
      <c r="T3157"/>
      <c r="U3157"/>
      <c r="V3157"/>
      <c r="W3157"/>
    </row>
    <row r="3158" spans="1:23" ht="27" customHeight="1" thickBot="1" x14ac:dyDescent="0.3">
      <c r="A3158" s="127">
        <v>20533</v>
      </c>
      <c r="B3158" s="78">
        <v>3219</v>
      </c>
      <c r="C3158" s="67" t="s">
        <v>40</v>
      </c>
      <c r="D3158" s="68">
        <v>43057.347222222219</v>
      </c>
      <c r="E3158" s="66" t="s">
        <v>39</v>
      </c>
      <c r="F3158" s="33">
        <v>43057.261805555558</v>
      </c>
      <c r="G3158" s="51">
        <f t="shared" si="434"/>
        <v>8.5416666661330964E-2</v>
      </c>
      <c r="H3158" s="31" t="str">
        <f t="shared" si="435"/>
        <v>ACCEPTABLE</v>
      </c>
      <c r="J3158" s="33">
        <v>43057.349305555559</v>
      </c>
      <c r="K3158" s="33">
        <v>43057.361111111109</v>
      </c>
      <c r="L3158" s="27">
        <f t="shared" si="436"/>
        <v>1.1805555550381541E-2</v>
      </c>
      <c r="M3158" s="28" t="str">
        <f t="shared" si="437"/>
        <v>TRUE</v>
      </c>
      <c r="N3158" s="31" t="s">
        <v>39</v>
      </c>
      <c r="O3158" s="29" t="s">
        <v>1542</v>
      </c>
      <c r="P3158"/>
      <c r="Q3158"/>
      <c r="R3158"/>
      <c r="S3158"/>
      <c r="T3158"/>
      <c r="U3158"/>
      <c r="V3158"/>
      <c r="W3158"/>
    </row>
    <row r="3159" spans="1:23" ht="27" customHeight="1" thickBot="1" x14ac:dyDescent="0.3">
      <c r="A3159" s="119">
        <v>20534</v>
      </c>
      <c r="B3159" s="74">
        <v>3220</v>
      </c>
      <c r="C3159" s="71" t="s">
        <v>340</v>
      </c>
      <c r="D3159" s="72">
        <v>43059.423611111109</v>
      </c>
      <c r="E3159" s="70" t="s">
        <v>41</v>
      </c>
      <c r="F3159" s="33">
        <v>43059.320833333331</v>
      </c>
      <c r="G3159" s="51">
        <f t="shared" si="434"/>
        <v>0.10277777777810115</v>
      </c>
      <c r="H3159" s="31" t="str">
        <f t="shared" si="435"/>
        <v>ACCEPTABLE</v>
      </c>
      <c r="J3159" s="33">
        <v>43059.412499999999</v>
      </c>
      <c r="K3159" s="33">
        <v>43059.422222222223</v>
      </c>
      <c r="L3159" s="27">
        <f t="shared" si="436"/>
        <v>9.7222222248092294E-3</v>
      </c>
      <c r="M3159" s="28" t="str">
        <f t="shared" si="437"/>
        <v>TRUE</v>
      </c>
      <c r="N3159" s="31" t="s">
        <v>41</v>
      </c>
      <c r="O3159" s="29" t="s">
        <v>1610</v>
      </c>
      <c r="P3159"/>
      <c r="Q3159"/>
      <c r="R3159"/>
      <c r="S3159"/>
      <c r="T3159"/>
      <c r="U3159"/>
      <c r="V3159"/>
      <c r="W3159"/>
    </row>
    <row r="3160" spans="1:23" ht="27" customHeight="1" thickBot="1" x14ac:dyDescent="0.3">
      <c r="A3160" s="119">
        <v>20534</v>
      </c>
      <c r="B3160" s="74">
        <v>3221</v>
      </c>
      <c r="C3160" s="71" t="s">
        <v>68</v>
      </c>
      <c r="D3160" s="72">
        <v>43059.451388888891</v>
      </c>
      <c r="E3160" s="70" t="s">
        <v>39</v>
      </c>
      <c r="F3160" s="33">
        <v>43059.320833333331</v>
      </c>
      <c r="G3160" s="51">
        <f t="shared" si="434"/>
        <v>0.13055555555911269</v>
      </c>
      <c r="H3160" s="31" t="str">
        <f t="shared" si="435"/>
        <v>ACCEPTABLE</v>
      </c>
      <c r="J3160" s="33">
        <v>43059.441666666666</v>
      </c>
      <c r="K3160" s="33">
        <v>43059.451388888891</v>
      </c>
      <c r="L3160" s="27">
        <f t="shared" si="436"/>
        <v>9.7222222248092294E-3</v>
      </c>
      <c r="M3160" s="28" t="str">
        <f t="shared" si="437"/>
        <v>TRUE</v>
      </c>
      <c r="N3160" s="31" t="s">
        <v>39</v>
      </c>
      <c r="O3160" s="29" t="s">
        <v>1177</v>
      </c>
      <c r="P3160"/>
      <c r="Q3160"/>
      <c r="R3160"/>
      <c r="S3160"/>
      <c r="T3160"/>
      <c r="U3160"/>
      <c r="V3160"/>
      <c r="W3160"/>
    </row>
    <row r="3161" spans="1:23" ht="27" customHeight="1" thickBot="1" x14ac:dyDescent="0.3">
      <c r="A3161" s="119">
        <v>20535</v>
      </c>
      <c r="B3161" s="74">
        <v>3222</v>
      </c>
      <c r="C3161" s="71" t="s">
        <v>40</v>
      </c>
      <c r="D3161" s="72">
        <v>43060.864583333336</v>
      </c>
      <c r="E3161" s="70" t="s">
        <v>41</v>
      </c>
      <c r="F3161" s="33">
        <v>43060.703472222223</v>
      </c>
      <c r="G3161" s="51">
        <f t="shared" si="434"/>
        <v>0.16111111111240461</v>
      </c>
      <c r="H3161" s="31" t="str">
        <f t="shared" si="435"/>
        <v>ACCEPTABLE</v>
      </c>
      <c r="J3161" s="33">
        <v>43060.847222222219</v>
      </c>
      <c r="K3161" s="33">
        <v>43060.857638888891</v>
      </c>
      <c r="L3161" s="27">
        <f t="shared" si="436"/>
        <v>1.0416666671517305E-2</v>
      </c>
      <c r="M3161" s="28" t="str">
        <f t="shared" si="437"/>
        <v>TRUE</v>
      </c>
      <c r="N3161" s="31" t="s">
        <v>41</v>
      </c>
      <c r="O3161" s="29" t="s">
        <v>1611</v>
      </c>
      <c r="P3161"/>
      <c r="Q3161"/>
      <c r="R3161"/>
      <c r="S3161"/>
      <c r="T3161"/>
      <c r="U3161"/>
      <c r="V3161"/>
      <c r="W3161"/>
    </row>
    <row r="3162" spans="1:23" ht="27" customHeight="1" thickBot="1" x14ac:dyDescent="0.3">
      <c r="A3162" s="119">
        <v>20535</v>
      </c>
      <c r="B3162" s="74">
        <v>3223</v>
      </c>
      <c r="C3162" s="71" t="s">
        <v>43</v>
      </c>
      <c r="D3162" s="72">
        <v>43060.888888888891</v>
      </c>
      <c r="E3162" s="70" t="s">
        <v>39</v>
      </c>
      <c r="F3162" s="33">
        <v>43060.703472222223</v>
      </c>
      <c r="G3162" s="51">
        <f t="shared" si="434"/>
        <v>0.18541666666715173</v>
      </c>
      <c r="H3162" s="31" t="str">
        <f t="shared" si="435"/>
        <v>ACCEPTABLE</v>
      </c>
      <c r="J3162" s="33">
        <v>43060.881944444445</v>
      </c>
      <c r="K3162" s="33">
        <v>43060.888888888891</v>
      </c>
      <c r="L3162" s="27">
        <f t="shared" si="436"/>
        <v>6.9444444452528842E-3</v>
      </c>
      <c r="M3162" s="28" t="str">
        <f t="shared" si="437"/>
        <v>TRUE</v>
      </c>
      <c r="N3162" s="31" t="s">
        <v>39</v>
      </c>
      <c r="O3162" s="29" t="s">
        <v>1155</v>
      </c>
      <c r="P3162"/>
      <c r="Q3162"/>
      <c r="R3162"/>
      <c r="S3162"/>
      <c r="T3162"/>
      <c r="U3162"/>
      <c r="V3162"/>
      <c r="W3162"/>
    </row>
    <row r="3163" spans="1:23" ht="27" customHeight="1" thickBot="1" x14ac:dyDescent="0.3">
      <c r="A3163" s="119">
        <v>20535</v>
      </c>
      <c r="B3163" s="74">
        <v>3224</v>
      </c>
      <c r="C3163" s="71" t="s">
        <v>43</v>
      </c>
      <c r="D3163" s="72">
        <v>43062.069444444445</v>
      </c>
      <c r="E3163" s="70" t="s">
        <v>41</v>
      </c>
      <c r="F3163" s="33">
        <v>43061.697916666664</v>
      </c>
      <c r="G3163" s="51">
        <f t="shared" si="434"/>
        <v>0.37152777778101154</v>
      </c>
      <c r="H3163" s="31" t="str">
        <f t="shared" si="435"/>
        <v>ACCEPTABLE</v>
      </c>
      <c r="J3163" s="33">
        <v>43062.072222222225</v>
      </c>
      <c r="K3163" s="33">
        <v>43062.079861111109</v>
      </c>
      <c r="L3163" s="27">
        <f t="shared" si="436"/>
        <v>7.6388888846850023E-3</v>
      </c>
      <c r="M3163" s="28" t="str">
        <f t="shared" si="437"/>
        <v>TRUE</v>
      </c>
      <c r="N3163" s="31" t="s">
        <v>41</v>
      </c>
      <c r="O3163" s="29" t="s">
        <v>54</v>
      </c>
      <c r="P3163"/>
      <c r="Q3163"/>
      <c r="R3163"/>
      <c r="S3163"/>
      <c r="T3163"/>
      <c r="U3163"/>
      <c r="V3163"/>
      <c r="W3163"/>
    </row>
    <row r="3164" spans="1:23" ht="27" customHeight="1" thickBot="1" x14ac:dyDescent="0.3">
      <c r="A3164" s="119">
        <v>20535</v>
      </c>
      <c r="B3164" s="74">
        <v>3225</v>
      </c>
      <c r="C3164" s="71" t="s">
        <v>40</v>
      </c>
      <c r="D3164" s="72">
        <v>43062.097222222219</v>
      </c>
      <c r="E3164" s="70" t="s">
        <v>39</v>
      </c>
      <c r="F3164" s="33">
        <v>43061.697916666664</v>
      </c>
      <c r="G3164" s="51">
        <f t="shared" si="434"/>
        <v>0.39930555555474712</v>
      </c>
      <c r="H3164" s="31" t="str">
        <f t="shared" si="435"/>
        <v>ACCEPTABLE</v>
      </c>
      <c r="J3164" s="33">
        <v>43062.100694444445</v>
      </c>
      <c r="K3164" s="33">
        <v>43062.112500000003</v>
      </c>
      <c r="L3164" s="27">
        <f t="shared" si="436"/>
        <v>1.1805555557657499E-2</v>
      </c>
      <c r="M3164" s="28" t="str">
        <f t="shared" si="437"/>
        <v>TRUE</v>
      </c>
      <c r="N3164" s="31" t="s">
        <v>39</v>
      </c>
      <c r="O3164" s="29" t="s">
        <v>1396</v>
      </c>
      <c r="P3164"/>
      <c r="Q3164"/>
      <c r="R3164"/>
      <c r="S3164"/>
      <c r="T3164"/>
      <c r="U3164"/>
      <c r="V3164"/>
      <c r="W3164"/>
    </row>
    <row r="3165" spans="1:23" ht="27" customHeight="1" thickBot="1" x14ac:dyDescent="0.3">
      <c r="A3165" s="119">
        <v>20532</v>
      </c>
      <c r="B3165" s="74">
        <v>3226</v>
      </c>
      <c r="C3165" s="71" t="s">
        <v>68</v>
      </c>
      <c r="D3165" s="72">
        <v>43062.260416666664</v>
      </c>
      <c r="E3165" s="70" t="s">
        <v>41</v>
      </c>
      <c r="F3165" s="33">
        <v>43062.254861111112</v>
      </c>
      <c r="G3165" s="51">
        <f t="shared" si="434"/>
        <v>5.5555555518367328E-3</v>
      </c>
      <c r="H3165" s="31" t="str">
        <f t="shared" si="435"/>
        <v>TOO LATE</v>
      </c>
      <c r="J3165" s="33">
        <v>43062.257638888892</v>
      </c>
      <c r="K3165" s="33">
        <v>43062.263888888891</v>
      </c>
      <c r="L3165" s="27">
        <f t="shared" si="436"/>
        <v>6.2499999985448085E-3</v>
      </c>
      <c r="M3165" s="28" t="str">
        <f t="shared" si="437"/>
        <v>TRUE</v>
      </c>
      <c r="N3165" s="31" t="s">
        <v>41</v>
      </c>
      <c r="O3165" s="29" t="s">
        <v>446</v>
      </c>
      <c r="P3165"/>
      <c r="Q3165"/>
      <c r="R3165"/>
      <c r="S3165"/>
      <c r="T3165"/>
      <c r="U3165"/>
      <c r="V3165"/>
      <c r="W3165"/>
    </row>
    <row r="3166" spans="1:23" ht="27" customHeight="1" thickBot="1" x14ac:dyDescent="0.3">
      <c r="A3166" s="127">
        <v>20532</v>
      </c>
      <c r="B3166" s="78">
        <v>3227</v>
      </c>
      <c r="C3166" s="67" t="s">
        <v>340</v>
      </c>
      <c r="D3166" s="68">
        <v>43062.291666666664</v>
      </c>
      <c r="E3166" s="66" t="s">
        <v>39</v>
      </c>
      <c r="F3166" s="33">
        <v>43062.254861111112</v>
      </c>
      <c r="G3166" s="51">
        <f t="shared" si="434"/>
        <v>3.6805555551836733E-2</v>
      </c>
      <c r="H3166" s="31" t="str">
        <f t="shared" si="435"/>
        <v>TOO LATE</v>
      </c>
      <c r="J3166" s="33">
        <v>43062.286805555559</v>
      </c>
      <c r="K3166" s="33">
        <v>43062.300694444442</v>
      </c>
      <c r="L3166" s="27">
        <f t="shared" si="436"/>
        <v>1.3888888883229811E-2</v>
      </c>
      <c r="M3166" s="28" t="str">
        <f t="shared" si="437"/>
        <v>TRUE</v>
      </c>
      <c r="N3166" s="31" t="s">
        <v>39</v>
      </c>
      <c r="O3166" s="29" t="s">
        <v>653</v>
      </c>
      <c r="P3166"/>
      <c r="Q3166"/>
      <c r="R3166"/>
      <c r="S3166"/>
      <c r="T3166"/>
      <c r="U3166"/>
      <c r="V3166"/>
      <c r="W3166"/>
    </row>
    <row r="3167" spans="1:23" ht="27" customHeight="1" thickBot="1" x14ac:dyDescent="0.3">
      <c r="A3167" s="119">
        <v>20536</v>
      </c>
      <c r="B3167" s="74">
        <v>3228</v>
      </c>
      <c r="C3167" s="71" t="s">
        <v>40</v>
      </c>
      <c r="D3167" s="72">
        <v>43062.822916666664</v>
      </c>
      <c r="E3167" s="70" t="s">
        <v>41</v>
      </c>
      <c r="F3167" s="33">
        <v>43062.685416666667</v>
      </c>
      <c r="G3167" s="51">
        <f t="shared" si="434"/>
        <v>0.13749999999708962</v>
      </c>
      <c r="H3167" s="31" t="str">
        <f t="shared" si="435"/>
        <v>ACCEPTABLE</v>
      </c>
      <c r="J3167" s="33">
        <v>43062.822222222225</v>
      </c>
      <c r="K3167" s="33">
        <v>43062.831944444442</v>
      </c>
      <c r="L3167" s="27">
        <f t="shared" si="436"/>
        <v>9.7222222175332718E-3</v>
      </c>
      <c r="M3167" s="28" t="str">
        <f t="shared" si="437"/>
        <v>TRUE</v>
      </c>
      <c r="N3167" s="31" t="s">
        <v>41</v>
      </c>
      <c r="O3167" s="29" t="s">
        <v>1612</v>
      </c>
      <c r="P3167"/>
      <c r="Q3167"/>
      <c r="R3167"/>
      <c r="S3167"/>
      <c r="T3167"/>
      <c r="U3167"/>
      <c r="V3167"/>
      <c r="W3167"/>
    </row>
    <row r="3168" spans="1:23" ht="27" customHeight="1" thickBot="1" x14ac:dyDescent="0.3">
      <c r="A3168" s="119">
        <v>20536</v>
      </c>
      <c r="B3168" s="74">
        <v>3229</v>
      </c>
      <c r="C3168" s="71" t="s">
        <v>40</v>
      </c>
      <c r="D3168" s="72">
        <v>43062.847222222219</v>
      </c>
      <c r="E3168" s="70" t="s">
        <v>39</v>
      </c>
      <c r="F3168" s="33">
        <v>43062.685416666667</v>
      </c>
      <c r="G3168" s="51">
        <f t="shared" si="434"/>
        <v>0.16180555555183673</v>
      </c>
      <c r="H3168" s="31" t="str">
        <f t="shared" si="435"/>
        <v>ACCEPTABLE</v>
      </c>
      <c r="J3168" s="33">
        <v>43062.845138888886</v>
      </c>
      <c r="K3168" s="33">
        <v>43062.856944444444</v>
      </c>
      <c r="L3168" s="27">
        <f t="shared" si="436"/>
        <v>1.1805555557657499E-2</v>
      </c>
      <c r="M3168" s="28" t="str">
        <f t="shared" si="437"/>
        <v>TRUE</v>
      </c>
      <c r="N3168" s="31" t="s">
        <v>39</v>
      </c>
      <c r="O3168" s="29" t="s">
        <v>1612</v>
      </c>
      <c r="P3168"/>
      <c r="Q3168"/>
      <c r="R3168"/>
      <c r="S3168"/>
      <c r="T3168"/>
      <c r="U3168"/>
      <c r="V3168"/>
      <c r="W3168"/>
    </row>
    <row r="3169" spans="1:23" ht="27" customHeight="1" thickBot="1" x14ac:dyDescent="0.3">
      <c r="A3169" s="119">
        <v>20537</v>
      </c>
      <c r="B3169" s="74">
        <v>3230</v>
      </c>
      <c r="C3169" s="71" t="s">
        <v>340</v>
      </c>
      <c r="D3169" s="72">
        <v>43063.482638888891</v>
      </c>
      <c r="E3169" s="70" t="s">
        <v>41</v>
      </c>
      <c r="F3169" s="33">
        <v>43063.271527777775</v>
      </c>
      <c r="G3169" s="51">
        <f t="shared" si="434"/>
        <v>0.211111111115315</v>
      </c>
      <c r="H3169" s="31" t="str">
        <f t="shared" si="435"/>
        <v>ACCEPTABLE</v>
      </c>
      <c r="J3169" s="33">
        <v>43063.476388888892</v>
      </c>
      <c r="K3169" s="33">
        <v>43063.490277777775</v>
      </c>
      <c r="L3169" s="27">
        <f t="shared" si="436"/>
        <v>1.3888888883229811E-2</v>
      </c>
      <c r="M3169" s="28" t="str">
        <f t="shared" si="437"/>
        <v>TRUE</v>
      </c>
      <c r="N3169" s="31" t="s">
        <v>128</v>
      </c>
      <c r="O3169" s="29" t="s">
        <v>822</v>
      </c>
      <c r="P3169"/>
      <c r="Q3169"/>
      <c r="R3169"/>
      <c r="S3169"/>
      <c r="T3169"/>
      <c r="U3169"/>
      <c r="V3169"/>
      <c r="W3169"/>
    </row>
    <row r="3170" spans="1:23" ht="27" customHeight="1" thickBot="1" x14ac:dyDescent="0.3">
      <c r="A3170" s="119">
        <v>20538</v>
      </c>
      <c r="B3170" s="74">
        <v>3231</v>
      </c>
      <c r="C3170" s="71" t="s">
        <v>51</v>
      </c>
      <c r="D3170" s="72">
        <v>43063.510416666664</v>
      </c>
      <c r="E3170" s="70" t="s">
        <v>39</v>
      </c>
      <c r="F3170" s="33">
        <v>43063.271527777775</v>
      </c>
      <c r="G3170" s="51">
        <f t="shared" ref="G3170:G3220" si="438">IF(D3170="","",D3170-F3170)</f>
        <v>0.23888888888905058</v>
      </c>
      <c r="H3170" s="31" t="str">
        <f t="shared" si="435"/>
        <v>ACCEPTABLE</v>
      </c>
      <c r="J3170" s="33">
        <v>43063.51458333333</v>
      </c>
      <c r="K3170" s="33">
        <v>43063.520138888889</v>
      </c>
      <c r="L3170" s="27">
        <f t="shared" si="436"/>
        <v>5.5555555591126904E-3</v>
      </c>
      <c r="M3170" s="28" t="str">
        <f t="shared" si="437"/>
        <v>TRUE</v>
      </c>
      <c r="N3170" s="31" t="s">
        <v>128</v>
      </c>
      <c r="O3170" s="29" t="s">
        <v>821</v>
      </c>
      <c r="P3170"/>
      <c r="Q3170"/>
      <c r="R3170"/>
      <c r="S3170"/>
      <c r="T3170"/>
      <c r="U3170"/>
      <c r="V3170"/>
      <c r="W3170"/>
    </row>
    <row r="3171" spans="1:23" ht="27" customHeight="1" thickBot="1" x14ac:dyDescent="0.3">
      <c r="A3171" s="119">
        <v>20539</v>
      </c>
      <c r="B3171" s="74">
        <v>3232</v>
      </c>
      <c r="C3171" s="71" t="s">
        <v>53</v>
      </c>
      <c r="D3171" s="72">
        <v>43064.010416666664</v>
      </c>
      <c r="E3171" s="70" t="s">
        <v>41</v>
      </c>
      <c r="F3171" s="33">
        <v>43063.777083333334</v>
      </c>
      <c r="G3171" s="51">
        <f t="shared" si="438"/>
        <v>0.23333333332993789</v>
      </c>
      <c r="H3171" s="31" t="str">
        <f t="shared" ref="H3171:H3221" si="439">IF(D3171-F3171&lt;0,"TOO LATE",IF(G3171="","",IF(OR(DAY(D3171-F3171)&gt;1,AND(HOUR(D3171-F3171)&gt;HOUR("0:59"),(SIGN(D3171-F3171)=1))),"ACCEPTABLE","TOO LATE")))</f>
        <v>ACCEPTABLE</v>
      </c>
      <c r="J3171" s="33">
        <v>43063.974305555559</v>
      </c>
      <c r="K3171" s="33">
        <v>43064.006944444445</v>
      </c>
      <c r="L3171" s="27">
        <f t="shared" si="436"/>
        <v>3.2638888886140194E-2</v>
      </c>
      <c r="M3171" s="28" t="str">
        <f t="shared" si="437"/>
        <v>TRUE</v>
      </c>
      <c r="N3171" s="31" t="s">
        <v>41</v>
      </c>
      <c r="O3171" s="29" t="s">
        <v>812</v>
      </c>
      <c r="P3171"/>
      <c r="Q3171"/>
      <c r="R3171"/>
      <c r="S3171"/>
      <c r="T3171"/>
      <c r="U3171"/>
      <c r="V3171"/>
      <c r="W3171"/>
    </row>
    <row r="3172" spans="1:23" ht="27" customHeight="1" thickBot="1" x14ac:dyDescent="0.3">
      <c r="A3172" s="119">
        <v>20540</v>
      </c>
      <c r="B3172" s="74">
        <v>3233</v>
      </c>
      <c r="C3172" s="71" t="s">
        <v>53</v>
      </c>
      <c r="D3172" s="72">
        <v>43064.0625</v>
      </c>
      <c r="E3172" s="70" t="s">
        <v>39</v>
      </c>
      <c r="F3172" s="33">
        <v>43063.777083333334</v>
      </c>
      <c r="G3172" s="51">
        <f t="shared" si="438"/>
        <v>0.28541666666569654</v>
      </c>
      <c r="H3172" s="31" t="str">
        <f t="shared" si="439"/>
        <v>ACCEPTABLE</v>
      </c>
      <c r="J3172" s="33">
        <v>43064.067361111112</v>
      </c>
      <c r="K3172" s="33">
        <v>43064.074305555558</v>
      </c>
      <c r="L3172" s="27">
        <f t="shared" ref="L3172:L3222" si="440">IF(OR(K3172="",J3172=""), "Incomplete Data", K3172-J3172)</f>
        <v>6.9444444452528842E-3</v>
      </c>
      <c r="M3172" s="28" t="str">
        <f t="shared" ref="M3172:M3222" si="441">_xlfn.IFS(OR(J3172=0,K3172=0,L3172=""), "Incomplete Data", OR(L3172&gt;$M$5,L3172&lt;-$M$5),"FALSE",  OR(L3172&lt;=$M$5,L3172&gt;-$M$5), "TRUE")</f>
        <v>TRUE</v>
      </c>
      <c r="N3172" s="31" t="s">
        <v>39</v>
      </c>
      <c r="O3172" s="29" t="s">
        <v>812</v>
      </c>
      <c r="P3172"/>
      <c r="Q3172"/>
      <c r="R3172"/>
      <c r="S3172"/>
      <c r="T3172"/>
      <c r="U3172"/>
      <c r="V3172"/>
      <c r="W3172"/>
    </row>
    <row r="3173" spans="1:23" ht="27" customHeight="1" thickBot="1" x14ac:dyDescent="0.3">
      <c r="A3173" s="119">
        <v>20537</v>
      </c>
      <c r="B3173" s="74">
        <v>3234</v>
      </c>
      <c r="C3173" s="71" t="s">
        <v>51</v>
      </c>
      <c r="D3173" s="72">
        <v>43066.267361111109</v>
      </c>
      <c r="E3173" s="70" t="s">
        <v>41</v>
      </c>
      <c r="F3173" s="33">
        <v>43066.262499999997</v>
      </c>
      <c r="G3173" s="51">
        <f t="shared" si="438"/>
        <v>4.8611111124046147E-3</v>
      </c>
      <c r="H3173" s="31" t="str">
        <f t="shared" si="439"/>
        <v>TOO LATE</v>
      </c>
      <c r="J3173" s="33">
        <v>43066.262499999997</v>
      </c>
      <c r="K3173" s="33">
        <v>43066.269444444442</v>
      </c>
      <c r="L3173" s="27">
        <f t="shared" si="440"/>
        <v>6.9444444452528842E-3</v>
      </c>
      <c r="M3173" s="28" t="str">
        <f t="shared" si="441"/>
        <v>TRUE</v>
      </c>
      <c r="N3173" s="31" t="s">
        <v>41</v>
      </c>
      <c r="O3173" s="29" t="s">
        <v>1613</v>
      </c>
      <c r="P3173"/>
      <c r="Q3173"/>
      <c r="R3173"/>
      <c r="S3173"/>
      <c r="T3173"/>
      <c r="U3173"/>
      <c r="V3173"/>
      <c r="W3173"/>
    </row>
    <row r="3174" spans="1:23" ht="27" customHeight="1" thickBot="1" x14ac:dyDescent="0.3">
      <c r="A3174" s="127">
        <v>20537</v>
      </c>
      <c r="B3174" s="78">
        <v>3235</v>
      </c>
      <c r="C3174" s="67" t="s">
        <v>340</v>
      </c>
      <c r="D3174" s="68">
        <v>43067.295138888891</v>
      </c>
      <c r="E3174" s="66" t="s">
        <v>39</v>
      </c>
      <c r="F3174" s="33">
        <v>43066.262499999997</v>
      </c>
      <c r="G3174" s="51">
        <f t="shared" si="438"/>
        <v>1.0326388888934162</v>
      </c>
      <c r="H3174" s="31" t="str">
        <f t="shared" si="439"/>
        <v>ACCEPTABLE</v>
      </c>
      <c r="J3174" s="33">
        <v>43067.058333333334</v>
      </c>
      <c r="K3174" s="33">
        <v>43067.068055555559</v>
      </c>
      <c r="L3174" s="27">
        <f t="shared" si="440"/>
        <v>9.7222222248092294E-3</v>
      </c>
      <c r="M3174" s="28" t="str">
        <f t="shared" si="441"/>
        <v>TRUE</v>
      </c>
      <c r="N3174" s="31" t="s">
        <v>39</v>
      </c>
      <c r="O3174" s="29" t="s">
        <v>1453</v>
      </c>
      <c r="P3174"/>
      <c r="Q3174"/>
      <c r="R3174"/>
      <c r="S3174"/>
      <c r="T3174"/>
      <c r="U3174"/>
      <c r="V3174"/>
      <c r="W3174"/>
    </row>
    <row r="3175" spans="1:23" ht="27" customHeight="1" thickBot="1" x14ac:dyDescent="0.3">
      <c r="A3175" s="127">
        <v>20538</v>
      </c>
      <c r="B3175" s="78">
        <v>3236</v>
      </c>
      <c r="C3175" s="67" t="s">
        <v>40</v>
      </c>
      <c r="D3175" s="68">
        <v>43067.361111111109</v>
      </c>
      <c r="E3175" s="66" t="s">
        <v>41</v>
      </c>
      <c r="F3175" s="33">
        <v>43066.262499999997</v>
      </c>
      <c r="G3175" s="51">
        <f t="shared" si="438"/>
        <v>1.0986111111124046</v>
      </c>
      <c r="H3175" s="31" t="str">
        <f t="shared" si="439"/>
        <v>ACCEPTABLE</v>
      </c>
      <c r="J3175" s="33">
        <v>43067.338888888888</v>
      </c>
      <c r="K3175" s="33">
        <v>43067.348611111112</v>
      </c>
      <c r="L3175" s="27">
        <f t="shared" si="440"/>
        <v>9.7222222248092294E-3</v>
      </c>
      <c r="M3175" s="28" t="str">
        <f t="shared" si="441"/>
        <v>TRUE</v>
      </c>
      <c r="N3175" s="31" t="s">
        <v>41</v>
      </c>
      <c r="O3175" s="29" t="s">
        <v>1285</v>
      </c>
      <c r="P3175"/>
      <c r="Q3175"/>
      <c r="R3175"/>
      <c r="S3175"/>
      <c r="T3175"/>
      <c r="U3175"/>
      <c r="V3175"/>
      <c r="W3175"/>
    </row>
    <row r="3176" spans="1:23" ht="27" customHeight="1" thickBot="1" x14ac:dyDescent="0.3">
      <c r="A3176" s="127">
        <v>20538</v>
      </c>
      <c r="B3176" s="78">
        <v>3237</v>
      </c>
      <c r="C3176" s="67" t="s">
        <v>43</v>
      </c>
      <c r="D3176" s="68">
        <v>43067.392361111109</v>
      </c>
      <c r="E3176" s="66" t="s">
        <v>39</v>
      </c>
      <c r="F3176" s="33">
        <v>43066.262499999997</v>
      </c>
      <c r="G3176" s="51">
        <f t="shared" si="438"/>
        <v>1.1298611111124046</v>
      </c>
      <c r="H3176" s="31" t="str">
        <f t="shared" si="439"/>
        <v>ACCEPTABLE</v>
      </c>
      <c r="J3176" s="33">
        <v>43067.369444444441</v>
      </c>
      <c r="K3176" s="33">
        <v>43067.380555555559</v>
      </c>
      <c r="L3176" s="27">
        <f t="shared" si="440"/>
        <v>1.1111111118225381E-2</v>
      </c>
      <c r="M3176" s="28" t="str">
        <f t="shared" si="441"/>
        <v>TRUE</v>
      </c>
      <c r="N3176" s="31" t="s">
        <v>39</v>
      </c>
      <c r="O3176" s="29" t="s">
        <v>1614</v>
      </c>
      <c r="P3176"/>
      <c r="Q3176"/>
      <c r="R3176"/>
      <c r="S3176"/>
      <c r="T3176"/>
      <c r="U3176"/>
      <c r="V3176"/>
      <c r="W3176"/>
    </row>
    <row r="3177" spans="1:23" ht="27" customHeight="1" thickBot="1" x14ac:dyDescent="0.3">
      <c r="A3177" s="127">
        <v>20539</v>
      </c>
      <c r="B3177" s="78">
        <v>3238</v>
      </c>
      <c r="C3177" s="67" t="s">
        <v>40</v>
      </c>
      <c r="D3177" s="72">
        <v>43067.482638888891</v>
      </c>
      <c r="E3177" s="70" t="s">
        <v>41</v>
      </c>
      <c r="F3177" s="33">
        <v>43066.262499999997</v>
      </c>
      <c r="G3177" s="51">
        <f t="shared" si="438"/>
        <v>1.2201388888934162</v>
      </c>
      <c r="H3177" s="31" t="str">
        <f t="shared" si="439"/>
        <v>ACCEPTABLE</v>
      </c>
      <c r="J3177" s="33">
        <v>43067.503472222219</v>
      </c>
      <c r="K3177" s="33">
        <v>43067.51666666667</v>
      </c>
      <c r="L3177" s="27">
        <f t="shared" si="440"/>
        <v>1.319444445107365E-2</v>
      </c>
      <c r="M3177" s="28" t="str">
        <f t="shared" si="441"/>
        <v>TRUE</v>
      </c>
      <c r="N3177" s="31" t="s">
        <v>41</v>
      </c>
      <c r="O3177" s="29" t="s">
        <v>1604</v>
      </c>
      <c r="P3177"/>
      <c r="Q3177"/>
      <c r="R3177"/>
      <c r="S3177"/>
      <c r="T3177"/>
      <c r="U3177"/>
      <c r="V3177"/>
      <c r="W3177"/>
    </row>
    <row r="3178" spans="1:23" ht="27" customHeight="1" thickBot="1" x14ac:dyDescent="0.3">
      <c r="A3178" s="119">
        <v>20539</v>
      </c>
      <c r="B3178" s="74">
        <v>3239</v>
      </c>
      <c r="C3178" s="71" t="s">
        <v>43</v>
      </c>
      <c r="D3178" s="72">
        <v>43067.513888888891</v>
      </c>
      <c r="E3178" s="70" t="s">
        <v>39</v>
      </c>
      <c r="F3178" s="33">
        <v>43066.262499999997</v>
      </c>
      <c r="G3178" s="51">
        <f t="shared" si="438"/>
        <v>1.2513888888934162</v>
      </c>
      <c r="H3178" s="31" t="str">
        <f t="shared" si="439"/>
        <v>ACCEPTABLE</v>
      </c>
      <c r="J3178" s="33">
        <v>43067.53402777778</v>
      </c>
      <c r="K3178" s="33">
        <v>43067.540972222225</v>
      </c>
      <c r="L3178" s="27">
        <f t="shared" si="440"/>
        <v>6.9444444452528842E-3</v>
      </c>
      <c r="M3178" s="28" t="str">
        <f t="shared" si="441"/>
        <v>TRUE</v>
      </c>
      <c r="N3178" s="31" t="s">
        <v>39</v>
      </c>
      <c r="O3178" s="29" t="s">
        <v>1155</v>
      </c>
      <c r="P3178"/>
      <c r="Q3178"/>
      <c r="R3178"/>
      <c r="S3178"/>
      <c r="T3178"/>
      <c r="U3178"/>
      <c r="V3178"/>
      <c r="W3178"/>
    </row>
    <row r="3179" spans="1:23" ht="27" customHeight="1" thickBot="1" x14ac:dyDescent="0.3">
      <c r="A3179" s="119">
        <v>20540</v>
      </c>
      <c r="B3179" s="70">
        <v>3241</v>
      </c>
      <c r="C3179" s="71" t="s">
        <v>43</v>
      </c>
      <c r="D3179" s="72">
        <v>43067.861111111109</v>
      </c>
      <c r="E3179" s="70" t="s">
        <v>41</v>
      </c>
      <c r="F3179" s="33">
        <v>43067.616666666669</v>
      </c>
      <c r="G3179" s="51">
        <f t="shared" si="438"/>
        <v>0.24444444444088731</v>
      </c>
      <c r="H3179" s="31" t="str">
        <f t="shared" si="439"/>
        <v>ACCEPTABLE</v>
      </c>
      <c r="J3179" s="33">
        <v>43067.878472222219</v>
      </c>
      <c r="K3179" s="33">
        <v>43067.888888888891</v>
      </c>
      <c r="L3179" s="27">
        <f t="shared" si="440"/>
        <v>1.0416666671517305E-2</v>
      </c>
      <c r="M3179" s="28" t="str">
        <f t="shared" si="441"/>
        <v>TRUE</v>
      </c>
      <c r="N3179" s="31" t="s">
        <v>41</v>
      </c>
      <c r="O3179" s="29" t="s">
        <v>1155</v>
      </c>
      <c r="P3179"/>
      <c r="Q3179"/>
      <c r="R3179"/>
      <c r="S3179"/>
      <c r="T3179"/>
      <c r="U3179"/>
      <c r="V3179"/>
      <c r="W3179"/>
    </row>
    <row r="3180" spans="1:23" ht="27" customHeight="1" thickBot="1" x14ac:dyDescent="0.3">
      <c r="A3180" s="119">
        <v>20540</v>
      </c>
      <c r="B3180" s="70">
        <v>3242</v>
      </c>
      <c r="C3180" s="71" t="s">
        <v>40</v>
      </c>
      <c r="D3180" s="72">
        <v>43067.888888888891</v>
      </c>
      <c r="E3180" s="70" t="s">
        <v>39</v>
      </c>
      <c r="F3180" s="33">
        <v>43067.616666666669</v>
      </c>
      <c r="G3180" s="51">
        <f t="shared" si="438"/>
        <v>0.27222222222189885</v>
      </c>
      <c r="H3180" s="31" t="str">
        <f t="shared" si="439"/>
        <v>ACCEPTABLE</v>
      </c>
      <c r="J3180" s="33">
        <v>43067.90347222222</v>
      </c>
      <c r="K3180" s="33">
        <v>43067.912499999999</v>
      </c>
      <c r="L3180" s="27">
        <f t="shared" si="440"/>
        <v>9.0277777781011537E-3</v>
      </c>
      <c r="M3180" s="28" t="str">
        <f t="shared" si="441"/>
        <v>TRUE</v>
      </c>
      <c r="N3180" s="31" t="s">
        <v>39</v>
      </c>
      <c r="O3180" s="29" t="s">
        <v>1604</v>
      </c>
      <c r="P3180"/>
      <c r="Q3180"/>
      <c r="R3180"/>
      <c r="S3180"/>
      <c r="T3180"/>
      <c r="U3180"/>
      <c r="V3180"/>
      <c r="W3180"/>
    </row>
    <row r="3181" spans="1:23" ht="27" customHeight="1" thickBot="1" x14ac:dyDescent="0.3">
      <c r="A3181" s="127">
        <v>20541</v>
      </c>
      <c r="B3181" s="66">
        <v>3243</v>
      </c>
      <c r="C3181" s="67" t="s">
        <v>182</v>
      </c>
      <c r="D3181" s="68">
        <v>43068.298611111109</v>
      </c>
      <c r="E3181" s="66" t="s">
        <v>41</v>
      </c>
      <c r="F3181" s="33">
        <v>43068.294444444444</v>
      </c>
      <c r="G3181" s="51">
        <f t="shared" si="438"/>
        <v>4.166666665696539E-3</v>
      </c>
      <c r="H3181" s="31" t="str">
        <f t="shared" si="439"/>
        <v>TOO LATE</v>
      </c>
      <c r="J3181" s="33">
        <v>43068.294444444444</v>
      </c>
      <c r="K3181" s="33">
        <v>43068.308333333334</v>
      </c>
      <c r="L3181" s="27">
        <f t="shared" si="440"/>
        <v>1.3888888890505768E-2</v>
      </c>
      <c r="M3181" s="28" t="str">
        <f t="shared" si="441"/>
        <v>TRUE</v>
      </c>
      <c r="N3181" s="31" t="s">
        <v>41</v>
      </c>
      <c r="O3181" s="29" t="s">
        <v>1593</v>
      </c>
      <c r="P3181"/>
      <c r="Q3181"/>
      <c r="R3181"/>
      <c r="S3181"/>
      <c r="T3181"/>
      <c r="U3181"/>
      <c r="V3181"/>
      <c r="W3181"/>
    </row>
    <row r="3182" spans="1:23" ht="27" customHeight="1" thickBot="1" x14ac:dyDescent="0.3">
      <c r="A3182" s="127">
        <v>20541</v>
      </c>
      <c r="B3182" s="66">
        <v>3244</v>
      </c>
      <c r="C3182" s="67" t="s">
        <v>51</v>
      </c>
      <c r="D3182" s="68">
        <v>43068.333333333336</v>
      </c>
      <c r="E3182" s="66" t="s">
        <v>39</v>
      </c>
      <c r="F3182" s="33">
        <v>43068.294444444444</v>
      </c>
      <c r="G3182" s="51">
        <f t="shared" si="438"/>
        <v>3.888888889196096E-2</v>
      </c>
      <c r="H3182" s="31" t="str">
        <f t="shared" si="439"/>
        <v>TOO LATE</v>
      </c>
      <c r="J3182" s="33">
        <v>43068.32708333333</v>
      </c>
      <c r="K3182" s="33">
        <v>43068.334722222222</v>
      </c>
      <c r="L3182" s="27">
        <f t="shared" si="440"/>
        <v>7.6388888919609599E-3</v>
      </c>
      <c r="M3182" s="28" t="str">
        <f t="shared" si="441"/>
        <v>TRUE</v>
      </c>
      <c r="N3182" s="31" t="s">
        <v>39</v>
      </c>
      <c r="O3182" s="29" t="s">
        <v>453</v>
      </c>
      <c r="P3182"/>
      <c r="Q3182"/>
      <c r="R3182"/>
      <c r="S3182"/>
      <c r="T3182"/>
      <c r="U3182"/>
      <c r="V3182"/>
      <c r="W3182"/>
    </row>
    <row r="3183" spans="1:23" ht="27" customHeight="1" thickBot="1" x14ac:dyDescent="0.3">
      <c r="A3183" s="119">
        <v>20541</v>
      </c>
      <c r="B3183" s="70">
        <v>3245</v>
      </c>
      <c r="C3183" s="71" t="s">
        <v>51</v>
      </c>
      <c r="D3183" s="72">
        <v>43070.256944444445</v>
      </c>
      <c r="E3183" s="70" t="s">
        <v>41</v>
      </c>
      <c r="F3183" s="33">
        <v>43070.218055555553</v>
      </c>
      <c r="G3183" s="51">
        <f t="shared" si="438"/>
        <v>3.888888889196096E-2</v>
      </c>
      <c r="H3183" s="31" t="str">
        <f t="shared" si="439"/>
        <v>TOO LATE</v>
      </c>
      <c r="J3183" s="33">
        <v>43070.252083333333</v>
      </c>
      <c r="K3183" s="33">
        <v>43070.259722222225</v>
      </c>
      <c r="L3183" s="27">
        <f t="shared" si="440"/>
        <v>7.6388888919609599E-3</v>
      </c>
      <c r="M3183" s="28" t="str">
        <f t="shared" si="441"/>
        <v>TRUE</v>
      </c>
      <c r="N3183" s="31" t="s">
        <v>41</v>
      </c>
      <c r="O3183" s="29" t="s">
        <v>1385</v>
      </c>
      <c r="P3183"/>
      <c r="Q3183"/>
      <c r="R3183"/>
      <c r="S3183"/>
      <c r="T3183"/>
      <c r="U3183"/>
      <c r="V3183"/>
      <c r="W3183"/>
    </row>
    <row r="3184" spans="1:23" ht="27" customHeight="1" thickBot="1" x14ac:dyDescent="0.3">
      <c r="A3184" s="127">
        <v>20541</v>
      </c>
      <c r="B3184" s="66">
        <v>3246</v>
      </c>
      <c r="C3184" s="67" t="s">
        <v>182</v>
      </c>
      <c r="D3184" s="68">
        <v>43070.284722222219</v>
      </c>
      <c r="E3184" s="66" t="s">
        <v>39</v>
      </c>
      <c r="F3184" s="33">
        <v>43070.218055555553</v>
      </c>
      <c r="G3184" s="51">
        <f t="shared" si="438"/>
        <v>6.6666666665696539E-2</v>
      </c>
      <c r="H3184" s="31" t="str">
        <f t="shared" si="439"/>
        <v>ACCEPTABLE</v>
      </c>
      <c r="J3184" s="33">
        <v>43070.285416666666</v>
      </c>
      <c r="K3184" s="33">
        <v>43070.298611111109</v>
      </c>
      <c r="L3184" s="27">
        <f t="shared" si="440"/>
        <v>1.3194444443797693E-2</v>
      </c>
      <c r="M3184" s="28" t="str">
        <f t="shared" si="441"/>
        <v>TRUE</v>
      </c>
      <c r="N3184" s="31" t="s">
        <v>39</v>
      </c>
      <c r="O3184" s="29" t="s">
        <v>1615</v>
      </c>
      <c r="P3184"/>
      <c r="Q3184"/>
      <c r="R3184"/>
      <c r="S3184"/>
      <c r="T3184"/>
      <c r="U3184"/>
      <c r="V3184"/>
      <c r="W3184"/>
    </row>
    <row r="3185" spans="1:23" ht="27" customHeight="1" thickBot="1" x14ac:dyDescent="0.3">
      <c r="A3185" s="127">
        <v>20542</v>
      </c>
      <c r="B3185" s="66">
        <v>3247</v>
      </c>
      <c r="C3185" s="67" t="s">
        <v>340</v>
      </c>
      <c r="D3185" s="68">
        <v>43072.288194444445</v>
      </c>
      <c r="E3185" s="66" t="s">
        <v>41</v>
      </c>
      <c r="F3185" s="33">
        <v>43072.210416666669</v>
      </c>
      <c r="G3185" s="51">
        <f t="shared" si="438"/>
        <v>7.7777777776645962E-2</v>
      </c>
      <c r="H3185" s="31" t="str">
        <f t="shared" si="439"/>
        <v>ACCEPTABLE</v>
      </c>
      <c r="J3185" s="33">
        <v>43072.279166666667</v>
      </c>
      <c r="K3185" s="33">
        <v>43072.290277777778</v>
      </c>
      <c r="L3185" s="27">
        <f t="shared" si="440"/>
        <v>1.1111111110949423E-2</v>
      </c>
      <c r="M3185" s="28" t="str">
        <f t="shared" si="441"/>
        <v>TRUE</v>
      </c>
      <c r="N3185" s="31" t="s">
        <v>41</v>
      </c>
      <c r="O3185" s="29" t="s">
        <v>1616</v>
      </c>
      <c r="P3185"/>
      <c r="Q3185"/>
      <c r="R3185"/>
      <c r="S3185"/>
      <c r="T3185"/>
      <c r="U3185"/>
      <c r="V3185"/>
      <c r="W3185"/>
    </row>
    <row r="3186" spans="1:23" ht="27" customHeight="1" thickBot="1" x14ac:dyDescent="0.3">
      <c r="A3186" s="127">
        <v>20542</v>
      </c>
      <c r="B3186" s="66">
        <v>3248</v>
      </c>
      <c r="C3186" s="67" t="s">
        <v>68</v>
      </c>
      <c r="D3186" s="68">
        <v>43072.315972222219</v>
      </c>
      <c r="E3186" s="66" t="s">
        <v>39</v>
      </c>
      <c r="F3186" s="33">
        <v>43072.210416666669</v>
      </c>
      <c r="G3186" s="51">
        <f t="shared" si="438"/>
        <v>0.10555555555038154</v>
      </c>
      <c r="H3186" s="31" t="str">
        <f t="shared" si="439"/>
        <v>ACCEPTABLE</v>
      </c>
      <c r="J3186" s="33">
        <v>43072.314583333333</v>
      </c>
      <c r="K3186" s="33">
        <v>43072.320833333331</v>
      </c>
      <c r="L3186" s="27">
        <f t="shared" si="440"/>
        <v>6.2499999985448085E-3</v>
      </c>
      <c r="M3186" s="28" t="str">
        <f t="shared" si="441"/>
        <v>TRUE</v>
      </c>
      <c r="N3186" s="31" t="s">
        <v>39</v>
      </c>
      <c r="O3186" s="29" t="s">
        <v>519</v>
      </c>
      <c r="P3186"/>
      <c r="Q3186"/>
      <c r="R3186"/>
      <c r="S3186"/>
      <c r="T3186"/>
      <c r="U3186"/>
      <c r="V3186"/>
      <c r="W3186"/>
    </row>
    <row r="3187" spans="1:23" ht="27" customHeight="1" thickBot="1" x14ac:dyDescent="0.3">
      <c r="A3187" s="127">
        <v>20542</v>
      </c>
      <c r="B3187" s="66">
        <v>3249</v>
      </c>
      <c r="C3187" s="67" t="s">
        <v>68</v>
      </c>
      <c r="D3187" s="68">
        <v>43073.277777777781</v>
      </c>
      <c r="E3187" s="66" t="s">
        <v>41</v>
      </c>
      <c r="F3187" s="33">
        <v>43073.198611111111</v>
      </c>
      <c r="G3187" s="51">
        <f t="shared" si="438"/>
        <v>7.9166666670062114E-2</v>
      </c>
      <c r="H3187" s="31" t="str">
        <f t="shared" si="439"/>
        <v>ACCEPTABLE</v>
      </c>
      <c r="J3187" s="33">
        <v>43073.27847222222</v>
      </c>
      <c r="K3187" s="33">
        <v>43073.285416666666</v>
      </c>
      <c r="L3187" s="27">
        <f t="shared" si="440"/>
        <v>6.9444444452528842E-3</v>
      </c>
      <c r="M3187" s="28" t="str">
        <f t="shared" si="441"/>
        <v>TRUE</v>
      </c>
      <c r="N3187" s="31" t="s">
        <v>41</v>
      </c>
      <c r="O3187" s="29" t="s">
        <v>1617</v>
      </c>
      <c r="P3187"/>
      <c r="Q3187"/>
      <c r="R3187"/>
      <c r="S3187"/>
      <c r="T3187"/>
      <c r="U3187"/>
      <c r="V3187"/>
      <c r="W3187"/>
    </row>
    <row r="3188" spans="1:23" ht="27" customHeight="1" thickBot="1" x14ac:dyDescent="0.3">
      <c r="A3188" s="127">
        <v>20542</v>
      </c>
      <c r="B3188" s="66">
        <v>3250</v>
      </c>
      <c r="C3188" s="67" t="s">
        <v>340</v>
      </c>
      <c r="D3188" s="68">
        <v>43073.305555555555</v>
      </c>
      <c r="E3188" s="66" t="s">
        <v>39</v>
      </c>
      <c r="F3188" s="33">
        <v>43073.198611111111</v>
      </c>
      <c r="G3188" s="51">
        <f t="shared" si="438"/>
        <v>0.10694444444379769</v>
      </c>
      <c r="H3188" s="31" t="str">
        <f t="shared" si="439"/>
        <v>ACCEPTABLE</v>
      </c>
      <c r="J3188" s="33">
        <v>43073.313194444447</v>
      </c>
      <c r="K3188" s="33">
        <v>43073.329861111109</v>
      </c>
      <c r="L3188" s="27">
        <f t="shared" si="440"/>
        <v>1.6666666662786156E-2</v>
      </c>
      <c r="M3188" s="28" t="str">
        <f t="shared" si="441"/>
        <v>TRUE</v>
      </c>
      <c r="N3188" s="31" t="s">
        <v>39</v>
      </c>
      <c r="O3188" s="29" t="s">
        <v>1618</v>
      </c>
      <c r="P3188"/>
      <c r="Q3188"/>
      <c r="R3188"/>
      <c r="S3188"/>
      <c r="T3188"/>
      <c r="U3188"/>
      <c r="V3188"/>
      <c r="W3188"/>
    </row>
    <row r="3189" spans="1:23" ht="27" customHeight="1" thickBot="1" x14ac:dyDescent="0.3">
      <c r="A3189" s="127">
        <v>20543</v>
      </c>
      <c r="B3189" s="66">
        <v>3251</v>
      </c>
      <c r="C3189" s="67" t="s">
        <v>340</v>
      </c>
      <c r="D3189" s="68">
        <v>43074.340277777781</v>
      </c>
      <c r="E3189" s="66" t="s">
        <v>41</v>
      </c>
      <c r="F3189" s="33">
        <v>43074.209027777775</v>
      </c>
      <c r="G3189" s="51">
        <f t="shared" si="438"/>
        <v>0.13125000000582077</v>
      </c>
      <c r="H3189" s="31" t="str">
        <f t="shared" si="439"/>
        <v>ACCEPTABLE</v>
      </c>
      <c r="J3189" s="33">
        <v>43074.328472222223</v>
      </c>
      <c r="K3189" s="33">
        <v>43074.342361111114</v>
      </c>
      <c r="L3189" s="27">
        <f t="shared" si="440"/>
        <v>1.3888888890505768E-2</v>
      </c>
      <c r="M3189" s="28" t="str">
        <f t="shared" si="441"/>
        <v>TRUE</v>
      </c>
      <c r="N3189" s="31" t="s">
        <v>41</v>
      </c>
      <c r="O3189" s="29" t="s">
        <v>1224</v>
      </c>
      <c r="P3189"/>
      <c r="Q3189"/>
      <c r="R3189"/>
      <c r="S3189"/>
      <c r="T3189"/>
      <c r="U3189"/>
      <c r="V3189"/>
      <c r="W3189"/>
    </row>
    <row r="3190" spans="1:23" ht="27" customHeight="1" thickBot="1" x14ac:dyDescent="0.3">
      <c r="A3190" s="127">
        <v>20543</v>
      </c>
      <c r="B3190" s="66">
        <v>3252</v>
      </c>
      <c r="C3190" s="67" t="s">
        <v>68</v>
      </c>
      <c r="D3190" s="68">
        <v>43074.368055555555</v>
      </c>
      <c r="E3190" s="66" t="s">
        <v>39</v>
      </c>
      <c r="F3190" s="33">
        <v>43074.209027777775</v>
      </c>
      <c r="G3190" s="51">
        <f t="shared" si="438"/>
        <v>0.15902777777955635</v>
      </c>
      <c r="H3190" s="31" t="str">
        <f t="shared" si="439"/>
        <v>ACCEPTABLE</v>
      </c>
      <c r="J3190" s="33">
        <v>43074.362500000003</v>
      </c>
      <c r="K3190" s="33">
        <v>43074.370833333334</v>
      </c>
      <c r="L3190" s="27">
        <f t="shared" si="440"/>
        <v>8.333333331393078E-3</v>
      </c>
      <c r="M3190" s="28" t="str">
        <f t="shared" si="441"/>
        <v>TRUE</v>
      </c>
      <c r="N3190" s="31" t="s">
        <v>39</v>
      </c>
      <c r="O3190" s="29" t="s">
        <v>1177</v>
      </c>
      <c r="P3190"/>
      <c r="Q3190"/>
      <c r="R3190"/>
      <c r="S3190"/>
      <c r="T3190"/>
      <c r="U3190"/>
      <c r="V3190"/>
      <c r="W3190"/>
    </row>
    <row r="3191" spans="1:23" ht="27" customHeight="1" thickBot="1" x14ac:dyDescent="0.3">
      <c r="A3191" s="119">
        <v>20543</v>
      </c>
      <c r="B3191" s="70">
        <v>3253</v>
      </c>
      <c r="C3191" s="71" t="s">
        <v>68</v>
      </c>
      <c r="D3191" s="72">
        <v>43076.256944444445</v>
      </c>
      <c r="E3191" s="70" t="s">
        <v>41</v>
      </c>
      <c r="F3191" s="33">
        <v>43076.175694444442</v>
      </c>
      <c r="G3191" s="51">
        <f t="shared" si="438"/>
        <v>8.1250000002910383E-2</v>
      </c>
      <c r="H3191" s="31" t="str">
        <f t="shared" si="439"/>
        <v>ACCEPTABLE</v>
      </c>
      <c r="J3191" s="33">
        <v>43076.273611111108</v>
      </c>
      <c r="K3191" s="33">
        <v>43076.279166666667</v>
      </c>
      <c r="L3191" s="27">
        <f t="shared" si="440"/>
        <v>5.5555555591126904E-3</v>
      </c>
      <c r="M3191" s="28" t="str">
        <f t="shared" si="441"/>
        <v>TRUE</v>
      </c>
      <c r="N3191" s="31" t="s">
        <v>41</v>
      </c>
      <c r="O3191" s="29" t="s">
        <v>648</v>
      </c>
      <c r="P3191"/>
      <c r="Q3191"/>
      <c r="R3191"/>
      <c r="S3191"/>
      <c r="T3191"/>
      <c r="U3191"/>
      <c r="V3191"/>
      <c r="W3191"/>
    </row>
    <row r="3192" spans="1:23" ht="27" customHeight="1" thickBot="1" x14ac:dyDescent="0.3">
      <c r="A3192" s="127">
        <v>20543</v>
      </c>
      <c r="B3192" s="66">
        <v>3254</v>
      </c>
      <c r="C3192" s="67" t="s">
        <v>340</v>
      </c>
      <c r="D3192" s="68">
        <v>43076.284722222219</v>
      </c>
      <c r="E3192" s="66" t="s">
        <v>39</v>
      </c>
      <c r="F3192" s="33">
        <v>43076.175694444442</v>
      </c>
      <c r="G3192" s="51">
        <f t="shared" si="438"/>
        <v>0.10902777777664596</v>
      </c>
      <c r="H3192" s="31" t="str">
        <f t="shared" si="439"/>
        <v>ACCEPTABLE</v>
      </c>
      <c r="J3192" s="33">
        <v>43076.297222222223</v>
      </c>
      <c r="K3192" s="33">
        <v>43076.306250000001</v>
      </c>
      <c r="L3192" s="27">
        <f t="shared" si="440"/>
        <v>9.0277777781011537E-3</v>
      </c>
      <c r="M3192" s="28" t="str">
        <f t="shared" si="441"/>
        <v>TRUE</v>
      </c>
      <c r="N3192" s="31" t="s">
        <v>39</v>
      </c>
      <c r="O3192" s="29" t="s">
        <v>1619</v>
      </c>
      <c r="P3192"/>
      <c r="Q3192"/>
      <c r="R3192"/>
      <c r="S3192"/>
      <c r="T3192"/>
      <c r="U3192"/>
      <c r="V3192"/>
      <c r="W3192"/>
    </row>
    <row r="3193" spans="1:23" ht="27" customHeight="1" thickBot="1" x14ac:dyDescent="0.3">
      <c r="A3193" s="119">
        <v>20544</v>
      </c>
      <c r="B3193" s="70">
        <v>3255</v>
      </c>
      <c r="C3193" s="71" t="s">
        <v>340</v>
      </c>
      <c r="D3193" s="72">
        <v>43077.506944444445</v>
      </c>
      <c r="E3193" s="70" t="s">
        <v>41</v>
      </c>
      <c r="F3193" s="33">
        <v>43077.257638888892</v>
      </c>
      <c r="G3193" s="51">
        <f t="shared" si="438"/>
        <v>0.24930555555329192</v>
      </c>
      <c r="H3193" s="31" t="str">
        <f t="shared" si="439"/>
        <v>ACCEPTABLE</v>
      </c>
      <c r="J3193" s="33">
        <v>43077.50277777778</v>
      </c>
      <c r="K3193" s="33">
        <v>43077.515972222223</v>
      </c>
      <c r="L3193" s="27">
        <f t="shared" si="440"/>
        <v>1.3194444443797693E-2</v>
      </c>
      <c r="M3193" s="28" t="str">
        <f t="shared" si="441"/>
        <v>TRUE</v>
      </c>
      <c r="N3193" s="31" t="s">
        <v>41</v>
      </c>
      <c r="O3193" s="29" t="s">
        <v>881</v>
      </c>
      <c r="P3193"/>
      <c r="Q3193"/>
      <c r="R3193"/>
      <c r="S3193"/>
      <c r="T3193"/>
      <c r="U3193"/>
      <c r="V3193"/>
      <c r="W3193"/>
    </row>
    <row r="3194" spans="1:23" ht="27" customHeight="1" thickBot="1" x14ac:dyDescent="0.3">
      <c r="A3194" s="119">
        <v>20544</v>
      </c>
      <c r="B3194" s="70">
        <v>3256</v>
      </c>
      <c r="C3194" s="71" t="s">
        <v>68</v>
      </c>
      <c r="D3194" s="72">
        <v>43077.534722222219</v>
      </c>
      <c r="E3194" s="70" t="s">
        <v>39</v>
      </c>
      <c r="F3194" s="33">
        <v>43077.257638888892</v>
      </c>
      <c r="G3194" s="51">
        <f t="shared" si="438"/>
        <v>0.2770833333270275</v>
      </c>
      <c r="H3194" s="31" t="str">
        <f t="shared" si="439"/>
        <v>ACCEPTABLE</v>
      </c>
      <c r="J3194" s="33">
        <v>43077.539583333331</v>
      </c>
      <c r="K3194" s="33">
        <v>43077.54791666667</v>
      </c>
      <c r="L3194" s="27">
        <f t="shared" si="440"/>
        <v>8.3333333386690356E-3</v>
      </c>
      <c r="M3194" s="28" t="str">
        <f t="shared" si="441"/>
        <v>TRUE</v>
      </c>
      <c r="N3194" s="31" t="s">
        <v>39</v>
      </c>
      <c r="O3194" s="29" t="s">
        <v>453</v>
      </c>
      <c r="P3194"/>
      <c r="Q3194"/>
      <c r="R3194"/>
      <c r="S3194"/>
      <c r="T3194"/>
      <c r="U3194"/>
      <c r="V3194"/>
      <c r="W3194"/>
    </row>
    <row r="3195" spans="1:23" ht="27" customHeight="1" thickBot="1" x14ac:dyDescent="0.3">
      <c r="A3195" s="119">
        <v>20545</v>
      </c>
      <c r="B3195" s="70">
        <v>3257</v>
      </c>
      <c r="C3195" s="71" t="s">
        <v>43</v>
      </c>
      <c r="D3195" s="140">
        <v>43077.930555555555</v>
      </c>
      <c r="E3195" s="70" t="s">
        <v>41</v>
      </c>
      <c r="F3195" s="33">
        <v>43077.677083333336</v>
      </c>
      <c r="G3195" s="51">
        <f t="shared" si="438"/>
        <v>0.25347222221898846</v>
      </c>
      <c r="H3195" s="31" t="str">
        <f t="shared" si="439"/>
        <v>ACCEPTABLE</v>
      </c>
      <c r="J3195" s="33">
        <v>43077.925694444442</v>
      </c>
      <c r="K3195" s="33">
        <v>43077.932638888888</v>
      </c>
      <c r="L3195" s="27">
        <f t="shared" si="440"/>
        <v>6.9444444452528842E-3</v>
      </c>
      <c r="M3195" s="28" t="str">
        <f t="shared" si="441"/>
        <v>TRUE</v>
      </c>
      <c r="N3195" s="31" t="s">
        <v>41</v>
      </c>
      <c r="O3195" s="29" t="s">
        <v>398</v>
      </c>
      <c r="P3195"/>
      <c r="Q3195"/>
      <c r="R3195"/>
      <c r="S3195"/>
      <c r="T3195"/>
      <c r="U3195"/>
      <c r="V3195"/>
      <c r="W3195"/>
    </row>
    <row r="3196" spans="1:23" ht="27" customHeight="1" thickBot="1" x14ac:dyDescent="0.3">
      <c r="A3196" s="119">
        <v>20545</v>
      </c>
      <c r="B3196" s="70">
        <v>3258</v>
      </c>
      <c r="C3196" s="71" t="s">
        <v>40</v>
      </c>
      <c r="D3196" s="72">
        <v>43077.972222222219</v>
      </c>
      <c r="E3196" s="70" t="s">
        <v>39</v>
      </c>
      <c r="F3196" s="33">
        <v>43077.677083333336</v>
      </c>
      <c r="G3196" s="51">
        <f t="shared" si="438"/>
        <v>0.29513888888322981</v>
      </c>
      <c r="H3196" s="31" t="str">
        <f t="shared" si="439"/>
        <v>ACCEPTABLE</v>
      </c>
      <c r="J3196" s="33">
        <v>43077.954861111109</v>
      </c>
      <c r="K3196" s="33">
        <v>43077.965277777781</v>
      </c>
      <c r="L3196" s="27">
        <f t="shared" si="440"/>
        <v>1.0416666671517305E-2</v>
      </c>
      <c r="M3196" s="28" t="str">
        <f t="shared" si="441"/>
        <v>TRUE</v>
      </c>
      <c r="N3196" s="31" t="s">
        <v>39</v>
      </c>
      <c r="O3196" s="29" t="s">
        <v>1620</v>
      </c>
      <c r="P3196"/>
      <c r="Q3196"/>
      <c r="R3196"/>
      <c r="S3196"/>
      <c r="T3196"/>
      <c r="U3196"/>
      <c r="V3196"/>
      <c r="W3196"/>
    </row>
    <row r="3197" spans="1:23" ht="27" customHeight="1" thickBot="1" x14ac:dyDescent="0.3">
      <c r="A3197" s="119">
        <v>20544</v>
      </c>
      <c r="B3197" s="70">
        <v>3259</v>
      </c>
      <c r="C3197" s="71" t="s">
        <v>53</v>
      </c>
      <c r="D3197" s="72">
        <v>43078.277777777781</v>
      </c>
      <c r="E3197" s="70" t="s">
        <v>41</v>
      </c>
      <c r="F3197" s="33">
        <v>43078.229166666664</v>
      </c>
      <c r="G3197" s="51">
        <f t="shared" si="438"/>
        <v>4.8611111116770189E-2</v>
      </c>
      <c r="H3197" s="31" t="str">
        <f t="shared" si="439"/>
        <v>ACCEPTABLE</v>
      </c>
      <c r="J3197" s="33">
        <v>43078.272222222222</v>
      </c>
      <c r="K3197" s="33">
        <v>43078.27847222222</v>
      </c>
      <c r="L3197" s="27">
        <f t="shared" si="440"/>
        <v>6.2499999985448085E-3</v>
      </c>
      <c r="M3197" s="28" t="str">
        <f t="shared" si="441"/>
        <v>TRUE</v>
      </c>
      <c r="N3197" s="31" t="s">
        <v>41</v>
      </c>
      <c r="O3197" s="29" t="s">
        <v>181</v>
      </c>
      <c r="P3197"/>
      <c r="Q3197"/>
      <c r="R3197"/>
      <c r="S3197"/>
      <c r="T3197"/>
      <c r="U3197"/>
      <c r="V3197"/>
      <c r="W3197"/>
    </row>
    <row r="3198" spans="1:23" ht="27" customHeight="1" thickBot="1" x14ac:dyDescent="0.3">
      <c r="A3198" s="127">
        <v>20544</v>
      </c>
      <c r="B3198" s="66">
        <v>3260</v>
      </c>
      <c r="C3198" s="67" t="s">
        <v>53</v>
      </c>
      <c r="D3198" s="68">
        <v>43078.326388888891</v>
      </c>
      <c r="E3198" s="66" t="s">
        <v>39</v>
      </c>
      <c r="F3198" s="33">
        <v>43078.229166666664</v>
      </c>
      <c r="G3198" s="51">
        <f t="shared" si="438"/>
        <v>9.7222222226264421E-2</v>
      </c>
      <c r="H3198" s="31" t="str">
        <f t="shared" si="439"/>
        <v>ACCEPTABLE</v>
      </c>
      <c r="J3198" s="33">
        <v>43078.333333333336</v>
      </c>
      <c r="K3198" s="33">
        <v>43078.339583333334</v>
      </c>
      <c r="L3198" s="27">
        <f t="shared" si="440"/>
        <v>6.2499999985448085E-3</v>
      </c>
      <c r="M3198" s="28" t="str">
        <f t="shared" si="441"/>
        <v>TRUE</v>
      </c>
      <c r="N3198" s="31" t="s">
        <v>39</v>
      </c>
      <c r="O3198" s="29" t="s">
        <v>181</v>
      </c>
      <c r="P3198"/>
      <c r="Q3198"/>
      <c r="R3198"/>
      <c r="S3198"/>
      <c r="T3198"/>
      <c r="U3198"/>
      <c r="V3198"/>
      <c r="W3198"/>
    </row>
    <row r="3199" spans="1:23" ht="27" customHeight="1" thickBot="1" x14ac:dyDescent="0.3">
      <c r="A3199" s="119">
        <v>20544</v>
      </c>
      <c r="B3199" s="70">
        <v>3261</v>
      </c>
      <c r="C3199" s="71" t="s">
        <v>51</v>
      </c>
      <c r="D3199" s="72">
        <v>43078.611111111109</v>
      </c>
      <c r="E3199" s="70" t="s">
        <v>41</v>
      </c>
      <c r="F3199" s="33">
        <v>43078.229166666664</v>
      </c>
      <c r="G3199" s="51">
        <f t="shared" si="438"/>
        <v>0.38194444444525288</v>
      </c>
      <c r="H3199" s="31" t="str">
        <f t="shared" si="439"/>
        <v>ACCEPTABLE</v>
      </c>
      <c r="J3199" s="33">
        <v>43078.607638888891</v>
      </c>
      <c r="K3199" s="33">
        <v>43078.614583333336</v>
      </c>
      <c r="L3199" s="27">
        <f t="shared" si="440"/>
        <v>6.9444444452528842E-3</v>
      </c>
      <c r="M3199" s="28" t="str">
        <f t="shared" si="441"/>
        <v>TRUE</v>
      </c>
      <c r="N3199" s="31" t="s">
        <v>41</v>
      </c>
      <c r="O3199" s="29" t="s">
        <v>422</v>
      </c>
      <c r="P3199"/>
      <c r="Q3199"/>
      <c r="R3199"/>
      <c r="S3199"/>
      <c r="T3199"/>
      <c r="U3199"/>
      <c r="V3199"/>
      <c r="W3199"/>
    </row>
    <row r="3200" spans="1:23" ht="27" customHeight="1" thickBot="1" x14ac:dyDescent="0.3">
      <c r="A3200" s="119">
        <v>20544</v>
      </c>
      <c r="B3200" s="70">
        <v>3262</v>
      </c>
      <c r="C3200" s="71" t="s">
        <v>49</v>
      </c>
      <c r="D3200" s="72">
        <v>43078.638888888891</v>
      </c>
      <c r="E3200" s="70" t="s">
        <v>39</v>
      </c>
      <c r="F3200" s="33">
        <v>43078.229166666664</v>
      </c>
      <c r="G3200" s="51">
        <f t="shared" si="438"/>
        <v>0.40972222222626442</v>
      </c>
      <c r="H3200" s="31" t="str">
        <f t="shared" si="439"/>
        <v>ACCEPTABLE</v>
      </c>
      <c r="J3200" s="33">
        <v>43078.629861111112</v>
      </c>
      <c r="K3200" s="33">
        <v>43078.644444444442</v>
      </c>
      <c r="L3200" s="27">
        <f t="shared" si="440"/>
        <v>1.4583333329937886E-2</v>
      </c>
      <c r="M3200" s="28" t="str">
        <f t="shared" si="441"/>
        <v>TRUE</v>
      </c>
      <c r="N3200" s="31" t="s">
        <v>128</v>
      </c>
      <c r="O3200" s="29" t="s">
        <v>881</v>
      </c>
      <c r="P3200"/>
      <c r="Q3200"/>
      <c r="R3200"/>
      <c r="S3200"/>
      <c r="T3200"/>
      <c r="U3200"/>
      <c r="V3200"/>
      <c r="W3200"/>
    </row>
    <row r="3201" spans="1:23" ht="27" customHeight="1" thickBot="1" x14ac:dyDescent="0.3">
      <c r="A3201" s="119">
        <v>20546</v>
      </c>
      <c r="B3201" s="70">
        <v>3263</v>
      </c>
      <c r="C3201" s="71" t="s">
        <v>40</v>
      </c>
      <c r="D3201" s="72">
        <v>43078.881944444445</v>
      </c>
      <c r="E3201" s="70" t="s">
        <v>41</v>
      </c>
      <c r="F3201" s="33">
        <v>43078.667361111111</v>
      </c>
      <c r="G3201" s="51">
        <f t="shared" si="438"/>
        <v>0.21458333333430346</v>
      </c>
      <c r="H3201" s="31" t="str">
        <f t="shared" si="439"/>
        <v>ACCEPTABLE</v>
      </c>
      <c r="J3201" s="33">
        <v>43078.854166666664</v>
      </c>
      <c r="K3201" s="33">
        <v>43078.865277777775</v>
      </c>
      <c r="L3201" s="27">
        <f t="shared" si="440"/>
        <v>1.1111111110949423E-2</v>
      </c>
      <c r="M3201" s="28" t="str">
        <f t="shared" si="441"/>
        <v>TRUE</v>
      </c>
      <c r="N3201" s="31" t="s">
        <v>128</v>
      </c>
      <c r="O3201" s="29" t="s">
        <v>419</v>
      </c>
      <c r="P3201"/>
      <c r="Q3201"/>
      <c r="R3201"/>
      <c r="S3201"/>
      <c r="T3201"/>
      <c r="U3201"/>
      <c r="V3201"/>
      <c r="W3201"/>
    </row>
    <row r="3202" spans="1:23" ht="27" customHeight="1" thickBot="1" x14ac:dyDescent="0.3">
      <c r="A3202" s="119">
        <v>20546</v>
      </c>
      <c r="B3202" s="70">
        <v>3264</v>
      </c>
      <c r="C3202" s="71" t="s">
        <v>43</v>
      </c>
      <c r="D3202" s="72">
        <v>43078.916666666664</v>
      </c>
      <c r="E3202" s="70" t="s">
        <v>39</v>
      </c>
      <c r="F3202" s="33">
        <v>43078.667361111111</v>
      </c>
      <c r="G3202" s="51">
        <f t="shared" si="438"/>
        <v>0.24930555555329192</v>
      </c>
      <c r="H3202" s="31" t="str">
        <f t="shared" si="439"/>
        <v>ACCEPTABLE</v>
      </c>
      <c r="J3202" s="33">
        <v>43078.899305555555</v>
      </c>
      <c r="K3202" s="33">
        <v>43078.90625</v>
      </c>
      <c r="L3202" s="27">
        <f t="shared" si="440"/>
        <v>6.9444444452528842E-3</v>
      </c>
      <c r="M3202" s="28" t="str">
        <f t="shared" si="441"/>
        <v>TRUE</v>
      </c>
      <c r="N3202" s="31" t="s">
        <v>39</v>
      </c>
      <c r="O3202" s="29" t="s">
        <v>1155</v>
      </c>
      <c r="P3202"/>
      <c r="Q3202"/>
      <c r="R3202"/>
      <c r="S3202"/>
      <c r="T3202"/>
      <c r="U3202"/>
      <c r="V3202"/>
      <c r="W3202"/>
    </row>
    <row r="3203" spans="1:23" ht="27" customHeight="1" thickBot="1" x14ac:dyDescent="0.3">
      <c r="A3203" s="127">
        <v>20546</v>
      </c>
      <c r="B3203" s="66">
        <v>3265</v>
      </c>
      <c r="C3203" s="67" t="s">
        <v>43</v>
      </c>
      <c r="D3203" s="68">
        <v>43079.381944444445</v>
      </c>
      <c r="E3203" s="66" t="s">
        <v>41</v>
      </c>
      <c r="F3203" s="33">
        <v>43079.320138888892</v>
      </c>
      <c r="G3203" s="51">
        <f t="shared" si="438"/>
        <v>6.1805555553291924E-2</v>
      </c>
      <c r="H3203" s="31" t="str">
        <f t="shared" si="439"/>
        <v>ACCEPTABLE</v>
      </c>
      <c r="J3203" s="33">
        <v>43079.357638888891</v>
      </c>
      <c r="K3203" s="33">
        <v>43079.363194444442</v>
      </c>
      <c r="L3203" s="27">
        <f t="shared" si="440"/>
        <v>5.5555555518367328E-3</v>
      </c>
      <c r="M3203" s="28" t="str">
        <f t="shared" si="441"/>
        <v>TRUE</v>
      </c>
      <c r="N3203" s="31" t="s">
        <v>41</v>
      </c>
      <c r="O3203" s="29" t="s">
        <v>44</v>
      </c>
      <c r="P3203"/>
      <c r="Q3203"/>
      <c r="R3203"/>
      <c r="S3203"/>
      <c r="T3203"/>
      <c r="U3203"/>
      <c r="V3203"/>
      <c r="W3203"/>
    </row>
    <row r="3204" spans="1:23" ht="27" customHeight="1" thickBot="1" x14ac:dyDescent="0.3">
      <c r="A3204" s="119">
        <v>20546</v>
      </c>
      <c r="B3204" s="70">
        <v>3266</v>
      </c>
      <c r="C3204" s="71" t="s">
        <v>40</v>
      </c>
      <c r="D3204" s="72">
        <v>43079.409722222219</v>
      </c>
      <c r="E3204" s="70" t="s">
        <v>39</v>
      </c>
      <c r="F3204" s="33">
        <v>43079.320138888892</v>
      </c>
      <c r="G3204" s="51">
        <f t="shared" si="438"/>
        <v>8.9583333327027503E-2</v>
      </c>
      <c r="H3204" s="31" t="str">
        <f t="shared" si="439"/>
        <v>ACCEPTABLE</v>
      </c>
      <c r="J3204" s="33">
        <v>43079.439583333333</v>
      </c>
      <c r="K3204" s="33">
        <v>43079.450694444444</v>
      </c>
      <c r="L3204" s="27">
        <f t="shared" si="440"/>
        <v>1.1111111110949423E-2</v>
      </c>
      <c r="M3204" s="28" t="str">
        <f t="shared" si="441"/>
        <v>TRUE</v>
      </c>
      <c r="N3204" s="31" t="s">
        <v>39</v>
      </c>
      <c r="O3204" s="29" t="s">
        <v>873</v>
      </c>
      <c r="P3204"/>
      <c r="Q3204"/>
      <c r="R3204"/>
      <c r="S3204"/>
      <c r="T3204"/>
      <c r="U3204"/>
      <c r="V3204"/>
      <c r="W3204"/>
    </row>
    <row r="3205" spans="1:23" ht="27" customHeight="1" thickBot="1" x14ac:dyDescent="0.3">
      <c r="A3205" s="127">
        <v>20547</v>
      </c>
      <c r="B3205" s="66">
        <v>3267</v>
      </c>
      <c r="C3205" s="67" t="s">
        <v>40</v>
      </c>
      <c r="D3205" s="68">
        <v>43080.527777777781</v>
      </c>
      <c r="E3205" s="66" t="s">
        <v>41</v>
      </c>
      <c r="F3205" s="33">
        <v>43080.30972222222</v>
      </c>
      <c r="G3205" s="51">
        <f t="shared" si="438"/>
        <v>0.21805555556056788</v>
      </c>
      <c r="H3205" s="31" t="str">
        <f t="shared" si="439"/>
        <v>ACCEPTABLE</v>
      </c>
      <c r="J3205" s="33">
        <v>43080.564583333333</v>
      </c>
      <c r="K3205" s="33">
        <v>43080.574999999997</v>
      </c>
      <c r="L3205" s="27">
        <f t="shared" si="440"/>
        <v>1.0416666664241347E-2</v>
      </c>
      <c r="M3205" s="28" t="str">
        <f t="shared" si="441"/>
        <v>TRUE</v>
      </c>
      <c r="N3205" s="31" t="s">
        <v>41</v>
      </c>
      <c r="O3205" s="29" t="s">
        <v>1621</v>
      </c>
      <c r="P3205"/>
      <c r="Q3205"/>
      <c r="R3205"/>
      <c r="S3205"/>
      <c r="T3205"/>
      <c r="U3205"/>
      <c r="V3205"/>
      <c r="W3205"/>
    </row>
    <row r="3206" spans="1:23" ht="27" customHeight="1" thickBot="1" x14ac:dyDescent="0.3">
      <c r="A3206" s="119">
        <v>20547</v>
      </c>
      <c r="B3206" s="70">
        <v>3268</v>
      </c>
      <c r="C3206" s="71" t="s">
        <v>43</v>
      </c>
      <c r="D3206" s="72">
        <v>43080.555555555555</v>
      </c>
      <c r="E3206" s="70" t="s">
        <v>39</v>
      </c>
      <c r="F3206" s="33">
        <v>43080.30972222222</v>
      </c>
      <c r="G3206" s="51">
        <f t="shared" si="438"/>
        <v>0.24583333333430346</v>
      </c>
      <c r="H3206" s="31" t="str">
        <f t="shared" si="439"/>
        <v>ACCEPTABLE</v>
      </c>
      <c r="J3206" s="33">
        <v>43080.59375</v>
      </c>
      <c r="K3206" s="33">
        <v>43080.600694444445</v>
      </c>
      <c r="L3206" s="27">
        <f t="shared" si="440"/>
        <v>6.9444444452528842E-3</v>
      </c>
      <c r="M3206" s="28" t="str">
        <f t="shared" si="441"/>
        <v>TRUE</v>
      </c>
      <c r="N3206" s="31" t="s">
        <v>39</v>
      </c>
      <c r="O3206" s="29" t="s">
        <v>54</v>
      </c>
      <c r="P3206"/>
      <c r="Q3206"/>
      <c r="R3206"/>
      <c r="S3206"/>
      <c r="T3206"/>
      <c r="U3206"/>
      <c r="V3206"/>
      <c r="W3206"/>
    </row>
    <row r="3207" spans="1:23" ht="27" customHeight="1" thickBot="1" x14ac:dyDescent="0.3">
      <c r="A3207" s="119">
        <v>20547</v>
      </c>
      <c r="B3207" s="70">
        <v>3267</v>
      </c>
      <c r="C3207" s="71" t="s">
        <v>43</v>
      </c>
      <c r="D3207" s="72">
        <v>43081.069444444445</v>
      </c>
      <c r="E3207" s="70" t="s">
        <v>41</v>
      </c>
      <c r="F3207" s="33">
        <v>43080.77847222222</v>
      </c>
      <c r="G3207" s="51">
        <f t="shared" si="438"/>
        <v>0.29097222222480923</v>
      </c>
      <c r="H3207" s="31" t="str">
        <f t="shared" si="439"/>
        <v>ACCEPTABLE</v>
      </c>
      <c r="J3207" s="33">
        <v>43081.098611111112</v>
      </c>
      <c r="K3207" s="33">
        <v>43081.104861111111</v>
      </c>
      <c r="L3207" s="27">
        <f t="shared" si="440"/>
        <v>6.2499999985448085E-3</v>
      </c>
      <c r="M3207" s="28" t="str">
        <f t="shared" si="441"/>
        <v>TRUE</v>
      </c>
      <c r="N3207" s="31" t="s">
        <v>41</v>
      </c>
      <c r="O3207" s="29" t="s">
        <v>54</v>
      </c>
      <c r="P3207"/>
      <c r="Q3207"/>
      <c r="R3207"/>
      <c r="S3207"/>
      <c r="T3207"/>
      <c r="U3207"/>
      <c r="V3207"/>
      <c r="W3207"/>
    </row>
    <row r="3208" spans="1:23" ht="27" customHeight="1" thickBot="1" x14ac:dyDescent="0.3">
      <c r="A3208" s="119">
        <v>20547</v>
      </c>
      <c r="B3208" s="70">
        <v>3268</v>
      </c>
      <c r="C3208" s="71" t="s">
        <v>40</v>
      </c>
      <c r="D3208" s="72">
        <v>43081.097222222219</v>
      </c>
      <c r="E3208" s="70" t="s">
        <v>39</v>
      </c>
      <c r="F3208" s="33">
        <v>43080.77847222222</v>
      </c>
      <c r="G3208" s="51">
        <f t="shared" si="438"/>
        <v>0.31874999999854481</v>
      </c>
      <c r="H3208" s="31" t="str">
        <f t="shared" si="439"/>
        <v>ACCEPTABLE</v>
      </c>
      <c r="J3208" s="33">
        <v>43081.124305555553</v>
      </c>
      <c r="K3208" s="33">
        <v>43081.134722222225</v>
      </c>
      <c r="L3208" s="27">
        <f t="shared" si="440"/>
        <v>1.0416666671517305E-2</v>
      </c>
      <c r="M3208" s="28" t="str">
        <f t="shared" si="441"/>
        <v>TRUE</v>
      </c>
      <c r="N3208" s="31" t="s">
        <v>39</v>
      </c>
      <c r="O3208" s="29" t="s">
        <v>1622</v>
      </c>
      <c r="P3208"/>
      <c r="Q3208"/>
      <c r="R3208"/>
      <c r="S3208"/>
      <c r="T3208"/>
      <c r="U3208"/>
      <c r="V3208"/>
      <c r="W3208"/>
    </row>
    <row r="3209" spans="1:23" ht="27" customHeight="1" thickBot="1" x14ac:dyDescent="0.3">
      <c r="A3209" s="119">
        <v>20548</v>
      </c>
      <c r="B3209" s="70">
        <v>3269</v>
      </c>
      <c r="C3209" s="71" t="s">
        <v>40</v>
      </c>
      <c r="D3209" s="72">
        <v>43081.444444444445</v>
      </c>
      <c r="E3209" s="70" t="s">
        <v>41</v>
      </c>
      <c r="F3209" s="33">
        <v>43081.289583333331</v>
      </c>
      <c r="G3209" s="51">
        <f t="shared" si="438"/>
        <v>0.15486111111385981</v>
      </c>
      <c r="H3209" s="31" t="str">
        <f t="shared" si="439"/>
        <v>ACCEPTABLE</v>
      </c>
      <c r="J3209" s="33">
        <v>43081.428472222222</v>
      </c>
      <c r="K3209" s="33">
        <v>43081.44027777778</v>
      </c>
      <c r="L3209" s="27">
        <f t="shared" si="440"/>
        <v>1.1805555557657499E-2</v>
      </c>
      <c r="M3209" s="28" t="str">
        <f t="shared" si="441"/>
        <v>TRUE</v>
      </c>
      <c r="N3209" s="31" t="s">
        <v>41</v>
      </c>
      <c r="O3209" s="29" t="s">
        <v>1118</v>
      </c>
      <c r="P3209"/>
      <c r="Q3209"/>
      <c r="R3209"/>
      <c r="S3209"/>
      <c r="T3209"/>
      <c r="U3209"/>
      <c r="V3209"/>
      <c r="W3209"/>
    </row>
    <row r="3210" spans="1:23" ht="27" customHeight="1" thickBot="1" x14ac:dyDescent="0.3">
      <c r="A3210" s="119">
        <v>20548</v>
      </c>
      <c r="B3210" s="70">
        <v>3270</v>
      </c>
      <c r="C3210" s="71" t="s">
        <v>43</v>
      </c>
      <c r="D3210" s="72">
        <v>43081.479166666664</v>
      </c>
      <c r="E3210" s="70" t="s">
        <v>39</v>
      </c>
      <c r="F3210" s="33">
        <v>43081.289583333331</v>
      </c>
      <c r="G3210" s="51">
        <f t="shared" si="438"/>
        <v>0.18958333333284827</v>
      </c>
      <c r="H3210" s="31" t="str">
        <f t="shared" si="439"/>
        <v>ACCEPTABLE</v>
      </c>
      <c r="J3210" s="33">
        <v>43081.460416666669</v>
      </c>
      <c r="K3210" s="33">
        <v>43081.468055555553</v>
      </c>
      <c r="L3210" s="27">
        <f t="shared" si="440"/>
        <v>7.6388888846850023E-3</v>
      </c>
      <c r="M3210" s="28" t="str">
        <f t="shared" si="441"/>
        <v>TRUE</v>
      </c>
      <c r="N3210" s="31" t="s">
        <v>39</v>
      </c>
      <c r="O3210" s="29" t="s">
        <v>44</v>
      </c>
      <c r="P3210"/>
      <c r="Q3210"/>
      <c r="R3210"/>
      <c r="S3210"/>
      <c r="T3210"/>
      <c r="U3210"/>
      <c r="V3210"/>
      <c r="W3210"/>
    </row>
    <row r="3211" spans="1:23" ht="27" customHeight="1" thickBot="1" x14ac:dyDescent="0.3">
      <c r="A3211" s="119">
        <v>20549</v>
      </c>
      <c r="B3211" s="70">
        <v>3271</v>
      </c>
      <c r="C3211" s="71" t="s">
        <v>40</v>
      </c>
      <c r="D3211" s="72">
        <v>43081.923611111109</v>
      </c>
      <c r="E3211" s="70" t="s">
        <v>41</v>
      </c>
      <c r="F3211" s="33">
        <v>43081.75</v>
      </c>
      <c r="G3211" s="51">
        <f t="shared" si="438"/>
        <v>0.17361111110949423</v>
      </c>
      <c r="H3211" s="31" t="str">
        <f t="shared" si="439"/>
        <v>ACCEPTABLE</v>
      </c>
      <c r="J3211" s="33">
        <v>43081.918055555558</v>
      </c>
      <c r="K3211" s="33">
        <v>43081.928472222222</v>
      </c>
      <c r="L3211" s="27">
        <f t="shared" si="440"/>
        <v>1.0416666664241347E-2</v>
      </c>
      <c r="M3211" s="28" t="str">
        <f t="shared" si="441"/>
        <v>TRUE</v>
      </c>
      <c r="N3211" s="31" t="s">
        <v>41</v>
      </c>
      <c r="O3211" s="29" t="s">
        <v>1623</v>
      </c>
      <c r="P3211"/>
      <c r="Q3211"/>
      <c r="R3211"/>
      <c r="S3211"/>
      <c r="T3211"/>
      <c r="U3211"/>
      <c r="V3211"/>
      <c r="W3211"/>
    </row>
    <row r="3212" spans="1:23" ht="27" customHeight="1" thickBot="1" x14ac:dyDescent="0.3">
      <c r="A3212" s="119">
        <v>20549</v>
      </c>
      <c r="B3212" s="70">
        <v>3272</v>
      </c>
      <c r="C3212" s="71" t="s">
        <v>43</v>
      </c>
      <c r="D3212" s="72">
        <v>43081.958333333336</v>
      </c>
      <c r="E3212" s="70" t="s">
        <v>39</v>
      </c>
      <c r="F3212" s="33">
        <v>43081.75</v>
      </c>
      <c r="G3212" s="51">
        <f t="shared" si="438"/>
        <v>0.20833333333575865</v>
      </c>
      <c r="H3212" s="31" t="str">
        <f t="shared" si="439"/>
        <v>ACCEPTABLE</v>
      </c>
      <c r="J3212" s="33">
        <v>43081.963888888888</v>
      </c>
      <c r="K3212" s="33">
        <v>43081.96875</v>
      </c>
      <c r="L3212" s="27">
        <f t="shared" si="440"/>
        <v>4.8611111124046147E-3</v>
      </c>
      <c r="M3212" s="28" t="str">
        <f t="shared" si="441"/>
        <v>TRUE</v>
      </c>
      <c r="N3212" s="31" t="s">
        <v>39</v>
      </c>
      <c r="O3212" s="29" t="s">
        <v>1155</v>
      </c>
      <c r="P3212"/>
      <c r="Q3212"/>
      <c r="R3212"/>
      <c r="S3212"/>
      <c r="T3212"/>
      <c r="U3212"/>
      <c r="V3212"/>
      <c r="W3212"/>
    </row>
    <row r="3213" spans="1:23" ht="27" customHeight="1" thickBot="1" x14ac:dyDescent="0.3">
      <c r="A3213" s="119">
        <v>20549</v>
      </c>
      <c r="B3213" s="70">
        <v>3273</v>
      </c>
      <c r="C3213" s="71" t="s">
        <v>53</v>
      </c>
      <c r="D3213" s="72">
        <v>43083.513888888891</v>
      </c>
      <c r="E3213" s="70" t="s">
        <v>41</v>
      </c>
      <c r="F3213" s="33">
        <v>43083.245138888888</v>
      </c>
      <c r="G3213" s="51">
        <f t="shared" si="438"/>
        <v>0.26875000000291038</v>
      </c>
      <c r="H3213" s="31" t="str">
        <f t="shared" si="439"/>
        <v>ACCEPTABLE</v>
      </c>
      <c r="J3213" s="33">
        <v>43083.557638888888</v>
      </c>
      <c r="K3213" s="33">
        <v>43083.5625</v>
      </c>
      <c r="L3213" s="27">
        <f t="shared" si="440"/>
        <v>4.8611111124046147E-3</v>
      </c>
      <c r="M3213" s="28" t="str">
        <f t="shared" si="441"/>
        <v>TRUE</v>
      </c>
      <c r="N3213" s="31" t="s">
        <v>41</v>
      </c>
      <c r="O3213" s="29" t="s">
        <v>96</v>
      </c>
      <c r="P3213"/>
      <c r="Q3213"/>
      <c r="R3213"/>
      <c r="S3213"/>
      <c r="T3213"/>
      <c r="U3213"/>
      <c r="V3213"/>
      <c r="W3213"/>
    </row>
    <row r="3214" spans="1:23" ht="27" customHeight="1" thickBot="1" x14ac:dyDescent="0.3">
      <c r="A3214" s="119">
        <v>20550</v>
      </c>
      <c r="B3214" s="70">
        <v>3275</v>
      </c>
      <c r="C3214" s="71" t="s">
        <v>40</v>
      </c>
      <c r="D3214" s="72">
        <v>43083.826388888891</v>
      </c>
      <c r="E3214" s="70" t="s">
        <v>41</v>
      </c>
      <c r="F3214" s="33">
        <v>43083.714583333334</v>
      </c>
      <c r="G3214" s="51">
        <f t="shared" si="438"/>
        <v>0.11180555555620231</v>
      </c>
      <c r="H3214" s="31" t="str">
        <f t="shared" si="439"/>
        <v>ACCEPTABLE</v>
      </c>
      <c r="J3214" s="33">
        <v>43083.953472222223</v>
      </c>
      <c r="K3214" s="33">
        <v>43083.963888888888</v>
      </c>
      <c r="L3214" s="27">
        <f t="shared" si="440"/>
        <v>1.0416666664241347E-2</v>
      </c>
      <c r="M3214" s="28" t="str">
        <f t="shared" si="441"/>
        <v>TRUE</v>
      </c>
      <c r="N3214" s="31" t="s">
        <v>41</v>
      </c>
      <c r="O3214" s="29" t="s">
        <v>1624</v>
      </c>
      <c r="P3214"/>
      <c r="Q3214"/>
      <c r="R3214"/>
      <c r="S3214"/>
      <c r="T3214"/>
      <c r="U3214"/>
      <c r="V3214"/>
      <c r="W3214"/>
    </row>
    <row r="3215" spans="1:23" ht="27" customHeight="1" thickBot="1" x14ac:dyDescent="0.3">
      <c r="A3215" s="119">
        <v>20550</v>
      </c>
      <c r="B3215" s="70">
        <v>3276</v>
      </c>
      <c r="C3215" s="71" t="s">
        <v>43</v>
      </c>
      <c r="D3215" s="72">
        <v>43083.861111111109</v>
      </c>
      <c r="E3215" s="70" t="s">
        <v>39</v>
      </c>
      <c r="F3215" s="33">
        <v>43083.714583333334</v>
      </c>
      <c r="G3215" s="51">
        <f t="shared" si="438"/>
        <v>0.14652777777519077</v>
      </c>
      <c r="H3215" s="31" t="str">
        <f t="shared" si="439"/>
        <v>ACCEPTABLE</v>
      </c>
      <c r="J3215" s="33">
        <v>43084.004861111112</v>
      </c>
      <c r="K3215" s="33">
        <v>43084.010416666664</v>
      </c>
      <c r="L3215" s="27">
        <f t="shared" si="440"/>
        <v>5.5555555518367328E-3</v>
      </c>
      <c r="M3215" s="28" t="str">
        <f t="shared" si="441"/>
        <v>TRUE</v>
      </c>
      <c r="N3215" s="31" t="s">
        <v>39</v>
      </c>
      <c r="O3215" s="29" t="s">
        <v>1625</v>
      </c>
      <c r="P3215"/>
      <c r="Q3215"/>
      <c r="R3215"/>
      <c r="S3215"/>
      <c r="T3215"/>
      <c r="U3215"/>
      <c r="V3215"/>
      <c r="W3215"/>
    </row>
    <row r="3216" spans="1:23" ht="27" customHeight="1" thickBot="1" x14ac:dyDescent="0.3">
      <c r="A3216" s="127">
        <v>20551</v>
      </c>
      <c r="B3216" s="66">
        <v>3277</v>
      </c>
      <c r="C3216" s="67" t="s">
        <v>51</v>
      </c>
      <c r="D3216" s="68">
        <v>43084.322916666664</v>
      </c>
      <c r="E3216" s="66" t="s">
        <v>39</v>
      </c>
      <c r="F3216" s="33">
        <v>43084.282638888886</v>
      </c>
      <c r="G3216" s="51">
        <f t="shared" si="438"/>
        <v>4.0277777778101154E-2</v>
      </c>
      <c r="H3216" s="31" t="str">
        <f t="shared" si="439"/>
        <v>TOO LATE</v>
      </c>
      <c r="J3216" s="33">
        <v>43084.310416666667</v>
      </c>
      <c r="K3216" s="33">
        <v>43084.316666666666</v>
      </c>
      <c r="L3216" s="27">
        <f t="shared" si="440"/>
        <v>6.2499999985448085E-3</v>
      </c>
      <c r="M3216" s="28" t="str">
        <f t="shared" si="441"/>
        <v>TRUE</v>
      </c>
      <c r="N3216" s="31" t="s">
        <v>128</v>
      </c>
      <c r="O3216" s="29" t="s">
        <v>181</v>
      </c>
      <c r="P3216"/>
      <c r="Q3216"/>
      <c r="R3216"/>
      <c r="S3216"/>
      <c r="T3216"/>
      <c r="U3216"/>
      <c r="V3216"/>
      <c r="W3216"/>
    </row>
    <row r="3217" spans="1:23" ht="27" customHeight="1" thickBot="1" x14ac:dyDescent="0.3">
      <c r="A3217" s="119">
        <v>20550</v>
      </c>
      <c r="B3217" s="70">
        <v>3278</v>
      </c>
      <c r="C3217" s="71" t="s">
        <v>43</v>
      </c>
      <c r="D3217" s="72">
        <v>43084.46875</v>
      </c>
      <c r="E3217" s="70" t="s">
        <v>41</v>
      </c>
      <c r="F3217" s="33">
        <v>43084.395138888889</v>
      </c>
      <c r="G3217" s="51">
        <f t="shared" si="438"/>
        <v>7.3611111110949423E-2</v>
      </c>
      <c r="H3217" s="31" t="str">
        <f t="shared" si="439"/>
        <v>ACCEPTABLE</v>
      </c>
      <c r="J3217" s="33">
        <v>43084.470138888886</v>
      </c>
      <c r="K3217" s="33">
        <v>43084.474999999999</v>
      </c>
      <c r="L3217" s="27">
        <f t="shared" si="440"/>
        <v>4.8611111124046147E-3</v>
      </c>
      <c r="M3217" s="28" t="str">
        <f t="shared" si="441"/>
        <v>TRUE</v>
      </c>
      <c r="N3217" s="31" t="s">
        <v>41</v>
      </c>
      <c r="O3217" s="29" t="s">
        <v>44</v>
      </c>
      <c r="P3217"/>
      <c r="Q3217"/>
      <c r="R3217"/>
      <c r="S3217"/>
      <c r="T3217"/>
      <c r="U3217"/>
      <c r="V3217"/>
      <c r="W3217"/>
    </row>
    <row r="3218" spans="1:23" ht="27" customHeight="1" thickBot="1" x14ac:dyDescent="0.3">
      <c r="A3218" s="119">
        <v>20550</v>
      </c>
      <c r="B3218" s="70">
        <v>3279</v>
      </c>
      <c r="C3218" s="71" t="s">
        <v>40</v>
      </c>
      <c r="D3218" s="72">
        <v>43084.5</v>
      </c>
      <c r="E3218" s="70" t="s">
        <v>39</v>
      </c>
      <c r="F3218" s="33">
        <v>43084.395138888889</v>
      </c>
      <c r="G3218" s="51">
        <f t="shared" si="438"/>
        <v>0.10486111111094942</v>
      </c>
      <c r="H3218" s="31" t="str">
        <f t="shared" si="439"/>
        <v>ACCEPTABLE</v>
      </c>
      <c r="J3218" s="33">
        <v>43084.481249999997</v>
      </c>
      <c r="K3218" s="33">
        <v>43084.495138888888</v>
      </c>
      <c r="L3218" s="27">
        <f t="shared" si="440"/>
        <v>1.3888888890505768E-2</v>
      </c>
      <c r="M3218" s="28" t="str">
        <f t="shared" si="441"/>
        <v>TRUE</v>
      </c>
      <c r="N3218" s="31" t="s">
        <v>39</v>
      </c>
      <c r="O3218" s="29" t="s">
        <v>1626</v>
      </c>
      <c r="P3218"/>
      <c r="Q3218"/>
      <c r="R3218"/>
      <c r="S3218"/>
      <c r="T3218"/>
      <c r="U3218"/>
      <c r="V3218"/>
      <c r="W3218"/>
    </row>
    <row r="3219" spans="1:23" ht="27" customHeight="1" thickBot="1" x14ac:dyDescent="0.3">
      <c r="A3219" s="127">
        <v>20552</v>
      </c>
      <c r="B3219" s="66">
        <v>3280</v>
      </c>
      <c r="C3219" s="67" t="s">
        <v>340</v>
      </c>
      <c r="D3219" s="68">
        <v>43085.288194444445</v>
      </c>
      <c r="E3219" s="66" t="s">
        <v>41</v>
      </c>
      <c r="F3219" s="33">
        <v>43085.220138888886</v>
      </c>
      <c r="G3219" s="51">
        <f t="shared" si="438"/>
        <v>6.805555555911269E-2</v>
      </c>
      <c r="H3219" s="31" t="str">
        <f t="shared" si="439"/>
        <v>ACCEPTABLE</v>
      </c>
      <c r="J3219" s="33">
        <v>43085.28125</v>
      </c>
      <c r="K3219" s="33">
        <v>43085.298611111109</v>
      </c>
      <c r="L3219" s="27">
        <f t="shared" si="440"/>
        <v>1.7361111109494232E-2</v>
      </c>
      <c r="M3219" s="28" t="str">
        <f t="shared" si="441"/>
        <v>TRUE</v>
      </c>
      <c r="N3219" s="31" t="s">
        <v>41</v>
      </c>
      <c r="O3219" s="29" t="s">
        <v>1627</v>
      </c>
      <c r="P3219"/>
      <c r="Q3219"/>
      <c r="R3219"/>
      <c r="S3219"/>
      <c r="T3219"/>
      <c r="U3219"/>
      <c r="V3219"/>
      <c r="W3219"/>
    </row>
    <row r="3220" spans="1:23" ht="27" customHeight="1" thickBot="1" x14ac:dyDescent="0.3">
      <c r="A3220" s="127">
        <v>20551</v>
      </c>
      <c r="B3220" s="66">
        <v>3281</v>
      </c>
      <c r="C3220" s="67" t="s">
        <v>340</v>
      </c>
      <c r="D3220" s="68">
        <v>43085.336805555555</v>
      </c>
      <c r="E3220" s="66" t="s">
        <v>39</v>
      </c>
      <c r="F3220" s="33">
        <v>43085.220138888886</v>
      </c>
      <c r="G3220" s="51">
        <f t="shared" si="438"/>
        <v>0.11666666666860692</v>
      </c>
      <c r="H3220" s="31" t="str">
        <f t="shared" si="439"/>
        <v>ACCEPTABLE</v>
      </c>
      <c r="J3220" s="33">
        <v>43085.345833333333</v>
      </c>
      <c r="K3220" s="33">
        <v>43085.356249999997</v>
      </c>
      <c r="L3220" s="27">
        <f t="shared" si="440"/>
        <v>1.0416666664241347E-2</v>
      </c>
      <c r="M3220" s="28" t="str">
        <f t="shared" si="441"/>
        <v>TRUE</v>
      </c>
      <c r="N3220" s="31" t="s">
        <v>39</v>
      </c>
      <c r="O3220" s="29" t="s">
        <v>1628</v>
      </c>
      <c r="P3220"/>
      <c r="Q3220"/>
      <c r="R3220"/>
      <c r="S3220"/>
      <c r="T3220"/>
      <c r="U3220"/>
      <c r="V3220"/>
      <c r="W3220"/>
    </row>
    <row r="3221" spans="1:23" ht="27" customHeight="1" thickBot="1" x14ac:dyDescent="0.3">
      <c r="A3221" s="119">
        <v>20553</v>
      </c>
      <c r="B3221" s="70">
        <v>3283</v>
      </c>
      <c r="C3221" s="71" t="s">
        <v>51</v>
      </c>
      <c r="D3221" s="72">
        <v>43085.4375</v>
      </c>
      <c r="E3221" s="70" t="s">
        <v>39</v>
      </c>
      <c r="F3221" s="33">
        <v>43085.220138888886</v>
      </c>
      <c r="G3221" s="51">
        <f t="shared" ref="G3221:G3268" si="442">IF(D3221="","",D3221-F3221)</f>
        <v>0.21736111111385981</v>
      </c>
      <c r="H3221" s="31" t="str">
        <f t="shared" si="439"/>
        <v>ACCEPTABLE</v>
      </c>
      <c r="J3221" s="33">
        <v>43085.432638888888</v>
      </c>
      <c r="K3221" s="33">
        <v>43085.44027777778</v>
      </c>
      <c r="L3221" s="27">
        <f t="shared" si="440"/>
        <v>7.6388888919609599E-3</v>
      </c>
      <c r="M3221" s="28" t="str">
        <f t="shared" si="441"/>
        <v>TRUE</v>
      </c>
      <c r="N3221" s="31" t="s">
        <v>39</v>
      </c>
      <c r="O3221" s="29" t="s">
        <v>1629</v>
      </c>
      <c r="P3221"/>
      <c r="Q3221"/>
      <c r="R3221"/>
      <c r="S3221"/>
      <c r="T3221"/>
      <c r="U3221"/>
      <c r="V3221"/>
      <c r="W3221"/>
    </row>
    <row r="3222" spans="1:23" ht="27" customHeight="1" thickBot="1" x14ac:dyDescent="0.3">
      <c r="A3222" s="127">
        <v>20552</v>
      </c>
      <c r="B3222" s="66">
        <v>3284</v>
      </c>
      <c r="C3222" s="67" t="s">
        <v>51</v>
      </c>
      <c r="D3222" s="68">
        <v>43086.319444444445</v>
      </c>
      <c r="E3222" s="66" t="s">
        <v>41</v>
      </c>
      <c r="F3222" s="33">
        <v>43086.285416666666</v>
      </c>
      <c r="G3222" s="51">
        <f t="shared" si="442"/>
        <v>3.4027777779556345E-2</v>
      </c>
      <c r="H3222" s="31" t="str">
        <f t="shared" ref="H3222:H3268" si="443">IF(D3222-F3222&lt;0,"TOO LATE",IF(G3222="","",IF(OR(DAY(D3222-F3222)&gt;1,AND(HOUR(D3222-F3222)&gt;HOUR("0:59"),(SIGN(D3222-F3222)=1))),"ACCEPTABLE","TOO LATE")))</f>
        <v>TOO LATE</v>
      </c>
      <c r="J3222" s="33">
        <v>43086.319444444445</v>
      </c>
      <c r="K3222" s="33">
        <v>43086.324305555558</v>
      </c>
      <c r="L3222" s="27">
        <f t="shared" si="440"/>
        <v>4.8611111124046147E-3</v>
      </c>
      <c r="M3222" s="28" t="str">
        <f t="shared" si="441"/>
        <v>TRUE</v>
      </c>
      <c r="N3222" s="31" t="s">
        <v>41</v>
      </c>
      <c r="O3222" s="29" t="s">
        <v>1630</v>
      </c>
      <c r="P3222"/>
      <c r="Q3222"/>
      <c r="R3222"/>
      <c r="S3222"/>
      <c r="T3222"/>
      <c r="U3222"/>
      <c r="V3222"/>
      <c r="W3222"/>
    </row>
    <row r="3223" spans="1:23" ht="27" customHeight="1" thickBot="1" x14ac:dyDescent="0.3">
      <c r="A3223" s="127">
        <v>20552</v>
      </c>
      <c r="B3223" s="66">
        <v>3285</v>
      </c>
      <c r="C3223" s="67" t="s">
        <v>340</v>
      </c>
      <c r="D3223" s="68">
        <v>43086.347222222219</v>
      </c>
      <c r="E3223" s="66" t="s">
        <v>39</v>
      </c>
      <c r="F3223" s="33">
        <v>43086.285416666666</v>
      </c>
      <c r="G3223" s="51">
        <f t="shared" si="442"/>
        <v>6.1805555553291924E-2</v>
      </c>
      <c r="H3223" s="31" t="str">
        <f t="shared" si="443"/>
        <v>ACCEPTABLE</v>
      </c>
      <c r="J3223" s="33">
        <v>43086.347222222219</v>
      </c>
      <c r="K3223" s="33">
        <v>43086.363888888889</v>
      </c>
      <c r="L3223" s="27">
        <f t="shared" ref="L3223:L3268" si="444">IF(OR(K3223="",J3223=""), "Incomplete Data", K3223-J3223)</f>
        <v>1.6666666670062114E-2</v>
      </c>
      <c r="M3223" s="28" t="str">
        <f t="shared" ref="M3223:M3268" si="445">_xlfn.IFS(OR(J3223=0,K3223=0,L3223=""), "Incomplete Data", OR(L3223&gt;$M$5,L3223&lt;-$M$5),"FALSE",  OR(L3223&lt;=$M$5,L3223&gt;-$M$5), "TRUE")</f>
        <v>TRUE</v>
      </c>
      <c r="N3223" s="31" t="s">
        <v>39</v>
      </c>
      <c r="O3223" s="29" t="s">
        <v>1631</v>
      </c>
      <c r="P3223"/>
      <c r="Q3223"/>
      <c r="R3223"/>
      <c r="S3223"/>
      <c r="T3223"/>
      <c r="U3223"/>
      <c r="V3223"/>
      <c r="W3223"/>
    </row>
    <row r="3224" spans="1:23" ht="27" customHeight="1" thickBot="1" x14ac:dyDescent="0.3">
      <c r="A3224" s="127">
        <v>20553</v>
      </c>
      <c r="B3224" s="66">
        <v>3286</v>
      </c>
      <c r="C3224" s="67" t="s">
        <v>53</v>
      </c>
      <c r="D3224" s="68">
        <v>43086.364583333336</v>
      </c>
      <c r="E3224" s="66" t="s">
        <v>41</v>
      </c>
      <c r="F3224" s="33">
        <v>43086.285416666666</v>
      </c>
      <c r="G3224" s="51">
        <f t="shared" si="442"/>
        <v>7.9166666670062114E-2</v>
      </c>
      <c r="H3224" s="31" t="str">
        <f t="shared" si="443"/>
        <v>ACCEPTABLE</v>
      </c>
      <c r="J3224" s="33">
        <v>43086.379166666666</v>
      </c>
      <c r="K3224" s="33">
        <v>43086.384722222225</v>
      </c>
      <c r="L3224" s="27">
        <f t="shared" si="444"/>
        <v>5.5555555591126904E-3</v>
      </c>
      <c r="M3224" s="28" t="str">
        <f t="shared" si="445"/>
        <v>TRUE</v>
      </c>
      <c r="N3224" s="31" t="s">
        <v>41</v>
      </c>
      <c r="O3224" s="29" t="s">
        <v>1632</v>
      </c>
      <c r="P3224"/>
      <c r="Q3224"/>
      <c r="R3224"/>
      <c r="S3224"/>
      <c r="T3224"/>
      <c r="U3224"/>
      <c r="V3224"/>
      <c r="W3224"/>
    </row>
    <row r="3225" spans="1:23" ht="27" customHeight="1" thickBot="1" x14ac:dyDescent="0.3">
      <c r="A3225" s="119">
        <v>20553</v>
      </c>
      <c r="B3225" s="70">
        <v>3287</v>
      </c>
      <c r="C3225" s="71" t="s">
        <v>53</v>
      </c>
      <c r="D3225" s="72">
        <v>43086.409722222219</v>
      </c>
      <c r="E3225" s="70" t="s">
        <v>39</v>
      </c>
      <c r="F3225" s="33">
        <v>43086.285416666666</v>
      </c>
      <c r="G3225" s="51">
        <f t="shared" si="442"/>
        <v>0.12430555555329192</v>
      </c>
      <c r="H3225" s="31" t="str">
        <f t="shared" si="443"/>
        <v>ACCEPTABLE</v>
      </c>
      <c r="J3225" s="33">
        <v>43086.431944444441</v>
      </c>
      <c r="K3225" s="33">
        <v>43086.438194444447</v>
      </c>
      <c r="L3225" s="27">
        <f t="shared" si="444"/>
        <v>6.2500000058207661E-3</v>
      </c>
      <c r="M3225" s="28" t="str">
        <f t="shared" si="445"/>
        <v>TRUE</v>
      </c>
      <c r="N3225" s="31" t="s">
        <v>39</v>
      </c>
      <c r="O3225" s="29" t="s">
        <v>1633</v>
      </c>
      <c r="P3225"/>
      <c r="Q3225"/>
      <c r="R3225"/>
      <c r="S3225"/>
      <c r="T3225"/>
      <c r="U3225"/>
      <c r="V3225"/>
      <c r="W3225"/>
    </row>
    <row r="3226" spans="1:23" ht="27" customHeight="1" thickBot="1" x14ac:dyDescent="0.3">
      <c r="A3226" s="119">
        <v>20554</v>
      </c>
      <c r="B3226" s="70">
        <v>3288</v>
      </c>
      <c r="C3226" s="71" t="s">
        <v>40</v>
      </c>
      <c r="D3226" s="72">
        <v>43086.461805555555</v>
      </c>
      <c r="E3226" s="70" t="s">
        <v>41</v>
      </c>
      <c r="F3226" s="33">
        <v>43086.285416666666</v>
      </c>
      <c r="G3226" s="51">
        <f t="shared" si="442"/>
        <v>0.17638888888905058</v>
      </c>
      <c r="H3226" s="31" t="str">
        <f t="shared" si="443"/>
        <v>ACCEPTABLE</v>
      </c>
      <c r="J3226" s="33">
        <v>43086.458333333336</v>
      </c>
      <c r="K3226" s="33">
        <v>43086.46875</v>
      </c>
      <c r="L3226" s="27">
        <f t="shared" si="444"/>
        <v>1.0416666664241347E-2</v>
      </c>
      <c r="M3226" s="28" t="str">
        <f t="shared" si="445"/>
        <v>TRUE</v>
      </c>
      <c r="N3226" s="31" t="s">
        <v>41</v>
      </c>
      <c r="O3226" s="29" t="s">
        <v>1634</v>
      </c>
      <c r="P3226"/>
      <c r="Q3226"/>
      <c r="R3226"/>
      <c r="S3226"/>
      <c r="T3226"/>
      <c r="U3226"/>
      <c r="V3226"/>
      <c r="W3226"/>
    </row>
    <row r="3227" spans="1:23" ht="27" customHeight="1" thickBot="1" x14ac:dyDescent="0.3">
      <c r="A3227" s="119">
        <v>20554</v>
      </c>
      <c r="B3227" s="70">
        <v>3289</v>
      </c>
      <c r="C3227" s="71" t="s">
        <v>43</v>
      </c>
      <c r="D3227" s="72">
        <v>43086.5</v>
      </c>
      <c r="E3227" s="70" t="s">
        <v>39</v>
      </c>
      <c r="F3227" s="33">
        <v>43086.285416666666</v>
      </c>
      <c r="G3227" s="51">
        <f t="shared" si="442"/>
        <v>0.21458333333430346</v>
      </c>
      <c r="H3227" s="31" t="str">
        <f t="shared" si="443"/>
        <v>ACCEPTABLE</v>
      </c>
      <c r="J3227" s="33">
        <v>43086.490277777775</v>
      </c>
      <c r="K3227" s="33">
        <v>43086.493750000001</v>
      </c>
      <c r="L3227" s="27">
        <f t="shared" si="444"/>
        <v>3.4722222262644209E-3</v>
      </c>
      <c r="M3227" s="28" t="str">
        <f t="shared" si="445"/>
        <v>TRUE</v>
      </c>
      <c r="N3227" s="31" t="s">
        <v>39</v>
      </c>
      <c r="O3227" s="29" t="s">
        <v>54</v>
      </c>
      <c r="P3227"/>
      <c r="Q3227"/>
      <c r="R3227"/>
      <c r="S3227"/>
      <c r="T3227"/>
      <c r="U3227"/>
      <c r="V3227"/>
      <c r="W3227"/>
    </row>
    <row r="3228" spans="1:23" ht="27" customHeight="1" thickBot="1" x14ac:dyDescent="0.3">
      <c r="A3228" s="119">
        <v>20554</v>
      </c>
      <c r="B3228" s="70">
        <v>3291</v>
      </c>
      <c r="C3228" s="71" t="s">
        <v>1635</v>
      </c>
      <c r="D3228" s="72">
        <v>43086.986111111109</v>
      </c>
      <c r="E3228" s="70" t="s">
        <v>39</v>
      </c>
      <c r="F3228" s="33">
        <v>43086.727777777778</v>
      </c>
      <c r="G3228" s="51">
        <f t="shared" si="442"/>
        <v>0.25833333333139308</v>
      </c>
      <c r="H3228" s="31" t="str">
        <f t="shared" si="443"/>
        <v>ACCEPTABLE</v>
      </c>
      <c r="J3228" s="33">
        <v>43087.013194444444</v>
      </c>
      <c r="K3228" s="33">
        <v>43087.023611111108</v>
      </c>
      <c r="L3228" s="27">
        <f t="shared" si="444"/>
        <v>1.0416666664241347E-2</v>
      </c>
      <c r="M3228" s="28" t="str">
        <f t="shared" si="445"/>
        <v>TRUE</v>
      </c>
      <c r="N3228" s="31" t="s">
        <v>39</v>
      </c>
      <c r="O3228" s="29" t="s">
        <v>1138</v>
      </c>
      <c r="P3228"/>
      <c r="Q3228"/>
      <c r="R3228"/>
      <c r="S3228"/>
      <c r="T3228"/>
      <c r="U3228"/>
      <c r="V3228"/>
      <c r="W3228"/>
    </row>
    <row r="3229" spans="1:23" ht="27" customHeight="1" thickBot="1" x14ac:dyDescent="0.3">
      <c r="A3229" s="119">
        <v>20555</v>
      </c>
      <c r="B3229" s="70">
        <v>3292</v>
      </c>
      <c r="C3229" s="71" t="s">
        <v>1635</v>
      </c>
      <c r="D3229" s="72">
        <v>43087.111111111109</v>
      </c>
      <c r="E3229" s="70" t="s">
        <v>41</v>
      </c>
      <c r="F3229" s="33">
        <v>43086.727777777778</v>
      </c>
      <c r="G3229" s="51">
        <f t="shared" si="442"/>
        <v>0.38333333333139308</v>
      </c>
      <c r="H3229" s="31" t="str">
        <f t="shared" si="443"/>
        <v>ACCEPTABLE</v>
      </c>
      <c r="J3229" s="33">
        <v>43087.105555555558</v>
      </c>
      <c r="K3229" s="33">
        <v>43087.118750000001</v>
      </c>
      <c r="L3229" s="27">
        <f t="shared" si="444"/>
        <v>1.3194444443797693E-2</v>
      </c>
      <c r="M3229" s="28" t="str">
        <f t="shared" si="445"/>
        <v>TRUE</v>
      </c>
      <c r="N3229" s="31" t="s">
        <v>41</v>
      </c>
      <c r="O3229" s="29" t="s">
        <v>1296</v>
      </c>
      <c r="P3229"/>
      <c r="Q3229"/>
      <c r="R3229"/>
      <c r="S3229"/>
      <c r="T3229"/>
      <c r="U3229"/>
      <c r="V3229"/>
      <c r="W3229"/>
    </row>
    <row r="3230" spans="1:23" ht="27" customHeight="1" thickBot="1" x14ac:dyDescent="0.3">
      <c r="A3230" s="119">
        <v>20555</v>
      </c>
      <c r="B3230" s="70">
        <v>3293</v>
      </c>
      <c r="C3230" s="71" t="s">
        <v>64</v>
      </c>
      <c r="D3230" s="72">
        <v>43087.138888888891</v>
      </c>
      <c r="E3230" s="70" t="s">
        <v>39</v>
      </c>
      <c r="F3230" s="33">
        <v>43086.727777777778</v>
      </c>
      <c r="G3230" s="51">
        <f t="shared" si="442"/>
        <v>0.41111111111240461</v>
      </c>
      <c r="H3230" s="31" t="str">
        <f t="shared" si="443"/>
        <v>ACCEPTABLE</v>
      </c>
      <c r="J3230" s="33">
        <v>43087.161111111112</v>
      </c>
      <c r="K3230" s="33">
        <v>43087.168749999997</v>
      </c>
      <c r="L3230" s="27">
        <f t="shared" si="444"/>
        <v>7.6388888846850023E-3</v>
      </c>
      <c r="M3230" s="28" t="str">
        <f t="shared" si="445"/>
        <v>TRUE</v>
      </c>
      <c r="N3230" s="31" t="s">
        <v>39</v>
      </c>
      <c r="O3230" s="29" t="s">
        <v>398</v>
      </c>
      <c r="P3230"/>
      <c r="Q3230"/>
      <c r="R3230"/>
      <c r="S3230"/>
      <c r="T3230"/>
      <c r="U3230"/>
      <c r="V3230"/>
      <c r="W3230"/>
    </row>
    <row r="3231" spans="1:23" ht="27" customHeight="1" thickBot="1" x14ac:dyDescent="0.3">
      <c r="A3231" s="119">
        <v>20555</v>
      </c>
      <c r="B3231" s="70">
        <v>3294</v>
      </c>
      <c r="C3231" s="71" t="s">
        <v>51</v>
      </c>
      <c r="D3231" s="72">
        <v>43087.263888888891</v>
      </c>
      <c r="E3231" s="70" t="s">
        <v>128</v>
      </c>
      <c r="F3231" s="33">
        <v>43087.225694444445</v>
      </c>
      <c r="G3231" s="51">
        <f t="shared" si="442"/>
        <v>3.8194444445252884E-2</v>
      </c>
      <c r="H3231" s="31" t="str">
        <f t="shared" si="443"/>
        <v>TOO LATE</v>
      </c>
      <c r="J3231" s="33">
        <v>43087.256944444445</v>
      </c>
      <c r="K3231" s="33">
        <v>43087.262499999997</v>
      </c>
      <c r="L3231" s="27">
        <f t="shared" si="444"/>
        <v>5.5555555518367328E-3</v>
      </c>
      <c r="M3231" s="28" t="str">
        <f t="shared" si="445"/>
        <v>TRUE</v>
      </c>
      <c r="N3231" s="31" t="s">
        <v>39</v>
      </c>
      <c r="O3231" s="29" t="s">
        <v>971</v>
      </c>
      <c r="P3231"/>
      <c r="Q3231"/>
      <c r="R3231"/>
      <c r="S3231"/>
      <c r="T3231"/>
      <c r="U3231"/>
      <c r="V3231"/>
      <c r="W3231"/>
    </row>
    <row r="3232" spans="1:23" ht="27" customHeight="1" thickBot="1" x14ac:dyDescent="0.3">
      <c r="A3232" s="127">
        <v>20553</v>
      </c>
      <c r="B3232" s="66">
        <v>3295</v>
      </c>
      <c r="C3232" s="67" t="s">
        <v>340</v>
      </c>
      <c r="D3232" s="68">
        <v>43087.291666666664</v>
      </c>
      <c r="E3232" s="66" t="s">
        <v>39</v>
      </c>
      <c r="F3232" s="33"/>
      <c r="G3232" s="51"/>
      <c r="H3232" s="31" t="str">
        <f t="shared" si="443"/>
        <v/>
      </c>
      <c r="J3232" s="33">
        <v>43087.293749999997</v>
      </c>
      <c r="K3232" s="33">
        <v>43087.305555555555</v>
      </c>
      <c r="L3232" s="27">
        <f t="shared" si="444"/>
        <v>1.1805555557657499E-2</v>
      </c>
      <c r="M3232" s="28" t="str">
        <f t="shared" si="445"/>
        <v>TRUE</v>
      </c>
      <c r="N3232" s="31" t="s">
        <v>39</v>
      </c>
      <c r="O3232" s="29" t="s">
        <v>1475</v>
      </c>
      <c r="P3232"/>
      <c r="Q3232"/>
      <c r="R3232"/>
      <c r="S3232"/>
      <c r="T3232"/>
      <c r="U3232"/>
      <c r="V3232"/>
      <c r="W3232"/>
    </row>
    <row r="3233" spans="1:23" ht="27" customHeight="1" thickBot="1" x14ac:dyDescent="0.3">
      <c r="A3233" s="127">
        <v>20555</v>
      </c>
      <c r="B3233" s="66">
        <v>3296</v>
      </c>
      <c r="C3233" s="67" t="s">
        <v>40</v>
      </c>
      <c r="D3233" s="68">
        <v>43087.736111111109</v>
      </c>
      <c r="E3233" s="66" t="s">
        <v>41</v>
      </c>
      <c r="F3233" s="33">
        <v>43087.715277777781</v>
      </c>
      <c r="G3233" s="51">
        <f t="shared" si="442"/>
        <v>2.0833333328482695E-2</v>
      </c>
      <c r="H3233" s="31" t="str">
        <f t="shared" si="443"/>
        <v>TOO LATE</v>
      </c>
      <c r="J3233" s="33">
        <v>43087.753472222219</v>
      </c>
      <c r="K3233" s="33">
        <v>43087.759027777778</v>
      </c>
      <c r="L3233" s="27">
        <f t="shared" si="444"/>
        <v>5.5555555591126904E-3</v>
      </c>
      <c r="M3233" s="28" t="str">
        <f t="shared" si="445"/>
        <v>TRUE</v>
      </c>
      <c r="N3233" s="31" t="s">
        <v>41</v>
      </c>
      <c r="O3233" s="29" t="s">
        <v>971</v>
      </c>
      <c r="P3233"/>
      <c r="Q3233"/>
      <c r="R3233"/>
      <c r="S3233"/>
      <c r="T3233"/>
      <c r="U3233"/>
      <c r="V3233"/>
      <c r="W3233"/>
    </row>
    <row r="3234" spans="1:23" ht="27" customHeight="1" thickBot="1" x14ac:dyDescent="0.3">
      <c r="A3234" s="119">
        <v>20555</v>
      </c>
      <c r="B3234" s="70">
        <v>3298</v>
      </c>
      <c r="C3234" s="71" t="s">
        <v>43</v>
      </c>
      <c r="D3234" s="72">
        <v>43088.673611111109</v>
      </c>
      <c r="E3234" s="70" t="s">
        <v>41</v>
      </c>
      <c r="F3234" s="33"/>
      <c r="G3234" s="51">
        <f t="shared" si="442"/>
        <v>43088.673611111109</v>
      </c>
      <c r="H3234" s="31" t="str">
        <f t="shared" si="443"/>
        <v>ACCEPTABLE</v>
      </c>
      <c r="J3234" s="33">
        <v>43088.656944444447</v>
      </c>
      <c r="K3234" s="33">
        <v>43088.661805555559</v>
      </c>
      <c r="L3234" s="27">
        <f t="shared" si="444"/>
        <v>4.8611111124046147E-3</v>
      </c>
      <c r="M3234" s="28" t="str">
        <f t="shared" si="445"/>
        <v>TRUE</v>
      </c>
      <c r="N3234" s="31" t="s">
        <v>41</v>
      </c>
      <c r="O3234" s="29" t="s">
        <v>44</v>
      </c>
      <c r="P3234"/>
      <c r="Q3234"/>
      <c r="R3234"/>
      <c r="S3234"/>
      <c r="T3234"/>
      <c r="U3234"/>
      <c r="V3234"/>
      <c r="W3234"/>
    </row>
    <row r="3235" spans="1:23" ht="27" customHeight="1" thickBot="1" x14ac:dyDescent="0.3">
      <c r="A3235" s="127">
        <v>20555</v>
      </c>
      <c r="B3235" s="66">
        <v>3299</v>
      </c>
      <c r="C3235" s="67" t="s">
        <v>40</v>
      </c>
      <c r="D3235" s="68">
        <v>43088.708333333336</v>
      </c>
      <c r="E3235" s="66" t="s">
        <v>39</v>
      </c>
      <c r="F3235" s="33"/>
      <c r="G3235" s="51">
        <f t="shared" si="442"/>
        <v>43088.708333333336</v>
      </c>
      <c r="H3235" s="31" t="str">
        <f t="shared" si="443"/>
        <v>ACCEPTABLE</v>
      </c>
      <c r="J3235" s="33">
        <v>43088.702777777777</v>
      </c>
      <c r="K3235" s="33">
        <v>43088.713194444441</v>
      </c>
      <c r="L3235" s="27">
        <f t="shared" si="444"/>
        <v>1.0416666664241347E-2</v>
      </c>
      <c r="M3235" s="28" t="str">
        <f t="shared" si="445"/>
        <v>TRUE</v>
      </c>
      <c r="N3235" s="31" t="s">
        <v>39</v>
      </c>
      <c r="O3235" s="29" t="s">
        <v>1433</v>
      </c>
      <c r="P3235"/>
      <c r="Q3235"/>
      <c r="R3235"/>
      <c r="S3235"/>
      <c r="T3235"/>
      <c r="U3235"/>
      <c r="V3235"/>
      <c r="W3235"/>
    </row>
    <row r="3236" spans="1:23" ht="27" customHeight="1" thickBot="1" x14ac:dyDescent="0.3">
      <c r="A3236" s="127">
        <v>20556</v>
      </c>
      <c r="B3236" s="66">
        <v>3298</v>
      </c>
      <c r="C3236" s="67" t="s">
        <v>1635</v>
      </c>
      <c r="D3236" s="68">
        <v>43090.28125</v>
      </c>
      <c r="E3236" s="66" t="s">
        <v>41</v>
      </c>
      <c r="F3236" s="33">
        <v>43090.209027777775</v>
      </c>
      <c r="G3236" s="51">
        <f t="shared" si="442"/>
        <v>7.2222222224809229E-2</v>
      </c>
      <c r="H3236" s="31" t="str">
        <f t="shared" si="443"/>
        <v>ACCEPTABLE</v>
      </c>
      <c r="J3236" s="33">
        <v>43090.286805555559</v>
      </c>
      <c r="K3236" s="33">
        <v>43090.297222222223</v>
      </c>
      <c r="L3236" s="27">
        <f t="shared" si="444"/>
        <v>1.0416666664241347E-2</v>
      </c>
      <c r="M3236" s="28" t="str">
        <f t="shared" si="445"/>
        <v>TRUE</v>
      </c>
      <c r="N3236" s="31" t="s">
        <v>41</v>
      </c>
      <c r="O3236" s="29" t="s">
        <v>1636</v>
      </c>
      <c r="P3236"/>
      <c r="Q3236"/>
      <c r="R3236"/>
      <c r="S3236"/>
      <c r="T3236"/>
      <c r="U3236"/>
      <c r="V3236"/>
      <c r="W3236"/>
    </row>
    <row r="3237" spans="1:23" ht="27" customHeight="1" thickBot="1" x14ac:dyDescent="0.3">
      <c r="A3237" s="127">
        <v>20556</v>
      </c>
      <c r="B3237" s="66">
        <v>3299</v>
      </c>
      <c r="C3237" s="67" t="s">
        <v>64</v>
      </c>
      <c r="D3237" s="68">
        <v>43090.305555555555</v>
      </c>
      <c r="E3237" s="66" t="s">
        <v>39</v>
      </c>
      <c r="F3237" s="33">
        <v>43090.209027777775</v>
      </c>
      <c r="G3237" s="51">
        <f t="shared" si="442"/>
        <v>9.6527777779556345E-2</v>
      </c>
      <c r="H3237" s="31" t="str">
        <f t="shared" si="443"/>
        <v>ACCEPTABLE</v>
      </c>
      <c r="J3237" s="33">
        <v>43090.330555555556</v>
      </c>
      <c r="K3237" s="33">
        <v>43090.335416666669</v>
      </c>
      <c r="L3237" s="27">
        <f t="shared" si="444"/>
        <v>4.8611111124046147E-3</v>
      </c>
      <c r="M3237" s="28" t="str">
        <f t="shared" si="445"/>
        <v>TRUE</v>
      </c>
      <c r="N3237" s="31" t="s">
        <v>39</v>
      </c>
      <c r="O3237" s="29" t="s">
        <v>398</v>
      </c>
      <c r="P3237"/>
      <c r="Q3237"/>
      <c r="R3237"/>
      <c r="S3237"/>
      <c r="T3237"/>
      <c r="U3237"/>
      <c r="V3237"/>
      <c r="W3237"/>
    </row>
    <row r="3238" spans="1:23" ht="27" customHeight="1" thickBot="1" x14ac:dyDescent="0.3">
      <c r="A3238" s="119">
        <v>20557</v>
      </c>
      <c r="B3238" s="70">
        <v>3300</v>
      </c>
      <c r="C3238" s="71" t="s">
        <v>340</v>
      </c>
      <c r="D3238" s="72">
        <v>43090.506944444445</v>
      </c>
      <c r="E3238" s="70" t="s">
        <v>41</v>
      </c>
      <c r="F3238" s="33">
        <v>43090.209027777775</v>
      </c>
      <c r="G3238" s="51">
        <f t="shared" si="442"/>
        <v>0.29791666667006211</v>
      </c>
      <c r="H3238" s="31" t="str">
        <f t="shared" si="443"/>
        <v>ACCEPTABLE</v>
      </c>
      <c r="J3238" s="33">
        <v>43090.49722222222</v>
      </c>
      <c r="K3238" s="33">
        <v>43090.510416666664</v>
      </c>
      <c r="L3238" s="27">
        <f t="shared" si="444"/>
        <v>1.3194444443797693E-2</v>
      </c>
      <c r="M3238" s="28" t="str">
        <f t="shared" si="445"/>
        <v>TRUE</v>
      </c>
      <c r="N3238" s="31" t="s">
        <v>41</v>
      </c>
      <c r="O3238" s="29" t="s">
        <v>1619</v>
      </c>
      <c r="P3238"/>
      <c r="Q3238"/>
      <c r="R3238"/>
      <c r="S3238"/>
      <c r="T3238"/>
      <c r="U3238"/>
      <c r="V3238"/>
      <c r="W3238"/>
    </row>
    <row r="3239" spans="1:23" ht="27" customHeight="1" thickBot="1" x14ac:dyDescent="0.3">
      <c r="A3239" s="119">
        <v>20557</v>
      </c>
      <c r="B3239" s="70">
        <v>3301</v>
      </c>
      <c r="C3239" s="71" t="s">
        <v>68</v>
      </c>
      <c r="D3239" s="72">
        <v>43090.534722222219</v>
      </c>
      <c r="E3239" s="70" t="s">
        <v>39</v>
      </c>
      <c r="F3239" s="33">
        <v>43090.209027777775</v>
      </c>
      <c r="G3239" s="51">
        <f t="shared" si="442"/>
        <v>0.32569444444379769</v>
      </c>
      <c r="H3239" s="31" t="str">
        <f t="shared" si="443"/>
        <v>ACCEPTABLE</v>
      </c>
      <c r="J3239" s="33">
        <v>43090.531944444447</v>
      </c>
      <c r="K3239" s="33">
        <v>43090.538194444445</v>
      </c>
      <c r="L3239" s="27">
        <f t="shared" si="444"/>
        <v>6.2499999985448085E-3</v>
      </c>
      <c r="M3239" s="28" t="str">
        <f t="shared" si="445"/>
        <v>TRUE</v>
      </c>
      <c r="N3239" s="31" t="s">
        <v>39</v>
      </c>
      <c r="O3239" s="29" t="s">
        <v>542</v>
      </c>
      <c r="P3239"/>
      <c r="Q3239"/>
      <c r="R3239"/>
      <c r="S3239"/>
      <c r="T3239"/>
      <c r="U3239"/>
      <c r="V3239"/>
      <c r="W3239"/>
    </row>
    <row r="3240" spans="1:23" ht="27" customHeight="1" thickBot="1" x14ac:dyDescent="0.3">
      <c r="A3240" s="127">
        <v>20557</v>
      </c>
      <c r="B3240" s="66">
        <v>3303</v>
      </c>
      <c r="C3240" s="67" t="s">
        <v>64</v>
      </c>
      <c r="D3240" s="68">
        <v>43091.673611111109</v>
      </c>
      <c r="E3240" s="66" t="s">
        <v>39</v>
      </c>
      <c r="F3240" s="33">
        <v>43091.393055555556</v>
      </c>
      <c r="G3240" s="51">
        <f t="shared" si="442"/>
        <v>0.28055555555329192</v>
      </c>
      <c r="H3240" s="31" t="str">
        <f t="shared" si="443"/>
        <v>ACCEPTABLE</v>
      </c>
      <c r="J3240" s="33">
        <v>43091.673611111109</v>
      </c>
      <c r="K3240" s="33">
        <v>43091.681250000001</v>
      </c>
      <c r="L3240" s="27">
        <f t="shared" si="444"/>
        <v>7.6388888919609599E-3</v>
      </c>
      <c r="M3240" s="28" t="str">
        <f t="shared" si="445"/>
        <v>TRUE</v>
      </c>
      <c r="N3240" s="31" t="s">
        <v>128</v>
      </c>
      <c r="O3240" s="29" t="s">
        <v>485</v>
      </c>
      <c r="P3240"/>
      <c r="Q3240"/>
      <c r="R3240"/>
      <c r="S3240"/>
      <c r="T3240"/>
      <c r="U3240"/>
      <c r="V3240"/>
      <c r="W3240"/>
    </row>
    <row r="3241" spans="1:23" ht="27" customHeight="1" thickBot="1" x14ac:dyDescent="0.3">
      <c r="A3241" s="129">
        <v>20556</v>
      </c>
      <c r="B3241" s="149">
        <v>3304</v>
      </c>
      <c r="C3241" s="144" t="s">
        <v>64</v>
      </c>
      <c r="D3241" s="150">
        <v>43091.736111111109</v>
      </c>
      <c r="E3241" s="149" t="s">
        <v>41</v>
      </c>
      <c r="F3241" s="33">
        <v>43091.690972222219</v>
      </c>
      <c r="G3241" s="51">
        <f t="shared" si="442"/>
        <v>4.5138888890505768E-2</v>
      </c>
      <c r="H3241" s="31" t="str">
        <f t="shared" si="443"/>
        <v>ACCEPTABLE</v>
      </c>
      <c r="J3241" s="33">
        <v>43091.720833333333</v>
      </c>
      <c r="K3241" s="33">
        <v>43091.727777777778</v>
      </c>
      <c r="L3241" s="27">
        <f t="shared" si="444"/>
        <v>6.9444444452528842E-3</v>
      </c>
      <c r="M3241" s="28" t="str">
        <f t="shared" si="445"/>
        <v>TRUE</v>
      </c>
      <c r="N3241" s="31" t="s">
        <v>41</v>
      </c>
      <c r="O3241" s="29" t="s">
        <v>398</v>
      </c>
      <c r="P3241"/>
      <c r="Q3241"/>
      <c r="R3241"/>
      <c r="S3241"/>
      <c r="T3241"/>
      <c r="U3241"/>
      <c r="V3241"/>
      <c r="W3241"/>
    </row>
    <row r="3242" spans="1:23" ht="27" customHeight="1" thickBot="1" x14ac:dyDescent="0.3">
      <c r="A3242" s="127">
        <v>20556</v>
      </c>
      <c r="B3242" s="66">
        <v>3305</v>
      </c>
      <c r="C3242" s="67" t="s">
        <v>1635</v>
      </c>
      <c r="D3242" s="68">
        <v>43091.770833333336</v>
      </c>
      <c r="E3242" s="66" t="s">
        <v>39</v>
      </c>
      <c r="F3242" s="33">
        <v>43091.690972222219</v>
      </c>
      <c r="G3242" s="51">
        <f t="shared" si="442"/>
        <v>7.9861111116770189E-2</v>
      </c>
      <c r="H3242" s="31" t="str">
        <f t="shared" si="443"/>
        <v>ACCEPTABLE</v>
      </c>
      <c r="J3242" s="33">
        <v>43091.763194444444</v>
      </c>
      <c r="K3242" s="33">
        <v>43091.773611111108</v>
      </c>
      <c r="L3242" s="27">
        <f t="shared" si="444"/>
        <v>1.0416666664241347E-2</v>
      </c>
      <c r="M3242" s="28" t="str">
        <f t="shared" si="445"/>
        <v>TRUE</v>
      </c>
      <c r="N3242" s="31" t="s">
        <v>39</v>
      </c>
      <c r="O3242" s="29" t="s">
        <v>1637</v>
      </c>
      <c r="P3242"/>
      <c r="Q3242"/>
      <c r="R3242"/>
      <c r="S3242"/>
      <c r="T3242"/>
      <c r="U3242"/>
      <c r="V3242"/>
      <c r="W3242"/>
    </row>
    <row r="3243" spans="1:23" ht="27" customHeight="1" thickBot="1" x14ac:dyDescent="0.3">
      <c r="A3243" s="119">
        <v>20557</v>
      </c>
      <c r="B3243" s="70">
        <v>3306</v>
      </c>
      <c r="C3243" s="71" t="s">
        <v>68</v>
      </c>
      <c r="D3243" s="72">
        <v>43092.256944444445</v>
      </c>
      <c r="E3243" s="70" t="s">
        <v>41</v>
      </c>
      <c r="F3243" s="33">
        <v>43092.22152777778</v>
      </c>
      <c r="G3243" s="51">
        <f t="shared" si="442"/>
        <v>3.5416666665696539E-2</v>
      </c>
      <c r="H3243" s="31" t="str">
        <f t="shared" si="443"/>
        <v>TOO LATE</v>
      </c>
      <c r="J3243" s="33">
        <v>43092.259027777778</v>
      </c>
      <c r="K3243" s="33">
        <v>43092.26458333333</v>
      </c>
      <c r="L3243" s="27">
        <f t="shared" si="444"/>
        <v>5.5555555518367328E-3</v>
      </c>
      <c r="M3243" s="28" t="str">
        <f t="shared" si="445"/>
        <v>TRUE</v>
      </c>
      <c r="N3243" s="31" t="s">
        <v>41</v>
      </c>
      <c r="O3243" s="29" t="s">
        <v>1638</v>
      </c>
      <c r="P3243"/>
      <c r="Q3243"/>
      <c r="R3243"/>
      <c r="S3243"/>
      <c r="T3243"/>
      <c r="U3243"/>
      <c r="V3243"/>
      <c r="W3243"/>
    </row>
    <row r="3244" spans="1:23" ht="27" customHeight="1" thickBot="1" x14ac:dyDescent="0.3">
      <c r="A3244" s="127">
        <v>20557</v>
      </c>
      <c r="B3244" s="66">
        <v>3307</v>
      </c>
      <c r="C3244" s="67" t="s">
        <v>340</v>
      </c>
      <c r="D3244" s="68">
        <v>43092.291666666664</v>
      </c>
      <c r="E3244" s="66" t="s">
        <v>39</v>
      </c>
      <c r="F3244" s="33">
        <v>43092.22152777778</v>
      </c>
      <c r="G3244" s="51">
        <f t="shared" si="442"/>
        <v>7.0138888884685002E-2</v>
      </c>
      <c r="H3244" s="31" t="str">
        <f t="shared" si="443"/>
        <v>ACCEPTABLE</v>
      </c>
      <c r="J3244" s="33">
        <v>43092.279861111114</v>
      </c>
      <c r="K3244" s="33">
        <v>43092.294444444444</v>
      </c>
      <c r="L3244" s="27">
        <f t="shared" si="444"/>
        <v>1.4583333329937886E-2</v>
      </c>
      <c r="M3244" s="28" t="str">
        <f t="shared" si="445"/>
        <v>TRUE</v>
      </c>
      <c r="N3244" s="31" t="s">
        <v>39</v>
      </c>
      <c r="O3244" s="29" t="s">
        <v>1639</v>
      </c>
      <c r="P3244"/>
      <c r="Q3244"/>
      <c r="R3244"/>
      <c r="S3244"/>
      <c r="T3244"/>
      <c r="U3244"/>
      <c r="V3244"/>
      <c r="W3244"/>
    </row>
    <row r="3245" spans="1:23" ht="27" customHeight="1" thickBot="1" x14ac:dyDescent="0.3">
      <c r="A3245" s="119">
        <v>20558</v>
      </c>
      <c r="B3245" s="70">
        <v>3308</v>
      </c>
      <c r="C3245" s="71" t="s">
        <v>340</v>
      </c>
      <c r="D3245" s="72">
        <v>43092.486111111109</v>
      </c>
      <c r="E3245" s="70" t="s">
        <v>41</v>
      </c>
      <c r="F3245" s="33">
        <v>43092.22152777778</v>
      </c>
      <c r="G3245" s="51">
        <f t="shared" si="442"/>
        <v>0.26458333332993789</v>
      </c>
      <c r="H3245" s="31" t="str">
        <f t="shared" si="443"/>
        <v>ACCEPTABLE</v>
      </c>
      <c r="J3245" s="33">
        <v>43092.477777777778</v>
      </c>
      <c r="K3245" s="33">
        <v>43092.490972222222</v>
      </c>
      <c r="L3245" s="27">
        <f t="shared" si="444"/>
        <v>1.3194444443797693E-2</v>
      </c>
      <c r="M3245" s="28" t="str">
        <f t="shared" si="445"/>
        <v>TRUE</v>
      </c>
      <c r="N3245" s="31" t="s">
        <v>41</v>
      </c>
      <c r="O3245" s="29" t="s">
        <v>1640</v>
      </c>
      <c r="P3245"/>
      <c r="Q3245"/>
      <c r="R3245"/>
      <c r="S3245"/>
      <c r="T3245"/>
      <c r="U3245"/>
      <c r="V3245"/>
      <c r="W3245"/>
    </row>
    <row r="3246" spans="1:23" ht="27" customHeight="1" thickBot="1" x14ac:dyDescent="0.3">
      <c r="A3246" s="119">
        <v>20558</v>
      </c>
      <c r="B3246" s="70">
        <v>3309</v>
      </c>
      <c r="C3246" s="71" t="s">
        <v>68</v>
      </c>
      <c r="D3246" s="72">
        <v>43092.513888888891</v>
      </c>
      <c r="E3246" s="70" t="s">
        <v>39</v>
      </c>
      <c r="F3246" s="33">
        <v>43092.22152777778</v>
      </c>
      <c r="G3246" s="51">
        <f t="shared" si="442"/>
        <v>0.29236111111094942</v>
      </c>
      <c r="H3246" s="31" t="str">
        <f t="shared" si="443"/>
        <v>ACCEPTABLE</v>
      </c>
      <c r="J3246" s="33">
        <v>43092.511111111111</v>
      </c>
      <c r="K3246" s="33">
        <v>43092.518750000003</v>
      </c>
      <c r="L3246" s="27">
        <f t="shared" si="444"/>
        <v>7.6388888919609599E-3</v>
      </c>
      <c r="M3246" s="28" t="str">
        <f t="shared" si="445"/>
        <v>TRUE</v>
      </c>
      <c r="N3246" s="31" t="s">
        <v>39</v>
      </c>
      <c r="O3246" s="29" t="s">
        <v>1641</v>
      </c>
      <c r="P3246"/>
      <c r="Q3246"/>
      <c r="R3246"/>
      <c r="S3246"/>
      <c r="T3246"/>
      <c r="U3246"/>
      <c r="V3246"/>
      <c r="W3246"/>
    </row>
    <row r="3247" spans="1:23" ht="27" customHeight="1" thickBot="1" x14ac:dyDescent="0.3">
      <c r="A3247" s="119">
        <v>20558</v>
      </c>
      <c r="B3247" s="70">
        <v>3310</v>
      </c>
      <c r="C3247" s="71" t="s">
        <v>1642</v>
      </c>
      <c r="D3247" s="72">
        <v>43093.260416666664</v>
      </c>
      <c r="E3247" s="70" t="s">
        <v>41</v>
      </c>
      <c r="F3247" s="33">
        <v>43093.209722222222</v>
      </c>
      <c r="G3247" s="51">
        <f t="shared" si="442"/>
        <v>5.0694444442342501E-2</v>
      </c>
      <c r="H3247" s="31" t="str">
        <f t="shared" si="443"/>
        <v>ACCEPTABLE</v>
      </c>
      <c r="J3247" s="33">
        <v>43093.267361111109</v>
      </c>
      <c r="K3247" s="33">
        <v>43093.273611111108</v>
      </c>
      <c r="L3247" s="27">
        <f t="shared" si="444"/>
        <v>6.2499999985448085E-3</v>
      </c>
      <c r="M3247" s="28" t="str">
        <f t="shared" si="445"/>
        <v>TRUE</v>
      </c>
      <c r="N3247" s="31" t="s">
        <v>41</v>
      </c>
      <c r="O3247" s="29" t="s">
        <v>422</v>
      </c>
      <c r="P3247"/>
      <c r="Q3247"/>
      <c r="R3247"/>
      <c r="S3247"/>
      <c r="T3247"/>
      <c r="U3247"/>
      <c r="V3247"/>
      <c r="W3247"/>
    </row>
    <row r="3248" spans="1:23" ht="27" customHeight="1" thickBot="1" x14ac:dyDescent="0.3">
      <c r="A3248" s="127">
        <v>20558</v>
      </c>
      <c r="B3248" s="66">
        <v>3311</v>
      </c>
      <c r="C3248" s="67" t="s">
        <v>64</v>
      </c>
      <c r="D3248" s="68">
        <v>43093.319444444445</v>
      </c>
      <c r="E3248" s="66" t="s">
        <v>39</v>
      </c>
      <c r="F3248" s="33">
        <v>43093.209722222222</v>
      </c>
      <c r="G3248" s="51">
        <f t="shared" si="442"/>
        <v>0.10972222222335404</v>
      </c>
      <c r="H3248" s="31" t="str">
        <f t="shared" si="443"/>
        <v>ACCEPTABLE</v>
      </c>
      <c r="J3248" s="33">
        <v>43093.296527777777</v>
      </c>
      <c r="K3248" s="33">
        <v>43093.30972222222</v>
      </c>
      <c r="L3248" s="27">
        <f t="shared" si="444"/>
        <v>1.3194444443797693E-2</v>
      </c>
      <c r="M3248" s="28" t="str">
        <f t="shared" si="445"/>
        <v>TRUE</v>
      </c>
      <c r="N3248" s="31" t="s">
        <v>39</v>
      </c>
      <c r="O3248" s="29" t="s">
        <v>1643</v>
      </c>
      <c r="P3248"/>
      <c r="Q3248"/>
      <c r="R3248"/>
      <c r="S3248"/>
      <c r="T3248"/>
      <c r="U3248"/>
      <c r="V3248"/>
      <c r="W3248"/>
    </row>
    <row r="3249" spans="1:23" ht="27" customHeight="1" thickBot="1" x14ac:dyDescent="0.3">
      <c r="A3249" s="127">
        <v>20559</v>
      </c>
      <c r="B3249" s="66">
        <v>3312</v>
      </c>
      <c r="C3249" s="67" t="s">
        <v>1635</v>
      </c>
      <c r="D3249" s="68">
        <v>43093.361111111109</v>
      </c>
      <c r="E3249" s="66" t="s">
        <v>41</v>
      </c>
      <c r="F3249" s="33">
        <v>43093.209722222222</v>
      </c>
      <c r="G3249" s="51">
        <f t="shared" si="442"/>
        <v>0.15138888888759539</v>
      </c>
      <c r="H3249" s="31" t="str">
        <f t="shared" si="443"/>
        <v>ACCEPTABLE</v>
      </c>
      <c r="J3249" s="33">
        <v>43093.361805555556</v>
      </c>
      <c r="K3249" s="33">
        <v>43093.372916666667</v>
      </c>
      <c r="L3249" s="27">
        <f t="shared" si="444"/>
        <v>1.1111111110949423E-2</v>
      </c>
      <c r="M3249" s="28" t="str">
        <f t="shared" si="445"/>
        <v>TRUE</v>
      </c>
      <c r="N3249" s="31" t="s">
        <v>41</v>
      </c>
      <c r="O3249" s="29" t="s">
        <v>873</v>
      </c>
      <c r="P3249"/>
      <c r="Q3249"/>
      <c r="R3249"/>
      <c r="S3249"/>
      <c r="T3249"/>
      <c r="U3249"/>
      <c r="V3249"/>
      <c r="W3249"/>
    </row>
    <row r="3250" spans="1:23" ht="27" customHeight="1" thickBot="1" x14ac:dyDescent="0.3">
      <c r="A3250" s="127">
        <v>20559</v>
      </c>
      <c r="B3250" s="66">
        <v>3313</v>
      </c>
      <c r="C3250" s="67" t="s">
        <v>64</v>
      </c>
      <c r="D3250" s="68">
        <v>43093.395833333336</v>
      </c>
      <c r="E3250" s="66" t="s">
        <v>39</v>
      </c>
      <c r="F3250" s="33">
        <v>43093.209722222222</v>
      </c>
      <c r="G3250" s="51">
        <f t="shared" si="442"/>
        <v>0.18611111111385981</v>
      </c>
      <c r="H3250" s="31" t="str">
        <f t="shared" si="443"/>
        <v>ACCEPTABLE</v>
      </c>
      <c r="J3250" s="33">
        <v>43093.395833333336</v>
      </c>
      <c r="K3250" s="33">
        <v>43093.400694444441</v>
      </c>
      <c r="L3250" s="27">
        <f t="shared" si="444"/>
        <v>4.8611111051286571E-3</v>
      </c>
      <c r="M3250" s="28" t="str">
        <f t="shared" si="445"/>
        <v>TRUE</v>
      </c>
      <c r="N3250" s="31" t="s">
        <v>39</v>
      </c>
      <c r="O3250" s="29" t="s">
        <v>44</v>
      </c>
      <c r="P3250"/>
      <c r="Q3250"/>
      <c r="R3250"/>
      <c r="S3250"/>
      <c r="T3250"/>
      <c r="U3250"/>
      <c r="V3250"/>
      <c r="W3250"/>
    </row>
    <row r="3251" spans="1:23" ht="27" customHeight="1" thickBot="1" x14ac:dyDescent="0.3">
      <c r="A3251" s="151">
        <v>20559</v>
      </c>
      <c r="B3251" s="152">
        <v>3314</v>
      </c>
      <c r="C3251" s="152" t="s">
        <v>64</v>
      </c>
      <c r="D3251" s="153">
        <v>43093.819444444445</v>
      </c>
      <c r="E3251" s="152" t="s">
        <v>41</v>
      </c>
      <c r="F3251" s="33">
        <v>43093.711805555555</v>
      </c>
      <c r="G3251" s="51">
        <f t="shared" si="442"/>
        <v>0.10763888889050577</v>
      </c>
      <c r="H3251" s="31" t="str">
        <f t="shared" si="443"/>
        <v>ACCEPTABLE</v>
      </c>
      <c r="J3251" s="33">
        <v>43093.822222222225</v>
      </c>
      <c r="K3251" s="33">
        <v>43093.827777777777</v>
      </c>
      <c r="L3251" s="27">
        <f t="shared" si="444"/>
        <v>5.5555555518367328E-3</v>
      </c>
      <c r="M3251" s="28" t="str">
        <f t="shared" si="445"/>
        <v>TRUE</v>
      </c>
      <c r="N3251" s="31" t="s">
        <v>41</v>
      </c>
      <c r="O3251" s="29" t="s">
        <v>398</v>
      </c>
      <c r="P3251"/>
      <c r="Q3251"/>
      <c r="R3251"/>
      <c r="S3251"/>
      <c r="T3251"/>
      <c r="U3251"/>
      <c r="V3251"/>
      <c r="W3251"/>
    </row>
    <row r="3252" spans="1:23" ht="27" customHeight="1" thickBot="1" x14ac:dyDescent="0.3">
      <c r="A3252" s="154">
        <v>20559</v>
      </c>
      <c r="B3252" s="155">
        <v>3315</v>
      </c>
      <c r="C3252" s="155" t="s">
        <v>407</v>
      </c>
      <c r="D3252" s="156">
        <v>43093.854166666664</v>
      </c>
      <c r="E3252" s="155" t="s">
        <v>39</v>
      </c>
      <c r="F3252" s="33">
        <v>43093.711805555555</v>
      </c>
      <c r="G3252" s="51">
        <f t="shared" si="442"/>
        <v>0.14236111110949423</v>
      </c>
      <c r="H3252" s="31" t="str">
        <f t="shared" si="443"/>
        <v>ACCEPTABLE</v>
      </c>
      <c r="J3252" s="33">
        <v>43093.853472222225</v>
      </c>
      <c r="K3252" s="33">
        <v>43093.863194444442</v>
      </c>
      <c r="L3252" s="27">
        <f t="shared" si="444"/>
        <v>9.7222222175332718E-3</v>
      </c>
      <c r="M3252" s="28" t="str">
        <f t="shared" si="445"/>
        <v>TRUE</v>
      </c>
      <c r="N3252" s="31" t="s">
        <v>39</v>
      </c>
      <c r="O3252" s="29" t="s">
        <v>1137</v>
      </c>
      <c r="P3252"/>
      <c r="Q3252"/>
      <c r="R3252"/>
      <c r="S3252"/>
      <c r="T3252"/>
      <c r="U3252"/>
      <c r="V3252"/>
      <c r="W3252"/>
    </row>
    <row r="3253" spans="1:23" ht="27" customHeight="1" thickBot="1" x14ac:dyDescent="0.3">
      <c r="A3253" s="119">
        <v>20560</v>
      </c>
      <c r="B3253" s="70">
        <v>3314</v>
      </c>
      <c r="C3253" s="71" t="s">
        <v>340</v>
      </c>
      <c r="D3253" s="72">
        <v>43095.625</v>
      </c>
      <c r="E3253" s="70" t="s">
        <v>41</v>
      </c>
      <c r="F3253" s="33">
        <v>43095.40625</v>
      </c>
      <c r="G3253" s="51">
        <f t="shared" si="442"/>
        <v>0.21875</v>
      </c>
      <c r="H3253" s="31" t="str">
        <f t="shared" si="443"/>
        <v>ACCEPTABLE</v>
      </c>
      <c r="J3253" s="33">
        <v>43095.618055555555</v>
      </c>
      <c r="K3253" s="33">
        <v>43095.628472222219</v>
      </c>
      <c r="L3253" s="27">
        <f t="shared" si="444"/>
        <v>1.0416666664241347E-2</v>
      </c>
      <c r="M3253" s="28" t="str">
        <f t="shared" si="445"/>
        <v>TRUE</v>
      </c>
      <c r="N3253" s="31" t="s">
        <v>41</v>
      </c>
      <c r="O3253" s="29" t="s">
        <v>774</v>
      </c>
      <c r="P3253"/>
      <c r="Q3253"/>
      <c r="R3253"/>
      <c r="S3253"/>
      <c r="T3253"/>
      <c r="U3253"/>
      <c r="V3253"/>
      <c r="W3253"/>
    </row>
    <row r="3254" spans="1:23" ht="27" customHeight="1" thickBot="1" x14ac:dyDescent="0.3">
      <c r="A3254" s="127">
        <v>20560</v>
      </c>
      <c r="B3254" s="66">
        <v>3315</v>
      </c>
      <c r="C3254" s="67" t="s">
        <v>68</v>
      </c>
      <c r="D3254" s="68">
        <v>43095.652777777781</v>
      </c>
      <c r="E3254" s="66" t="s">
        <v>39</v>
      </c>
      <c r="F3254" s="33">
        <v>43095.40625</v>
      </c>
      <c r="G3254" s="51">
        <f t="shared" si="442"/>
        <v>0.24652777778101154</v>
      </c>
      <c r="H3254" s="31" t="str">
        <f t="shared" si="443"/>
        <v>ACCEPTABLE</v>
      </c>
      <c r="J3254" s="33">
        <v>43095.649305555555</v>
      </c>
      <c r="K3254" s="33">
        <v>43095.654166666667</v>
      </c>
      <c r="L3254" s="27">
        <f t="shared" si="444"/>
        <v>4.8611111124046147E-3</v>
      </c>
      <c r="M3254" s="28" t="str">
        <f t="shared" si="445"/>
        <v>TRUE</v>
      </c>
      <c r="N3254" s="31" t="s">
        <v>39</v>
      </c>
      <c r="O3254" s="29" t="s">
        <v>542</v>
      </c>
      <c r="P3254"/>
      <c r="Q3254"/>
      <c r="R3254"/>
      <c r="S3254"/>
      <c r="T3254"/>
      <c r="U3254"/>
      <c r="V3254"/>
      <c r="W3254"/>
    </row>
    <row r="3255" spans="1:23" ht="27" customHeight="1" thickBot="1" x14ac:dyDescent="0.3">
      <c r="A3255" s="119">
        <v>20560</v>
      </c>
      <c r="B3255" s="70">
        <v>3316</v>
      </c>
      <c r="C3255" s="71" t="s">
        <v>64</v>
      </c>
      <c r="D3255" s="72">
        <v>43096.534722222219</v>
      </c>
      <c r="E3255" s="70" t="s">
        <v>41</v>
      </c>
      <c r="F3255" s="33">
        <v>43096.46597222222</v>
      </c>
      <c r="G3255" s="51">
        <f t="shared" si="442"/>
        <v>6.8749999998544808E-2</v>
      </c>
      <c r="H3255" s="31" t="str">
        <f t="shared" si="443"/>
        <v>ACCEPTABLE</v>
      </c>
      <c r="J3255" s="33">
        <v>43096.526388888888</v>
      </c>
      <c r="K3255" s="33">
        <v>43096.53125</v>
      </c>
      <c r="L3255" s="27">
        <f t="shared" si="444"/>
        <v>4.8611111124046147E-3</v>
      </c>
      <c r="M3255" s="28" t="str">
        <f t="shared" si="445"/>
        <v>TRUE</v>
      </c>
      <c r="N3255" s="31" t="s">
        <v>41</v>
      </c>
      <c r="O3255" s="29" t="s">
        <v>542</v>
      </c>
      <c r="P3255"/>
      <c r="Q3255"/>
      <c r="R3255"/>
      <c r="S3255"/>
      <c r="T3255"/>
      <c r="U3255"/>
      <c r="V3255"/>
      <c r="W3255"/>
    </row>
    <row r="3256" spans="1:23" ht="27" customHeight="1" thickBot="1" x14ac:dyDescent="0.3">
      <c r="A3256" s="119">
        <v>20560</v>
      </c>
      <c r="B3256" s="70">
        <v>3317</v>
      </c>
      <c r="C3256" s="71" t="s">
        <v>64</v>
      </c>
      <c r="D3256" s="72">
        <v>43096.5625</v>
      </c>
      <c r="E3256" s="70" t="s">
        <v>39</v>
      </c>
      <c r="F3256" s="33"/>
      <c r="G3256" s="51">
        <f t="shared" si="442"/>
        <v>43096.5625</v>
      </c>
      <c r="H3256" s="31" t="str">
        <f t="shared" si="443"/>
        <v>ACCEPTABLE</v>
      </c>
      <c r="J3256" s="33">
        <v>43096.57916666667</v>
      </c>
      <c r="K3256" s="33">
        <v>43096.585416666669</v>
      </c>
      <c r="L3256" s="27">
        <f t="shared" si="444"/>
        <v>6.2499999985448085E-3</v>
      </c>
      <c r="M3256" s="28" t="str">
        <f t="shared" si="445"/>
        <v>TRUE</v>
      </c>
      <c r="N3256" s="31" t="s">
        <v>39</v>
      </c>
      <c r="O3256" s="29" t="s">
        <v>485</v>
      </c>
      <c r="P3256"/>
      <c r="Q3256"/>
      <c r="R3256"/>
      <c r="S3256"/>
      <c r="T3256"/>
      <c r="U3256"/>
      <c r="V3256"/>
      <c r="W3256"/>
    </row>
    <row r="3257" spans="1:23" ht="27" customHeight="1" thickBot="1" x14ac:dyDescent="0.3">
      <c r="A3257" s="119">
        <v>20561</v>
      </c>
      <c r="B3257" s="70">
        <v>3320</v>
      </c>
      <c r="C3257" s="71" t="s">
        <v>64</v>
      </c>
      <c r="D3257" s="72">
        <v>43097.027777777781</v>
      </c>
      <c r="E3257" s="70" t="s">
        <v>41</v>
      </c>
      <c r="F3257" s="33">
        <v>43096.76666666667</v>
      </c>
      <c r="G3257" s="51">
        <f t="shared" si="442"/>
        <v>0.26111111111094942</v>
      </c>
      <c r="H3257" s="31" t="str">
        <f t="shared" si="443"/>
        <v>ACCEPTABLE</v>
      </c>
      <c r="J3257" s="33">
        <v>43096.902083333334</v>
      </c>
      <c r="K3257" s="33">
        <v>43096.909722222219</v>
      </c>
      <c r="L3257" s="27">
        <f t="shared" si="444"/>
        <v>7.6388888846850023E-3</v>
      </c>
      <c r="M3257" s="28" t="str">
        <f t="shared" si="445"/>
        <v>TRUE</v>
      </c>
      <c r="N3257" s="31" t="s">
        <v>41</v>
      </c>
      <c r="O3257" s="29" t="s">
        <v>398</v>
      </c>
      <c r="P3257"/>
      <c r="Q3257"/>
      <c r="R3257"/>
      <c r="S3257"/>
      <c r="T3257"/>
      <c r="U3257"/>
      <c r="V3257"/>
      <c r="W3257"/>
    </row>
    <row r="3258" spans="1:23" ht="27" customHeight="1" thickBot="1" x14ac:dyDescent="0.3">
      <c r="A3258" s="119">
        <v>20561</v>
      </c>
      <c r="B3258" s="70">
        <v>3321</v>
      </c>
      <c r="C3258" s="71" t="s">
        <v>1635</v>
      </c>
      <c r="D3258" s="72">
        <v>43097.0625</v>
      </c>
      <c r="E3258" s="70" t="s">
        <v>39</v>
      </c>
      <c r="F3258" s="33">
        <v>43096.76666666667</v>
      </c>
      <c r="G3258" s="51">
        <f t="shared" si="442"/>
        <v>0.29583333332993789</v>
      </c>
      <c r="H3258" s="31" t="str">
        <f t="shared" si="443"/>
        <v>ACCEPTABLE</v>
      </c>
      <c r="J3258" s="33">
        <v>43096.952777777777</v>
      </c>
      <c r="K3258" s="33">
        <v>43096.96597222222</v>
      </c>
      <c r="L3258" s="27">
        <f t="shared" si="444"/>
        <v>1.3194444443797693E-2</v>
      </c>
      <c r="M3258" s="28" t="str">
        <f t="shared" si="445"/>
        <v>TRUE</v>
      </c>
      <c r="N3258" s="31" t="s">
        <v>39</v>
      </c>
      <c r="O3258" s="29" t="s">
        <v>1584</v>
      </c>
      <c r="P3258"/>
      <c r="Q3258"/>
      <c r="R3258"/>
      <c r="S3258"/>
      <c r="T3258"/>
      <c r="U3258"/>
      <c r="V3258"/>
      <c r="W3258"/>
    </row>
    <row r="3259" spans="1:23" ht="27" customHeight="1" thickBot="1" x14ac:dyDescent="0.3">
      <c r="A3259" s="119">
        <v>20560</v>
      </c>
      <c r="B3259" s="70">
        <v>3322</v>
      </c>
      <c r="C3259" s="71" t="s">
        <v>68</v>
      </c>
      <c r="D3259" s="72">
        <v>43097.256944444445</v>
      </c>
      <c r="E3259" s="70" t="s">
        <v>41</v>
      </c>
      <c r="F3259" s="33">
        <v>43097.208333333336</v>
      </c>
      <c r="G3259" s="51">
        <f t="shared" si="442"/>
        <v>4.8611111109494232E-2</v>
      </c>
      <c r="H3259" s="31" t="str">
        <f t="shared" si="443"/>
        <v>ACCEPTABLE</v>
      </c>
      <c r="J3259" s="33">
        <v>43097.259722222225</v>
      </c>
      <c r="K3259" s="33">
        <v>43097.269444444442</v>
      </c>
      <c r="L3259" s="27">
        <f t="shared" si="444"/>
        <v>9.7222222175332718E-3</v>
      </c>
      <c r="M3259" s="28" t="str">
        <f t="shared" si="445"/>
        <v>TRUE</v>
      </c>
      <c r="N3259" s="31" t="s">
        <v>41</v>
      </c>
      <c r="O3259" s="29" t="s">
        <v>96</v>
      </c>
      <c r="P3259"/>
      <c r="Q3259"/>
      <c r="R3259"/>
      <c r="S3259"/>
      <c r="T3259"/>
      <c r="U3259"/>
      <c r="V3259"/>
      <c r="W3259"/>
    </row>
    <row r="3260" spans="1:23" ht="27" customHeight="1" thickBot="1" x14ac:dyDescent="0.3">
      <c r="A3260" s="127">
        <v>20560</v>
      </c>
      <c r="B3260" s="66">
        <v>3323</v>
      </c>
      <c r="C3260" s="67" t="s">
        <v>340</v>
      </c>
      <c r="D3260" s="68">
        <v>43097.284722222219</v>
      </c>
      <c r="E3260" s="66" t="s">
        <v>39</v>
      </c>
      <c r="F3260" s="33">
        <v>43097.208333333336</v>
      </c>
      <c r="G3260" s="51">
        <f t="shared" si="442"/>
        <v>7.6388888883229811E-2</v>
      </c>
      <c r="H3260" s="31" t="str">
        <f t="shared" si="443"/>
        <v>ACCEPTABLE</v>
      </c>
      <c r="J3260" s="33">
        <v>43097.288888888892</v>
      </c>
      <c r="K3260" s="33">
        <v>43097.298611111109</v>
      </c>
      <c r="L3260" s="27">
        <f t="shared" si="444"/>
        <v>9.7222222175332718E-3</v>
      </c>
      <c r="M3260" s="28" t="str">
        <f t="shared" si="445"/>
        <v>TRUE</v>
      </c>
      <c r="N3260" s="31" t="s">
        <v>39</v>
      </c>
      <c r="O3260" s="29" t="s">
        <v>1411</v>
      </c>
      <c r="P3260"/>
      <c r="Q3260"/>
      <c r="R3260"/>
      <c r="S3260"/>
      <c r="T3260"/>
      <c r="U3260"/>
      <c r="V3260"/>
      <c r="W3260"/>
    </row>
    <row r="3261" spans="1:23" ht="27" customHeight="1" thickBot="1" x14ac:dyDescent="0.3">
      <c r="A3261" s="127">
        <v>20562</v>
      </c>
      <c r="B3261" s="66">
        <v>3324</v>
      </c>
      <c r="C3261" s="67" t="s">
        <v>340</v>
      </c>
      <c r="D3261" s="68">
        <v>43097.368055555555</v>
      </c>
      <c r="E3261" s="66" t="s">
        <v>41</v>
      </c>
      <c r="F3261" s="33">
        <v>43097.208333333336</v>
      </c>
      <c r="G3261" s="51">
        <f t="shared" si="442"/>
        <v>0.15972222221898846</v>
      </c>
      <c r="H3261" s="31" t="str">
        <f t="shared" si="443"/>
        <v>ACCEPTABLE</v>
      </c>
      <c r="J3261" s="33">
        <v>43097.354166666664</v>
      </c>
      <c r="K3261" s="33">
        <v>43097.362500000003</v>
      </c>
      <c r="L3261" s="27">
        <f t="shared" si="444"/>
        <v>8.3333333386690356E-3</v>
      </c>
      <c r="M3261" s="28" t="str">
        <f t="shared" si="445"/>
        <v>TRUE</v>
      </c>
      <c r="N3261" s="31" t="s">
        <v>41</v>
      </c>
      <c r="O3261" s="29" t="s">
        <v>1644</v>
      </c>
      <c r="P3261"/>
      <c r="Q3261"/>
      <c r="R3261"/>
      <c r="S3261"/>
      <c r="T3261"/>
      <c r="U3261"/>
      <c r="V3261"/>
      <c r="W3261"/>
    </row>
    <row r="3262" spans="1:23" ht="27" customHeight="1" thickBot="1" x14ac:dyDescent="0.3">
      <c r="A3262" s="127">
        <v>20562</v>
      </c>
      <c r="B3262" s="66">
        <v>3325</v>
      </c>
      <c r="C3262" s="67" t="s">
        <v>68</v>
      </c>
      <c r="D3262" s="68">
        <v>43097.395833333336</v>
      </c>
      <c r="E3262" s="66" t="s">
        <v>39</v>
      </c>
      <c r="F3262" s="33">
        <v>43097.208333333336</v>
      </c>
      <c r="G3262" s="51">
        <f t="shared" si="442"/>
        <v>0.1875</v>
      </c>
      <c r="H3262" s="31" t="str">
        <f t="shared" si="443"/>
        <v>ACCEPTABLE</v>
      </c>
      <c r="J3262" s="33">
        <v>43097.381944444445</v>
      </c>
      <c r="K3262" s="33">
        <v>43097.38958333333</v>
      </c>
      <c r="L3262" s="27">
        <f t="shared" si="444"/>
        <v>7.6388888846850023E-3</v>
      </c>
      <c r="M3262" s="28" t="str">
        <f t="shared" si="445"/>
        <v>TRUE</v>
      </c>
      <c r="N3262" s="31" t="s">
        <v>39</v>
      </c>
      <c r="O3262" s="29" t="s">
        <v>542</v>
      </c>
      <c r="P3262"/>
      <c r="Q3262"/>
      <c r="R3262"/>
      <c r="S3262"/>
      <c r="T3262"/>
      <c r="U3262"/>
      <c r="V3262"/>
      <c r="W3262"/>
    </row>
    <row r="3263" spans="1:23" ht="27" customHeight="1" thickBot="1" x14ac:dyDescent="0.3">
      <c r="A3263" s="119">
        <v>20562</v>
      </c>
      <c r="B3263" s="70">
        <v>3328</v>
      </c>
      <c r="C3263" s="71" t="s">
        <v>51</v>
      </c>
      <c r="D3263" s="72">
        <v>43098.548611111109</v>
      </c>
      <c r="E3263" s="70" t="s">
        <v>41</v>
      </c>
      <c r="F3263" s="33">
        <v>43098.540277777778</v>
      </c>
      <c r="G3263" s="51">
        <f t="shared" si="442"/>
        <v>8.333333331393078E-3</v>
      </c>
      <c r="H3263" s="31" t="str">
        <f t="shared" si="443"/>
        <v>TOO LATE</v>
      </c>
      <c r="J3263" s="33">
        <v>43098.550694444442</v>
      </c>
      <c r="K3263" s="33">
        <v>43098.556944444441</v>
      </c>
      <c r="L3263" s="27">
        <f t="shared" si="444"/>
        <v>6.2499999985448085E-3</v>
      </c>
      <c r="M3263" s="28" t="str">
        <f t="shared" si="445"/>
        <v>TRUE</v>
      </c>
      <c r="N3263" s="31" t="s">
        <v>41</v>
      </c>
      <c r="O3263" s="29" t="s">
        <v>821</v>
      </c>
      <c r="P3263"/>
      <c r="Q3263"/>
      <c r="R3263"/>
      <c r="S3263"/>
      <c r="T3263"/>
      <c r="U3263"/>
      <c r="V3263"/>
      <c r="W3263"/>
    </row>
    <row r="3264" spans="1:23" ht="27" customHeight="1" thickBot="1" x14ac:dyDescent="0.3">
      <c r="A3264" s="127">
        <v>20563</v>
      </c>
      <c r="B3264" s="66">
        <v>3331</v>
      </c>
      <c r="C3264" s="67" t="s">
        <v>40</v>
      </c>
      <c r="D3264" s="68">
        <v>43098.663194444445</v>
      </c>
      <c r="E3264" s="66" t="s">
        <v>39</v>
      </c>
      <c r="F3264" s="33">
        <v>43098.540277777778</v>
      </c>
      <c r="G3264" s="51">
        <f t="shared" si="442"/>
        <v>0.12291666666715173</v>
      </c>
      <c r="H3264" s="31" t="str">
        <f t="shared" si="443"/>
        <v>ACCEPTABLE</v>
      </c>
      <c r="J3264" s="33">
        <v>43098.688888888886</v>
      </c>
      <c r="K3264" s="33">
        <v>43098.694444444445</v>
      </c>
      <c r="L3264" s="27">
        <f t="shared" si="444"/>
        <v>5.5555555591126904E-3</v>
      </c>
      <c r="M3264" s="28" t="str">
        <f t="shared" si="445"/>
        <v>TRUE</v>
      </c>
      <c r="N3264" s="31" t="s">
        <v>39</v>
      </c>
      <c r="O3264" s="29" t="s">
        <v>1647</v>
      </c>
      <c r="P3264"/>
      <c r="Q3264"/>
      <c r="R3264"/>
      <c r="S3264"/>
      <c r="T3264"/>
      <c r="U3264"/>
      <c r="V3264"/>
      <c r="W3264"/>
    </row>
    <row r="3265" spans="1:23" ht="27" customHeight="1" thickBot="1" x14ac:dyDescent="0.3">
      <c r="A3265" s="119">
        <v>20564</v>
      </c>
      <c r="B3265" s="70">
        <v>3332</v>
      </c>
      <c r="C3265" s="71" t="s">
        <v>40</v>
      </c>
      <c r="D3265" s="72">
        <v>43098.996527777781</v>
      </c>
      <c r="E3265" s="70" t="s">
        <v>41</v>
      </c>
      <c r="F3265" s="33">
        <v>43098.736111111109</v>
      </c>
      <c r="G3265" s="51">
        <f t="shared" si="442"/>
        <v>0.26041666667151731</v>
      </c>
      <c r="H3265" s="31" t="str">
        <f t="shared" si="443"/>
        <v>ACCEPTABLE</v>
      </c>
      <c r="J3265" s="33">
        <v>43098.961111111108</v>
      </c>
      <c r="K3265" s="33">
        <v>43098.972916666666</v>
      </c>
      <c r="L3265" s="27">
        <f t="shared" si="444"/>
        <v>1.1805555557657499E-2</v>
      </c>
      <c r="M3265" s="28" t="str">
        <f t="shared" si="445"/>
        <v>TRUE</v>
      </c>
      <c r="N3265" s="31" t="s">
        <v>41</v>
      </c>
      <c r="O3265" s="29" t="s">
        <v>1014</v>
      </c>
      <c r="P3265"/>
      <c r="Q3265"/>
      <c r="R3265"/>
      <c r="S3265"/>
      <c r="T3265"/>
      <c r="U3265"/>
      <c r="V3265"/>
      <c r="W3265"/>
    </row>
    <row r="3266" spans="1:23" ht="27" customHeight="1" thickBot="1" x14ac:dyDescent="0.3">
      <c r="A3266" s="119">
        <v>20564</v>
      </c>
      <c r="B3266" s="70">
        <v>3333</v>
      </c>
      <c r="C3266" s="71" t="s">
        <v>43</v>
      </c>
      <c r="D3266" s="72">
        <v>43099.03125</v>
      </c>
      <c r="E3266" s="70" t="s">
        <v>39</v>
      </c>
      <c r="F3266" s="33">
        <v>43098.736111111109</v>
      </c>
      <c r="G3266" s="51">
        <f t="shared" si="442"/>
        <v>0.29513888889050577</v>
      </c>
      <c r="H3266" s="31" t="str">
        <f t="shared" si="443"/>
        <v>ACCEPTABLE</v>
      </c>
      <c r="J3266" s="33">
        <v>43098.99722222222</v>
      </c>
      <c r="K3266" s="33">
        <v>43099.003472222219</v>
      </c>
      <c r="L3266" s="27">
        <f t="shared" si="444"/>
        <v>6.2499999985448085E-3</v>
      </c>
      <c r="M3266" s="28" t="str">
        <f t="shared" si="445"/>
        <v>TRUE</v>
      </c>
      <c r="N3266" s="31" t="s">
        <v>39</v>
      </c>
      <c r="O3266" s="29" t="s">
        <v>398</v>
      </c>
      <c r="P3266"/>
      <c r="Q3266"/>
      <c r="R3266"/>
      <c r="S3266"/>
      <c r="T3266"/>
      <c r="U3266"/>
      <c r="V3266"/>
      <c r="W3266"/>
    </row>
    <row r="3267" spans="1:23" ht="27" customHeight="1" thickBot="1" x14ac:dyDescent="0.3">
      <c r="A3267" s="119">
        <v>20564</v>
      </c>
      <c r="B3267" s="70">
        <v>3334</v>
      </c>
      <c r="C3267" s="71" t="s">
        <v>43</v>
      </c>
      <c r="D3267" s="72">
        <v>43100.111111111109</v>
      </c>
      <c r="E3267" s="70" t="s">
        <v>41</v>
      </c>
      <c r="F3267" s="33">
        <v>43099.736111111109</v>
      </c>
      <c r="G3267" s="51">
        <f t="shared" si="442"/>
        <v>0.375</v>
      </c>
      <c r="H3267" s="31" t="str">
        <f t="shared" si="443"/>
        <v>ACCEPTABLE</v>
      </c>
      <c r="J3267" s="33">
        <v>43100.111111111109</v>
      </c>
      <c r="K3267" s="33">
        <v>43100.116666666669</v>
      </c>
      <c r="L3267" s="27">
        <f t="shared" si="444"/>
        <v>5.5555555591126904E-3</v>
      </c>
      <c r="M3267" s="28" t="str">
        <f t="shared" si="445"/>
        <v>TRUE</v>
      </c>
      <c r="N3267" s="31" t="s">
        <v>41</v>
      </c>
      <c r="O3267" s="29" t="s">
        <v>44</v>
      </c>
      <c r="P3267"/>
      <c r="Q3267"/>
      <c r="R3267"/>
      <c r="S3267"/>
      <c r="T3267"/>
      <c r="U3267"/>
      <c r="V3267"/>
      <c r="W3267"/>
    </row>
    <row r="3268" spans="1:23" ht="27" customHeight="1" thickBot="1" x14ac:dyDescent="0.3">
      <c r="A3268" s="119">
        <v>20564</v>
      </c>
      <c r="B3268" s="70">
        <v>3335</v>
      </c>
      <c r="C3268" s="71" t="s">
        <v>40</v>
      </c>
      <c r="D3268" s="72">
        <v>43100.138888888891</v>
      </c>
      <c r="E3268" s="70" t="s">
        <v>39</v>
      </c>
      <c r="F3268" s="33">
        <v>43099.736111111109</v>
      </c>
      <c r="G3268" s="51">
        <f t="shared" si="442"/>
        <v>0.40277777778101154</v>
      </c>
      <c r="H3268" s="31" t="str">
        <f t="shared" si="443"/>
        <v>ACCEPTABLE</v>
      </c>
      <c r="J3268" s="33">
        <v>43100.147222222222</v>
      </c>
      <c r="K3268" s="33">
        <v>43100.15902777778</v>
      </c>
      <c r="L3268" s="27">
        <f t="shared" si="444"/>
        <v>1.1805555557657499E-2</v>
      </c>
      <c r="M3268" s="28" t="str">
        <f t="shared" si="445"/>
        <v>TRUE</v>
      </c>
      <c r="N3268" s="31" t="s">
        <v>39</v>
      </c>
      <c r="O3268" s="29" t="s">
        <v>1199</v>
      </c>
      <c r="P3268"/>
      <c r="Q3268"/>
      <c r="R3268"/>
      <c r="S3268"/>
      <c r="T3268"/>
      <c r="U3268"/>
      <c r="V3268"/>
      <c r="W3268"/>
    </row>
    <row r="3269" spans="1:23" ht="27" customHeight="1" thickBot="1" x14ac:dyDescent="0.3">
      <c r="A3269" s="127">
        <v>20565</v>
      </c>
      <c r="B3269" s="66">
        <v>3338</v>
      </c>
      <c r="C3269" s="67" t="s">
        <v>43</v>
      </c>
      <c r="D3269" s="68">
        <v>43100.375</v>
      </c>
      <c r="E3269" s="66" t="s">
        <v>41</v>
      </c>
      <c r="F3269" s="33">
        <v>43100.349305555559</v>
      </c>
      <c r="G3269" s="51">
        <f t="shared" ref="G3269:G3315" si="446">IF(D3269="","",D3269-F3269)</f>
        <v>2.569444444088731E-2</v>
      </c>
      <c r="H3269" s="31" t="str">
        <f t="shared" ref="H3269:H3313" si="447">IF(D3269-F3269&lt;0,"TOO LATE",IF(G3269="","",IF(OR(DAY(D3269-F3269)&gt;1,AND(HOUR(D3269-F3269)&gt;HOUR("0:59"),(SIGN(D3269-F3269)=1))),"ACCEPTABLE","TOO LATE")))</f>
        <v>TOO LATE</v>
      </c>
      <c r="J3269" s="33">
        <v>43100.42083333333</v>
      </c>
      <c r="K3269" s="33">
        <v>43100.432638888888</v>
      </c>
      <c r="L3269" s="27">
        <f t="shared" ref="L3269:L3314" si="448">IF(OR(K3269="",J3269=""), "Incomplete Data", K3269-J3269)</f>
        <v>1.1805555557657499E-2</v>
      </c>
      <c r="M3269" s="28" t="str">
        <f t="shared" ref="M3269:M3314" si="449">_xlfn.IFS(OR(J3269=0,K3269=0,L3269=""), "Incomplete Data", OR(L3269&gt;$M$5,L3269&lt;-$M$5),"FALSE",  OR(L3269&lt;=$M$5,L3269&gt;-$M$5), "TRUE")</f>
        <v>TRUE</v>
      </c>
      <c r="N3269" s="31" t="s">
        <v>41</v>
      </c>
      <c r="O3269" s="29" t="s">
        <v>478</v>
      </c>
      <c r="P3269"/>
      <c r="Q3269"/>
      <c r="R3269"/>
      <c r="S3269"/>
      <c r="T3269"/>
      <c r="U3269"/>
      <c r="V3269"/>
      <c r="W3269"/>
    </row>
    <row r="3270" spans="1:23" ht="27" customHeight="1" thickBot="1" x14ac:dyDescent="0.3">
      <c r="A3270" s="119">
        <v>20565</v>
      </c>
      <c r="B3270" s="70">
        <v>3339</v>
      </c>
      <c r="C3270" s="71" t="s">
        <v>40</v>
      </c>
      <c r="D3270" s="72">
        <v>43100.399305555555</v>
      </c>
      <c r="E3270" s="70" t="s">
        <v>39</v>
      </c>
      <c r="F3270" s="33">
        <v>43100.349305555559</v>
      </c>
      <c r="G3270" s="51">
        <f t="shared" si="446"/>
        <v>4.9999999995634425E-2</v>
      </c>
      <c r="H3270" s="31" t="str">
        <f t="shared" si="447"/>
        <v>ACCEPTABLE</v>
      </c>
      <c r="J3270" s="33">
        <v>43100.47152777778</v>
      </c>
      <c r="K3270" s="33">
        <v>43100.481249999997</v>
      </c>
      <c r="L3270" s="27">
        <f t="shared" si="448"/>
        <v>9.7222222175332718E-3</v>
      </c>
      <c r="M3270" s="28" t="str">
        <f t="shared" si="449"/>
        <v>TRUE</v>
      </c>
      <c r="N3270" s="31" t="s">
        <v>39</v>
      </c>
      <c r="O3270" s="29" t="s">
        <v>398</v>
      </c>
      <c r="P3270"/>
      <c r="Q3270"/>
      <c r="R3270"/>
      <c r="S3270"/>
      <c r="T3270"/>
      <c r="U3270"/>
      <c r="V3270"/>
      <c r="W3270"/>
    </row>
    <row r="3271" spans="1:23" ht="27" customHeight="1" thickBot="1" x14ac:dyDescent="0.3">
      <c r="A3271" s="119">
        <v>20566</v>
      </c>
      <c r="B3271" s="70">
        <v>3340</v>
      </c>
      <c r="C3271" s="71" t="s">
        <v>340</v>
      </c>
      <c r="D3271" s="72">
        <v>43100.465277777781</v>
      </c>
      <c r="E3271" s="70" t="s">
        <v>41</v>
      </c>
      <c r="F3271" s="33">
        <v>43100.349305555559</v>
      </c>
      <c r="G3271" s="51">
        <f t="shared" si="446"/>
        <v>0.11597222222189885</v>
      </c>
      <c r="H3271" s="31" t="str">
        <f t="shared" si="447"/>
        <v>ACCEPTABLE</v>
      </c>
      <c r="J3271" s="33">
        <v>43100.502083333333</v>
      </c>
      <c r="K3271" s="33">
        <v>43100.511805555558</v>
      </c>
      <c r="L3271" s="27">
        <f t="shared" si="448"/>
        <v>9.7222222248092294E-3</v>
      </c>
      <c r="M3271" s="28" t="str">
        <f t="shared" si="449"/>
        <v>TRUE</v>
      </c>
      <c r="N3271" s="31" t="s">
        <v>41</v>
      </c>
      <c r="O3271" s="29" t="s">
        <v>1648</v>
      </c>
      <c r="P3271"/>
      <c r="Q3271"/>
      <c r="R3271"/>
      <c r="S3271"/>
      <c r="T3271"/>
      <c r="U3271"/>
      <c r="V3271"/>
      <c r="W3271"/>
    </row>
    <row r="3272" spans="1:23" ht="27" customHeight="1" thickBot="1" x14ac:dyDescent="0.3">
      <c r="A3272" s="119">
        <v>20566</v>
      </c>
      <c r="B3272" s="70">
        <v>3341</v>
      </c>
      <c r="C3272" s="71" t="s">
        <v>51</v>
      </c>
      <c r="D3272" s="72">
        <v>43100.5</v>
      </c>
      <c r="E3272" s="70" t="s">
        <v>39</v>
      </c>
      <c r="F3272" s="33">
        <v>43100.349305555559</v>
      </c>
      <c r="G3272" s="51">
        <f t="shared" si="446"/>
        <v>0.15069444444088731</v>
      </c>
      <c r="H3272" s="31" t="str">
        <f t="shared" si="447"/>
        <v>ACCEPTABLE</v>
      </c>
      <c r="J3272" s="33">
        <v>43100.536111111112</v>
      </c>
      <c r="K3272" s="33">
        <v>43100.542361111111</v>
      </c>
      <c r="L3272" s="27">
        <f t="shared" si="448"/>
        <v>6.2499999985448085E-3</v>
      </c>
      <c r="M3272" s="28" t="str">
        <f t="shared" si="449"/>
        <v>TRUE</v>
      </c>
      <c r="N3272" s="31" t="s">
        <v>39</v>
      </c>
      <c r="O3272" s="29" t="s">
        <v>181</v>
      </c>
      <c r="P3272"/>
      <c r="Q3272"/>
      <c r="R3272"/>
      <c r="S3272"/>
      <c r="T3272"/>
      <c r="U3272"/>
      <c r="V3272"/>
      <c r="W3272"/>
    </row>
    <row r="3273" spans="1:23" ht="27" customHeight="1" thickBot="1" x14ac:dyDescent="0.3">
      <c r="A3273" s="119">
        <v>20565</v>
      </c>
      <c r="B3273" s="70">
        <v>3342</v>
      </c>
      <c r="C3273" s="71" t="s">
        <v>43</v>
      </c>
      <c r="D3273" s="72">
        <v>43101.423611111109</v>
      </c>
      <c r="E3273" s="70" t="s">
        <v>41</v>
      </c>
      <c r="F3273" s="33">
        <v>43101.270833333336</v>
      </c>
      <c r="G3273" s="51">
        <f t="shared" si="446"/>
        <v>0.15277777777373558</v>
      </c>
      <c r="H3273" s="31" t="str">
        <f t="shared" si="447"/>
        <v>ACCEPTABLE</v>
      </c>
      <c r="J3273" s="33">
        <v>43101.395833333336</v>
      </c>
      <c r="K3273" s="33">
        <v>43101.402777777781</v>
      </c>
      <c r="L3273" s="27">
        <f t="shared" si="448"/>
        <v>6.9444444452528842E-3</v>
      </c>
      <c r="M3273" s="28" t="str">
        <f t="shared" si="449"/>
        <v>TRUE</v>
      </c>
      <c r="N3273" s="31" t="s">
        <v>41</v>
      </c>
      <c r="O3273" s="29" t="s">
        <v>1155</v>
      </c>
      <c r="P3273"/>
      <c r="Q3273"/>
      <c r="R3273"/>
      <c r="S3273"/>
      <c r="T3273"/>
      <c r="U3273"/>
      <c r="V3273"/>
      <c r="W3273"/>
    </row>
    <row r="3274" spans="1:23" ht="27" customHeight="1" thickBot="1" x14ac:dyDescent="0.3">
      <c r="A3274" s="119">
        <v>20565</v>
      </c>
      <c r="B3274" s="70">
        <v>3343</v>
      </c>
      <c r="C3274" s="71" t="s">
        <v>40</v>
      </c>
      <c r="D3274" s="72">
        <v>43101.451388888891</v>
      </c>
      <c r="E3274" s="70" t="s">
        <v>39</v>
      </c>
      <c r="F3274" s="33">
        <v>43101.270833333336</v>
      </c>
      <c r="G3274" s="51">
        <f t="shared" si="446"/>
        <v>0.18055555555474712</v>
      </c>
      <c r="H3274" s="31" t="str">
        <f t="shared" si="447"/>
        <v>ACCEPTABLE</v>
      </c>
      <c r="J3274" s="33">
        <v>43101.434027777781</v>
      </c>
      <c r="K3274" s="33">
        <v>43101.444444444445</v>
      </c>
      <c r="L3274" s="27">
        <f t="shared" si="448"/>
        <v>1.0416666664241347E-2</v>
      </c>
      <c r="M3274" s="28" t="str">
        <f t="shared" si="449"/>
        <v>TRUE</v>
      </c>
      <c r="N3274" s="31" t="s">
        <v>39</v>
      </c>
      <c r="O3274" s="29" t="s">
        <v>478</v>
      </c>
      <c r="P3274"/>
      <c r="Q3274"/>
      <c r="R3274"/>
      <c r="S3274"/>
      <c r="T3274"/>
      <c r="U3274"/>
      <c r="V3274"/>
      <c r="W3274"/>
    </row>
    <row r="3275" spans="1:23" ht="27" customHeight="1" thickBot="1" x14ac:dyDescent="0.3">
      <c r="A3275" s="127">
        <v>20566</v>
      </c>
      <c r="B3275" s="66">
        <v>3344</v>
      </c>
      <c r="C3275" s="67" t="s">
        <v>51</v>
      </c>
      <c r="D3275" s="68">
        <v>43102.277777777781</v>
      </c>
      <c r="E3275" s="66" t="s">
        <v>41</v>
      </c>
      <c r="F3275" s="33">
        <v>43102.217361111114</v>
      </c>
      <c r="G3275" s="51">
        <f t="shared" si="446"/>
        <v>6.0416666667151731E-2</v>
      </c>
      <c r="H3275" s="31" t="str">
        <f t="shared" si="447"/>
        <v>ACCEPTABLE</v>
      </c>
      <c r="J3275" s="33">
        <v>43102.277083333334</v>
      </c>
      <c r="K3275" s="33">
        <v>43102.285416666666</v>
      </c>
      <c r="L3275" s="27">
        <f t="shared" si="448"/>
        <v>8.333333331393078E-3</v>
      </c>
      <c r="M3275" s="28" t="str">
        <f t="shared" si="449"/>
        <v>TRUE</v>
      </c>
      <c r="N3275" s="31" t="s">
        <v>41</v>
      </c>
      <c r="O3275" s="29" t="s">
        <v>422</v>
      </c>
      <c r="P3275"/>
      <c r="Q3275"/>
      <c r="R3275"/>
      <c r="S3275"/>
      <c r="T3275"/>
      <c r="U3275"/>
      <c r="V3275"/>
      <c r="W3275"/>
    </row>
    <row r="3276" spans="1:23" ht="27" customHeight="1" thickBot="1" x14ac:dyDescent="0.3">
      <c r="A3276" s="127">
        <v>20566</v>
      </c>
      <c r="B3276" s="66">
        <v>3345</v>
      </c>
      <c r="C3276" s="67" t="s">
        <v>340</v>
      </c>
      <c r="D3276" s="68">
        <v>43102.305555555555</v>
      </c>
      <c r="E3276" s="66" t="s">
        <v>39</v>
      </c>
      <c r="F3276" s="33">
        <v>43102.217361111114</v>
      </c>
      <c r="G3276" s="51">
        <f t="shared" si="446"/>
        <v>8.819444444088731E-2</v>
      </c>
      <c r="H3276" s="31" t="str">
        <f t="shared" si="447"/>
        <v>ACCEPTABLE</v>
      </c>
      <c r="J3276" s="33">
        <v>43102.311111111114</v>
      </c>
      <c r="K3276" s="33">
        <v>43102.326388888891</v>
      </c>
      <c r="L3276" s="27">
        <f t="shared" si="448"/>
        <v>1.5277777776645962E-2</v>
      </c>
      <c r="M3276" s="28" t="str">
        <f t="shared" si="449"/>
        <v>TRUE</v>
      </c>
      <c r="N3276" s="31" t="s">
        <v>39</v>
      </c>
      <c r="O3276" s="29" t="s">
        <v>1649</v>
      </c>
      <c r="P3276"/>
      <c r="Q3276"/>
      <c r="R3276"/>
      <c r="S3276"/>
      <c r="T3276"/>
      <c r="U3276"/>
      <c r="V3276"/>
      <c r="W3276"/>
    </row>
    <row r="3277" spans="1:23" ht="27" customHeight="1" thickBot="1" x14ac:dyDescent="0.3">
      <c r="A3277" s="119">
        <v>20567</v>
      </c>
      <c r="B3277" s="70">
        <v>3346</v>
      </c>
      <c r="C3277" s="71" t="s">
        <v>40</v>
      </c>
      <c r="D3277" s="72">
        <v>43103.607638888891</v>
      </c>
      <c r="E3277" s="70" t="s">
        <v>41</v>
      </c>
      <c r="F3277" s="33">
        <v>43103.294444444444</v>
      </c>
      <c r="G3277" s="51">
        <f t="shared" si="446"/>
        <v>0.31319444444670808</v>
      </c>
      <c r="H3277" s="31" t="str">
        <f t="shared" si="447"/>
        <v>ACCEPTABLE</v>
      </c>
      <c r="J3277" s="33">
        <v>43103.595833333333</v>
      </c>
      <c r="K3277" s="33">
        <v>43103.604861111111</v>
      </c>
      <c r="L3277" s="27">
        <f t="shared" si="448"/>
        <v>9.0277777781011537E-3</v>
      </c>
      <c r="M3277" s="28" t="str">
        <f t="shared" si="449"/>
        <v>TRUE</v>
      </c>
      <c r="N3277" s="31" t="s">
        <v>41</v>
      </c>
      <c r="O3277" s="29" t="s">
        <v>1606</v>
      </c>
      <c r="P3277"/>
      <c r="Q3277"/>
      <c r="R3277"/>
      <c r="S3277"/>
      <c r="T3277"/>
      <c r="U3277"/>
      <c r="V3277"/>
      <c r="W3277"/>
    </row>
    <row r="3278" spans="1:23" ht="27" customHeight="1" thickBot="1" x14ac:dyDescent="0.3">
      <c r="A3278" s="127">
        <v>20567</v>
      </c>
      <c r="B3278" s="66">
        <v>3347</v>
      </c>
      <c r="C3278" s="67" t="s">
        <v>43</v>
      </c>
      <c r="D3278" s="68">
        <v>43103.642361111109</v>
      </c>
      <c r="E3278" s="66" t="s">
        <v>39</v>
      </c>
      <c r="F3278" s="33">
        <v>43103.294444444444</v>
      </c>
      <c r="G3278" s="51">
        <f t="shared" ref="G3278" si="450">IF(D3278="","",D3278-F3278)</f>
        <v>0.34791666666569654</v>
      </c>
      <c r="H3278" s="31" t="str">
        <f t="shared" ref="H3278" si="451">IF(D3278-F3278&lt;0,"TOO LATE",IF(G3278="","",IF(OR(DAY(D3278-F3278)&gt;1,AND(HOUR(D3278-F3278)&gt;HOUR("0:59"),(SIGN(D3278-F3278)=1))),"ACCEPTABLE","TOO LATE")))</f>
        <v>ACCEPTABLE</v>
      </c>
      <c r="J3278" s="33">
        <v>43103.620138888888</v>
      </c>
      <c r="K3278" s="33">
        <v>43103.624305555553</v>
      </c>
      <c r="L3278" s="27">
        <f t="shared" si="448"/>
        <v>4.166666665696539E-3</v>
      </c>
      <c r="M3278" s="28" t="str">
        <f t="shared" si="449"/>
        <v>TRUE</v>
      </c>
      <c r="N3278" s="31" t="s">
        <v>39</v>
      </c>
      <c r="O3278" s="29" t="s">
        <v>44</v>
      </c>
      <c r="P3278"/>
      <c r="Q3278"/>
      <c r="R3278"/>
      <c r="S3278"/>
      <c r="T3278"/>
      <c r="U3278"/>
      <c r="V3278"/>
      <c r="W3278"/>
    </row>
    <row r="3279" spans="1:23" ht="27" customHeight="1" thickBot="1" x14ac:dyDescent="0.3">
      <c r="A3279" s="127">
        <v>20568</v>
      </c>
      <c r="B3279" s="66">
        <v>3348</v>
      </c>
      <c r="C3279" s="67" t="s">
        <v>340</v>
      </c>
      <c r="D3279" s="68">
        <v>43104.361111111109</v>
      </c>
      <c r="E3279" s="66" t="s">
        <v>41</v>
      </c>
      <c r="F3279" s="33">
        <v>43104.281944444447</v>
      </c>
      <c r="G3279" s="51">
        <f t="shared" si="446"/>
        <v>7.9166666662786156E-2</v>
      </c>
      <c r="H3279" s="31" t="str">
        <f t="shared" si="447"/>
        <v>ACCEPTABLE</v>
      </c>
      <c r="J3279" s="33">
        <v>43104.352083333331</v>
      </c>
      <c r="K3279" s="33">
        <v>43104.362500000003</v>
      </c>
      <c r="L3279" s="27">
        <f t="shared" si="448"/>
        <v>1.0416666671517305E-2</v>
      </c>
      <c r="M3279" s="28" t="str">
        <f t="shared" si="449"/>
        <v>TRUE</v>
      </c>
      <c r="N3279" s="31" t="s">
        <v>41</v>
      </c>
      <c r="O3279" s="29" t="s">
        <v>881</v>
      </c>
      <c r="P3279"/>
      <c r="Q3279"/>
      <c r="R3279"/>
      <c r="S3279"/>
      <c r="T3279"/>
      <c r="U3279"/>
      <c r="V3279"/>
      <c r="W3279"/>
    </row>
    <row r="3280" spans="1:23" ht="27" customHeight="1" thickBot="1" x14ac:dyDescent="0.3">
      <c r="A3280" s="127">
        <v>20568</v>
      </c>
      <c r="B3280" s="66">
        <v>3349</v>
      </c>
      <c r="C3280" s="67" t="s">
        <v>51</v>
      </c>
      <c r="D3280" s="68">
        <v>43104.388888888891</v>
      </c>
      <c r="E3280" s="66" t="s">
        <v>39</v>
      </c>
      <c r="F3280" s="33">
        <v>43104.281944444447</v>
      </c>
      <c r="G3280" s="51">
        <f t="shared" si="446"/>
        <v>0.10694444444379769</v>
      </c>
      <c r="H3280" s="31" t="str">
        <f t="shared" si="447"/>
        <v>ACCEPTABLE</v>
      </c>
      <c r="J3280" s="33">
        <v>43104.384027777778</v>
      </c>
      <c r="K3280" s="33">
        <v>43104.390277777777</v>
      </c>
      <c r="L3280" s="27">
        <f t="shared" si="448"/>
        <v>6.2499999985448085E-3</v>
      </c>
      <c r="M3280" s="28" t="str">
        <f t="shared" si="449"/>
        <v>TRUE</v>
      </c>
      <c r="N3280" s="31" t="s">
        <v>39</v>
      </c>
      <c r="O3280" s="29" t="s">
        <v>1650</v>
      </c>
      <c r="P3280"/>
      <c r="Q3280"/>
      <c r="R3280"/>
      <c r="S3280"/>
      <c r="T3280"/>
      <c r="U3280"/>
      <c r="V3280"/>
      <c r="W3280"/>
    </row>
    <row r="3281" spans="1:23" ht="27" customHeight="1" thickBot="1" x14ac:dyDescent="0.3">
      <c r="A3281" s="119">
        <v>20567</v>
      </c>
      <c r="B3281" s="70">
        <v>3350</v>
      </c>
      <c r="C3281" s="71" t="s">
        <v>43</v>
      </c>
      <c r="D3281" s="72">
        <v>43104.777777777781</v>
      </c>
      <c r="E3281" s="70" t="s">
        <v>41</v>
      </c>
      <c r="F3281" s="33">
        <v>43104.699305555558</v>
      </c>
      <c r="G3281" s="51">
        <f t="shared" si="446"/>
        <v>7.8472222223354038E-2</v>
      </c>
      <c r="H3281" s="31" t="str">
        <f t="shared" si="447"/>
        <v>ACCEPTABLE</v>
      </c>
      <c r="J3281" s="33">
        <v>43104.845138888886</v>
      </c>
      <c r="K3281" s="33">
        <v>43104.850694444445</v>
      </c>
      <c r="L3281" s="27">
        <f t="shared" si="448"/>
        <v>5.5555555591126904E-3</v>
      </c>
      <c r="M3281" s="28" t="str">
        <f t="shared" si="449"/>
        <v>TRUE</v>
      </c>
      <c r="N3281" s="31" t="s">
        <v>41</v>
      </c>
      <c r="O3281" s="29" t="s">
        <v>1155</v>
      </c>
      <c r="P3281"/>
      <c r="Q3281"/>
      <c r="R3281"/>
      <c r="S3281"/>
      <c r="T3281"/>
      <c r="U3281"/>
      <c r="V3281"/>
      <c r="W3281"/>
    </row>
    <row r="3282" spans="1:23" ht="27" customHeight="1" thickBot="1" x14ac:dyDescent="0.3">
      <c r="A3282" s="119">
        <v>20567</v>
      </c>
      <c r="B3282" s="70">
        <v>3351</v>
      </c>
      <c r="C3282" s="71" t="s">
        <v>40</v>
      </c>
      <c r="D3282" s="72">
        <v>43104.805555555555</v>
      </c>
      <c r="E3282" s="70" t="s">
        <v>39</v>
      </c>
      <c r="F3282" s="33">
        <v>43104.699305555558</v>
      </c>
      <c r="G3282" s="51">
        <f t="shared" si="446"/>
        <v>0.10624999999708962</v>
      </c>
      <c r="H3282" s="31" t="str">
        <f t="shared" si="447"/>
        <v>ACCEPTABLE</v>
      </c>
      <c r="J3282" s="33">
        <v>43104.876388888886</v>
      </c>
      <c r="K3282" s="33">
        <v>43104.886805555558</v>
      </c>
      <c r="L3282" s="27">
        <f t="shared" si="448"/>
        <v>1.0416666671517305E-2</v>
      </c>
      <c r="M3282" s="28" t="str">
        <f t="shared" si="449"/>
        <v>TRUE</v>
      </c>
      <c r="N3282" s="31" t="s">
        <v>39</v>
      </c>
      <c r="O3282" s="29" t="s">
        <v>1039</v>
      </c>
      <c r="P3282"/>
      <c r="Q3282"/>
      <c r="R3282"/>
      <c r="S3282"/>
      <c r="T3282"/>
      <c r="U3282"/>
      <c r="V3282"/>
      <c r="W3282"/>
    </row>
    <row r="3283" spans="1:23" ht="27" customHeight="1" thickBot="1" x14ac:dyDescent="0.3">
      <c r="A3283" s="119">
        <v>20569</v>
      </c>
      <c r="B3283" s="70">
        <v>3352</v>
      </c>
      <c r="C3283" s="71" t="s">
        <v>40</v>
      </c>
      <c r="D3283" s="72">
        <v>43105.25</v>
      </c>
      <c r="E3283" s="70" t="s">
        <v>41</v>
      </c>
      <c r="F3283" s="33">
        <v>43105.231944444444</v>
      </c>
      <c r="G3283" s="51">
        <f t="shared" si="446"/>
        <v>1.8055555556202307E-2</v>
      </c>
      <c r="H3283" s="31" t="str">
        <f t="shared" si="447"/>
        <v>TOO LATE</v>
      </c>
      <c r="J3283" s="33">
        <v>43105.240277777775</v>
      </c>
      <c r="K3283" s="33">
        <v>43105.25</v>
      </c>
      <c r="L3283" s="27">
        <f t="shared" si="448"/>
        <v>9.7222222248092294E-3</v>
      </c>
      <c r="M3283" s="28" t="str">
        <f t="shared" si="449"/>
        <v>TRUE</v>
      </c>
      <c r="N3283" s="31" t="s">
        <v>41</v>
      </c>
      <c r="O3283" s="29" t="s">
        <v>472</v>
      </c>
      <c r="P3283"/>
      <c r="Q3283"/>
      <c r="R3283"/>
      <c r="S3283"/>
      <c r="T3283"/>
      <c r="U3283"/>
      <c r="V3283"/>
      <c r="W3283"/>
    </row>
    <row r="3284" spans="1:23" ht="27" customHeight="1" thickBot="1" x14ac:dyDescent="0.3">
      <c r="A3284" s="127">
        <v>20568</v>
      </c>
      <c r="B3284" s="66">
        <v>3353</v>
      </c>
      <c r="C3284" s="67" t="s">
        <v>53</v>
      </c>
      <c r="D3284" s="68">
        <v>43105.277777777781</v>
      </c>
      <c r="E3284" s="66" t="s">
        <v>41</v>
      </c>
      <c r="F3284" s="33">
        <v>43105.231944444444</v>
      </c>
      <c r="G3284" s="51">
        <f t="shared" si="446"/>
        <v>4.5833333337213844E-2</v>
      </c>
      <c r="H3284" s="31" t="str">
        <f t="shared" si="447"/>
        <v>ACCEPTABLE</v>
      </c>
      <c r="J3284" s="33">
        <v>43105.274305555555</v>
      </c>
      <c r="K3284" s="33">
        <v>43105.28125</v>
      </c>
      <c r="L3284" s="27">
        <f t="shared" si="448"/>
        <v>6.9444444452528842E-3</v>
      </c>
      <c r="M3284" s="28" t="str">
        <f t="shared" si="449"/>
        <v>TRUE</v>
      </c>
      <c r="N3284" s="31" t="s">
        <v>128</v>
      </c>
      <c r="O3284" s="29" t="s">
        <v>181</v>
      </c>
      <c r="P3284"/>
      <c r="Q3284"/>
      <c r="R3284"/>
      <c r="S3284"/>
      <c r="T3284"/>
      <c r="U3284"/>
      <c r="V3284"/>
      <c r="W3284"/>
    </row>
    <row r="3285" spans="1:23" ht="27" customHeight="1" thickBot="1" x14ac:dyDescent="0.3">
      <c r="A3285" s="127">
        <v>20568</v>
      </c>
      <c r="B3285" s="66">
        <v>3354</v>
      </c>
      <c r="C3285" s="67" t="s">
        <v>340</v>
      </c>
      <c r="D3285" s="68">
        <v>43105.322916666664</v>
      </c>
      <c r="E3285" s="66" t="s">
        <v>39</v>
      </c>
      <c r="F3285" s="33">
        <v>43105.231944444444</v>
      </c>
      <c r="G3285" s="51">
        <f t="shared" si="446"/>
        <v>9.0972222220443655E-2</v>
      </c>
      <c r="H3285" s="31" t="str">
        <f t="shared" si="447"/>
        <v>ACCEPTABLE</v>
      </c>
      <c r="J3285" s="33">
        <v>43105.314583333333</v>
      </c>
      <c r="K3285" s="33">
        <v>43105.325694444444</v>
      </c>
      <c r="L3285" s="27">
        <f t="shared" si="448"/>
        <v>1.1111111110949423E-2</v>
      </c>
      <c r="M3285" s="28" t="str">
        <f t="shared" si="449"/>
        <v>TRUE</v>
      </c>
      <c r="N3285" s="31" t="s">
        <v>128</v>
      </c>
      <c r="O3285" s="29" t="s">
        <v>937</v>
      </c>
      <c r="P3285"/>
      <c r="Q3285"/>
      <c r="R3285"/>
      <c r="S3285"/>
      <c r="T3285"/>
      <c r="U3285"/>
      <c r="V3285"/>
      <c r="W3285"/>
    </row>
    <row r="3286" spans="1:23" ht="27" customHeight="1" thickBot="1" x14ac:dyDescent="0.3">
      <c r="A3286" s="127">
        <v>20570</v>
      </c>
      <c r="B3286" s="66">
        <v>3355</v>
      </c>
      <c r="C3286" s="67" t="s">
        <v>40</v>
      </c>
      <c r="D3286" s="68">
        <v>43105.375</v>
      </c>
      <c r="E3286" s="66" t="s">
        <v>41</v>
      </c>
      <c r="F3286" s="33">
        <v>43105.231944444444</v>
      </c>
      <c r="G3286" s="51">
        <f t="shared" si="446"/>
        <v>0.14305555555620231</v>
      </c>
      <c r="H3286" s="31" t="str">
        <f t="shared" si="447"/>
        <v>ACCEPTABLE</v>
      </c>
      <c r="J3286" s="33">
        <v>43105.364583333336</v>
      </c>
      <c r="K3286" s="33">
        <v>43105.375</v>
      </c>
      <c r="L3286" s="27">
        <f t="shared" si="448"/>
        <v>1.0416666664241347E-2</v>
      </c>
      <c r="M3286" s="28" t="str">
        <f t="shared" si="449"/>
        <v>TRUE</v>
      </c>
      <c r="N3286" s="31" t="s">
        <v>41</v>
      </c>
      <c r="O3286" s="29" t="s">
        <v>1542</v>
      </c>
      <c r="P3286"/>
      <c r="Q3286"/>
      <c r="R3286"/>
      <c r="S3286"/>
      <c r="T3286"/>
      <c r="U3286"/>
      <c r="V3286"/>
      <c r="W3286"/>
    </row>
    <row r="3287" spans="1:23" ht="27" customHeight="1" thickBot="1" x14ac:dyDescent="0.3">
      <c r="A3287" s="119">
        <v>20570</v>
      </c>
      <c r="B3287" s="70">
        <v>3356</v>
      </c>
      <c r="C3287" s="71" t="s">
        <v>40</v>
      </c>
      <c r="D3287" s="72">
        <v>43105.399305555555</v>
      </c>
      <c r="E3287" s="70" t="s">
        <v>39</v>
      </c>
      <c r="F3287" s="33">
        <v>43105.231944444444</v>
      </c>
      <c r="G3287" s="51">
        <f t="shared" si="446"/>
        <v>0.16736111111094942</v>
      </c>
      <c r="H3287" s="31" t="str">
        <f t="shared" si="447"/>
        <v>ACCEPTABLE</v>
      </c>
      <c r="J3287" s="33">
        <v>43105.388194444444</v>
      </c>
      <c r="K3287" s="33">
        <v>43105.401388888888</v>
      </c>
      <c r="L3287" s="27">
        <f t="shared" si="448"/>
        <v>1.3194444443797693E-2</v>
      </c>
      <c r="M3287" s="28" t="str">
        <f t="shared" si="449"/>
        <v>TRUE</v>
      </c>
      <c r="N3287" s="31" t="s">
        <v>128</v>
      </c>
      <c r="O3287" s="29" t="s">
        <v>1542</v>
      </c>
      <c r="P3287"/>
      <c r="Q3287"/>
      <c r="R3287"/>
      <c r="S3287"/>
      <c r="T3287"/>
      <c r="U3287"/>
      <c r="V3287"/>
      <c r="W3287"/>
    </row>
    <row r="3288" spans="1:23" ht="27" customHeight="1" thickBot="1" x14ac:dyDescent="0.3">
      <c r="A3288" s="119">
        <v>20569</v>
      </c>
      <c r="B3288" s="70">
        <v>3357</v>
      </c>
      <c r="C3288" s="71" t="s">
        <v>43</v>
      </c>
      <c r="D3288" s="135">
        <v>43105.819444444445</v>
      </c>
      <c r="E3288" s="70" t="s">
        <v>41</v>
      </c>
      <c r="F3288" s="33">
        <v>43105.671527777777</v>
      </c>
      <c r="G3288" s="51">
        <f t="shared" si="446"/>
        <v>0.14791666666860692</v>
      </c>
      <c r="H3288" s="31" t="str">
        <f t="shared" si="447"/>
        <v>ACCEPTABLE</v>
      </c>
      <c r="J3288" s="33">
        <v>43105.824305555558</v>
      </c>
      <c r="K3288" s="33">
        <v>43105.829861111109</v>
      </c>
      <c r="L3288" s="27">
        <f t="shared" si="448"/>
        <v>5.5555555518367328E-3</v>
      </c>
      <c r="M3288" s="28" t="str">
        <f t="shared" si="449"/>
        <v>TRUE</v>
      </c>
      <c r="N3288" s="31" t="s">
        <v>41</v>
      </c>
      <c r="O3288" s="29" t="s">
        <v>398</v>
      </c>
      <c r="P3288"/>
      <c r="Q3288"/>
      <c r="R3288"/>
      <c r="S3288"/>
      <c r="T3288"/>
      <c r="U3288"/>
      <c r="V3288"/>
      <c r="W3288"/>
    </row>
    <row r="3289" spans="1:23" ht="27" customHeight="1" thickBot="1" x14ac:dyDescent="0.3">
      <c r="A3289" s="119">
        <v>20569</v>
      </c>
      <c r="B3289" s="70">
        <v>3358</v>
      </c>
      <c r="C3289" s="71" t="s">
        <v>40</v>
      </c>
      <c r="D3289" s="135">
        <v>43105.850694444445</v>
      </c>
      <c r="E3289" s="70" t="s">
        <v>39</v>
      </c>
      <c r="F3289" s="33">
        <v>43105.671527777777</v>
      </c>
      <c r="G3289" s="51">
        <f t="shared" si="446"/>
        <v>0.17916666666860692</v>
      </c>
      <c r="H3289" s="31" t="str">
        <f t="shared" si="447"/>
        <v>ACCEPTABLE</v>
      </c>
      <c r="J3289" s="33">
        <v>43105.847222222219</v>
      </c>
      <c r="K3289" s="33">
        <v>43105.857638888891</v>
      </c>
      <c r="L3289" s="27">
        <f t="shared" si="448"/>
        <v>1.0416666671517305E-2</v>
      </c>
      <c r="M3289" s="28" t="str">
        <f t="shared" si="449"/>
        <v>TRUE</v>
      </c>
      <c r="N3289" s="31" t="s">
        <v>39</v>
      </c>
      <c r="O3289" s="29" t="s">
        <v>419</v>
      </c>
      <c r="P3289"/>
      <c r="Q3289"/>
      <c r="R3289"/>
      <c r="S3289"/>
      <c r="T3289"/>
      <c r="U3289"/>
      <c r="V3289"/>
      <c r="W3289"/>
    </row>
    <row r="3290" spans="1:23" ht="27" customHeight="1" thickBot="1" x14ac:dyDescent="0.3">
      <c r="A3290" s="119">
        <v>20571</v>
      </c>
      <c r="B3290" s="70">
        <v>3359</v>
      </c>
      <c r="C3290" s="71" t="s">
        <v>340</v>
      </c>
      <c r="D3290" s="72">
        <v>43106.548611111109</v>
      </c>
      <c r="E3290" s="70" t="s">
        <v>41</v>
      </c>
      <c r="F3290" s="33">
        <v>43106.45208333333</v>
      </c>
      <c r="G3290" s="51">
        <f t="shared" ref="G3290:G3291" si="452">IF(D3290="","",D3290-F3290)</f>
        <v>9.6527777779556345E-2</v>
      </c>
      <c r="H3290" s="31" t="str">
        <f t="shared" ref="H3290:H3291" si="453">IF(D3290-F3290&lt;0,"TOO LATE",IF(G3290="","",IF(OR(DAY(D3290-F3290)&gt;1,AND(HOUR(D3290-F3290)&gt;HOUR("0:59"),(SIGN(D3290-F3290)=1))),"ACCEPTABLE","TOO LATE")))</f>
        <v>ACCEPTABLE</v>
      </c>
      <c r="J3290" s="33">
        <v>43106.509027777778</v>
      </c>
      <c r="K3290" s="33">
        <v>43106.520833333336</v>
      </c>
      <c r="L3290" s="27">
        <f t="shared" si="448"/>
        <v>1.1805555557657499E-2</v>
      </c>
      <c r="M3290" s="28" t="str">
        <f t="shared" si="449"/>
        <v>TRUE</v>
      </c>
      <c r="N3290" s="31" t="s">
        <v>41</v>
      </c>
      <c r="O3290" s="29" t="s">
        <v>1651</v>
      </c>
      <c r="P3290"/>
      <c r="Q3290"/>
      <c r="R3290"/>
      <c r="S3290"/>
      <c r="T3290"/>
      <c r="U3290"/>
      <c r="V3290"/>
      <c r="W3290"/>
    </row>
    <row r="3291" spans="1:23" ht="27" customHeight="1" thickBot="1" x14ac:dyDescent="0.3">
      <c r="A3291" s="119">
        <v>20571</v>
      </c>
      <c r="B3291" s="70">
        <v>3360</v>
      </c>
      <c r="C3291" s="71" t="s">
        <v>40</v>
      </c>
      <c r="D3291" s="72">
        <v>43106.541666666664</v>
      </c>
      <c r="E3291" s="70" t="s">
        <v>41</v>
      </c>
      <c r="F3291" s="33">
        <v>43106.525694444441</v>
      </c>
      <c r="G3291" s="51">
        <f t="shared" si="452"/>
        <v>1.5972222223354038E-2</v>
      </c>
      <c r="H3291" s="31" t="str">
        <f t="shared" si="453"/>
        <v>TOO LATE</v>
      </c>
      <c r="J3291" s="33">
        <v>43106.532638888886</v>
      </c>
      <c r="K3291" s="33">
        <v>43106.541666666664</v>
      </c>
      <c r="L3291" s="27">
        <f t="shared" si="448"/>
        <v>9.0277777781011537E-3</v>
      </c>
      <c r="M3291" s="28" t="str">
        <f t="shared" si="449"/>
        <v>TRUE</v>
      </c>
      <c r="N3291" s="31" t="s">
        <v>41</v>
      </c>
      <c r="O3291" s="29" t="s">
        <v>1652</v>
      </c>
      <c r="P3291"/>
      <c r="Q3291"/>
      <c r="R3291"/>
      <c r="S3291"/>
      <c r="T3291"/>
      <c r="U3291"/>
      <c r="V3291"/>
      <c r="W3291"/>
    </row>
    <row r="3292" spans="1:23" ht="27" customHeight="1" thickBot="1" x14ac:dyDescent="0.3">
      <c r="A3292" s="119">
        <v>20572</v>
      </c>
      <c r="B3292" s="70">
        <v>3361</v>
      </c>
      <c r="C3292" s="71" t="s">
        <v>40</v>
      </c>
      <c r="D3292" s="72">
        <v>43106.565972222219</v>
      </c>
      <c r="E3292" s="70" t="s">
        <v>39</v>
      </c>
      <c r="F3292" s="33">
        <v>43106.525694444441</v>
      </c>
      <c r="G3292" s="51">
        <f t="shared" si="446"/>
        <v>4.0277777778101154E-2</v>
      </c>
      <c r="H3292" s="31" t="str">
        <f t="shared" si="447"/>
        <v>TOO LATE</v>
      </c>
      <c r="J3292" s="33">
        <v>43106.548611111109</v>
      </c>
      <c r="K3292" s="33">
        <v>43106.558333333334</v>
      </c>
      <c r="L3292" s="27">
        <f t="shared" si="448"/>
        <v>9.7222222248092294E-3</v>
      </c>
      <c r="M3292" s="28" t="str">
        <f t="shared" si="449"/>
        <v>TRUE</v>
      </c>
      <c r="N3292" s="31" t="s">
        <v>39</v>
      </c>
      <c r="O3292" s="29" t="s">
        <v>1653</v>
      </c>
      <c r="P3292"/>
      <c r="Q3292"/>
      <c r="R3292"/>
      <c r="S3292"/>
      <c r="T3292"/>
      <c r="U3292"/>
      <c r="V3292"/>
      <c r="W3292"/>
    </row>
    <row r="3293" spans="1:23" ht="27" customHeight="1" thickBot="1" x14ac:dyDescent="0.3">
      <c r="A3293" s="126">
        <v>20574</v>
      </c>
      <c r="B3293" s="125">
        <v>3364</v>
      </c>
      <c r="C3293" s="142" t="s">
        <v>40</v>
      </c>
      <c r="D3293" s="124">
        <v>43107.458333333336</v>
      </c>
      <c r="E3293" s="125" t="s">
        <v>41</v>
      </c>
      <c r="F3293" s="33">
        <v>43107.417361111111</v>
      </c>
      <c r="G3293" s="51">
        <f t="shared" si="446"/>
        <v>4.0972222224809229E-2</v>
      </c>
      <c r="H3293" s="31" t="str">
        <f t="shared" si="447"/>
        <v>TOO LATE</v>
      </c>
      <c r="J3293" s="33">
        <v>43107.459722222222</v>
      </c>
      <c r="K3293" s="33">
        <v>43107.470138888886</v>
      </c>
      <c r="L3293" s="27">
        <f t="shared" si="448"/>
        <v>1.0416666664241347E-2</v>
      </c>
      <c r="M3293" s="28" t="str">
        <f t="shared" si="449"/>
        <v>TRUE</v>
      </c>
      <c r="N3293" s="31" t="s">
        <v>41</v>
      </c>
      <c r="O3293" s="29" t="s">
        <v>1654</v>
      </c>
      <c r="P3293"/>
      <c r="Q3293"/>
      <c r="R3293"/>
      <c r="S3293"/>
      <c r="T3293"/>
      <c r="U3293"/>
      <c r="V3293"/>
      <c r="W3293"/>
    </row>
    <row r="3294" spans="1:23" ht="27" customHeight="1" thickBot="1" x14ac:dyDescent="0.3">
      <c r="A3294" s="119">
        <v>20574</v>
      </c>
      <c r="B3294" s="70">
        <v>3365</v>
      </c>
      <c r="C3294" s="71" t="s">
        <v>40</v>
      </c>
      <c r="D3294" s="72">
        <v>43107.479166666664</v>
      </c>
      <c r="E3294" s="70" t="s">
        <v>39</v>
      </c>
      <c r="F3294" s="33">
        <v>43107.417361111111</v>
      </c>
      <c r="G3294" s="51">
        <f t="shared" si="446"/>
        <v>6.1805555553291924E-2</v>
      </c>
      <c r="H3294" s="31" t="str">
        <f t="shared" si="447"/>
        <v>ACCEPTABLE</v>
      </c>
      <c r="J3294" s="33">
        <v>43107.477083333331</v>
      </c>
      <c r="K3294" s="55">
        <v>43107.486805555556</v>
      </c>
      <c r="L3294" s="27">
        <f t="shared" si="448"/>
        <v>9.7222222248092294E-3</v>
      </c>
      <c r="M3294" s="28" t="str">
        <f t="shared" si="449"/>
        <v>TRUE</v>
      </c>
      <c r="N3294" s="31" t="s">
        <v>39</v>
      </c>
      <c r="O3294" s="29" t="s">
        <v>1654</v>
      </c>
      <c r="P3294"/>
      <c r="Q3294"/>
      <c r="R3294"/>
      <c r="S3294"/>
      <c r="T3294"/>
      <c r="U3294"/>
      <c r="V3294"/>
      <c r="W3294"/>
    </row>
    <row r="3295" spans="1:23" ht="27" customHeight="1" thickBot="1" x14ac:dyDescent="0.3">
      <c r="A3295" s="127">
        <v>20573</v>
      </c>
      <c r="B3295" s="66">
        <v>3366</v>
      </c>
      <c r="C3295" s="67" t="s">
        <v>340</v>
      </c>
      <c r="D3295" s="68">
        <v>43108.298611111109</v>
      </c>
      <c r="E3295" s="66" t="s">
        <v>41</v>
      </c>
      <c r="F3295" s="33">
        <v>43108.225694444445</v>
      </c>
      <c r="G3295" s="51">
        <f t="shared" si="446"/>
        <v>7.2916666664241347E-2</v>
      </c>
      <c r="H3295" s="31" t="str">
        <f t="shared" si="447"/>
        <v>ACCEPTABLE</v>
      </c>
      <c r="J3295" s="33">
        <v>43108.281944444447</v>
      </c>
      <c r="K3295" s="33">
        <v>43108.293749999997</v>
      </c>
      <c r="L3295" s="27">
        <f t="shared" si="448"/>
        <v>1.1805555550381541E-2</v>
      </c>
      <c r="M3295" s="28" t="str">
        <f t="shared" si="449"/>
        <v>TRUE</v>
      </c>
      <c r="N3295" s="31" t="s">
        <v>41</v>
      </c>
      <c r="O3295" s="29" t="s">
        <v>1655</v>
      </c>
      <c r="P3295"/>
      <c r="Q3295"/>
      <c r="R3295"/>
      <c r="S3295"/>
      <c r="T3295"/>
      <c r="U3295"/>
      <c r="V3295"/>
      <c r="W3295"/>
    </row>
    <row r="3296" spans="1:23" ht="27" customHeight="1" thickBot="1" x14ac:dyDescent="0.3">
      <c r="A3296" s="127">
        <v>20571</v>
      </c>
      <c r="B3296" s="66">
        <v>3367</v>
      </c>
      <c r="C3296" s="67" t="s">
        <v>340</v>
      </c>
      <c r="D3296" s="68">
        <v>43108.340277777781</v>
      </c>
      <c r="E3296" s="66" t="s">
        <v>39</v>
      </c>
      <c r="F3296" s="33">
        <v>43108.225694444445</v>
      </c>
      <c r="G3296" s="51">
        <f t="shared" si="446"/>
        <v>0.11458333333575865</v>
      </c>
      <c r="H3296" s="31" t="str">
        <f t="shared" si="447"/>
        <v>ACCEPTABLE</v>
      </c>
      <c r="J3296" s="33">
        <v>43108.344444444447</v>
      </c>
      <c r="K3296" s="33">
        <v>43108.356944444444</v>
      </c>
      <c r="L3296" s="27">
        <f t="shared" si="448"/>
        <v>1.2499999997089617E-2</v>
      </c>
      <c r="M3296" s="28" t="str">
        <f t="shared" si="449"/>
        <v>TRUE</v>
      </c>
      <c r="N3296" s="31" t="s">
        <v>39</v>
      </c>
      <c r="O3296" s="29" t="s">
        <v>719</v>
      </c>
      <c r="P3296"/>
      <c r="Q3296"/>
      <c r="R3296"/>
      <c r="S3296"/>
      <c r="T3296"/>
      <c r="U3296"/>
      <c r="V3296"/>
      <c r="W3296"/>
    </row>
    <row r="3297" spans="1:23" ht="27" customHeight="1" thickBot="1" x14ac:dyDescent="0.3">
      <c r="A3297" s="119">
        <v>20575</v>
      </c>
      <c r="B3297" s="70">
        <v>3368</v>
      </c>
      <c r="C3297" s="71" t="s">
        <v>43</v>
      </c>
      <c r="D3297" s="72">
        <v>43108.861111111109</v>
      </c>
      <c r="E3297" s="70" t="s">
        <v>41</v>
      </c>
      <c r="F3297" s="33">
        <v>43108.753472222219</v>
      </c>
      <c r="G3297" s="51">
        <f t="shared" si="446"/>
        <v>0.10763888889050577</v>
      </c>
      <c r="H3297" s="31" t="str">
        <f t="shared" si="447"/>
        <v>ACCEPTABLE</v>
      </c>
      <c r="J3297" s="33">
        <v>43108.865972222222</v>
      </c>
      <c r="K3297" s="33">
        <v>43108.873611111114</v>
      </c>
      <c r="L3297" s="27">
        <f t="shared" si="448"/>
        <v>7.6388888919609599E-3</v>
      </c>
      <c r="M3297" s="28" t="str">
        <f t="shared" si="449"/>
        <v>TRUE</v>
      </c>
      <c r="N3297" s="31" t="s">
        <v>41</v>
      </c>
      <c r="O3297" s="29" t="s">
        <v>1155</v>
      </c>
      <c r="P3297"/>
      <c r="Q3297"/>
      <c r="R3297"/>
      <c r="S3297"/>
      <c r="T3297"/>
      <c r="U3297"/>
      <c r="V3297"/>
      <c r="W3297"/>
    </row>
    <row r="3298" spans="1:23" ht="27" customHeight="1" thickBot="1" x14ac:dyDescent="0.3">
      <c r="A3298" s="119">
        <v>20575</v>
      </c>
      <c r="B3298" s="70">
        <v>3369</v>
      </c>
      <c r="C3298" s="71" t="s">
        <v>40</v>
      </c>
      <c r="D3298" s="72">
        <v>43108.892361111109</v>
      </c>
      <c r="E3298" s="70" t="s">
        <v>39</v>
      </c>
      <c r="F3298" s="33">
        <v>43108.753472222219</v>
      </c>
      <c r="G3298" s="51">
        <f t="shared" si="446"/>
        <v>0.13888888889050577</v>
      </c>
      <c r="H3298" s="31" t="str">
        <f t="shared" si="447"/>
        <v>ACCEPTABLE</v>
      </c>
      <c r="J3298" s="33">
        <v>43108.895833333336</v>
      </c>
      <c r="K3298" s="33">
        <v>43108.906944444447</v>
      </c>
      <c r="L3298" s="27">
        <f t="shared" si="448"/>
        <v>1.1111111110949423E-2</v>
      </c>
      <c r="M3298" s="28" t="str">
        <f t="shared" si="449"/>
        <v>TRUE</v>
      </c>
      <c r="N3298" s="31" t="s">
        <v>39</v>
      </c>
      <c r="O3298" s="29" t="s">
        <v>1455</v>
      </c>
      <c r="P3298"/>
      <c r="Q3298"/>
      <c r="R3298"/>
      <c r="S3298"/>
      <c r="T3298"/>
      <c r="U3298"/>
      <c r="V3298"/>
      <c r="W3298"/>
    </row>
    <row r="3299" spans="1:23" ht="27" customHeight="1" thickBot="1" x14ac:dyDescent="0.3">
      <c r="A3299" s="127">
        <v>20576</v>
      </c>
      <c r="B3299" s="66">
        <v>3370</v>
      </c>
      <c r="C3299" s="67" t="s">
        <v>40</v>
      </c>
      <c r="D3299" s="68">
        <v>43109.715277777781</v>
      </c>
      <c r="E3299" s="66" t="s">
        <v>41</v>
      </c>
      <c r="F3299" s="33">
        <v>43109.688888888886</v>
      </c>
      <c r="G3299" s="51">
        <f t="shared" si="446"/>
        <v>2.6388888894871343E-2</v>
      </c>
      <c r="H3299" s="31" t="str">
        <f t="shared" si="447"/>
        <v>TOO LATE</v>
      </c>
      <c r="J3299" s="33">
        <v>43109.71875</v>
      </c>
      <c r="K3299" s="33">
        <v>43109.730555555558</v>
      </c>
      <c r="L3299" s="27">
        <f t="shared" si="448"/>
        <v>1.1805555557657499E-2</v>
      </c>
      <c r="M3299" s="28" t="str">
        <f t="shared" si="449"/>
        <v>TRUE</v>
      </c>
      <c r="N3299" s="31" t="s">
        <v>41</v>
      </c>
      <c r="O3299" s="29" t="s">
        <v>1656</v>
      </c>
      <c r="P3299"/>
      <c r="Q3299"/>
      <c r="R3299"/>
      <c r="S3299"/>
      <c r="T3299"/>
      <c r="U3299"/>
      <c r="V3299"/>
      <c r="W3299"/>
    </row>
    <row r="3300" spans="1:23" ht="27" customHeight="1" thickBot="1" x14ac:dyDescent="0.3">
      <c r="A3300" s="127">
        <v>20576</v>
      </c>
      <c r="B3300" s="66">
        <v>3371</v>
      </c>
      <c r="C3300" s="67" t="s">
        <v>40</v>
      </c>
      <c r="D3300" s="68">
        <v>43109.736111111109</v>
      </c>
      <c r="E3300" s="66" t="s">
        <v>39</v>
      </c>
      <c r="F3300" s="33">
        <v>43109.688888888886</v>
      </c>
      <c r="G3300" s="51">
        <f t="shared" si="446"/>
        <v>4.7222222223354038E-2</v>
      </c>
      <c r="H3300" s="31" t="str">
        <f t="shared" si="447"/>
        <v>ACCEPTABLE</v>
      </c>
      <c r="J3300" s="33">
        <v>43109.741666666669</v>
      </c>
      <c r="K3300" s="33">
        <v>43109.754861111112</v>
      </c>
      <c r="L3300" s="27">
        <f t="shared" si="448"/>
        <v>1.3194444443797693E-2</v>
      </c>
      <c r="M3300" s="28" t="str">
        <f t="shared" si="449"/>
        <v>TRUE</v>
      </c>
      <c r="N3300" s="31" t="s">
        <v>39</v>
      </c>
      <c r="O3300" s="29" t="s">
        <v>1656</v>
      </c>
      <c r="P3300"/>
      <c r="Q3300"/>
      <c r="R3300"/>
      <c r="S3300"/>
      <c r="T3300"/>
      <c r="U3300"/>
      <c r="V3300"/>
      <c r="W3300"/>
    </row>
    <row r="3301" spans="1:23" ht="27" customHeight="1" thickBot="1" x14ac:dyDescent="0.3">
      <c r="A3301" s="119">
        <v>20573</v>
      </c>
      <c r="B3301" s="70">
        <v>3373</v>
      </c>
      <c r="C3301" s="71" t="s">
        <v>68</v>
      </c>
      <c r="D3301" s="72">
        <v>43110.267361111109</v>
      </c>
      <c r="E3301" s="70" t="s">
        <v>41</v>
      </c>
      <c r="F3301" s="33">
        <v>43110.261805555558</v>
      </c>
      <c r="G3301" s="51">
        <f t="shared" si="446"/>
        <v>5.5555555518367328E-3</v>
      </c>
      <c r="H3301" s="31" t="str">
        <f t="shared" si="447"/>
        <v>TOO LATE</v>
      </c>
      <c r="J3301" s="33">
        <v>43110.270833333336</v>
      </c>
      <c r="K3301" s="33">
        <v>43110.277777777781</v>
      </c>
      <c r="L3301" s="27">
        <f t="shared" si="448"/>
        <v>6.9444444452528842E-3</v>
      </c>
      <c r="M3301" s="28" t="str">
        <f t="shared" si="449"/>
        <v>TRUE</v>
      </c>
      <c r="N3301" s="31" t="s">
        <v>41</v>
      </c>
      <c r="O3301" s="29" t="s">
        <v>446</v>
      </c>
      <c r="P3301"/>
      <c r="Q3301"/>
      <c r="R3301"/>
      <c r="S3301"/>
      <c r="T3301"/>
      <c r="U3301"/>
      <c r="V3301"/>
      <c r="W3301"/>
    </row>
    <row r="3302" spans="1:23" ht="27" customHeight="1" thickBot="1" x14ac:dyDescent="0.3">
      <c r="A3302" s="127">
        <v>20573</v>
      </c>
      <c r="B3302" s="66">
        <v>3374</v>
      </c>
      <c r="C3302" s="67" t="s">
        <v>340</v>
      </c>
      <c r="D3302" s="68">
        <v>43110.309027777781</v>
      </c>
      <c r="E3302" s="66" t="s">
        <v>39</v>
      </c>
      <c r="F3302" s="33">
        <v>43110.261805555558</v>
      </c>
      <c r="G3302" s="51">
        <f t="shared" si="446"/>
        <v>4.7222222223354038E-2</v>
      </c>
      <c r="H3302" s="31" t="str">
        <f t="shared" si="447"/>
        <v>ACCEPTABLE</v>
      </c>
      <c r="J3302" s="33">
        <v>43110.309027777781</v>
      </c>
      <c r="K3302" s="33">
        <v>43110.319444444445</v>
      </c>
      <c r="L3302" s="27">
        <f t="shared" si="448"/>
        <v>1.0416666664241347E-2</v>
      </c>
      <c r="M3302" s="28" t="str">
        <f t="shared" si="449"/>
        <v>TRUE</v>
      </c>
      <c r="N3302" s="31" t="s">
        <v>39</v>
      </c>
      <c r="O3302" s="29" t="s">
        <v>1657</v>
      </c>
      <c r="P3302"/>
      <c r="Q3302"/>
      <c r="R3302"/>
      <c r="S3302"/>
      <c r="T3302"/>
      <c r="U3302"/>
      <c r="V3302"/>
      <c r="W3302"/>
    </row>
    <row r="3303" spans="1:23" ht="27" customHeight="1" thickBot="1" x14ac:dyDescent="0.3">
      <c r="A3303" s="127">
        <v>20577</v>
      </c>
      <c r="B3303" s="66">
        <v>3375</v>
      </c>
      <c r="C3303" s="67" t="s">
        <v>1635</v>
      </c>
      <c r="D3303" s="68">
        <v>43110.347222222219</v>
      </c>
      <c r="E3303" s="66" t="s">
        <v>41</v>
      </c>
      <c r="F3303" s="33">
        <v>43110.261805555558</v>
      </c>
      <c r="G3303" s="51">
        <f t="shared" si="446"/>
        <v>8.5416666661330964E-2</v>
      </c>
      <c r="H3303" s="31" t="str">
        <f t="shared" si="447"/>
        <v>ACCEPTABLE</v>
      </c>
      <c r="J3303" s="33">
        <v>43110.40625</v>
      </c>
      <c r="K3303" s="33">
        <v>43110.416666666664</v>
      </c>
      <c r="L3303" s="27">
        <f t="shared" si="448"/>
        <v>1.0416666664241347E-2</v>
      </c>
      <c r="M3303" s="28" t="str">
        <f t="shared" si="449"/>
        <v>TRUE</v>
      </c>
      <c r="N3303" s="31" t="s">
        <v>41</v>
      </c>
      <c r="O3303" s="29" t="s">
        <v>1658</v>
      </c>
      <c r="P3303"/>
      <c r="Q3303"/>
      <c r="R3303"/>
      <c r="S3303"/>
      <c r="T3303"/>
      <c r="U3303"/>
      <c r="V3303"/>
      <c r="W3303"/>
    </row>
    <row r="3304" spans="1:23" ht="27" customHeight="1" thickBot="1" x14ac:dyDescent="0.3">
      <c r="A3304" s="127">
        <v>20577</v>
      </c>
      <c r="B3304" s="66">
        <v>3376</v>
      </c>
      <c r="C3304" s="67" t="s">
        <v>64</v>
      </c>
      <c r="D3304" s="68">
        <v>43110.375</v>
      </c>
      <c r="E3304" s="66" t="s">
        <v>39</v>
      </c>
      <c r="F3304" s="33">
        <v>43110.261805555558</v>
      </c>
      <c r="G3304" s="51">
        <f t="shared" si="446"/>
        <v>0.1131944444423425</v>
      </c>
      <c r="H3304" s="31" t="str">
        <f t="shared" si="447"/>
        <v>ACCEPTABLE</v>
      </c>
      <c r="J3304" s="33">
        <v>43110.444444444445</v>
      </c>
      <c r="K3304" s="33">
        <v>43110.451388888891</v>
      </c>
      <c r="L3304" s="27">
        <f t="shared" si="448"/>
        <v>6.9444444452528842E-3</v>
      </c>
      <c r="M3304" s="28" t="str">
        <f t="shared" si="449"/>
        <v>TRUE</v>
      </c>
      <c r="N3304" s="31" t="s">
        <v>39</v>
      </c>
      <c r="O3304" s="29" t="s">
        <v>398</v>
      </c>
      <c r="P3304"/>
      <c r="Q3304"/>
      <c r="R3304"/>
      <c r="S3304"/>
      <c r="T3304"/>
      <c r="U3304"/>
      <c r="V3304"/>
      <c r="W3304"/>
    </row>
    <row r="3305" spans="1:23" ht="27" customHeight="1" thickBot="1" x14ac:dyDescent="0.3">
      <c r="A3305" s="157">
        <v>20577</v>
      </c>
      <c r="B3305" s="119">
        <v>3377</v>
      </c>
      <c r="C3305" s="71" t="s">
        <v>43</v>
      </c>
      <c r="D3305" s="148">
        <v>43111.010416666664</v>
      </c>
      <c r="E3305" s="121" t="s">
        <v>41</v>
      </c>
      <c r="F3305" s="33">
        <v>43110.73541666667</v>
      </c>
      <c r="G3305" s="51">
        <f t="shared" si="446"/>
        <v>0.27499999999417923</v>
      </c>
      <c r="H3305" s="31" t="str">
        <f t="shared" si="447"/>
        <v>ACCEPTABLE</v>
      </c>
      <c r="J3305" s="33">
        <v>43111.004166666666</v>
      </c>
      <c r="K3305" s="33">
        <v>43111.010416666664</v>
      </c>
      <c r="L3305" s="27">
        <f t="shared" si="448"/>
        <v>6.2499999985448085E-3</v>
      </c>
      <c r="M3305" s="28" t="str">
        <f t="shared" si="449"/>
        <v>TRUE</v>
      </c>
      <c r="N3305" s="31" t="s">
        <v>41</v>
      </c>
      <c r="O3305" s="29" t="s">
        <v>398</v>
      </c>
      <c r="P3305"/>
      <c r="Q3305"/>
      <c r="R3305"/>
      <c r="S3305"/>
      <c r="T3305"/>
      <c r="U3305"/>
      <c r="V3305"/>
      <c r="W3305"/>
    </row>
    <row r="3306" spans="1:23" ht="27" customHeight="1" thickBot="1" x14ac:dyDescent="0.3">
      <c r="A3306" s="157">
        <v>20577</v>
      </c>
      <c r="B3306" s="119">
        <v>3378</v>
      </c>
      <c r="C3306" s="71" t="s">
        <v>40</v>
      </c>
      <c r="D3306" s="124">
        <v>43111.03125</v>
      </c>
      <c r="E3306" s="125" t="s">
        <v>39</v>
      </c>
      <c r="F3306" s="33">
        <v>43110.73541666667</v>
      </c>
      <c r="G3306" s="51">
        <f t="shared" si="446"/>
        <v>0.29583333332993789</v>
      </c>
      <c r="H3306" s="31" t="str">
        <f t="shared" si="447"/>
        <v>ACCEPTABLE</v>
      </c>
      <c r="J3306" s="33">
        <v>43111.039583333331</v>
      </c>
      <c r="K3306" s="33">
        <v>43111.049305555556</v>
      </c>
      <c r="L3306" s="27">
        <f t="shared" si="448"/>
        <v>9.7222222248092294E-3</v>
      </c>
      <c r="M3306" s="28" t="str">
        <f t="shared" si="449"/>
        <v>TRUE</v>
      </c>
      <c r="N3306" s="31" t="s">
        <v>39</v>
      </c>
      <c r="O3306" s="29" t="s">
        <v>1584</v>
      </c>
      <c r="P3306"/>
      <c r="Q3306"/>
      <c r="R3306"/>
      <c r="S3306"/>
      <c r="T3306"/>
      <c r="U3306"/>
      <c r="V3306"/>
      <c r="W3306"/>
    </row>
    <row r="3307" spans="1:23" ht="27" customHeight="1" thickBot="1" x14ac:dyDescent="0.3">
      <c r="A3307" s="119">
        <v>20578</v>
      </c>
      <c r="B3307" s="70">
        <v>3379</v>
      </c>
      <c r="C3307" s="71" t="s">
        <v>40</v>
      </c>
      <c r="D3307" s="72">
        <v>43111.111111111109</v>
      </c>
      <c r="E3307" s="70" t="s">
        <v>41</v>
      </c>
      <c r="F3307" s="33">
        <v>43110.961111111108</v>
      </c>
      <c r="G3307" s="51">
        <f t="shared" si="446"/>
        <v>0.15000000000145519</v>
      </c>
      <c r="H3307" s="31" t="str">
        <f t="shared" si="447"/>
        <v>ACCEPTABLE</v>
      </c>
      <c r="J3307" s="33">
        <v>43111.140277777777</v>
      </c>
      <c r="K3307" s="33">
        <v>43111.150694444441</v>
      </c>
      <c r="L3307" s="27">
        <f t="shared" si="448"/>
        <v>1.0416666664241347E-2</v>
      </c>
      <c r="M3307" s="28" t="str">
        <f t="shared" si="449"/>
        <v>TRUE</v>
      </c>
      <c r="N3307" s="31" t="s">
        <v>41</v>
      </c>
      <c r="O3307" s="29" t="s">
        <v>458</v>
      </c>
      <c r="P3307"/>
      <c r="Q3307"/>
      <c r="R3307"/>
      <c r="S3307"/>
      <c r="T3307"/>
      <c r="U3307"/>
      <c r="V3307"/>
      <c r="W3307"/>
    </row>
    <row r="3308" spans="1:23" ht="27" customHeight="1" thickBot="1" x14ac:dyDescent="0.3">
      <c r="A3308" s="119">
        <v>20578</v>
      </c>
      <c r="B3308" s="70">
        <v>3380</v>
      </c>
      <c r="C3308" s="71" t="s">
        <v>43</v>
      </c>
      <c r="D3308" s="72">
        <v>43111.145833333336</v>
      </c>
      <c r="E3308" s="70" t="s">
        <v>39</v>
      </c>
      <c r="F3308" s="33">
        <v>43110.961111111108</v>
      </c>
      <c r="G3308" s="51">
        <f t="shared" si="446"/>
        <v>0.18472222222771961</v>
      </c>
      <c r="H3308" s="31" t="str">
        <f t="shared" si="447"/>
        <v>ACCEPTABLE</v>
      </c>
      <c r="J3308" s="33">
        <v>43111.186805555553</v>
      </c>
      <c r="K3308" s="33">
        <v>43111.193055555559</v>
      </c>
      <c r="L3308" s="27">
        <f t="shared" si="448"/>
        <v>6.2500000058207661E-3</v>
      </c>
      <c r="M3308" s="28" t="str">
        <f t="shared" si="449"/>
        <v>TRUE</v>
      </c>
      <c r="N3308" s="31" t="s">
        <v>39</v>
      </c>
      <c r="O3308" s="29" t="s">
        <v>398</v>
      </c>
      <c r="P3308"/>
      <c r="Q3308"/>
      <c r="R3308"/>
      <c r="S3308"/>
      <c r="T3308"/>
      <c r="U3308"/>
      <c r="V3308"/>
      <c r="W3308"/>
    </row>
    <row r="3309" spans="1:23" ht="27" customHeight="1" thickBot="1" x14ac:dyDescent="0.3">
      <c r="A3309" s="127">
        <v>20579</v>
      </c>
      <c r="B3309" s="66">
        <v>3381</v>
      </c>
      <c r="C3309" s="67" t="s">
        <v>340</v>
      </c>
      <c r="D3309" s="68">
        <v>43111.305555555555</v>
      </c>
      <c r="E3309" s="66" t="s">
        <v>41</v>
      </c>
      <c r="F3309" s="33">
        <v>43111.359027777777</v>
      </c>
      <c r="G3309" s="51">
        <f t="shared" si="446"/>
        <v>-5.3472222221898846E-2</v>
      </c>
      <c r="H3309" s="31" t="str">
        <f t="shared" si="447"/>
        <v>TOO LATE</v>
      </c>
      <c r="J3309" s="33">
        <v>43111.289583333331</v>
      </c>
      <c r="K3309" s="33">
        <v>43111.3</v>
      </c>
      <c r="L3309" s="27">
        <f t="shared" si="448"/>
        <v>1.0416666671517305E-2</v>
      </c>
      <c r="M3309" s="28" t="str">
        <f t="shared" si="449"/>
        <v>TRUE</v>
      </c>
      <c r="N3309" s="31" t="s">
        <v>41</v>
      </c>
      <c r="O3309" s="29" t="s">
        <v>1659</v>
      </c>
      <c r="P3309"/>
      <c r="Q3309"/>
      <c r="R3309"/>
      <c r="S3309"/>
      <c r="T3309"/>
      <c r="U3309"/>
      <c r="V3309"/>
      <c r="W3309"/>
    </row>
    <row r="3310" spans="1:23" ht="27" customHeight="1" thickBot="1" x14ac:dyDescent="0.3">
      <c r="A3310" s="127">
        <v>20579</v>
      </c>
      <c r="B3310" s="66">
        <v>3382</v>
      </c>
      <c r="C3310" s="67" t="s">
        <v>68</v>
      </c>
      <c r="D3310" s="68">
        <v>43111.326388888891</v>
      </c>
      <c r="E3310" s="66" t="s">
        <v>39</v>
      </c>
      <c r="F3310" s="33">
        <v>43111.359027777777</v>
      </c>
      <c r="G3310" s="51">
        <f t="shared" si="446"/>
        <v>-3.2638888886140194E-2</v>
      </c>
      <c r="H3310" s="31" t="str">
        <f t="shared" si="447"/>
        <v>TOO LATE</v>
      </c>
      <c r="J3310" s="33">
        <v>43111.322222222225</v>
      </c>
      <c r="K3310" s="33">
        <v>43111.32916666667</v>
      </c>
      <c r="L3310" s="27">
        <f t="shared" si="448"/>
        <v>6.9444444452528842E-3</v>
      </c>
      <c r="M3310" s="28" t="str">
        <f t="shared" si="449"/>
        <v>TRUE</v>
      </c>
      <c r="N3310" s="31" t="s">
        <v>39</v>
      </c>
      <c r="O3310" s="29" t="s">
        <v>1660</v>
      </c>
      <c r="P3310"/>
      <c r="Q3310"/>
      <c r="R3310"/>
      <c r="S3310"/>
      <c r="T3310"/>
      <c r="U3310"/>
      <c r="V3310"/>
      <c r="W3310"/>
    </row>
    <row r="3311" spans="1:23" ht="27" customHeight="1" thickBot="1" x14ac:dyDescent="0.3">
      <c r="A3311" s="119">
        <v>20578</v>
      </c>
      <c r="B3311" s="70">
        <v>3383</v>
      </c>
      <c r="C3311" s="71" t="s">
        <v>43</v>
      </c>
      <c r="D3311" s="72">
        <v>43111.482638888891</v>
      </c>
      <c r="E3311" s="70" t="s">
        <v>41</v>
      </c>
      <c r="F3311" s="33">
        <v>43111.359027777777</v>
      </c>
      <c r="G3311" s="51">
        <f t="shared" si="446"/>
        <v>0.12361111111385981</v>
      </c>
      <c r="H3311" s="31" t="str">
        <f t="shared" si="447"/>
        <v>ACCEPTABLE</v>
      </c>
      <c r="J3311" s="33">
        <v>43111.588888888888</v>
      </c>
      <c r="K3311" s="33">
        <v>43111.59652777778</v>
      </c>
      <c r="L3311" s="27">
        <f t="shared" si="448"/>
        <v>7.6388888919609599E-3</v>
      </c>
      <c r="M3311" s="28" t="str">
        <f t="shared" si="449"/>
        <v>TRUE</v>
      </c>
      <c r="N3311" s="31" t="s">
        <v>41</v>
      </c>
      <c r="O3311" s="29" t="s">
        <v>221</v>
      </c>
      <c r="P3311"/>
      <c r="Q3311"/>
      <c r="R3311"/>
      <c r="S3311"/>
      <c r="T3311"/>
      <c r="U3311"/>
      <c r="V3311"/>
      <c r="W3311"/>
    </row>
    <row r="3312" spans="1:23" ht="27" customHeight="1" thickBot="1" x14ac:dyDescent="0.3">
      <c r="A3312" s="119">
        <v>20578</v>
      </c>
      <c r="B3312" s="70">
        <v>3386</v>
      </c>
      <c r="C3312" s="71" t="s">
        <v>40</v>
      </c>
      <c r="D3312" s="72">
        <v>43112.118055555555</v>
      </c>
      <c r="E3312" s="70" t="s">
        <v>39</v>
      </c>
      <c r="F3312" s="33">
        <v>43111.859722222223</v>
      </c>
      <c r="G3312" s="51">
        <f t="shared" si="446"/>
        <v>0.25833333333139308</v>
      </c>
      <c r="H3312" s="31" t="str">
        <f t="shared" si="447"/>
        <v>ACCEPTABLE</v>
      </c>
      <c r="J3312" s="33">
        <v>43112.215277777781</v>
      </c>
      <c r="K3312" s="33">
        <v>43112.222222222219</v>
      </c>
      <c r="L3312" s="27">
        <f t="shared" si="448"/>
        <v>6.9444444379769266E-3</v>
      </c>
      <c r="M3312" s="28" t="str">
        <f t="shared" si="449"/>
        <v>TRUE</v>
      </c>
      <c r="N3312" s="31" t="s">
        <v>39</v>
      </c>
      <c r="O3312" s="29" t="s">
        <v>1661</v>
      </c>
      <c r="P3312"/>
      <c r="Q3312"/>
      <c r="R3312"/>
      <c r="S3312"/>
      <c r="T3312"/>
      <c r="U3312"/>
      <c r="V3312"/>
      <c r="W3312"/>
    </row>
    <row r="3313" spans="1:23" ht="27" customHeight="1" thickBot="1" x14ac:dyDescent="0.3">
      <c r="A3313" s="119">
        <v>20579</v>
      </c>
      <c r="B3313" s="70">
        <v>3387</v>
      </c>
      <c r="C3313" s="71" t="s">
        <v>43</v>
      </c>
      <c r="D3313" s="72">
        <v>43112.215277777781</v>
      </c>
      <c r="E3313" s="70" t="s">
        <v>41</v>
      </c>
      <c r="F3313" s="33">
        <v>43111.859722222223</v>
      </c>
      <c r="G3313" s="51">
        <f t="shared" si="446"/>
        <v>0.3555555555576575</v>
      </c>
      <c r="H3313" s="31" t="str">
        <f t="shared" si="447"/>
        <v>ACCEPTABLE</v>
      </c>
      <c r="J3313" s="33">
        <v>43112.241666666669</v>
      </c>
      <c r="K3313" s="33">
        <v>43112.247916666667</v>
      </c>
      <c r="L3313" s="27">
        <f t="shared" si="448"/>
        <v>6.2499999985448085E-3</v>
      </c>
      <c r="M3313" s="28" t="str">
        <f t="shared" si="449"/>
        <v>TRUE</v>
      </c>
      <c r="N3313" s="31" t="s">
        <v>41</v>
      </c>
      <c r="O3313" s="29" t="s">
        <v>44</v>
      </c>
      <c r="P3313"/>
      <c r="Q3313"/>
      <c r="R3313"/>
      <c r="S3313"/>
      <c r="T3313"/>
      <c r="U3313"/>
      <c r="V3313"/>
      <c r="W3313"/>
    </row>
    <row r="3314" spans="1:23" ht="27" customHeight="1" thickBot="1" x14ac:dyDescent="0.3">
      <c r="A3314" s="119">
        <v>20579</v>
      </c>
      <c r="B3314" s="70">
        <v>3388</v>
      </c>
      <c r="C3314" s="71" t="s">
        <v>40</v>
      </c>
      <c r="D3314" s="72">
        <v>43112.243055555555</v>
      </c>
      <c r="E3314" s="70" t="s">
        <v>39</v>
      </c>
      <c r="F3314" s="33">
        <v>43111.859722222223</v>
      </c>
      <c r="G3314" s="51">
        <f t="shared" si="446"/>
        <v>0.38333333333139308</v>
      </c>
      <c r="H3314" s="31" t="str">
        <f t="shared" ref="H3314:H3361" si="454">IF(D3314-F3314&lt;0,"TOO LATE",IF(G3314="","",IF(OR(DAY(D3314-F3314)&gt;1,AND(HOUR(D3314-F3314)&gt;HOUR("0:59"),(SIGN(D3314-F3314)=1))),"ACCEPTABLE","TOO LATE")))</f>
        <v>ACCEPTABLE</v>
      </c>
      <c r="J3314" s="33">
        <v>43112.260416666664</v>
      </c>
      <c r="K3314" s="33">
        <v>43112.272916666669</v>
      </c>
      <c r="L3314" s="27">
        <f t="shared" si="448"/>
        <v>1.2500000004365575E-2</v>
      </c>
      <c r="M3314" s="28" t="str">
        <f t="shared" si="449"/>
        <v>TRUE</v>
      </c>
      <c r="N3314" s="31" t="s">
        <v>39</v>
      </c>
      <c r="O3314" s="29" t="s">
        <v>1662</v>
      </c>
      <c r="P3314"/>
      <c r="Q3314"/>
      <c r="R3314"/>
      <c r="S3314"/>
      <c r="T3314"/>
      <c r="U3314"/>
      <c r="V3314"/>
      <c r="W3314"/>
    </row>
    <row r="3315" spans="1:23" ht="27" customHeight="1" thickBot="1" x14ac:dyDescent="0.3">
      <c r="A3315" s="127">
        <v>20579</v>
      </c>
      <c r="B3315" s="66">
        <v>3389</v>
      </c>
      <c r="C3315" s="67" t="s">
        <v>1663</v>
      </c>
      <c r="D3315" s="68">
        <v>43112.284722222219</v>
      </c>
      <c r="E3315" s="66" t="s">
        <v>41</v>
      </c>
      <c r="F3315" s="33">
        <v>43112.229861111111</v>
      </c>
      <c r="G3315" s="51">
        <f t="shared" si="446"/>
        <v>5.486111110803904E-2</v>
      </c>
      <c r="H3315" s="31" t="str">
        <f t="shared" si="454"/>
        <v>ACCEPTABLE</v>
      </c>
      <c r="J3315" s="33">
        <v>43112.28125</v>
      </c>
      <c r="K3315" s="33">
        <v>43112.288888888892</v>
      </c>
      <c r="L3315" s="27">
        <f t="shared" ref="L3315:L3362" si="455">IF(OR(K3315="",J3315=""), "Incomplete Data", K3315-J3315)</f>
        <v>7.6388888919609599E-3</v>
      </c>
      <c r="M3315" s="28" t="str">
        <f t="shared" ref="M3315:M3362" si="456">_xlfn.IFS(OR(J3315=0,K3315=0,L3315=""), "Incomplete Data", OR(L3315&gt;$M$5,L3315&lt;-$M$5),"FALSE",  OR(L3315&lt;=$M$5,L3315&gt;-$M$5), "TRUE")</f>
        <v>TRUE</v>
      </c>
      <c r="N3315" s="31" t="s">
        <v>128</v>
      </c>
      <c r="O3315" s="29" t="s">
        <v>542</v>
      </c>
      <c r="P3315"/>
      <c r="Q3315"/>
      <c r="R3315"/>
      <c r="S3315"/>
      <c r="T3315"/>
      <c r="U3315"/>
      <c r="V3315"/>
      <c r="W3315"/>
    </row>
    <row r="3316" spans="1:23" ht="27" customHeight="1" thickBot="1" x14ac:dyDescent="0.3">
      <c r="A3316" s="127">
        <v>20579</v>
      </c>
      <c r="B3316" s="66">
        <v>3390</v>
      </c>
      <c r="C3316" s="67" t="s">
        <v>340</v>
      </c>
      <c r="D3316" s="68">
        <v>43112.3125</v>
      </c>
      <c r="E3316" s="66" t="s">
        <v>39</v>
      </c>
      <c r="F3316" s="33">
        <v>43112.229861111111</v>
      </c>
      <c r="G3316" s="51">
        <f t="shared" ref="G3316:G3363" si="457">IF(D3316="","",D3316-F3316)</f>
        <v>8.2638888889050577E-2</v>
      </c>
      <c r="H3316" s="31" t="str">
        <f t="shared" si="454"/>
        <v>ACCEPTABLE</v>
      </c>
      <c r="J3316" s="33">
        <v>43112.306944444441</v>
      </c>
      <c r="K3316" s="33">
        <v>43112.317361111112</v>
      </c>
      <c r="L3316" s="27">
        <f t="shared" si="455"/>
        <v>1.0416666671517305E-2</v>
      </c>
      <c r="M3316" s="28" t="str">
        <f t="shared" si="456"/>
        <v>TRUE</v>
      </c>
      <c r="N3316" s="31" t="s">
        <v>128</v>
      </c>
      <c r="O3316" s="29" t="s">
        <v>1664</v>
      </c>
      <c r="P3316"/>
      <c r="Q3316"/>
      <c r="R3316"/>
      <c r="S3316"/>
      <c r="T3316"/>
      <c r="U3316"/>
      <c r="V3316"/>
      <c r="W3316"/>
    </row>
    <row r="3317" spans="1:23" ht="27" customHeight="1" thickBot="1" x14ac:dyDescent="0.3">
      <c r="A3317" s="127">
        <v>20580</v>
      </c>
      <c r="B3317" s="66">
        <v>3391</v>
      </c>
      <c r="C3317" s="67" t="s">
        <v>40</v>
      </c>
      <c r="D3317" s="68">
        <v>43112.645833333336</v>
      </c>
      <c r="E3317" s="66" t="s">
        <v>41</v>
      </c>
      <c r="F3317" s="33">
        <v>43112.520833333336</v>
      </c>
      <c r="G3317" s="51">
        <f t="shared" si="457"/>
        <v>0.125</v>
      </c>
      <c r="H3317" s="31" t="str">
        <f t="shared" si="454"/>
        <v>ACCEPTABLE</v>
      </c>
      <c r="J3317" s="33">
        <v>43112.623611111114</v>
      </c>
      <c r="K3317" s="33">
        <v>43112.634027777778</v>
      </c>
      <c r="L3317" s="27">
        <f t="shared" si="455"/>
        <v>1.0416666664241347E-2</v>
      </c>
      <c r="M3317" s="28" t="str">
        <f t="shared" si="456"/>
        <v>TRUE</v>
      </c>
      <c r="N3317" s="31" t="s">
        <v>128</v>
      </c>
      <c r="O3317" s="29" t="s">
        <v>1665</v>
      </c>
      <c r="P3317"/>
      <c r="Q3317"/>
      <c r="R3317"/>
      <c r="S3317"/>
      <c r="T3317"/>
      <c r="U3317"/>
      <c r="V3317"/>
      <c r="W3317"/>
    </row>
    <row r="3318" spans="1:23" ht="27" customHeight="1" thickBot="1" x14ac:dyDescent="0.3">
      <c r="A3318" s="127">
        <v>20580</v>
      </c>
      <c r="B3318" s="66">
        <v>3392</v>
      </c>
      <c r="C3318" s="67" t="s">
        <v>40</v>
      </c>
      <c r="D3318" s="68">
        <v>43112.663194444445</v>
      </c>
      <c r="E3318" s="66" t="s">
        <v>39</v>
      </c>
      <c r="F3318" s="33">
        <v>43112.520833333336</v>
      </c>
      <c r="G3318" s="51">
        <f t="shared" si="457"/>
        <v>0.14236111110949423</v>
      </c>
      <c r="H3318" s="31" t="str">
        <f t="shared" si="454"/>
        <v>ACCEPTABLE</v>
      </c>
      <c r="J3318" s="33">
        <v>43112.647916666669</v>
      </c>
      <c r="K3318" s="33">
        <v>43112.658333333333</v>
      </c>
      <c r="L3318" s="27">
        <f t="shared" si="455"/>
        <v>1.0416666664241347E-2</v>
      </c>
      <c r="M3318" s="28" t="str">
        <f t="shared" si="456"/>
        <v>TRUE</v>
      </c>
      <c r="N3318" s="31" t="s">
        <v>128</v>
      </c>
      <c r="O3318" s="29" t="s">
        <v>1665</v>
      </c>
      <c r="P3318"/>
      <c r="Q3318"/>
      <c r="R3318"/>
      <c r="S3318"/>
      <c r="T3318"/>
      <c r="U3318"/>
      <c r="V3318"/>
      <c r="W3318"/>
    </row>
    <row r="3319" spans="1:23" ht="27" customHeight="1" thickBot="1" x14ac:dyDescent="0.3">
      <c r="A3319" s="127">
        <v>20581</v>
      </c>
      <c r="B3319" s="66">
        <v>3393</v>
      </c>
      <c r="C3319" s="67" t="s">
        <v>40</v>
      </c>
      <c r="D3319" s="68">
        <v>43113.6875</v>
      </c>
      <c r="E3319" s="66" t="s">
        <v>41</v>
      </c>
      <c r="F3319" s="33">
        <v>43113.657638888886</v>
      </c>
      <c r="G3319" s="51">
        <f t="shared" si="457"/>
        <v>2.9861111113859806E-2</v>
      </c>
      <c r="H3319" s="31" t="str">
        <f t="shared" si="454"/>
        <v>TOO LATE</v>
      </c>
      <c r="J3319" s="33">
        <v>43113.681250000001</v>
      </c>
      <c r="K3319" s="33">
        <v>43113.690972222219</v>
      </c>
      <c r="L3319" s="27">
        <f t="shared" si="455"/>
        <v>9.7222222175332718E-3</v>
      </c>
      <c r="M3319" s="28" t="str">
        <f t="shared" si="456"/>
        <v>TRUE</v>
      </c>
      <c r="N3319" s="31" t="s">
        <v>128</v>
      </c>
      <c r="O3319" s="29" t="s">
        <v>897</v>
      </c>
      <c r="P3319"/>
      <c r="Q3319"/>
      <c r="R3319"/>
      <c r="S3319"/>
      <c r="T3319"/>
      <c r="U3319"/>
      <c r="V3319"/>
      <c r="W3319"/>
    </row>
    <row r="3320" spans="1:23" ht="27" customHeight="1" thickBot="1" x14ac:dyDescent="0.3">
      <c r="A3320" s="127">
        <v>20582</v>
      </c>
      <c r="B3320" s="66">
        <v>3395</v>
      </c>
      <c r="C3320" s="67" t="s">
        <v>340</v>
      </c>
      <c r="D3320" s="68">
        <v>43114.663194444445</v>
      </c>
      <c r="E3320" s="66" t="s">
        <v>41</v>
      </c>
      <c r="F3320" s="33">
        <v>43114.280555555553</v>
      </c>
      <c r="G3320" s="51">
        <f t="shared" si="457"/>
        <v>0.38263888889196096</v>
      </c>
      <c r="H3320" s="31" t="str">
        <f t="shared" si="454"/>
        <v>ACCEPTABLE</v>
      </c>
      <c r="J3320" s="33">
        <v>43114.65902777778</v>
      </c>
      <c r="K3320" s="33">
        <v>43114.671527777777</v>
      </c>
      <c r="L3320" s="27">
        <f t="shared" si="455"/>
        <v>1.2499999997089617E-2</v>
      </c>
      <c r="M3320" s="28" t="str">
        <f t="shared" si="456"/>
        <v>TRUE</v>
      </c>
      <c r="N3320" s="31" t="s">
        <v>41</v>
      </c>
      <c r="O3320" s="29" t="s">
        <v>1062</v>
      </c>
      <c r="P3320"/>
      <c r="Q3320"/>
      <c r="R3320"/>
      <c r="S3320"/>
      <c r="T3320"/>
      <c r="U3320"/>
      <c r="V3320"/>
      <c r="W3320"/>
    </row>
    <row r="3321" spans="1:23" ht="27" customHeight="1" thickBot="1" x14ac:dyDescent="0.3">
      <c r="A3321" s="127">
        <v>20582</v>
      </c>
      <c r="B3321" s="66">
        <v>3396</v>
      </c>
      <c r="C3321" s="67" t="s">
        <v>51</v>
      </c>
      <c r="D3321" s="68">
        <v>43114.697916666664</v>
      </c>
      <c r="E3321" s="66" t="s">
        <v>39</v>
      </c>
      <c r="F3321" s="33">
        <v>43114.280555555553</v>
      </c>
      <c r="G3321" s="51">
        <f t="shared" si="457"/>
        <v>0.41736111111094942</v>
      </c>
      <c r="H3321" s="31" t="str">
        <f t="shared" si="454"/>
        <v>ACCEPTABLE</v>
      </c>
      <c r="J3321" s="33">
        <v>43114.699305555558</v>
      </c>
      <c r="K3321" s="33">
        <v>43114.707638888889</v>
      </c>
      <c r="L3321" s="27">
        <f t="shared" si="455"/>
        <v>8.333333331393078E-3</v>
      </c>
      <c r="M3321" s="28" t="str">
        <f t="shared" si="456"/>
        <v>TRUE</v>
      </c>
      <c r="N3321" s="31" t="s">
        <v>39</v>
      </c>
      <c r="O3321" s="29" t="s">
        <v>422</v>
      </c>
      <c r="P3321"/>
      <c r="Q3321"/>
      <c r="R3321"/>
      <c r="S3321"/>
      <c r="T3321"/>
      <c r="U3321"/>
      <c r="V3321"/>
      <c r="W3321"/>
    </row>
    <row r="3322" spans="1:23" ht="27" customHeight="1" thickBot="1" x14ac:dyDescent="0.3">
      <c r="A3322" s="119">
        <v>20583</v>
      </c>
      <c r="B3322" s="70">
        <v>3397</v>
      </c>
      <c r="C3322" s="71" t="s">
        <v>40</v>
      </c>
      <c r="D3322" s="72">
        <v>43114.854166666664</v>
      </c>
      <c r="E3322" s="70" t="s">
        <v>41</v>
      </c>
      <c r="F3322" s="33">
        <v>43114.81527777778</v>
      </c>
      <c r="G3322" s="51">
        <f t="shared" si="457"/>
        <v>3.8888888884685002E-2</v>
      </c>
      <c r="H3322" s="31" t="str">
        <f t="shared" si="454"/>
        <v>TOO LATE</v>
      </c>
      <c r="J3322" s="33">
        <v>43114.844444444447</v>
      </c>
      <c r="K3322" s="33">
        <v>43114.854861111111</v>
      </c>
      <c r="L3322" s="27">
        <f t="shared" si="455"/>
        <v>1.0416666664241347E-2</v>
      </c>
      <c r="M3322" s="28" t="str">
        <f t="shared" si="456"/>
        <v>TRUE</v>
      </c>
      <c r="N3322" s="31" t="s">
        <v>41</v>
      </c>
      <c r="O3322" s="29" t="s">
        <v>1666</v>
      </c>
      <c r="P3322"/>
      <c r="Q3322"/>
      <c r="R3322"/>
      <c r="S3322"/>
      <c r="T3322"/>
      <c r="U3322"/>
      <c r="V3322"/>
      <c r="W3322"/>
    </row>
    <row r="3323" spans="1:23" ht="27" customHeight="1" thickBot="1" x14ac:dyDescent="0.3">
      <c r="A3323" s="119">
        <v>20583</v>
      </c>
      <c r="B3323" s="70">
        <v>3398</v>
      </c>
      <c r="C3323" s="71" t="s">
        <v>40</v>
      </c>
      <c r="D3323" s="72">
        <v>43114.871527777781</v>
      </c>
      <c r="E3323" s="70" t="s">
        <v>39</v>
      </c>
      <c r="F3323" s="33">
        <v>43114.81527777778</v>
      </c>
      <c r="G3323" s="51">
        <f t="shared" si="457"/>
        <v>5.6250000001455192E-2</v>
      </c>
      <c r="H3323" s="31" t="str">
        <f t="shared" si="454"/>
        <v>ACCEPTABLE</v>
      </c>
      <c r="J3323" s="33">
        <v>43114.87222222222</v>
      </c>
      <c r="K3323" s="33">
        <v>43114.885416666664</v>
      </c>
      <c r="L3323" s="27">
        <f t="shared" si="455"/>
        <v>1.3194444443797693E-2</v>
      </c>
      <c r="M3323" s="28" t="str">
        <f t="shared" si="456"/>
        <v>TRUE</v>
      </c>
      <c r="N3323" s="31" t="s">
        <v>39</v>
      </c>
      <c r="O3323" s="29" t="s">
        <v>1666</v>
      </c>
      <c r="P3323"/>
      <c r="Q3323"/>
      <c r="R3323"/>
      <c r="S3323"/>
      <c r="T3323"/>
      <c r="U3323"/>
      <c r="V3323"/>
      <c r="W3323"/>
    </row>
    <row r="3324" spans="1:23" ht="27" customHeight="1" thickBot="1" x14ac:dyDescent="0.3">
      <c r="A3324" s="119">
        <v>20581</v>
      </c>
      <c r="B3324" s="70">
        <v>3399</v>
      </c>
      <c r="C3324" s="71" t="s">
        <v>43</v>
      </c>
      <c r="D3324" s="72">
        <v>43115.027777777781</v>
      </c>
      <c r="E3324" s="70" t="s">
        <v>41</v>
      </c>
      <c r="F3324" s="33">
        <v>43114.81527777778</v>
      </c>
      <c r="G3324" s="51">
        <f t="shared" si="457"/>
        <v>0.21250000000145519</v>
      </c>
      <c r="H3324" s="31" t="str">
        <f t="shared" si="454"/>
        <v>ACCEPTABLE</v>
      </c>
      <c r="J3324" s="33">
        <v>43115.025000000001</v>
      </c>
      <c r="K3324" s="33">
        <v>43115.03402777778</v>
      </c>
      <c r="L3324" s="27">
        <f t="shared" si="455"/>
        <v>9.0277777781011537E-3</v>
      </c>
      <c r="M3324" s="28" t="str">
        <f t="shared" si="456"/>
        <v>TRUE</v>
      </c>
      <c r="N3324" s="31" t="s">
        <v>41</v>
      </c>
      <c r="O3324" s="29" t="s">
        <v>398</v>
      </c>
      <c r="P3324"/>
      <c r="Q3324"/>
      <c r="R3324"/>
      <c r="S3324"/>
      <c r="T3324"/>
      <c r="U3324"/>
      <c r="V3324"/>
      <c r="W3324"/>
    </row>
    <row r="3325" spans="1:23" ht="27" customHeight="1" thickBot="1" x14ac:dyDescent="0.3">
      <c r="A3325" s="119">
        <v>20581</v>
      </c>
      <c r="B3325" s="70">
        <v>3400</v>
      </c>
      <c r="C3325" s="71" t="s">
        <v>40</v>
      </c>
      <c r="D3325" s="72">
        <v>43115.059027777781</v>
      </c>
      <c r="E3325" s="70" t="s">
        <v>39</v>
      </c>
      <c r="F3325" s="33">
        <v>43114.81527777778</v>
      </c>
      <c r="G3325" s="51">
        <f t="shared" si="457"/>
        <v>0.24375000000145519</v>
      </c>
      <c r="H3325" s="31" t="str">
        <f t="shared" si="454"/>
        <v>ACCEPTABLE</v>
      </c>
      <c r="J3325" s="33">
        <v>43115.061805555553</v>
      </c>
      <c r="K3325" s="33">
        <v>43115.072222222225</v>
      </c>
      <c r="L3325" s="27">
        <f t="shared" si="455"/>
        <v>1.0416666671517305E-2</v>
      </c>
      <c r="M3325" s="28" t="str">
        <f t="shared" si="456"/>
        <v>TRUE</v>
      </c>
      <c r="N3325" s="31" t="s">
        <v>39</v>
      </c>
      <c r="O3325" s="29" t="s">
        <v>1039</v>
      </c>
      <c r="P3325"/>
      <c r="Q3325"/>
      <c r="R3325"/>
      <c r="S3325"/>
      <c r="T3325"/>
      <c r="U3325"/>
      <c r="V3325"/>
      <c r="W3325"/>
    </row>
    <row r="3326" spans="1:23" ht="27" customHeight="1" thickBot="1" x14ac:dyDescent="0.3">
      <c r="A3326" s="127">
        <v>20582</v>
      </c>
      <c r="B3326" s="66">
        <v>3401</v>
      </c>
      <c r="C3326" s="67" t="s">
        <v>51</v>
      </c>
      <c r="D3326" s="68">
        <v>43117.277777777781</v>
      </c>
      <c r="E3326" s="66" t="s">
        <v>41</v>
      </c>
      <c r="F3326" s="33">
        <v>43116.74722222222</v>
      </c>
      <c r="G3326" s="51">
        <f t="shared" si="457"/>
        <v>0.53055555556056788</v>
      </c>
      <c r="H3326" s="31" t="str">
        <f t="shared" si="454"/>
        <v>ACCEPTABLE</v>
      </c>
      <c r="J3326" s="33">
        <v>43117.272222222222</v>
      </c>
      <c r="K3326" s="33">
        <v>43117.279166666667</v>
      </c>
      <c r="L3326" s="27">
        <f t="shared" si="455"/>
        <v>6.9444444452528842E-3</v>
      </c>
      <c r="M3326" s="28" t="str">
        <f t="shared" si="456"/>
        <v>TRUE</v>
      </c>
      <c r="N3326" s="31" t="s">
        <v>41</v>
      </c>
      <c r="O3326" s="29" t="s">
        <v>1667</v>
      </c>
      <c r="P3326"/>
      <c r="Q3326"/>
      <c r="R3326"/>
      <c r="S3326"/>
      <c r="T3326"/>
      <c r="U3326"/>
      <c r="V3326"/>
      <c r="W3326"/>
    </row>
    <row r="3327" spans="1:23" ht="27" customHeight="1" thickBot="1" x14ac:dyDescent="0.3">
      <c r="A3327" s="127">
        <v>20582</v>
      </c>
      <c r="B3327" s="66">
        <v>3402</v>
      </c>
      <c r="C3327" s="67" t="s">
        <v>340</v>
      </c>
      <c r="D3327" s="68">
        <v>43117.305555555555</v>
      </c>
      <c r="E3327" s="66" t="s">
        <v>39</v>
      </c>
      <c r="F3327" s="33">
        <v>43116.74722222222</v>
      </c>
      <c r="G3327" s="51">
        <f t="shared" si="457"/>
        <v>0.55833333333430346</v>
      </c>
      <c r="H3327" s="31" t="str">
        <f t="shared" si="454"/>
        <v>ACCEPTABLE</v>
      </c>
      <c r="J3327" s="33">
        <v>43117.301388888889</v>
      </c>
      <c r="K3327" s="33">
        <v>43117.311111111114</v>
      </c>
      <c r="L3327" s="27">
        <f t="shared" si="455"/>
        <v>9.7222222248092294E-3</v>
      </c>
      <c r="M3327" s="28" t="str">
        <f t="shared" si="456"/>
        <v>TRUE</v>
      </c>
      <c r="N3327" s="31" t="s">
        <v>39</v>
      </c>
      <c r="O3327" s="29" t="s">
        <v>1668</v>
      </c>
      <c r="P3327"/>
      <c r="Q3327"/>
      <c r="R3327"/>
      <c r="S3327"/>
      <c r="T3327"/>
      <c r="U3327"/>
      <c r="V3327"/>
      <c r="W3327"/>
    </row>
    <row r="3328" spans="1:23" ht="27" customHeight="1" thickBot="1" x14ac:dyDescent="0.3">
      <c r="A3328" s="119">
        <v>20583</v>
      </c>
      <c r="B3328" s="70">
        <v>3403</v>
      </c>
      <c r="C3328" s="71" t="s">
        <v>340</v>
      </c>
      <c r="D3328" s="72">
        <v>43118.486111111109</v>
      </c>
      <c r="E3328" s="70" t="s">
        <v>41</v>
      </c>
      <c r="F3328" s="33">
        <v>43118.259722222225</v>
      </c>
      <c r="G3328" s="51">
        <f t="shared" si="457"/>
        <v>0.226388888884685</v>
      </c>
      <c r="H3328" s="31" t="str">
        <f t="shared" si="454"/>
        <v>ACCEPTABLE</v>
      </c>
      <c r="J3328" s="33">
        <v>43118.472222222219</v>
      </c>
      <c r="K3328" s="33">
        <v>43118.482638888891</v>
      </c>
      <c r="L3328" s="27">
        <f t="shared" si="455"/>
        <v>1.0416666671517305E-2</v>
      </c>
      <c r="M3328" s="28" t="str">
        <f t="shared" si="456"/>
        <v>TRUE</v>
      </c>
      <c r="N3328" s="31" t="s">
        <v>41</v>
      </c>
      <c r="O3328" s="29" t="s">
        <v>1669</v>
      </c>
      <c r="P3328"/>
      <c r="Q3328"/>
      <c r="R3328"/>
      <c r="S3328"/>
      <c r="T3328"/>
      <c r="U3328"/>
      <c r="V3328"/>
      <c r="W3328"/>
    </row>
    <row r="3329" spans="1:23" ht="27" customHeight="1" thickBot="1" x14ac:dyDescent="0.3">
      <c r="A3329" s="119">
        <v>20583</v>
      </c>
      <c r="B3329" s="70">
        <v>3404</v>
      </c>
      <c r="C3329" s="71" t="s">
        <v>68</v>
      </c>
      <c r="D3329" s="72">
        <v>43118.517361111109</v>
      </c>
      <c r="E3329" s="70" t="s">
        <v>39</v>
      </c>
      <c r="F3329" s="33">
        <v>43118.259722222225</v>
      </c>
      <c r="G3329" s="51">
        <f t="shared" si="457"/>
        <v>0.257638888884685</v>
      </c>
      <c r="H3329" s="31" t="str">
        <f t="shared" si="454"/>
        <v>ACCEPTABLE</v>
      </c>
      <c r="J3329" s="33">
        <v>43118.506944444445</v>
      </c>
      <c r="K3329" s="33">
        <v>43118.513888888891</v>
      </c>
      <c r="L3329" s="27">
        <f t="shared" si="455"/>
        <v>6.9444444452528842E-3</v>
      </c>
      <c r="M3329" s="28" t="str">
        <f t="shared" si="456"/>
        <v>TRUE</v>
      </c>
      <c r="N3329" s="31" t="s">
        <v>39</v>
      </c>
      <c r="O3329" s="29" t="s">
        <v>1669</v>
      </c>
      <c r="P3329"/>
      <c r="Q3329"/>
      <c r="R3329"/>
      <c r="S3329"/>
      <c r="T3329"/>
      <c r="U3329"/>
      <c r="V3329"/>
      <c r="W3329"/>
    </row>
    <row r="3330" spans="1:23" ht="27" customHeight="1" thickBot="1" x14ac:dyDescent="0.3">
      <c r="A3330" s="119">
        <v>20584</v>
      </c>
      <c r="B3330" s="70">
        <v>3407</v>
      </c>
      <c r="C3330" s="71" t="s">
        <v>43</v>
      </c>
      <c r="D3330" s="72">
        <v>43120.527777777781</v>
      </c>
      <c r="E3330" s="70" t="s">
        <v>41</v>
      </c>
      <c r="F3330" s="33">
        <v>43120.269444444442</v>
      </c>
      <c r="G3330" s="51">
        <f t="shared" si="457"/>
        <v>0.25833333333866904</v>
      </c>
      <c r="H3330" s="31" t="str">
        <f t="shared" si="454"/>
        <v>ACCEPTABLE</v>
      </c>
      <c r="J3330" s="33">
        <v>43120.574305555558</v>
      </c>
      <c r="K3330" s="33">
        <v>43120.579861111109</v>
      </c>
      <c r="L3330" s="27">
        <f t="shared" si="455"/>
        <v>5.5555555518367328E-3</v>
      </c>
      <c r="M3330" s="28" t="str">
        <f t="shared" si="456"/>
        <v>TRUE</v>
      </c>
      <c r="N3330" s="31" t="s">
        <v>41</v>
      </c>
      <c r="O3330" s="29" t="s">
        <v>1155</v>
      </c>
      <c r="P3330"/>
      <c r="Q3330"/>
      <c r="R3330"/>
      <c r="S3330"/>
      <c r="T3330"/>
      <c r="U3330"/>
      <c r="V3330"/>
      <c r="W3330"/>
    </row>
    <row r="3331" spans="1:23" ht="27" customHeight="1" thickBot="1" x14ac:dyDescent="0.3">
      <c r="A3331" s="119">
        <v>20584</v>
      </c>
      <c r="B3331" s="70">
        <v>3408</v>
      </c>
      <c r="C3331" s="71" t="s">
        <v>40</v>
      </c>
      <c r="D3331" s="72">
        <v>43120.555555555555</v>
      </c>
      <c r="E3331" s="70" t="s">
        <v>39</v>
      </c>
      <c r="F3331" s="33">
        <v>43120.269444444442</v>
      </c>
      <c r="G3331" s="51">
        <f t="shared" si="457"/>
        <v>0.28611111111240461</v>
      </c>
      <c r="H3331" s="31" t="str">
        <f t="shared" si="454"/>
        <v>ACCEPTABLE</v>
      </c>
      <c r="J3331" s="33">
        <v>43120.600694444445</v>
      </c>
      <c r="K3331" s="33">
        <v>43120.611111111109</v>
      </c>
      <c r="L3331" s="27">
        <f t="shared" si="455"/>
        <v>1.0416666664241347E-2</v>
      </c>
      <c r="M3331" s="28" t="str">
        <f t="shared" si="456"/>
        <v>TRUE</v>
      </c>
      <c r="N3331" s="31" t="s">
        <v>128</v>
      </c>
      <c r="O3331" s="29" t="s">
        <v>1670</v>
      </c>
      <c r="P3331"/>
      <c r="Q3331"/>
      <c r="R3331"/>
      <c r="S3331"/>
      <c r="T3331"/>
      <c r="U3331"/>
      <c r="V3331"/>
      <c r="W3331"/>
    </row>
    <row r="3332" spans="1:23" ht="27" customHeight="1" thickBot="1" x14ac:dyDescent="0.3">
      <c r="A3332" s="119">
        <v>20583</v>
      </c>
      <c r="B3332" s="70">
        <v>3409</v>
      </c>
      <c r="C3332" s="71" t="s">
        <v>53</v>
      </c>
      <c r="D3332" s="72">
        <v>43120.572916666664</v>
      </c>
      <c r="E3332" s="70" t="s">
        <v>39</v>
      </c>
      <c r="F3332" s="33">
        <v>43120.269444444442</v>
      </c>
      <c r="G3332" s="51">
        <f t="shared" si="457"/>
        <v>0.30347222222189885</v>
      </c>
      <c r="H3332" s="31" t="str">
        <f t="shared" si="454"/>
        <v>ACCEPTABLE</v>
      </c>
      <c r="J3332" s="33">
        <v>43120.638888888891</v>
      </c>
      <c r="K3332" s="33">
        <v>43120.651388888888</v>
      </c>
      <c r="L3332" s="27">
        <f t="shared" si="455"/>
        <v>1.2499999997089617E-2</v>
      </c>
      <c r="M3332" s="28" t="str">
        <f t="shared" si="456"/>
        <v>TRUE</v>
      </c>
      <c r="N3332" s="31" t="s">
        <v>128</v>
      </c>
      <c r="O3332" s="29" t="s">
        <v>1671</v>
      </c>
      <c r="P3332"/>
      <c r="Q3332"/>
      <c r="R3332"/>
      <c r="S3332"/>
      <c r="T3332"/>
      <c r="U3332"/>
      <c r="V3332"/>
      <c r="W3332"/>
    </row>
    <row r="3333" spans="1:23" ht="27" customHeight="1" thickBot="1" x14ac:dyDescent="0.3">
      <c r="A3333" s="127">
        <v>20585</v>
      </c>
      <c r="B3333" s="66">
        <v>3411</v>
      </c>
      <c r="C3333" s="67" t="s">
        <v>43</v>
      </c>
      <c r="D3333" s="68">
        <v>43120.645833333336</v>
      </c>
      <c r="E3333" s="66" t="s">
        <v>39</v>
      </c>
      <c r="F3333" s="33">
        <v>43120.597916666666</v>
      </c>
      <c r="G3333" s="51">
        <f t="shared" si="457"/>
        <v>4.7916666670062114E-2</v>
      </c>
      <c r="H3333" s="31" t="str">
        <f t="shared" si="454"/>
        <v>ACCEPTABLE</v>
      </c>
      <c r="J3333" s="33">
        <v>43120.679861111108</v>
      </c>
      <c r="K3333" s="33">
        <v>43120.686111111114</v>
      </c>
      <c r="L3333" s="27">
        <f t="shared" si="455"/>
        <v>6.2500000058207661E-3</v>
      </c>
      <c r="M3333" s="28" t="str">
        <f t="shared" si="456"/>
        <v>TRUE</v>
      </c>
      <c r="N3333" s="31" t="s">
        <v>39</v>
      </c>
      <c r="O3333" s="29" t="s">
        <v>398</v>
      </c>
      <c r="P3333"/>
      <c r="Q3333"/>
      <c r="R3333"/>
      <c r="S3333"/>
      <c r="T3333"/>
      <c r="U3333"/>
      <c r="V3333"/>
      <c r="W3333"/>
    </row>
    <row r="3334" spans="1:23" ht="27" customHeight="1" thickBot="1" x14ac:dyDescent="0.3">
      <c r="A3334" s="127">
        <v>20583</v>
      </c>
      <c r="B3334" s="66">
        <v>3413</v>
      </c>
      <c r="C3334" s="67" t="s">
        <v>68</v>
      </c>
      <c r="D3334" s="68">
        <v>43121.277777777781</v>
      </c>
      <c r="E3334" s="66" t="s">
        <v>41</v>
      </c>
      <c r="F3334" s="33">
        <v>43121.222916666666</v>
      </c>
      <c r="G3334" s="51">
        <f t="shared" si="457"/>
        <v>5.4861111115314998E-2</v>
      </c>
      <c r="H3334" s="31" t="str">
        <f t="shared" si="454"/>
        <v>ACCEPTABLE</v>
      </c>
      <c r="J3334" s="33">
        <v>43121.259722222225</v>
      </c>
      <c r="K3334" s="33">
        <v>43121.26666666667</v>
      </c>
      <c r="L3334" s="27">
        <f t="shared" si="455"/>
        <v>6.9444444452528842E-3</v>
      </c>
      <c r="M3334" s="28" t="str">
        <f t="shared" si="456"/>
        <v>TRUE</v>
      </c>
      <c r="N3334" s="31" t="s">
        <v>41</v>
      </c>
      <c r="O3334" s="29" t="s">
        <v>1476</v>
      </c>
      <c r="P3334"/>
      <c r="Q3334"/>
      <c r="R3334"/>
      <c r="S3334"/>
      <c r="T3334"/>
      <c r="U3334"/>
      <c r="V3334"/>
      <c r="W3334"/>
    </row>
    <row r="3335" spans="1:23" ht="27" customHeight="1" thickBot="1" x14ac:dyDescent="0.3">
      <c r="A3335" s="127">
        <v>20583</v>
      </c>
      <c r="B3335" s="66">
        <v>3414</v>
      </c>
      <c r="C3335" s="67" t="s">
        <v>340</v>
      </c>
      <c r="D3335" s="68">
        <v>43121.305555555555</v>
      </c>
      <c r="E3335" s="66" t="s">
        <v>39</v>
      </c>
      <c r="F3335" s="33">
        <v>43121.222916666666</v>
      </c>
      <c r="G3335" s="51">
        <f t="shared" si="457"/>
        <v>8.2638888889050577E-2</v>
      </c>
      <c r="H3335" s="31" t="str">
        <f t="shared" si="454"/>
        <v>ACCEPTABLE</v>
      </c>
      <c r="J3335" s="33">
        <v>43121.296527777777</v>
      </c>
      <c r="K3335" s="33">
        <v>43121.307638888888</v>
      </c>
      <c r="L3335" s="27">
        <f t="shared" si="455"/>
        <v>1.1111111110949423E-2</v>
      </c>
      <c r="M3335" s="28" t="str">
        <f t="shared" si="456"/>
        <v>TRUE</v>
      </c>
      <c r="N3335" s="31" t="s">
        <v>39</v>
      </c>
      <c r="O3335" s="29" t="s">
        <v>1672</v>
      </c>
      <c r="P3335"/>
      <c r="Q3335"/>
      <c r="R3335"/>
      <c r="S3335"/>
      <c r="T3335"/>
      <c r="U3335"/>
      <c r="V3335"/>
      <c r="W3335"/>
    </row>
    <row r="3336" spans="1:23" ht="27" customHeight="1" thickBot="1" x14ac:dyDescent="0.3">
      <c r="A3336" s="119">
        <v>20586</v>
      </c>
      <c r="B3336" s="70">
        <v>3415</v>
      </c>
      <c r="C3336" s="71" t="s">
        <v>340</v>
      </c>
      <c r="D3336" s="72">
        <v>43121.479166666664</v>
      </c>
      <c r="E3336" s="70" t="s">
        <v>41</v>
      </c>
      <c r="F3336" s="33">
        <v>43121.222916666666</v>
      </c>
      <c r="G3336" s="51">
        <f t="shared" si="457"/>
        <v>0.25624999999854481</v>
      </c>
      <c r="H3336" s="31" t="str">
        <f t="shared" si="454"/>
        <v>ACCEPTABLE</v>
      </c>
      <c r="J3336" s="33">
        <v>43121.331250000003</v>
      </c>
      <c r="K3336" s="33">
        <v>43121.335416666669</v>
      </c>
      <c r="L3336" s="27">
        <f t="shared" si="455"/>
        <v>4.166666665696539E-3</v>
      </c>
      <c r="M3336" s="28" t="str">
        <f t="shared" si="456"/>
        <v>TRUE</v>
      </c>
      <c r="N3336" s="31" t="s">
        <v>41</v>
      </c>
      <c r="O3336" s="29" t="s">
        <v>44</v>
      </c>
      <c r="P3336"/>
      <c r="Q3336"/>
      <c r="R3336"/>
      <c r="S3336"/>
      <c r="T3336"/>
      <c r="U3336"/>
      <c r="V3336"/>
      <c r="W3336"/>
    </row>
    <row r="3337" spans="1:23" ht="27" customHeight="1" thickBot="1" x14ac:dyDescent="0.3">
      <c r="A3337" s="119">
        <v>20586</v>
      </c>
      <c r="B3337" s="70">
        <v>3416</v>
      </c>
      <c r="C3337" s="71" t="s">
        <v>68</v>
      </c>
      <c r="D3337" s="72">
        <v>43121.503472222219</v>
      </c>
      <c r="E3337" s="70" t="s">
        <v>39</v>
      </c>
      <c r="F3337" s="33">
        <v>43121.222916666666</v>
      </c>
      <c r="G3337" s="51">
        <f t="shared" si="457"/>
        <v>0.28055555555329192</v>
      </c>
      <c r="H3337" s="31" t="str">
        <f t="shared" si="454"/>
        <v>ACCEPTABLE</v>
      </c>
      <c r="J3337" s="33">
        <v>43121.366666666669</v>
      </c>
      <c r="K3337" s="33">
        <v>43121.377083333333</v>
      </c>
      <c r="L3337" s="27">
        <f t="shared" si="455"/>
        <v>1.0416666664241347E-2</v>
      </c>
      <c r="M3337" s="28" t="str">
        <f t="shared" si="456"/>
        <v>TRUE</v>
      </c>
      <c r="N3337" s="31" t="s">
        <v>39</v>
      </c>
      <c r="O3337" s="29" t="s">
        <v>419</v>
      </c>
      <c r="P3337"/>
      <c r="Q3337"/>
      <c r="R3337"/>
      <c r="S3337"/>
      <c r="T3337"/>
      <c r="U3337"/>
      <c r="V3337"/>
      <c r="W3337"/>
    </row>
    <row r="3338" spans="1:23" ht="27" customHeight="1" thickBot="1" x14ac:dyDescent="0.3">
      <c r="A3338" s="119">
        <v>20585</v>
      </c>
      <c r="B3338" s="70">
        <v>3417</v>
      </c>
      <c r="C3338" s="71" t="s">
        <v>43</v>
      </c>
      <c r="D3338" s="72">
        <v>43121.520833333336</v>
      </c>
      <c r="E3338" s="70" t="s">
        <v>41</v>
      </c>
      <c r="F3338" s="33">
        <v>43121.222916666666</v>
      </c>
      <c r="G3338" s="51">
        <f t="shared" si="457"/>
        <v>0.29791666667006211</v>
      </c>
      <c r="H3338" s="31" t="str">
        <f t="shared" si="454"/>
        <v>ACCEPTABLE</v>
      </c>
      <c r="J3338" s="33">
        <v>43121.477083333331</v>
      </c>
      <c r="K3338" s="33">
        <v>43121.488194444442</v>
      </c>
      <c r="L3338" s="27">
        <f t="shared" si="455"/>
        <v>1.1111111110949423E-2</v>
      </c>
      <c r="M3338" s="28" t="str">
        <f t="shared" si="456"/>
        <v>TRUE</v>
      </c>
      <c r="N3338" s="31" t="s">
        <v>41</v>
      </c>
      <c r="O3338" s="29" t="s">
        <v>1673</v>
      </c>
      <c r="P3338"/>
      <c r="Q3338"/>
      <c r="R3338"/>
      <c r="S3338"/>
      <c r="T3338"/>
      <c r="U3338"/>
      <c r="V3338"/>
      <c r="W3338"/>
    </row>
    <row r="3339" spans="1:23" ht="27" customHeight="1" thickBot="1" x14ac:dyDescent="0.3">
      <c r="A3339" s="119">
        <v>20585</v>
      </c>
      <c r="B3339" s="70">
        <v>3418</v>
      </c>
      <c r="C3339" s="71" t="s">
        <v>40</v>
      </c>
      <c r="D3339" s="72">
        <v>43121.548611111109</v>
      </c>
      <c r="E3339" s="70" t="s">
        <v>39</v>
      </c>
      <c r="F3339" s="33">
        <v>43121.222916666666</v>
      </c>
      <c r="G3339" s="51">
        <f t="shared" si="457"/>
        <v>0.32569444444379769</v>
      </c>
      <c r="H3339" s="31" t="str">
        <f t="shared" si="454"/>
        <v>ACCEPTABLE</v>
      </c>
      <c r="J3339" s="33">
        <v>43121.512499999997</v>
      </c>
      <c r="K3339" s="33">
        <v>43121.520138888889</v>
      </c>
      <c r="L3339" s="27">
        <f t="shared" si="455"/>
        <v>7.6388888919609599E-3</v>
      </c>
      <c r="M3339" s="28" t="str">
        <f t="shared" si="456"/>
        <v>TRUE</v>
      </c>
      <c r="N3339" s="31" t="s">
        <v>39</v>
      </c>
      <c r="O3339" s="29" t="s">
        <v>1674</v>
      </c>
      <c r="P3339"/>
      <c r="Q3339"/>
      <c r="R3339"/>
      <c r="S3339"/>
      <c r="T3339"/>
      <c r="U3339"/>
      <c r="V3339"/>
      <c r="W3339"/>
    </row>
    <row r="3340" spans="1:23" ht="27" customHeight="1" thickBot="1" x14ac:dyDescent="0.3">
      <c r="A3340" s="119">
        <v>20587</v>
      </c>
      <c r="B3340" s="70">
        <v>3419</v>
      </c>
      <c r="C3340" s="71" t="s">
        <v>43</v>
      </c>
      <c r="D3340" s="72">
        <v>43122.631944444445</v>
      </c>
      <c r="E3340" s="70" t="s">
        <v>41</v>
      </c>
      <c r="F3340" s="33">
        <v>43122.597222222219</v>
      </c>
      <c r="G3340" s="51">
        <f t="shared" si="457"/>
        <v>3.4722222226264421E-2</v>
      </c>
      <c r="H3340" s="31" t="str">
        <f t="shared" si="454"/>
        <v>TOO LATE</v>
      </c>
      <c r="J3340" s="33">
        <v>43122.618055555555</v>
      </c>
      <c r="K3340" s="33">
        <v>43122.625</v>
      </c>
      <c r="L3340" s="27">
        <f t="shared" si="455"/>
        <v>6.9444444452528842E-3</v>
      </c>
      <c r="M3340" s="28" t="str">
        <f t="shared" si="456"/>
        <v>TRUE</v>
      </c>
      <c r="N3340" s="31" t="s">
        <v>41</v>
      </c>
      <c r="O3340" s="29" t="s">
        <v>1155</v>
      </c>
      <c r="P3340"/>
      <c r="Q3340"/>
      <c r="R3340"/>
      <c r="S3340"/>
      <c r="T3340"/>
      <c r="U3340"/>
      <c r="V3340"/>
      <c r="W3340"/>
    </row>
    <row r="3341" spans="1:23" ht="27" customHeight="1" thickBot="1" x14ac:dyDescent="0.3">
      <c r="A3341" s="127">
        <v>20587</v>
      </c>
      <c r="B3341" s="66">
        <v>3420</v>
      </c>
      <c r="C3341" s="67" t="s">
        <v>40</v>
      </c>
      <c r="D3341" s="68">
        <v>43122.659722222219</v>
      </c>
      <c r="E3341" s="66" t="s">
        <v>39</v>
      </c>
      <c r="F3341" s="33">
        <v>43122.597222222219</v>
      </c>
      <c r="G3341" s="51">
        <f t="shared" si="457"/>
        <v>6.25E-2</v>
      </c>
      <c r="H3341" s="31" t="str">
        <f t="shared" si="454"/>
        <v>ACCEPTABLE</v>
      </c>
      <c r="J3341" s="33">
        <v>43122.642361111109</v>
      </c>
      <c r="K3341" s="33">
        <v>43122.654861111114</v>
      </c>
      <c r="L3341" s="27">
        <f t="shared" si="455"/>
        <v>1.2500000004365575E-2</v>
      </c>
      <c r="M3341" s="28" t="str">
        <f t="shared" si="456"/>
        <v>TRUE</v>
      </c>
      <c r="N3341" s="31" t="s">
        <v>39</v>
      </c>
      <c r="O3341" s="29" t="s">
        <v>1675</v>
      </c>
      <c r="P3341"/>
      <c r="Q3341"/>
      <c r="R3341"/>
      <c r="S3341"/>
      <c r="T3341"/>
      <c r="U3341"/>
      <c r="V3341"/>
      <c r="W3341"/>
    </row>
    <row r="3342" spans="1:23" ht="27" customHeight="1" thickBot="1" x14ac:dyDescent="0.3">
      <c r="A3342" s="119">
        <v>20586</v>
      </c>
      <c r="B3342" s="70">
        <v>3421</v>
      </c>
      <c r="C3342" s="71" t="s">
        <v>68</v>
      </c>
      <c r="D3342" s="72">
        <v>43122.798611111109</v>
      </c>
      <c r="E3342" s="70" t="s">
        <v>41</v>
      </c>
      <c r="F3342" s="33">
        <v>43122.597222222219</v>
      </c>
      <c r="G3342" s="51">
        <f t="shared" si="457"/>
        <v>0.20138888889050577</v>
      </c>
      <c r="H3342" s="31" t="str">
        <f t="shared" si="454"/>
        <v>ACCEPTABLE</v>
      </c>
      <c r="J3342" s="33">
        <v>43122.777777777781</v>
      </c>
      <c r="K3342" s="33">
        <v>43122.782638888886</v>
      </c>
      <c r="L3342" s="27">
        <f t="shared" si="455"/>
        <v>4.8611111051286571E-3</v>
      </c>
      <c r="M3342" s="28" t="str">
        <f t="shared" si="456"/>
        <v>TRUE</v>
      </c>
      <c r="N3342" s="31" t="s">
        <v>41</v>
      </c>
      <c r="O3342" s="29" t="s">
        <v>542</v>
      </c>
      <c r="P3342"/>
      <c r="Q3342"/>
      <c r="R3342"/>
      <c r="S3342"/>
      <c r="T3342"/>
      <c r="U3342"/>
      <c r="V3342"/>
      <c r="W3342"/>
    </row>
    <row r="3343" spans="1:23" ht="27" customHeight="1" thickBot="1" x14ac:dyDescent="0.3">
      <c r="A3343" s="119">
        <v>20586</v>
      </c>
      <c r="B3343" s="70">
        <v>3422</v>
      </c>
      <c r="C3343" s="71" t="s">
        <v>340</v>
      </c>
      <c r="D3343" s="72">
        <v>43122.826388888891</v>
      </c>
      <c r="E3343" s="70" t="s">
        <v>39</v>
      </c>
      <c r="F3343" s="33">
        <v>43122.597222222219</v>
      </c>
      <c r="G3343" s="51">
        <f t="shared" si="457"/>
        <v>0.22916666667151731</v>
      </c>
      <c r="H3343" s="31" t="str">
        <f t="shared" si="454"/>
        <v>ACCEPTABLE</v>
      </c>
      <c r="J3343" s="33">
        <v>43122.838194444441</v>
      </c>
      <c r="K3343" s="33">
        <v>43122.845138888886</v>
      </c>
      <c r="L3343" s="27">
        <f t="shared" si="455"/>
        <v>6.9444444452528842E-3</v>
      </c>
      <c r="M3343" s="28" t="str">
        <f t="shared" si="456"/>
        <v>TRUE</v>
      </c>
      <c r="N3343" s="31" t="s">
        <v>39</v>
      </c>
      <c r="O3343" s="29" t="s">
        <v>542</v>
      </c>
      <c r="P3343"/>
      <c r="Q3343"/>
      <c r="R3343"/>
      <c r="S3343"/>
      <c r="T3343"/>
      <c r="U3343"/>
      <c r="V3343"/>
      <c r="W3343"/>
    </row>
    <row r="3344" spans="1:23" ht="27" customHeight="1" thickBot="1" x14ac:dyDescent="0.3">
      <c r="A3344" s="119">
        <v>20586</v>
      </c>
      <c r="B3344" s="70">
        <v>3423</v>
      </c>
      <c r="C3344" s="71" t="s">
        <v>43</v>
      </c>
      <c r="D3344" s="72">
        <v>43122.84375</v>
      </c>
      <c r="E3344" s="70" t="s">
        <v>41</v>
      </c>
      <c r="F3344" s="33">
        <v>43122.597222222219</v>
      </c>
      <c r="G3344" s="51">
        <f t="shared" si="457"/>
        <v>0.24652777778101154</v>
      </c>
      <c r="H3344" s="31" t="str">
        <f t="shared" si="454"/>
        <v>ACCEPTABLE</v>
      </c>
      <c r="J3344" s="33">
        <v>43122.865972222222</v>
      </c>
      <c r="K3344" s="33">
        <v>43122.877083333333</v>
      </c>
      <c r="L3344" s="27">
        <f t="shared" si="455"/>
        <v>1.1111111110949423E-2</v>
      </c>
      <c r="M3344" s="28" t="str">
        <f t="shared" si="456"/>
        <v>TRUE</v>
      </c>
      <c r="N3344" s="31" t="s">
        <v>41</v>
      </c>
      <c r="O3344" s="29" t="s">
        <v>1676</v>
      </c>
      <c r="P3344"/>
      <c r="Q3344"/>
      <c r="R3344"/>
      <c r="S3344"/>
      <c r="T3344"/>
      <c r="U3344"/>
      <c r="V3344"/>
      <c r="W3344"/>
    </row>
    <row r="3345" spans="1:23" ht="27" customHeight="1" thickBot="1" x14ac:dyDescent="0.3">
      <c r="A3345" s="119">
        <v>20586</v>
      </c>
      <c r="B3345" s="70">
        <v>3424</v>
      </c>
      <c r="C3345" s="71" t="s">
        <v>43</v>
      </c>
      <c r="D3345" s="72">
        <v>43122.864583333336</v>
      </c>
      <c r="E3345" s="70" t="s">
        <v>39</v>
      </c>
      <c r="F3345" s="33">
        <v>43122.597222222219</v>
      </c>
      <c r="G3345" s="51">
        <f t="shared" si="457"/>
        <v>0.26736111111677019</v>
      </c>
      <c r="H3345" s="31" t="str">
        <f t="shared" si="454"/>
        <v>ACCEPTABLE</v>
      </c>
      <c r="J3345" s="33">
        <v>43122.898611111108</v>
      </c>
      <c r="K3345" s="33">
        <v>43122.90625</v>
      </c>
      <c r="L3345" s="27">
        <f t="shared" si="455"/>
        <v>7.6388888919609599E-3</v>
      </c>
      <c r="M3345" s="28" t="str">
        <f t="shared" si="456"/>
        <v>TRUE</v>
      </c>
      <c r="N3345" s="31" t="s">
        <v>39</v>
      </c>
      <c r="O3345" s="29" t="s">
        <v>398</v>
      </c>
      <c r="P3345"/>
      <c r="Q3345"/>
      <c r="R3345"/>
      <c r="S3345"/>
      <c r="T3345"/>
      <c r="U3345"/>
      <c r="V3345"/>
      <c r="W3345"/>
    </row>
    <row r="3346" spans="1:23" ht="27" customHeight="1" thickBot="1" x14ac:dyDescent="0.3">
      <c r="A3346" s="119">
        <v>20587</v>
      </c>
      <c r="B3346" s="70">
        <v>3427</v>
      </c>
      <c r="C3346" s="71" t="s">
        <v>43</v>
      </c>
      <c r="D3346" s="72">
        <v>43123.861111111109</v>
      </c>
      <c r="E3346" s="70" t="s">
        <v>41</v>
      </c>
      <c r="F3346" s="33">
        <v>43123.698611111111</v>
      </c>
      <c r="G3346" s="51">
        <f t="shared" ref="G3346:G3347" si="458">IF(D3346="","",D3346-F3346)</f>
        <v>0.16249999999854481</v>
      </c>
      <c r="H3346" s="31" t="str">
        <f t="shared" si="454"/>
        <v>ACCEPTABLE</v>
      </c>
      <c r="J3346" s="33">
        <v>43123.902777777781</v>
      </c>
      <c r="K3346" s="33">
        <v>43123.911111111112</v>
      </c>
      <c r="L3346" s="27">
        <f t="shared" si="455"/>
        <v>8.333333331393078E-3</v>
      </c>
      <c r="M3346" s="28" t="str">
        <f t="shared" si="456"/>
        <v>TRUE</v>
      </c>
      <c r="N3346" s="31" t="s">
        <v>41</v>
      </c>
      <c r="O3346" s="29" t="s">
        <v>1675</v>
      </c>
      <c r="P3346"/>
      <c r="Q3346"/>
      <c r="R3346"/>
      <c r="S3346"/>
      <c r="T3346"/>
      <c r="U3346"/>
      <c r="V3346"/>
      <c r="W3346"/>
    </row>
    <row r="3347" spans="1:23" ht="27" customHeight="1" thickBot="1" x14ac:dyDescent="0.3">
      <c r="A3347" s="119">
        <v>20587</v>
      </c>
      <c r="B3347" s="70">
        <v>3428</v>
      </c>
      <c r="C3347" s="71" t="s">
        <v>40</v>
      </c>
      <c r="D3347" s="72">
        <v>43123.888888888891</v>
      </c>
      <c r="E3347" s="70" t="s">
        <v>39</v>
      </c>
      <c r="F3347" s="33">
        <v>43123.698611111111</v>
      </c>
      <c r="G3347" s="51">
        <f t="shared" si="458"/>
        <v>0.19027777777955635</v>
      </c>
      <c r="H3347" s="31" t="str">
        <f t="shared" si="454"/>
        <v>ACCEPTABLE</v>
      </c>
      <c r="J3347" s="33">
        <v>43123.923611111109</v>
      </c>
      <c r="K3347" s="33">
        <v>43123.934027777781</v>
      </c>
      <c r="L3347" s="27">
        <f t="shared" si="455"/>
        <v>1.0416666671517305E-2</v>
      </c>
      <c r="M3347" s="28" t="str">
        <f t="shared" si="456"/>
        <v>TRUE</v>
      </c>
      <c r="N3347" s="31" t="s">
        <v>39</v>
      </c>
      <c r="O3347" s="29" t="s">
        <v>1155</v>
      </c>
      <c r="P3347"/>
      <c r="Q3347"/>
      <c r="R3347"/>
      <c r="S3347"/>
      <c r="T3347"/>
      <c r="U3347"/>
      <c r="V3347"/>
      <c r="W3347"/>
    </row>
    <row r="3348" spans="1:23" ht="27" customHeight="1" thickBot="1" x14ac:dyDescent="0.3">
      <c r="A3348" s="127">
        <v>20586</v>
      </c>
      <c r="B3348" s="66">
        <v>3429</v>
      </c>
      <c r="C3348" s="67" t="s">
        <v>68</v>
      </c>
      <c r="D3348" s="68">
        <v>43124.277777777781</v>
      </c>
      <c r="E3348" s="66" t="s">
        <v>41</v>
      </c>
      <c r="F3348" s="33">
        <v>43123.698611111111</v>
      </c>
      <c r="G3348" s="51">
        <f t="shared" si="457"/>
        <v>0.57916666667006211</v>
      </c>
      <c r="H3348" s="31" t="str">
        <f t="shared" si="454"/>
        <v>ACCEPTABLE</v>
      </c>
      <c r="J3348" s="33">
        <v>43124.275694444441</v>
      </c>
      <c r="K3348" s="33">
        <v>43124.282638888886</v>
      </c>
      <c r="L3348" s="27">
        <f t="shared" si="455"/>
        <v>6.9444444452528842E-3</v>
      </c>
      <c r="M3348" s="28" t="str">
        <f t="shared" si="456"/>
        <v>TRUE</v>
      </c>
      <c r="N3348" s="31" t="s">
        <v>128</v>
      </c>
      <c r="O3348" s="29" t="s">
        <v>1677</v>
      </c>
      <c r="P3348"/>
      <c r="Q3348"/>
      <c r="R3348"/>
      <c r="S3348"/>
      <c r="T3348"/>
      <c r="U3348"/>
      <c r="V3348"/>
      <c r="W3348"/>
    </row>
    <row r="3349" spans="1:23" ht="27" customHeight="1" thickBot="1" x14ac:dyDescent="0.3">
      <c r="A3349" s="127">
        <v>20586</v>
      </c>
      <c r="B3349" s="66">
        <v>3430</v>
      </c>
      <c r="C3349" s="67" t="s">
        <v>340</v>
      </c>
      <c r="D3349" s="68">
        <v>43124.315972222219</v>
      </c>
      <c r="E3349" s="66" t="s">
        <v>39</v>
      </c>
      <c r="F3349" s="33">
        <v>43123.698611111111</v>
      </c>
      <c r="G3349" s="51">
        <f t="shared" si="457"/>
        <v>0.61736111110803904</v>
      </c>
      <c r="H3349" s="31" t="str">
        <f t="shared" si="454"/>
        <v>ACCEPTABLE</v>
      </c>
      <c r="J3349" s="33">
        <v>43124.302083333336</v>
      </c>
      <c r="K3349" s="33">
        <v>43124.315972222219</v>
      </c>
      <c r="L3349" s="27">
        <f t="shared" si="455"/>
        <v>1.3888888883229811E-2</v>
      </c>
      <c r="M3349" s="28" t="str">
        <f t="shared" si="456"/>
        <v>TRUE</v>
      </c>
      <c r="N3349" s="31" t="s">
        <v>39</v>
      </c>
      <c r="O3349" s="29" t="s">
        <v>1677</v>
      </c>
      <c r="P3349"/>
      <c r="Q3349"/>
      <c r="R3349"/>
      <c r="S3349"/>
      <c r="T3349"/>
      <c r="U3349"/>
      <c r="V3349"/>
      <c r="W3349"/>
    </row>
    <row r="3350" spans="1:23" ht="27" customHeight="1" thickBot="1" x14ac:dyDescent="0.3">
      <c r="A3350" s="119">
        <v>20588</v>
      </c>
      <c r="B3350" s="70">
        <v>3431</v>
      </c>
      <c r="C3350" s="71" t="s">
        <v>340</v>
      </c>
      <c r="D3350" s="72">
        <v>43124.559027777781</v>
      </c>
      <c r="E3350" s="70" t="s">
        <v>41</v>
      </c>
      <c r="F3350" s="33">
        <v>43124.223611111112</v>
      </c>
      <c r="G3350" s="51">
        <f t="shared" si="457"/>
        <v>0.33541666666860692</v>
      </c>
      <c r="H3350" s="31" t="str">
        <f t="shared" si="454"/>
        <v>ACCEPTABLE</v>
      </c>
      <c r="J3350" s="33">
        <v>43124.539583333331</v>
      </c>
      <c r="K3350" s="33">
        <v>43124.551388888889</v>
      </c>
      <c r="L3350" s="27">
        <f t="shared" si="455"/>
        <v>1.1805555557657499E-2</v>
      </c>
      <c r="M3350" s="28" t="str">
        <f t="shared" si="456"/>
        <v>TRUE</v>
      </c>
      <c r="N3350" s="31" t="s">
        <v>41</v>
      </c>
      <c r="O3350" s="29" t="s">
        <v>1678</v>
      </c>
      <c r="P3350"/>
      <c r="Q3350"/>
      <c r="R3350"/>
      <c r="S3350"/>
      <c r="T3350"/>
      <c r="U3350"/>
      <c r="V3350"/>
      <c r="W3350"/>
    </row>
    <row r="3351" spans="1:23" ht="27" customHeight="1" thickBot="1" x14ac:dyDescent="0.3">
      <c r="A3351" s="119">
        <v>20588</v>
      </c>
      <c r="B3351" s="70">
        <v>3432</v>
      </c>
      <c r="C3351" s="71" t="s">
        <v>51</v>
      </c>
      <c r="D3351" s="72">
        <v>43124.59375</v>
      </c>
      <c r="E3351" s="70" t="s">
        <v>39</v>
      </c>
      <c r="F3351" s="33">
        <v>43124.223611111112</v>
      </c>
      <c r="G3351" s="51">
        <f t="shared" si="457"/>
        <v>0.37013888888759539</v>
      </c>
      <c r="H3351" s="31" t="str">
        <f t="shared" si="454"/>
        <v>ACCEPTABLE</v>
      </c>
      <c r="J3351" s="33">
        <v>43124.571527777778</v>
      </c>
      <c r="K3351" s="33">
        <v>43124.579861111109</v>
      </c>
      <c r="L3351" s="27">
        <f t="shared" si="455"/>
        <v>8.333333331393078E-3</v>
      </c>
      <c r="M3351" s="28" t="str">
        <f t="shared" si="456"/>
        <v>TRUE</v>
      </c>
      <c r="N3351" s="31" t="s">
        <v>39</v>
      </c>
      <c r="O3351" s="29" t="s">
        <v>1678</v>
      </c>
      <c r="P3351"/>
      <c r="Q3351"/>
      <c r="R3351"/>
      <c r="S3351"/>
      <c r="T3351"/>
      <c r="U3351"/>
      <c r="V3351"/>
      <c r="W3351"/>
    </row>
    <row r="3352" spans="1:23" ht="27" customHeight="1" thickBot="1" x14ac:dyDescent="0.3">
      <c r="A3352" s="127">
        <v>20588</v>
      </c>
      <c r="B3352" s="66">
        <v>3433</v>
      </c>
      <c r="C3352" s="67" t="s">
        <v>53</v>
      </c>
      <c r="D3352" s="68">
        <v>43125.361111111109</v>
      </c>
      <c r="E3352" s="66" t="s">
        <v>41</v>
      </c>
      <c r="F3352" s="33">
        <v>43125.250694444447</v>
      </c>
      <c r="G3352" s="51">
        <f t="shared" si="457"/>
        <v>0.11041666666278616</v>
      </c>
      <c r="H3352" s="31" t="str">
        <f t="shared" si="454"/>
        <v>ACCEPTABLE</v>
      </c>
      <c r="J3352" s="33">
        <v>43125.366666666669</v>
      </c>
      <c r="K3352" s="33">
        <v>43125.371527777781</v>
      </c>
      <c r="L3352" s="27">
        <f t="shared" si="455"/>
        <v>4.8611111124046147E-3</v>
      </c>
      <c r="M3352" s="28" t="str">
        <f t="shared" si="456"/>
        <v>TRUE</v>
      </c>
      <c r="N3352" s="31" t="s">
        <v>41</v>
      </c>
      <c r="O3352" s="29" t="s">
        <v>763</v>
      </c>
      <c r="P3352"/>
      <c r="Q3352"/>
      <c r="R3352"/>
      <c r="S3352"/>
      <c r="T3352"/>
      <c r="U3352"/>
      <c r="V3352"/>
      <c r="W3352"/>
    </row>
    <row r="3353" spans="1:23" ht="27" customHeight="1" thickBot="1" x14ac:dyDescent="0.3">
      <c r="A3353" s="119">
        <v>20588</v>
      </c>
      <c r="B3353" s="70">
        <v>3434</v>
      </c>
      <c r="C3353" s="71" t="s">
        <v>53</v>
      </c>
      <c r="D3353" s="72">
        <v>43125.409722222219</v>
      </c>
      <c r="E3353" s="70" t="s">
        <v>39</v>
      </c>
      <c r="F3353" s="33">
        <v>43125.250694444447</v>
      </c>
      <c r="G3353" s="51">
        <f t="shared" si="457"/>
        <v>0.15902777777228039</v>
      </c>
      <c r="H3353" s="31" t="str">
        <f t="shared" si="454"/>
        <v>ACCEPTABLE</v>
      </c>
      <c r="J3353" s="33">
        <v>43125.426388888889</v>
      </c>
      <c r="K3353" s="33">
        <v>43125.433333333334</v>
      </c>
      <c r="L3353" s="27">
        <f t="shared" si="455"/>
        <v>6.9444444452528842E-3</v>
      </c>
      <c r="M3353" s="28" t="str">
        <f t="shared" si="456"/>
        <v>TRUE</v>
      </c>
      <c r="N3353" s="31" t="s">
        <v>39</v>
      </c>
      <c r="O3353" s="29" t="s">
        <v>763</v>
      </c>
      <c r="P3353"/>
      <c r="Q3353"/>
      <c r="R3353"/>
      <c r="S3353"/>
      <c r="T3353"/>
      <c r="U3353"/>
      <c r="V3353"/>
      <c r="W3353"/>
    </row>
    <row r="3354" spans="1:23" ht="27" customHeight="1" thickBot="1" x14ac:dyDescent="0.3">
      <c r="A3354" s="119">
        <v>20588</v>
      </c>
      <c r="B3354" s="70">
        <v>3435</v>
      </c>
      <c r="C3354" s="71" t="s">
        <v>68</v>
      </c>
      <c r="D3354" s="76">
        <v>43126.527777777781</v>
      </c>
      <c r="E3354" s="70" t="s">
        <v>41</v>
      </c>
      <c r="F3354" s="33">
        <v>43126.26458333333</v>
      </c>
      <c r="G3354" s="51">
        <f t="shared" si="457"/>
        <v>0.26319444445107365</v>
      </c>
      <c r="H3354" s="31" t="str">
        <f t="shared" si="454"/>
        <v>ACCEPTABLE</v>
      </c>
      <c r="J3354" s="33">
        <v>43126.525694444441</v>
      </c>
      <c r="K3354" s="33">
        <v>43126.53125</v>
      </c>
      <c r="L3354" s="27">
        <f t="shared" si="455"/>
        <v>5.5555555591126904E-3</v>
      </c>
      <c r="M3354" s="28" t="str">
        <f t="shared" si="456"/>
        <v>TRUE</v>
      </c>
      <c r="N3354" s="31" t="s">
        <v>41</v>
      </c>
      <c r="O3354" s="29" t="s">
        <v>1679</v>
      </c>
      <c r="P3354"/>
      <c r="Q3354"/>
      <c r="R3354"/>
      <c r="S3354"/>
      <c r="T3354"/>
      <c r="U3354"/>
      <c r="V3354"/>
      <c r="W3354"/>
    </row>
    <row r="3355" spans="1:23" ht="27" customHeight="1" thickBot="1" x14ac:dyDescent="0.3">
      <c r="A3355" s="119">
        <v>20588</v>
      </c>
      <c r="B3355" s="70">
        <v>3436</v>
      </c>
      <c r="C3355" s="75" t="s">
        <v>340</v>
      </c>
      <c r="D3355" s="76">
        <v>43126.552083333336</v>
      </c>
      <c r="E3355" s="70" t="s">
        <v>39</v>
      </c>
      <c r="F3355" s="33">
        <v>43126.26458333333</v>
      </c>
      <c r="G3355" s="51">
        <f t="shared" si="457"/>
        <v>0.28750000000582077</v>
      </c>
      <c r="H3355" s="31" t="str">
        <f t="shared" si="454"/>
        <v>ACCEPTABLE</v>
      </c>
      <c r="J3355" s="33">
        <v>43126.545138888891</v>
      </c>
      <c r="K3355" s="33">
        <v>43126.555555555555</v>
      </c>
      <c r="L3355" s="27">
        <f t="shared" si="455"/>
        <v>1.0416666664241347E-2</v>
      </c>
      <c r="M3355" s="28" t="str">
        <f t="shared" si="456"/>
        <v>TRUE</v>
      </c>
      <c r="N3355" s="31" t="s">
        <v>39</v>
      </c>
      <c r="O3355" s="29" t="s">
        <v>1680</v>
      </c>
      <c r="P3355"/>
      <c r="Q3355"/>
      <c r="R3355"/>
      <c r="S3355"/>
      <c r="T3355"/>
      <c r="U3355"/>
      <c r="V3355"/>
      <c r="W3355"/>
    </row>
    <row r="3356" spans="1:23" ht="27" customHeight="1" thickBot="1" x14ac:dyDescent="0.3">
      <c r="A3356" s="98">
        <v>20589</v>
      </c>
      <c r="B3356" s="66">
        <v>3437</v>
      </c>
      <c r="C3356" s="79" t="s">
        <v>340</v>
      </c>
      <c r="D3356" s="80">
        <v>43126.684027777781</v>
      </c>
      <c r="E3356" s="66" t="s">
        <v>41</v>
      </c>
      <c r="F3356" s="33">
        <v>43126.26458333333</v>
      </c>
      <c r="G3356" s="51">
        <f t="shared" si="457"/>
        <v>0.41944444445107365</v>
      </c>
      <c r="H3356" s="31" t="str">
        <f t="shared" si="454"/>
        <v>ACCEPTABLE</v>
      </c>
      <c r="J3356" s="33">
        <v>43126.673611111109</v>
      </c>
      <c r="K3356" s="33">
        <v>43126.684027777781</v>
      </c>
      <c r="L3356" s="27">
        <f t="shared" si="455"/>
        <v>1.0416666671517305E-2</v>
      </c>
      <c r="M3356" s="28" t="str">
        <f t="shared" si="456"/>
        <v>TRUE</v>
      </c>
      <c r="N3356" s="31" t="s">
        <v>41</v>
      </c>
      <c r="O3356" s="29" t="s">
        <v>1681</v>
      </c>
      <c r="P3356"/>
      <c r="Q3356"/>
      <c r="R3356"/>
      <c r="S3356"/>
      <c r="T3356"/>
      <c r="U3356"/>
      <c r="V3356"/>
      <c r="W3356"/>
    </row>
    <row r="3357" spans="1:23" ht="27" customHeight="1" thickBot="1" x14ac:dyDescent="0.3">
      <c r="A3357" s="98">
        <v>20589</v>
      </c>
      <c r="B3357" s="66">
        <v>3438</v>
      </c>
      <c r="C3357" s="67" t="s">
        <v>68</v>
      </c>
      <c r="D3357" s="80">
        <v>43126.71875</v>
      </c>
      <c r="E3357" s="66" t="s">
        <v>39</v>
      </c>
      <c r="F3357" s="33">
        <v>43126.26458333333</v>
      </c>
      <c r="G3357" s="51">
        <f t="shared" si="457"/>
        <v>0.45416666667006211</v>
      </c>
      <c r="H3357" s="31" t="str">
        <f t="shared" si="454"/>
        <v>ACCEPTABLE</v>
      </c>
      <c r="J3357" s="33">
        <v>43126.706250000003</v>
      </c>
      <c r="K3357" s="33">
        <v>43126.711805555555</v>
      </c>
      <c r="L3357" s="27">
        <f t="shared" si="455"/>
        <v>5.5555555518367328E-3</v>
      </c>
      <c r="M3357" s="28" t="str">
        <f t="shared" si="456"/>
        <v>TRUE</v>
      </c>
      <c r="N3357" s="31" t="s">
        <v>39</v>
      </c>
      <c r="O3357" s="29" t="s">
        <v>181</v>
      </c>
      <c r="P3357"/>
      <c r="Q3357"/>
      <c r="R3357"/>
      <c r="S3357"/>
      <c r="T3357"/>
      <c r="U3357"/>
      <c r="V3357"/>
      <c r="W3357"/>
    </row>
    <row r="3358" spans="1:23" ht="27" customHeight="1" thickBot="1" x14ac:dyDescent="0.3">
      <c r="A3358" s="97">
        <v>20589</v>
      </c>
      <c r="B3358" s="70">
        <v>3435</v>
      </c>
      <c r="C3358" s="75" t="s">
        <v>40</v>
      </c>
      <c r="D3358" s="76">
        <v>43127.111111111109</v>
      </c>
      <c r="E3358" s="74" t="s">
        <v>41</v>
      </c>
      <c r="F3358" s="33">
        <v>43126.8</v>
      </c>
      <c r="G3358" s="51">
        <f t="shared" si="457"/>
        <v>0.31111111110658385</v>
      </c>
      <c r="H3358" s="31" t="str">
        <f t="shared" si="454"/>
        <v>ACCEPTABLE</v>
      </c>
      <c r="J3358" s="33">
        <v>43127.131944444445</v>
      </c>
      <c r="K3358" s="33">
        <v>43127.142361111109</v>
      </c>
      <c r="L3358" s="27">
        <f t="shared" si="455"/>
        <v>1.0416666664241347E-2</v>
      </c>
      <c r="M3358" s="28" t="str">
        <f t="shared" si="456"/>
        <v>TRUE</v>
      </c>
      <c r="N3358" s="31" t="s">
        <v>41</v>
      </c>
      <c r="O3358" s="29" t="s">
        <v>1682</v>
      </c>
      <c r="P3358"/>
      <c r="Q3358"/>
      <c r="R3358"/>
      <c r="S3358"/>
      <c r="T3358"/>
      <c r="U3358"/>
      <c r="V3358"/>
      <c r="W3358"/>
    </row>
    <row r="3359" spans="1:23" ht="27" customHeight="1" thickBot="1" x14ac:dyDescent="0.3">
      <c r="A3359" s="97">
        <v>20589</v>
      </c>
      <c r="B3359" s="70">
        <v>3436</v>
      </c>
      <c r="C3359" s="75" t="s">
        <v>43</v>
      </c>
      <c r="D3359" s="76">
        <v>43127.138888888891</v>
      </c>
      <c r="E3359" s="74" t="s">
        <v>39</v>
      </c>
      <c r="F3359" s="33">
        <v>43126.8</v>
      </c>
      <c r="G3359" s="51">
        <f t="shared" si="457"/>
        <v>0.33888888888759539</v>
      </c>
      <c r="H3359" s="31" t="str">
        <f t="shared" si="454"/>
        <v>ACCEPTABLE</v>
      </c>
      <c r="J3359" s="33">
        <v>43127.164583333331</v>
      </c>
      <c r="K3359" s="33">
        <v>43127.17083333333</v>
      </c>
      <c r="L3359" s="27">
        <f t="shared" si="455"/>
        <v>6.2499999985448085E-3</v>
      </c>
      <c r="M3359" s="28" t="str">
        <f t="shared" si="456"/>
        <v>TRUE</v>
      </c>
      <c r="N3359" s="31" t="s">
        <v>39</v>
      </c>
      <c r="O3359" s="29" t="s">
        <v>1155</v>
      </c>
      <c r="P3359"/>
      <c r="Q3359"/>
      <c r="R3359"/>
      <c r="S3359"/>
      <c r="T3359"/>
      <c r="U3359"/>
      <c r="V3359"/>
      <c r="W3359"/>
    </row>
    <row r="3360" spans="1:23" ht="27" customHeight="1" thickBot="1" x14ac:dyDescent="0.3">
      <c r="A3360" s="97">
        <v>20590</v>
      </c>
      <c r="B3360" s="70">
        <v>3441</v>
      </c>
      <c r="C3360" s="75" t="s">
        <v>43</v>
      </c>
      <c r="D3360" s="76">
        <v>43127.631944444445</v>
      </c>
      <c r="E3360" s="74" t="s">
        <v>41</v>
      </c>
      <c r="F3360" s="33">
        <v>43127.520138888889</v>
      </c>
      <c r="G3360" s="51">
        <f t="shared" si="457"/>
        <v>0.11180555555620231</v>
      </c>
      <c r="H3360" s="31" t="str">
        <f t="shared" si="454"/>
        <v>ACCEPTABLE</v>
      </c>
      <c r="J3360" s="33">
        <v>43127.611111111109</v>
      </c>
      <c r="K3360" s="33">
        <v>43127.618055555555</v>
      </c>
      <c r="L3360" s="27">
        <f t="shared" si="455"/>
        <v>6.9444444452528842E-3</v>
      </c>
      <c r="M3360" s="28" t="str">
        <f t="shared" si="456"/>
        <v>TRUE</v>
      </c>
      <c r="N3360" s="31" t="s">
        <v>41</v>
      </c>
      <c r="O3360" s="29" t="s">
        <v>453</v>
      </c>
      <c r="P3360"/>
      <c r="Q3360"/>
      <c r="R3360"/>
      <c r="S3360"/>
      <c r="T3360"/>
      <c r="U3360"/>
      <c r="V3360"/>
      <c r="W3360"/>
    </row>
    <row r="3361" spans="1:23" ht="27" customHeight="1" thickBot="1" x14ac:dyDescent="0.3">
      <c r="A3361" s="98">
        <v>20590</v>
      </c>
      <c r="B3361" s="66">
        <v>3443</v>
      </c>
      <c r="C3361" s="79" t="s">
        <v>40</v>
      </c>
      <c r="D3361" s="80">
        <v>43127.666666666664</v>
      </c>
      <c r="E3361" s="78" t="s">
        <v>39</v>
      </c>
      <c r="F3361" s="33">
        <v>43127.520138888889</v>
      </c>
      <c r="G3361" s="51">
        <f t="shared" si="457"/>
        <v>0.14652777777519077</v>
      </c>
      <c r="H3361" s="31" t="str">
        <f t="shared" si="454"/>
        <v>ACCEPTABLE</v>
      </c>
      <c r="J3361" s="33">
        <v>43127.635416666664</v>
      </c>
      <c r="K3361" s="33">
        <v>43127.645833333336</v>
      </c>
      <c r="L3361" s="27">
        <f t="shared" si="455"/>
        <v>1.0416666671517305E-2</v>
      </c>
      <c r="M3361" s="28" t="str">
        <f t="shared" si="456"/>
        <v>TRUE</v>
      </c>
      <c r="N3361" s="31" t="s">
        <v>39</v>
      </c>
      <c r="O3361" s="29" t="s">
        <v>1604</v>
      </c>
      <c r="P3361"/>
      <c r="Q3361"/>
      <c r="R3361"/>
      <c r="S3361"/>
      <c r="T3361"/>
      <c r="U3361"/>
      <c r="V3361"/>
      <c r="W3361"/>
    </row>
    <row r="3362" spans="1:23" ht="27" customHeight="1" thickBot="1" x14ac:dyDescent="0.3">
      <c r="A3362" s="98">
        <v>20589</v>
      </c>
      <c r="B3362" s="66">
        <v>3444</v>
      </c>
      <c r="C3362" s="79" t="s">
        <v>64</v>
      </c>
      <c r="D3362" s="80">
        <v>43127.704861111109</v>
      </c>
      <c r="E3362" s="78" t="s">
        <v>39</v>
      </c>
      <c r="F3362" s="33">
        <v>43127.520138888889</v>
      </c>
      <c r="G3362" s="51">
        <f t="shared" si="457"/>
        <v>0.18472222222044365</v>
      </c>
      <c r="H3362" s="31" t="str">
        <f t="shared" ref="H3362:H3415" si="459">IF(D3362-F3362&lt;0,"TOO LATE",IF(G3362="","",IF(OR(DAY(D3362-F3362)&gt;1,AND(HOUR(D3362-F3362)&gt;HOUR("0:59"),(SIGN(D3362-F3362)=1))),"ACCEPTABLE","TOO LATE")))</f>
        <v>ACCEPTABLE</v>
      </c>
      <c r="J3362" s="33">
        <v>43127.688888888886</v>
      </c>
      <c r="K3362" s="33">
        <v>43127.694444444445</v>
      </c>
      <c r="L3362" s="27">
        <f t="shared" si="455"/>
        <v>5.5555555591126904E-3</v>
      </c>
      <c r="M3362" s="28" t="str">
        <f t="shared" si="456"/>
        <v>TRUE</v>
      </c>
      <c r="N3362" s="31" t="s">
        <v>39</v>
      </c>
      <c r="O3362" s="29" t="s">
        <v>181</v>
      </c>
      <c r="P3362"/>
      <c r="Q3362"/>
      <c r="R3362"/>
      <c r="S3362"/>
      <c r="T3362"/>
      <c r="U3362"/>
      <c r="V3362"/>
      <c r="W3362"/>
    </row>
    <row r="3363" spans="1:23" ht="27" customHeight="1" thickBot="1" x14ac:dyDescent="0.3">
      <c r="A3363" s="98">
        <v>20589</v>
      </c>
      <c r="B3363" s="66">
        <v>3445</v>
      </c>
      <c r="C3363" s="79" t="s">
        <v>68</v>
      </c>
      <c r="D3363" s="80">
        <v>43129.277777777781</v>
      </c>
      <c r="E3363" s="78" t="s">
        <v>41</v>
      </c>
      <c r="F3363" s="33">
        <v>43129.238194444442</v>
      </c>
      <c r="G3363" s="51">
        <f t="shared" si="457"/>
        <v>3.9583333338669036E-2</v>
      </c>
      <c r="H3363" s="31" t="str">
        <f t="shared" si="459"/>
        <v>TOO LATE</v>
      </c>
      <c r="J3363" s="33">
        <v>43129.27847222222</v>
      </c>
      <c r="K3363" s="33">
        <v>43129.286111111112</v>
      </c>
      <c r="L3363" s="27">
        <f t="shared" ref="L3363:L3416" si="460">IF(OR(K3363="",J3363=""), "Incomplete Data", K3363-J3363)</f>
        <v>7.6388888919609599E-3</v>
      </c>
      <c r="M3363" s="28" t="str">
        <f t="shared" ref="M3363:M3416" si="461">_xlfn.IFS(OR(J3363=0,K3363=0,L3363=""), "Incomplete Data", OR(L3363&gt;$M$5,L3363&lt;-$M$5),"FALSE",  OR(L3363&lt;=$M$5,L3363&gt;-$M$5), "TRUE")</f>
        <v>TRUE</v>
      </c>
      <c r="N3363" s="31" t="s">
        <v>41</v>
      </c>
      <c r="O3363" s="29" t="s">
        <v>453</v>
      </c>
      <c r="P3363"/>
      <c r="Q3363"/>
      <c r="R3363"/>
      <c r="S3363"/>
      <c r="T3363"/>
      <c r="U3363"/>
      <c r="V3363"/>
      <c r="W3363"/>
    </row>
    <row r="3364" spans="1:23" ht="27" customHeight="1" thickBot="1" x14ac:dyDescent="0.3">
      <c r="A3364" s="98">
        <v>20589</v>
      </c>
      <c r="B3364" s="66">
        <v>3446</v>
      </c>
      <c r="C3364" s="79" t="s">
        <v>340</v>
      </c>
      <c r="D3364" s="80">
        <v>43129.305555555555</v>
      </c>
      <c r="E3364" s="78" t="s">
        <v>39</v>
      </c>
      <c r="F3364" s="33">
        <v>43129.238194444442</v>
      </c>
      <c r="G3364" s="51">
        <f t="shared" ref="G3364:G3418" si="462">IF(D3364="","",D3364-F3364)</f>
        <v>6.7361111112404615E-2</v>
      </c>
      <c r="H3364" s="31" t="str">
        <f t="shared" si="459"/>
        <v>ACCEPTABLE</v>
      </c>
      <c r="J3364" s="33">
        <v>43129.3125</v>
      </c>
      <c r="K3364" s="33">
        <v>43129.324305555558</v>
      </c>
      <c r="L3364" s="27">
        <f t="shared" si="460"/>
        <v>1.1805555557657499E-2</v>
      </c>
      <c r="M3364" s="28" t="str">
        <f t="shared" si="461"/>
        <v>TRUE</v>
      </c>
      <c r="N3364" s="31" t="s">
        <v>39</v>
      </c>
      <c r="O3364" s="29" t="s">
        <v>1683</v>
      </c>
      <c r="P3364"/>
      <c r="Q3364"/>
      <c r="R3364"/>
      <c r="S3364"/>
      <c r="T3364"/>
      <c r="U3364"/>
      <c r="V3364"/>
      <c r="W3364"/>
    </row>
    <row r="3365" spans="1:23" ht="27" customHeight="1" thickBot="1" x14ac:dyDescent="0.3">
      <c r="A3365" s="97">
        <v>20591</v>
      </c>
      <c r="B3365" s="70">
        <v>3447</v>
      </c>
      <c r="C3365" s="75" t="s">
        <v>340</v>
      </c>
      <c r="D3365" s="76">
        <v>43129.402777777781</v>
      </c>
      <c r="E3365" s="74" t="s">
        <v>41</v>
      </c>
      <c r="F3365" s="33">
        <v>43129.238194444442</v>
      </c>
      <c r="G3365" s="51">
        <f t="shared" si="462"/>
        <v>0.16458333333866904</v>
      </c>
      <c r="H3365" s="31" t="str">
        <f t="shared" si="459"/>
        <v>ACCEPTABLE</v>
      </c>
      <c r="J3365" s="33">
        <v>43129.397916666669</v>
      </c>
      <c r="K3365" s="33">
        <v>43129.410416666666</v>
      </c>
      <c r="L3365" s="27">
        <f t="shared" si="460"/>
        <v>1.2499999997089617E-2</v>
      </c>
      <c r="M3365" s="28" t="str">
        <f t="shared" si="461"/>
        <v>TRUE</v>
      </c>
      <c r="N3365" s="31" t="s">
        <v>128</v>
      </c>
      <c r="O3365" s="29" t="s">
        <v>1684</v>
      </c>
      <c r="P3365"/>
      <c r="Q3365"/>
      <c r="R3365"/>
      <c r="S3365"/>
      <c r="T3365"/>
      <c r="U3365"/>
      <c r="V3365"/>
      <c r="W3365"/>
    </row>
    <row r="3366" spans="1:23" ht="27" customHeight="1" thickBot="1" x14ac:dyDescent="0.3">
      <c r="A3366" s="97">
        <v>20591</v>
      </c>
      <c r="B3366" s="70">
        <v>3448</v>
      </c>
      <c r="C3366" s="75" t="s">
        <v>68</v>
      </c>
      <c r="D3366" s="76">
        <v>43129.440972222219</v>
      </c>
      <c r="E3366" s="74" t="s">
        <v>39</v>
      </c>
      <c r="F3366" s="33">
        <v>43129.238194444442</v>
      </c>
      <c r="G3366" s="51">
        <f t="shared" si="462"/>
        <v>0.20277777777664596</v>
      </c>
      <c r="H3366" s="31" t="str">
        <f t="shared" si="459"/>
        <v>ACCEPTABLE</v>
      </c>
      <c r="J3366" s="33">
        <v>43129.438194444447</v>
      </c>
      <c r="K3366" s="33">
        <v>43129.445833333331</v>
      </c>
      <c r="L3366" s="27">
        <f t="shared" si="460"/>
        <v>7.6388888846850023E-3</v>
      </c>
      <c r="M3366" s="28" t="str">
        <f t="shared" si="461"/>
        <v>TRUE</v>
      </c>
      <c r="N3366" s="31" t="s">
        <v>39</v>
      </c>
      <c r="O3366" s="29" t="s">
        <v>1685</v>
      </c>
      <c r="P3366"/>
      <c r="Q3366"/>
      <c r="R3366"/>
      <c r="S3366"/>
      <c r="T3366"/>
      <c r="U3366"/>
      <c r="V3366"/>
      <c r="W3366"/>
    </row>
    <row r="3367" spans="1:23" ht="27" customHeight="1" thickBot="1" x14ac:dyDescent="0.3">
      <c r="A3367" s="98">
        <v>20592</v>
      </c>
      <c r="B3367" s="66">
        <v>3449</v>
      </c>
      <c r="C3367" s="67" t="s">
        <v>1175</v>
      </c>
      <c r="D3367" s="80">
        <v>43129.673611111109</v>
      </c>
      <c r="E3367" s="78" t="s">
        <v>41</v>
      </c>
      <c r="F3367" s="33">
        <v>43129.622916666667</v>
      </c>
      <c r="G3367" s="51">
        <f t="shared" si="462"/>
        <v>5.0694444442342501E-2</v>
      </c>
      <c r="H3367" s="31" t="str">
        <f t="shared" si="459"/>
        <v>ACCEPTABLE</v>
      </c>
      <c r="J3367" s="33">
        <v>43129.658333333333</v>
      </c>
      <c r="K3367" s="33">
        <v>43129.670138888891</v>
      </c>
      <c r="L3367" s="27">
        <f t="shared" si="460"/>
        <v>1.1805555557657499E-2</v>
      </c>
      <c r="M3367" s="28" t="str">
        <f t="shared" si="461"/>
        <v>TRUE</v>
      </c>
      <c r="N3367" s="31" t="s">
        <v>41</v>
      </c>
      <c r="O3367" s="29" t="s">
        <v>1686</v>
      </c>
      <c r="P3367"/>
      <c r="Q3367"/>
      <c r="R3367"/>
      <c r="S3367"/>
      <c r="T3367"/>
      <c r="U3367"/>
      <c r="V3367"/>
      <c r="W3367"/>
    </row>
    <row r="3368" spans="1:23" ht="27" customHeight="1" thickBot="1" x14ac:dyDescent="0.3">
      <c r="A3368" s="98">
        <v>20592</v>
      </c>
      <c r="B3368" s="66">
        <v>3450</v>
      </c>
      <c r="C3368" s="79" t="s">
        <v>1687</v>
      </c>
      <c r="D3368" s="80">
        <v>43129.697916666664</v>
      </c>
      <c r="E3368" s="78" t="s">
        <v>39</v>
      </c>
      <c r="F3368" s="33">
        <v>43129.622916666667</v>
      </c>
      <c r="G3368" s="51">
        <f t="shared" si="462"/>
        <v>7.4999999997089617E-2</v>
      </c>
      <c r="H3368" s="31" t="str">
        <f t="shared" si="459"/>
        <v>ACCEPTABLE</v>
      </c>
      <c r="J3368" s="33">
        <v>43129.680555555555</v>
      </c>
      <c r="K3368" s="33">
        <v>43129.693055555559</v>
      </c>
      <c r="L3368" s="27">
        <f t="shared" si="460"/>
        <v>1.2500000004365575E-2</v>
      </c>
      <c r="M3368" s="28" t="str">
        <f t="shared" si="461"/>
        <v>TRUE</v>
      </c>
      <c r="N3368" s="31" t="s">
        <v>39</v>
      </c>
      <c r="O3368" s="29" t="s">
        <v>1686</v>
      </c>
      <c r="P3368"/>
      <c r="Q3368"/>
      <c r="R3368"/>
      <c r="S3368"/>
      <c r="T3368"/>
      <c r="U3368"/>
      <c r="V3368"/>
      <c r="W3368"/>
    </row>
    <row r="3369" spans="1:23" ht="27" customHeight="1" thickBot="1" x14ac:dyDescent="0.3">
      <c r="A3369" s="97">
        <v>20593</v>
      </c>
      <c r="B3369" s="70">
        <v>3451</v>
      </c>
      <c r="C3369" s="75" t="s">
        <v>40</v>
      </c>
      <c r="D3369" s="76">
        <v>43130.086805555555</v>
      </c>
      <c r="E3369" s="74" t="s">
        <v>41</v>
      </c>
      <c r="F3369" s="33">
        <v>43130.000694444447</v>
      </c>
      <c r="G3369" s="51">
        <f t="shared" si="462"/>
        <v>8.611111110803904E-2</v>
      </c>
      <c r="H3369" s="31" t="str">
        <f t="shared" si="459"/>
        <v>ACCEPTABLE</v>
      </c>
      <c r="J3369" s="33">
        <v>43130.049305555556</v>
      </c>
      <c r="K3369" s="33">
        <v>43130.065972222219</v>
      </c>
      <c r="L3369" s="27">
        <f t="shared" si="460"/>
        <v>1.6666666662786156E-2</v>
      </c>
      <c r="M3369" s="28" t="str">
        <f t="shared" si="461"/>
        <v>TRUE</v>
      </c>
      <c r="N3369" s="31" t="s">
        <v>41</v>
      </c>
      <c r="O3369" s="29" t="s">
        <v>902</v>
      </c>
      <c r="P3369"/>
      <c r="Q3369"/>
      <c r="R3369"/>
      <c r="S3369"/>
      <c r="T3369"/>
      <c r="U3369"/>
      <c r="V3369"/>
      <c r="W3369"/>
    </row>
    <row r="3370" spans="1:23" ht="27" customHeight="1" thickBot="1" x14ac:dyDescent="0.3">
      <c r="A3370" s="97">
        <v>20593</v>
      </c>
      <c r="B3370" s="70">
        <v>3452</v>
      </c>
      <c r="C3370" s="75" t="s">
        <v>43</v>
      </c>
      <c r="D3370" s="76">
        <v>43130.125</v>
      </c>
      <c r="E3370" s="74" t="s">
        <v>39</v>
      </c>
      <c r="F3370" s="33">
        <v>43130.000694444447</v>
      </c>
      <c r="G3370" s="51">
        <f t="shared" si="462"/>
        <v>0.12430555555329192</v>
      </c>
      <c r="H3370" s="31" t="str">
        <f t="shared" si="459"/>
        <v>ACCEPTABLE</v>
      </c>
      <c r="J3370" s="33">
        <v>43130.095833333333</v>
      </c>
      <c r="K3370" s="33">
        <v>43130.100694444445</v>
      </c>
      <c r="L3370" s="27">
        <f t="shared" si="460"/>
        <v>4.8611111124046147E-3</v>
      </c>
      <c r="M3370" s="28" t="str">
        <f t="shared" si="461"/>
        <v>TRUE</v>
      </c>
      <c r="N3370" s="31" t="s">
        <v>39</v>
      </c>
      <c r="O3370" s="29" t="s">
        <v>398</v>
      </c>
      <c r="P3370"/>
      <c r="Q3370"/>
      <c r="R3370"/>
      <c r="S3370"/>
      <c r="T3370"/>
      <c r="U3370"/>
      <c r="V3370"/>
      <c r="W3370"/>
    </row>
    <row r="3371" spans="1:23" ht="27" customHeight="1" thickBot="1" x14ac:dyDescent="0.3">
      <c r="A3371" s="98">
        <v>20594</v>
      </c>
      <c r="B3371" s="66">
        <v>3453</v>
      </c>
      <c r="C3371" s="79" t="s">
        <v>40</v>
      </c>
      <c r="D3371" s="80">
        <v>43130.395833333336</v>
      </c>
      <c r="E3371" s="78" t="s">
        <v>41</v>
      </c>
      <c r="F3371" s="33">
        <v>43130.298611111109</v>
      </c>
      <c r="G3371" s="51">
        <f t="shared" si="462"/>
        <v>9.7222222226264421E-2</v>
      </c>
      <c r="H3371" s="31" t="str">
        <f t="shared" si="459"/>
        <v>ACCEPTABLE</v>
      </c>
      <c r="J3371" s="33">
        <v>43130.380555555559</v>
      </c>
      <c r="K3371" s="33">
        <v>43130.392361111109</v>
      </c>
      <c r="L3371" s="27">
        <f t="shared" si="460"/>
        <v>1.1805555550381541E-2</v>
      </c>
      <c r="M3371" s="28" t="str">
        <f t="shared" si="461"/>
        <v>TRUE</v>
      </c>
      <c r="N3371" s="31" t="s">
        <v>41</v>
      </c>
      <c r="O3371" s="29" t="s">
        <v>1688</v>
      </c>
      <c r="P3371"/>
      <c r="Q3371"/>
      <c r="R3371"/>
      <c r="S3371"/>
      <c r="T3371"/>
      <c r="U3371"/>
      <c r="V3371"/>
      <c r="W3371"/>
    </row>
    <row r="3372" spans="1:23" ht="27" customHeight="1" thickBot="1" x14ac:dyDescent="0.3">
      <c r="A3372" s="97">
        <v>20594</v>
      </c>
      <c r="B3372" s="70">
        <v>3454</v>
      </c>
      <c r="C3372" s="75" t="s">
        <v>43</v>
      </c>
      <c r="D3372" s="76">
        <v>43130.427083333336</v>
      </c>
      <c r="E3372" s="74" t="s">
        <v>39</v>
      </c>
      <c r="F3372" s="33">
        <v>43130.298611111109</v>
      </c>
      <c r="G3372" s="51">
        <f t="shared" si="462"/>
        <v>0.12847222222626442</v>
      </c>
      <c r="H3372" s="31" t="str">
        <f t="shared" si="459"/>
        <v>ACCEPTABLE</v>
      </c>
      <c r="J3372" s="33">
        <v>43130.422222222223</v>
      </c>
      <c r="K3372" s="33">
        <v>43130.427777777775</v>
      </c>
      <c r="L3372" s="27">
        <f t="shared" si="460"/>
        <v>5.5555555518367328E-3</v>
      </c>
      <c r="M3372" s="28" t="str">
        <f t="shared" si="461"/>
        <v>TRUE</v>
      </c>
      <c r="N3372" s="31" t="s">
        <v>39</v>
      </c>
      <c r="O3372" s="29" t="s">
        <v>398</v>
      </c>
      <c r="P3372"/>
      <c r="Q3372"/>
      <c r="R3372"/>
      <c r="S3372"/>
      <c r="T3372"/>
      <c r="U3372"/>
      <c r="V3372"/>
      <c r="W3372"/>
    </row>
    <row r="3373" spans="1:23" ht="27" customHeight="1" thickBot="1" x14ac:dyDescent="0.3">
      <c r="A3373" s="97">
        <v>20594</v>
      </c>
      <c r="B3373" s="70">
        <v>3455</v>
      </c>
      <c r="C3373" s="75" t="s">
        <v>43</v>
      </c>
      <c r="D3373" s="76">
        <v>43130.802083333336</v>
      </c>
      <c r="E3373" s="74" t="s">
        <v>41</v>
      </c>
      <c r="F3373" s="33">
        <v>43130.656944444447</v>
      </c>
      <c r="G3373" s="51">
        <f t="shared" si="462"/>
        <v>0.14513888888905058</v>
      </c>
      <c r="H3373" s="31" t="str">
        <f t="shared" si="459"/>
        <v>ACCEPTABLE</v>
      </c>
      <c r="J3373" s="33">
        <v>43130.819444444445</v>
      </c>
      <c r="K3373" s="33">
        <v>43130.826388888891</v>
      </c>
      <c r="L3373" s="27">
        <f t="shared" si="460"/>
        <v>6.9444444452528842E-3</v>
      </c>
      <c r="M3373" s="28" t="str">
        <f t="shared" si="461"/>
        <v>TRUE</v>
      </c>
      <c r="N3373" s="31" t="s">
        <v>41</v>
      </c>
      <c r="O3373" s="29" t="s">
        <v>398</v>
      </c>
      <c r="P3373"/>
      <c r="Q3373"/>
      <c r="R3373"/>
      <c r="S3373"/>
      <c r="T3373"/>
      <c r="U3373"/>
      <c r="V3373"/>
      <c r="W3373"/>
    </row>
    <row r="3374" spans="1:23" ht="27" customHeight="1" thickBot="1" x14ac:dyDescent="0.3">
      <c r="A3374" s="97">
        <v>20594</v>
      </c>
      <c r="B3374" s="70">
        <v>3456</v>
      </c>
      <c r="C3374" s="75" t="s">
        <v>40</v>
      </c>
      <c r="D3374" s="76">
        <v>43130.826388888891</v>
      </c>
      <c r="E3374" s="74" t="s">
        <v>39</v>
      </c>
      <c r="F3374" s="33">
        <v>43130.656944444447</v>
      </c>
      <c r="G3374" s="51">
        <f t="shared" si="462"/>
        <v>0.16944444444379769</v>
      </c>
      <c r="H3374" s="31" t="str">
        <f t="shared" si="459"/>
        <v>ACCEPTABLE</v>
      </c>
      <c r="J3374" s="33">
        <v>43130.859027777777</v>
      </c>
      <c r="K3374" s="33">
        <v>43130.872916666667</v>
      </c>
      <c r="L3374" s="27">
        <f t="shared" si="460"/>
        <v>1.3888888890505768E-2</v>
      </c>
      <c r="M3374" s="28" t="str">
        <f t="shared" si="461"/>
        <v>TRUE</v>
      </c>
      <c r="N3374" s="31" t="s">
        <v>39</v>
      </c>
      <c r="O3374" s="29" t="s">
        <v>1689</v>
      </c>
      <c r="P3374"/>
      <c r="Q3374"/>
      <c r="R3374"/>
      <c r="S3374"/>
      <c r="T3374"/>
      <c r="U3374"/>
      <c r="V3374"/>
      <c r="W3374"/>
    </row>
    <row r="3375" spans="1:23" ht="27" customHeight="1" thickBot="1" x14ac:dyDescent="0.3">
      <c r="A3375" s="97">
        <v>20591</v>
      </c>
      <c r="B3375" s="70">
        <v>3457</v>
      </c>
      <c r="C3375" s="75" t="s">
        <v>53</v>
      </c>
      <c r="D3375" s="76">
        <v>43130.840277777781</v>
      </c>
      <c r="E3375" s="74" t="s">
        <v>41</v>
      </c>
      <c r="F3375" s="33">
        <v>43130.656944444447</v>
      </c>
      <c r="G3375" s="51">
        <f t="shared" si="462"/>
        <v>0.18333333333430346</v>
      </c>
      <c r="H3375" s="31" t="str">
        <f t="shared" si="459"/>
        <v>ACCEPTABLE</v>
      </c>
      <c r="J3375" s="33">
        <v>43130.893750000003</v>
      </c>
      <c r="K3375" s="33">
        <v>43130.9</v>
      </c>
      <c r="L3375" s="27">
        <f t="shared" si="460"/>
        <v>6.2499999985448085E-3</v>
      </c>
      <c r="M3375" s="28" t="str">
        <f t="shared" si="461"/>
        <v>TRUE</v>
      </c>
      <c r="N3375" s="31" t="s">
        <v>41</v>
      </c>
      <c r="O3375" s="29" t="s">
        <v>398</v>
      </c>
      <c r="P3375"/>
      <c r="Q3375"/>
      <c r="R3375"/>
      <c r="S3375"/>
      <c r="T3375"/>
      <c r="U3375"/>
      <c r="V3375"/>
      <c r="W3375"/>
    </row>
    <row r="3376" spans="1:23" ht="27" customHeight="1" thickBot="1" x14ac:dyDescent="0.3">
      <c r="A3376" s="97">
        <v>20591</v>
      </c>
      <c r="B3376" s="70">
        <v>3458</v>
      </c>
      <c r="C3376" s="75" t="s">
        <v>53</v>
      </c>
      <c r="D3376" s="76">
        <v>43130.885416666664</v>
      </c>
      <c r="E3376" s="74" t="s">
        <v>39</v>
      </c>
      <c r="F3376" s="33">
        <v>43130.656944444447</v>
      </c>
      <c r="G3376" s="51">
        <f t="shared" si="462"/>
        <v>0.22847222221753327</v>
      </c>
      <c r="H3376" s="31" t="str">
        <f t="shared" si="459"/>
        <v>ACCEPTABLE</v>
      </c>
      <c r="J3376" s="33">
        <v>43130.938888888886</v>
      </c>
      <c r="K3376" s="33">
        <v>43130.946527777778</v>
      </c>
      <c r="L3376" s="27">
        <f t="shared" si="460"/>
        <v>7.6388888919609599E-3</v>
      </c>
      <c r="M3376" s="28" t="str">
        <f t="shared" si="461"/>
        <v>TRUE</v>
      </c>
      <c r="N3376" s="31" t="s">
        <v>39</v>
      </c>
      <c r="O3376" s="29" t="s">
        <v>633</v>
      </c>
      <c r="P3376"/>
      <c r="Q3376"/>
      <c r="R3376"/>
      <c r="S3376"/>
      <c r="T3376"/>
      <c r="U3376"/>
      <c r="V3376"/>
      <c r="W3376"/>
    </row>
    <row r="3377" spans="1:23" ht="27" customHeight="1" thickBot="1" x14ac:dyDescent="0.3">
      <c r="A3377" s="97">
        <v>20593</v>
      </c>
      <c r="B3377" s="70">
        <v>3459</v>
      </c>
      <c r="C3377" s="75" t="s">
        <v>43</v>
      </c>
      <c r="D3377" s="76">
        <v>43131.215277777781</v>
      </c>
      <c r="E3377" s="74" t="s">
        <v>41</v>
      </c>
      <c r="F3377" s="33">
        <v>43131.197222222225</v>
      </c>
      <c r="G3377" s="51">
        <f t="shared" si="462"/>
        <v>1.8055555556202307E-2</v>
      </c>
      <c r="H3377" s="31" t="str">
        <f t="shared" si="459"/>
        <v>TOO LATE</v>
      </c>
      <c r="J3377" s="33">
        <v>43131.214583333334</v>
      </c>
      <c r="K3377" s="33">
        <v>43131.222916666666</v>
      </c>
      <c r="L3377" s="27">
        <f t="shared" si="460"/>
        <v>8.333333331393078E-3</v>
      </c>
      <c r="M3377" s="28" t="str">
        <f t="shared" si="461"/>
        <v>TRUE</v>
      </c>
      <c r="N3377" s="31" t="s">
        <v>41</v>
      </c>
      <c r="O3377" s="29" t="s">
        <v>398</v>
      </c>
      <c r="P3377"/>
      <c r="Q3377"/>
      <c r="R3377"/>
      <c r="S3377"/>
      <c r="T3377"/>
      <c r="U3377"/>
      <c r="V3377"/>
      <c r="W3377"/>
    </row>
    <row r="3378" spans="1:23" ht="27" customHeight="1" thickBot="1" x14ac:dyDescent="0.3">
      <c r="A3378" s="97">
        <v>20593</v>
      </c>
      <c r="B3378" s="70">
        <v>3460</v>
      </c>
      <c r="C3378" s="75" t="s">
        <v>1175</v>
      </c>
      <c r="D3378" s="76">
        <v>43131.246527777781</v>
      </c>
      <c r="E3378" s="74" t="s">
        <v>39</v>
      </c>
      <c r="F3378" s="33">
        <v>43131.197222222225</v>
      </c>
      <c r="G3378" s="51">
        <f t="shared" si="462"/>
        <v>4.9305555556202307E-2</v>
      </c>
      <c r="H3378" s="31" t="str">
        <f t="shared" si="459"/>
        <v>ACCEPTABLE</v>
      </c>
      <c r="J3378" s="33">
        <v>43131.261805555558</v>
      </c>
      <c r="K3378" s="33">
        <v>43131.270833333336</v>
      </c>
      <c r="L3378" s="27">
        <f t="shared" si="460"/>
        <v>9.0277777781011537E-3</v>
      </c>
      <c r="M3378" s="28" t="str">
        <f t="shared" si="461"/>
        <v>TRUE</v>
      </c>
      <c r="N3378" s="31" t="s">
        <v>39</v>
      </c>
      <c r="O3378" s="29" t="s">
        <v>1690</v>
      </c>
      <c r="P3378"/>
      <c r="Q3378"/>
      <c r="R3378"/>
      <c r="S3378"/>
      <c r="T3378"/>
      <c r="U3378"/>
      <c r="V3378"/>
      <c r="W3378"/>
    </row>
    <row r="3379" spans="1:23" ht="27" customHeight="1" thickBot="1" x14ac:dyDescent="0.3">
      <c r="A3379" s="98">
        <v>20595</v>
      </c>
      <c r="B3379" s="66">
        <v>3461</v>
      </c>
      <c r="C3379" s="79" t="s">
        <v>1175</v>
      </c>
      <c r="D3379" s="80">
        <v>43131.270833333336</v>
      </c>
      <c r="E3379" s="78" t="s">
        <v>41</v>
      </c>
      <c r="F3379" s="33">
        <v>43131.197222222225</v>
      </c>
      <c r="G3379" s="51">
        <f t="shared" si="462"/>
        <v>7.3611111110949423E-2</v>
      </c>
      <c r="H3379" s="31" t="str">
        <f t="shared" si="459"/>
        <v>ACCEPTABLE</v>
      </c>
      <c r="J3379" s="33">
        <v>43131.295138888891</v>
      </c>
      <c r="K3379" s="33">
        <v>43131.305555555555</v>
      </c>
      <c r="L3379" s="27">
        <f t="shared" si="460"/>
        <v>1.0416666664241347E-2</v>
      </c>
      <c r="M3379" s="28" t="str">
        <f t="shared" si="461"/>
        <v>TRUE</v>
      </c>
      <c r="N3379" s="31" t="s">
        <v>41</v>
      </c>
      <c r="O3379" s="29" t="s">
        <v>1691</v>
      </c>
      <c r="P3379"/>
      <c r="Q3379"/>
      <c r="R3379"/>
      <c r="S3379"/>
      <c r="T3379"/>
      <c r="U3379"/>
      <c r="V3379"/>
      <c r="W3379"/>
    </row>
    <row r="3380" spans="1:23" ht="27" customHeight="1" thickBot="1" x14ac:dyDescent="0.3">
      <c r="A3380" s="98">
        <v>20595</v>
      </c>
      <c r="B3380" s="66">
        <v>3462</v>
      </c>
      <c r="C3380" s="79" t="s">
        <v>43</v>
      </c>
      <c r="D3380" s="80">
        <v>43131.302083333336</v>
      </c>
      <c r="E3380" s="78" t="s">
        <v>39</v>
      </c>
      <c r="F3380" s="33">
        <v>43131.197222222225</v>
      </c>
      <c r="G3380" s="51">
        <f t="shared" si="462"/>
        <v>0.10486111111094942</v>
      </c>
      <c r="H3380" s="31" t="str">
        <f t="shared" si="459"/>
        <v>ACCEPTABLE</v>
      </c>
      <c r="J3380" s="33">
        <v>43131.336805555555</v>
      </c>
      <c r="K3380" s="33">
        <v>43131.340277777781</v>
      </c>
      <c r="L3380" s="27">
        <f t="shared" si="460"/>
        <v>3.4722222262644209E-3</v>
      </c>
      <c r="M3380" s="28" t="str">
        <f t="shared" si="461"/>
        <v>TRUE</v>
      </c>
      <c r="N3380" s="31" t="s">
        <v>39</v>
      </c>
      <c r="O3380" s="29" t="s">
        <v>1692</v>
      </c>
      <c r="P3380"/>
      <c r="Q3380"/>
      <c r="R3380"/>
      <c r="S3380"/>
      <c r="T3380"/>
      <c r="U3380"/>
      <c r="V3380"/>
      <c r="W3380"/>
    </row>
    <row r="3381" spans="1:23" ht="27" customHeight="1" thickBot="1" x14ac:dyDescent="0.3">
      <c r="A3381" s="98">
        <v>20591</v>
      </c>
      <c r="B3381" s="66">
        <v>3463</v>
      </c>
      <c r="C3381" s="79" t="s">
        <v>51</v>
      </c>
      <c r="D3381" s="80">
        <v>43131.361111111109</v>
      </c>
      <c r="E3381" s="78" t="s">
        <v>41</v>
      </c>
      <c r="F3381" s="33">
        <v>43131.279166666667</v>
      </c>
      <c r="G3381" s="51">
        <f t="shared" si="462"/>
        <v>8.1944444442342501E-2</v>
      </c>
      <c r="H3381" s="31" t="str">
        <f t="shared" si="459"/>
        <v>ACCEPTABLE</v>
      </c>
      <c r="J3381" s="33">
        <v>43131.364583333336</v>
      </c>
      <c r="K3381" s="33">
        <v>43131.369444444441</v>
      </c>
      <c r="L3381" s="27">
        <f t="shared" si="460"/>
        <v>4.8611111051286571E-3</v>
      </c>
      <c r="M3381" s="28" t="str">
        <f t="shared" si="461"/>
        <v>TRUE</v>
      </c>
      <c r="N3381" s="31" t="s">
        <v>41</v>
      </c>
      <c r="O3381" s="29" t="s">
        <v>542</v>
      </c>
      <c r="P3381"/>
      <c r="Q3381"/>
      <c r="R3381"/>
      <c r="S3381"/>
      <c r="T3381"/>
      <c r="U3381"/>
      <c r="V3381"/>
      <c r="W3381"/>
    </row>
    <row r="3382" spans="1:23" ht="27" customHeight="1" thickBot="1" x14ac:dyDescent="0.3">
      <c r="A3382" s="98">
        <v>20591</v>
      </c>
      <c r="B3382" s="66">
        <v>3464</v>
      </c>
      <c r="C3382" s="79" t="s">
        <v>340</v>
      </c>
      <c r="D3382" s="80">
        <v>43131.388888888891</v>
      </c>
      <c r="E3382" s="78" t="s">
        <v>39</v>
      </c>
      <c r="F3382" s="33">
        <v>43131.279166666667</v>
      </c>
      <c r="G3382" s="51">
        <f t="shared" si="462"/>
        <v>0.10972222222335404</v>
      </c>
      <c r="H3382" s="31" t="str">
        <f t="shared" si="459"/>
        <v>ACCEPTABLE</v>
      </c>
      <c r="J3382" s="33">
        <v>43131.385416666664</v>
      </c>
      <c r="K3382" s="33">
        <v>43131.399305555555</v>
      </c>
      <c r="L3382" s="27">
        <f t="shared" si="460"/>
        <v>1.3888888890505768E-2</v>
      </c>
      <c r="M3382" s="28" t="str">
        <f t="shared" si="461"/>
        <v>TRUE</v>
      </c>
      <c r="N3382" s="31" t="s">
        <v>39</v>
      </c>
      <c r="O3382" s="29" t="s">
        <v>1693</v>
      </c>
      <c r="P3382"/>
      <c r="Q3382"/>
      <c r="R3382"/>
      <c r="S3382"/>
      <c r="T3382"/>
      <c r="U3382"/>
      <c r="V3382"/>
      <c r="W3382"/>
    </row>
    <row r="3383" spans="1:23" ht="27" customHeight="1" thickBot="1" x14ac:dyDescent="0.3">
      <c r="A3383" s="97">
        <v>20596</v>
      </c>
      <c r="B3383" s="70">
        <v>3465</v>
      </c>
      <c r="C3383" s="75" t="s">
        <v>40</v>
      </c>
      <c r="D3383" s="76">
        <v>43131.402777777781</v>
      </c>
      <c r="E3383" s="74" t="s">
        <v>41</v>
      </c>
      <c r="F3383" s="33">
        <v>43131.249305555553</v>
      </c>
      <c r="G3383" s="51">
        <f t="shared" si="462"/>
        <v>0.15347222222771961</v>
      </c>
      <c r="H3383" s="31" t="str">
        <f t="shared" si="459"/>
        <v>ACCEPTABLE</v>
      </c>
      <c r="J3383" s="33">
        <v>43131.420138888891</v>
      </c>
      <c r="K3383" s="33">
        <v>43131.430555555555</v>
      </c>
      <c r="L3383" s="27">
        <f t="shared" si="460"/>
        <v>1.0416666664241347E-2</v>
      </c>
      <c r="M3383" s="28" t="str">
        <f t="shared" si="461"/>
        <v>TRUE</v>
      </c>
      <c r="N3383" s="31" t="s">
        <v>41</v>
      </c>
      <c r="O3383" s="29" t="s">
        <v>1694</v>
      </c>
      <c r="P3383"/>
      <c r="Q3383"/>
      <c r="R3383"/>
      <c r="S3383"/>
      <c r="T3383"/>
      <c r="U3383"/>
      <c r="V3383"/>
      <c r="W3383"/>
    </row>
    <row r="3384" spans="1:23" ht="27" customHeight="1" thickBot="1" x14ac:dyDescent="0.3">
      <c r="A3384" s="97">
        <v>20596</v>
      </c>
      <c r="B3384" s="70">
        <v>3466</v>
      </c>
      <c r="C3384" s="75" t="s">
        <v>43</v>
      </c>
      <c r="D3384" s="76">
        <v>43131.430555555555</v>
      </c>
      <c r="E3384" s="74" t="s">
        <v>39</v>
      </c>
      <c r="F3384" s="33">
        <v>43131.249305555553</v>
      </c>
      <c r="G3384" s="51">
        <f t="shared" si="462"/>
        <v>0.18125000000145519</v>
      </c>
      <c r="H3384" s="31" t="str">
        <f t="shared" si="459"/>
        <v>ACCEPTABLE</v>
      </c>
      <c r="J3384" s="33">
        <v>43131.451388888891</v>
      </c>
      <c r="K3384" s="33">
        <v>43131.454861111109</v>
      </c>
      <c r="L3384" s="27">
        <f t="shared" si="460"/>
        <v>3.4722222189884633E-3</v>
      </c>
      <c r="M3384" s="28" t="str">
        <f t="shared" si="461"/>
        <v>TRUE</v>
      </c>
      <c r="N3384" s="31" t="s">
        <v>39</v>
      </c>
      <c r="O3384" s="29" t="s">
        <v>44</v>
      </c>
      <c r="P3384"/>
      <c r="Q3384"/>
      <c r="R3384"/>
      <c r="S3384"/>
      <c r="T3384"/>
      <c r="U3384"/>
      <c r="V3384"/>
      <c r="W3384"/>
    </row>
    <row r="3385" spans="1:23" ht="27" customHeight="1" thickBot="1" x14ac:dyDescent="0.3">
      <c r="A3385" s="98">
        <v>20595</v>
      </c>
      <c r="B3385" s="66">
        <v>3467</v>
      </c>
      <c r="C3385" s="79" t="s">
        <v>43</v>
      </c>
      <c r="D3385" s="80">
        <v>43132.309027777781</v>
      </c>
      <c r="E3385" s="78" t="s">
        <v>41</v>
      </c>
      <c r="F3385" s="33">
        <v>43132.23541666667</v>
      </c>
      <c r="G3385" s="51">
        <f t="shared" si="462"/>
        <v>7.3611111110949423E-2</v>
      </c>
      <c r="H3385" s="31" t="str">
        <f t="shared" si="459"/>
        <v>ACCEPTABLE</v>
      </c>
      <c r="J3385" s="33">
        <v>43132.296527777777</v>
      </c>
      <c r="K3385" s="33">
        <v>43132.302083333336</v>
      </c>
      <c r="L3385" s="27">
        <f t="shared" si="460"/>
        <v>5.5555555591126904E-3</v>
      </c>
      <c r="M3385" s="28" t="str">
        <f t="shared" si="461"/>
        <v>TRUE</v>
      </c>
      <c r="N3385" s="31" t="s">
        <v>41</v>
      </c>
      <c r="O3385" s="29" t="s">
        <v>54</v>
      </c>
      <c r="P3385"/>
      <c r="Q3385"/>
      <c r="R3385"/>
      <c r="S3385"/>
      <c r="T3385"/>
      <c r="U3385"/>
      <c r="V3385"/>
      <c r="W3385"/>
    </row>
    <row r="3386" spans="1:23" ht="27" customHeight="1" thickBot="1" x14ac:dyDescent="0.3">
      <c r="A3386" s="98">
        <v>20595</v>
      </c>
      <c r="B3386" s="66">
        <v>3468</v>
      </c>
      <c r="C3386" s="79" t="s">
        <v>40</v>
      </c>
      <c r="D3386" s="80">
        <v>43132.34375</v>
      </c>
      <c r="E3386" s="78" t="s">
        <v>39</v>
      </c>
      <c r="F3386" s="33">
        <v>43132.23541666667</v>
      </c>
      <c r="G3386" s="51">
        <f t="shared" si="462"/>
        <v>0.10833333332993789</v>
      </c>
      <c r="H3386" s="31" t="str">
        <f t="shared" si="459"/>
        <v>ACCEPTABLE</v>
      </c>
      <c r="J3386" s="33">
        <v>43132.340277777781</v>
      </c>
      <c r="K3386" s="33">
        <v>43132.350694444445</v>
      </c>
      <c r="L3386" s="27">
        <f t="shared" si="460"/>
        <v>1.0416666664241347E-2</v>
      </c>
      <c r="M3386" s="28" t="str">
        <f t="shared" si="461"/>
        <v>TRUE</v>
      </c>
      <c r="N3386" s="31" t="s">
        <v>39</v>
      </c>
      <c r="O3386" s="29" t="s">
        <v>1695</v>
      </c>
      <c r="P3386"/>
      <c r="Q3386"/>
      <c r="R3386"/>
      <c r="S3386"/>
      <c r="T3386"/>
      <c r="U3386"/>
      <c r="V3386"/>
      <c r="W3386"/>
    </row>
    <row r="3387" spans="1:23" ht="27" customHeight="1" thickBot="1" x14ac:dyDescent="0.3">
      <c r="A3387" s="97">
        <v>20597</v>
      </c>
      <c r="B3387" s="70">
        <v>3469</v>
      </c>
      <c r="C3387" s="75" t="s">
        <v>340</v>
      </c>
      <c r="D3387" s="76">
        <v>43133.486111111109</v>
      </c>
      <c r="E3387" s="74" t="s">
        <v>41</v>
      </c>
      <c r="F3387" s="33">
        <v>43133.4375</v>
      </c>
      <c r="G3387" s="51">
        <f t="shared" si="462"/>
        <v>4.8611111109494232E-2</v>
      </c>
      <c r="H3387" s="31" t="str">
        <f t="shared" si="459"/>
        <v>ACCEPTABLE</v>
      </c>
      <c r="J3387" s="33">
        <v>43133.472222222219</v>
      </c>
      <c r="K3387" s="33">
        <v>43133.482638888891</v>
      </c>
      <c r="L3387" s="27">
        <f t="shared" si="460"/>
        <v>1.0416666671517305E-2</v>
      </c>
      <c r="M3387" s="28" t="str">
        <f t="shared" si="461"/>
        <v>TRUE</v>
      </c>
      <c r="N3387" s="31" t="s">
        <v>41</v>
      </c>
      <c r="O3387" s="29" t="s">
        <v>1696</v>
      </c>
      <c r="P3387"/>
      <c r="Q3387"/>
      <c r="R3387"/>
      <c r="S3387"/>
      <c r="T3387"/>
      <c r="U3387"/>
      <c r="V3387"/>
      <c r="W3387"/>
    </row>
    <row r="3388" spans="1:23" ht="27" customHeight="1" thickBot="1" x14ac:dyDescent="0.3">
      <c r="A3388" s="97">
        <v>20597</v>
      </c>
      <c r="B3388" s="70">
        <v>3470</v>
      </c>
      <c r="C3388" s="75" t="s">
        <v>68</v>
      </c>
      <c r="D3388" s="76">
        <v>43133.517361111109</v>
      </c>
      <c r="E3388" s="74" t="s">
        <v>39</v>
      </c>
      <c r="F3388" s="33">
        <v>43133.245138888888</v>
      </c>
      <c r="G3388" s="51">
        <f t="shared" si="462"/>
        <v>0.27222222222189885</v>
      </c>
      <c r="H3388" s="31" t="str">
        <f t="shared" si="459"/>
        <v>ACCEPTABLE</v>
      </c>
      <c r="J3388" s="33">
        <v>43133.500694444447</v>
      </c>
      <c r="K3388" s="33">
        <v>43133.511805555558</v>
      </c>
      <c r="L3388" s="27">
        <f t="shared" si="460"/>
        <v>1.1111111110949423E-2</v>
      </c>
      <c r="M3388" s="28" t="str">
        <f t="shared" si="461"/>
        <v>TRUE</v>
      </c>
      <c r="N3388" s="31" t="s">
        <v>39</v>
      </c>
      <c r="O3388" s="29" t="s">
        <v>96</v>
      </c>
      <c r="P3388"/>
      <c r="Q3388"/>
      <c r="R3388"/>
      <c r="S3388"/>
      <c r="T3388"/>
      <c r="U3388"/>
      <c r="V3388"/>
      <c r="W3388"/>
    </row>
    <row r="3389" spans="1:23" ht="27" customHeight="1" thickBot="1" x14ac:dyDescent="0.3">
      <c r="A3389" s="97">
        <v>20598</v>
      </c>
      <c r="B3389" s="70">
        <v>3471</v>
      </c>
      <c r="C3389" s="75" t="s">
        <v>40</v>
      </c>
      <c r="D3389" s="76">
        <v>43133.555555555555</v>
      </c>
      <c r="E3389" s="74" t="s">
        <v>41</v>
      </c>
      <c r="F3389" s="33">
        <v>43133.4375</v>
      </c>
      <c r="G3389" s="51">
        <f t="shared" si="462"/>
        <v>0.11805555555474712</v>
      </c>
      <c r="H3389" s="31" t="str">
        <f t="shared" si="459"/>
        <v>ACCEPTABLE</v>
      </c>
      <c r="J3389" s="33">
        <v>43133.527777777781</v>
      </c>
      <c r="K3389" s="33">
        <v>43133.541666666664</v>
      </c>
      <c r="L3389" s="27">
        <f t="shared" si="460"/>
        <v>1.3888888883229811E-2</v>
      </c>
      <c r="M3389" s="28" t="str">
        <f t="shared" si="461"/>
        <v>TRUE</v>
      </c>
      <c r="N3389" s="31" t="s">
        <v>128</v>
      </c>
      <c r="O3389" s="29" t="s">
        <v>1697</v>
      </c>
      <c r="P3389"/>
      <c r="Q3389"/>
      <c r="R3389"/>
      <c r="S3389"/>
      <c r="T3389"/>
      <c r="U3389"/>
      <c r="V3389"/>
      <c r="W3389"/>
    </row>
    <row r="3390" spans="1:23" ht="27" customHeight="1" thickBot="1" x14ac:dyDescent="0.3">
      <c r="A3390" s="97">
        <v>20598</v>
      </c>
      <c r="B3390" s="70">
        <v>3472</v>
      </c>
      <c r="C3390" s="75" t="s">
        <v>40</v>
      </c>
      <c r="D3390" s="76">
        <v>43133.572916666664</v>
      </c>
      <c r="E3390" s="74" t="s">
        <v>39</v>
      </c>
      <c r="F3390" s="33">
        <v>43133.4375</v>
      </c>
      <c r="G3390" s="51">
        <f t="shared" si="462"/>
        <v>0.13541666666424135</v>
      </c>
      <c r="H3390" s="31" t="str">
        <f t="shared" si="459"/>
        <v>ACCEPTABLE</v>
      </c>
      <c r="J3390" s="33">
        <v>43133.559027777781</v>
      </c>
      <c r="K3390" s="33">
        <v>43133.571527777778</v>
      </c>
      <c r="L3390" s="27">
        <f t="shared" si="460"/>
        <v>1.2499999997089617E-2</v>
      </c>
      <c r="M3390" s="28" t="str">
        <f t="shared" si="461"/>
        <v>TRUE</v>
      </c>
      <c r="N3390" s="31" t="s">
        <v>39</v>
      </c>
      <c r="O3390" s="29" t="s">
        <v>1698</v>
      </c>
      <c r="P3390"/>
      <c r="Q3390"/>
      <c r="R3390"/>
      <c r="S3390"/>
      <c r="T3390"/>
      <c r="U3390"/>
      <c r="V3390"/>
      <c r="W3390"/>
    </row>
    <row r="3391" spans="1:23" ht="27" customHeight="1" thickBot="1" x14ac:dyDescent="0.3">
      <c r="A3391" s="98">
        <v>20597</v>
      </c>
      <c r="B3391" s="66">
        <v>3473</v>
      </c>
      <c r="C3391" s="79" t="s">
        <v>68</v>
      </c>
      <c r="D3391" s="80">
        <v>43134.652777777781</v>
      </c>
      <c r="E3391" s="78" t="s">
        <v>41</v>
      </c>
      <c r="F3391" s="33">
        <v>43134.45</v>
      </c>
      <c r="G3391" s="51">
        <f t="shared" si="462"/>
        <v>0.20277777778392192</v>
      </c>
      <c r="H3391" s="31" t="str">
        <f t="shared" si="459"/>
        <v>ACCEPTABLE</v>
      </c>
      <c r="J3391" s="33">
        <v>43134.657638888886</v>
      </c>
      <c r="K3391" s="33">
        <v>43134.666666666664</v>
      </c>
      <c r="L3391" s="27">
        <f t="shared" si="460"/>
        <v>9.0277777781011537E-3</v>
      </c>
      <c r="M3391" s="28" t="str">
        <f t="shared" si="461"/>
        <v>TRUE</v>
      </c>
      <c r="N3391" s="31" t="s">
        <v>41</v>
      </c>
      <c r="O3391" s="29" t="s">
        <v>648</v>
      </c>
      <c r="P3391"/>
      <c r="Q3391"/>
      <c r="R3391"/>
      <c r="S3391"/>
      <c r="T3391"/>
      <c r="U3391"/>
      <c r="V3391"/>
      <c r="W3391"/>
    </row>
    <row r="3392" spans="1:23" ht="27" customHeight="1" thickBot="1" x14ac:dyDescent="0.3">
      <c r="A3392" s="98">
        <v>20597</v>
      </c>
      <c r="B3392" s="66">
        <v>3474</v>
      </c>
      <c r="C3392" s="79" t="s">
        <v>340</v>
      </c>
      <c r="D3392" s="80">
        <v>43134.680555555555</v>
      </c>
      <c r="E3392" s="78" t="s">
        <v>39</v>
      </c>
      <c r="F3392" s="33">
        <v>43134.45</v>
      </c>
      <c r="G3392" s="51">
        <f t="shared" si="462"/>
        <v>0.2305555555576575</v>
      </c>
      <c r="H3392" s="31" t="str">
        <f t="shared" si="459"/>
        <v>ACCEPTABLE</v>
      </c>
      <c r="J3392" s="33">
        <v>43134.690972222219</v>
      </c>
      <c r="K3392" s="33">
        <v>43134.704861111109</v>
      </c>
      <c r="L3392" s="27">
        <f t="shared" si="460"/>
        <v>1.3888888890505768E-2</v>
      </c>
      <c r="M3392" s="28" t="str">
        <f t="shared" si="461"/>
        <v>TRUE</v>
      </c>
      <c r="N3392" s="31" t="s">
        <v>39</v>
      </c>
      <c r="O3392" s="29" t="s">
        <v>621</v>
      </c>
      <c r="P3392"/>
      <c r="Q3392"/>
      <c r="R3392"/>
      <c r="S3392"/>
      <c r="T3392"/>
      <c r="U3392"/>
      <c r="V3392"/>
      <c r="W3392"/>
    </row>
    <row r="3393" spans="1:23" ht="27" customHeight="1" thickBot="1" x14ac:dyDescent="0.3">
      <c r="A3393" s="97">
        <v>20599</v>
      </c>
      <c r="B3393" s="70">
        <v>3475</v>
      </c>
      <c r="C3393" s="75" t="s">
        <v>40</v>
      </c>
      <c r="D3393" s="76">
        <v>43135.451388888891</v>
      </c>
      <c r="E3393" s="74" t="s">
        <v>41</v>
      </c>
      <c r="F3393" s="33">
        <v>43135.336805555555</v>
      </c>
      <c r="G3393" s="51">
        <f t="shared" si="462"/>
        <v>0.11458333333575865</v>
      </c>
      <c r="H3393" s="31" t="str">
        <f t="shared" si="459"/>
        <v>ACCEPTABLE</v>
      </c>
      <c r="J3393" s="33">
        <v>43135.445138888892</v>
      </c>
      <c r="K3393" s="33">
        <v>43135.454861111109</v>
      </c>
      <c r="L3393" s="27">
        <f t="shared" si="460"/>
        <v>9.7222222175332718E-3</v>
      </c>
      <c r="M3393" s="28" t="str">
        <f t="shared" si="461"/>
        <v>TRUE</v>
      </c>
      <c r="N3393" s="31" t="s">
        <v>41</v>
      </c>
      <c r="O3393" s="29" t="s">
        <v>1699</v>
      </c>
      <c r="P3393"/>
      <c r="Q3393"/>
      <c r="R3393"/>
      <c r="S3393"/>
      <c r="T3393"/>
      <c r="U3393"/>
      <c r="V3393"/>
      <c r="W3393"/>
    </row>
    <row r="3394" spans="1:23" ht="27" customHeight="1" thickBot="1" x14ac:dyDescent="0.3">
      <c r="A3394" s="97">
        <v>20599</v>
      </c>
      <c r="B3394" s="70">
        <v>3476</v>
      </c>
      <c r="C3394" s="75" t="s">
        <v>40</v>
      </c>
      <c r="D3394" s="76">
        <v>43135.46875</v>
      </c>
      <c r="E3394" s="74" t="s">
        <v>39</v>
      </c>
      <c r="F3394" s="33">
        <v>43135.336805555555</v>
      </c>
      <c r="G3394" s="51">
        <f t="shared" si="462"/>
        <v>0.13194444444525288</v>
      </c>
      <c r="H3394" s="31" t="str">
        <f t="shared" si="459"/>
        <v>ACCEPTABLE</v>
      </c>
      <c r="J3394" s="33">
        <v>43135.461111111108</v>
      </c>
      <c r="K3394" s="33">
        <v>43135.472916666666</v>
      </c>
      <c r="L3394" s="27">
        <f t="shared" si="460"/>
        <v>1.1805555557657499E-2</v>
      </c>
      <c r="M3394" s="28" t="str">
        <f t="shared" si="461"/>
        <v>TRUE</v>
      </c>
      <c r="N3394" s="31" t="s">
        <v>39</v>
      </c>
      <c r="O3394" s="29" t="s">
        <v>1699</v>
      </c>
      <c r="P3394"/>
      <c r="Q3394"/>
      <c r="R3394"/>
      <c r="S3394"/>
      <c r="T3394"/>
      <c r="U3394"/>
      <c r="V3394"/>
      <c r="W3394"/>
    </row>
    <row r="3395" spans="1:23" ht="27" customHeight="1" thickBot="1" x14ac:dyDescent="0.3">
      <c r="A3395" s="98">
        <v>20600</v>
      </c>
      <c r="B3395" s="66">
        <v>3477</v>
      </c>
      <c r="C3395" s="79" t="s">
        <v>40</v>
      </c>
      <c r="D3395" s="80">
        <v>43135.725694444445</v>
      </c>
      <c r="E3395" s="78" t="s">
        <v>41</v>
      </c>
      <c r="F3395" s="33">
        <v>43135.637499999997</v>
      </c>
      <c r="G3395" s="51">
        <f t="shared" si="462"/>
        <v>8.8194444448163267E-2</v>
      </c>
      <c r="H3395" s="31" t="str">
        <f t="shared" si="459"/>
        <v>ACCEPTABLE</v>
      </c>
      <c r="J3395" s="33">
        <v>43135.711805555555</v>
      </c>
      <c r="K3395" s="33">
        <v>43135.722222222219</v>
      </c>
      <c r="L3395" s="27">
        <f t="shared" si="460"/>
        <v>1.0416666664241347E-2</v>
      </c>
      <c r="M3395" s="28" t="str">
        <f t="shared" si="461"/>
        <v>TRUE</v>
      </c>
      <c r="N3395" s="31" t="s">
        <v>41</v>
      </c>
      <c r="O3395" s="29" t="s">
        <v>1296</v>
      </c>
      <c r="P3395"/>
      <c r="Q3395"/>
      <c r="R3395"/>
      <c r="S3395"/>
      <c r="T3395"/>
      <c r="U3395"/>
      <c r="V3395"/>
      <c r="W3395"/>
    </row>
    <row r="3396" spans="1:23" ht="27" customHeight="1" thickBot="1" x14ac:dyDescent="0.3">
      <c r="A3396" s="98">
        <v>20600</v>
      </c>
      <c r="B3396" s="66">
        <v>3478</v>
      </c>
      <c r="C3396" s="79" t="s">
        <v>1526</v>
      </c>
      <c r="D3396" s="80">
        <v>43135.756944444445</v>
      </c>
      <c r="E3396" s="78" t="s">
        <v>39</v>
      </c>
      <c r="F3396" s="33">
        <v>43135.637499999997</v>
      </c>
      <c r="G3396" s="51">
        <f t="shared" si="462"/>
        <v>0.11944444444816327</v>
      </c>
      <c r="H3396" s="31" t="str">
        <f t="shared" si="459"/>
        <v>ACCEPTABLE</v>
      </c>
      <c r="J3396" s="33">
        <v>43135.752083333333</v>
      </c>
      <c r="K3396" s="33">
        <v>43135.755555555559</v>
      </c>
      <c r="L3396" s="27">
        <f t="shared" si="460"/>
        <v>3.4722222262644209E-3</v>
      </c>
      <c r="M3396" s="28" t="str">
        <f t="shared" si="461"/>
        <v>TRUE</v>
      </c>
      <c r="N3396" s="31" t="s">
        <v>39</v>
      </c>
      <c r="O3396" s="29" t="s">
        <v>398</v>
      </c>
      <c r="P3396"/>
      <c r="Q3396"/>
      <c r="R3396"/>
      <c r="S3396"/>
      <c r="T3396"/>
      <c r="U3396"/>
      <c r="V3396"/>
      <c r="W3396"/>
    </row>
    <row r="3397" spans="1:23" ht="27" customHeight="1" thickBot="1" x14ac:dyDescent="0.3">
      <c r="A3397" s="97">
        <v>20601</v>
      </c>
      <c r="B3397" s="70">
        <v>3479</v>
      </c>
      <c r="C3397" s="75" t="s">
        <v>51</v>
      </c>
      <c r="D3397" s="76">
        <v>43136.527777777781</v>
      </c>
      <c r="E3397" s="74" t="s">
        <v>41</v>
      </c>
      <c r="F3397" s="33">
        <v>43136.342361111114</v>
      </c>
      <c r="G3397" s="51">
        <f t="shared" si="462"/>
        <v>0.18541666666715173</v>
      </c>
      <c r="H3397" s="31" t="str">
        <f t="shared" si="459"/>
        <v>ACCEPTABLE</v>
      </c>
      <c r="J3397" s="33">
        <v>43136.518750000003</v>
      </c>
      <c r="K3397" s="33">
        <v>43136.529861111114</v>
      </c>
      <c r="L3397" s="27">
        <f t="shared" si="460"/>
        <v>1.1111111110949423E-2</v>
      </c>
      <c r="M3397" s="28" t="str">
        <f t="shared" si="461"/>
        <v>TRUE</v>
      </c>
      <c r="N3397" s="31" t="s">
        <v>128</v>
      </c>
      <c r="O3397" s="29" t="s">
        <v>1700</v>
      </c>
      <c r="P3397"/>
      <c r="Q3397"/>
      <c r="R3397"/>
      <c r="S3397"/>
      <c r="T3397"/>
      <c r="U3397"/>
      <c r="V3397"/>
      <c r="W3397"/>
    </row>
    <row r="3398" spans="1:23" ht="27" customHeight="1" thickBot="1" x14ac:dyDescent="0.3">
      <c r="A3398" s="97">
        <v>20601</v>
      </c>
      <c r="B3398" s="70">
        <v>3480</v>
      </c>
      <c r="C3398" s="75" t="s">
        <v>340</v>
      </c>
      <c r="D3398" s="76">
        <v>43136.552083333336</v>
      </c>
      <c r="E3398" s="74" t="s">
        <v>39</v>
      </c>
      <c r="F3398" s="33">
        <v>43136.342361111114</v>
      </c>
      <c r="G3398" s="51">
        <f t="shared" si="462"/>
        <v>0.20972222222189885</v>
      </c>
      <c r="H3398" s="31" t="str">
        <f t="shared" si="459"/>
        <v>ACCEPTABLE</v>
      </c>
      <c r="J3398" s="33">
        <v>43136.552777777775</v>
      </c>
      <c r="K3398" s="33">
        <v>43136.561805555553</v>
      </c>
      <c r="L3398" s="27">
        <f t="shared" si="460"/>
        <v>9.0277777781011537E-3</v>
      </c>
      <c r="M3398" s="28" t="str">
        <f t="shared" si="461"/>
        <v>TRUE</v>
      </c>
      <c r="N3398" s="31" t="s">
        <v>39</v>
      </c>
      <c r="O3398" s="29" t="s">
        <v>398</v>
      </c>
      <c r="P3398"/>
      <c r="Q3398"/>
      <c r="R3398"/>
      <c r="S3398"/>
      <c r="T3398"/>
      <c r="U3398"/>
      <c r="V3398"/>
      <c r="W3398"/>
    </row>
    <row r="3399" spans="1:23" ht="27" customHeight="1" thickBot="1" x14ac:dyDescent="0.3">
      <c r="A3399" s="98">
        <v>20600</v>
      </c>
      <c r="B3399" s="66">
        <v>3481</v>
      </c>
      <c r="C3399" s="79" t="s">
        <v>43</v>
      </c>
      <c r="D3399" s="80">
        <v>43136.694444444445</v>
      </c>
      <c r="E3399" s="78" t="s">
        <v>41</v>
      </c>
      <c r="F3399" s="33">
        <v>43136.342361111114</v>
      </c>
      <c r="G3399" s="51">
        <f t="shared" si="462"/>
        <v>0.35208333333139308</v>
      </c>
      <c r="H3399" s="31" t="str">
        <f t="shared" si="459"/>
        <v>ACCEPTABLE</v>
      </c>
      <c r="J3399" s="33">
        <v>43136.692361111112</v>
      </c>
      <c r="K3399" s="33">
        <v>43136.702777777777</v>
      </c>
      <c r="L3399" s="27">
        <f t="shared" si="460"/>
        <v>1.0416666664241347E-2</v>
      </c>
      <c r="M3399" s="28" t="str">
        <f t="shared" si="461"/>
        <v>TRUE</v>
      </c>
      <c r="N3399" s="31" t="s">
        <v>41</v>
      </c>
      <c r="O3399" s="29" t="s">
        <v>398</v>
      </c>
      <c r="P3399"/>
      <c r="Q3399"/>
      <c r="R3399"/>
      <c r="S3399"/>
      <c r="T3399"/>
      <c r="U3399"/>
      <c r="V3399"/>
      <c r="W3399"/>
    </row>
    <row r="3400" spans="1:23" ht="27" customHeight="1" thickBot="1" x14ac:dyDescent="0.3">
      <c r="A3400" s="98">
        <v>20600</v>
      </c>
      <c r="B3400" s="66">
        <v>3482</v>
      </c>
      <c r="C3400" s="79" t="s">
        <v>40</v>
      </c>
      <c r="D3400" s="80">
        <v>43136.722222222219</v>
      </c>
      <c r="E3400" s="78" t="s">
        <v>39</v>
      </c>
      <c r="F3400" s="33">
        <v>43136.342361111114</v>
      </c>
      <c r="G3400" s="51">
        <f t="shared" si="462"/>
        <v>0.37986111110512866</v>
      </c>
      <c r="H3400" s="31" t="str">
        <f t="shared" si="459"/>
        <v>ACCEPTABLE</v>
      </c>
      <c r="J3400" s="33">
        <v>43136.734027777777</v>
      </c>
      <c r="K3400" s="33">
        <v>43136.745138888888</v>
      </c>
      <c r="L3400" s="27">
        <f t="shared" si="460"/>
        <v>1.1111111110949423E-2</v>
      </c>
      <c r="M3400" s="28" t="str">
        <f t="shared" si="461"/>
        <v>TRUE</v>
      </c>
      <c r="N3400" s="31" t="s">
        <v>39</v>
      </c>
      <c r="O3400" s="29" t="s">
        <v>806</v>
      </c>
      <c r="P3400"/>
      <c r="Q3400"/>
      <c r="R3400"/>
      <c r="S3400"/>
      <c r="T3400"/>
      <c r="U3400"/>
      <c r="V3400"/>
      <c r="W3400"/>
    </row>
    <row r="3401" spans="1:23" ht="27" customHeight="1" thickBot="1" x14ac:dyDescent="0.3">
      <c r="A3401" s="98">
        <v>20602</v>
      </c>
      <c r="B3401" s="66">
        <v>3483</v>
      </c>
      <c r="C3401" s="79" t="s">
        <v>40</v>
      </c>
      <c r="D3401" s="80">
        <v>43136.75</v>
      </c>
      <c r="E3401" s="78" t="s">
        <v>41</v>
      </c>
      <c r="F3401" s="33">
        <v>43136.681250000001</v>
      </c>
      <c r="G3401" s="51">
        <f t="shared" si="462"/>
        <v>6.8749999998544808E-2</v>
      </c>
      <c r="H3401" s="31" t="str">
        <f t="shared" si="459"/>
        <v>ACCEPTABLE</v>
      </c>
      <c r="J3401" s="33">
        <v>43136.792361111111</v>
      </c>
      <c r="K3401" s="33">
        <v>43136.802777777775</v>
      </c>
      <c r="L3401" s="27">
        <f t="shared" si="460"/>
        <v>1.0416666664241347E-2</v>
      </c>
      <c r="M3401" s="28" t="str">
        <f t="shared" si="461"/>
        <v>TRUE</v>
      </c>
      <c r="N3401" s="31" t="s">
        <v>41</v>
      </c>
      <c r="O3401" s="29" t="s">
        <v>478</v>
      </c>
      <c r="P3401"/>
      <c r="Q3401"/>
      <c r="R3401"/>
      <c r="S3401"/>
      <c r="T3401"/>
      <c r="U3401"/>
      <c r="V3401"/>
      <c r="W3401"/>
    </row>
    <row r="3402" spans="1:23" ht="27" customHeight="1" thickBot="1" x14ac:dyDescent="0.3">
      <c r="A3402" s="97">
        <v>20602</v>
      </c>
      <c r="B3402" s="70">
        <v>3484</v>
      </c>
      <c r="C3402" s="75" t="s">
        <v>43</v>
      </c>
      <c r="D3402" s="76">
        <v>43136.777777777781</v>
      </c>
      <c r="E3402" s="74" t="s">
        <v>39</v>
      </c>
      <c r="F3402" s="33">
        <v>43136.681250000001</v>
      </c>
      <c r="G3402" s="51">
        <f t="shared" si="462"/>
        <v>9.6527777779556345E-2</v>
      </c>
      <c r="H3402" s="31" t="str">
        <f t="shared" si="459"/>
        <v>ACCEPTABLE</v>
      </c>
      <c r="J3402" s="33">
        <v>43136.84375</v>
      </c>
      <c r="K3402" s="33">
        <v>43136.854166666664</v>
      </c>
      <c r="L3402" s="27">
        <f t="shared" si="460"/>
        <v>1.0416666664241347E-2</v>
      </c>
      <c r="M3402" s="28" t="str">
        <f t="shared" si="461"/>
        <v>TRUE</v>
      </c>
      <c r="N3402" s="31" t="s">
        <v>39</v>
      </c>
      <c r="O3402" s="29" t="s">
        <v>398</v>
      </c>
      <c r="P3402"/>
      <c r="Q3402"/>
      <c r="R3402"/>
      <c r="S3402"/>
      <c r="T3402"/>
      <c r="U3402"/>
      <c r="V3402"/>
      <c r="W3402"/>
    </row>
    <row r="3403" spans="1:23" ht="27" customHeight="1" thickBot="1" x14ac:dyDescent="0.3">
      <c r="A3403" s="97">
        <v>20601</v>
      </c>
      <c r="B3403" s="70">
        <v>3485</v>
      </c>
      <c r="C3403" s="75" t="s">
        <v>53</v>
      </c>
      <c r="D3403" s="76">
        <v>43137.152777777781</v>
      </c>
      <c r="E3403" s="74" t="s">
        <v>41</v>
      </c>
      <c r="F3403" s="33">
        <v>43136.681250000001</v>
      </c>
      <c r="G3403" s="51">
        <f t="shared" si="462"/>
        <v>0.47152777777955635</v>
      </c>
      <c r="H3403" s="31" t="str">
        <f t="shared" si="459"/>
        <v>ACCEPTABLE</v>
      </c>
      <c r="J3403" s="33">
        <v>43137.173611111109</v>
      </c>
      <c r="K3403" s="33">
        <v>43137.186805555553</v>
      </c>
      <c r="L3403" s="27">
        <f t="shared" si="460"/>
        <v>1.3194444443797693E-2</v>
      </c>
      <c r="M3403" s="28" t="str">
        <f t="shared" si="461"/>
        <v>TRUE</v>
      </c>
      <c r="N3403" s="31" t="s">
        <v>41</v>
      </c>
      <c r="O3403" s="29" t="s">
        <v>633</v>
      </c>
      <c r="P3403"/>
      <c r="Q3403"/>
      <c r="R3403"/>
      <c r="S3403"/>
      <c r="T3403"/>
      <c r="U3403"/>
      <c r="V3403"/>
      <c r="W3403"/>
    </row>
    <row r="3404" spans="1:23" ht="27" customHeight="1" thickBot="1" x14ac:dyDescent="0.3">
      <c r="A3404" s="97">
        <v>20601</v>
      </c>
      <c r="B3404" s="70">
        <v>3486</v>
      </c>
      <c r="C3404" s="75" t="s">
        <v>53</v>
      </c>
      <c r="D3404" s="76">
        <v>43137.208333333336</v>
      </c>
      <c r="E3404" s="74" t="s">
        <v>39</v>
      </c>
      <c r="F3404" s="33">
        <v>43136.681250000001</v>
      </c>
      <c r="G3404" s="51">
        <f t="shared" si="462"/>
        <v>0.52708333333430346</v>
      </c>
      <c r="H3404" s="31" t="str">
        <f t="shared" si="459"/>
        <v>ACCEPTABLE</v>
      </c>
      <c r="J3404" s="33">
        <v>43137.25</v>
      </c>
      <c r="K3404" s="33">
        <v>43137.260416666664</v>
      </c>
      <c r="L3404" s="27">
        <f t="shared" si="460"/>
        <v>1.0416666664241347E-2</v>
      </c>
      <c r="M3404" s="28" t="str">
        <f t="shared" si="461"/>
        <v>TRUE</v>
      </c>
      <c r="N3404" s="31" t="s">
        <v>39</v>
      </c>
      <c r="O3404" s="29" t="s">
        <v>1701</v>
      </c>
      <c r="P3404"/>
      <c r="Q3404"/>
      <c r="R3404"/>
      <c r="S3404"/>
      <c r="T3404"/>
      <c r="U3404"/>
      <c r="V3404"/>
      <c r="W3404"/>
    </row>
    <row r="3405" spans="1:23" ht="27" customHeight="1" thickBot="1" x14ac:dyDescent="0.3">
      <c r="A3405" s="97">
        <v>20602</v>
      </c>
      <c r="B3405" s="70">
        <v>3487</v>
      </c>
      <c r="C3405" s="75" t="s">
        <v>43</v>
      </c>
      <c r="D3405" s="76">
        <v>43137.965277777781</v>
      </c>
      <c r="E3405" s="74" t="s">
        <v>41</v>
      </c>
      <c r="F3405" s="33">
        <v>43137.806250000001</v>
      </c>
      <c r="G3405" s="51">
        <f t="shared" si="462"/>
        <v>0.15902777777955635</v>
      </c>
      <c r="H3405" s="31" t="str">
        <f t="shared" si="459"/>
        <v>ACCEPTABLE</v>
      </c>
      <c r="J3405" s="33">
        <v>43137.993055555555</v>
      </c>
      <c r="K3405" s="33">
        <v>43138.005555555559</v>
      </c>
      <c r="L3405" s="27">
        <f t="shared" si="460"/>
        <v>1.2500000004365575E-2</v>
      </c>
      <c r="M3405" s="28" t="str">
        <f t="shared" si="461"/>
        <v>TRUE</v>
      </c>
      <c r="N3405" s="31" t="s">
        <v>41</v>
      </c>
      <c r="O3405" s="29" t="s">
        <v>398</v>
      </c>
      <c r="P3405"/>
      <c r="Q3405"/>
      <c r="R3405"/>
      <c r="S3405"/>
      <c r="T3405"/>
      <c r="U3405"/>
      <c r="V3405"/>
      <c r="W3405"/>
    </row>
    <row r="3406" spans="1:23" ht="27" customHeight="1" thickBot="1" x14ac:dyDescent="0.3">
      <c r="A3406" s="97">
        <v>20602</v>
      </c>
      <c r="B3406" s="70">
        <v>3488</v>
      </c>
      <c r="C3406" s="75" t="s">
        <v>40</v>
      </c>
      <c r="D3406" s="76">
        <v>43137.993055555555</v>
      </c>
      <c r="E3406" s="74" t="s">
        <v>39</v>
      </c>
      <c r="F3406" s="33">
        <v>43137.806250000001</v>
      </c>
      <c r="G3406" s="51">
        <f t="shared" si="462"/>
        <v>0.18680555555329192</v>
      </c>
      <c r="H3406" s="31" t="str">
        <f t="shared" si="459"/>
        <v>ACCEPTABLE</v>
      </c>
      <c r="J3406" s="33">
        <v>43138.029861111114</v>
      </c>
      <c r="K3406" s="33">
        <v>43138.042361111111</v>
      </c>
      <c r="L3406" s="27">
        <f t="shared" si="460"/>
        <v>1.2499999997089617E-2</v>
      </c>
      <c r="M3406" s="28" t="str">
        <f t="shared" si="461"/>
        <v>TRUE</v>
      </c>
      <c r="N3406" s="31" t="s">
        <v>39</v>
      </c>
      <c r="O3406" s="29" t="s">
        <v>1623</v>
      </c>
      <c r="P3406"/>
      <c r="Q3406"/>
      <c r="R3406"/>
      <c r="S3406"/>
      <c r="T3406"/>
      <c r="U3406"/>
      <c r="V3406"/>
      <c r="W3406"/>
    </row>
    <row r="3407" spans="1:23" ht="27" customHeight="1" thickBot="1" x14ac:dyDescent="0.3">
      <c r="A3407" s="98">
        <v>20601</v>
      </c>
      <c r="B3407" s="66">
        <v>3489</v>
      </c>
      <c r="C3407" s="79" t="s">
        <v>68</v>
      </c>
      <c r="D3407" s="80">
        <v>43138.288194444445</v>
      </c>
      <c r="E3407" s="78" t="s">
        <v>41</v>
      </c>
      <c r="F3407" s="33">
        <v>43138.217361111114</v>
      </c>
      <c r="G3407" s="51">
        <f t="shared" si="462"/>
        <v>7.0833333331393078E-2</v>
      </c>
      <c r="H3407" s="31" t="str">
        <f t="shared" si="459"/>
        <v>ACCEPTABLE</v>
      </c>
      <c r="J3407" s="33">
        <v>43138.299305555556</v>
      </c>
      <c r="K3407" s="33">
        <v>43138.309027777781</v>
      </c>
      <c r="L3407" s="27">
        <f t="shared" si="460"/>
        <v>9.7222222248092294E-3</v>
      </c>
      <c r="M3407" s="28" t="str">
        <f t="shared" si="461"/>
        <v>TRUE</v>
      </c>
      <c r="N3407" s="31" t="s">
        <v>41</v>
      </c>
      <c r="O3407" s="29" t="s">
        <v>96</v>
      </c>
      <c r="P3407"/>
      <c r="Q3407"/>
      <c r="R3407"/>
      <c r="S3407"/>
      <c r="T3407"/>
      <c r="U3407"/>
      <c r="V3407"/>
      <c r="W3407"/>
    </row>
    <row r="3408" spans="1:23" ht="27" customHeight="1" thickBot="1" x14ac:dyDescent="0.3">
      <c r="A3408" s="98">
        <v>20601</v>
      </c>
      <c r="B3408" s="66">
        <v>3490</v>
      </c>
      <c r="C3408" s="79" t="s">
        <v>340</v>
      </c>
      <c r="D3408" s="80">
        <v>43138.315972222219</v>
      </c>
      <c r="E3408" s="78" t="s">
        <v>39</v>
      </c>
      <c r="F3408" s="33">
        <v>43138.217361111114</v>
      </c>
      <c r="G3408" s="51">
        <f t="shared" si="462"/>
        <v>9.8611111105128657E-2</v>
      </c>
      <c r="H3408" s="31" t="str">
        <f t="shared" si="459"/>
        <v>ACCEPTABLE</v>
      </c>
      <c r="J3408" s="33">
        <v>43138.326388888891</v>
      </c>
      <c r="K3408" s="33">
        <v>43138.338194444441</v>
      </c>
      <c r="L3408" s="27">
        <f t="shared" si="460"/>
        <v>1.1805555550381541E-2</v>
      </c>
      <c r="M3408" s="28" t="str">
        <f t="shared" si="461"/>
        <v>TRUE</v>
      </c>
      <c r="N3408" s="31" t="s">
        <v>39</v>
      </c>
      <c r="O3408" s="29" t="s">
        <v>1702</v>
      </c>
      <c r="P3408"/>
      <c r="Q3408"/>
      <c r="R3408"/>
      <c r="S3408"/>
      <c r="T3408"/>
      <c r="U3408"/>
      <c r="V3408"/>
      <c r="W3408"/>
    </row>
    <row r="3409" spans="1:23" ht="27" customHeight="1" thickBot="1" x14ac:dyDescent="0.3">
      <c r="A3409" s="97">
        <v>20603</v>
      </c>
      <c r="B3409" s="70">
        <v>3491</v>
      </c>
      <c r="C3409" s="75" t="s">
        <v>340</v>
      </c>
      <c r="D3409" s="76">
        <v>43138.569444444445</v>
      </c>
      <c r="E3409" s="74" t="s">
        <v>41</v>
      </c>
      <c r="F3409" s="33">
        <v>43138.217361111114</v>
      </c>
      <c r="G3409" s="51">
        <f t="shared" si="462"/>
        <v>0.35208333333139308</v>
      </c>
      <c r="H3409" s="31" t="str">
        <f t="shared" si="459"/>
        <v>ACCEPTABLE</v>
      </c>
      <c r="J3409" s="33">
        <v>43138.564583333333</v>
      </c>
      <c r="K3409" s="33">
        <v>43138.576388888891</v>
      </c>
      <c r="L3409" s="27">
        <f t="shared" si="460"/>
        <v>1.1805555557657499E-2</v>
      </c>
      <c r="M3409" s="28" t="str">
        <f t="shared" si="461"/>
        <v>TRUE</v>
      </c>
      <c r="N3409" s="31" t="s">
        <v>41</v>
      </c>
      <c r="O3409" s="29" t="s">
        <v>1593</v>
      </c>
      <c r="P3409"/>
      <c r="Q3409"/>
      <c r="R3409"/>
      <c r="S3409"/>
      <c r="T3409"/>
      <c r="U3409"/>
      <c r="V3409"/>
      <c r="W3409"/>
    </row>
    <row r="3410" spans="1:23" ht="27" customHeight="1" thickBot="1" x14ac:dyDescent="0.3">
      <c r="A3410" s="97">
        <v>20603</v>
      </c>
      <c r="B3410" s="70">
        <v>3492</v>
      </c>
      <c r="C3410" s="75" t="s">
        <v>68</v>
      </c>
      <c r="D3410" s="76">
        <v>43138.604166666664</v>
      </c>
      <c r="E3410" s="74" t="s">
        <v>39</v>
      </c>
      <c r="F3410" s="33">
        <v>43138.217361111114</v>
      </c>
      <c r="G3410" s="51">
        <f t="shared" si="462"/>
        <v>0.38680555555038154</v>
      </c>
      <c r="H3410" s="31" t="str">
        <f t="shared" si="459"/>
        <v>ACCEPTABLE</v>
      </c>
      <c r="J3410" s="33">
        <v>43138.602083333331</v>
      </c>
      <c r="K3410" s="33">
        <v>43138.611111111109</v>
      </c>
      <c r="L3410" s="27">
        <f t="shared" si="460"/>
        <v>9.0277777781011537E-3</v>
      </c>
      <c r="M3410" s="28" t="str">
        <f t="shared" si="461"/>
        <v>TRUE</v>
      </c>
      <c r="N3410" s="31" t="s">
        <v>39</v>
      </c>
      <c r="O3410" s="29" t="s">
        <v>453</v>
      </c>
      <c r="P3410"/>
      <c r="Q3410"/>
      <c r="R3410"/>
      <c r="S3410"/>
      <c r="T3410"/>
      <c r="U3410"/>
      <c r="V3410"/>
      <c r="W3410"/>
    </row>
    <row r="3411" spans="1:23" ht="27" customHeight="1" thickBot="1" x14ac:dyDescent="0.3">
      <c r="A3411" s="98">
        <v>20603</v>
      </c>
      <c r="B3411" s="66">
        <v>3489</v>
      </c>
      <c r="C3411" s="79" t="s">
        <v>40</v>
      </c>
      <c r="D3411" s="80">
        <v>43139.315972222219</v>
      </c>
      <c r="E3411" s="78" t="s">
        <v>41</v>
      </c>
      <c r="F3411" s="33">
        <v>43139.22152777778</v>
      </c>
      <c r="G3411" s="51">
        <f t="shared" si="462"/>
        <v>9.4444444439432118E-2</v>
      </c>
      <c r="H3411" s="31" t="str">
        <f t="shared" si="459"/>
        <v>ACCEPTABLE</v>
      </c>
      <c r="J3411" s="33">
        <v>43139.3125</v>
      </c>
      <c r="K3411" s="33">
        <v>43139.322916666664</v>
      </c>
      <c r="L3411" s="27">
        <f t="shared" si="460"/>
        <v>1.0416666664241347E-2</v>
      </c>
      <c r="M3411" s="28" t="str">
        <f t="shared" si="461"/>
        <v>TRUE</v>
      </c>
      <c r="N3411" s="31" t="s">
        <v>41</v>
      </c>
      <c r="O3411" s="29" t="s">
        <v>1703</v>
      </c>
      <c r="P3411"/>
      <c r="Q3411"/>
      <c r="R3411"/>
      <c r="S3411"/>
      <c r="T3411"/>
      <c r="U3411"/>
      <c r="V3411"/>
      <c r="W3411"/>
    </row>
    <row r="3412" spans="1:23" ht="27" customHeight="1" thickBot="1" x14ac:dyDescent="0.3">
      <c r="A3412" s="98">
        <v>20604</v>
      </c>
      <c r="B3412" s="66">
        <v>3491</v>
      </c>
      <c r="C3412" s="79" t="s">
        <v>340</v>
      </c>
      <c r="D3412" s="80">
        <v>43139.340277777781</v>
      </c>
      <c r="E3412" s="78" t="s">
        <v>41</v>
      </c>
      <c r="F3412" s="33">
        <v>43139.22152777778</v>
      </c>
      <c r="G3412" s="51">
        <f t="shared" si="462"/>
        <v>0.11875000000145519</v>
      </c>
      <c r="H3412" s="31" t="str">
        <f t="shared" si="459"/>
        <v>ACCEPTABLE</v>
      </c>
      <c r="J3412" s="33">
        <v>43139.336805555555</v>
      </c>
      <c r="K3412" s="33">
        <v>43139.345138888886</v>
      </c>
      <c r="L3412" s="27">
        <f t="shared" si="460"/>
        <v>8.333333331393078E-3</v>
      </c>
      <c r="M3412" s="28" t="str">
        <f t="shared" si="461"/>
        <v>TRUE</v>
      </c>
      <c r="N3412" s="31" t="s">
        <v>128</v>
      </c>
      <c r="O3412" s="29" t="s">
        <v>1704</v>
      </c>
      <c r="P3412"/>
      <c r="Q3412"/>
      <c r="R3412"/>
      <c r="S3412"/>
      <c r="T3412"/>
      <c r="U3412"/>
      <c r="V3412"/>
      <c r="W3412"/>
    </row>
    <row r="3413" spans="1:23" ht="27" customHeight="1" thickBot="1" x14ac:dyDescent="0.3">
      <c r="A3413" s="98">
        <v>20604</v>
      </c>
      <c r="B3413" s="66">
        <v>3492</v>
      </c>
      <c r="C3413" s="79" t="s">
        <v>68</v>
      </c>
      <c r="D3413" s="80">
        <v>43139.368055555555</v>
      </c>
      <c r="E3413" s="78" t="s">
        <v>39</v>
      </c>
      <c r="F3413" s="33">
        <v>43139.22152777778</v>
      </c>
      <c r="G3413" s="51">
        <f t="shared" si="462"/>
        <v>0.14652777777519077</v>
      </c>
      <c r="H3413" s="31" t="str">
        <f t="shared" si="459"/>
        <v>ACCEPTABLE</v>
      </c>
      <c r="J3413" s="33">
        <v>43139.385416666664</v>
      </c>
      <c r="K3413" s="33">
        <v>43139.398611111108</v>
      </c>
      <c r="L3413" s="27">
        <f t="shared" si="460"/>
        <v>1.3194444443797693E-2</v>
      </c>
      <c r="M3413" s="28" t="str">
        <f t="shared" si="461"/>
        <v>TRUE</v>
      </c>
      <c r="N3413" s="31" t="s">
        <v>39</v>
      </c>
      <c r="O3413" s="29" t="s">
        <v>1705</v>
      </c>
      <c r="P3413"/>
      <c r="Q3413"/>
      <c r="R3413"/>
      <c r="S3413"/>
      <c r="T3413"/>
      <c r="U3413"/>
      <c r="V3413"/>
      <c r="W3413"/>
    </row>
    <row r="3414" spans="1:23" ht="27" customHeight="1" thickBot="1" x14ac:dyDescent="0.3">
      <c r="A3414" s="97">
        <v>20604</v>
      </c>
      <c r="B3414" s="70">
        <v>3493</v>
      </c>
      <c r="C3414" s="75" t="s">
        <v>43</v>
      </c>
      <c r="D3414" s="76">
        <v>43140.465277777781</v>
      </c>
      <c r="E3414" s="74" t="s">
        <v>41</v>
      </c>
      <c r="F3414" s="33">
        <v>43140.435416666667</v>
      </c>
      <c r="G3414" s="51">
        <f t="shared" si="462"/>
        <v>2.9861111113859806E-2</v>
      </c>
      <c r="H3414" s="31" t="str">
        <f t="shared" si="459"/>
        <v>TOO LATE</v>
      </c>
      <c r="J3414" s="33">
        <v>43140.474305555559</v>
      </c>
      <c r="K3414" s="33">
        <v>43140.484027777777</v>
      </c>
      <c r="L3414" s="27">
        <f t="shared" si="460"/>
        <v>9.7222222175332718E-3</v>
      </c>
      <c r="M3414" s="28" t="str">
        <f t="shared" si="461"/>
        <v>TRUE</v>
      </c>
      <c r="N3414" s="31" t="s">
        <v>41</v>
      </c>
      <c r="O3414" s="29" t="s">
        <v>44</v>
      </c>
      <c r="P3414"/>
      <c r="Q3414"/>
      <c r="R3414"/>
      <c r="S3414"/>
      <c r="T3414"/>
      <c r="U3414"/>
      <c r="V3414"/>
      <c r="W3414"/>
    </row>
    <row r="3415" spans="1:23" ht="27" customHeight="1" thickBot="1" x14ac:dyDescent="0.3">
      <c r="A3415" s="97">
        <v>20604</v>
      </c>
      <c r="B3415" s="70">
        <v>3494</v>
      </c>
      <c r="C3415" s="75" t="s">
        <v>40</v>
      </c>
      <c r="D3415" s="76">
        <v>43140.493055555555</v>
      </c>
      <c r="E3415" s="74" t="s">
        <v>39</v>
      </c>
      <c r="F3415" s="33">
        <v>43140.435416666667</v>
      </c>
      <c r="G3415" s="51">
        <f t="shared" si="462"/>
        <v>5.7638888887595385E-2</v>
      </c>
      <c r="H3415" s="31" t="str">
        <f t="shared" si="459"/>
        <v>ACCEPTABLE</v>
      </c>
      <c r="J3415" s="33">
        <v>43140.503472222219</v>
      </c>
      <c r="K3415" s="33">
        <v>43140.513888888891</v>
      </c>
      <c r="L3415" s="27">
        <f t="shared" si="460"/>
        <v>1.0416666671517305E-2</v>
      </c>
      <c r="M3415" s="28" t="str">
        <f t="shared" si="461"/>
        <v>TRUE</v>
      </c>
      <c r="N3415" s="31" t="s">
        <v>39</v>
      </c>
      <c r="O3415" s="29" t="s">
        <v>1707</v>
      </c>
      <c r="P3415"/>
      <c r="Q3415"/>
      <c r="R3415"/>
      <c r="S3415"/>
      <c r="T3415"/>
      <c r="U3415"/>
      <c r="V3415"/>
      <c r="W3415"/>
    </row>
    <row r="3416" spans="1:23" ht="27" customHeight="1" thickBot="1" x14ac:dyDescent="0.3">
      <c r="A3416" s="98">
        <v>20606</v>
      </c>
      <c r="B3416" s="66">
        <v>3495</v>
      </c>
      <c r="C3416" s="79" t="s">
        <v>340</v>
      </c>
      <c r="D3416" s="80">
        <v>43140.680555555555</v>
      </c>
      <c r="E3416" s="78" t="s">
        <v>41</v>
      </c>
      <c r="F3416" s="33">
        <v>43140.435416666667</v>
      </c>
      <c r="G3416" s="51">
        <f t="shared" si="462"/>
        <v>0.24513888888759539</v>
      </c>
      <c r="H3416" s="31" t="str">
        <f t="shared" ref="H3416:H3465" si="463">IF(D3416-F3416&lt;0,"TOO LATE",IF(G3416="","",IF(OR(DAY(D3416-F3416)&gt;1,AND(HOUR(D3416-F3416)&gt;HOUR("0:59"),(SIGN(D3416-F3416)=1))),"ACCEPTABLE","TOO LATE")))</f>
        <v>ACCEPTABLE</v>
      </c>
      <c r="J3416" s="33">
        <v>43140.670138888891</v>
      </c>
      <c r="K3416" s="33">
        <v>43140.685416666667</v>
      </c>
      <c r="L3416" s="27">
        <f t="shared" si="460"/>
        <v>1.5277777776645962E-2</v>
      </c>
      <c r="M3416" s="28" t="str">
        <f t="shared" si="461"/>
        <v>TRUE</v>
      </c>
      <c r="N3416" s="31" t="s">
        <v>41</v>
      </c>
      <c r="O3416" s="29" t="s">
        <v>202</v>
      </c>
      <c r="P3416"/>
      <c r="Q3416"/>
      <c r="R3416"/>
      <c r="S3416"/>
      <c r="T3416"/>
      <c r="U3416"/>
      <c r="V3416"/>
      <c r="W3416"/>
    </row>
    <row r="3417" spans="1:23" ht="27" customHeight="1" thickBot="1" x14ac:dyDescent="0.3">
      <c r="A3417" s="130">
        <v>20607</v>
      </c>
      <c r="B3417" s="129">
        <v>3496</v>
      </c>
      <c r="C3417" s="131" t="s">
        <v>1522</v>
      </c>
      <c r="D3417" s="158">
        <v>43140.715277777781</v>
      </c>
      <c r="E3417" s="130" t="s">
        <v>128</v>
      </c>
      <c r="F3417" s="33">
        <v>43140.435416666667</v>
      </c>
      <c r="G3417" s="51">
        <f t="shared" si="462"/>
        <v>0.27986111111385981</v>
      </c>
      <c r="H3417" s="31" t="str">
        <f t="shared" si="463"/>
        <v>ACCEPTABLE</v>
      </c>
      <c r="J3417" s="33">
        <v>43140.710416666669</v>
      </c>
      <c r="K3417" s="33">
        <v>43140.719444444447</v>
      </c>
      <c r="L3417" s="27">
        <f t="shared" ref="L3417:L3466" si="464">IF(OR(K3417="",J3417=""), "Incomplete Data", K3417-J3417)</f>
        <v>9.0277777781011537E-3</v>
      </c>
      <c r="M3417" s="28" t="str">
        <f t="shared" ref="M3417:M3466" si="465">_xlfn.IFS(OR(J3417=0,K3417=0,L3417=""), "Incomplete Data", OR(L3417&gt;$M$5,L3417&lt;-$M$5),"FALSE",  OR(L3417&lt;=$M$5,L3417&gt;-$M$5), "TRUE")</f>
        <v>TRUE</v>
      </c>
      <c r="N3417" s="31" t="s">
        <v>39</v>
      </c>
      <c r="O3417" s="29" t="s">
        <v>181</v>
      </c>
      <c r="P3417"/>
      <c r="Q3417"/>
      <c r="R3417"/>
      <c r="S3417"/>
      <c r="T3417"/>
      <c r="U3417"/>
      <c r="V3417"/>
      <c r="W3417"/>
    </row>
    <row r="3418" spans="1:23" ht="27" customHeight="1" thickBot="1" x14ac:dyDescent="0.3">
      <c r="A3418" s="98">
        <v>20607</v>
      </c>
      <c r="B3418" s="66">
        <v>3497</v>
      </c>
      <c r="C3418" s="79" t="s">
        <v>40</v>
      </c>
      <c r="D3418" s="80">
        <v>43140.732638888891</v>
      </c>
      <c r="E3418" s="78" t="s">
        <v>39</v>
      </c>
      <c r="F3418" s="33">
        <v>43140.435416666667</v>
      </c>
      <c r="G3418" s="51">
        <f t="shared" si="462"/>
        <v>0.29722222222335404</v>
      </c>
      <c r="H3418" s="31" t="str">
        <f t="shared" si="463"/>
        <v>ACCEPTABLE</v>
      </c>
      <c r="J3418" s="33">
        <v>43140.761805555558</v>
      </c>
      <c r="K3418" s="33">
        <v>43140.772916666669</v>
      </c>
      <c r="L3418" s="27">
        <f t="shared" si="464"/>
        <v>1.1111111110949423E-2</v>
      </c>
      <c r="M3418" s="28" t="str">
        <f t="shared" si="465"/>
        <v>TRUE</v>
      </c>
      <c r="N3418" s="31" t="s">
        <v>39</v>
      </c>
      <c r="O3418" s="29" t="s">
        <v>1708</v>
      </c>
      <c r="P3418"/>
      <c r="Q3418"/>
      <c r="R3418"/>
      <c r="S3418"/>
      <c r="T3418"/>
      <c r="U3418"/>
      <c r="V3418"/>
      <c r="W3418"/>
    </row>
    <row r="3419" spans="1:23" ht="27" customHeight="1" thickBot="1" x14ac:dyDescent="0.3">
      <c r="A3419" s="97">
        <v>20608</v>
      </c>
      <c r="B3419" s="70">
        <v>3498</v>
      </c>
      <c r="C3419" s="75" t="s">
        <v>40</v>
      </c>
      <c r="D3419" s="76">
        <v>43141.145833333336</v>
      </c>
      <c r="E3419" s="74" t="s">
        <v>41</v>
      </c>
      <c r="F3419" s="33">
        <v>43140.772916666669</v>
      </c>
      <c r="G3419" s="51">
        <f t="shared" ref="G3419:G3472" si="466">IF(D3419="","",D3419-F3419)</f>
        <v>0.37291666666715173</v>
      </c>
      <c r="H3419" s="31" t="str">
        <f t="shared" si="463"/>
        <v>ACCEPTABLE</v>
      </c>
      <c r="J3419" s="33">
        <v>43141.095833333333</v>
      </c>
      <c r="K3419" s="33">
        <v>43141.105555555558</v>
      </c>
      <c r="L3419" s="27">
        <f t="shared" si="464"/>
        <v>9.7222222248092294E-3</v>
      </c>
      <c r="M3419" s="28" t="str">
        <f t="shared" si="465"/>
        <v>TRUE</v>
      </c>
      <c r="N3419" s="31" t="s">
        <v>41</v>
      </c>
      <c r="O3419" s="29" t="s">
        <v>1279</v>
      </c>
      <c r="P3419"/>
      <c r="Q3419"/>
      <c r="R3419"/>
      <c r="S3419"/>
      <c r="T3419"/>
      <c r="U3419"/>
      <c r="V3419"/>
      <c r="W3419"/>
    </row>
    <row r="3420" spans="1:23" ht="27" customHeight="1" thickBot="1" x14ac:dyDescent="0.3">
      <c r="A3420" s="97">
        <v>20606</v>
      </c>
      <c r="B3420" s="70">
        <v>3500</v>
      </c>
      <c r="C3420" s="75" t="s">
        <v>51</v>
      </c>
      <c r="D3420" s="76">
        <v>43141.486111111109</v>
      </c>
      <c r="E3420" s="74" t="s">
        <v>41</v>
      </c>
      <c r="F3420" s="33">
        <v>43141.270833333336</v>
      </c>
      <c r="G3420" s="51">
        <f t="shared" si="466"/>
        <v>0.21527777777373558</v>
      </c>
      <c r="H3420" s="31" t="str">
        <f t="shared" si="463"/>
        <v>ACCEPTABLE</v>
      </c>
      <c r="J3420" s="33">
        <v>43141.478472222225</v>
      </c>
      <c r="K3420" s="33">
        <v>43141.487500000003</v>
      </c>
      <c r="L3420" s="27">
        <f t="shared" si="464"/>
        <v>9.0277777781011537E-3</v>
      </c>
      <c r="M3420" s="28" t="str">
        <f t="shared" si="465"/>
        <v>TRUE</v>
      </c>
      <c r="N3420" s="31" t="s">
        <v>41</v>
      </c>
      <c r="O3420" s="29" t="s">
        <v>485</v>
      </c>
      <c r="P3420"/>
      <c r="Q3420"/>
      <c r="R3420"/>
      <c r="S3420"/>
      <c r="T3420"/>
      <c r="U3420"/>
      <c r="V3420"/>
      <c r="W3420"/>
    </row>
    <row r="3421" spans="1:23" ht="27" customHeight="1" thickBot="1" x14ac:dyDescent="0.3">
      <c r="A3421" s="97">
        <v>20606</v>
      </c>
      <c r="B3421" s="70">
        <v>3501</v>
      </c>
      <c r="C3421" s="75" t="s">
        <v>340</v>
      </c>
      <c r="D3421" s="76">
        <v>43141.513888888891</v>
      </c>
      <c r="E3421" s="74" t="s">
        <v>39</v>
      </c>
      <c r="F3421" s="33">
        <v>43141.270833333336</v>
      </c>
      <c r="G3421" s="51">
        <f t="shared" si="466"/>
        <v>0.24305555555474712</v>
      </c>
      <c r="H3421" s="31" t="str">
        <f t="shared" si="463"/>
        <v>ACCEPTABLE</v>
      </c>
      <c r="J3421" s="33">
        <v>43141.51458333333</v>
      </c>
      <c r="K3421" s="33">
        <v>43141.522222222222</v>
      </c>
      <c r="L3421" s="27">
        <f t="shared" si="464"/>
        <v>7.6388888919609599E-3</v>
      </c>
      <c r="M3421" s="28" t="str">
        <f t="shared" si="465"/>
        <v>TRUE</v>
      </c>
      <c r="N3421" s="31" t="s">
        <v>39</v>
      </c>
      <c r="O3421" s="29" t="s">
        <v>881</v>
      </c>
      <c r="P3421"/>
      <c r="Q3421"/>
      <c r="R3421"/>
      <c r="S3421"/>
      <c r="T3421"/>
      <c r="U3421"/>
      <c r="V3421"/>
      <c r="W3421"/>
    </row>
    <row r="3422" spans="1:23" ht="27" customHeight="1" thickBot="1" x14ac:dyDescent="0.3">
      <c r="A3422" s="98">
        <v>20609</v>
      </c>
      <c r="B3422" s="66">
        <v>3502</v>
      </c>
      <c r="C3422" s="79" t="s">
        <v>340</v>
      </c>
      <c r="D3422" s="80">
        <v>43141.663194444445</v>
      </c>
      <c r="E3422" s="78" t="s">
        <v>41</v>
      </c>
      <c r="F3422" s="33">
        <v>43141.270833333336</v>
      </c>
      <c r="G3422" s="51">
        <f t="shared" si="466"/>
        <v>0.39236111110949423</v>
      </c>
      <c r="H3422" s="31" t="str">
        <f t="shared" si="463"/>
        <v>ACCEPTABLE</v>
      </c>
      <c r="J3422" s="33">
        <v>43141.643750000003</v>
      </c>
      <c r="K3422" s="33">
        <v>43141.65625</v>
      </c>
      <c r="L3422" s="27">
        <f t="shared" si="464"/>
        <v>1.2499999997089617E-2</v>
      </c>
      <c r="M3422" s="28" t="str">
        <f t="shared" si="465"/>
        <v>TRUE</v>
      </c>
      <c r="N3422" s="31" t="s">
        <v>41</v>
      </c>
      <c r="O3422" s="29" t="s">
        <v>1709</v>
      </c>
      <c r="P3422"/>
      <c r="Q3422"/>
      <c r="R3422"/>
      <c r="S3422"/>
      <c r="T3422"/>
      <c r="U3422"/>
      <c r="V3422"/>
      <c r="W3422"/>
    </row>
    <row r="3423" spans="1:23" ht="27" customHeight="1" thickBot="1" x14ac:dyDescent="0.3">
      <c r="A3423" s="98">
        <v>20609</v>
      </c>
      <c r="B3423" s="66">
        <v>3503</v>
      </c>
      <c r="C3423" s="79" t="s">
        <v>51</v>
      </c>
      <c r="D3423" s="80">
        <v>43141.690972222219</v>
      </c>
      <c r="E3423" s="78" t="s">
        <v>39</v>
      </c>
      <c r="F3423" s="33">
        <v>43141.270833333336</v>
      </c>
      <c r="G3423" s="51">
        <f t="shared" si="466"/>
        <v>0.42013888888322981</v>
      </c>
      <c r="H3423" s="31" t="str">
        <f t="shared" si="463"/>
        <v>ACCEPTABLE</v>
      </c>
      <c r="J3423" s="33">
        <v>43141.677083333336</v>
      </c>
      <c r="K3423" s="33">
        <v>43141.6875</v>
      </c>
      <c r="L3423" s="27">
        <f t="shared" si="464"/>
        <v>1.0416666664241347E-2</v>
      </c>
      <c r="M3423" s="28" t="str">
        <f t="shared" si="465"/>
        <v>TRUE</v>
      </c>
      <c r="N3423" s="31" t="s">
        <v>39</v>
      </c>
      <c r="O3423" s="29" t="s">
        <v>633</v>
      </c>
      <c r="P3423"/>
      <c r="Q3423"/>
      <c r="R3423"/>
      <c r="S3423"/>
      <c r="T3423"/>
      <c r="U3423"/>
      <c r="V3423"/>
      <c r="W3423"/>
    </row>
    <row r="3424" spans="1:23" ht="27" customHeight="1" thickBot="1" x14ac:dyDescent="0.3">
      <c r="A3424" s="97">
        <v>20610</v>
      </c>
      <c r="B3424" s="70">
        <v>3505</v>
      </c>
      <c r="C3424" s="75" t="s">
        <v>40</v>
      </c>
      <c r="D3424" s="76">
        <v>43141.847222222219</v>
      </c>
      <c r="E3424" s="74" t="s">
        <v>39</v>
      </c>
      <c r="F3424" s="33">
        <v>43141.76458333333</v>
      </c>
      <c r="G3424" s="51">
        <f t="shared" si="466"/>
        <v>8.2638888889050577E-2</v>
      </c>
      <c r="H3424" s="31" t="str">
        <f t="shared" si="463"/>
        <v>ACCEPTABLE</v>
      </c>
      <c r="J3424" s="33">
        <v>43141.895833333336</v>
      </c>
      <c r="K3424" s="33">
        <v>43141.905555555553</v>
      </c>
      <c r="L3424" s="27">
        <f t="shared" si="464"/>
        <v>9.7222222175332718E-3</v>
      </c>
      <c r="M3424" s="28" t="str">
        <f t="shared" si="465"/>
        <v>TRUE</v>
      </c>
      <c r="N3424" s="31" t="s">
        <v>39</v>
      </c>
      <c r="O3424" s="29" t="s">
        <v>1710</v>
      </c>
      <c r="P3424"/>
      <c r="Q3424"/>
      <c r="R3424"/>
      <c r="S3424"/>
      <c r="T3424"/>
      <c r="U3424"/>
      <c r="V3424"/>
      <c r="W3424"/>
    </row>
    <row r="3425" spans="1:23" ht="27" customHeight="1" thickBot="1" x14ac:dyDescent="0.3">
      <c r="A3425" s="97">
        <v>20611</v>
      </c>
      <c r="B3425" s="70">
        <v>3506</v>
      </c>
      <c r="C3425" s="75" t="s">
        <v>68</v>
      </c>
      <c r="D3425" s="76">
        <v>43142.506944444445</v>
      </c>
      <c r="E3425" s="74" t="s">
        <v>41</v>
      </c>
      <c r="F3425" s="33">
        <v>43142.322916666664</v>
      </c>
      <c r="G3425" s="51">
        <f t="shared" si="466"/>
        <v>0.18402777778101154</v>
      </c>
      <c r="H3425" s="31" t="str">
        <f t="shared" si="463"/>
        <v>ACCEPTABLE</v>
      </c>
      <c r="J3425" s="33">
        <v>43142.504861111112</v>
      </c>
      <c r="K3425" s="33">
        <v>43142.515277777777</v>
      </c>
      <c r="L3425" s="27">
        <f t="shared" si="464"/>
        <v>1.0416666664241347E-2</v>
      </c>
      <c r="M3425" s="28" t="str">
        <f t="shared" si="465"/>
        <v>TRUE</v>
      </c>
      <c r="N3425" s="31" t="s">
        <v>41</v>
      </c>
      <c r="O3425" s="29" t="s">
        <v>422</v>
      </c>
      <c r="P3425"/>
      <c r="Q3425"/>
      <c r="R3425"/>
      <c r="S3425"/>
      <c r="T3425"/>
      <c r="U3425"/>
      <c r="V3425"/>
      <c r="W3425"/>
    </row>
    <row r="3426" spans="1:23" ht="27" customHeight="1" thickBot="1" x14ac:dyDescent="0.3">
      <c r="A3426" s="97">
        <v>20611</v>
      </c>
      <c r="B3426" s="70">
        <v>3507</v>
      </c>
      <c r="C3426" s="75" t="s">
        <v>340</v>
      </c>
      <c r="D3426" s="76">
        <v>43142.534722222219</v>
      </c>
      <c r="E3426" s="74" t="s">
        <v>39</v>
      </c>
      <c r="F3426" s="33">
        <v>43142.322916666664</v>
      </c>
      <c r="G3426" s="51">
        <f t="shared" si="466"/>
        <v>0.21180555555474712</v>
      </c>
      <c r="H3426" s="31" t="str">
        <f t="shared" si="463"/>
        <v>ACCEPTABLE</v>
      </c>
      <c r="J3426" s="33">
        <v>43142.53402777778</v>
      </c>
      <c r="K3426" s="33">
        <v>43142.54583333333</v>
      </c>
      <c r="L3426" s="27">
        <f t="shared" si="464"/>
        <v>1.1805555550381541E-2</v>
      </c>
      <c r="M3426" s="28" t="str">
        <f t="shared" si="465"/>
        <v>TRUE</v>
      </c>
      <c r="N3426" s="31" t="s">
        <v>39</v>
      </c>
      <c r="O3426" s="29" t="s">
        <v>1427</v>
      </c>
      <c r="P3426"/>
      <c r="Q3426"/>
      <c r="R3426"/>
      <c r="S3426"/>
      <c r="T3426"/>
      <c r="U3426"/>
      <c r="V3426"/>
      <c r="W3426"/>
    </row>
    <row r="3427" spans="1:23" ht="27" customHeight="1" thickBot="1" x14ac:dyDescent="0.3">
      <c r="A3427" s="98">
        <v>20612</v>
      </c>
      <c r="B3427" s="66">
        <v>3508</v>
      </c>
      <c r="C3427" s="79" t="s">
        <v>43</v>
      </c>
      <c r="D3427" s="80">
        <v>43144.319444444445</v>
      </c>
      <c r="E3427" s="78" t="s">
        <v>41</v>
      </c>
      <c r="F3427" s="33">
        <v>43144.28125</v>
      </c>
      <c r="G3427" s="51">
        <f t="shared" si="466"/>
        <v>3.8194444445252884E-2</v>
      </c>
      <c r="H3427" s="31" t="str">
        <f t="shared" si="463"/>
        <v>TOO LATE</v>
      </c>
      <c r="J3427" s="33">
        <v>43144.349305555559</v>
      </c>
      <c r="K3427" s="33">
        <v>43144.361805555556</v>
      </c>
      <c r="L3427" s="27">
        <f t="shared" si="464"/>
        <v>1.2499999997089617E-2</v>
      </c>
      <c r="M3427" s="28" t="str">
        <f t="shared" si="465"/>
        <v>TRUE</v>
      </c>
      <c r="N3427" s="31" t="s">
        <v>41</v>
      </c>
      <c r="O3427" s="29" t="s">
        <v>44</v>
      </c>
      <c r="P3427"/>
      <c r="Q3427"/>
      <c r="R3427"/>
      <c r="S3427"/>
      <c r="T3427"/>
      <c r="U3427"/>
      <c r="V3427"/>
      <c r="W3427"/>
    </row>
    <row r="3428" spans="1:23" ht="27" customHeight="1" thickBot="1" x14ac:dyDescent="0.3">
      <c r="A3428" s="98">
        <v>20612</v>
      </c>
      <c r="B3428" s="66">
        <v>3509</v>
      </c>
      <c r="C3428" s="79" t="s">
        <v>40</v>
      </c>
      <c r="D3428" s="80">
        <v>43144.347222222219</v>
      </c>
      <c r="E3428" s="78" t="s">
        <v>39</v>
      </c>
      <c r="F3428" s="33">
        <v>43144.28125</v>
      </c>
      <c r="G3428" s="51">
        <f t="shared" si="466"/>
        <v>6.5972222218988463E-2</v>
      </c>
      <c r="H3428" s="31" t="str">
        <f t="shared" si="463"/>
        <v>ACCEPTABLE</v>
      </c>
      <c r="J3428" s="33">
        <v>43144.388888888891</v>
      </c>
      <c r="K3428" s="33">
        <v>43144.402777777781</v>
      </c>
      <c r="L3428" s="27">
        <f t="shared" si="464"/>
        <v>1.3888888890505768E-2</v>
      </c>
      <c r="M3428" s="28" t="str">
        <f t="shared" si="465"/>
        <v>TRUE</v>
      </c>
      <c r="N3428" s="31" t="s">
        <v>39</v>
      </c>
      <c r="O3428" s="29" t="s">
        <v>1712</v>
      </c>
      <c r="P3428"/>
      <c r="Q3428"/>
      <c r="R3428"/>
      <c r="S3428"/>
      <c r="T3428"/>
      <c r="U3428"/>
      <c r="V3428"/>
      <c r="W3428"/>
    </row>
    <row r="3429" spans="1:23" ht="27" customHeight="1" thickBot="1" x14ac:dyDescent="0.3">
      <c r="A3429" s="98">
        <v>20613</v>
      </c>
      <c r="B3429" s="66">
        <v>3510</v>
      </c>
      <c r="C3429" s="79" t="s">
        <v>43</v>
      </c>
      <c r="D3429" s="80">
        <v>43144.736111111109</v>
      </c>
      <c r="E3429" s="78" t="s">
        <v>41</v>
      </c>
      <c r="F3429" s="33">
        <v>43144.662499999999</v>
      </c>
      <c r="G3429" s="51">
        <f t="shared" si="466"/>
        <v>7.3611111110949423E-2</v>
      </c>
      <c r="H3429" s="31" t="str">
        <f t="shared" si="463"/>
        <v>ACCEPTABLE</v>
      </c>
      <c r="J3429" s="33">
        <v>43144.80972222222</v>
      </c>
      <c r="K3429" s="33">
        <v>43144.818055555559</v>
      </c>
      <c r="L3429" s="27">
        <f t="shared" si="464"/>
        <v>8.3333333386690356E-3</v>
      </c>
      <c r="M3429" s="28" t="str">
        <f t="shared" si="465"/>
        <v>TRUE</v>
      </c>
      <c r="N3429" s="31" t="s">
        <v>41</v>
      </c>
      <c r="O3429" s="29" t="s">
        <v>398</v>
      </c>
      <c r="P3429"/>
      <c r="Q3429"/>
      <c r="R3429"/>
      <c r="S3429"/>
      <c r="T3429"/>
      <c r="U3429"/>
      <c r="V3429"/>
      <c r="W3429"/>
    </row>
    <row r="3430" spans="1:23" ht="27" customHeight="1" thickBot="1" x14ac:dyDescent="0.3">
      <c r="A3430" s="98">
        <v>20613</v>
      </c>
      <c r="B3430" s="66">
        <v>3511</v>
      </c>
      <c r="C3430" s="79" t="s">
        <v>40</v>
      </c>
      <c r="D3430" s="80">
        <v>43144.763888888891</v>
      </c>
      <c r="E3430" s="78" t="s">
        <v>39</v>
      </c>
      <c r="F3430" s="33">
        <v>43144.662499999999</v>
      </c>
      <c r="G3430" s="51">
        <f t="shared" si="466"/>
        <v>0.10138888889196096</v>
      </c>
      <c r="H3430" s="31" t="str">
        <f t="shared" si="463"/>
        <v>ACCEPTABLE</v>
      </c>
      <c r="J3430" s="33">
        <v>43144.833333333336</v>
      </c>
      <c r="K3430" s="33">
        <v>43144.842361111114</v>
      </c>
      <c r="L3430" s="27">
        <f t="shared" si="464"/>
        <v>9.0277777781011537E-3</v>
      </c>
      <c r="M3430" s="28" t="str">
        <f t="shared" si="465"/>
        <v>TRUE</v>
      </c>
      <c r="N3430" s="31" t="s">
        <v>39</v>
      </c>
      <c r="O3430" s="29" t="s">
        <v>1713</v>
      </c>
      <c r="P3430"/>
      <c r="Q3430"/>
      <c r="R3430"/>
      <c r="S3430"/>
      <c r="T3430"/>
      <c r="U3430"/>
      <c r="V3430"/>
      <c r="W3430"/>
    </row>
    <row r="3431" spans="1:23" ht="27" customHeight="1" thickBot="1" x14ac:dyDescent="0.3">
      <c r="A3431" s="97">
        <v>20614</v>
      </c>
      <c r="B3431" s="70">
        <v>3512</v>
      </c>
      <c r="C3431" s="75" t="s">
        <v>40</v>
      </c>
      <c r="D3431" s="76">
        <v>43145.611111111109</v>
      </c>
      <c r="E3431" s="74" t="s">
        <v>41</v>
      </c>
      <c r="F3431" s="33">
        <v>43145.286111111112</v>
      </c>
      <c r="G3431" s="51">
        <f t="shared" si="466"/>
        <v>0.32499999999708962</v>
      </c>
      <c r="H3431" s="31" t="str">
        <f t="shared" si="463"/>
        <v>ACCEPTABLE</v>
      </c>
      <c r="J3431" s="33">
        <v>43145.600694444445</v>
      </c>
      <c r="K3431" s="33">
        <v>43145.61041666667</v>
      </c>
      <c r="L3431" s="27">
        <f t="shared" si="464"/>
        <v>9.7222222248092294E-3</v>
      </c>
      <c r="M3431" s="28" t="str">
        <f t="shared" si="465"/>
        <v>TRUE</v>
      </c>
      <c r="N3431" s="31" t="s">
        <v>41</v>
      </c>
      <c r="O3431" s="29" t="s">
        <v>996</v>
      </c>
      <c r="P3431"/>
      <c r="Q3431"/>
      <c r="R3431"/>
      <c r="S3431"/>
      <c r="T3431"/>
      <c r="U3431"/>
      <c r="V3431"/>
      <c r="W3431"/>
    </row>
    <row r="3432" spans="1:23" ht="27" customHeight="1" thickBot="1" x14ac:dyDescent="0.3">
      <c r="A3432" s="98">
        <v>20614</v>
      </c>
      <c r="B3432" s="66">
        <v>3513</v>
      </c>
      <c r="C3432" s="79" t="s">
        <v>43</v>
      </c>
      <c r="D3432" s="80">
        <v>43145.645833333336</v>
      </c>
      <c r="E3432" s="78" t="s">
        <v>39</v>
      </c>
      <c r="F3432" s="33">
        <v>43145.286111111112</v>
      </c>
      <c r="G3432" s="51">
        <f t="shared" si="466"/>
        <v>0.35972222222335404</v>
      </c>
      <c r="H3432" s="31" t="str">
        <f t="shared" si="463"/>
        <v>ACCEPTABLE</v>
      </c>
      <c r="J3432" s="33">
        <v>43145.645833333336</v>
      </c>
      <c r="K3432" s="33">
        <v>43145.654861111114</v>
      </c>
      <c r="L3432" s="27">
        <f t="shared" si="464"/>
        <v>9.0277777781011537E-3</v>
      </c>
      <c r="M3432" s="28" t="str">
        <f t="shared" si="465"/>
        <v>TRUE</v>
      </c>
      <c r="N3432" s="31" t="s">
        <v>39</v>
      </c>
      <c r="O3432" s="29" t="s">
        <v>398</v>
      </c>
      <c r="P3432"/>
      <c r="Q3432"/>
      <c r="R3432"/>
      <c r="S3432"/>
      <c r="T3432"/>
      <c r="U3432"/>
      <c r="V3432"/>
      <c r="W3432"/>
    </row>
    <row r="3433" spans="1:23" ht="27" customHeight="1" thickBot="1" x14ac:dyDescent="0.3">
      <c r="A3433" s="97">
        <v>20615</v>
      </c>
      <c r="B3433" s="70">
        <v>3514</v>
      </c>
      <c r="C3433" s="75" t="s">
        <v>40</v>
      </c>
      <c r="D3433" s="76">
        <v>43146.5625</v>
      </c>
      <c r="E3433" s="74" t="s">
        <v>41</v>
      </c>
      <c r="F3433" s="33">
        <v>43146.425694444442</v>
      </c>
      <c r="G3433" s="51">
        <f t="shared" si="466"/>
        <v>0.1368055555576575</v>
      </c>
      <c r="H3433" s="31" t="str">
        <f t="shared" si="463"/>
        <v>ACCEPTABLE</v>
      </c>
      <c r="J3433" s="33">
        <v>43146.587500000001</v>
      </c>
      <c r="K3433" s="33">
        <v>43146.597222222219</v>
      </c>
      <c r="L3433" s="27">
        <f t="shared" si="464"/>
        <v>9.7222222175332718E-3</v>
      </c>
      <c r="M3433" s="28" t="str">
        <f t="shared" si="465"/>
        <v>TRUE</v>
      </c>
      <c r="N3433" s="31" t="s">
        <v>41</v>
      </c>
      <c r="O3433" s="29" t="s">
        <v>1623</v>
      </c>
      <c r="P3433"/>
      <c r="Q3433"/>
      <c r="R3433"/>
      <c r="S3433"/>
      <c r="T3433"/>
      <c r="U3433"/>
      <c r="V3433"/>
      <c r="W3433"/>
    </row>
    <row r="3434" spans="1:23" ht="27" customHeight="1" thickBot="1" x14ac:dyDescent="0.3">
      <c r="A3434" s="97">
        <v>20615</v>
      </c>
      <c r="B3434" s="70">
        <v>3515</v>
      </c>
      <c r="C3434" s="75" t="s">
        <v>43</v>
      </c>
      <c r="D3434" s="76">
        <v>43146.597222222219</v>
      </c>
      <c r="E3434" s="74" t="s">
        <v>39</v>
      </c>
      <c r="F3434" s="33">
        <v>43146.425694444442</v>
      </c>
      <c r="G3434" s="51">
        <f t="shared" si="466"/>
        <v>0.17152777777664596</v>
      </c>
      <c r="H3434" s="31" t="str">
        <f t="shared" si="463"/>
        <v>ACCEPTABLE</v>
      </c>
      <c r="J3434" s="33">
        <v>43146.62222222222</v>
      </c>
      <c r="K3434" s="33">
        <v>43146.630555555559</v>
      </c>
      <c r="L3434" s="27">
        <f t="shared" si="464"/>
        <v>8.3333333386690356E-3</v>
      </c>
      <c r="M3434" s="28" t="str">
        <f t="shared" si="465"/>
        <v>TRUE</v>
      </c>
      <c r="N3434" s="31" t="s">
        <v>39</v>
      </c>
      <c r="O3434" s="29" t="s">
        <v>398</v>
      </c>
      <c r="P3434"/>
      <c r="Q3434"/>
      <c r="R3434"/>
      <c r="S3434"/>
      <c r="T3434"/>
      <c r="U3434"/>
      <c r="V3434"/>
      <c r="W3434"/>
    </row>
    <row r="3435" spans="1:23" ht="27" customHeight="1" thickBot="1" x14ac:dyDescent="0.3">
      <c r="A3435" s="97">
        <v>20614</v>
      </c>
      <c r="B3435" s="70">
        <v>3516</v>
      </c>
      <c r="C3435" s="75" t="s">
        <v>43</v>
      </c>
      <c r="D3435" s="76">
        <v>43147.069444444445</v>
      </c>
      <c r="E3435" s="74" t="s">
        <v>41</v>
      </c>
      <c r="F3435" s="33">
        <v>43146.728472222225</v>
      </c>
      <c r="G3435" s="51">
        <f t="shared" si="466"/>
        <v>0.34097222222044365</v>
      </c>
      <c r="H3435" s="31" t="str">
        <f t="shared" si="463"/>
        <v>ACCEPTABLE</v>
      </c>
      <c r="J3435" s="33">
        <v>43147.054861111108</v>
      </c>
      <c r="K3435" s="33">
        <v>43147.066666666666</v>
      </c>
      <c r="L3435" s="27">
        <f t="shared" si="464"/>
        <v>1.1805555557657499E-2</v>
      </c>
      <c r="M3435" s="28" t="str">
        <f t="shared" si="465"/>
        <v>TRUE</v>
      </c>
      <c r="N3435" s="31" t="s">
        <v>41</v>
      </c>
      <c r="O3435" s="29" t="s">
        <v>398</v>
      </c>
      <c r="P3435"/>
      <c r="Q3435"/>
      <c r="R3435"/>
      <c r="S3435"/>
      <c r="T3435"/>
      <c r="U3435"/>
      <c r="V3435"/>
      <c r="W3435"/>
    </row>
    <row r="3436" spans="1:23" ht="27" customHeight="1" thickBot="1" x14ac:dyDescent="0.3">
      <c r="A3436" s="97">
        <v>20614</v>
      </c>
      <c r="B3436" s="70">
        <v>3517</v>
      </c>
      <c r="C3436" s="75" t="s">
        <v>40</v>
      </c>
      <c r="D3436" s="76">
        <v>43147.013888888891</v>
      </c>
      <c r="E3436" s="74" t="s">
        <v>39</v>
      </c>
      <c r="F3436" s="33">
        <v>43146.728472222225</v>
      </c>
      <c r="G3436" s="51">
        <f t="shared" si="466"/>
        <v>0.28541666666569654</v>
      </c>
      <c r="H3436" s="31" t="str">
        <f t="shared" si="463"/>
        <v>ACCEPTABLE</v>
      </c>
      <c r="J3436" s="33">
        <v>43147.090277777781</v>
      </c>
      <c r="K3436" s="33">
        <v>43147.1</v>
      </c>
      <c r="L3436" s="27">
        <f t="shared" si="464"/>
        <v>9.7222222175332718E-3</v>
      </c>
      <c r="M3436" s="28" t="str">
        <f t="shared" si="465"/>
        <v>TRUE</v>
      </c>
      <c r="N3436" s="31" t="s">
        <v>39</v>
      </c>
      <c r="O3436" s="29" t="s">
        <v>1176</v>
      </c>
      <c r="P3436"/>
      <c r="Q3436"/>
      <c r="R3436"/>
      <c r="S3436"/>
      <c r="T3436"/>
      <c r="U3436"/>
      <c r="V3436"/>
      <c r="W3436"/>
    </row>
    <row r="3437" spans="1:23" ht="27" customHeight="1" thickBot="1" x14ac:dyDescent="0.3">
      <c r="A3437" s="97">
        <v>20616</v>
      </c>
      <c r="B3437" s="70">
        <v>3518</v>
      </c>
      <c r="C3437" s="75" t="s">
        <v>340</v>
      </c>
      <c r="D3437" s="76">
        <v>43147.40625</v>
      </c>
      <c r="E3437" s="74" t="s">
        <v>41</v>
      </c>
      <c r="F3437" s="33">
        <v>43147.340277777781</v>
      </c>
      <c r="G3437" s="51">
        <f t="shared" si="466"/>
        <v>6.5972222218988463E-2</v>
      </c>
      <c r="H3437" s="31" t="str">
        <f t="shared" si="463"/>
        <v>ACCEPTABLE</v>
      </c>
      <c r="J3437" s="33">
        <v>43147.395833333336</v>
      </c>
      <c r="K3437" s="33">
        <v>43147.40625</v>
      </c>
      <c r="L3437" s="27">
        <f t="shared" si="464"/>
        <v>1.0416666664241347E-2</v>
      </c>
      <c r="M3437" s="28" t="str">
        <f t="shared" si="465"/>
        <v>TRUE</v>
      </c>
      <c r="N3437" s="31" t="s">
        <v>41</v>
      </c>
      <c r="O3437" s="29" t="s">
        <v>1714</v>
      </c>
      <c r="P3437"/>
      <c r="Q3437"/>
      <c r="R3437"/>
      <c r="S3437"/>
      <c r="T3437"/>
      <c r="U3437"/>
      <c r="V3437"/>
      <c r="W3437"/>
    </row>
    <row r="3438" spans="1:23" ht="27" customHeight="1" thickBot="1" x14ac:dyDescent="0.3">
      <c r="A3438" s="97">
        <v>20616</v>
      </c>
      <c r="B3438" s="70">
        <v>3519</v>
      </c>
      <c r="C3438" s="75" t="s">
        <v>68</v>
      </c>
      <c r="D3438" s="76">
        <v>43147.440972222219</v>
      </c>
      <c r="E3438" s="74" t="s">
        <v>39</v>
      </c>
      <c r="F3438" s="33">
        <v>43147.340277777781</v>
      </c>
      <c r="G3438" s="51">
        <f t="shared" si="466"/>
        <v>0.10069444443797693</v>
      </c>
      <c r="H3438" s="31" t="str">
        <f t="shared" si="463"/>
        <v>ACCEPTABLE</v>
      </c>
      <c r="J3438" s="33">
        <v>43147.428472222222</v>
      </c>
      <c r="K3438" s="33">
        <v>43147.4375</v>
      </c>
      <c r="L3438" s="27">
        <f t="shared" si="464"/>
        <v>9.0277777781011537E-3</v>
      </c>
      <c r="M3438" s="28" t="str">
        <f t="shared" si="465"/>
        <v>TRUE</v>
      </c>
      <c r="N3438" s="31" t="s">
        <v>39</v>
      </c>
      <c r="O3438" s="29" t="s">
        <v>812</v>
      </c>
      <c r="P3438"/>
      <c r="Q3438"/>
      <c r="R3438"/>
      <c r="S3438"/>
      <c r="T3438"/>
      <c r="U3438"/>
      <c r="V3438"/>
      <c r="W3438"/>
    </row>
    <row r="3439" spans="1:23" ht="27" customHeight="1" thickBot="1" x14ac:dyDescent="0.3">
      <c r="A3439" s="97">
        <v>20617</v>
      </c>
      <c r="B3439" s="70">
        <v>3520</v>
      </c>
      <c r="C3439" s="75" t="s">
        <v>340</v>
      </c>
      <c r="D3439" s="76">
        <v>43147.590277777781</v>
      </c>
      <c r="E3439" s="74" t="s">
        <v>41</v>
      </c>
      <c r="F3439" s="33">
        <v>43147.461111111108</v>
      </c>
      <c r="G3439" s="51">
        <f t="shared" si="466"/>
        <v>0.1291666666729725</v>
      </c>
      <c r="H3439" s="31" t="str">
        <f t="shared" si="463"/>
        <v>ACCEPTABLE</v>
      </c>
      <c r="J3439" s="33">
        <v>43147.555555555555</v>
      </c>
      <c r="K3439" s="33">
        <v>43147.565972222219</v>
      </c>
      <c r="L3439" s="27">
        <f t="shared" si="464"/>
        <v>1.0416666664241347E-2</v>
      </c>
      <c r="M3439" s="28" t="str">
        <f t="shared" si="465"/>
        <v>TRUE</v>
      </c>
      <c r="N3439" s="31" t="s">
        <v>41</v>
      </c>
      <c r="O3439" s="29" t="s">
        <v>930</v>
      </c>
      <c r="P3439"/>
      <c r="Q3439"/>
      <c r="R3439"/>
      <c r="S3439"/>
      <c r="T3439"/>
      <c r="U3439"/>
      <c r="V3439"/>
      <c r="W3439"/>
    </row>
    <row r="3440" spans="1:23" ht="27" customHeight="1" thickBot="1" x14ac:dyDescent="0.3">
      <c r="A3440" s="97">
        <v>20618</v>
      </c>
      <c r="B3440" s="70">
        <v>3522</v>
      </c>
      <c r="C3440" s="75" t="s">
        <v>40</v>
      </c>
      <c r="D3440" s="76">
        <v>43147.631944444445</v>
      </c>
      <c r="E3440" s="74" t="s">
        <v>41</v>
      </c>
      <c r="F3440" s="33">
        <v>43147.461111111108</v>
      </c>
      <c r="G3440" s="51">
        <f t="shared" si="466"/>
        <v>0.17083333333721384</v>
      </c>
      <c r="H3440" s="31" t="str">
        <f t="shared" si="463"/>
        <v>ACCEPTABLE</v>
      </c>
      <c r="J3440" s="33">
        <v>43147.595138888886</v>
      </c>
      <c r="K3440" s="33">
        <v>43147.604166666664</v>
      </c>
      <c r="L3440" s="27">
        <f t="shared" si="464"/>
        <v>9.0277777781011537E-3</v>
      </c>
      <c r="M3440" s="28" t="str">
        <f t="shared" si="465"/>
        <v>TRUE</v>
      </c>
      <c r="N3440" s="31" t="s">
        <v>41</v>
      </c>
      <c r="O3440" s="29" t="s">
        <v>1715</v>
      </c>
      <c r="P3440"/>
      <c r="Q3440"/>
      <c r="R3440"/>
      <c r="S3440"/>
      <c r="T3440"/>
      <c r="U3440"/>
      <c r="V3440"/>
      <c r="W3440"/>
    </row>
    <row r="3441" spans="1:23" ht="27" customHeight="1" thickBot="1" x14ac:dyDescent="0.3">
      <c r="A3441" s="98">
        <v>20618</v>
      </c>
      <c r="B3441" s="66">
        <v>3523</v>
      </c>
      <c r="C3441" s="79" t="s">
        <v>40</v>
      </c>
      <c r="D3441" s="80">
        <v>43147.645833333336</v>
      </c>
      <c r="E3441" s="78" t="s">
        <v>39</v>
      </c>
      <c r="F3441" s="33">
        <v>43147.461111111108</v>
      </c>
      <c r="G3441" s="51">
        <f t="shared" si="466"/>
        <v>0.18472222222771961</v>
      </c>
      <c r="H3441" s="31" t="str">
        <f t="shared" si="463"/>
        <v>ACCEPTABLE</v>
      </c>
      <c r="J3441" s="33">
        <v>43147.613194444442</v>
      </c>
      <c r="K3441" s="33">
        <v>43147.625</v>
      </c>
      <c r="L3441" s="27">
        <f t="shared" si="464"/>
        <v>1.1805555557657499E-2</v>
      </c>
      <c r="M3441" s="28" t="str">
        <f t="shared" si="465"/>
        <v>TRUE</v>
      </c>
      <c r="N3441" s="31" t="s">
        <v>39</v>
      </c>
      <c r="O3441" s="29" t="s">
        <v>1715</v>
      </c>
      <c r="P3441"/>
      <c r="Q3441"/>
      <c r="R3441"/>
      <c r="S3441"/>
      <c r="T3441"/>
      <c r="U3441"/>
      <c r="V3441"/>
      <c r="W3441"/>
    </row>
    <row r="3442" spans="1:23" ht="27" customHeight="1" thickBot="1" x14ac:dyDescent="0.3">
      <c r="A3442" s="97">
        <v>20615</v>
      </c>
      <c r="B3442" s="70">
        <v>3524</v>
      </c>
      <c r="C3442" s="75" t="s">
        <v>43</v>
      </c>
      <c r="D3442" s="76">
        <v>43148.465277777781</v>
      </c>
      <c r="E3442" s="74" t="s">
        <v>41</v>
      </c>
      <c r="F3442" s="33">
        <v>43148.447916666664</v>
      </c>
      <c r="G3442" s="51">
        <f t="shared" si="466"/>
        <v>1.7361111116770189E-2</v>
      </c>
      <c r="H3442" s="31" t="str">
        <f t="shared" si="463"/>
        <v>TOO LATE</v>
      </c>
      <c r="J3442" s="33">
        <v>43148.493055555555</v>
      </c>
      <c r="K3442" s="33">
        <v>43148.503472222219</v>
      </c>
      <c r="L3442" s="27">
        <f t="shared" si="464"/>
        <v>1.0416666664241347E-2</v>
      </c>
      <c r="M3442" s="28" t="str">
        <f t="shared" si="465"/>
        <v>TRUE</v>
      </c>
      <c r="N3442" s="31" t="s">
        <v>41</v>
      </c>
      <c r="O3442" s="29" t="s">
        <v>821</v>
      </c>
      <c r="P3442"/>
      <c r="Q3442"/>
      <c r="R3442"/>
      <c r="S3442"/>
      <c r="T3442"/>
      <c r="U3442"/>
      <c r="V3442"/>
      <c r="W3442"/>
    </row>
    <row r="3443" spans="1:23" ht="27" customHeight="1" thickBot="1" x14ac:dyDescent="0.3">
      <c r="A3443" s="97">
        <v>20615</v>
      </c>
      <c r="B3443" s="70">
        <v>3525</v>
      </c>
      <c r="C3443" s="75" t="s">
        <v>40</v>
      </c>
      <c r="D3443" s="76">
        <v>43148.493055555555</v>
      </c>
      <c r="E3443" s="74" t="s">
        <v>39</v>
      </c>
      <c r="F3443" s="33">
        <v>43148.447916666664</v>
      </c>
      <c r="G3443" s="51">
        <f t="shared" si="466"/>
        <v>4.5138888890505768E-2</v>
      </c>
      <c r="H3443" s="31" t="str">
        <f t="shared" si="463"/>
        <v>ACCEPTABLE</v>
      </c>
      <c r="J3443" s="33">
        <v>43148.51458333333</v>
      </c>
      <c r="K3443" s="33">
        <v>43148.527083333334</v>
      </c>
      <c r="L3443" s="27">
        <f t="shared" si="464"/>
        <v>1.2500000004365575E-2</v>
      </c>
      <c r="M3443" s="28" t="str">
        <f t="shared" si="465"/>
        <v>TRUE</v>
      </c>
      <c r="N3443" s="31" t="s">
        <v>39</v>
      </c>
      <c r="O3443" s="29" t="s">
        <v>1716</v>
      </c>
      <c r="P3443"/>
      <c r="Q3443"/>
      <c r="R3443"/>
      <c r="S3443"/>
      <c r="T3443"/>
      <c r="U3443"/>
      <c r="V3443"/>
      <c r="W3443"/>
    </row>
    <row r="3444" spans="1:23" ht="27" customHeight="1" thickBot="1" x14ac:dyDescent="0.3">
      <c r="A3444" s="97">
        <v>20617</v>
      </c>
      <c r="B3444" s="70">
        <v>3526</v>
      </c>
      <c r="C3444" s="75" t="s">
        <v>68</v>
      </c>
      <c r="D3444" s="76">
        <v>43148.506944444445</v>
      </c>
      <c r="E3444" s="74" t="s">
        <v>41</v>
      </c>
      <c r="F3444" s="33">
        <v>43148.447916666664</v>
      </c>
      <c r="G3444" s="51">
        <f t="shared" si="466"/>
        <v>5.9027777781011537E-2</v>
      </c>
      <c r="H3444" s="31" t="str">
        <f t="shared" si="463"/>
        <v>ACCEPTABLE</v>
      </c>
      <c r="J3444" s="33">
        <v>43148.53125</v>
      </c>
      <c r="K3444" s="33">
        <v>43148.545138888891</v>
      </c>
      <c r="L3444" s="27">
        <f t="shared" si="464"/>
        <v>1.3888888890505768E-2</v>
      </c>
      <c r="M3444" s="28" t="str">
        <f t="shared" si="465"/>
        <v>TRUE</v>
      </c>
      <c r="N3444" s="31" t="s">
        <v>41</v>
      </c>
      <c r="O3444" s="29" t="s">
        <v>1717</v>
      </c>
      <c r="P3444"/>
      <c r="Q3444"/>
      <c r="R3444"/>
      <c r="S3444"/>
      <c r="T3444"/>
      <c r="U3444"/>
      <c r="V3444"/>
      <c r="W3444"/>
    </row>
    <row r="3445" spans="1:23" ht="27" customHeight="1" thickBot="1" x14ac:dyDescent="0.3">
      <c r="A3445" s="97">
        <v>20617</v>
      </c>
      <c r="B3445" s="70">
        <v>3527</v>
      </c>
      <c r="C3445" s="75" t="s">
        <v>340</v>
      </c>
      <c r="D3445" s="76">
        <v>43148.541666666664</v>
      </c>
      <c r="E3445" s="74" t="s">
        <v>39</v>
      </c>
      <c r="F3445" s="33">
        <v>43148.447916666664</v>
      </c>
      <c r="G3445" s="51">
        <f t="shared" si="466"/>
        <v>9.375E-2</v>
      </c>
      <c r="H3445" s="31" t="str">
        <f t="shared" si="463"/>
        <v>ACCEPTABLE</v>
      </c>
      <c r="J3445" s="33">
        <v>43148.565972222219</v>
      </c>
      <c r="K3445" s="33">
        <v>43148.572916666664</v>
      </c>
      <c r="L3445" s="27">
        <f t="shared" si="464"/>
        <v>6.9444444452528842E-3</v>
      </c>
      <c r="M3445" s="28" t="str">
        <f t="shared" si="465"/>
        <v>TRUE</v>
      </c>
      <c r="N3445" s="31" t="s">
        <v>39</v>
      </c>
      <c r="O3445" s="29" t="s">
        <v>1078</v>
      </c>
      <c r="P3445"/>
      <c r="Q3445"/>
      <c r="R3445"/>
      <c r="S3445"/>
      <c r="T3445"/>
      <c r="U3445"/>
      <c r="V3445"/>
      <c r="W3445"/>
    </row>
    <row r="3446" spans="1:23" ht="27" customHeight="1" thickBot="1" x14ac:dyDescent="0.3">
      <c r="A3446" s="97">
        <v>20616</v>
      </c>
      <c r="B3446" s="70">
        <v>3528</v>
      </c>
      <c r="C3446" s="75" t="s">
        <v>68</v>
      </c>
      <c r="D3446" s="76">
        <v>43149.236111111109</v>
      </c>
      <c r="E3446" s="74" t="s">
        <v>41</v>
      </c>
      <c r="F3446" s="33">
        <v>43148.704861111109</v>
      </c>
      <c r="G3446" s="51">
        <f t="shared" si="466"/>
        <v>0.53125</v>
      </c>
      <c r="H3446" s="31" t="str">
        <f t="shared" si="463"/>
        <v>ACCEPTABLE</v>
      </c>
      <c r="J3446" s="33">
        <v>43149.234027777777</v>
      </c>
      <c r="K3446" s="33">
        <v>43149.243750000001</v>
      </c>
      <c r="L3446" s="27">
        <f t="shared" si="464"/>
        <v>9.7222222248092294E-3</v>
      </c>
      <c r="M3446" s="28" t="str">
        <f t="shared" si="465"/>
        <v>TRUE</v>
      </c>
      <c r="N3446" s="31" t="s">
        <v>41</v>
      </c>
      <c r="O3446" s="29" t="s">
        <v>446</v>
      </c>
      <c r="P3446"/>
      <c r="Q3446"/>
      <c r="R3446"/>
      <c r="S3446"/>
      <c r="T3446"/>
      <c r="U3446"/>
      <c r="V3446"/>
      <c r="W3446"/>
    </row>
    <row r="3447" spans="1:23" ht="27" customHeight="1" thickBot="1" x14ac:dyDescent="0.3">
      <c r="A3447" s="97">
        <v>20616</v>
      </c>
      <c r="B3447" s="70">
        <v>3529</v>
      </c>
      <c r="C3447" s="75" t="s">
        <v>340</v>
      </c>
      <c r="D3447" s="76">
        <v>43149.263888888891</v>
      </c>
      <c r="E3447" s="74" t="s">
        <v>39</v>
      </c>
      <c r="F3447" s="33">
        <v>43148.704861111109</v>
      </c>
      <c r="G3447" s="51">
        <f t="shared" si="466"/>
        <v>0.55902777778101154</v>
      </c>
      <c r="H3447" s="31" t="str">
        <f t="shared" si="463"/>
        <v>ACCEPTABLE</v>
      </c>
      <c r="J3447" s="33">
        <v>43149.268750000003</v>
      </c>
      <c r="K3447" s="33">
        <v>43149.279166666667</v>
      </c>
      <c r="L3447" s="27">
        <f t="shared" si="464"/>
        <v>1.0416666664241347E-2</v>
      </c>
      <c r="M3447" s="28" t="str">
        <f t="shared" si="465"/>
        <v>TRUE</v>
      </c>
      <c r="N3447" s="31" t="s">
        <v>39</v>
      </c>
      <c r="O3447" s="29" t="s">
        <v>750</v>
      </c>
      <c r="P3447"/>
      <c r="Q3447"/>
      <c r="R3447"/>
      <c r="S3447"/>
      <c r="T3447"/>
      <c r="U3447"/>
      <c r="V3447"/>
      <c r="W3447"/>
    </row>
    <row r="3448" spans="1:23" ht="27" customHeight="1" thickBot="1" x14ac:dyDescent="0.3">
      <c r="A3448" s="98">
        <v>20619</v>
      </c>
      <c r="B3448" s="66">
        <v>3530</v>
      </c>
      <c r="C3448" s="79" t="s">
        <v>40</v>
      </c>
      <c r="D3448" s="80">
        <v>43149.340277777781</v>
      </c>
      <c r="E3448" s="78" t="s">
        <v>41</v>
      </c>
      <c r="F3448" s="33">
        <v>43149.260416666664</v>
      </c>
      <c r="G3448" s="51">
        <f t="shared" si="466"/>
        <v>7.9861111116770189E-2</v>
      </c>
      <c r="H3448" s="31" t="str">
        <f t="shared" si="463"/>
        <v>ACCEPTABLE</v>
      </c>
      <c r="J3448" s="33">
        <v>43149.322916666664</v>
      </c>
      <c r="K3448" s="33">
        <v>43149.331944444442</v>
      </c>
      <c r="L3448" s="27">
        <f t="shared" si="464"/>
        <v>9.0277777781011537E-3</v>
      </c>
      <c r="M3448" s="28" t="str">
        <f t="shared" si="465"/>
        <v>TRUE</v>
      </c>
      <c r="N3448" s="31" t="s">
        <v>41</v>
      </c>
      <c r="O3448" s="29" t="s">
        <v>163</v>
      </c>
      <c r="P3448"/>
      <c r="Q3448"/>
      <c r="R3448"/>
      <c r="S3448"/>
      <c r="T3448"/>
      <c r="U3448"/>
      <c r="V3448"/>
      <c r="W3448"/>
    </row>
    <row r="3449" spans="1:23" ht="27" customHeight="1" thickBot="1" x14ac:dyDescent="0.3">
      <c r="A3449" s="98">
        <v>20619</v>
      </c>
      <c r="B3449" s="66">
        <v>3531</v>
      </c>
      <c r="C3449" s="79" t="s">
        <v>43</v>
      </c>
      <c r="D3449" s="80">
        <v>43149.371527777781</v>
      </c>
      <c r="E3449" s="78" t="s">
        <v>39</v>
      </c>
      <c r="F3449" s="33">
        <v>43149.260416666664</v>
      </c>
      <c r="G3449" s="51">
        <f t="shared" si="466"/>
        <v>0.11111111111677019</v>
      </c>
      <c r="H3449" s="31" t="str">
        <f t="shared" si="463"/>
        <v>ACCEPTABLE</v>
      </c>
      <c r="J3449" s="33">
        <v>43149.369444444441</v>
      </c>
      <c r="K3449" s="33">
        <v>43149.37777777778</v>
      </c>
      <c r="L3449" s="27">
        <f t="shared" si="464"/>
        <v>8.3333333386690356E-3</v>
      </c>
      <c r="M3449" s="28" t="str">
        <f t="shared" si="465"/>
        <v>TRUE</v>
      </c>
      <c r="N3449" s="31" t="s">
        <v>39</v>
      </c>
      <c r="O3449" s="29" t="s">
        <v>54</v>
      </c>
      <c r="P3449"/>
      <c r="Q3449"/>
      <c r="R3449"/>
      <c r="S3449"/>
      <c r="T3449"/>
      <c r="U3449"/>
      <c r="V3449"/>
      <c r="W3449"/>
    </row>
    <row r="3450" spans="1:23" ht="27" customHeight="1" thickBot="1" x14ac:dyDescent="0.3">
      <c r="A3450" s="97">
        <v>20620</v>
      </c>
      <c r="B3450" s="70">
        <v>3532</v>
      </c>
      <c r="C3450" s="75" t="s">
        <v>40</v>
      </c>
      <c r="D3450" s="76">
        <v>43149.965277777781</v>
      </c>
      <c r="E3450" s="74" t="s">
        <v>41</v>
      </c>
      <c r="F3450" s="33">
        <v>43149.765277777777</v>
      </c>
      <c r="G3450" s="51">
        <f t="shared" si="466"/>
        <v>0.20000000000436557</v>
      </c>
      <c r="H3450" s="31" t="str">
        <f t="shared" si="463"/>
        <v>ACCEPTABLE</v>
      </c>
      <c r="J3450" s="33">
        <v>43150.015972222223</v>
      </c>
      <c r="K3450" s="33">
        <v>43150.025000000001</v>
      </c>
      <c r="L3450" s="27">
        <f t="shared" si="464"/>
        <v>9.0277777781011537E-3</v>
      </c>
      <c r="M3450" s="28" t="str">
        <f t="shared" si="465"/>
        <v>TRUE</v>
      </c>
      <c r="N3450" s="31" t="s">
        <v>41</v>
      </c>
      <c r="O3450" s="29" t="s">
        <v>1563</v>
      </c>
      <c r="P3450"/>
      <c r="Q3450"/>
      <c r="R3450"/>
      <c r="S3450"/>
      <c r="T3450"/>
      <c r="U3450"/>
      <c r="V3450"/>
      <c r="W3450"/>
    </row>
    <row r="3451" spans="1:23" ht="27" customHeight="1" thickBot="1" x14ac:dyDescent="0.3">
      <c r="A3451" s="97">
        <v>20620</v>
      </c>
      <c r="B3451" s="70">
        <v>3533</v>
      </c>
      <c r="C3451" s="75" t="s">
        <v>40</v>
      </c>
      <c r="D3451" s="76">
        <v>43149.979166666664</v>
      </c>
      <c r="E3451" s="74" t="s">
        <v>39</v>
      </c>
      <c r="F3451" s="33">
        <v>43149.765277777777</v>
      </c>
      <c r="G3451" s="51">
        <f t="shared" si="466"/>
        <v>0.21388888888759539</v>
      </c>
      <c r="H3451" s="31" t="str">
        <f t="shared" si="463"/>
        <v>ACCEPTABLE</v>
      </c>
      <c r="J3451" s="33">
        <v>43150.038194444445</v>
      </c>
      <c r="K3451" s="33">
        <v>43150.04791666667</v>
      </c>
      <c r="L3451" s="27">
        <f t="shared" si="464"/>
        <v>9.7222222248092294E-3</v>
      </c>
      <c r="M3451" s="28" t="str">
        <f t="shared" si="465"/>
        <v>TRUE</v>
      </c>
      <c r="N3451" s="31" t="s">
        <v>39</v>
      </c>
      <c r="O3451" s="29" t="s">
        <v>1563</v>
      </c>
      <c r="P3451"/>
      <c r="Q3451"/>
      <c r="R3451"/>
      <c r="S3451"/>
      <c r="T3451"/>
      <c r="U3451"/>
      <c r="V3451"/>
      <c r="W3451"/>
    </row>
    <row r="3452" spans="1:23" ht="27" customHeight="1" thickBot="1" x14ac:dyDescent="0.3">
      <c r="A3452" s="98">
        <v>20619</v>
      </c>
      <c r="B3452" s="66">
        <v>3534</v>
      </c>
      <c r="C3452" s="79" t="s">
        <v>43</v>
      </c>
      <c r="D3452" s="80">
        <v>43150.340277777781</v>
      </c>
      <c r="E3452" s="78" t="s">
        <v>41</v>
      </c>
      <c r="F3452" s="33">
        <v>43150.289583333331</v>
      </c>
      <c r="G3452" s="51">
        <f t="shared" si="466"/>
        <v>5.0694444449618459E-2</v>
      </c>
      <c r="H3452" s="31" t="str">
        <f t="shared" si="463"/>
        <v>ACCEPTABLE</v>
      </c>
      <c r="J3452" s="33">
        <v>43150.365277777775</v>
      </c>
      <c r="K3452" s="33">
        <v>43150.375694444447</v>
      </c>
      <c r="L3452" s="27">
        <f t="shared" si="464"/>
        <v>1.0416666671517305E-2</v>
      </c>
      <c r="M3452" s="28" t="str">
        <f t="shared" si="465"/>
        <v>TRUE</v>
      </c>
      <c r="N3452" s="31" t="s">
        <v>41</v>
      </c>
      <c r="O3452" s="29" t="s">
        <v>54</v>
      </c>
      <c r="P3452"/>
      <c r="Q3452"/>
      <c r="R3452"/>
      <c r="S3452"/>
      <c r="T3452"/>
      <c r="U3452"/>
      <c r="V3452"/>
      <c r="W3452"/>
    </row>
    <row r="3453" spans="1:23" ht="27" customHeight="1" thickBot="1" x14ac:dyDescent="0.3">
      <c r="A3453" s="98">
        <v>20619</v>
      </c>
      <c r="B3453" s="66">
        <v>3535</v>
      </c>
      <c r="C3453" s="79" t="s">
        <v>40</v>
      </c>
      <c r="D3453" s="80">
        <v>43150.368055555555</v>
      </c>
      <c r="E3453" s="78" t="s">
        <v>39</v>
      </c>
      <c r="F3453" s="33">
        <v>43150.289583333331</v>
      </c>
      <c r="G3453" s="51">
        <f t="shared" si="466"/>
        <v>7.8472222223354038E-2</v>
      </c>
      <c r="H3453" s="31" t="str">
        <f t="shared" si="463"/>
        <v>ACCEPTABLE</v>
      </c>
      <c r="J3453" s="33">
        <v>43150.384027777778</v>
      </c>
      <c r="K3453" s="33">
        <v>43150.394444444442</v>
      </c>
      <c r="L3453" s="27">
        <f t="shared" si="464"/>
        <v>1.0416666664241347E-2</v>
      </c>
      <c r="M3453" s="28" t="str">
        <f t="shared" si="465"/>
        <v>TRUE</v>
      </c>
      <c r="N3453" s="31" t="s">
        <v>39</v>
      </c>
      <c r="O3453" s="29" t="s">
        <v>199</v>
      </c>
      <c r="P3453"/>
      <c r="Q3453"/>
      <c r="R3453"/>
      <c r="S3453"/>
      <c r="T3453"/>
      <c r="U3453"/>
      <c r="V3453"/>
      <c r="W3453"/>
    </row>
    <row r="3454" spans="1:23" ht="27" customHeight="1" thickBot="1" x14ac:dyDescent="0.3">
      <c r="A3454" s="97">
        <v>20621</v>
      </c>
      <c r="B3454" s="70">
        <v>3536</v>
      </c>
      <c r="C3454" s="75" t="s">
        <v>40</v>
      </c>
      <c r="D3454" s="76">
        <v>43151.170138888891</v>
      </c>
      <c r="E3454" s="74" t="s">
        <v>41</v>
      </c>
      <c r="F3454" s="33">
        <v>43150.763888888891</v>
      </c>
      <c r="G3454" s="51">
        <f t="shared" si="466"/>
        <v>0.40625</v>
      </c>
      <c r="H3454" s="31" t="str">
        <f t="shared" si="463"/>
        <v>ACCEPTABLE</v>
      </c>
      <c r="J3454" s="33">
        <v>43151.149305555555</v>
      </c>
      <c r="K3454" s="33">
        <v>43151.158333333333</v>
      </c>
      <c r="L3454" s="27">
        <f t="shared" si="464"/>
        <v>9.0277777781011537E-3</v>
      </c>
      <c r="M3454" s="28" t="str">
        <f t="shared" si="465"/>
        <v>TRUE</v>
      </c>
      <c r="N3454" s="31" t="s">
        <v>41</v>
      </c>
      <c r="O3454" s="29" t="s">
        <v>1296</v>
      </c>
      <c r="P3454"/>
      <c r="Q3454"/>
      <c r="R3454"/>
      <c r="S3454"/>
      <c r="T3454"/>
      <c r="U3454"/>
      <c r="V3454"/>
      <c r="W3454"/>
    </row>
    <row r="3455" spans="1:23" ht="27" customHeight="1" thickBot="1" x14ac:dyDescent="0.3">
      <c r="A3455" s="97">
        <v>20621</v>
      </c>
      <c r="B3455" s="70">
        <v>3537</v>
      </c>
      <c r="C3455" s="75" t="s">
        <v>1431</v>
      </c>
      <c r="D3455" s="76">
        <v>43151.208333333336</v>
      </c>
      <c r="E3455" s="74" t="s">
        <v>39</v>
      </c>
      <c r="F3455" s="33">
        <v>43150.763888888891</v>
      </c>
      <c r="G3455" s="51">
        <f t="shared" si="466"/>
        <v>0.44444444444525288</v>
      </c>
      <c r="H3455" s="31" t="str">
        <f t="shared" si="463"/>
        <v>ACCEPTABLE</v>
      </c>
      <c r="J3455" s="33">
        <v>43151.186111111114</v>
      </c>
      <c r="K3455" s="33">
        <v>43151.195138888892</v>
      </c>
      <c r="L3455" s="27">
        <f t="shared" si="464"/>
        <v>9.0277777781011537E-3</v>
      </c>
      <c r="M3455" s="28" t="str">
        <f t="shared" si="465"/>
        <v>TRUE</v>
      </c>
      <c r="N3455" s="31" t="s">
        <v>39</v>
      </c>
      <c r="O3455" s="29" t="s">
        <v>398</v>
      </c>
      <c r="P3455"/>
      <c r="Q3455"/>
      <c r="R3455"/>
      <c r="S3455"/>
      <c r="T3455"/>
      <c r="U3455"/>
      <c r="V3455"/>
      <c r="W3455"/>
    </row>
    <row r="3456" spans="1:23" ht="27" customHeight="1" thickBot="1" x14ac:dyDescent="0.3">
      <c r="A3456" s="97">
        <v>20622</v>
      </c>
      <c r="B3456" s="70">
        <v>3538</v>
      </c>
      <c r="C3456" s="75" t="s">
        <v>340</v>
      </c>
      <c r="D3456" s="76">
        <v>43151.496527777781</v>
      </c>
      <c r="E3456" s="74" t="s">
        <v>41</v>
      </c>
      <c r="F3456" s="33">
        <v>43151.275694444441</v>
      </c>
      <c r="G3456" s="51">
        <f t="shared" si="466"/>
        <v>0.22083333334012423</v>
      </c>
      <c r="H3456" s="31" t="str">
        <f t="shared" si="463"/>
        <v>ACCEPTABLE</v>
      </c>
      <c r="J3456" s="33">
        <v>43151.486111111109</v>
      </c>
      <c r="K3456" s="33">
        <v>43151.493055555555</v>
      </c>
      <c r="L3456" s="27">
        <f t="shared" si="464"/>
        <v>6.9444444452528842E-3</v>
      </c>
      <c r="M3456" s="28" t="str">
        <f t="shared" si="465"/>
        <v>TRUE</v>
      </c>
      <c r="N3456" s="31" t="s">
        <v>41</v>
      </c>
      <c r="O3456" s="29" t="s">
        <v>1718</v>
      </c>
      <c r="P3456"/>
      <c r="Q3456"/>
      <c r="R3456"/>
      <c r="S3456"/>
      <c r="T3456"/>
      <c r="U3456"/>
      <c r="V3456"/>
      <c r="W3456"/>
    </row>
    <row r="3457" spans="1:23" ht="27" customHeight="1" thickBot="1" x14ac:dyDescent="0.3">
      <c r="A3457" s="97">
        <v>20622</v>
      </c>
      <c r="B3457" s="70">
        <v>3539</v>
      </c>
      <c r="C3457" s="75" t="s">
        <v>51</v>
      </c>
      <c r="D3457" s="76">
        <v>43151.53125</v>
      </c>
      <c r="E3457" s="74" t="s">
        <v>39</v>
      </c>
      <c r="F3457" s="33">
        <v>43151.275694444441</v>
      </c>
      <c r="G3457" s="51">
        <f t="shared" si="466"/>
        <v>0.25555555555911269</v>
      </c>
      <c r="H3457" s="31" t="str">
        <f t="shared" si="463"/>
        <v>ACCEPTABLE</v>
      </c>
      <c r="J3457" s="33">
        <v>43151.520833333336</v>
      </c>
      <c r="K3457" s="33">
        <v>43151.529861111114</v>
      </c>
      <c r="L3457" s="27">
        <f t="shared" si="464"/>
        <v>9.0277777781011537E-3</v>
      </c>
      <c r="M3457" s="28" t="str">
        <f t="shared" si="465"/>
        <v>TRUE</v>
      </c>
      <c r="N3457" s="31" t="s">
        <v>39</v>
      </c>
      <c r="O3457" s="29" t="s">
        <v>1719</v>
      </c>
      <c r="P3457"/>
      <c r="Q3457"/>
      <c r="R3457"/>
      <c r="S3457"/>
      <c r="T3457"/>
      <c r="U3457"/>
      <c r="V3457"/>
      <c r="W3457"/>
    </row>
    <row r="3458" spans="1:23" ht="27" customHeight="1" thickBot="1" x14ac:dyDescent="0.3">
      <c r="A3458" s="97">
        <v>20621</v>
      </c>
      <c r="B3458" s="70">
        <v>3540</v>
      </c>
      <c r="C3458" s="75" t="s">
        <v>40</v>
      </c>
      <c r="D3458" s="76">
        <v>43151.583333333336</v>
      </c>
      <c r="E3458" s="74" t="s">
        <v>41</v>
      </c>
      <c r="F3458" s="33">
        <v>43151.275694444441</v>
      </c>
      <c r="G3458" s="51">
        <f t="shared" si="466"/>
        <v>0.30763888889487134</v>
      </c>
      <c r="H3458" s="31" t="str">
        <f t="shared" si="463"/>
        <v>ACCEPTABLE</v>
      </c>
      <c r="J3458" s="33">
        <v>43151.583333333336</v>
      </c>
      <c r="K3458" s="33">
        <v>43151.59375</v>
      </c>
      <c r="L3458" s="27">
        <f t="shared" si="464"/>
        <v>1.0416666664241347E-2</v>
      </c>
      <c r="M3458" s="28" t="str">
        <f t="shared" si="465"/>
        <v>TRUE</v>
      </c>
      <c r="N3458" s="31" t="s">
        <v>41</v>
      </c>
      <c r="O3458" s="29" t="s">
        <v>971</v>
      </c>
      <c r="P3458"/>
      <c r="Q3458"/>
      <c r="R3458"/>
      <c r="S3458"/>
      <c r="T3458"/>
      <c r="U3458"/>
      <c r="V3458"/>
      <c r="W3458"/>
    </row>
    <row r="3459" spans="1:23" ht="27" customHeight="1" thickBot="1" x14ac:dyDescent="0.3">
      <c r="A3459" s="97">
        <v>20622</v>
      </c>
      <c r="B3459" s="70">
        <v>3541</v>
      </c>
      <c r="C3459" s="75" t="s">
        <v>53</v>
      </c>
      <c r="D3459" s="76">
        <v>43152.152777777781</v>
      </c>
      <c r="E3459" s="74" t="s">
        <v>41</v>
      </c>
      <c r="F3459" s="33">
        <v>43151.900694444441</v>
      </c>
      <c r="G3459" s="51">
        <f t="shared" si="466"/>
        <v>0.25208333334012423</v>
      </c>
      <c r="H3459" s="31" t="str">
        <f t="shared" si="463"/>
        <v>ACCEPTABLE</v>
      </c>
      <c r="J3459" s="33">
        <v>43152.15</v>
      </c>
      <c r="K3459" s="33">
        <v>43152.159722222219</v>
      </c>
      <c r="L3459" s="27">
        <f t="shared" si="464"/>
        <v>9.7222222175332718E-3</v>
      </c>
      <c r="M3459" s="28" t="str">
        <f t="shared" si="465"/>
        <v>TRUE</v>
      </c>
      <c r="N3459" s="31" t="s">
        <v>41</v>
      </c>
      <c r="O3459" s="29" t="s">
        <v>542</v>
      </c>
      <c r="P3459"/>
      <c r="Q3459"/>
      <c r="R3459"/>
      <c r="S3459"/>
      <c r="T3459"/>
      <c r="U3459"/>
      <c r="V3459"/>
      <c r="W3459"/>
    </row>
    <row r="3460" spans="1:23" ht="27" customHeight="1" thickBot="1" x14ac:dyDescent="0.3">
      <c r="A3460" s="97">
        <v>20622</v>
      </c>
      <c r="B3460" s="70">
        <v>3542</v>
      </c>
      <c r="C3460" s="75" t="s">
        <v>53</v>
      </c>
      <c r="D3460" s="76">
        <v>43152.204861111109</v>
      </c>
      <c r="E3460" s="74" t="s">
        <v>39</v>
      </c>
      <c r="F3460" s="33">
        <v>43151.900694444441</v>
      </c>
      <c r="G3460" s="51">
        <f t="shared" si="466"/>
        <v>0.30416666666860692</v>
      </c>
      <c r="H3460" s="31" t="str">
        <f t="shared" si="463"/>
        <v>ACCEPTABLE</v>
      </c>
      <c r="J3460" s="33">
        <v>43152.198611111111</v>
      </c>
      <c r="K3460" s="33">
        <v>43152.208333333336</v>
      </c>
      <c r="L3460" s="27">
        <f t="shared" si="464"/>
        <v>9.7222222248092294E-3</v>
      </c>
      <c r="M3460" s="28" t="str">
        <f t="shared" si="465"/>
        <v>TRUE</v>
      </c>
      <c r="N3460" s="31" t="s">
        <v>39</v>
      </c>
      <c r="O3460" s="29" t="s">
        <v>542</v>
      </c>
      <c r="P3460"/>
      <c r="Q3460"/>
      <c r="R3460"/>
      <c r="S3460"/>
      <c r="T3460"/>
      <c r="U3460"/>
      <c r="V3460"/>
      <c r="W3460"/>
    </row>
    <row r="3461" spans="1:23" ht="27" customHeight="1" thickBot="1" x14ac:dyDescent="0.3">
      <c r="A3461" s="98">
        <v>20621</v>
      </c>
      <c r="B3461" s="66">
        <v>3543</v>
      </c>
      <c r="C3461" s="79" t="s">
        <v>43</v>
      </c>
      <c r="D3461" s="80">
        <v>43152.288194444445</v>
      </c>
      <c r="E3461" s="78" t="s">
        <v>41</v>
      </c>
      <c r="F3461" s="33">
        <v>43152.175000000003</v>
      </c>
      <c r="G3461" s="51">
        <f t="shared" si="466"/>
        <v>0.1131944444423425</v>
      </c>
      <c r="H3461" s="31" t="str">
        <f t="shared" si="463"/>
        <v>ACCEPTABLE</v>
      </c>
      <c r="J3461" s="33">
        <v>43152.275694444441</v>
      </c>
      <c r="K3461" s="33">
        <v>43152.284722222219</v>
      </c>
      <c r="L3461" s="27">
        <f t="shared" si="464"/>
        <v>9.0277777781011537E-3</v>
      </c>
      <c r="M3461" s="28" t="str">
        <f t="shared" si="465"/>
        <v>TRUE</v>
      </c>
      <c r="N3461" s="31" t="s">
        <v>41</v>
      </c>
      <c r="O3461" s="29" t="s">
        <v>54</v>
      </c>
      <c r="P3461"/>
      <c r="Q3461"/>
      <c r="R3461"/>
      <c r="S3461"/>
      <c r="T3461"/>
      <c r="U3461"/>
      <c r="V3461"/>
      <c r="W3461"/>
    </row>
    <row r="3462" spans="1:23" ht="27" customHeight="1" thickBot="1" x14ac:dyDescent="0.3">
      <c r="A3462" s="98">
        <v>20621</v>
      </c>
      <c r="B3462" s="66">
        <v>3544</v>
      </c>
      <c r="C3462" s="79" t="s">
        <v>40</v>
      </c>
      <c r="D3462" s="80">
        <v>43152.3125</v>
      </c>
      <c r="E3462" s="78" t="s">
        <v>39</v>
      </c>
      <c r="F3462" s="33">
        <v>43152.175000000003</v>
      </c>
      <c r="G3462" s="51">
        <f t="shared" si="466"/>
        <v>0.13749999999708962</v>
      </c>
      <c r="H3462" s="31" t="str">
        <f t="shared" si="463"/>
        <v>ACCEPTABLE</v>
      </c>
      <c r="J3462" s="33">
        <v>43152.315972222219</v>
      </c>
      <c r="K3462" s="33">
        <v>43152.326388888891</v>
      </c>
      <c r="L3462" s="27">
        <f t="shared" si="464"/>
        <v>1.0416666671517305E-2</v>
      </c>
      <c r="M3462" s="28" t="str">
        <f t="shared" si="465"/>
        <v>TRUE</v>
      </c>
      <c r="N3462" s="31" t="s">
        <v>39</v>
      </c>
      <c r="O3462" s="29" t="s">
        <v>1396</v>
      </c>
      <c r="P3462"/>
      <c r="Q3462"/>
      <c r="R3462"/>
      <c r="S3462"/>
      <c r="T3462"/>
      <c r="U3462"/>
      <c r="V3462"/>
      <c r="W3462"/>
    </row>
    <row r="3463" spans="1:23" ht="27" customHeight="1" thickBot="1" x14ac:dyDescent="0.3">
      <c r="A3463" s="97">
        <v>20623</v>
      </c>
      <c r="B3463" s="70">
        <v>3545</v>
      </c>
      <c r="C3463" s="75" t="s">
        <v>40</v>
      </c>
      <c r="D3463" s="76">
        <v>43152.774305555555</v>
      </c>
      <c r="E3463" s="74" t="s">
        <v>41</v>
      </c>
      <c r="F3463" s="33">
        <v>43152.65625</v>
      </c>
      <c r="G3463" s="51">
        <f t="shared" si="466"/>
        <v>0.11805555555474712</v>
      </c>
      <c r="H3463" s="31" t="str">
        <f t="shared" si="463"/>
        <v>ACCEPTABLE</v>
      </c>
      <c r="J3463" s="33">
        <v>43152.767361111109</v>
      </c>
      <c r="K3463" s="33">
        <v>43152.777083333334</v>
      </c>
      <c r="L3463" s="27">
        <f t="shared" si="464"/>
        <v>9.7222222248092294E-3</v>
      </c>
      <c r="M3463" s="28" t="str">
        <f t="shared" si="465"/>
        <v>TRUE</v>
      </c>
      <c r="N3463" s="31" t="s">
        <v>41</v>
      </c>
      <c r="O3463" s="29" t="s">
        <v>1623</v>
      </c>
      <c r="P3463"/>
      <c r="Q3463"/>
      <c r="R3463"/>
      <c r="S3463"/>
      <c r="T3463"/>
      <c r="U3463"/>
      <c r="V3463"/>
      <c r="W3463"/>
    </row>
    <row r="3464" spans="1:23" ht="27" customHeight="1" thickBot="1" x14ac:dyDescent="0.3">
      <c r="A3464" s="97">
        <v>20623</v>
      </c>
      <c r="B3464" s="70">
        <v>3546</v>
      </c>
      <c r="C3464" s="75" t="s">
        <v>43</v>
      </c>
      <c r="D3464" s="76">
        <v>43152.805555555555</v>
      </c>
      <c r="E3464" s="74" t="s">
        <v>39</v>
      </c>
      <c r="F3464" s="33">
        <v>43152.65625</v>
      </c>
      <c r="G3464" s="51">
        <f t="shared" si="466"/>
        <v>0.14930555555474712</v>
      </c>
      <c r="H3464" s="31" t="str">
        <f t="shared" si="463"/>
        <v>ACCEPTABLE</v>
      </c>
      <c r="J3464" s="33">
        <v>43152.811111111114</v>
      </c>
      <c r="K3464" s="33">
        <v>43152.819444444445</v>
      </c>
      <c r="L3464" s="27">
        <f t="shared" si="464"/>
        <v>8.333333331393078E-3</v>
      </c>
      <c r="M3464" s="28" t="str">
        <f t="shared" si="465"/>
        <v>TRUE</v>
      </c>
      <c r="N3464" s="31" t="s">
        <v>39</v>
      </c>
      <c r="O3464" s="29" t="s">
        <v>398</v>
      </c>
      <c r="P3464"/>
      <c r="Q3464"/>
      <c r="R3464"/>
      <c r="S3464"/>
      <c r="T3464"/>
      <c r="U3464"/>
      <c r="V3464"/>
      <c r="W3464"/>
    </row>
    <row r="3465" spans="1:23" ht="27" customHeight="1" thickBot="1" x14ac:dyDescent="0.3">
      <c r="A3465" s="97">
        <v>20622</v>
      </c>
      <c r="B3465" s="70">
        <v>3547</v>
      </c>
      <c r="C3465" s="75" t="s">
        <v>51</v>
      </c>
      <c r="D3465" s="76">
        <v>43153.236111111109</v>
      </c>
      <c r="E3465" s="74" t="s">
        <v>41</v>
      </c>
      <c r="F3465" s="33">
        <v>43152.65625</v>
      </c>
      <c r="G3465" s="51">
        <f t="shared" si="466"/>
        <v>0.57986111110949423</v>
      </c>
      <c r="H3465" s="31" t="str">
        <f t="shared" si="463"/>
        <v>ACCEPTABLE</v>
      </c>
      <c r="J3465" s="33">
        <v>43153.237500000003</v>
      </c>
      <c r="K3465" s="33">
        <v>43153.25</v>
      </c>
      <c r="L3465" s="27">
        <f t="shared" si="464"/>
        <v>1.2499999997089617E-2</v>
      </c>
      <c r="M3465" s="28" t="str">
        <f t="shared" si="465"/>
        <v>TRUE</v>
      </c>
      <c r="N3465" s="31" t="s">
        <v>41</v>
      </c>
      <c r="O3465" s="29" t="s">
        <v>821</v>
      </c>
      <c r="P3465"/>
      <c r="Q3465"/>
      <c r="R3465"/>
      <c r="S3465"/>
      <c r="T3465"/>
      <c r="U3465"/>
      <c r="V3465"/>
      <c r="W3465"/>
    </row>
    <row r="3466" spans="1:23" ht="27" customHeight="1" thickBot="1" x14ac:dyDescent="0.3">
      <c r="A3466" s="97">
        <v>20622</v>
      </c>
      <c r="B3466" s="70">
        <v>3548</v>
      </c>
      <c r="C3466" s="75" t="s">
        <v>340</v>
      </c>
      <c r="D3466" s="76">
        <v>43153.260416666664</v>
      </c>
      <c r="E3466" s="74" t="s">
        <v>39</v>
      </c>
      <c r="F3466" s="33">
        <v>43152.65625</v>
      </c>
      <c r="G3466" s="51">
        <f t="shared" si="466"/>
        <v>0.60416666666424135</v>
      </c>
      <c r="H3466" s="31" t="str">
        <f t="shared" ref="H3466:H3517" si="467">IF(D3466-F3466&lt;0,"TOO LATE",IF(G3466="","",IF(OR(DAY(D3466-F3466)&gt;1,AND(HOUR(D3466-F3466)&gt;HOUR("0:59"),(SIGN(D3466-F3466)=1))),"ACCEPTABLE","TOO LATE")))</f>
        <v>ACCEPTABLE</v>
      </c>
      <c r="J3466" s="33">
        <v>43153.260416666664</v>
      </c>
      <c r="K3466" s="33">
        <v>43153.274305555555</v>
      </c>
      <c r="L3466" s="27">
        <f t="shared" si="464"/>
        <v>1.3888888890505768E-2</v>
      </c>
      <c r="M3466" s="28" t="str">
        <f t="shared" si="465"/>
        <v>TRUE</v>
      </c>
      <c r="N3466" s="31" t="s">
        <v>39</v>
      </c>
      <c r="O3466" s="29" t="s">
        <v>1720</v>
      </c>
      <c r="P3466"/>
      <c r="Q3466"/>
      <c r="R3466"/>
      <c r="S3466"/>
      <c r="T3466"/>
      <c r="U3466"/>
      <c r="V3466"/>
      <c r="W3466"/>
    </row>
    <row r="3467" spans="1:23" ht="27" customHeight="1" thickBot="1" x14ac:dyDescent="0.3">
      <c r="A3467" s="97">
        <v>20623</v>
      </c>
      <c r="B3467" s="70">
        <v>3549</v>
      </c>
      <c r="C3467" s="75" t="s">
        <v>43</v>
      </c>
      <c r="D3467" s="94">
        <v>43153.479166666664</v>
      </c>
      <c r="E3467" s="74" t="s">
        <v>41</v>
      </c>
      <c r="F3467" s="33">
        <v>43153.369444444441</v>
      </c>
      <c r="G3467" s="51">
        <f t="shared" si="466"/>
        <v>0.10972222222335404</v>
      </c>
      <c r="H3467" s="31" t="str">
        <f t="shared" si="467"/>
        <v>ACCEPTABLE</v>
      </c>
      <c r="J3467" s="33">
        <v>43153.480555555558</v>
      </c>
      <c r="K3467" s="33">
        <v>43153.489583333336</v>
      </c>
      <c r="L3467" s="27">
        <f t="shared" ref="L3467:L3518" si="468">IF(OR(K3467="",J3467=""), "Incomplete Data", K3467-J3467)</f>
        <v>9.0277777781011537E-3</v>
      </c>
      <c r="M3467" s="28" t="str">
        <f t="shared" ref="M3467:M3518" si="469">_xlfn.IFS(OR(J3467=0,K3467=0,L3467=""), "Incomplete Data", OR(L3467&gt;$M$5,L3467&lt;-$M$5),"FALSE",  OR(L3467&lt;=$M$5,L3467&gt;-$M$5), "TRUE")</f>
        <v>TRUE</v>
      </c>
      <c r="N3467" s="31" t="s">
        <v>41</v>
      </c>
      <c r="O3467" s="29" t="s">
        <v>221</v>
      </c>
      <c r="P3467"/>
      <c r="Q3467"/>
      <c r="R3467"/>
      <c r="S3467"/>
      <c r="T3467"/>
      <c r="U3467"/>
      <c r="V3467"/>
      <c r="W3467"/>
    </row>
    <row r="3468" spans="1:23" ht="27" customHeight="1" thickBot="1" x14ac:dyDescent="0.3">
      <c r="A3468" s="97">
        <v>20624</v>
      </c>
      <c r="B3468" s="70">
        <v>3550</v>
      </c>
      <c r="C3468" s="75" t="s">
        <v>340</v>
      </c>
      <c r="D3468" s="76">
        <v>43153.548611111109</v>
      </c>
      <c r="E3468" s="74" t="s">
        <v>41</v>
      </c>
      <c r="F3468" s="33">
        <v>43153.275000000001</v>
      </c>
      <c r="G3468" s="51">
        <f t="shared" si="466"/>
        <v>0.27361111110803904</v>
      </c>
      <c r="H3468" s="31" t="str">
        <f t="shared" si="467"/>
        <v>ACCEPTABLE</v>
      </c>
      <c r="J3468" s="33">
        <v>43153.569444444445</v>
      </c>
      <c r="K3468" s="33">
        <v>43153.57916666667</v>
      </c>
      <c r="L3468" s="27">
        <f t="shared" si="468"/>
        <v>9.7222222248092294E-3</v>
      </c>
      <c r="M3468" s="28" t="str">
        <f t="shared" si="469"/>
        <v>TRUE</v>
      </c>
      <c r="N3468" s="31" t="s">
        <v>41</v>
      </c>
      <c r="O3468" s="29" t="s">
        <v>684</v>
      </c>
      <c r="P3468"/>
      <c r="Q3468"/>
      <c r="R3468"/>
      <c r="S3468"/>
      <c r="T3468"/>
      <c r="U3468"/>
      <c r="V3468"/>
      <c r="W3468"/>
    </row>
    <row r="3469" spans="1:23" ht="27" customHeight="1" thickBot="1" x14ac:dyDescent="0.3">
      <c r="A3469" s="97">
        <v>20624</v>
      </c>
      <c r="B3469" s="70">
        <v>3551</v>
      </c>
      <c r="C3469" s="75" t="s">
        <v>51</v>
      </c>
      <c r="D3469" s="76">
        <v>43153.576388888891</v>
      </c>
      <c r="E3469" s="74" t="s">
        <v>39</v>
      </c>
      <c r="F3469" s="33">
        <v>43153.275000000001</v>
      </c>
      <c r="G3469" s="51">
        <f t="shared" si="466"/>
        <v>0.30138888888905058</v>
      </c>
      <c r="H3469" s="31" t="str">
        <f t="shared" si="467"/>
        <v>ACCEPTABLE</v>
      </c>
      <c r="J3469" s="33">
        <v>43153.600694444445</v>
      </c>
      <c r="K3469" s="33">
        <v>43153.609722222223</v>
      </c>
      <c r="L3469" s="27">
        <f t="shared" si="468"/>
        <v>9.0277777781011537E-3</v>
      </c>
      <c r="M3469" s="28" t="str">
        <f t="shared" si="469"/>
        <v>TRUE</v>
      </c>
      <c r="N3469" s="31" t="s">
        <v>39</v>
      </c>
      <c r="O3469" s="29" t="s">
        <v>821</v>
      </c>
      <c r="P3469"/>
      <c r="Q3469"/>
      <c r="R3469"/>
      <c r="S3469"/>
      <c r="T3469"/>
      <c r="U3469"/>
      <c r="V3469"/>
      <c r="W3469"/>
    </row>
    <row r="3470" spans="1:23" ht="27" customHeight="1" thickBot="1" x14ac:dyDescent="0.3">
      <c r="A3470" s="98">
        <v>20624</v>
      </c>
      <c r="B3470" s="66">
        <v>3552</v>
      </c>
      <c r="C3470" s="79" t="s">
        <v>53</v>
      </c>
      <c r="D3470" s="80">
        <v>43154.329861111109</v>
      </c>
      <c r="E3470" s="78" t="s">
        <v>41</v>
      </c>
      <c r="F3470" s="33">
        <v>43154.026388888888</v>
      </c>
      <c r="G3470" s="51">
        <f t="shared" si="466"/>
        <v>0.30347222222189885</v>
      </c>
      <c r="H3470" s="31" t="str">
        <f t="shared" si="467"/>
        <v>ACCEPTABLE</v>
      </c>
      <c r="J3470" s="33">
        <v>43154.336805555555</v>
      </c>
      <c r="K3470" s="33">
        <v>43154.347222222219</v>
      </c>
      <c r="L3470" s="27">
        <f t="shared" si="468"/>
        <v>1.0416666664241347E-2</v>
      </c>
      <c r="M3470" s="28" t="str">
        <f t="shared" si="469"/>
        <v>TRUE</v>
      </c>
      <c r="N3470" s="31" t="s">
        <v>41</v>
      </c>
      <c r="O3470" s="29" t="s">
        <v>542</v>
      </c>
      <c r="P3470"/>
      <c r="Q3470"/>
      <c r="R3470"/>
      <c r="S3470"/>
      <c r="T3470"/>
      <c r="U3470"/>
      <c r="V3470"/>
      <c r="W3470"/>
    </row>
    <row r="3471" spans="1:23" ht="27" customHeight="1" thickBot="1" x14ac:dyDescent="0.3">
      <c r="A3471" s="98">
        <v>20624</v>
      </c>
      <c r="B3471" s="66">
        <v>3553</v>
      </c>
      <c r="C3471" s="79" t="s">
        <v>43</v>
      </c>
      <c r="D3471" s="80">
        <v>43154.381944444445</v>
      </c>
      <c r="E3471" s="78" t="s">
        <v>39</v>
      </c>
      <c r="F3471" s="33">
        <v>43154.026388888888</v>
      </c>
      <c r="G3471" s="51">
        <f t="shared" si="466"/>
        <v>0.3555555555576575</v>
      </c>
      <c r="H3471" s="31" t="str">
        <f t="shared" si="467"/>
        <v>ACCEPTABLE</v>
      </c>
      <c r="J3471" s="33">
        <v>43154.392361111109</v>
      </c>
      <c r="K3471" s="33">
        <v>43154.402777777781</v>
      </c>
      <c r="L3471" s="27">
        <f t="shared" si="468"/>
        <v>1.0416666671517305E-2</v>
      </c>
      <c r="M3471" s="28" t="str">
        <f t="shared" si="469"/>
        <v>TRUE</v>
      </c>
      <c r="N3471" s="31" t="s">
        <v>39</v>
      </c>
      <c r="O3471" s="29" t="s">
        <v>398</v>
      </c>
      <c r="P3471"/>
      <c r="Q3471"/>
      <c r="R3471"/>
      <c r="S3471"/>
      <c r="T3471"/>
      <c r="U3471"/>
      <c r="V3471"/>
      <c r="W3471"/>
    </row>
    <row r="3472" spans="1:23" ht="27" customHeight="1" thickBot="1" x14ac:dyDescent="0.3">
      <c r="A3472" s="97">
        <v>20623</v>
      </c>
      <c r="B3472" s="70">
        <v>3554</v>
      </c>
      <c r="C3472" s="75" t="s">
        <v>40</v>
      </c>
      <c r="D3472" s="76">
        <v>43154.399305555555</v>
      </c>
      <c r="E3472" s="74" t="s">
        <v>39</v>
      </c>
      <c r="F3472" s="33">
        <v>43154.026388888888</v>
      </c>
      <c r="G3472" s="51">
        <f t="shared" si="466"/>
        <v>0.37291666666715173</v>
      </c>
      <c r="H3472" s="31" t="str">
        <f t="shared" si="467"/>
        <v>ACCEPTABLE</v>
      </c>
      <c r="J3472" s="33">
        <v>43154.418749999997</v>
      </c>
      <c r="K3472" s="33">
        <v>43154.430555555555</v>
      </c>
      <c r="L3472" s="27">
        <f t="shared" si="468"/>
        <v>1.1805555557657499E-2</v>
      </c>
      <c r="M3472" s="28" t="str">
        <f t="shared" si="469"/>
        <v>TRUE</v>
      </c>
      <c r="N3472" s="31" t="s">
        <v>39</v>
      </c>
      <c r="O3472" s="29" t="s">
        <v>771</v>
      </c>
      <c r="P3472"/>
      <c r="Q3472"/>
      <c r="R3472"/>
      <c r="S3472"/>
      <c r="T3472"/>
      <c r="U3472"/>
      <c r="V3472"/>
      <c r="W3472"/>
    </row>
    <row r="3473" spans="1:23" ht="27" customHeight="1" thickBot="1" x14ac:dyDescent="0.3">
      <c r="A3473" s="97">
        <v>20624</v>
      </c>
      <c r="B3473" s="70">
        <v>3557</v>
      </c>
      <c r="C3473" s="75" t="s">
        <v>51</v>
      </c>
      <c r="D3473" s="76">
        <v>43155.236111111109</v>
      </c>
      <c r="E3473" s="74" t="s">
        <v>41</v>
      </c>
      <c r="F3473" s="33">
        <v>43154.744444444441</v>
      </c>
      <c r="G3473" s="51">
        <f t="shared" ref="G3473:G3522" si="470">IF(D3473="","",D3473-F3473)</f>
        <v>0.49166666666860692</v>
      </c>
      <c r="H3473" s="31" t="str">
        <f t="shared" si="467"/>
        <v>ACCEPTABLE</v>
      </c>
      <c r="J3473" s="33">
        <v>43155.232638888891</v>
      </c>
      <c r="K3473" s="33">
        <v>43155.243055555555</v>
      </c>
      <c r="L3473" s="27">
        <f t="shared" si="468"/>
        <v>1.0416666664241347E-2</v>
      </c>
      <c r="M3473" s="28" t="str">
        <f t="shared" si="469"/>
        <v>TRUE</v>
      </c>
      <c r="N3473" s="31" t="s">
        <v>41</v>
      </c>
      <c r="O3473" s="29" t="s">
        <v>405</v>
      </c>
      <c r="P3473"/>
      <c r="Q3473"/>
      <c r="R3473"/>
      <c r="S3473"/>
      <c r="T3473"/>
      <c r="U3473"/>
      <c r="V3473"/>
      <c r="W3473"/>
    </row>
    <row r="3474" spans="1:23" ht="27" customHeight="1" thickBot="1" x14ac:dyDescent="0.3">
      <c r="A3474" s="97">
        <v>20624</v>
      </c>
      <c r="B3474" s="70">
        <v>3558</v>
      </c>
      <c r="C3474" s="75" t="s">
        <v>340</v>
      </c>
      <c r="D3474" s="76">
        <v>43155.263888888891</v>
      </c>
      <c r="E3474" s="74" t="s">
        <v>39</v>
      </c>
      <c r="F3474" s="33">
        <v>43154.744444444441</v>
      </c>
      <c r="G3474" s="51">
        <f t="shared" si="470"/>
        <v>0.51944444444961846</v>
      </c>
      <c r="H3474" s="31" t="str">
        <f t="shared" si="467"/>
        <v>ACCEPTABLE</v>
      </c>
      <c r="J3474" s="33">
        <v>43155.224999999999</v>
      </c>
      <c r="K3474" s="33">
        <v>43155.236111111109</v>
      </c>
      <c r="L3474" s="27">
        <f t="shared" si="468"/>
        <v>1.1111111110949423E-2</v>
      </c>
      <c r="M3474" s="28" t="str">
        <f t="shared" si="469"/>
        <v>TRUE</v>
      </c>
      <c r="N3474" s="31" t="s">
        <v>39</v>
      </c>
      <c r="O3474" s="29" t="s">
        <v>464</v>
      </c>
      <c r="P3474"/>
      <c r="Q3474"/>
      <c r="R3474"/>
      <c r="S3474"/>
      <c r="T3474"/>
      <c r="U3474"/>
      <c r="V3474"/>
      <c r="W3474"/>
    </row>
    <row r="3475" spans="1:23" ht="27" customHeight="1" thickBot="1" x14ac:dyDescent="0.3">
      <c r="A3475" s="98">
        <v>20626</v>
      </c>
      <c r="B3475" s="66">
        <v>3559</v>
      </c>
      <c r="C3475" s="79" t="s">
        <v>311</v>
      </c>
      <c r="D3475" s="80">
        <v>43155.3125</v>
      </c>
      <c r="E3475" s="78" t="s">
        <v>41</v>
      </c>
      <c r="F3475" s="33">
        <v>43155.271527777775</v>
      </c>
      <c r="G3475" s="51">
        <f t="shared" si="470"/>
        <v>4.0972222224809229E-2</v>
      </c>
      <c r="H3475" s="31" t="str">
        <f t="shared" si="467"/>
        <v>TOO LATE</v>
      </c>
      <c r="J3475" s="33">
        <v>43155.306944444441</v>
      </c>
      <c r="K3475" s="33">
        <v>43155.322916666664</v>
      </c>
      <c r="L3475" s="27">
        <f t="shared" si="468"/>
        <v>1.5972222223354038E-2</v>
      </c>
      <c r="M3475" s="28" t="str">
        <f t="shared" si="469"/>
        <v>TRUE</v>
      </c>
      <c r="N3475" s="31" t="s">
        <v>41</v>
      </c>
      <c r="O3475" s="29" t="s">
        <v>1721</v>
      </c>
      <c r="P3475"/>
      <c r="Q3475"/>
      <c r="R3475"/>
      <c r="S3475"/>
      <c r="T3475"/>
      <c r="U3475"/>
      <c r="V3475"/>
      <c r="W3475"/>
    </row>
    <row r="3476" spans="1:23" ht="27" customHeight="1" thickBot="1" x14ac:dyDescent="0.3">
      <c r="A3476" s="98">
        <v>20627</v>
      </c>
      <c r="B3476" s="66">
        <v>3560</v>
      </c>
      <c r="C3476" s="79" t="s">
        <v>40</v>
      </c>
      <c r="D3476" s="80">
        <v>43155.333333333336</v>
      </c>
      <c r="E3476" s="78" t="s">
        <v>39</v>
      </c>
      <c r="F3476" s="33">
        <v>43155.271527777775</v>
      </c>
      <c r="G3476" s="51">
        <f t="shared" si="470"/>
        <v>6.1805555560567882E-2</v>
      </c>
      <c r="H3476" s="31" t="str">
        <f t="shared" si="467"/>
        <v>ACCEPTABLE</v>
      </c>
      <c r="J3476" s="33">
        <v>43155.337500000001</v>
      </c>
      <c r="K3476" s="33">
        <v>43155.347222222219</v>
      </c>
      <c r="L3476" s="27">
        <f t="shared" si="468"/>
        <v>9.7222222175332718E-3</v>
      </c>
      <c r="M3476" s="28" t="str">
        <f t="shared" si="469"/>
        <v>TRUE</v>
      </c>
      <c r="N3476" s="31" t="s">
        <v>39</v>
      </c>
      <c r="O3476" s="29" t="s">
        <v>1722</v>
      </c>
      <c r="P3476"/>
      <c r="Q3476"/>
      <c r="R3476"/>
      <c r="S3476"/>
      <c r="T3476"/>
      <c r="U3476"/>
      <c r="V3476"/>
      <c r="W3476"/>
    </row>
    <row r="3477" spans="1:23" ht="27" customHeight="1" thickBot="1" x14ac:dyDescent="0.3">
      <c r="A3477" s="97">
        <v>20626</v>
      </c>
      <c r="B3477" s="70">
        <v>3562</v>
      </c>
      <c r="C3477" s="75" t="s">
        <v>43</v>
      </c>
      <c r="D3477" s="76">
        <v>43155.840277777781</v>
      </c>
      <c r="E3477" s="74" t="s">
        <v>41</v>
      </c>
      <c r="F3477" s="33">
        <v>43155.693055555559</v>
      </c>
      <c r="G3477" s="51">
        <f t="shared" si="470"/>
        <v>0.14722222222189885</v>
      </c>
      <c r="H3477" s="31" t="str">
        <f t="shared" si="467"/>
        <v>ACCEPTABLE</v>
      </c>
      <c r="J3477" s="33">
        <v>43155.908333333333</v>
      </c>
      <c r="K3477" s="33">
        <v>43155.918055555558</v>
      </c>
      <c r="L3477" s="27">
        <f t="shared" si="468"/>
        <v>9.7222222248092294E-3</v>
      </c>
      <c r="M3477" s="28" t="str">
        <f t="shared" si="469"/>
        <v>TRUE</v>
      </c>
      <c r="N3477" s="31" t="s">
        <v>41</v>
      </c>
      <c r="O3477" s="29" t="s">
        <v>398</v>
      </c>
      <c r="P3477"/>
      <c r="Q3477"/>
      <c r="R3477"/>
      <c r="S3477"/>
      <c r="T3477"/>
      <c r="U3477"/>
      <c r="V3477"/>
      <c r="W3477"/>
    </row>
    <row r="3478" spans="1:23" ht="27" customHeight="1" thickBot="1" x14ac:dyDescent="0.3">
      <c r="A3478" s="97">
        <v>20626</v>
      </c>
      <c r="B3478" s="70">
        <v>3563</v>
      </c>
      <c r="C3478" s="75" t="s">
        <v>40</v>
      </c>
      <c r="D3478" s="76">
        <v>43155.868055555555</v>
      </c>
      <c r="E3478" s="74" t="s">
        <v>39</v>
      </c>
      <c r="F3478" s="33">
        <v>43155.693055555559</v>
      </c>
      <c r="G3478" s="51">
        <f t="shared" si="470"/>
        <v>0.17499999999563443</v>
      </c>
      <c r="H3478" s="31" t="str">
        <f t="shared" si="467"/>
        <v>ACCEPTABLE</v>
      </c>
      <c r="J3478" s="33">
        <v>43155.934027777781</v>
      </c>
      <c r="K3478" s="33">
        <v>43155.943749999999</v>
      </c>
      <c r="L3478" s="27">
        <f t="shared" si="468"/>
        <v>9.7222222175332718E-3</v>
      </c>
      <c r="M3478" s="28" t="str">
        <f t="shared" si="469"/>
        <v>TRUE</v>
      </c>
      <c r="N3478" s="31" t="s">
        <v>39</v>
      </c>
      <c r="O3478" s="29" t="s">
        <v>1404</v>
      </c>
      <c r="P3478"/>
      <c r="Q3478"/>
      <c r="R3478"/>
      <c r="S3478"/>
      <c r="T3478"/>
      <c r="U3478"/>
      <c r="V3478"/>
      <c r="W3478"/>
    </row>
    <row r="3479" spans="1:23" ht="27" customHeight="1" thickBot="1" x14ac:dyDescent="0.3">
      <c r="A3479" s="98">
        <v>20628</v>
      </c>
      <c r="B3479" s="66">
        <v>3564</v>
      </c>
      <c r="C3479" s="79" t="s">
        <v>340</v>
      </c>
      <c r="D3479" s="80">
        <v>43156.277777777781</v>
      </c>
      <c r="E3479" s="78" t="s">
        <v>41</v>
      </c>
      <c r="F3479" s="33">
        <v>43155.693055555559</v>
      </c>
      <c r="G3479" s="51">
        <f t="shared" si="470"/>
        <v>0.58472222222189885</v>
      </c>
      <c r="H3479" s="31" t="str">
        <f t="shared" si="467"/>
        <v>ACCEPTABLE</v>
      </c>
      <c r="J3479" s="33">
        <v>43156.270138888889</v>
      </c>
      <c r="K3479" s="33">
        <v>43156.28125</v>
      </c>
      <c r="L3479" s="27">
        <f t="shared" si="468"/>
        <v>1.1111111110949423E-2</v>
      </c>
      <c r="M3479" s="28" t="str">
        <f t="shared" si="469"/>
        <v>TRUE</v>
      </c>
      <c r="N3479" s="31" t="s">
        <v>41</v>
      </c>
      <c r="O3479" s="29" t="s">
        <v>1723</v>
      </c>
      <c r="P3479"/>
      <c r="Q3479"/>
      <c r="R3479"/>
      <c r="S3479"/>
      <c r="T3479"/>
      <c r="U3479"/>
      <c r="V3479"/>
      <c r="W3479"/>
    </row>
    <row r="3480" spans="1:23" ht="27" customHeight="1" thickBot="1" x14ac:dyDescent="0.3">
      <c r="A3480" s="98">
        <v>20628</v>
      </c>
      <c r="B3480" s="66">
        <v>3565</v>
      </c>
      <c r="C3480" s="79" t="s">
        <v>68</v>
      </c>
      <c r="D3480" s="80">
        <v>43156.305555555555</v>
      </c>
      <c r="E3480" s="78" t="s">
        <v>39</v>
      </c>
      <c r="F3480" s="33">
        <v>43155.693055555559</v>
      </c>
      <c r="G3480" s="51">
        <f t="shared" si="470"/>
        <v>0.61249999999563443</v>
      </c>
      <c r="H3480" s="31" t="str">
        <f t="shared" si="467"/>
        <v>ACCEPTABLE</v>
      </c>
      <c r="J3480" s="33">
        <v>43156.30972222222</v>
      </c>
      <c r="K3480" s="33">
        <v>43156.319444444445</v>
      </c>
      <c r="L3480" s="27">
        <f t="shared" si="468"/>
        <v>9.7222222248092294E-3</v>
      </c>
      <c r="M3480" s="28" t="str">
        <f t="shared" si="469"/>
        <v>TRUE</v>
      </c>
      <c r="N3480" s="31" t="s">
        <v>39</v>
      </c>
      <c r="O3480" s="29" t="s">
        <v>821</v>
      </c>
      <c r="P3480"/>
      <c r="Q3480"/>
      <c r="R3480"/>
      <c r="S3480"/>
      <c r="T3480"/>
      <c r="U3480"/>
      <c r="V3480"/>
      <c r="W3480"/>
    </row>
    <row r="3481" spans="1:23" ht="27" customHeight="1" thickBot="1" x14ac:dyDescent="0.3">
      <c r="A3481" s="98">
        <v>20629</v>
      </c>
      <c r="B3481" s="66">
        <v>3566</v>
      </c>
      <c r="C3481" s="79" t="s">
        <v>40</v>
      </c>
      <c r="D3481" s="80">
        <v>43156.347222222219</v>
      </c>
      <c r="E3481" s="78" t="s">
        <v>41</v>
      </c>
      <c r="F3481" s="33">
        <v>43156.336805555555</v>
      </c>
      <c r="G3481" s="51">
        <f t="shared" si="470"/>
        <v>1.0416666664241347E-2</v>
      </c>
      <c r="H3481" s="31" t="str">
        <f t="shared" si="467"/>
        <v>TOO LATE</v>
      </c>
      <c r="J3481" s="33">
        <v>43156.338888888888</v>
      </c>
      <c r="K3481" s="33">
        <v>43156.349305555559</v>
      </c>
      <c r="L3481" s="27">
        <f t="shared" si="468"/>
        <v>1.0416666671517305E-2</v>
      </c>
      <c r="M3481" s="28" t="str">
        <f t="shared" si="469"/>
        <v>TRUE</v>
      </c>
      <c r="N3481" s="31" t="s">
        <v>41</v>
      </c>
      <c r="O3481" s="29" t="s">
        <v>1210</v>
      </c>
      <c r="P3481"/>
      <c r="Q3481"/>
      <c r="R3481"/>
      <c r="S3481"/>
      <c r="T3481"/>
      <c r="U3481"/>
      <c r="V3481"/>
      <c r="W3481"/>
    </row>
    <row r="3482" spans="1:23" ht="27" customHeight="1" thickBot="1" x14ac:dyDescent="0.3">
      <c r="A3482" s="98">
        <v>20629</v>
      </c>
      <c r="B3482" s="66">
        <v>3567</v>
      </c>
      <c r="C3482" s="79" t="s">
        <v>40</v>
      </c>
      <c r="D3482" s="80">
        <v>43156.375</v>
      </c>
      <c r="E3482" s="78" t="s">
        <v>39</v>
      </c>
      <c r="F3482" s="33">
        <v>43156.336805555555</v>
      </c>
      <c r="G3482" s="51">
        <f t="shared" si="470"/>
        <v>3.8194444445252884E-2</v>
      </c>
      <c r="H3482" s="31" t="str">
        <f t="shared" si="467"/>
        <v>TOO LATE</v>
      </c>
      <c r="J3482" s="33">
        <v>43156.365277777775</v>
      </c>
      <c r="K3482" s="33">
        <v>43156.377083333333</v>
      </c>
      <c r="L3482" s="27">
        <f t="shared" si="468"/>
        <v>1.1805555557657499E-2</v>
      </c>
      <c r="M3482" s="28" t="str">
        <f t="shared" si="469"/>
        <v>TRUE</v>
      </c>
      <c r="N3482" s="31" t="s">
        <v>39</v>
      </c>
      <c r="O3482" s="29" t="s">
        <v>1210</v>
      </c>
      <c r="P3482"/>
      <c r="Q3482"/>
      <c r="R3482"/>
      <c r="S3482"/>
      <c r="T3482"/>
      <c r="U3482"/>
      <c r="V3482"/>
      <c r="W3482"/>
    </row>
    <row r="3483" spans="1:23" ht="27" customHeight="1" thickBot="1" x14ac:dyDescent="0.3">
      <c r="A3483" s="97">
        <v>20628</v>
      </c>
      <c r="B3483" s="70">
        <v>3568</v>
      </c>
      <c r="C3483" s="75" t="s">
        <v>68</v>
      </c>
      <c r="D3483" s="76">
        <v>43157.444444444445</v>
      </c>
      <c r="E3483" s="74" t="s">
        <v>41</v>
      </c>
      <c r="F3483" s="33">
        <v>43157.186111111114</v>
      </c>
      <c r="G3483" s="51">
        <f t="shared" si="470"/>
        <v>0.25833333333139308</v>
      </c>
      <c r="H3483" s="31" t="str">
        <f t="shared" si="467"/>
        <v>ACCEPTABLE</v>
      </c>
      <c r="J3483" s="33">
        <v>43157.440972222219</v>
      </c>
      <c r="K3483" s="33">
        <v>43157.451388888891</v>
      </c>
      <c r="L3483" s="27">
        <f t="shared" si="468"/>
        <v>1.0416666671517305E-2</v>
      </c>
      <c r="M3483" s="28" t="str">
        <f t="shared" si="469"/>
        <v>TRUE</v>
      </c>
      <c r="N3483" s="31" t="s">
        <v>41</v>
      </c>
      <c r="O3483" s="29" t="s">
        <v>821</v>
      </c>
      <c r="P3483"/>
      <c r="Q3483"/>
      <c r="R3483"/>
      <c r="S3483"/>
      <c r="T3483"/>
      <c r="U3483"/>
      <c r="V3483"/>
      <c r="W3483"/>
    </row>
    <row r="3484" spans="1:23" ht="27" customHeight="1" thickBot="1" x14ac:dyDescent="0.3">
      <c r="A3484" s="97">
        <v>20628</v>
      </c>
      <c r="B3484" s="70">
        <v>3569</v>
      </c>
      <c r="C3484" s="75" t="s">
        <v>340</v>
      </c>
      <c r="D3484" s="76">
        <v>43157.472222222219</v>
      </c>
      <c r="E3484" s="74" t="s">
        <v>39</v>
      </c>
      <c r="F3484" s="33">
        <v>43157.186111111114</v>
      </c>
      <c r="G3484" s="51">
        <f t="shared" si="470"/>
        <v>0.28611111110512866</v>
      </c>
      <c r="H3484" s="31" t="str">
        <f t="shared" si="467"/>
        <v>ACCEPTABLE</v>
      </c>
      <c r="J3484" s="33">
        <v>43157.466666666667</v>
      </c>
      <c r="K3484" s="33">
        <v>43157.477083333331</v>
      </c>
      <c r="L3484" s="27">
        <f t="shared" si="468"/>
        <v>1.0416666664241347E-2</v>
      </c>
      <c r="M3484" s="28" t="str">
        <f t="shared" si="469"/>
        <v>TRUE</v>
      </c>
      <c r="N3484" s="31" t="s">
        <v>39</v>
      </c>
      <c r="O3484" s="29" t="s">
        <v>970</v>
      </c>
      <c r="P3484"/>
      <c r="Q3484"/>
      <c r="R3484"/>
      <c r="S3484"/>
      <c r="T3484"/>
      <c r="U3484"/>
      <c r="V3484"/>
      <c r="W3484"/>
    </row>
    <row r="3485" spans="1:23" ht="27" customHeight="1" thickBot="1" x14ac:dyDescent="0.3">
      <c r="A3485" s="97">
        <v>20630</v>
      </c>
      <c r="B3485" s="70">
        <v>3570</v>
      </c>
      <c r="C3485" s="75" t="s">
        <v>40</v>
      </c>
      <c r="D3485" s="76">
        <v>43157.510416666664</v>
      </c>
      <c r="E3485" s="74" t="s">
        <v>41</v>
      </c>
      <c r="F3485" s="33">
        <v>43157.186111111114</v>
      </c>
      <c r="G3485" s="51">
        <f t="shared" si="470"/>
        <v>0.32430555555038154</v>
      </c>
      <c r="H3485" s="31" t="str">
        <f t="shared" si="467"/>
        <v>ACCEPTABLE</v>
      </c>
      <c r="J3485" s="33">
        <v>43157.495138888888</v>
      </c>
      <c r="K3485" s="33">
        <v>43157.505555555559</v>
      </c>
      <c r="L3485" s="27">
        <f t="shared" si="468"/>
        <v>1.0416666671517305E-2</v>
      </c>
      <c r="M3485" s="28" t="str">
        <f t="shared" si="469"/>
        <v>TRUE</v>
      </c>
      <c r="N3485" s="31" t="s">
        <v>41</v>
      </c>
      <c r="O3485" s="29" t="s">
        <v>349</v>
      </c>
      <c r="P3485"/>
      <c r="Q3485"/>
      <c r="R3485"/>
      <c r="S3485"/>
      <c r="T3485"/>
      <c r="U3485"/>
      <c r="V3485"/>
      <c r="W3485"/>
    </row>
    <row r="3486" spans="1:23" ht="27" customHeight="1" thickBot="1" x14ac:dyDescent="0.3">
      <c r="A3486" s="97">
        <v>20630</v>
      </c>
      <c r="B3486" s="70">
        <v>3571</v>
      </c>
      <c r="C3486" s="75" t="s">
        <v>43</v>
      </c>
      <c r="D3486" s="76">
        <v>43157.545138888891</v>
      </c>
      <c r="E3486" s="74" t="s">
        <v>39</v>
      </c>
      <c r="F3486" s="33">
        <v>43157.186111111114</v>
      </c>
      <c r="G3486" s="51">
        <f t="shared" si="470"/>
        <v>0.35902777777664596</v>
      </c>
      <c r="H3486" s="31" t="str">
        <f t="shared" si="467"/>
        <v>ACCEPTABLE</v>
      </c>
      <c r="J3486" s="33">
        <v>43157.527083333334</v>
      </c>
      <c r="K3486" s="33">
        <v>43157.536805555559</v>
      </c>
      <c r="L3486" s="27">
        <f t="shared" si="468"/>
        <v>9.7222222248092294E-3</v>
      </c>
      <c r="M3486" s="28" t="str">
        <f t="shared" si="469"/>
        <v>TRUE</v>
      </c>
      <c r="N3486" s="31" t="s">
        <v>39</v>
      </c>
      <c r="O3486" s="29" t="s">
        <v>44</v>
      </c>
      <c r="P3486"/>
      <c r="Q3486"/>
      <c r="R3486"/>
      <c r="S3486"/>
      <c r="T3486"/>
      <c r="U3486"/>
      <c r="V3486"/>
      <c r="W3486"/>
    </row>
    <row r="3487" spans="1:23" ht="27" customHeight="1" thickBot="1" x14ac:dyDescent="0.3">
      <c r="A3487" s="97">
        <v>20631</v>
      </c>
      <c r="B3487" s="70">
        <v>3572</v>
      </c>
      <c r="C3487" s="75" t="s">
        <v>40</v>
      </c>
      <c r="D3487" s="76">
        <v>43157.565972222219</v>
      </c>
      <c r="E3487" s="74" t="s">
        <v>41</v>
      </c>
      <c r="F3487" s="33">
        <v>43157.385416666664</v>
      </c>
      <c r="G3487" s="51">
        <f t="shared" si="470"/>
        <v>0.18055555555474712</v>
      </c>
      <c r="H3487" s="31" t="str">
        <f t="shared" si="467"/>
        <v>ACCEPTABLE</v>
      </c>
      <c r="J3487" s="33">
        <v>43157.564583333333</v>
      </c>
      <c r="K3487" s="33">
        <v>43157.576388888891</v>
      </c>
      <c r="L3487" s="27">
        <f t="shared" si="468"/>
        <v>1.1805555557657499E-2</v>
      </c>
      <c r="M3487" s="28" t="str">
        <f t="shared" si="469"/>
        <v>TRUE</v>
      </c>
      <c r="N3487" s="31" t="s">
        <v>41</v>
      </c>
      <c r="O3487" s="29" t="s">
        <v>1724</v>
      </c>
      <c r="P3487"/>
      <c r="Q3487"/>
      <c r="R3487"/>
      <c r="S3487"/>
      <c r="T3487"/>
      <c r="U3487"/>
      <c r="V3487"/>
      <c r="W3487"/>
    </row>
    <row r="3488" spans="1:23" ht="27" customHeight="1" thickBot="1" x14ac:dyDescent="0.3">
      <c r="A3488" s="97">
        <v>20631</v>
      </c>
      <c r="B3488" s="70">
        <v>3573</v>
      </c>
      <c r="C3488" s="75" t="s">
        <v>40</v>
      </c>
      <c r="D3488" s="76">
        <v>43157.59375</v>
      </c>
      <c r="E3488" s="74" t="s">
        <v>39</v>
      </c>
      <c r="F3488" s="33">
        <v>43157.385416666664</v>
      </c>
      <c r="G3488" s="51">
        <f t="shared" si="470"/>
        <v>0.20833333333575865</v>
      </c>
      <c r="H3488" s="31" t="str">
        <f t="shared" si="467"/>
        <v>ACCEPTABLE</v>
      </c>
      <c r="J3488" s="33">
        <v>43157.592361111114</v>
      </c>
      <c r="K3488" s="33">
        <v>43157.602777777778</v>
      </c>
      <c r="L3488" s="27">
        <f t="shared" si="468"/>
        <v>1.0416666664241347E-2</v>
      </c>
      <c r="M3488" s="28" t="str">
        <f t="shared" si="469"/>
        <v>TRUE</v>
      </c>
      <c r="N3488" s="31" t="s">
        <v>39</v>
      </c>
      <c r="O3488" s="29" t="s">
        <v>1724</v>
      </c>
      <c r="P3488"/>
      <c r="Q3488"/>
      <c r="R3488"/>
      <c r="S3488"/>
      <c r="T3488"/>
      <c r="U3488"/>
      <c r="V3488"/>
      <c r="W3488"/>
    </row>
    <row r="3489" spans="1:23" ht="27" customHeight="1" thickBot="1" x14ac:dyDescent="0.3">
      <c r="A3489" s="97">
        <v>20630</v>
      </c>
      <c r="B3489" s="70">
        <v>3574</v>
      </c>
      <c r="C3489" s="75" t="s">
        <v>43</v>
      </c>
      <c r="D3489" s="76">
        <v>43157.923611111109</v>
      </c>
      <c r="E3489" s="74" t="s">
        <v>41</v>
      </c>
      <c r="F3489" s="33">
        <v>43157.630555555559</v>
      </c>
      <c r="G3489" s="51">
        <f t="shared" si="470"/>
        <v>0.29305555555038154</v>
      </c>
      <c r="H3489" s="31" t="str">
        <f t="shared" si="467"/>
        <v>ACCEPTABLE</v>
      </c>
      <c r="J3489" s="33">
        <v>43157.919444444444</v>
      </c>
      <c r="K3489" s="33">
        <v>43157.931250000001</v>
      </c>
      <c r="L3489" s="27">
        <f t="shared" si="468"/>
        <v>1.1805555557657499E-2</v>
      </c>
      <c r="M3489" s="28" t="str">
        <f t="shared" si="469"/>
        <v>TRUE</v>
      </c>
      <c r="N3489" s="31" t="s">
        <v>41</v>
      </c>
      <c r="O3489" s="29" t="s">
        <v>398</v>
      </c>
      <c r="P3489"/>
      <c r="Q3489"/>
      <c r="R3489"/>
      <c r="S3489"/>
      <c r="T3489"/>
      <c r="U3489"/>
      <c r="V3489"/>
      <c r="W3489"/>
    </row>
    <row r="3490" spans="1:23" ht="27" customHeight="1" thickBot="1" x14ac:dyDescent="0.3">
      <c r="A3490" s="97">
        <v>20630</v>
      </c>
      <c r="B3490" s="70">
        <v>3575</v>
      </c>
      <c r="C3490" s="75" t="s">
        <v>40</v>
      </c>
      <c r="D3490" s="76">
        <v>43157.951388888891</v>
      </c>
      <c r="E3490" s="74" t="s">
        <v>39</v>
      </c>
      <c r="F3490" s="33">
        <v>43157.630555555559</v>
      </c>
      <c r="G3490" s="51">
        <f t="shared" si="470"/>
        <v>0.32083333333139308</v>
      </c>
      <c r="H3490" s="31" t="str">
        <f t="shared" si="467"/>
        <v>ACCEPTABLE</v>
      </c>
      <c r="J3490" s="33">
        <v>43157.946527777778</v>
      </c>
      <c r="K3490" s="33">
        <v>43157.959027777775</v>
      </c>
      <c r="L3490" s="27">
        <f t="shared" si="468"/>
        <v>1.2499999997089617E-2</v>
      </c>
      <c r="M3490" s="28" t="str">
        <f t="shared" si="469"/>
        <v>TRUE</v>
      </c>
      <c r="N3490" s="31" t="s">
        <v>39</v>
      </c>
      <c r="O3490" s="29" t="s">
        <v>1725</v>
      </c>
      <c r="P3490"/>
      <c r="Q3490"/>
      <c r="R3490"/>
      <c r="S3490"/>
      <c r="T3490"/>
      <c r="U3490"/>
      <c r="V3490"/>
      <c r="W3490"/>
    </row>
    <row r="3491" spans="1:23" ht="27" customHeight="1" thickBot="1" x14ac:dyDescent="0.3">
      <c r="A3491" s="97">
        <v>20633</v>
      </c>
      <c r="B3491" s="70">
        <v>3576</v>
      </c>
      <c r="C3491" s="75" t="s">
        <v>40</v>
      </c>
      <c r="D3491" s="76">
        <v>43158.430555555555</v>
      </c>
      <c r="E3491" s="74" t="s">
        <v>41</v>
      </c>
      <c r="F3491" s="33">
        <v>43158.313888888886</v>
      </c>
      <c r="G3491" s="51">
        <f t="shared" si="470"/>
        <v>0.11666666666860692</v>
      </c>
      <c r="H3491" s="31" t="str">
        <f t="shared" si="467"/>
        <v>ACCEPTABLE</v>
      </c>
      <c r="J3491" s="33">
        <v>43158.40625</v>
      </c>
      <c r="K3491" s="33">
        <v>43158.416666666664</v>
      </c>
      <c r="L3491" s="27">
        <f t="shared" si="468"/>
        <v>1.0416666664241347E-2</v>
      </c>
      <c r="M3491" s="28" t="str">
        <f t="shared" si="469"/>
        <v>TRUE</v>
      </c>
      <c r="N3491" s="31" t="s">
        <v>41</v>
      </c>
      <c r="O3491" s="29" t="s">
        <v>1726</v>
      </c>
      <c r="P3491"/>
      <c r="Q3491"/>
      <c r="R3491"/>
      <c r="S3491"/>
      <c r="T3491"/>
      <c r="U3491"/>
      <c r="V3491"/>
      <c r="W3491"/>
    </row>
    <row r="3492" spans="1:23" ht="27" customHeight="1" thickBot="1" x14ac:dyDescent="0.3">
      <c r="A3492" s="97">
        <v>20632</v>
      </c>
      <c r="B3492" s="70">
        <v>3577</v>
      </c>
      <c r="C3492" s="75" t="s">
        <v>40</v>
      </c>
      <c r="D3492" s="76">
        <v>43158.493055555555</v>
      </c>
      <c r="E3492" s="74" t="s">
        <v>39</v>
      </c>
      <c r="F3492" s="33">
        <v>43158.313888888886</v>
      </c>
      <c r="G3492" s="51">
        <f t="shared" si="470"/>
        <v>0.17916666666860692</v>
      </c>
      <c r="H3492" s="31" t="str">
        <f t="shared" si="467"/>
        <v>ACCEPTABLE</v>
      </c>
      <c r="J3492" s="33">
        <v>43158.479166666664</v>
      </c>
      <c r="K3492" s="33">
        <v>43158.489583333336</v>
      </c>
      <c r="L3492" s="27">
        <f t="shared" si="468"/>
        <v>1.0416666671517305E-2</v>
      </c>
      <c r="M3492" s="28" t="str">
        <f t="shared" si="469"/>
        <v>TRUE</v>
      </c>
      <c r="N3492" s="31" t="s">
        <v>39</v>
      </c>
      <c r="O3492" s="29" t="s">
        <v>1727</v>
      </c>
      <c r="P3492"/>
      <c r="Q3492"/>
      <c r="R3492"/>
      <c r="S3492"/>
      <c r="T3492"/>
      <c r="U3492"/>
      <c r="V3492"/>
      <c r="W3492"/>
    </row>
    <row r="3493" spans="1:23" ht="27" customHeight="1" thickBot="1" x14ac:dyDescent="0.3">
      <c r="A3493" s="97">
        <v>20633</v>
      </c>
      <c r="B3493" s="70">
        <v>3578</v>
      </c>
      <c r="C3493" s="75" t="s">
        <v>43</v>
      </c>
      <c r="D3493" s="76">
        <v>43158.881944444445</v>
      </c>
      <c r="E3493" s="74" t="s">
        <v>41</v>
      </c>
      <c r="F3493" s="33">
        <v>43158.780555555553</v>
      </c>
      <c r="G3493" s="51">
        <f t="shared" si="470"/>
        <v>0.10138888889196096</v>
      </c>
      <c r="H3493" s="31" t="str">
        <f t="shared" si="467"/>
        <v>ACCEPTABLE</v>
      </c>
      <c r="J3493" s="33">
        <v>43158.884027777778</v>
      </c>
      <c r="K3493" s="33">
        <v>43158.892361111109</v>
      </c>
      <c r="L3493" s="27">
        <f t="shared" si="468"/>
        <v>8.333333331393078E-3</v>
      </c>
      <c r="M3493" s="28" t="str">
        <f t="shared" si="469"/>
        <v>TRUE</v>
      </c>
      <c r="N3493" s="31" t="s">
        <v>41</v>
      </c>
      <c r="O3493" s="29" t="s">
        <v>398</v>
      </c>
      <c r="P3493"/>
      <c r="Q3493"/>
      <c r="R3493"/>
      <c r="S3493"/>
      <c r="T3493"/>
      <c r="U3493"/>
      <c r="V3493"/>
      <c r="W3493"/>
    </row>
    <row r="3494" spans="1:23" ht="27" customHeight="1" thickBot="1" x14ac:dyDescent="0.3">
      <c r="A3494" s="97">
        <v>20633</v>
      </c>
      <c r="B3494" s="70">
        <v>3579</v>
      </c>
      <c r="C3494" s="75" t="s">
        <v>40</v>
      </c>
      <c r="D3494" s="76">
        <v>43158.916666666664</v>
      </c>
      <c r="E3494" s="74" t="s">
        <v>39</v>
      </c>
      <c r="F3494" s="33">
        <v>43158.780555555553</v>
      </c>
      <c r="G3494" s="51">
        <f t="shared" si="470"/>
        <v>0.13611111111094942</v>
      </c>
      <c r="H3494" s="31" t="str">
        <f t="shared" si="467"/>
        <v>ACCEPTABLE</v>
      </c>
      <c r="J3494" s="33">
        <v>43158.915972222225</v>
      </c>
      <c r="K3494" s="33">
        <v>43158.929861111108</v>
      </c>
      <c r="L3494" s="27">
        <f t="shared" si="468"/>
        <v>1.3888888883229811E-2</v>
      </c>
      <c r="M3494" s="28" t="str">
        <f t="shared" si="469"/>
        <v>TRUE</v>
      </c>
      <c r="N3494" s="31" t="s">
        <v>39</v>
      </c>
      <c r="O3494" s="29" t="s">
        <v>1728</v>
      </c>
      <c r="P3494"/>
      <c r="Q3494"/>
      <c r="R3494"/>
      <c r="S3494"/>
      <c r="T3494"/>
      <c r="U3494"/>
      <c r="V3494"/>
      <c r="W3494"/>
    </row>
    <row r="3495" spans="1:23" ht="27" customHeight="1" thickBot="1" x14ac:dyDescent="0.3">
      <c r="A3495" s="97">
        <v>20634</v>
      </c>
      <c r="B3495" s="70">
        <v>3580</v>
      </c>
      <c r="C3495" s="75" t="s">
        <v>340</v>
      </c>
      <c r="D3495" s="76">
        <v>43159.423611111109</v>
      </c>
      <c r="E3495" s="74" t="s">
        <v>41</v>
      </c>
      <c r="F3495" s="33">
        <v>43159.236111111109</v>
      </c>
      <c r="G3495" s="51">
        <f t="shared" si="470"/>
        <v>0.1875</v>
      </c>
      <c r="H3495" s="31" t="str">
        <f t="shared" si="467"/>
        <v>ACCEPTABLE</v>
      </c>
      <c r="J3495" s="33">
        <v>43159.420138888891</v>
      </c>
      <c r="K3495" s="33">
        <v>43159.430555555555</v>
      </c>
      <c r="L3495" s="27">
        <f t="shared" si="468"/>
        <v>1.0416666664241347E-2</v>
      </c>
      <c r="M3495" s="28" t="str">
        <f t="shared" si="469"/>
        <v>TRUE</v>
      </c>
      <c r="N3495" s="31" t="s">
        <v>41</v>
      </c>
      <c r="O3495" s="29" t="s">
        <v>684</v>
      </c>
      <c r="P3495"/>
      <c r="Q3495"/>
      <c r="R3495"/>
      <c r="S3495"/>
      <c r="T3495"/>
      <c r="U3495"/>
      <c r="V3495"/>
      <c r="W3495"/>
    </row>
    <row r="3496" spans="1:23" ht="27" customHeight="1" thickBot="1" x14ac:dyDescent="0.3">
      <c r="A3496" s="97">
        <v>20634</v>
      </c>
      <c r="B3496" s="70">
        <v>3581</v>
      </c>
      <c r="C3496" s="75" t="s">
        <v>51</v>
      </c>
      <c r="D3496" s="76">
        <v>43159.454861111109</v>
      </c>
      <c r="E3496" s="74" t="s">
        <v>39</v>
      </c>
      <c r="F3496" s="33">
        <v>43159.236111111109</v>
      </c>
      <c r="G3496" s="51">
        <f t="shared" si="470"/>
        <v>0.21875</v>
      </c>
      <c r="H3496" s="31" t="str">
        <f t="shared" si="467"/>
        <v>ACCEPTABLE</v>
      </c>
      <c r="J3496" s="33">
        <v>43159.451388888891</v>
      </c>
      <c r="K3496" s="33">
        <v>43159.461805555555</v>
      </c>
      <c r="L3496" s="27">
        <f t="shared" si="468"/>
        <v>1.0416666664241347E-2</v>
      </c>
      <c r="M3496" s="28" t="str">
        <f t="shared" si="469"/>
        <v>TRUE</v>
      </c>
      <c r="N3496" s="31" t="s">
        <v>39</v>
      </c>
      <c r="O3496" s="29" t="s">
        <v>181</v>
      </c>
      <c r="P3496"/>
      <c r="Q3496"/>
      <c r="R3496"/>
      <c r="S3496"/>
      <c r="T3496"/>
      <c r="U3496"/>
      <c r="V3496"/>
      <c r="W3496"/>
    </row>
    <row r="3497" spans="1:23" ht="27" customHeight="1" thickBot="1" x14ac:dyDescent="0.3">
      <c r="A3497" s="97">
        <v>20634</v>
      </c>
      <c r="B3497" s="70">
        <v>3582</v>
      </c>
      <c r="C3497" s="75" t="s">
        <v>51</v>
      </c>
      <c r="D3497" s="76">
        <v>43161.236111111109</v>
      </c>
      <c r="E3497" s="74" t="s">
        <v>41</v>
      </c>
      <c r="F3497" s="33">
        <v>43160.872916666667</v>
      </c>
      <c r="G3497" s="51">
        <f t="shared" si="470"/>
        <v>0.3631944444423425</v>
      </c>
      <c r="H3497" s="31" t="str">
        <f t="shared" si="467"/>
        <v>ACCEPTABLE</v>
      </c>
      <c r="J3497" s="33">
        <v>43161.263888888891</v>
      </c>
      <c r="K3497" s="33">
        <v>43161.272916666669</v>
      </c>
      <c r="L3497" s="27">
        <f t="shared" si="468"/>
        <v>9.0277777781011537E-3</v>
      </c>
      <c r="M3497" s="28" t="str">
        <f t="shared" si="469"/>
        <v>TRUE</v>
      </c>
      <c r="N3497" s="31" t="s">
        <v>41</v>
      </c>
      <c r="O3497" s="29" t="s">
        <v>181</v>
      </c>
      <c r="P3497"/>
      <c r="Q3497"/>
      <c r="R3497"/>
      <c r="S3497"/>
      <c r="T3497"/>
      <c r="U3497"/>
      <c r="V3497"/>
      <c r="W3497"/>
    </row>
    <row r="3498" spans="1:23" ht="27" customHeight="1" thickBot="1" x14ac:dyDescent="0.3">
      <c r="A3498" s="97">
        <v>20634</v>
      </c>
      <c r="B3498" s="70">
        <v>3583</v>
      </c>
      <c r="C3498" s="75" t="s">
        <v>340</v>
      </c>
      <c r="D3498" s="76">
        <v>43161.263888888891</v>
      </c>
      <c r="E3498" s="74" t="s">
        <v>39</v>
      </c>
      <c r="F3498" s="33">
        <v>43160.872916666667</v>
      </c>
      <c r="G3498" s="51">
        <f t="shared" si="470"/>
        <v>0.39097222222335404</v>
      </c>
      <c r="H3498" s="31" t="str">
        <f t="shared" si="467"/>
        <v>ACCEPTABLE</v>
      </c>
      <c r="J3498" s="33">
        <v>43161.286805555559</v>
      </c>
      <c r="K3498" s="33">
        <v>43161.302083333336</v>
      </c>
      <c r="L3498" s="27">
        <f t="shared" si="468"/>
        <v>1.5277777776645962E-2</v>
      </c>
      <c r="M3498" s="28" t="str">
        <f t="shared" si="469"/>
        <v>TRUE</v>
      </c>
      <c r="N3498" s="31" t="s">
        <v>39</v>
      </c>
      <c r="O3498" s="29" t="s">
        <v>1129</v>
      </c>
      <c r="P3498"/>
      <c r="Q3498"/>
      <c r="R3498"/>
      <c r="S3498"/>
      <c r="T3498"/>
      <c r="U3498"/>
      <c r="V3498"/>
      <c r="W3498"/>
    </row>
    <row r="3499" spans="1:23" ht="27" customHeight="1" thickBot="1" x14ac:dyDescent="0.3">
      <c r="A3499" s="97">
        <v>20635</v>
      </c>
      <c r="B3499" s="70">
        <v>3584</v>
      </c>
      <c r="C3499" s="75" t="s">
        <v>340</v>
      </c>
      <c r="D3499" s="76">
        <v>43161.548611111109</v>
      </c>
      <c r="E3499" s="74" t="s">
        <v>41</v>
      </c>
      <c r="F3499" s="33">
        <v>43161.205555555556</v>
      </c>
      <c r="G3499" s="51">
        <f t="shared" si="470"/>
        <v>0.34305555555329192</v>
      </c>
      <c r="H3499" s="31" t="str">
        <f t="shared" si="467"/>
        <v>ACCEPTABLE</v>
      </c>
      <c r="J3499" s="33">
        <v>43161.536805555559</v>
      </c>
      <c r="K3499" s="33">
        <v>43161.548611111109</v>
      </c>
      <c r="L3499" s="27">
        <f t="shared" si="468"/>
        <v>1.1805555550381541E-2</v>
      </c>
      <c r="M3499" s="28" t="str">
        <f t="shared" si="469"/>
        <v>TRUE</v>
      </c>
      <c r="N3499" s="31" t="s">
        <v>41</v>
      </c>
      <c r="O3499" s="29" t="s">
        <v>1377</v>
      </c>
      <c r="P3499"/>
      <c r="Q3499"/>
      <c r="R3499"/>
      <c r="S3499"/>
      <c r="T3499"/>
      <c r="U3499"/>
      <c r="V3499"/>
      <c r="W3499"/>
    </row>
    <row r="3500" spans="1:23" ht="27" customHeight="1" thickBot="1" x14ac:dyDescent="0.3">
      <c r="A3500" s="97">
        <v>20635</v>
      </c>
      <c r="B3500" s="70">
        <v>3585</v>
      </c>
      <c r="C3500" s="75" t="s">
        <v>51</v>
      </c>
      <c r="D3500" s="76">
        <v>43161.576388888891</v>
      </c>
      <c r="E3500" s="74" t="s">
        <v>39</v>
      </c>
      <c r="F3500" s="33">
        <v>43161.205555555556</v>
      </c>
      <c r="G3500" s="51">
        <f t="shared" si="470"/>
        <v>0.37083333333430346</v>
      </c>
      <c r="H3500" s="31" t="str">
        <f t="shared" si="467"/>
        <v>ACCEPTABLE</v>
      </c>
      <c r="J3500" s="33">
        <v>43161.569444444445</v>
      </c>
      <c r="K3500" s="33">
        <v>43161.576388888891</v>
      </c>
      <c r="L3500" s="27">
        <f t="shared" si="468"/>
        <v>6.9444444452528842E-3</v>
      </c>
      <c r="M3500" s="28" t="str">
        <f t="shared" si="469"/>
        <v>TRUE</v>
      </c>
      <c r="N3500" s="31" t="s">
        <v>39</v>
      </c>
      <c r="O3500" s="29" t="s">
        <v>422</v>
      </c>
      <c r="P3500"/>
      <c r="Q3500"/>
      <c r="R3500"/>
      <c r="S3500"/>
      <c r="T3500"/>
      <c r="U3500"/>
      <c r="V3500"/>
      <c r="W3500"/>
    </row>
    <row r="3501" spans="1:23" ht="27" customHeight="1" thickBot="1" x14ac:dyDescent="0.3">
      <c r="A3501" s="97">
        <v>20636</v>
      </c>
      <c r="B3501" s="70">
        <v>3586</v>
      </c>
      <c r="C3501" s="75" t="s">
        <v>311</v>
      </c>
      <c r="D3501" s="76">
        <v>43162.194444444445</v>
      </c>
      <c r="E3501" s="74" t="s">
        <v>41</v>
      </c>
      <c r="F3501" s="33">
        <v>43161.707638888889</v>
      </c>
      <c r="G3501" s="51">
        <f t="shared" ref="G3501" si="471">IF(D3501="","",D3501-F3501)</f>
        <v>0.48680555555620231</v>
      </c>
      <c r="H3501" s="31" t="str">
        <f t="shared" si="467"/>
        <v>ACCEPTABLE</v>
      </c>
      <c r="J3501" s="33">
        <v>43162.138194444444</v>
      </c>
      <c r="K3501" s="33">
        <v>43162.15625</v>
      </c>
      <c r="L3501" s="27">
        <f t="shared" si="468"/>
        <v>1.8055555556202307E-2</v>
      </c>
      <c r="M3501" s="28" t="str">
        <f t="shared" si="469"/>
        <v>TRUE</v>
      </c>
      <c r="N3501" s="31" t="s">
        <v>41</v>
      </c>
      <c r="O3501" s="29" t="s">
        <v>563</v>
      </c>
      <c r="P3501"/>
      <c r="Q3501"/>
      <c r="R3501"/>
      <c r="S3501"/>
      <c r="T3501"/>
      <c r="U3501"/>
      <c r="V3501"/>
      <c r="W3501"/>
    </row>
    <row r="3502" spans="1:23" ht="27" customHeight="1" thickBot="1" x14ac:dyDescent="0.3">
      <c r="A3502" s="97">
        <v>20635</v>
      </c>
      <c r="B3502" s="70">
        <v>3587</v>
      </c>
      <c r="C3502" s="75" t="s">
        <v>43</v>
      </c>
      <c r="D3502" s="76">
        <v>43162.236111111109</v>
      </c>
      <c r="E3502" s="74" t="s">
        <v>41</v>
      </c>
      <c r="F3502" s="33">
        <v>43161.707638888889</v>
      </c>
      <c r="G3502" s="51">
        <f t="shared" si="470"/>
        <v>0.52847222222044365</v>
      </c>
      <c r="H3502" s="31" t="str">
        <f t="shared" si="467"/>
        <v>ACCEPTABLE</v>
      </c>
      <c r="J3502" s="33">
        <v>43162.234722222223</v>
      </c>
      <c r="K3502" s="33">
        <v>43162.244444444441</v>
      </c>
      <c r="L3502" s="27">
        <f t="shared" si="468"/>
        <v>9.7222222175332718E-3</v>
      </c>
      <c r="M3502" s="28" t="str">
        <f t="shared" si="469"/>
        <v>TRUE</v>
      </c>
      <c r="N3502" s="31" t="s">
        <v>41</v>
      </c>
      <c r="O3502" s="29" t="s">
        <v>96</v>
      </c>
      <c r="P3502"/>
      <c r="Q3502"/>
      <c r="R3502"/>
      <c r="S3502"/>
      <c r="T3502"/>
      <c r="U3502"/>
      <c r="V3502"/>
      <c r="W3502"/>
    </row>
    <row r="3503" spans="1:23" ht="27" customHeight="1" thickBot="1" x14ac:dyDescent="0.3">
      <c r="A3503" s="98">
        <v>20635</v>
      </c>
      <c r="B3503" s="66">
        <v>3588</v>
      </c>
      <c r="C3503" s="79" t="s">
        <v>340</v>
      </c>
      <c r="D3503" s="80">
        <v>43162.270833333336</v>
      </c>
      <c r="E3503" s="78" t="s">
        <v>39</v>
      </c>
      <c r="F3503" s="33">
        <v>43161.707638888889</v>
      </c>
      <c r="G3503" s="51">
        <f t="shared" si="470"/>
        <v>0.56319444444670808</v>
      </c>
      <c r="H3503" s="31" t="str">
        <f t="shared" si="467"/>
        <v>ACCEPTABLE</v>
      </c>
      <c r="J3503" s="33">
        <v>43162.282638888886</v>
      </c>
      <c r="K3503" s="33">
        <v>43162.297222222223</v>
      </c>
      <c r="L3503" s="27">
        <f t="shared" si="468"/>
        <v>1.4583333337213844E-2</v>
      </c>
      <c r="M3503" s="28" t="str">
        <f t="shared" si="469"/>
        <v>TRUE</v>
      </c>
      <c r="N3503" s="31" t="s">
        <v>39</v>
      </c>
      <c r="O3503" s="29" t="s">
        <v>1530</v>
      </c>
      <c r="P3503"/>
      <c r="Q3503"/>
      <c r="R3503"/>
      <c r="S3503"/>
      <c r="T3503"/>
      <c r="U3503"/>
      <c r="V3503"/>
      <c r="W3503"/>
    </row>
    <row r="3504" spans="1:23" ht="27" customHeight="1" thickBot="1" x14ac:dyDescent="0.3">
      <c r="A3504" s="97">
        <v>20637</v>
      </c>
      <c r="B3504" s="70">
        <v>3589</v>
      </c>
      <c r="C3504" s="75" t="s">
        <v>43</v>
      </c>
      <c r="D3504" s="76">
        <v>43162.902777777781</v>
      </c>
      <c r="E3504" s="74" t="s">
        <v>41</v>
      </c>
      <c r="F3504" s="33">
        <v>43162.727777777778</v>
      </c>
      <c r="G3504" s="51">
        <f t="shared" si="470"/>
        <v>0.17500000000291038</v>
      </c>
      <c r="H3504" s="31" t="str">
        <f t="shared" si="467"/>
        <v>ACCEPTABLE</v>
      </c>
      <c r="J3504" s="33">
        <v>43162.895833333336</v>
      </c>
      <c r="K3504" s="33">
        <v>43162.904861111114</v>
      </c>
      <c r="L3504" s="27">
        <f t="shared" si="468"/>
        <v>9.0277777781011537E-3</v>
      </c>
      <c r="M3504" s="28" t="str">
        <f t="shared" si="469"/>
        <v>TRUE</v>
      </c>
      <c r="N3504" s="31" t="s">
        <v>41</v>
      </c>
      <c r="O3504" s="29" t="s">
        <v>54</v>
      </c>
      <c r="P3504"/>
      <c r="Q3504"/>
      <c r="R3504"/>
      <c r="S3504"/>
      <c r="T3504"/>
      <c r="U3504"/>
      <c r="V3504"/>
      <c r="W3504"/>
    </row>
    <row r="3505" spans="1:23" ht="27" customHeight="1" thickBot="1" x14ac:dyDescent="0.3">
      <c r="A3505" s="97">
        <v>20637</v>
      </c>
      <c r="B3505" s="70">
        <v>3590</v>
      </c>
      <c r="C3505" s="75" t="s">
        <v>40</v>
      </c>
      <c r="D3505" s="94">
        <v>43162.930555555555</v>
      </c>
      <c r="E3505" s="74" t="s">
        <v>39</v>
      </c>
      <c r="F3505" s="33">
        <v>43162.732638888891</v>
      </c>
      <c r="G3505" s="51">
        <f t="shared" si="470"/>
        <v>0.19791666666424135</v>
      </c>
      <c r="H3505" s="31" t="str">
        <f t="shared" si="467"/>
        <v>ACCEPTABLE</v>
      </c>
      <c r="J3505" s="33">
        <v>43162.961111111108</v>
      </c>
      <c r="K3505" s="33">
        <v>43162.970833333333</v>
      </c>
      <c r="L3505" s="27">
        <f t="shared" si="468"/>
        <v>9.7222222248092294E-3</v>
      </c>
      <c r="M3505" s="28" t="str">
        <f t="shared" si="469"/>
        <v>TRUE</v>
      </c>
      <c r="N3505" s="31" t="s">
        <v>39</v>
      </c>
      <c r="O3505" s="29" t="s">
        <v>1210</v>
      </c>
      <c r="P3505"/>
      <c r="Q3505"/>
      <c r="R3505"/>
      <c r="S3505"/>
      <c r="T3505"/>
      <c r="U3505"/>
      <c r="V3505"/>
      <c r="W3505"/>
    </row>
    <row r="3506" spans="1:23" ht="27" customHeight="1" thickBot="1" x14ac:dyDescent="0.3">
      <c r="A3506" s="98">
        <v>20636</v>
      </c>
      <c r="B3506" s="66">
        <v>3591</v>
      </c>
      <c r="C3506" s="79" t="s">
        <v>43</v>
      </c>
      <c r="D3506" s="80">
        <v>43163.381944444445</v>
      </c>
      <c r="E3506" s="78" t="s">
        <v>41</v>
      </c>
      <c r="F3506" s="33">
        <v>43163.281944444447</v>
      </c>
      <c r="G3506" s="51">
        <f t="shared" si="470"/>
        <v>9.9999999998544808E-2</v>
      </c>
      <c r="H3506" s="31" t="str">
        <f t="shared" si="467"/>
        <v>ACCEPTABLE</v>
      </c>
      <c r="J3506" s="33">
        <v>43163.357638888891</v>
      </c>
      <c r="K3506" s="33">
        <v>43163.367361111108</v>
      </c>
      <c r="L3506" s="27">
        <f t="shared" si="468"/>
        <v>9.7222222175332718E-3</v>
      </c>
      <c r="M3506" s="28" t="str">
        <f t="shared" si="469"/>
        <v>TRUE</v>
      </c>
      <c r="N3506" s="31" t="s">
        <v>41</v>
      </c>
      <c r="O3506" s="29" t="s">
        <v>398</v>
      </c>
      <c r="P3506"/>
      <c r="Q3506"/>
      <c r="R3506"/>
      <c r="S3506"/>
      <c r="T3506"/>
      <c r="U3506"/>
      <c r="V3506"/>
      <c r="W3506"/>
    </row>
    <row r="3507" spans="1:23" ht="27" customHeight="1" thickBot="1" x14ac:dyDescent="0.3">
      <c r="A3507" s="97">
        <v>20636</v>
      </c>
      <c r="B3507" s="70">
        <v>3592</v>
      </c>
      <c r="C3507" s="75" t="s">
        <v>40</v>
      </c>
      <c r="D3507" s="76">
        <v>43163.409722222219</v>
      </c>
      <c r="E3507" s="74" t="s">
        <v>39</v>
      </c>
      <c r="F3507" s="33">
        <v>43163.281944444447</v>
      </c>
      <c r="G3507" s="51">
        <f t="shared" si="470"/>
        <v>0.12777777777228039</v>
      </c>
      <c r="H3507" s="31" t="str">
        <f t="shared" si="467"/>
        <v>ACCEPTABLE</v>
      </c>
      <c r="J3507" s="33">
        <v>43163.398611111108</v>
      </c>
      <c r="K3507" s="33">
        <v>43163.408333333333</v>
      </c>
      <c r="L3507" s="27">
        <f t="shared" si="468"/>
        <v>9.7222222248092294E-3</v>
      </c>
      <c r="M3507" s="28" t="str">
        <f t="shared" si="469"/>
        <v>TRUE</v>
      </c>
      <c r="N3507" s="31" t="s">
        <v>39</v>
      </c>
      <c r="O3507" s="29" t="s">
        <v>806</v>
      </c>
      <c r="P3507"/>
      <c r="Q3507"/>
      <c r="R3507"/>
      <c r="S3507"/>
      <c r="T3507"/>
      <c r="U3507"/>
      <c r="V3507"/>
      <c r="W3507"/>
    </row>
    <row r="3508" spans="1:23" ht="27" customHeight="1" thickBot="1" x14ac:dyDescent="0.3">
      <c r="A3508" s="97">
        <v>20638</v>
      </c>
      <c r="B3508" s="70">
        <v>3593</v>
      </c>
      <c r="C3508" s="75" t="s">
        <v>340</v>
      </c>
      <c r="D3508" s="76">
        <v>43163.527777777781</v>
      </c>
      <c r="E3508" s="74" t="s">
        <v>41</v>
      </c>
      <c r="F3508" s="33">
        <v>43163.281944444447</v>
      </c>
      <c r="G3508" s="51">
        <f t="shared" si="470"/>
        <v>0.24583333333430346</v>
      </c>
      <c r="H3508" s="31" t="str">
        <f t="shared" si="467"/>
        <v>ACCEPTABLE</v>
      </c>
      <c r="J3508" s="33">
        <v>43163.519444444442</v>
      </c>
      <c r="K3508" s="33">
        <v>43163.53125</v>
      </c>
      <c r="L3508" s="27">
        <f t="shared" si="468"/>
        <v>1.1805555557657499E-2</v>
      </c>
      <c r="M3508" s="28" t="str">
        <f t="shared" si="469"/>
        <v>TRUE</v>
      </c>
      <c r="N3508" s="31" t="s">
        <v>41</v>
      </c>
      <c r="O3508" s="29" t="s">
        <v>1729</v>
      </c>
      <c r="P3508"/>
      <c r="Q3508"/>
      <c r="R3508"/>
      <c r="S3508"/>
      <c r="T3508"/>
      <c r="U3508"/>
      <c r="V3508"/>
      <c r="W3508"/>
    </row>
    <row r="3509" spans="1:23" ht="27" customHeight="1" thickBot="1" x14ac:dyDescent="0.3">
      <c r="A3509" s="97">
        <v>20638</v>
      </c>
      <c r="B3509" s="70">
        <v>3594</v>
      </c>
      <c r="C3509" s="75" t="s">
        <v>51</v>
      </c>
      <c r="D3509" s="76">
        <v>43163.5625</v>
      </c>
      <c r="E3509" s="74" t="s">
        <v>39</v>
      </c>
      <c r="F3509" s="33">
        <v>43163.281944444447</v>
      </c>
      <c r="G3509" s="51">
        <f t="shared" si="470"/>
        <v>0.28055555555329192</v>
      </c>
      <c r="H3509" s="31" t="str">
        <f t="shared" si="467"/>
        <v>ACCEPTABLE</v>
      </c>
      <c r="J3509" s="33">
        <v>43163.556944444441</v>
      </c>
      <c r="K3509" s="33">
        <v>43163.566666666666</v>
      </c>
      <c r="L3509" s="27">
        <f t="shared" si="468"/>
        <v>9.7222222248092294E-3</v>
      </c>
      <c r="M3509" s="28" t="str">
        <f t="shared" si="469"/>
        <v>TRUE</v>
      </c>
      <c r="N3509" s="31" t="s">
        <v>39</v>
      </c>
      <c r="O3509" s="29" t="s">
        <v>542</v>
      </c>
      <c r="P3509"/>
      <c r="Q3509"/>
      <c r="R3509"/>
      <c r="S3509"/>
      <c r="T3509"/>
      <c r="U3509"/>
      <c r="V3509"/>
      <c r="W3509"/>
    </row>
    <row r="3510" spans="1:23" ht="27" customHeight="1" thickBot="1" x14ac:dyDescent="0.3">
      <c r="A3510" s="97">
        <v>20638</v>
      </c>
      <c r="B3510" s="70">
        <v>3595</v>
      </c>
      <c r="C3510" s="75" t="s">
        <v>43</v>
      </c>
      <c r="D3510" s="76">
        <v>43163.597222222219</v>
      </c>
      <c r="E3510" s="74" t="s">
        <v>39</v>
      </c>
      <c r="F3510" s="33">
        <v>43163.281944444447</v>
      </c>
      <c r="G3510" s="51">
        <f t="shared" si="470"/>
        <v>0.31527777777228039</v>
      </c>
      <c r="H3510" s="31" t="str">
        <f t="shared" si="467"/>
        <v>ACCEPTABLE</v>
      </c>
      <c r="J3510" s="33">
        <v>43163.573611111111</v>
      </c>
      <c r="K3510" s="33">
        <v>43163.585416666669</v>
      </c>
      <c r="L3510" s="27">
        <f t="shared" si="468"/>
        <v>1.1805555557657499E-2</v>
      </c>
      <c r="M3510" s="28" t="str">
        <f t="shared" si="469"/>
        <v>TRUE</v>
      </c>
      <c r="N3510" s="31" t="s">
        <v>39</v>
      </c>
      <c r="O3510" s="29" t="s">
        <v>1730</v>
      </c>
      <c r="P3510"/>
      <c r="Q3510"/>
      <c r="R3510"/>
      <c r="S3510"/>
      <c r="T3510"/>
      <c r="U3510"/>
      <c r="V3510"/>
      <c r="W3510"/>
    </row>
    <row r="3511" spans="1:23" ht="27" customHeight="1" thickBot="1" x14ac:dyDescent="0.3">
      <c r="A3511" s="97">
        <v>20639</v>
      </c>
      <c r="B3511" s="70">
        <v>3596</v>
      </c>
      <c r="C3511" s="75" t="s">
        <v>40</v>
      </c>
      <c r="D3511" s="76">
        <v>43164.059027777781</v>
      </c>
      <c r="E3511" s="74" t="s">
        <v>41</v>
      </c>
      <c r="F3511" s="33">
        <v>43163.875</v>
      </c>
      <c r="G3511" s="51">
        <f t="shared" si="470"/>
        <v>0.18402777778101154</v>
      </c>
      <c r="H3511" s="31" t="str">
        <f t="shared" si="467"/>
        <v>ACCEPTABLE</v>
      </c>
      <c r="J3511" s="33">
        <v>43164.076388888891</v>
      </c>
      <c r="K3511" s="33">
        <v>43164.087500000001</v>
      </c>
      <c r="L3511" s="27">
        <f t="shared" si="468"/>
        <v>1.1111111110949423E-2</v>
      </c>
      <c r="M3511" s="28" t="str">
        <f t="shared" si="469"/>
        <v>TRUE</v>
      </c>
      <c r="N3511" s="31" t="s">
        <v>41</v>
      </c>
      <c r="O3511" s="29" t="s">
        <v>1404</v>
      </c>
      <c r="P3511"/>
      <c r="Q3511"/>
      <c r="R3511"/>
      <c r="S3511"/>
      <c r="T3511"/>
      <c r="U3511"/>
      <c r="V3511"/>
      <c r="W3511"/>
    </row>
    <row r="3512" spans="1:23" ht="27" customHeight="1" thickBot="1" x14ac:dyDescent="0.3">
      <c r="A3512" s="97">
        <v>20639</v>
      </c>
      <c r="B3512" s="70">
        <v>3597</v>
      </c>
      <c r="C3512" s="75" t="s">
        <v>40</v>
      </c>
      <c r="D3512" s="76">
        <v>43164.076388888891</v>
      </c>
      <c r="E3512" s="74" t="s">
        <v>39</v>
      </c>
      <c r="F3512" s="33">
        <v>43163.875</v>
      </c>
      <c r="G3512" s="51">
        <f t="shared" si="470"/>
        <v>0.20138888889050577</v>
      </c>
      <c r="H3512" s="31" t="str">
        <f t="shared" si="467"/>
        <v>ACCEPTABLE</v>
      </c>
      <c r="J3512" s="33">
        <v>43164.102083333331</v>
      </c>
      <c r="K3512" s="33">
        <v>43164.113194444442</v>
      </c>
      <c r="L3512" s="27">
        <f t="shared" si="468"/>
        <v>1.1111111110949423E-2</v>
      </c>
      <c r="M3512" s="28" t="str">
        <f t="shared" si="469"/>
        <v>TRUE</v>
      </c>
      <c r="N3512" s="31" t="s">
        <v>39</v>
      </c>
      <c r="O3512" s="29" t="s">
        <v>1404</v>
      </c>
      <c r="P3512"/>
      <c r="Q3512"/>
      <c r="R3512"/>
      <c r="S3512"/>
      <c r="T3512"/>
      <c r="U3512"/>
      <c r="V3512"/>
      <c r="W3512"/>
    </row>
    <row r="3513" spans="1:23" ht="27" customHeight="1" thickBot="1" x14ac:dyDescent="0.3">
      <c r="A3513" s="97">
        <v>20640</v>
      </c>
      <c r="B3513" s="70">
        <v>3598</v>
      </c>
      <c r="C3513" s="75" t="s">
        <v>340</v>
      </c>
      <c r="D3513" s="76">
        <v>43164.475694444445</v>
      </c>
      <c r="E3513" s="74" t="s">
        <v>41</v>
      </c>
      <c r="F3513" s="33">
        <v>43164.295138888891</v>
      </c>
      <c r="G3513" s="51">
        <f t="shared" si="470"/>
        <v>0.18055555555474712</v>
      </c>
      <c r="H3513" s="31" t="str">
        <f t="shared" si="467"/>
        <v>ACCEPTABLE</v>
      </c>
      <c r="J3513" s="33">
        <v>43164.472916666666</v>
      </c>
      <c r="K3513" s="33">
        <v>43164.48541666667</v>
      </c>
      <c r="L3513" s="27">
        <f t="shared" si="468"/>
        <v>1.2500000004365575E-2</v>
      </c>
      <c r="M3513" s="28" t="str">
        <f t="shared" si="469"/>
        <v>TRUE</v>
      </c>
      <c r="N3513" s="31" t="s">
        <v>41</v>
      </c>
      <c r="O3513" s="29" t="s">
        <v>1078</v>
      </c>
      <c r="P3513"/>
      <c r="Q3513"/>
      <c r="R3513"/>
      <c r="S3513"/>
      <c r="T3513"/>
      <c r="U3513"/>
      <c r="V3513"/>
      <c r="W3513"/>
    </row>
    <row r="3514" spans="1:23" ht="27" customHeight="1" thickBot="1" x14ac:dyDescent="0.3">
      <c r="A3514" s="97">
        <v>20638</v>
      </c>
      <c r="B3514" s="70">
        <v>3599</v>
      </c>
      <c r="C3514" s="75" t="s">
        <v>340</v>
      </c>
      <c r="D3514" s="76">
        <v>43164.520833333336</v>
      </c>
      <c r="E3514" s="74" t="s">
        <v>39</v>
      </c>
      <c r="F3514" s="33">
        <v>43164.295138888891</v>
      </c>
      <c r="G3514" s="51">
        <f t="shared" si="470"/>
        <v>0.22569444444525288</v>
      </c>
      <c r="H3514" s="31" t="str">
        <f t="shared" si="467"/>
        <v>ACCEPTABLE</v>
      </c>
      <c r="J3514" s="33">
        <v>43164.525000000001</v>
      </c>
      <c r="K3514" s="33">
        <v>43164.539583333331</v>
      </c>
      <c r="L3514" s="27">
        <f t="shared" si="468"/>
        <v>1.4583333329937886E-2</v>
      </c>
      <c r="M3514" s="28" t="str">
        <f t="shared" si="469"/>
        <v>TRUE</v>
      </c>
      <c r="N3514" s="31" t="s">
        <v>39</v>
      </c>
      <c r="O3514" s="29" t="s">
        <v>1731</v>
      </c>
      <c r="P3514"/>
      <c r="Q3514"/>
      <c r="R3514"/>
      <c r="S3514"/>
      <c r="T3514"/>
      <c r="U3514"/>
      <c r="V3514"/>
      <c r="W3514"/>
    </row>
    <row r="3515" spans="1:23" ht="27" customHeight="1" thickBot="1" x14ac:dyDescent="0.3">
      <c r="A3515" s="97">
        <v>20639</v>
      </c>
      <c r="B3515" s="70">
        <v>3600</v>
      </c>
      <c r="C3515" s="75" t="s">
        <v>40</v>
      </c>
      <c r="D3515" s="76">
        <v>43164.569444444445</v>
      </c>
      <c r="E3515" s="74" t="s">
        <v>41</v>
      </c>
      <c r="F3515" s="33">
        <v>43164.295138888891</v>
      </c>
      <c r="G3515" s="51">
        <f t="shared" si="470"/>
        <v>0.27430555555474712</v>
      </c>
      <c r="H3515" s="31" t="str">
        <f t="shared" si="467"/>
        <v>ACCEPTABLE</v>
      </c>
      <c r="J3515" s="33">
        <v>43164.561805555553</v>
      </c>
      <c r="K3515" s="33">
        <v>43164.571527777778</v>
      </c>
      <c r="L3515" s="27">
        <f t="shared" si="468"/>
        <v>9.7222222248092294E-3</v>
      </c>
      <c r="M3515" s="28" t="str">
        <f t="shared" si="469"/>
        <v>TRUE</v>
      </c>
      <c r="N3515" s="31" t="s">
        <v>41</v>
      </c>
      <c r="O3515" s="29" t="s">
        <v>1732</v>
      </c>
      <c r="P3515"/>
      <c r="Q3515"/>
      <c r="R3515"/>
      <c r="S3515"/>
      <c r="T3515"/>
      <c r="U3515"/>
      <c r="V3515"/>
      <c r="W3515"/>
    </row>
    <row r="3516" spans="1:23" ht="27" customHeight="1" thickBot="1" x14ac:dyDescent="0.3">
      <c r="A3516" s="97">
        <v>20639</v>
      </c>
      <c r="B3516" s="70">
        <v>3601</v>
      </c>
      <c r="C3516" s="75" t="s">
        <v>43</v>
      </c>
      <c r="D3516" s="76">
        <v>43164.604166666664</v>
      </c>
      <c r="E3516" s="74" t="s">
        <v>39</v>
      </c>
      <c r="F3516" s="33">
        <v>43164.295138888891</v>
      </c>
      <c r="G3516" s="51">
        <f t="shared" si="470"/>
        <v>0.30902777777373558</v>
      </c>
      <c r="H3516" s="31" t="str">
        <f t="shared" si="467"/>
        <v>ACCEPTABLE</v>
      </c>
      <c r="J3516" s="33">
        <v>43164.59652777778</v>
      </c>
      <c r="K3516" s="33">
        <v>43164.605555555558</v>
      </c>
      <c r="L3516" s="27">
        <f t="shared" si="468"/>
        <v>9.0277777781011537E-3</v>
      </c>
      <c r="M3516" s="28" t="str">
        <f t="shared" si="469"/>
        <v>TRUE</v>
      </c>
      <c r="N3516" s="31" t="s">
        <v>39</v>
      </c>
      <c r="O3516" s="29" t="s">
        <v>44</v>
      </c>
      <c r="P3516"/>
      <c r="Q3516"/>
      <c r="R3516"/>
      <c r="S3516"/>
      <c r="T3516"/>
      <c r="U3516"/>
      <c r="V3516"/>
      <c r="W3516"/>
    </row>
    <row r="3517" spans="1:23" ht="27" customHeight="1" thickBot="1" x14ac:dyDescent="0.3">
      <c r="A3517" s="97">
        <v>20639</v>
      </c>
      <c r="B3517" s="70">
        <v>3602</v>
      </c>
      <c r="C3517" s="75" t="s">
        <v>43</v>
      </c>
      <c r="D3517" s="76">
        <v>43164.996527777781</v>
      </c>
      <c r="E3517" s="74" t="s">
        <v>41</v>
      </c>
      <c r="F3517" s="33">
        <v>43164.852083333331</v>
      </c>
      <c r="G3517" s="51">
        <f t="shared" si="470"/>
        <v>0.14444444444961846</v>
      </c>
      <c r="H3517" s="31" t="str">
        <f t="shared" si="467"/>
        <v>ACCEPTABLE</v>
      </c>
      <c r="J3517" s="33">
        <v>43165.00277777778</v>
      </c>
      <c r="K3517" s="33">
        <v>43165.012499999997</v>
      </c>
      <c r="L3517" s="27">
        <f t="shared" si="468"/>
        <v>9.7222222175332718E-3</v>
      </c>
      <c r="M3517" s="28" t="str">
        <f t="shared" si="469"/>
        <v>TRUE</v>
      </c>
      <c r="N3517" s="31" t="s">
        <v>41</v>
      </c>
      <c r="O3517" s="29" t="s">
        <v>398</v>
      </c>
      <c r="P3517"/>
      <c r="Q3517"/>
      <c r="R3517"/>
      <c r="S3517"/>
      <c r="T3517"/>
      <c r="U3517"/>
      <c r="V3517"/>
      <c r="W3517"/>
    </row>
    <row r="3518" spans="1:23" ht="27" customHeight="1" thickBot="1" x14ac:dyDescent="0.3">
      <c r="A3518" s="97">
        <v>20639</v>
      </c>
      <c r="B3518" s="70">
        <v>3603</v>
      </c>
      <c r="C3518" s="75" t="s">
        <v>40</v>
      </c>
      <c r="D3518" s="76">
        <v>43165.024305555555</v>
      </c>
      <c r="E3518" s="74" t="s">
        <v>39</v>
      </c>
      <c r="F3518" s="33">
        <v>43164.852083333331</v>
      </c>
      <c r="G3518" s="51">
        <f t="shared" si="470"/>
        <v>0.17222222222335404</v>
      </c>
      <c r="H3518" s="31" t="str">
        <f t="shared" ref="H3518:H3572" si="472">IF(D3518-F3518&lt;0,"TOO LATE",IF(G3518="","",IF(OR(DAY(D3518-F3518)&gt;1,AND(HOUR(D3518-F3518)&gt;HOUR("0:59"),(SIGN(D3518-F3518)=1))),"ACCEPTABLE","TOO LATE")))</f>
        <v>ACCEPTABLE</v>
      </c>
      <c r="J3518" s="33">
        <v>43165.027083333334</v>
      </c>
      <c r="K3518" s="33">
        <v>43165.038194444445</v>
      </c>
      <c r="L3518" s="27">
        <f t="shared" si="468"/>
        <v>1.1111111110949423E-2</v>
      </c>
      <c r="M3518" s="28" t="str">
        <f t="shared" si="469"/>
        <v>TRUE</v>
      </c>
      <c r="N3518" s="31" t="s">
        <v>39</v>
      </c>
      <c r="O3518" s="29" t="s">
        <v>1404</v>
      </c>
      <c r="P3518"/>
      <c r="Q3518"/>
      <c r="R3518"/>
      <c r="S3518"/>
      <c r="T3518"/>
      <c r="U3518"/>
      <c r="V3518"/>
      <c r="W3518"/>
    </row>
    <row r="3519" spans="1:23" ht="27" customHeight="1" thickBot="1" x14ac:dyDescent="0.3">
      <c r="A3519" s="98">
        <v>20641</v>
      </c>
      <c r="B3519" s="66">
        <v>3604</v>
      </c>
      <c r="C3519" s="79" t="s">
        <v>40</v>
      </c>
      <c r="D3519" s="80">
        <v>43165.270833333336</v>
      </c>
      <c r="E3519" s="78" t="s">
        <v>41</v>
      </c>
      <c r="F3519" s="33">
        <v>43165.222222222219</v>
      </c>
      <c r="G3519" s="51">
        <f t="shared" si="470"/>
        <v>4.8611111116770189E-2</v>
      </c>
      <c r="H3519" s="31" t="str">
        <f t="shared" si="472"/>
        <v>ACCEPTABLE</v>
      </c>
      <c r="J3519" s="33">
        <v>43165.263888888891</v>
      </c>
      <c r="K3519" s="33">
        <v>43165.274305555555</v>
      </c>
      <c r="L3519" s="27">
        <f t="shared" ref="L3519:L3573" si="473">IF(OR(K3519="",J3519=""), "Incomplete Data", K3519-J3519)</f>
        <v>1.0416666664241347E-2</v>
      </c>
      <c r="M3519" s="28" t="str">
        <f t="shared" ref="M3519:M3573" si="474">_xlfn.IFS(OR(J3519=0,K3519=0,L3519=""), "Incomplete Data", OR(L3519&gt;$M$5,L3519&lt;-$M$5),"FALSE",  OR(L3519&lt;=$M$5,L3519&gt;-$M$5), "TRUE")</f>
        <v>TRUE</v>
      </c>
      <c r="N3519" s="31" t="s">
        <v>41</v>
      </c>
      <c r="O3519" s="29" t="s">
        <v>757</v>
      </c>
      <c r="P3519"/>
      <c r="Q3519"/>
      <c r="R3519"/>
      <c r="S3519"/>
      <c r="T3519"/>
      <c r="U3519"/>
      <c r="V3519"/>
      <c r="W3519"/>
    </row>
    <row r="3520" spans="1:23" ht="27" customHeight="1" thickBot="1" x14ac:dyDescent="0.3">
      <c r="A3520" s="98">
        <v>20641</v>
      </c>
      <c r="B3520" s="66">
        <v>3605</v>
      </c>
      <c r="C3520" s="79" t="s">
        <v>43</v>
      </c>
      <c r="D3520" s="80">
        <v>43165.302083333336</v>
      </c>
      <c r="E3520" s="78" t="s">
        <v>39</v>
      </c>
      <c r="F3520" s="33">
        <v>43165.222222222219</v>
      </c>
      <c r="G3520" s="51">
        <f t="shared" si="470"/>
        <v>7.9861111116770189E-2</v>
      </c>
      <c r="H3520" s="31" t="str">
        <f t="shared" si="472"/>
        <v>ACCEPTABLE</v>
      </c>
      <c r="J3520" s="33">
        <v>43165.308333333334</v>
      </c>
      <c r="K3520" s="33">
        <v>43165.324305555558</v>
      </c>
      <c r="L3520" s="27">
        <f t="shared" si="473"/>
        <v>1.5972222223354038E-2</v>
      </c>
      <c r="M3520" s="28" t="str">
        <f t="shared" si="474"/>
        <v>TRUE</v>
      </c>
      <c r="N3520" s="31" t="s">
        <v>39</v>
      </c>
      <c r="O3520" s="29" t="s">
        <v>54</v>
      </c>
      <c r="P3520"/>
      <c r="Q3520"/>
      <c r="R3520"/>
      <c r="S3520"/>
      <c r="T3520"/>
      <c r="U3520"/>
      <c r="V3520"/>
      <c r="W3520"/>
    </row>
    <row r="3521" spans="1:23" ht="27" customHeight="1" thickBot="1" x14ac:dyDescent="0.3">
      <c r="A3521" s="98">
        <v>20641</v>
      </c>
      <c r="B3521" s="66">
        <v>3606</v>
      </c>
      <c r="C3521" s="79" t="s">
        <v>43</v>
      </c>
      <c r="D3521" s="80">
        <v>43165.756944444445</v>
      </c>
      <c r="E3521" s="78" t="s">
        <v>41</v>
      </c>
      <c r="F3521" s="33">
        <v>43165.724999999999</v>
      </c>
      <c r="G3521" s="51">
        <f t="shared" si="470"/>
        <v>3.1944444446708076E-2</v>
      </c>
      <c r="H3521" s="31" t="str">
        <f t="shared" si="472"/>
        <v>TOO LATE</v>
      </c>
      <c r="J3521" s="33">
        <v>43165.753472222219</v>
      </c>
      <c r="K3521" s="33">
        <v>43165.761805555558</v>
      </c>
      <c r="L3521" s="27">
        <f t="shared" si="473"/>
        <v>8.3333333386690356E-3</v>
      </c>
      <c r="M3521" s="28" t="str">
        <f t="shared" si="474"/>
        <v>TRUE</v>
      </c>
      <c r="N3521" s="31" t="s">
        <v>41</v>
      </c>
      <c r="O3521" s="29" t="s">
        <v>398</v>
      </c>
      <c r="P3521"/>
      <c r="Q3521"/>
      <c r="R3521"/>
      <c r="S3521"/>
      <c r="T3521"/>
      <c r="U3521"/>
      <c r="V3521"/>
      <c r="W3521"/>
    </row>
    <row r="3522" spans="1:23" ht="27" customHeight="1" thickBot="1" x14ac:dyDescent="0.3">
      <c r="A3522" s="97">
        <v>20641</v>
      </c>
      <c r="B3522" s="70">
        <v>3607</v>
      </c>
      <c r="C3522" s="75" t="s">
        <v>40</v>
      </c>
      <c r="D3522" s="76">
        <v>43165.784722222219</v>
      </c>
      <c r="E3522" s="74" t="s">
        <v>39</v>
      </c>
      <c r="F3522" s="33">
        <v>43165.724999999999</v>
      </c>
      <c r="G3522" s="51">
        <f t="shared" si="470"/>
        <v>5.9722222220443655E-2</v>
      </c>
      <c r="H3522" s="31" t="str">
        <f t="shared" si="472"/>
        <v>ACCEPTABLE</v>
      </c>
      <c r="J3522" s="33">
        <v>43165.783333333333</v>
      </c>
      <c r="K3522" s="33">
        <v>43165.791666666664</v>
      </c>
      <c r="L3522" s="27">
        <f t="shared" si="473"/>
        <v>8.333333331393078E-3</v>
      </c>
      <c r="M3522" s="28" t="str">
        <f t="shared" si="474"/>
        <v>TRUE</v>
      </c>
      <c r="N3522" s="31" t="s">
        <v>39</v>
      </c>
      <c r="O3522" s="29" t="s">
        <v>1725</v>
      </c>
      <c r="P3522"/>
      <c r="Q3522"/>
      <c r="R3522"/>
      <c r="S3522"/>
      <c r="T3522"/>
      <c r="U3522"/>
      <c r="V3522"/>
      <c r="W3522"/>
    </row>
    <row r="3523" spans="1:23" ht="27" customHeight="1" thickBot="1" x14ac:dyDescent="0.3">
      <c r="A3523" s="98">
        <v>20642</v>
      </c>
      <c r="B3523" s="66">
        <v>3608</v>
      </c>
      <c r="C3523" s="79" t="s">
        <v>40</v>
      </c>
      <c r="D3523" s="80">
        <v>43166.309027777781</v>
      </c>
      <c r="E3523" s="78" t="s">
        <v>41</v>
      </c>
      <c r="F3523" s="33">
        <v>43166.216666666667</v>
      </c>
      <c r="G3523" s="51">
        <f t="shared" ref="G3523:G3524" si="475">IF(D3523="","",D3523-F3523)</f>
        <v>9.2361111113859806E-2</v>
      </c>
      <c r="H3523" s="31" t="str">
        <f t="shared" si="472"/>
        <v>ACCEPTABLE</v>
      </c>
      <c r="J3523" s="33">
        <v>43167.211805555555</v>
      </c>
      <c r="K3523" s="33">
        <v>43167.224305555559</v>
      </c>
      <c r="L3523" s="27">
        <f t="shared" si="473"/>
        <v>1.2500000004365575E-2</v>
      </c>
      <c r="M3523" s="28" t="str">
        <f t="shared" si="474"/>
        <v>TRUE</v>
      </c>
      <c r="N3523" s="31" t="s">
        <v>41</v>
      </c>
      <c r="O3523" s="29" t="s">
        <v>1733</v>
      </c>
      <c r="P3523"/>
      <c r="Q3523"/>
      <c r="R3523"/>
      <c r="S3523"/>
      <c r="T3523"/>
      <c r="U3523"/>
      <c r="V3523"/>
      <c r="W3523"/>
    </row>
    <row r="3524" spans="1:23" ht="27" customHeight="1" thickBot="1" x14ac:dyDescent="0.3">
      <c r="A3524" s="98">
        <v>20642</v>
      </c>
      <c r="B3524" s="66">
        <v>3609</v>
      </c>
      <c r="C3524" s="79" t="s">
        <v>40</v>
      </c>
      <c r="D3524" s="80">
        <v>43166.329861111109</v>
      </c>
      <c r="E3524" s="78" t="s">
        <v>39</v>
      </c>
      <c r="F3524" s="33">
        <v>43166.216666666667</v>
      </c>
      <c r="G3524" s="51">
        <f t="shared" si="475"/>
        <v>0.1131944444423425</v>
      </c>
      <c r="H3524" s="31" t="str">
        <f t="shared" si="472"/>
        <v>ACCEPTABLE</v>
      </c>
      <c r="J3524" s="33">
        <v>43167.236111111109</v>
      </c>
      <c r="K3524" s="33">
        <v>43167.247916666667</v>
      </c>
      <c r="L3524" s="27">
        <f t="shared" si="473"/>
        <v>1.1805555557657499E-2</v>
      </c>
      <c r="M3524" s="28" t="str">
        <f t="shared" si="474"/>
        <v>TRUE</v>
      </c>
      <c r="N3524" s="31" t="s">
        <v>39</v>
      </c>
      <c r="O3524" s="29" t="s">
        <v>1733</v>
      </c>
      <c r="P3524"/>
      <c r="Q3524"/>
      <c r="R3524"/>
      <c r="S3524"/>
      <c r="T3524"/>
      <c r="U3524"/>
      <c r="V3524"/>
      <c r="W3524"/>
    </row>
    <row r="3525" spans="1:23" ht="27" customHeight="1" thickBot="1" x14ac:dyDescent="0.3">
      <c r="A3525" s="98">
        <v>20643</v>
      </c>
      <c r="B3525" s="66">
        <v>3610</v>
      </c>
      <c r="C3525" s="79" t="s">
        <v>40</v>
      </c>
      <c r="D3525" s="80">
        <v>43167.284722222219</v>
      </c>
      <c r="E3525" s="78" t="s">
        <v>41</v>
      </c>
      <c r="F3525" s="33">
        <v>43167.204861111109</v>
      </c>
      <c r="G3525" s="51">
        <f t="shared" ref="G3525:G3536" si="476">IF(D3525="","",D3525-F3525)</f>
        <v>7.9861111109494232E-2</v>
      </c>
      <c r="H3525" s="31" t="str">
        <f t="shared" si="472"/>
        <v>ACCEPTABLE</v>
      </c>
      <c r="J3525" s="33">
        <v>43167.274305555555</v>
      </c>
      <c r="K3525" s="33">
        <v>43167.284722222219</v>
      </c>
      <c r="L3525" s="27">
        <f t="shared" si="473"/>
        <v>1.0416666664241347E-2</v>
      </c>
      <c r="M3525" s="28" t="str">
        <f t="shared" si="474"/>
        <v>TRUE</v>
      </c>
      <c r="N3525" s="31" t="s">
        <v>41</v>
      </c>
      <c r="O3525" s="29" t="s">
        <v>1734</v>
      </c>
      <c r="P3525"/>
      <c r="Q3525"/>
      <c r="R3525"/>
      <c r="S3525"/>
      <c r="T3525"/>
      <c r="U3525"/>
      <c r="V3525"/>
      <c r="W3525"/>
    </row>
    <row r="3526" spans="1:23" ht="27" customHeight="1" thickBot="1" x14ac:dyDescent="0.3">
      <c r="A3526" s="98">
        <v>20643</v>
      </c>
      <c r="B3526" s="66">
        <v>3611</v>
      </c>
      <c r="C3526" s="79" t="s">
        <v>43</v>
      </c>
      <c r="D3526" s="80">
        <v>43167.319444444445</v>
      </c>
      <c r="E3526" s="78" t="s">
        <v>39</v>
      </c>
      <c r="F3526" s="33">
        <v>43167.204861111109</v>
      </c>
      <c r="G3526" s="51">
        <f t="shared" si="476"/>
        <v>0.11458333333575865</v>
      </c>
      <c r="H3526" s="31" t="str">
        <f t="shared" si="472"/>
        <v>ACCEPTABLE</v>
      </c>
      <c r="J3526" s="33">
        <v>43167.3125</v>
      </c>
      <c r="K3526" s="33">
        <v>43167.322916666664</v>
      </c>
      <c r="L3526" s="27">
        <f t="shared" si="473"/>
        <v>1.0416666664241347E-2</v>
      </c>
      <c r="M3526" s="28" t="str">
        <f t="shared" si="474"/>
        <v>TRUE</v>
      </c>
      <c r="N3526" s="31" t="s">
        <v>39</v>
      </c>
      <c r="O3526" s="29" t="s">
        <v>398</v>
      </c>
      <c r="P3526"/>
      <c r="Q3526"/>
      <c r="R3526"/>
      <c r="S3526"/>
      <c r="T3526"/>
      <c r="U3526"/>
      <c r="V3526"/>
      <c r="W3526"/>
    </row>
    <row r="3527" spans="1:23" ht="27" customHeight="1" thickBot="1" x14ac:dyDescent="0.3">
      <c r="A3527" s="97">
        <v>20643</v>
      </c>
      <c r="B3527" s="70">
        <v>3612</v>
      </c>
      <c r="C3527" s="75" t="s">
        <v>43</v>
      </c>
      <c r="D3527" s="76">
        <v>43168.784722222219</v>
      </c>
      <c r="E3527" s="74" t="s">
        <v>41</v>
      </c>
      <c r="F3527" s="33">
        <v>43168.5625</v>
      </c>
      <c r="G3527" s="51">
        <f t="shared" si="476"/>
        <v>0.22222222221898846</v>
      </c>
      <c r="H3527" s="31" t="str">
        <f t="shared" si="472"/>
        <v>ACCEPTABLE</v>
      </c>
      <c r="J3527" s="33">
        <v>43168.813888888886</v>
      </c>
      <c r="K3527" s="33">
        <v>43168.822916666664</v>
      </c>
      <c r="L3527" s="27">
        <f t="shared" si="473"/>
        <v>9.0277777781011537E-3</v>
      </c>
      <c r="M3527" s="28" t="str">
        <f t="shared" si="474"/>
        <v>TRUE</v>
      </c>
      <c r="N3527" s="31" t="s">
        <v>41</v>
      </c>
      <c r="O3527" s="29" t="s">
        <v>1735</v>
      </c>
      <c r="P3527"/>
      <c r="Q3527"/>
      <c r="R3527"/>
      <c r="S3527"/>
      <c r="T3527"/>
      <c r="U3527"/>
      <c r="V3527"/>
      <c r="W3527"/>
    </row>
    <row r="3528" spans="1:23" ht="27" customHeight="1" thickBot="1" x14ac:dyDescent="0.3">
      <c r="A3528" s="97">
        <v>20643</v>
      </c>
      <c r="B3528" s="70">
        <v>3613</v>
      </c>
      <c r="C3528" s="75" t="s">
        <v>40</v>
      </c>
      <c r="D3528" s="76">
        <v>43168.819444444445</v>
      </c>
      <c r="E3528" s="74" t="s">
        <v>39</v>
      </c>
      <c r="F3528" s="33">
        <v>43168.5625</v>
      </c>
      <c r="G3528" s="51">
        <f t="shared" si="476"/>
        <v>0.25694444444525288</v>
      </c>
      <c r="H3528" s="31" t="str">
        <f t="shared" si="472"/>
        <v>ACCEPTABLE</v>
      </c>
      <c r="J3528" s="33">
        <v>43168.857638888891</v>
      </c>
      <c r="K3528" s="33">
        <v>43168.868055555555</v>
      </c>
      <c r="L3528" s="27">
        <f t="shared" si="473"/>
        <v>1.0416666664241347E-2</v>
      </c>
      <c r="M3528" s="28" t="str">
        <f t="shared" si="474"/>
        <v>TRUE</v>
      </c>
      <c r="N3528" s="31" t="s">
        <v>39</v>
      </c>
      <c r="O3528" s="29" t="s">
        <v>1736</v>
      </c>
      <c r="P3528"/>
      <c r="Q3528"/>
      <c r="R3528"/>
      <c r="S3528"/>
      <c r="T3528"/>
      <c r="U3528"/>
      <c r="V3528"/>
      <c r="W3528"/>
    </row>
    <row r="3529" spans="1:23" ht="27" customHeight="1" thickBot="1" x14ac:dyDescent="0.3">
      <c r="A3529" s="97">
        <v>20644</v>
      </c>
      <c r="B3529" s="70">
        <v>3614</v>
      </c>
      <c r="C3529" s="75" t="s">
        <v>49</v>
      </c>
      <c r="D3529" s="76">
        <v>43169.260416666664</v>
      </c>
      <c r="E3529" s="74" t="s">
        <v>41</v>
      </c>
      <c r="F3529" s="33">
        <v>43169.251388888886</v>
      </c>
      <c r="G3529" s="51">
        <f t="shared" si="476"/>
        <v>9.0277777781011537E-3</v>
      </c>
      <c r="H3529" s="31" t="str">
        <f t="shared" si="472"/>
        <v>TOO LATE</v>
      </c>
      <c r="J3529" s="33">
        <v>43169.258333333331</v>
      </c>
      <c r="K3529" s="33">
        <v>43169.270833333336</v>
      </c>
      <c r="L3529" s="27">
        <f t="shared" si="473"/>
        <v>1.2500000004365575E-2</v>
      </c>
      <c r="M3529" s="28" t="str">
        <f t="shared" si="474"/>
        <v>TRUE</v>
      </c>
      <c r="N3529" s="31" t="s">
        <v>41</v>
      </c>
      <c r="O3529" s="29" t="s">
        <v>483</v>
      </c>
      <c r="P3529"/>
      <c r="Q3529"/>
      <c r="R3529"/>
      <c r="S3529"/>
      <c r="T3529"/>
      <c r="U3529"/>
      <c r="V3529"/>
      <c r="W3529"/>
    </row>
    <row r="3530" spans="1:23" ht="27" customHeight="1" thickBot="1" x14ac:dyDescent="0.3">
      <c r="A3530" s="97">
        <v>20644</v>
      </c>
      <c r="B3530" s="70">
        <v>3615</v>
      </c>
      <c r="C3530" s="75" t="s">
        <v>1737</v>
      </c>
      <c r="D3530" s="76">
        <v>43169.291666666664</v>
      </c>
      <c r="E3530" s="74" t="s">
        <v>39</v>
      </c>
      <c r="F3530" s="33">
        <v>43169.251388888886</v>
      </c>
      <c r="G3530" s="51">
        <f t="shared" si="476"/>
        <v>4.0277777778101154E-2</v>
      </c>
      <c r="H3530" s="31" t="str">
        <f t="shared" si="472"/>
        <v>TOO LATE</v>
      </c>
      <c r="J3530" s="33">
        <v>43169.297222222223</v>
      </c>
      <c r="K3530" s="33">
        <v>43169.308333333334</v>
      </c>
      <c r="L3530" s="27">
        <f t="shared" si="473"/>
        <v>1.1111111110949423E-2</v>
      </c>
      <c r="M3530" s="28" t="str">
        <f t="shared" si="474"/>
        <v>TRUE</v>
      </c>
      <c r="N3530" s="31" t="s">
        <v>39</v>
      </c>
      <c r="O3530" s="29" t="s">
        <v>422</v>
      </c>
      <c r="P3530"/>
      <c r="Q3530"/>
      <c r="R3530"/>
      <c r="S3530"/>
      <c r="T3530"/>
      <c r="U3530"/>
      <c r="V3530"/>
      <c r="W3530"/>
    </row>
    <row r="3531" spans="1:23" ht="27" customHeight="1" thickBot="1" x14ac:dyDescent="0.3">
      <c r="A3531" s="97">
        <v>20644</v>
      </c>
      <c r="B3531" s="70">
        <v>3616</v>
      </c>
      <c r="C3531" s="75" t="s">
        <v>1737</v>
      </c>
      <c r="D3531" s="76">
        <v>43170.236111111109</v>
      </c>
      <c r="E3531" s="74" t="s">
        <v>41</v>
      </c>
      <c r="F3531" s="33">
        <v>43170.22152777778</v>
      </c>
      <c r="G3531" s="51">
        <f t="shared" si="476"/>
        <v>1.4583333329937886E-2</v>
      </c>
      <c r="H3531" s="31" t="str">
        <f t="shared" si="472"/>
        <v>TOO LATE</v>
      </c>
      <c r="J3531" s="33">
        <v>43170.232638888891</v>
      </c>
      <c r="K3531" s="33">
        <v>43170.242361111108</v>
      </c>
      <c r="L3531" s="27">
        <f t="shared" si="473"/>
        <v>9.7222222175332718E-3</v>
      </c>
      <c r="M3531" s="28" t="str">
        <f t="shared" si="474"/>
        <v>TRUE</v>
      </c>
      <c r="N3531" s="31" t="s">
        <v>41</v>
      </c>
      <c r="O3531" s="29" t="s">
        <v>1738</v>
      </c>
      <c r="P3531"/>
      <c r="Q3531"/>
      <c r="R3531"/>
      <c r="S3531"/>
      <c r="T3531"/>
      <c r="U3531"/>
      <c r="V3531"/>
      <c r="W3531"/>
    </row>
    <row r="3532" spans="1:23" ht="27" customHeight="1" thickBot="1" x14ac:dyDescent="0.3">
      <c r="A3532" s="97">
        <v>20644</v>
      </c>
      <c r="B3532" s="70">
        <v>3617</v>
      </c>
      <c r="C3532" s="75" t="s">
        <v>49</v>
      </c>
      <c r="D3532" s="76">
        <v>43170.263888888891</v>
      </c>
      <c r="E3532" s="74" t="s">
        <v>39</v>
      </c>
      <c r="F3532" s="33">
        <v>43170.22152777778</v>
      </c>
      <c r="G3532" s="51">
        <f t="shared" si="476"/>
        <v>4.2361111110949423E-2</v>
      </c>
      <c r="H3532" s="31" t="str">
        <f t="shared" si="472"/>
        <v>ACCEPTABLE</v>
      </c>
      <c r="J3532" s="33">
        <v>43170.263194444444</v>
      </c>
      <c r="K3532" s="33">
        <v>43170.27847222222</v>
      </c>
      <c r="L3532" s="27">
        <f t="shared" si="473"/>
        <v>1.5277777776645962E-2</v>
      </c>
      <c r="M3532" s="28" t="str">
        <f t="shared" si="474"/>
        <v>TRUE</v>
      </c>
      <c r="N3532" s="31" t="s">
        <v>39</v>
      </c>
      <c r="O3532" s="29" t="s">
        <v>1739</v>
      </c>
      <c r="P3532"/>
      <c r="Q3532"/>
      <c r="R3532"/>
      <c r="S3532"/>
      <c r="T3532"/>
      <c r="U3532"/>
      <c r="V3532"/>
      <c r="W3532"/>
    </row>
    <row r="3533" spans="1:23" ht="27" customHeight="1" thickBot="1" x14ac:dyDescent="0.3">
      <c r="A3533" s="98">
        <v>20645</v>
      </c>
      <c r="B3533" s="66">
        <v>3618</v>
      </c>
      <c r="C3533" s="79" t="s">
        <v>40</v>
      </c>
      <c r="D3533" s="80">
        <v>43170.3125</v>
      </c>
      <c r="E3533" s="78" t="s">
        <v>41</v>
      </c>
      <c r="F3533" s="33">
        <v>43170.22152777778</v>
      </c>
      <c r="G3533" s="51">
        <f t="shared" si="476"/>
        <v>9.0972222220443655E-2</v>
      </c>
      <c r="H3533" s="31" t="str">
        <f t="shared" si="472"/>
        <v>ACCEPTABLE</v>
      </c>
      <c r="J3533" s="33">
        <v>43170.331250000003</v>
      </c>
      <c r="K3533" s="33">
        <v>43170.341666666667</v>
      </c>
      <c r="L3533" s="27">
        <f t="shared" si="473"/>
        <v>1.0416666664241347E-2</v>
      </c>
      <c r="M3533" s="28" t="str">
        <f t="shared" si="474"/>
        <v>TRUE</v>
      </c>
      <c r="N3533" s="31" t="s">
        <v>41</v>
      </c>
      <c r="O3533" s="29" t="s">
        <v>1740</v>
      </c>
      <c r="P3533"/>
      <c r="Q3533"/>
      <c r="R3533"/>
      <c r="S3533"/>
      <c r="T3533"/>
      <c r="U3533"/>
      <c r="V3533"/>
      <c r="W3533"/>
    </row>
    <row r="3534" spans="1:23" ht="27" customHeight="1" thickBot="1" x14ac:dyDescent="0.3">
      <c r="A3534" s="98">
        <v>20645</v>
      </c>
      <c r="B3534" s="66">
        <v>3619</v>
      </c>
      <c r="C3534" s="79" t="s">
        <v>43</v>
      </c>
      <c r="D3534" s="80">
        <v>43170.34375</v>
      </c>
      <c r="E3534" s="78" t="s">
        <v>39</v>
      </c>
      <c r="F3534" s="33">
        <v>43170.22152777778</v>
      </c>
      <c r="G3534" s="51">
        <f t="shared" si="476"/>
        <v>0.12222222222044365</v>
      </c>
      <c r="H3534" s="31" t="str">
        <f t="shared" si="472"/>
        <v>ACCEPTABLE</v>
      </c>
      <c r="J3534" s="33">
        <v>43170.370138888888</v>
      </c>
      <c r="K3534" s="33">
        <v>43170.379166666666</v>
      </c>
      <c r="L3534" s="27">
        <f t="shared" si="473"/>
        <v>9.0277777781011537E-3</v>
      </c>
      <c r="M3534" s="28" t="str">
        <f t="shared" si="474"/>
        <v>TRUE</v>
      </c>
      <c r="N3534" s="31" t="s">
        <v>39</v>
      </c>
      <c r="O3534" s="29" t="s">
        <v>1741</v>
      </c>
      <c r="P3534"/>
      <c r="Q3534"/>
      <c r="R3534"/>
      <c r="S3534"/>
      <c r="T3534"/>
      <c r="U3534"/>
      <c r="V3534"/>
      <c r="W3534"/>
    </row>
    <row r="3535" spans="1:23" ht="27" customHeight="1" thickBot="1" x14ac:dyDescent="0.3">
      <c r="A3535" s="97">
        <v>20646</v>
      </c>
      <c r="B3535" s="70">
        <v>3620</v>
      </c>
      <c r="C3535" s="75" t="s">
        <v>340</v>
      </c>
      <c r="D3535" s="76">
        <v>43171.434027777781</v>
      </c>
      <c r="E3535" s="74" t="s">
        <v>41</v>
      </c>
      <c r="F3535" s="33">
        <v>43171.258333333331</v>
      </c>
      <c r="G3535" s="51">
        <f t="shared" si="476"/>
        <v>0.17569444444961846</v>
      </c>
      <c r="H3535" s="31" t="str">
        <f t="shared" si="472"/>
        <v>ACCEPTABLE</v>
      </c>
      <c r="J3535" s="33">
        <v>43171.42291666667</v>
      </c>
      <c r="K3535" s="33">
        <v>43171.43472222222</v>
      </c>
      <c r="L3535" s="27">
        <f t="shared" si="473"/>
        <v>1.1805555550381541E-2</v>
      </c>
      <c r="M3535" s="28" t="str">
        <f t="shared" si="474"/>
        <v>TRUE</v>
      </c>
      <c r="N3535" s="31" t="s">
        <v>41</v>
      </c>
      <c r="O3535" s="29" t="s">
        <v>1742</v>
      </c>
      <c r="P3535"/>
      <c r="Q3535"/>
      <c r="R3535"/>
      <c r="S3535"/>
      <c r="T3535"/>
      <c r="U3535"/>
      <c r="V3535"/>
      <c r="W3535"/>
    </row>
    <row r="3536" spans="1:23" ht="27" customHeight="1" thickBot="1" x14ac:dyDescent="0.3">
      <c r="A3536" s="97">
        <v>20645</v>
      </c>
      <c r="B3536" s="70">
        <v>3621</v>
      </c>
      <c r="C3536" s="75" t="s">
        <v>182</v>
      </c>
      <c r="D3536" s="76">
        <v>43171.472222222219</v>
      </c>
      <c r="E3536" s="74" t="s">
        <v>39</v>
      </c>
      <c r="F3536" s="33">
        <v>43171.258333333331</v>
      </c>
      <c r="G3536" s="51">
        <f t="shared" si="476"/>
        <v>0.21388888888759539</v>
      </c>
      <c r="H3536" s="31" t="str">
        <f t="shared" si="472"/>
        <v>ACCEPTABLE</v>
      </c>
      <c r="J3536" s="33">
        <v>43171.459027777775</v>
      </c>
      <c r="K3536" s="33">
        <v>43171.469444444447</v>
      </c>
      <c r="L3536" s="27">
        <f t="shared" si="473"/>
        <v>1.0416666671517305E-2</v>
      </c>
      <c r="M3536" s="28" t="str">
        <f t="shared" si="474"/>
        <v>TRUE</v>
      </c>
      <c r="N3536" s="31" t="s">
        <v>39</v>
      </c>
      <c r="O3536" s="29" t="s">
        <v>1743</v>
      </c>
      <c r="P3536"/>
      <c r="Q3536"/>
      <c r="R3536"/>
      <c r="S3536"/>
      <c r="T3536"/>
      <c r="U3536"/>
      <c r="V3536"/>
      <c r="W3536"/>
    </row>
    <row r="3537" spans="1:23" ht="27" customHeight="1" thickBot="1" x14ac:dyDescent="0.3">
      <c r="A3537" s="98">
        <v>20645</v>
      </c>
      <c r="B3537" s="66">
        <v>3623</v>
      </c>
      <c r="C3537" s="79" t="s">
        <v>40</v>
      </c>
      <c r="D3537" s="80">
        <v>43171.763888888891</v>
      </c>
      <c r="E3537" s="78" t="s">
        <v>39</v>
      </c>
      <c r="F3537" s="33">
        <v>43171.702777777777</v>
      </c>
      <c r="G3537" s="51">
        <f t="shared" ref="G3537:G3576" si="477">IF(D3537="","",D3537-F3537)</f>
        <v>6.1111111113859806E-2</v>
      </c>
      <c r="H3537" s="31" t="str">
        <f t="shared" si="472"/>
        <v>ACCEPTABLE</v>
      </c>
      <c r="J3537" s="33">
        <v>43171.774305555555</v>
      </c>
      <c r="K3537" s="33">
        <v>43171.78402777778</v>
      </c>
      <c r="L3537" s="27">
        <f t="shared" si="473"/>
        <v>9.7222222248092294E-3</v>
      </c>
      <c r="M3537" s="28" t="str">
        <f t="shared" si="474"/>
        <v>TRUE</v>
      </c>
      <c r="N3537" s="31" t="s">
        <v>39</v>
      </c>
      <c r="O3537" s="29" t="s">
        <v>1744</v>
      </c>
      <c r="P3537"/>
      <c r="Q3537"/>
      <c r="R3537"/>
      <c r="S3537"/>
      <c r="T3537"/>
      <c r="U3537"/>
      <c r="V3537"/>
      <c r="W3537"/>
    </row>
    <row r="3538" spans="1:23" ht="27" customHeight="1" thickBot="1" x14ac:dyDescent="0.3">
      <c r="A3538" s="97">
        <v>20647</v>
      </c>
      <c r="B3538" s="70">
        <v>3624</v>
      </c>
      <c r="C3538" s="75" t="s">
        <v>40</v>
      </c>
      <c r="D3538" s="76">
        <v>43171.857638888891</v>
      </c>
      <c r="E3538" s="74" t="s">
        <v>41</v>
      </c>
      <c r="F3538" s="33">
        <v>43171.702777777777</v>
      </c>
      <c r="G3538" s="51">
        <f t="shared" si="477"/>
        <v>0.15486111111385981</v>
      </c>
      <c r="H3538" s="31" t="str">
        <f t="shared" si="472"/>
        <v>ACCEPTABLE</v>
      </c>
      <c r="J3538" s="33">
        <v>43171.840277777781</v>
      </c>
      <c r="K3538" s="33">
        <v>43171.85</v>
      </c>
      <c r="L3538" s="27">
        <f t="shared" si="473"/>
        <v>9.7222222175332718E-3</v>
      </c>
      <c r="M3538" s="28" t="str">
        <f t="shared" si="474"/>
        <v>TRUE</v>
      </c>
      <c r="N3538" s="31" t="s">
        <v>41</v>
      </c>
      <c r="O3538" s="29" t="s">
        <v>1745</v>
      </c>
      <c r="P3538"/>
      <c r="Q3538"/>
      <c r="R3538"/>
      <c r="S3538"/>
      <c r="T3538"/>
      <c r="U3538"/>
      <c r="V3538"/>
      <c r="W3538"/>
    </row>
    <row r="3539" spans="1:23" ht="27" customHeight="1" thickBot="1" x14ac:dyDescent="0.3">
      <c r="A3539" s="97">
        <v>20647</v>
      </c>
      <c r="B3539" s="70">
        <v>3625</v>
      </c>
      <c r="C3539" s="75" t="s">
        <v>40</v>
      </c>
      <c r="D3539" s="76">
        <v>43171.875</v>
      </c>
      <c r="E3539" s="74" t="s">
        <v>39</v>
      </c>
      <c r="F3539" s="33">
        <v>43171.702777777777</v>
      </c>
      <c r="G3539" s="51">
        <f t="shared" si="477"/>
        <v>0.17222222222335404</v>
      </c>
      <c r="H3539" s="31" t="str">
        <f t="shared" si="472"/>
        <v>ACCEPTABLE</v>
      </c>
      <c r="J3539" s="33">
        <v>43171.861111111109</v>
      </c>
      <c r="K3539" s="33">
        <v>43171.873611111114</v>
      </c>
      <c r="L3539" s="27">
        <f t="shared" si="473"/>
        <v>1.2500000004365575E-2</v>
      </c>
      <c r="M3539" s="28" t="str">
        <f t="shared" si="474"/>
        <v>TRUE</v>
      </c>
      <c r="N3539" s="31" t="s">
        <v>39</v>
      </c>
      <c r="O3539" s="29" t="s">
        <v>1746</v>
      </c>
      <c r="P3539"/>
      <c r="Q3539"/>
      <c r="R3539"/>
      <c r="S3539"/>
      <c r="T3539"/>
      <c r="U3539"/>
      <c r="V3539"/>
      <c r="W3539"/>
    </row>
    <row r="3540" spans="1:23" ht="27" customHeight="1" thickBot="1" x14ac:dyDescent="0.3">
      <c r="A3540" s="97">
        <v>20648</v>
      </c>
      <c r="B3540" s="70">
        <v>3626</v>
      </c>
      <c r="C3540" s="75" t="s">
        <v>40</v>
      </c>
      <c r="D3540" s="76">
        <v>43172.527777777781</v>
      </c>
      <c r="E3540" s="74" t="s">
        <v>41</v>
      </c>
      <c r="F3540" s="33">
        <v>43172.3</v>
      </c>
      <c r="G3540" s="51">
        <f t="shared" si="477"/>
        <v>0.22777777777810115</v>
      </c>
      <c r="H3540" s="31" t="str">
        <f t="shared" si="472"/>
        <v>ACCEPTABLE</v>
      </c>
      <c r="J3540" s="33">
        <v>43172.5</v>
      </c>
      <c r="K3540" s="33">
        <v>43172.510416666664</v>
      </c>
      <c r="L3540" s="27">
        <f t="shared" si="473"/>
        <v>1.0416666664241347E-2</v>
      </c>
      <c r="M3540" s="28" t="str">
        <f t="shared" si="474"/>
        <v>TRUE</v>
      </c>
      <c r="N3540" s="31" t="s">
        <v>41</v>
      </c>
      <c r="O3540" s="29" t="s">
        <v>1747</v>
      </c>
      <c r="P3540"/>
      <c r="Q3540"/>
      <c r="R3540"/>
      <c r="S3540"/>
      <c r="T3540"/>
      <c r="U3540"/>
      <c r="V3540"/>
      <c r="W3540"/>
    </row>
    <row r="3541" spans="1:23" ht="27" customHeight="1" thickBot="1" x14ac:dyDescent="0.3">
      <c r="A3541" s="97">
        <v>20648</v>
      </c>
      <c r="B3541" s="70">
        <v>3627</v>
      </c>
      <c r="C3541" s="75" t="s">
        <v>43</v>
      </c>
      <c r="D3541" s="76">
        <v>43172.5625</v>
      </c>
      <c r="E3541" s="74" t="s">
        <v>39</v>
      </c>
      <c r="F3541" s="33">
        <v>43172.3</v>
      </c>
      <c r="G3541" s="51">
        <f t="shared" si="477"/>
        <v>0.26249999999708962</v>
      </c>
      <c r="H3541" s="31" t="str">
        <f t="shared" si="472"/>
        <v>ACCEPTABLE</v>
      </c>
      <c r="J3541" s="33">
        <v>43172.583333333336</v>
      </c>
      <c r="K3541" s="33">
        <v>43172.592361111114</v>
      </c>
      <c r="L3541" s="27">
        <f t="shared" si="473"/>
        <v>9.0277777781011537E-3</v>
      </c>
      <c r="M3541" s="28" t="str">
        <f t="shared" si="474"/>
        <v>TRUE</v>
      </c>
      <c r="N3541" s="31" t="s">
        <v>39</v>
      </c>
      <c r="O3541" s="29" t="s">
        <v>44</v>
      </c>
      <c r="P3541"/>
      <c r="Q3541"/>
      <c r="R3541"/>
      <c r="S3541"/>
      <c r="T3541"/>
      <c r="U3541"/>
      <c r="V3541"/>
      <c r="W3541"/>
    </row>
    <row r="3542" spans="1:23" ht="27" customHeight="1" thickBot="1" x14ac:dyDescent="0.3">
      <c r="A3542" s="98">
        <v>20646</v>
      </c>
      <c r="B3542" s="66">
        <v>3628</v>
      </c>
      <c r="C3542" s="79" t="s">
        <v>68</v>
      </c>
      <c r="D3542" s="80">
        <v>43173.277777777781</v>
      </c>
      <c r="E3542" s="78" t="s">
        <v>41</v>
      </c>
      <c r="F3542" s="33">
        <v>43173.258333333331</v>
      </c>
      <c r="G3542" s="51">
        <f t="shared" si="477"/>
        <v>1.9444444449618459E-2</v>
      </c>
      <c r="H3542" s="31" t="str">
        <f t="shared" si="472"/>
        <v>TOO LATE</v>
      </c>
      <c r="J3542" s="33">
        <v>43173.277777777781</v>
      </c>
      <c r="K3542" s="33">
        <v>43173.287499999999</v>
      </c>
      <c r="L3542" s="27">
        <f t="shared" si="473"/>
        <v>9.7222222175332718E-3</v>
      </c>
      <c r="M3542" s="28" t="str">
        <f t="shared" si="474"/>
        <v>TRUE</v>
      </c>
      <c r="N3542" s="31" t="s">
        <v>41</v>
      </c>
      <c r="O3542" s="29" t="s">
        <v>1748</v>
      </c>
      <c r="P3542"/>
      <c r="Q3542"/>
      <c r="R3542"/>
      <c r="S3542"/>
      <c r="T3542"/>
      <c r="U3542"/>
      <c r="V3542"/>
      <c r="W3542"/>
    </row>
    <row r="3543" spans="1:23" ht="27" customHeight="1" thickBot="1" x14ac:dyDescent="0.3">
      <c r="A3543" s="98">
        <v>20646</v>
      </c>
      <c r="B3543" s="66">
        <v>3629</v>
      </c>
      <c r="C3543" s="79" t="s">
        <v>340</v>
      </c>
      <c r="D3543" s="80">
        <v>43173.305555555555</v>
      </c>
      <c r="E3543" s="78" t="s">
        <v>39</v>
      </c>
      <c r="F3543" s="33">
        <v>43173.258333333331</v>
      </c>
      <c r="G3543" s="51">
        <f t="shared" si="477"/>
        <v>4.7222222223354038E-2</v>
      </c>
      <c r="H3543" s="31" t="str">
        <f t="shared" si="472"/>
        <v>ACCEPTABLE</v>
      </c>
      <c r="J3543" s="33">
        <v>43173.317361111112</v>
      </c>
      <c r="K3543" s="33">
        <v>43173.328472222223</v>
      </c>
      <c r="L3543" s="27">
        <f t="shared" si="473"/>
        <v>1.1111111110949423E-2</v>
      </c>
      <c r="M3543" s="28" t="str">
        <f t="shared" si="474"/>
        <v>TRUE</v>
      </c>
      <c r="N3543" s="31" t="s">
        <v>39</v>
      </c>
      <c r="O3543" s="29" t="s">
        <v>1749</v>
      </c>
      <c r="P3543"/>
      <c r="Q3543"/>
      <c r="R3543"/>
      <c r="S3543"/>
      <c r="T3543"/>
      <c r="U3543"/>
      <c r="V3543"/>
      <c r="W3543"/>
    </row>
    <row r="3544" spans="1:23" ht="27" customHeight="1" thickBot="1" x14ac:dyDescent="0.3">
      <c r="A3544" s="98">
        <v>20649</v>
      </c>
      <c r="B3544" s="66">
        <v>3630</v>
      </c>
      <c r="C3544" s="79" t="s">
        <v>340</v>
      </c>
      <c r="D3544" s="80">
        <v>43173.361111111109</v>
      </c>
      <c r="E3544" s="78" t="s">
        <v>41</v>
      </c>
      <c r="F3544" s="33">
        <v>43173.258333333331</v>
      </c>
      <c r="G3544" s="51">
        <f t="shared" si="477"/>
        <v>0.10277777777810115</v>
      </c>
      <c r="H3544" s="31" t="str">
        <f t="shared" si="472"/>
        <v>ACCEPTABLE</v>
      </c>
      <c r="J3544" s="33">
        <v>43173.361111111109</v>
      </c>
      <c r="K3544" s="33">
        <v>43173.372916666667</v>
      </c>
      <c r="L3544" s="27">
        <f t="shared" si="473"/>
        <v>1.1805555557657499E-2</v>
      </c>
      <c r="M3544" s="28" t="str">
        <f t="shared" si="474"/>
        <v>TRUE</v>
      </c>
      <c r="N3544" s="31" t="s">
        <v>41</v>
      </c>
      <c r="O3544" s="29" t="s">
        <v>1750</v>
      </c>
      <c r="P3544"/>
      <c r="Q3544"/>
      <c r="R3544"/>
      <c r="S3544"/>
      <c r="T3544"/>
      <c r="U3544"/>
      <c r="V3544"/>
      <c r="W3544"/>
    </row>
    <row r="3545" spans="1:23" ht="27" customHeight="1" thickBot="1" x14ac:dyDescent="0.3">
      <c r="A3545" s="98">
        <v>20649</v>
      </c>
      <c r="B3545" s="66">
        <v>3631</v>
      </c>
      <c r="C3545" s="79" t="s">
        <v>68</v>
      </c>
      <c r="D3545" s="80">
        <v>43173.388888888891</v>
      </c>
      <c r="E3545" s="78" t="s">
        <v>39</v>
      </c>
      <c r="F3545" s="33">
        <v>43173.258333333331</v>
      </c>
      <c r="G3545" s="51">
        <f t="shared" si="477"/>
        <v>0.13055555555911269</v>
      </c>
      <c r="H3545" s="31" t="str">
        <f t="shared" si="472"/>
        <v>ACCEPTABLE</v>
      </c>
      <c r="J3545" s="33">
        <v>43173.397222222222</v>
      </c>
      <c r="K3545" s="33">
        <v>43173.40902777778</v>
      </c>
      <c r="L3545" s="27">
        <f t="shared" si="473"/>
        <v>1.1805555557657499E-2</v>
      </c>
      <c r="M3545" s="28" t="str">
        <f t="shared" si="474"/>
        <v>TRUE</v>
      </c>
      <c r="N3545" s="31" t="s">
        <v>39</v>
      </c>
      <c r="O3545" s="29" t="s">
        <v>1751</v>
      </c>
      <c r="P3545"/>
      <c r="Q3545"/>
      <c r="R3545"/>
      <c r="S3545"/>
      <c r="T3545"/>
      <c r="U3545"/>
      <c r="V3545"/>
      <c r="W3545"/>
    </row>
    <row r="3546" spans="1:23" ht="27" customHeight="1" thickBot="1" x14ac:dyDescent="0.3">
      <c r="A3546" s="98">
        <v>20648</v>
      </c>
      <c r="B3546" s="66">
        <v>3632</v>
      </c>
      <c r="C3546" s="79" t="s">
        <v>43</v>
      </c>
      <c r="D3546" s="80">
        <v>43173.729166666664</v>
      </c>
      <c r="E3546" s="78" t="s">
        <v>41</v>
      </c>
      <c r="F3546" s="33">
        <v>43173.656944444447</v>
      </c>
      <c r="G3546" s="51">
        <f t="shared" si="477"/>
        <v>7.2222222217533272E-2</v>
      </c>
      <c r="H3546" s="31" t="str">
        <f t="shared" si="472"/>
        <v>ACCEPTABLE</v>
      </c>
      <c r="J3546" s="33">
        <v>43173.722916666666</v>
      </c>
      <c r="K3546" s="33">
        <v>43173.732638888891</v>
      </c>
      <c r="L3546" s="27">
        <f t="shared" si="473"/>
        <v>9.7222222248092294E-3</v>
      </c>
      <c r="M3546" s="28" t="str">
        <f t="shared" si="474"/>
        <v>TRUE</v>
      </c>
      <c r="N3546" s="31" t="s">
        <v>41</v>
      </c>
      <c r="O3546" s="29" t="s">
        <v>44</v>
      </c>
      <c r="P3546"/>
      <c r="Q3546"/>
      <c r="R3546"/>
      <c r="S3546"/>
      <c r="T3546"/>
      <c r="U3546"/>
      <c r="V3546"/>
      <c r="W3546"/>
    </row>
    <row r="3547" spans="1:23" ht="27" customHeight="1" thickBot="1" x14ac:dyDescent="0.3">
      <c r="A3547" s="98">
        <v>20648</v>
      </c>
      <c r="B3547" s="66">
        <v>3633</v>
      </c>
      <c r="C3547" s="79" t="s">
        <v>40</v>
      </c>
      <c r="D3547" s="80">
        <v>43173.756944444445</v>
      </c>
      <c r="E3547" s="78" t="s">
        <v>39</v>
      </c>
      <c r="F3547" s="33">
        <v>43173.656944444447</v>
      </c>
      <c r="G3547" s="51">
        <f t="shared" si="477"/>
        <v>9.9999999998544808E-2</v>
      </c>
      <c r="H3547" s="31" t="str">
        <f t="shared" si="472"/>
        <v>ACCEPTABLE</v>
      </c>
      <c r="J3547" s="33">
        <v>43173.765972222223</v>
      </c>
      <c r="K3547" s="33">
        <v>43173.775000000001</v>
      </c>
      <c r="L3547" s="27">
        <f t="shared" si="473"/>
        <v>9.0277777781011537E-3</v>
      </c>
      <c r="M3547" s="28" t="str">
        <f t="shared" si="474"/>
        <v>TRUE</v>
      </c>
      <c r="N3547" s="31" t="s">
        <v>39</v>
      </c>
      <c r="O3547" s="29" t="s">
        <v>1752</v>
      </c>
      <c r="P3547"/>
      <c r="Q3547"/>
      <c r="R3547"/>
      <c r="S3547"/>
      <c r="T3547"/>
      <c r="U3547"/>
      <c r="V3547"/>
      <c r="W3547"/>
    </row>
    <row r="3548" spans="1:23" ht="27" customHeight="1" thickBot="1" x14ac:dyDescent="0.3">
      <c r="A3548" s="97">
        <v>20649</v>
      </c>
      <c r="B3548" s="70">
        <v>3634</v>
      </c>
      <c r="C3548" s="75" t="s">
        <v>53</v>
      </c>
      <c r="D3548" s="76">
        <v>43174.506944444445</v>
      </c>
      <c r="E3548" s="74" t="s">
        <v>41</v>
      </c>
      <c r="F3548" s="33">
        <v>43174.261805555558</v>
      </c>
      <c r="G3548" s="51">
        <f t="shared" si="477"/>
        <v>0.24513888888759539</v>
      </c>
      <c r="H3548" s="31" t="str">
        <f t="shared" si="472"/>
        <v>ACCEPTABLE</v>
      </c>
      <c r="J3548" s="33">
        <v>43174.493750000001</v>
      </c>
      <c r="K3548" s="33">
        <v>43174.503472222219</v>
      </c>
      <c r="L3548" s="27">
        <f t="shared" si="473"/>
        <v>9.7222222175332718E-3</v>
      </c>
      <c r="M3548" s="28" t="str">
        <f t="shared" si="474"/>
        <v>TRUE</v>
      </c>
      <c r="N3548" s="31" t="s">
        <v>41</v>
      </c>
      <c r="O3548" s="29" t="s">
        <v>1753</v>
      </c>
      <c r="P3548"/>
      <c r="Q3548"/>
      <c r="R3548"/>
      <c r="S3548"/>
      <c r="T3548"/>
      <c r="U3548"/>
      <c r="V3548"/>
      <c r="W3548"/>
    </row>
    <row r="3549" spans="1:23" ht="27" customHeight="1" thickBot="1" x14ac:dyDescent="0.3">
      <c r="A3549" s="97">
        <v>20649</v>
      </c>
      <c r="B3549" s="70">
        <v>3635</v>
      </c>
      <c r="C3549" s="75" t="s">
        <v>53</v>
      </c>
      <c r="D3549" s="76">
        <v>43174.559027777781</v>
      </c>
      <c r="E3549" s="74" t="s">
        <v>39</v>
      </c>
      <c r="F3549" s="33">
        <v>43174.261805555558</v>
      </c>
      <c r="G3549" s="51">
        <f t="shared" si="477"/>
        <v>0.29722222222335404</v>
      </c>
      <c r="H3549" s="31" t="str">
        <f t="shared" si="472"/>
        <v>ACCEPTABLE</v>
      </c>
      <c r="J3549" s="33">
        <v>43174.547222222223</v>
      </c>
      <c r="K3549" s="33">
        <v>43174.557638888888</v>
      </c>
      <c r="L3549" s="27">
        <f t="shared" si="473"/>
        <v>1.0416666664241347E-2</v>
      </c>
      <c r="M3549" s="28" t="str">
        <f t="shared" si="474"/>
        <v>TRUE</v>
      </c>
      <c r="N3549" s="31" t="s">
        <v>39</v>
      </c>
      <c r="O3549" s="29" t="s">
        <v>1753</v>
      </c>
      <c r="P3549"/>
      <c r="Q3549"/>
      <c r="R3549"/>
      <c r="S3549"/>
      <c r="T3549"/>
      <c r="U3549"/>
      <c r="V3549"/>
      <c r="W3549"/>
    </row>
    <row r="3550" spans="1:23" ht="27" customHeight="1" thickBot="1" x14ac:dyDescent="0.3">
      <c r="A3550" s="98">
        <v>20649</v>
      </c>
      <c r="B3550" s="66">
        <v>3636</v>
      </c>
      <c r="C3550" s="79" t="s">
        <v>68</v>
      </c>
      <c r="D3550" s="80">
        <v>43174.736111111109</v>
      </c>
      <c r="E3550" s="78" t="s">
        <v>41</v>
      </c>
      <c r="F3550" s="33">
        <v>43174.674305555556</v>
      </c>
      <c r="G3550" s="51">
        <f t="shared" si="477"/>
        <v>6.1805555553291924E-2</v>
      </c>
      <c r="H3550" s="31" t="str">
        <f t="shared" si="472"/>
        <v>ACCEPTABLE</v>
      </c>
      <c r="J3550" s="33">
        <v>43174.730555555558</v>
      </c>
      <c r="K3550" s="33">
        <v>43174.738888888889</v>
      </c>
      <c r="L3550" s="27">
        <f t="shared" si="473"/>
        <v>8.333333331393078E-3</v>
      </c>
      <c r="M3550" s="28" t="str">
        <f t="shared" si="474"/>
        <v>TRUE</v>
      </c>
      <c r="N3550" s="31" t="s">
        <v>41</v>
      </c>
      <c r="O3550" s="29" t="s">
        <v>1754</v>
      </c>
      <c r="P3550"/>
      <c r="Q3550"/>
      <c r="R3550"/>
      <c r="S3550"/>
      <c r="T3550"/>
      <c r="U3550"/>
      <c r="V3550"/>
      <c r="W3550"/>
    </row>
    <row r="3551" spans="1:23" ht="27" customHeight="1" thickBot="1" x14ac:dyDescent="0.3">
      <c r="A3551" s="98">
        <v>20649</v>
      </c>
      <c r="B3551" s="66">
        <v>3637</v>
      </c>
      <c r="C3551" s="79" t="s">
        <v>340</v>
      </c>
      <c r="D3551" s="80">
        <v>43174.760416666664</v>
      </c>
      <c r="E3551" s="78" t="s">
        <v>39</v>
      </c>
      <c r="F3551" s="33">
        <v>43174.674305555556</v>
      </c>
      <c r="G3551" s="51">
        <f t="shared" si="477"/>
        <v>8.611111110803904E-2</v>
      </c>
      <c r="H3551" s="31" t="str">
        <f t="shared" si="472"/>
        <v>ACCEPTABLE</v>
      </c>
      <c r="J3551" s="33">
        <v>43174.754166666666</v>
      </c>
      <c r="K3551" s="33">
        <v>43174.763194444444</v>
      </c>
      <c r="L3551" s="27">
        <f t="shared" si="473"/>
        <v>9.0277777781011537E-3</v>
      </c>
      <c r="M3551" s="28" t="str">
        <f t="shared" si="474"/>
        <v>TRUE</v>
      </c>
      <c r="N3551" s="31" t="s">
        <v>39</v>
      </c>
      <c r="O3551" s="29" t="s">
        <v>1755</v>
      </c>
      <c r="P3551"/>
      <c r="Q3551"/>
      <c r="R3551"/>
      <c r="S3551"/>
      <c r="T3551"/>
      <c r="U3551"/>
      <c r="V3551"/>
      <c r="W3551"/>
    </row>
    <row r="3552" spans="1:23" ht="27" customHeight="1" thickBot="1" x14ac:dyDescent="0.3">
      <c r="A3552" s="98">
        <v>20650</v>
      </c>
      <c r="B3552" s="66">
        <v>3638</v>
      </c>
      <c r="C3552" s="79" t="s">
        <v>40</v>
      </c>
      <c r="D3552" s="80">
        <v>43175.763888888891</v>
      </c>
      <c r="E3552" s="78" t="s">
        <v>41</v>
      </c>
      <c r="F3552" s="33">
        <v>43175.595833333333</v>
      </c>
      <c r="G3552" s="51">
        <f t="shared" si="477"/>
        <v>0.1680555555576575</v>
      </c>
      <c r="H3552" s="31" t="str">
        <f t="shared" si="472"/>
        <v>ACCEPTABLE</v>
      </c>
      <c r="J3552" s="33">
        <v>43175.786805555559</v>
      </c>
      <c r="K3552" s="33">
        <v>43175.797222222223</v>
      </c>
      <c r="L3552" s="27">
        <f t="shared" si="473"/>
        <v>1.0416666664241347E-2</v>
      </c>
      <c r="M3552" s="28" t="str">
        <f t="shared" si="474"/>
        <v>TRUE</v>
      </c>
      <c r="N3552" s="31" t="s">
        <v>41</v>
      </c>
      <c r="O3552" s="29" t="s">
        <v>1756</v>
      </c>
      <c r="P3552"/>
      <c r="Q3552"/>
      <c r="R3552"/>
      <c r="S3552"/>
      <c r="T3552"/>
      <c r="U3552"/>
      <c r="V3552"/>
      <c r="W3552"/>
    </row>
    <row r="3553" spans="1:23" ht="27" customHeight="1" thickBot="1" x14ac:dyDescent="0.3">
      <c r="A3553" s="97">
        <v>20650</v>
      </c>
      <c r="B3553" s="70">
        <v>3639</v>
      </c>
      <c r="C3553" s="75" t="s">
        <v>43</v>
      </c>
      <c r="D3553" s="76">
        <v>43175.798611111109</v>
      </c>
      <c r="E3553" s="74" t="s">
        <v>39</v>
      </c>
      <c r="F3553" s="33">
        <v>43175.595833333333</v>
      </c>
      <c r="G3553" s="51">
        <f t="shared" si="477"/>
        <v>0.20277777777664596</v>
      </c>
      <c r="H3553" s="31" t="str">
        <f t="shared" si="472"/>
        <v>ACCEPTABLE</v>
      </c>
      <c r="J3553" s="33">
        <v>43175.824305555558</v>
      </c>
      <c r="K3553" s="33">
        <v>43175.833333333336</v>
      </c>
      <c r="L3553" s="27">
        <f t="shared" si="473"/>
        <v>9.0277777781011537E-3</v>
      </c>
      <c r="M3553" s="28" t="str">
        <f t="shared" si="474"/>
        <v>TRUE</v>
      </c>
      <c r="N3553" s="31" t="s">
        <v>39</v>
      </c>
      <c r="O3553" s="29" t="s">
        <v>398</v>
      </c>
      <c r="P3553"/>
      <c r="Q3553"/>
      <c r="R3553"/>
      <c r="S3553"/>
      <c r="T3553"/>
      <c r="U3553"/>
      <c r="V3553"/>
      <c r="W3553"/>
    </row>
    <row r="3554" spans="1:23" ht="27" customHeight="1" thickBot="1" x14ac:dyDescent="0.3">
      <c r="A3554" s="97">
        <v>20650</v>
      </c>
      <c r="B3554" s="70">
        <v>3640</v>
      </c>
      <c r="C3554" s="75" t="s">
        <v>43</v>
      </c>
      <c r="D3554" s="76">
        <v>43176.465277777781</v>
      </c>
      <c r="E3554" s="74" t="s">
        <v>41</v>
      </c>
      <c r="F3554" s="33">
        <v>43176.26666666667</v>
      </c>
      <c r="G3554" s="51">
        <f t="shared" si="477"/>
        <v>0.19861111111094942</v>
      </c>
      <c r="H3554" s="31" t="str">
        <f t="shared" si="472"/>
        <v>ACCEPTABLE</v>
      </c>
      <c r="J3554" s="33">
        <v>43176.552777777775</v>
      </c>
      <c r="K3554" s="33">
        <v>43176.561805555553</v>
      </c>
      <c r="L3554" s="27">
        <f t="shared" si="473"/>
        <v>9.0277777781011537E-3</v>
      </c>
      <c r="M3554" s="28" t="str">
        <f t="shared" si="474"/>
        <v>TRUE</v>
      </c>
      <c r="N3554" s="31" t="s">
        <v>41</v>
      </c>
      <c r="O3554" s="29" t="s">
        <v>398</v>
      </c>
      <c r="P3554"/>
      <c r="Q3554"/>
      <c r="R3554"/>
      <c r="S3554"/>
      <c r="T3554"/>
      <c r="U3554"/>
      <c r="V3554"/>
      <c r="W3554"/>
    </row>
    <row r="3555" spans="1:23" ht="27" customHeight="1" thickBot="1" x14ac:dyDescent="0.3">
      <c r="A3555" s="97">
        <v>20650</v>
      </c>
      <c r="B3555" s="70">
        <v>3641</v>
      </c>
      <c r="C3555" s="75" t="s">
        <v>40</v>
      </c>
      <c r="D3555" s="76">
        <v>43176.493055555555</v>
      </c>
      <c r="E3555" s="74" t="s">
        <v>39</v>
      </c>
      <c r="F3555" s="33">
        <v>43176.26666666667</v>
      </c>
      <c r="G3555" s="51">
        <f t="shared" si="477"/>
        <v>0.226388888884685</v>
      </c>
      <c r="H3555" s="31" t="str">
        <f t="shared" si="472"/>
        <v>ACCEPTABLE</v>
      </c>
      <c r="J3555" s="33">
        <v>43176.581944444442</v>
      </c>
      <c r="K3555" s="33">
        <v>43176.591666666667</v>
      </c>
      <c r="L3555" s="27">
        <f t="shared" si="473"/>
        <v>9.7222222248092294E-3</v>
      </c>
      <c r="M3555" s="28" t="str">
        <f t="shared" si="474"/>
        <v>TRUE</v>
      </c>
      <c r="N3555" s="31" t="s">
        <v>39</v>
      </c>
      <c r="O3555" s="29" t="s">
        <v>1756</v>
      </c>
      <c r="P3555"/>
      <c r="Q3555"/>
      <c r="R3555"/>
      <c r="S3555"/>
      <c r="T3555"/>
      <c r="U3555"/>
      <c r="V3555"/>
      <c r="W3555"/>
    </row>
    <row r="3556" spans="1:23" ht="27" customHeight="1" thickBot="1" x14ac:dyDescent="0.3">
      <c r="A3556" s="97">
        <v>20651</v>
      </c>
      <c r="B3556" s="70">
        <v>3642</v>
      </c>
      <c r="C3556" s="75" t="s">
        <v>340</v>
      </c>
      <c r="D3556" s="76">
        <v>43177.486111111109</v>
      </c>
      <c r="E3556" s="74" t="s">
        <v>41</v>
      </c>
      <c r="F3556" s="33">
        <v>43177.282638888886</v>
      </c>
      <c r="G3556" s="51">
        <f t="shared" si="477"/>
        <v>0.20347222222335404</v>
      </c>
      <c r="H3556" s="31" t="str">
        <f t="shared" si="472"/>
        <v>ACCEPTABLE</v>
      </c>
      <c r="J3556" s="33">
        <v>43177.481944444444</v>
      </c>
      <c r="K3556" s="33">
        <v>43177.493055555555</v>
      </c>
      <c r="L3556" s="27">
        <f t="shared" si="473"/>
        <v>1.1111111110949423E-2</v>
      </c>
      <c r="M3556" s="28" t="str">
        <f t="shared" si="474"/>
        <v>TRUE</v>
      </c>
      <c r="N3556" s="31" t="s">
        <v>41</v>
      </c>
      <c r="O3556" s="29" t="s">
        <v>1757</v>
      </c>
      <c r="P3556"/>
      <c r="Q3556"/>
      <c r="R3556"/>
      <c r="S3556"/>
      <c r="T3556"/>
      <c r="U3556"/>
      <c r="V3556"/>
      <c r="W3556"/>
    </row>
    <row r="3557" spans="1:23" ht="27" customHeight="1" thickBot="1" x14ac:dyDescent="0.3">
      <c r="A3557" s="97">
        <v>20651</v>
      </c>
      <c r="B3557" s="70">
        <v>3643</v>
      </c>
      <c r="C3557" s="75" t="s">
        <v>51</v>
      </c>
      <c r="D3557" s="76">
        <v>43177.520833333336</v>
      </c>
      <c r="E3557" s="74" t="s">
        <v>39</v>
      </c>
      <c r="F3557" s="33">
        <v>43177.282638888886</v>
      </c>
      <c r="G3557" s="51">
        <f t="shared" si="477"/>
        <v>0.23819444444961846</v>
      </c>
      <c r="H3557" s="31" t="str">
        <f t="shared" si="472"/>
        <v>ACCEPTABLE</v>
      </c>
      <c r="J3557" s="33">
        <v>43177.517361111109</v>
      </c>
      <c r="K3557" s="33">
        <v>43177.526388888888</v>
      </c>
      <c r="L3557" s="27">
        <f t="shared" si="473"/>
        <v>9.0277777781011537E-3</v>
      </c>
      <c r="M3557" s="28" t="str">
        <f t="shared" si="474"/>
        <v>TRUE</v>
      </c>
      <c r="N3557" s="31" t="s">
        <v>39</v>
      </c>
      <c r="O3557" s="29" t="s">
        <v>1758</v>
      </c>
      <c r="P3557"/>
      <c r="Q3557"/>
      <c r="R3557"/>
      <c r="S3557"/>
      <c r="T3557"/>
      <c r="U3557"/>
      <c r="V3557"/>
      <c r="W3557"/>
    </row>
    <row r="3558" spans="1:23" ht="27" customHeight="1" thickBot="1" x14ac:dyDescent="0.3">
      <c r="A3558" s="97">
        <v>20651</v>
      </c>
      <c r="B3558" s="70">
        <v>3644</v>
      </c>
      <c r="C3558" s="75" t="s">
        <v>51</v>
      </c>
      <c r="D3558" s="76">
        <v>43178.527777777781</v>
      </c>
      <c r="E3558" s="74" t="s">
        <v>41</v>
      </c>
      <c r="F3558" s="33">
        <v>43178.352083333331</v>
      </c>
      <c r="G3558" s="51">
        <f t="shared" si="477"/>
        <v>0.17569444444961846</v>
      </c>
      <c r="H3558" s="31" t="str">
        <f t="shared" si="472"/>
        <v>ACCEPTABLE</v>
      </c>
      <c r="J3558" s="33">
        <v>43178.530555555553</v>
      </c>
      <c r="K3558" s="33">
        <v>43178.539583333331</v>
      </c>
      <c r="L3558" s="27">
        <f t="shared" si="473"/>
        <v>9.0277777781011537E-3</v>
      </c>
      <c r="M3558" s="28" t="str">
        <f t="shared" si="474"/>
        <v>TRUE</v>
      </c>
      <c r="N3558" s="31" t="s">
        <v>41</v>
      </c>
      <c r="O3558" s="29" t="s">
        <v>821</v>
      </c>
      <c r="P3558"/>
      <c r="Q3558"/>
      <c r="R3558"/>
      <c r="S3558"/>
      <c r="T3558"/>
      <c r="U3558"/>
      <c r="V3558"/>
      <c r="W3558"/>
    </row>
    <row r="3559" spans="1:23" ht="27" customHeight="1" thickBot="1" x14ac:dyDescent="0.3">
      <c r="A3559" s="97">
        <v>20651</v>
      </c>
      <c r="B3559" s="70">
        <v>3645</v>
      </c>
      <c r="C3559" s="75" t="s">
        <v>340</v>
      </c>
      <c r="D3559" s="76">
        <v>43178.555555555555</v>
      </c>
      <c r="E3559" s="74" t="s">
        <v>39</v>
      </c>
      <c r="F3559" s="33">
        <v>43178.352083333331</v>
      </c>
      <c r="G3559" s="51">
        <f t="shared" si="477"/>
        <v>0.20347222222335404</v>
      </c>
      <c r="H3559" s="31" t="str">
        <f t="shared" si="472"/>
        <v>ACCEPTABLE</v>
      </c>
      <c r="J3559" s="33">
        <v>43178.553472222222</v>
      </c>
      <c r="K3559" s="33">
        <v>43178.566666666666</v>
      </c>
      <c r="L3559" s="27">
        <f t="shared" si="473"/>
        <v>1.3194444443797693E-2</v>
      </c>
      <c r="M3559" s="28" t="str">
        <f t="shared" si="474"/>
        <v>TRUE</v>
      </c>
      <c r="N3559" s="31" t="s">
        <v>39</v>
      </c>
      <c r="O3559" s="29" t="s">
        <v>1759</v>
      </c>
      <c r="P3559"/>
      <c r="Q3559"/>
      <c r="R3559"/>
      <c r="S3559"/>
      <c r="T3559"/>
      <c r="U3559"/>
      <c r="V3559"/>
      <c r="W3559"/>
    </row>
    <row r="3560" spans="1:23" ht="27" customHeight="1" thickBot="1" x14ac:dyDescent="0.3">
      <c r="A3560" s="97">
        <v>20652</v>
      </c>
      <c r="B3560" s="70">
        <v>3646</v>
      </c>
      <c r="C3560" s="75" t="s">
        <v>40</v>
      </c>
      <c r="D3560" s="76">
        <v>43179.045138888891</v>
      </c>
      <c r="E3560" s="74" t="s">
        <v>41</v>
      </c>
      <c r="F3560" s="33">
        <v>43178.754861111112</v>
      </c>
      <c r="G3560" s="51">
        <f t="shared" si="477"/>
        <v>0.29027777777810115</v>
      </c>
      <c r="H3560" s="31" t="str">
        <f t="shared" si="472"/>
        <v>ACCEPTABLE</v>
      </c>
      <c r="J3560" s="33">
        <v>43178.990972222222</v>
      </c>
      <c r="K3560" s="33">
        <v>43179</v>
      </c>
      <c r="L3560" s="27">
        <f t="shared" si="473"/>
        <v>9.0277777781011537E-3</v>
      </c>
      <c r="M3560" s="28" t="str">
        <f t="shared" si="474"/>
        <v>TRUE</v>
      </c>
      <c r="N3560" s="31" t="s">
        <v>41</v>
      </c>
      <c r="O3560" s="29" t="s">
        <v>1458</v>
      </c>
      <c r="P3560"/>
      <c r="Q3560"/>
      <c r="R3560"/>
      <c r="S3560"/>
      <c r="T3560"/>
      <c r="U3560"/>
      <c r="V3560"/>
      <c r="W3560"/>
    </row>
    <row r="3561" spans="1:23" ht="27" customHeight="1" thickBot="1" x14ac:dyDescent="0.3">
      <c r="A3561" s="97">
        <v>20652</v>
      </c>
      <c r="B3561" s="70">
        <v>3647</v>
      </c>
      <c r="C3561" s="75" t="s">
        <v>43</v>
      </c>
      <c r="D3561" s="76">
        <v>43179.079861111109</v>
      </c>
      <c r="E3561" s="74" t="s">
        <v>39</v>
      </c>
      <c r="F3561" s="33">
        <v>43178.754861111112</v>
      </c>
      <c r="G3561" s="51">
        <f t="shared" si="477"/>
        <v>0.32499999999708962</v>
      </c>
      <c r="H3561" s="31" t="str">
        <f t="shared" si="472"/>
        <v>ACCEPTABLE</v>
      </c>
      <c r="J3561" s="33">
        <v>43179.029166666667</v>
      </c>
      <c r="K3561" s="33">
        <v>43179.036805555559</v>
      </c>
      <c r="L3561" s="27">
        <f t="shared" si="473"/>
        <v>7.6388888919609599E-3</v>
      </c>
      <c r="M3561" s="28" t="str">
        <f t="shared" si="474"/>
        <v>TRUE</v>
      </c>
      <c r="N3561" s="31" t="s">
        <v>39</v>
      </c>
      <c r="O3561" s="29" t="s">
        <v>398</v>
      </c>
      <c r="P3561"/>
      <c r="Q3561"/>
      <c r="R3561"/>
      <c r="S3561"/>
      <c r="T3561"/>
      <c r="U3561"/>
      <c r="V3561"/>
      <c r="W3561"/>
    </row>
    <row r="3562" spans="1:23" ht="27" customHeight="1" thickBot="1" x14ac:dyDescent="0.3">
      <c r="A3562" s="97">
        <v>20652</v>
      </c>
      <c r="B3562" s="70">
        <v>3648</v>
      </c>
      <c r="C3562" s="75" t="s">
        <v>43</v>
      </c>
      <c r="D3562" s="76">
        <v>43179.402777777781</v>
      </c>
      <c r="E3562" s="74" t="s">
        <v>41</v>
      </c>
      <c r="F3562" s="33">
        <v>43179.262499999997</v>
      </c>
      <c r="G3562" s="51">
        <f t="shared" si="477"/>
        <v>0.14027777778392192</v>
      </c>
      <c r="H3562" s="31" t="str">
        <f t="shared" si="472"/>
        <v>ACCEPTABLE</v>
      </c>
      <c r="J3562" s="33">
        <v>43179.396527777775</v>
      </c>
      <c r="K3562" s="33">
        <v>43179.40625</v>
      </c>
      <c r="L3562" s="27">
        <f t="shared" si="473"/>
        <v>9.7222222248092294E-3</v>
      </c>
      <c r="M3562" s="28" t="str">
        <f t="shared" si="474"/>
        <v>TRUE</v>
      </c>
      <c r="N3562" s="31" t="s">
        <v>41</v>
      </c>
      <c r="O3562" s="29" t="s">
        <v>54</v>
      </c>
      <c r="P3562"/>
      <c r="Q3562"/>
      <c r="R3562"/>
      <c r="S3562"/>
      <c r="T3562"/>
      <c r="U3562"/>
      <c r="V3562"/>
      <c r="W3562"/>
    </row>
    <row r="3563" spans="1:23" ht="27" customHeight="1" thickBot="1" x14ac:dyDescent="0.3">
      <c r="A3563" s="97">
        <v>20652</v>
      </c>
      <c r="B3563" s="70">
        <v>3649</v>
      </c>
      <c r="C3563" s="75" t="s">
        <v>40</v>
      </c>
      <c r="D3563" s="76">
        <v>43179.430555555555</v>
      </c>
      <c r="E3563" s="74" t="s">
        <v>39</v>
      </c>
      <c r="F3563" s="33">
        <v>43179.262499999997</v>
      </c>
      <c r="G3563" s="51">
        <f t="shared" si="477"/>
        <v>0.1680555555576575</v>
      </c>
      <c r="H3563" s="31" t="str">
        <f t="shared" si="472"/>
        <v>ACCEPTABLE</v>
      </c>
      <c r="J3563" s="33">
        <v>43179.423611111109</v>
      </c>
      <c r="K3563" s="33">
        <v>43179.432638888888</v>
      </c>
      <c r="L3563" s="27">
        <f t="shared" si="473"/>
        <v>9.0277777781011537E-3</v>
      </c>
      <c r="M3563" s="28" t="str">
        <f t="shared" si="474"/>
        <v>TRUE</v>
      </c>
      <c r="N3563" s="31" t="s">
        <v>39</v>
      </c>
      <c r="O3563" s="29" t="s">
        <v>1760</v>
      </c>
      <c r="P3563"/>
      <c r="Q3563"/>
      <c r="R3563"/>
      <c r="S3563"/>
      <c r="T3563"/>
      <c r="U3563"/>
      <c r="V3563"/>
      <c r="W3563"/>
    </row>
    <row r="3564" spans="1:23" ht="27" customHeight="1" thickBot="1" x14ac:dyDescent="0.3">
      <c r="A3564" s="97">
        <v>20653</v>
      </c>
      <c r="B3564" s="70">
        <v>3650</v>
      </c>
      <c r="C3564" s="75" t="s">
        <v>40</v>
      </c>
      <c r="D3564" s="76">
        <v>43180.045138888891</v>
      </c>
      <c r="E3564" s="74" t="s">
        <v>41</v>
      </c>
      <c r="F3564" s="33">
        <v>43179.737500000003</v>
      </c>
      <c r="G3564" s="51">
        <f t="shared" si="477"/>
        <v>0.30763888888759539</v>
      </c>
      <c r="H3564" s="31" t="str">
        <f t="shared" si="472"/>
        <v>ACCEPTABLE</v>
      </c>
      <c r="J3564" s="33">
        <v>43180.06527777778</v>
      </c>
      <c r="K3564" s="33">
        <v>43180.077777777777</v>
      </c>
      <c r="L3564" s="27">
        <f t="shared" si="473"/>
        <v>1.2499999997089617E-2</v>
      </c>
      <c r="M3564" s="28" t="str">
        <f t="shared" si="474"/>
        <v>TRUE</v>
      </c>
      <c r="N3564" s="31" t="s">
        <v>41</v>
      </c>
      <c r="O3564" s="29" t="s">
        <v>1761</v>
      </c>
      <c r="P3564"/>
      <c r="Q3564"/>
      <c r="R3564"/>
      <c r="S3564"/>
      <c r="T3564"/>
      <c r="U3564"/>
      <c r="V3564"/>
      <c r="W3564"/>
    </row>
    <row r="3565" spans="1:23" ht="27" customHeight="1" thickBot="1" x14ac:dyDescent="0.3">
      <c r="A3565" s="97">
        <v>20653</v>
      </c>
      <c r="B3565" s="70">
        <v>3651</v>
      </c>
      <c r="C3565" s="75" t="s">
        <v>40</v>
      </c>
      <c r="D3565" s="76">
        <v>43180.0625</v>
      </c>
      <c r="E3565" s="74" t="s">
        <v>39</v>
      </c>
      <c r="F3565" s="33">
        <v>43179.737500000003</v>
      </c>
      <c r="G3565" s="51">
        <f t="shared" si="477"/>
        <v>0.32499999999708962</v>
      </c>
      <c r="H3565" s="31" t="str">
        <f t="shared" si="472"/>
        <v>ACCEPTABLE</v>
      </c>
      <c r="J3565" s="33">
        <v>43180.093055555553</v>
      </c>
      <c r="K3565" s="33">
        <v>43180.107638888891</v>
      </c>
      <c r="L3565" s="27">
        <f t="shared" si="473"/>
        <v>1.4583333337213844E-2</v>
      </c>
      <c r="M3565" s="28" t="str">
        <f t="shared" si="474"/>
        <v>TRUE</v>
      </c>
      <c r="N3565" s="31" t="s">
        <v>39</v>
      </c>
      <c r="O3565" s="29" t="s">
        <v>1761</v>
      </c>
      <c r="P3565"/>
      <c r="Q3565"/>
      <c r="R3565"/>
      <c r="S3565"/>
      <c r="T3565"/>
      <c r="U3565"/>
      <c r="V3565"/>
      <c r="W3565"/>
    </row>
    <row r="3566" spans="1:23" ht="27" customHeight="1" thickBot="1" x14ac:dyDescent="0.3">
      <c r="A3566" s="98">
        <v>20654</v>
      </c>
      <c r="B3566" s="66">
        <v>3652</v>
      </c>
      <c r="C3566" s="79" t="s">
        <v>40</v>
      </c>
      <c r="D3566" s="80">
        <v>43180.357638888891</v>
      </c>
      <c r="E3566" s="78" t="s">
        <v>41</v>
      </c>
      <c r="F3566" s="33">
        <v>43180.225694444445</v>
      </c>
      <c r="G3566" s="51">
        <f t="shared" si="477"/>
        <v>0.13194444444525288</v>
      </c>
      <c r="H3566" s="31" t="str">
        <f t="shared" si="472"/>
        <v>ACCEPTABLE</v>
      </c>
      <c r="J3566" s="33">
        <v>43180.35</v>
      </c>
      <c r="K3566" s="33">
        <v>43180.362500000003</v>
      </c>
      <c r="L3566" s="27">
        <f t="shared" si="473"/>
        <v>1.2500000004365575E-2</v>
      </c>
      <c r="M3566" s="28" t="str">
        <f t="shared" si="474"/>
        <v>TRUE</v>
      </c>
      <c r="N3566" s="31" t="s">
        <v>41</v>
      </c>
      <c r="O3566" s="29" t="s">
        <v>1762</v>
      </c>
      <c r="P3566"/>
      <c r="Q3566"/>
      <c r="R3566"/>
      <c r="S3566"/>
      <c r="T3566"/>
      <c r="U3566"/>
      <c r="V3566"/>
      <c r="W3566"/>
    </row>
    <row r="3567" spans="1:23" ht="27" customHeight="1" thickBot="1" x14ac:dyDescent="0.3">
      <c r="A3567" s="98">
        <v>20654</v>
      </c>
      <c r="B3567" s="66">
        <v>3653</v>
      </c>
      <c r="C3567" s="79" t="s">
        <v>43</v>
      </c>
      <c r="D3567" s="80">
        <v>43180.381944444445</v>
      </c>
      <c r="E3567" s="78" t="s">
        <v>39</v>
      </c>
      <c r="F3567" s="33">
        <v>43180.225694444445</v>
      </c>
      <c r="G3567" s="51">
        <f t="shared" si="477"/>
        <v>0.15625</v>
      </c>
      <c r="H3567" s="31" t="str">
        <f t="shared" si="472"/>
        <v>ACCEPTABLE</v>
      </c>
      <c r="J3567" s="33">
        <v>43180.393750000003</v>
      </c>
      <c r="K3567" s="33">
        <v>43180.404166666667</v>
      </c>
      <c r="L3567" s="27">
        <f t="shared" si="473"/>
        <v>1.0416666664241347E-2</v>
      </c>
      <c r="M3567" s="28" t="str">
        <f t="shared" si="474"/>
        <v>TRUE</v>
      </c>
      <c r="N3567" s="31" t="s">
        <v>39</v>
      </c>
      <c r="O3567" s="29" t="s">
        <v>398</v>
      </c>
      <c r="P3567"/>
      <c r="Q3567"/>
      <c r="R3567"/>
      <c r="S3567"/>
      <c r="T3567"/>
      <c r="U3567"/>
      <c r="V3567"/>
      <c r="W3567"/>
    </row>
    <row r="3568" spans="1:23" ht="27" customHeight="1" thickBot="1" x14ac:dyDescent="0.3">
      <c r="A3568" s="98">
        <v>20654</v>
      </c>
      <c r="B3568" s="66">
        <v>3654</v>
      </c>
      <c r="C3568" s="79" t="s">
        <v>40</v>
      </c>
      <c r="D3568" s="80">
        <v>43180.715277777781</v>
      </c>
      <c r="E3568" s="78" t="s">
        <v>41</v>
      </c>
      <c r="F3568" s="33">
        <v>43180.609027777777</v>
      </c>
      <c r="G3568" s="51">
        <f t="shared" si="477"/>
        <v>0.10625000000436557</v>
      </c>
      <c r="H3568" s="31" t="str">
        <f t="shared" si="472"/>
        <v>ACCEPTABLE</v>
      </c>
      <c r="J3568" s="33">
        <v>43180.720833333333</v>
      </c>
      <c r="K3568" s="33">
        <v>43180.729861111111</v>
      </c>
      <c r="L3568" s="27">
        <f t="shared" si="473"/>
        <v>9.0277777781011537E-3</v>
      </c>
      <c r="M3568" s="28" t="str">
        <f t="shared" si="474"/>
        <v>TRUE</v>
      </c>
      <c r="N3568" s="31" t="s">
        <v>41</v>
      </c>
      <c r="O3568" s="29" t="s">
        <v>398</v>
      </c>
      <c r="P3568"/>
      <c r="Q3568"/>
      <c r="R3568"/>
      <c r="S3568"/>
      <c r="T3568"/>
      <c r="U3568"/>
      <c r="V3568"/>
      <c r="W3568"/>
    </row>
    <row r="3569" spans="1:23" ht="27" customHeight="1" thickBot="1" x14ac:dyDescent="0.3">
      <c r="A3569" s="98">
        <v>20654</v>
      </c>
      <c r="B3569" s="66">
        <v>3655</v>
      </c>
      <c r="C3569" s="79" t="s">
        <v>43</v>
      </c>
      <c r="D3569" s="80">
        <v>43180.743055555555</v>
      </c>
      <c r="E3569" s="78" t="s">
        <v>39</v>
      </c>
      <c r="F3569" s="33">
        <v>43180.609027777777</v>
      </c>
      <c r="G3569" s="51">
        <f t="shared" si="477"/>
        <v>0.13402777777810115</v>
      </c>
      <c r="H3569" s="31" t="str">
        <f t="shared" si="472"/>
        <v>ACCEPTABLE</v>
      </c>
      <c r="J3569" s="33">
        <v>43180.747916666667</v>
      </c>
      <c r="K3569" s="33">
        <v>43180.759027777778</v>
      </c>
      <c r="L3569" s="27">
        <f t="shared" si="473"/>
        <v>1.1111111110949423E-2</v>
      </c>
      <c r="M3569" s="28" t="str">
        <f t="shared" si="474"/>
        <v>TRUE</v>
      </c>
      <c r="N3569" s="31" t="s">
        <v>39</v>
      </c>
      <c r="O3569" s="29" t="s">
        <v>1728</v>
      </c>
      <c r="P3569"/>
      <c r="Q3569"/>
      <c r="R3569"/>
      <c r="S3569"/>
      <c r="T3569"/>
      <c r="U3569"/>
      <c r="V3569"/>
      <c r="W3569"/>
    </row>
    <row r="3570" spans="1:23" ht="27" customHeight="1" thickBot="1" x14ac:dyDescent="0.3">
      <c r="A3570" s="97">
        <v>20655</v>
      </c>
      <c r="B3570" s="70">
        <v>3656</v>
      </c>
      <c r="C3570" s="75" t="s">
        <v>40</v>
      </c>
      <c r="D3570" s="76">
        <v>43181.947916666664</v>
      </c>
      <c r="E3570" s="74" t="s">
        <v>41</v>
      </c>
      <c r="F3570" s="33">
        <v>43181.731944444444</v>
      </c>
      <c r="G3570" s="51">
        <f t="shared" si="477"/>
        <v>0.21597222222044365</v>
      </c>
      <c r="H3570" s="31" t="str">
        <f t="shared" si="472"/>
        <v>ACCEPTABLE</v>
      </c>
      <c r="J3570" s="33">
        <v>43181.965277777781</v>
      </c>
      <c r="K3570" s="33">
        <v>43181.974999999999</v>
      </c>
      <c r="L3570" s="27">
        <f t="shared" si="473"/>
        <v>9.7222222175332718E-3</v>
      </c>
      <c r="M3570" s="28" t="str">
        <f t="shared" si="474"/>
        <v>TRUE</v>
      </c>
      <c r="N3570" s="31" t="s">
        <v>41</v>
      </c>
      <c r="O3570" s="29" t="s">
        <v>1763</v>
      </c>
      <c r="P3570"/>
      <c r="Q3570"/>
      <c r="R3570"/>
      <c r="S3570"/>
      <c r="T3570"/>
      <c r="U3570"/>
      <c r="V3570"/>
      <c r="W3570"/>
    </row>
    <row r="3571" spans="1:23" ht="27" customHeight="1" thickBot="1" x14ac:dyDescent="0.3">
      <c r="A3571" s="97">
        <v>20655</v>
      </c>
      <c r="B3571" s="70">
        <v>3658</v>
      </c>
      <c r="C3571" s="75" t="s">
        <v>43</v>
      </c>
      <c r="D3571" s="76">
        <v>43182.486111111109</v>
      </c>
      <c r="E3571" s="74" t="s">
        <v>41</v>
      </c>
      <c r="F3571" s="33">
        <v>43182.416666666664</v>
      </c>
      <c r="G3571" s="51">
        <f t="shared" si="477"/>
        <v>6.9444444445252884E-2</v>
      </c>
      <c r="H3571" s="31" t="str">
        <f t="shared" si="472"/>
        <v>ACCEPTABLE</v>
      </c>
      <c r="J3571" s="33">
        <v>43182.489583333336</v>
      </c>
      <c r="K3571" s="33">
        <v>43182.5</v>
      </c>
      <c r="L3571" s="27">
        <f t="shared" si="473"/>
        <v>1.0416666664241347E-2</v>
      </c>
      <c r="M3571" s="28" t="str">
        <f t="shared" si="474"/>
        <v>TRUE</v>
      </c>
      <c r="N3571" s="31" t="s">
        <v>41</v>
      </c>
      <c r="O3571" s="29" t="s">
        <v>1764</v>
      </c>
      <c r="P3571"/>
      <c r="Q3571"/>
      <c r="R3571"/>
      <c r="S3571"/>
      <c r="T3571"/>
      <c r="U3571"/>
      <c r="V3571"/>
      <c r="W3571"/>
    </row>
    <row r="3572" spans="1:23" ht="27" customHeight="1" thickBot="1" x14ac:dyDescent="0.3">
      <c r="A3572" s="97">
        <v>20655</v>
      </c>
      <c r="B3572" s="70">
        <v>3659</v>
      </c>
      <c r="C3572" s="75" t="s">
        <v>40</v>
      </c>
      <c r="D3572" s="76">
        <v>43182.513888888891</v>
      </c>
      <c r="E3572" s="74" t="s">
        <v>39</v>
      </c>
      <c r="F3572" s="33">
        <v>43182.416666666664</v>
      </c>
      <c r="G3572" s="51">
        <f t="shared" si="477"/>
        <v>9.7222222226264421E-2</v>
      </c>
      <c r="H3572" s="31" t="str">
        <f t="shared" si="472"/>
        <v>ACCEPTABLE</v>
      </c>
      <c r="J3572" s="33">
        <v>43182.510416666664</v>
      </c>
      <c r="K3572" s="33">
        <v>43182.520833333336</v>
      </c>
      <c r="L3572" s="27">
        <f t="shared" si="473"/>
        <v>1.0416666671517305E-2</v>
      </c>
      <c r="M3572" s="28" t="str">
        <f t="shared" si="474"/>
        <v>TRUE</v>
      </c>
      <c r="N3572" s="31" t="s">
        <v>39</v>
      </c>
      <c r="O3572" s="29" t="s">
        <v>1765</v>
      </c>
      <c r="P3572"/>
      <c r="Q3572"/>
      <c r="R3572"/>
      <c r="S3572"/>
      <c r="T3572"/>
      <c r="U3572"/>
      <c r="V3572"/>
      <c r="W3572"/>
    </row>
    <row r="3573" spans="1:23" ht="27" customHeight="1" thickBot="1" x14ac:dyDescent="0.3">
      <c r="A3573" s="97">
        <v>20656</v>
      </c>
      <c r="B3573" s="70">
        <v>3660</v>
      </c>
      <c r="C3573" s="75" t="s">
        <v>40</v>
      </c>
      <c r="D3573" s="76">
        <v>43182.555555555555</v>
      </c>
      <c r="E3573" s="74" t="s">
        <v>41</v>
      </c>
      <c r="F3573" s="33">
        <v>43182.416666666664</v>
      </c>
      <c r="G3573" s="51">
        <f t="shared" si="477"/>
        <v>0.13888888889050577</v>
      </c>
      <c r="H3573" s="31" t="str">
        <f t="shared" ref="H3573:H3628" si="478">IF(D3573-F3573&lt;0,"TOO LATE",IF(G3573="","",IF(OR(DAY(D3573-F3573)&gt;1,AND(HOUR(D3573-F3573)&gt;HOUR("0:59"),(SIGN(D3573-F3573)=1))),"ACCEPTABLE","TOO LATE")))</f>
        <v>ACCEPTABLE</v>
      </c>
      <c r="J3573" s="33">
        <v>43182.538194444445</v>
      </c>
      <c r="K3573" s="33">
        <v>43182.547222222223</v>
      </c>
      <c r="L3573" s="27">
        <f t="shared" si="473"/>
        <v>9.0277777781011537E-3</v>
      </c>
      <c r="M3573" s="28" t="str">
        <f t="shared" si="474"/>
        <v>TRUE</v>
      </c>
      <c r="N3573" s="31" t="s">
        <v>41</v>
      </c>
      <c r="O3573" s="29" t="s">
        <v>1766</v>
      </c>
      <c r="P3573"/>
      <c r="Q3573"/>
      <c r="R3573"/>
      <c r="S3573"/>
      <c r="T3573"/>
      <c r="U3573"/>
      <c r="V3573"/>
      <c r="W3573"/>
    </row>
    <row r="3574" spans="1:23" ht="27" customHeight="1" thickBot="1" x14ac:dyDescent="0.3">
      <c r="A3574" s="97">
        <v>20656</v>
      </c>
      <c r="B3574" s="70">
        <v>3661</v>
      </c>
      <c r="C3574" s="75" t="s">
        <v>43</v>
      </c>
      <c r="D3574" s="76">
        <v>43182.590277777781</v>
      </c>
      <c r="E3574" s="74" t="s">
        <v>39</v>
      </c>
      <c r="F3574" s="33">
        <v>43182.416666666664</v>
      </c>
      <c r="G3574" s="51">
        <f t="shared" si="477"/>
        <v>0.17361111111677019</v>
      </c>
      <c r="H3574" s="31" t="str">
        <f t="shared" si="478"/>
        <v>ACCEPTABLE</v>
      </c>
      <c r="J3574" s="33">
        <v>43182.571527777778</v>
      </c>
      <c r="K3574" s="33">
        <v>43182.580555555556</v>
      </c>
      <c r="L3574" s="27">
        <f t="shared" ref="L3574:L3629" si="479">IF(OR(K3574="",J3574=""), "Incomplete Data", K3574-J3574)</f>
        <v>9.0277777781011537E-3</v>
      </c>
      <c r="M3574" s="28" t="str">
        <f t="shared" ref="M3574:M3629" si="480">_xlfn.IFS(OR(J3574=0,K3574=0,L3574=""), "Incomplete Data", OR(L3574&gt;$M$5,L3574&lt;-$M$5),"FALSE",  OR(L3574&lt;=$M$5,L3574&gt;-$M$5), "TRUE")</f>
        <v>TRUE</v>
      </c>
      <c r="N3574" s="31" t="s">
        <v>39</v>
      </c>
      <c r="O3574" s="29" t="s">
        <v>1767</v>
      </c>
      <c r="P3574"/>
      <c r="Q3574"/>
      <c r="R3574"/>
      <c r="S3574"/>
      <c r="T3574"/>
      <c r="U3574"/>
      <c r="V3574"/>
      <c r="W3574"/>
    </row>
    <row r="3575" spans="1:23" ht="27" customHeight="1" thickBot="1" x14ac:dyDescent="0.3">
      <c r="A3575" s="98">
        <v>20657</v>
      </c>
      <c r="B3575" s="66">
        <v>3662</v>
      </c>
      <c r="C3575" s="79" t="s">
        <v>340</v>
      </c>
      <c r="D3575" s="80">
        <v>43182.684027777781</v>
      </c>
      <c r="E3575" s="78" t="s">
        <v>41</v>
      </c>
      <c r="F3575" s="33">
        <v>43182.416666666664</v>
      </c>
      <c r="G3575" s="51">
        <f t="shared" si="477"/>
        <v>0.26736111111677019</v>
      </c>
      <c r="H3575" s="31" t="str">
        <f t="shared" si="478"/>
        <v>ACCEPTABLE</v>
      </c>
      <c r="J3575" s="33">
        <v>43182.681944444441</v>
      </c>
      <c r="K3575" s="33">
        <v>43182.692361111112</v>
      </c>
      <c r="L3575" s="27">
        <f t="shared" si="479"/>
        <v>1.0416666671517305E-2</v>
      </c>
      <c r="M3575" s="28" t="str">
        <f t="shared" si="480"/>
        <v>TRUE</v>
      </c>
      <c r="N3575" s="31" t="s">
        <v>41</v>
      </c>
      <c r="O3575" s="29" t="s">
        <v>1768</v>
      </c>
      <c r="P3575"/>
      <c r="Q3575"/>
      <c r="R3575"/>
      <c r="S3575"/>
      <c r="T3575"/>
      <c r="U3575"/>
      <c r="V3575"/>
      <c r="W3575"/>
    </row>
    <row r="3576" spans="1:23" ht="27" customHeight="1" thickBot="1" x14ac:dyDescent="0.3">
      <c r="A3576" s="98">
        <v>20657</v>
      </c>
      <c r="B3576" s="66">
        <v>3663</v>
      </c>
      <c r="C3576" s="79" t="s">
        <v>51</v>
      </c>
      <c r="D3576" s="80">
        <v>43182.71875</v>
      </c>
      <c r="E3576" s="78" t="s">
        <v>39</v>
      </c>
      <c r="F3576" s="33">
        <v>43182.416666666664</v>
      </c>
      <c r="G3576" s="51">
        <f t="shared" si="477"/>
        <v>0.30208333333575865</v>
      </c>
      <c r="H3576" s="31" t="str">
        <f t="shared" si="478"/>
        <v>ACCEPTABLE</v>
      </c>
      <c r="J3576" s="33">
        <v>43182.715277777781</v>
      </c>
      <c r="K3576" s="33">
        <v>43182.725694444445</v>
      </c>
      <c r="L3576" s="27">
        <f t="shared" si="479"/>
        <v>1.0416666664241347E-2</v>
      </c>
      <c r="M3576" s="28" t="str">
        <f t="shared" si="480"/>
        <v>TRUE</v>
      </c>
      <c r="N3576" s="31" t="s">
        <v>39</v>
      </c>
      <c r="O3576" s="29" t="s">
        <v>1769</v>
      </c>
      <c r="P3576"/>
      <c r="Q3576"/>
      <c r="R3576"/>
      <c r="S3576"/>
      <c r="T3576"/>
      <c r="U3576"/>
      <c r="V3576"/>
      <c r="W3576"/>
    </row>
    <row r="3577" spans="1:23" ht="27" customHeight="1" thickBot="1" x14ac:dyDescent="0.3">
      <c r="A3577" s="97">
        <v>20656</v>
      </c>
      <c r="B3577" s="70">
        <v>3664</v>
      </c>
      <c r="C3577" s="75" t="s">
        <v>43</v>
      </c>
      <c r="D3577" s="76">
        <v>43182.965277777781</v>
      </c>
      <c r="E3577" s="74" t="s">
        <v>41</v>
      </c>
      <c r="F3577" s="33">
        <v>43182.822222222225</v>
      </c>
      <c r="G3577" s="51">
        <f t="shared" ref="G3577:G3599" si="481">IF(D3577="","",D3577-F3577)</f>
        <v>0.14305555555620231</v>
      </c>
      <c r="H3577" s="31" t="str">
        <f t="shared" si="478"/>
        <v>ACCEPTABLE</v>
      </c>
      <c r="J3577" s="33">
        <v>43182.962500000001</v>
      </c>
      <c r="K3577" s="33">
        <v>43182.972222222219</v>
      </c>
      <c r="L3577" s="27">
        <f t="shared" si="479"/>
        <v>9.7222222175332718E-3</v>
      </c>
      <c r="M3577" s="28" t="str">
        <f t="shared" si="480"/>
        <v>TRUE</v>
      </c>
      <c r="N3577" s="31" t="s">
        <v>41</v>
      </c>
      <c r="O3577" s="29" t="s">
        <v>44</v>
      </c>
      <c r="P3577"/>
      <c r="Q3577"/>
      <c r="R3577"/>
      <c r="S3577"/>
      <c r="T3577"/>
      <c r="U3577"/>
      <c r="V3577"/>
      <c r="W3577"/>
    </row>
    <row r="3578" spans="1:23" ht="27" customHeight="1" thickBot="1" x14ac:dyDescent="0.3">
      <c r="A3578" s="97">
        <v>20656</v>
      </c>
      <c r="B3578" s="70">
        <v>3665</v>
      </c>
      <c r="C3578" s="75" t="s">
        <v>40</v>
      </c>
      <c r="D3578" s="76">
        <v>43182.993055555555</v>
      </c>
      <c r="E3578" s="74" t="s">
        <v>39</v>
      </c>
      <c r="F3578" s="33">
        <v>43182.822222222225</v>
      </c>
      <c r="G3578" s="51">
        <f t="shared" si="481"/>
        <v>0.17083333332993789</v>
      </c>
      <c r="H3578" s="31" t="str">
        <f t="shared" si="478"/>
        <v>ACCEPTABLE</v>
      </c>
      <c r="J3578" s="33">
        <v>43182.993055555555</v>
      </c>
      <c r="K3578" s="33">
        <v>43183.005555555559</v>
      </c>
      <c r="L3578" s="27">
        <f t="shared" si="479"/>
        <v>1.2500000004365575E-2</v>
      </c>
      <c r="M3578" s="28" t="str">
        <f t="shared" si="480"/>
        <v>TRUE</v>
      </c>
      <c r="N3578" s="31" t="s">
        <v>39</v>
      </c>
      <c r="O3578" s="29" t="s">
        <v>1770</v>
      </c>
      <c r="P3578"/>
      <c r="Q3578"/>
      <c r="R3578"/>
      <c r="S3578"/>
      <c r="T3578"/>
      <c r="U3578"/>
      <c r="V3578"/>
      <c r="W3578"/>
    </row>
    <row r="3579" spans="1:23" ht="27" customHeight="1" thickBot="1" x14ac:dyDescent="0.3">
      <c r="A3579" s="98">
        <v>20658</v>
      </c>
      <c r="B3579" s="66">
        <v>3666</v>
      </c>
      <c r="C3579" s="79" t="s">
        <v>340</v>
      </c>
      <c r="D3579" s="80">
        <v>43183.277777777781</v>
      </c>
      <c r="E3579" s="78" t="s">
        <v>41</v>
      </c>
      <c r="F3579" s="33">
        <v>43183.234027777777</v>
      </c>
      <c r="G3579" s="51">
        <f t="shared" si="481"/>
        <v>4.3750000004365575E-2</v>
      </c>
      <c r="H3579" s="31" t="str">
        <f t="shared" si="478"/>
        <v>ACCEPTABLE</v>
      </c>
      <c r="J3579" s="33">
        <v>43183.294444444444</v>
      </c>
      <c r="K3579" s="33">
        <v>43183.305555555555</v>
      </c>
      <c r="L3579" s="27">
        <f t="shared" si="479"/>
        <v>1.1111111110949423E-2</v>
      </c>
      <c r="M3579" s="28" t="str">
        <f t="shared" si="480"/>
        <v>TRUE</v>
      </c>
      <c r="N3579" s="31" t="s">
        <v>41</v>
      </c>
      <c r="O3579" s="29" t="s">
        <v>1771</v>
      </c>
      <c r="P3579"/>
      <c r="Q3579"/>
      <c r="R3579"/>
      <c r="S3579"/>
      <c r="T3579"/>
      <c r="U3579"/>
      <c r="V3579"/>
      <c r="W3579"/>
    </row>
    <row r="3580" spans="1:23" ht="27" customHeight="1" thickBot="1" x14ac:dyDescent="0.3">
      <c r="A3580" s="98">
        <v>20658</v>
      </c>
      <c r="B3580" s="66">
        <v>3667</v>
      </c>
      <c r="C3580" s="79" t="s">
        <v>51</v>
      </c>
      <c r="D3580" s="80">
        <v>43183.305555555555</v>
      </c>
      <c r="E3580" s="78" t="s">
        <v>39</v>
      </c>
      <c r="F3580" s="33">
        <v>43183.234027777777</v>
      </c>
      <c r="G3580" s="51">
        <f t="shared" si="481"/>
        <v>7.1527777778101154E-2</v>
      </c>
      <c r="H3580" s="31" t="str">
        <f t="shared" si="478"/>
        <v>ACCEPTABLE</v>
      </c>
      <c r="J3580" s="33">
        <v>43183.333333333336</v>
      </c>
      <c r="K3580" s="33">
        <v>43183.343055555553</v>
      </c>
      <c r="L3580" s="27">
        <f t="shared" si="479"/>
        <v>9.7222222175332718E-3</v>
      </c>
      <c r="M3580" s="28" t="str">
        <f t="shared" si="480"/>
        <v>TRUE</v>
      </c>
      <c r="N3580" s="31" t="s">
        <v>39</v>
      </c>
      <c r="O3580" s="29" t="s">
        <v>181</v>
      </c>
      <c r="P3580"/>
      <c r="Q3580"/>
      <c r="R3580"/>
      <c r="S3580"/>
      <c r="T3580"/>
      <c r="U3580"/>
      <c r="V3580"/>
      <c r="W3580"/>
    </row>
    <row r="3581" spans="1:23" ht="27" customHeight="1" thickBot="1" x14ac:dyDescent="0.3">
      <c r="A3581" s="98">
        <v>20657</v>
      </c>
      <c r="B3581" s="66">
        <v>3668</v>
      </c>
      <c r="C3581" s="79" t="s">
        <v>51</v>
      </c>
      <c r="D3581" s="80">
        <v>43183.715277777781</v>
      </c>
      <c r="E3581" s="78" t="s">
        <v>41</v>
      </c>
      <c r="F3581" s="33">
        <v>43183.609722222223</v>
      </c>
      <c r="G3581" s="51">
        <f t="shared" si="481"/>
        <v>0.1055555555576575</v>
      </c>
      <c r="H3581" s="31" t="str">
        <f t="shared" si="478"/>
        <v>ACCEPTABLE</v>
      </c>
      <c r="J3581" s="33">
        <v>43183.711805555555</v>
      </c>
      <c r="K3581" s="33">
        <v>43183.720138888886</v>
      </c>
      <c r="L3581" s="27">
        <f t="shared" si="479"/>
        <v>8.333333331393078E-3</v>
      </c>
      <c r="M3581" s="28" t="str">
        <f t="shared" si="480"/>
        <v>TRUE</v>
      </c>
      <c r="N3581" s="31" t="s">
        <v>41</v>
      </c>
      <c r="O3581" s="29" t="s">
        <v>422</v>
      </c>
      <c r="P3581"/>
      <c r="Q3581"/>
      <c r="R3581"/>
      <c r="S3581"/>
      <c r="T3581"/>
      <c r="U3581"/>
      <c r="V3581"/>
      <c r="W3581"/>
    </row>
    <row r="3582" spans="1:23" ht="27" customHeight="1" thickBot="1" x14ac:dyDescent="0.3">
      <c r="A3582" s="98">
        <v>20657</v>
      </c>
      <c r="B3582" s="66">
        <v>3669</v>
      </c>
      <c r="C3582" s="79" t="s">
        <v>340</v>
      </c>
      <c r="D3582" s="80">
        <v>43183.743055555555</v>
      </c>
      <c r="E3582" s="78" t="s">
        <v>39</v>
      </c>
      <c r="F3582" s="33">
        <v>43183.609722222223</v>
      </c>
      <c r="G3582" s="51">
        <f t="shared" si="481"/>
        <v>0.13333333333139308</v>
      </c>
      <c r="H3582" s="31" t="str">
        <f t="shared" si="478"/>
        <v>ACCEPTABLE</v>
      </c>
      <c r="J3582" s="33">
        <v>43183.754861111112</v>
      </c>
      <c r="K3582" s="33">
        <v>43183.763888888891</v>
      </c>
      <c r="L3582" s="27">
        <f t="shared" si="479"/>
        <v>9.0277777781011537E-3</v>
      </c>
      <c r="M3582" s="28" t="str">
        <f t="shared" si="480"/>
        <v>TRUE</v>
      </c>
      <c r="N3582" s="31" t="s">
        <v>39</v>
      </c>
      <c r="O3582" s="29" t="s">
        <v>1772</v>
      </c>
      <c r="P3582"/>
      <c r="Q3582"/>
      <c r="R3582"/>
      <c r="S3582"/>
      <c r="T3582"/>
      <c r="U3582"/>
      <c r="V3582"/>
      <c r="W3582"/>
    </row>
    <row r="3583" spans="1:23" ht="27" customHeight="1" thickBot="1" x14ac:dyDescent="0.3">
      <c r="A3583" s="98">
        <v>20659</v>
      </c>
      <c r="B3583" s="66">
        <v>3670</v>
      </c>
      <c r="C3583" s="79" t="s">
        <v>40</v>
      </c>
      <c r="D3583" s="80">
        <v>43184.322916666664</v>
      </c>
      <c r="E3583" s="78" t="s">
        <v>41</v>
      </c>
      <c r="F3583" s="33">
        <v>43184.251388888886</v>
      </c>
      <c r="G3583" s="51">
        <f t="shared" si="481"/>
        <v>7.1527777778101154E-2</v>
      </c>
      <c r="H3583" s="31" t="str">
        <f t="shared" si="478"/>
        <v>ACCEPTABLE</v>
      </c>
      <c r="J3583" s="33">
        <v>43184.332638888889</v>
      </c>
      <c r="K3583" s="33">
        <v>43184.343055555553</v>
      </c>
      <c r="L3583" s="27">
        <f t="shared" si="479"/>
        <v>1.0416666664241347E-2</v>
      </c>
      <c r="M3583" s="28" t="str">
        <f t="shared" si="480"/>
        <v>TRUE</v>
      </c>
      <c r="N3583" s="31" t="s">
        <v>41</v>
      </c>
      <c r="O3583" s="29" t="s">
        <v>1773</v>
      </c>
      <c r="P3583"/>
      <c r="Q3583"/>
      <c r="R3583"/>
      <c r="S3583"/>
      <c r="T3583"/>
      <c r="U3583"/>
      <c r="V3583"/>
      <c r="W3583"/>
    </row>
    <row r="3584" spans="1:23" ht="27" customHeight="1" thickBot="1" x14ac:dyDescent="0.3">
      <c r="A3584" s="98">
        <v>20658</v>
      </c>
      <c r="B3584" s="66">
        <v>3671</v>
      </c>
      <c r="C3584" s="79" t="s">
        <v>51</v>
      </c>
      <c r="D3584" s="80">
        <v>43184.381944444445</v>
      </c>
      <c r="E3584" s="78" t="s">
        <v>41</v>
      </c>
      <c r="F3584" s="33">
        <v>43184.251388888886</v>
      </c>
      <c r="G3584" s="51">
        <f t="shared" si="481"/>
        <v>0.13055555555911269</v>
      </c>
      <c r="H3584" s="31" t="str">
        <f t="shared" si="478"/>
        <v>ACCEPTABLE</v>
      </c>
      <c r="J3584" s="33">
        <v>43184.379861111112</v>
      </c>
      <c r="K3584" s="33">
        <v>43184.38958333333</v>
      </c>
      <c r="L3584" s="27">
        <f t="shared" si="479"/>
        <v>9.7222222175332718E-3</v>
      </c>
      <c r="M3584" s="28" t="str">
        <f t="shared" si="480"/>
        <v>TRUE</v>
      </c>
      <c r="N3584" s="31" t="s">
        <v>41</v>
      </c>
      <c r="O3584" s="29" t="s">
        <v>1774</v>
      </c>
      <c r="P3584"/>
      <c r="Q3584"/>
      <c r="R3584"/>
      <c r="S3584"/>
      <c r="T3584"/>
      <c r="U3584"/>
      <c r="V3584"/>
      <c r="W3584"/>
    </row>
    <row r="3585" spans="1:23" ht="27" customHeight="1" thickBot="1" x14ac:dyDescent="0.3">
      <c r="A3585" s="98">
        <v>20658</v>
      </c>
      <c r="B3585" s="66">
        <v>3672</v>
      </c>
      <c r="C3585" s="79" t="s">
        <v>340</v>
      </c>
      <c r="D3585" s="80">
        <v>43184.420138888891</v>
      </c>
      <c r="E3585" s="78" t="s">
        <v>39</v>
      </c>
      <c r="F3585" s="33">
        <v>43184.251388888886</v>
      </c>
      <c r="G3585" s="51">
        <f t="shared" si="481"/>
        <v>0.16875000000436557</v>
      </c>
      <c r="H3585" s="31" t="str">
        <f t="shared" si="478"/>
        <v>ACCEPTABLE</v>
      </c>
      <c r="J3585" s="33">
        <v>43184.411805555559</v>
      </c>
      <c r="K3585" s="33">
        <v>43184.42291666667</v>
      </c>
      <c r="L3585" s="27">
        <f t="shared" si="479"/>
        <v>1.1111111110949423E-2</v>
      </c>
      <c r="M3585" s="28" t="str">
        <f t="shared" si="480"/>
        <v>TRUE</v>
      </c>
      <c r="N3585" s="31" t="s">
        <v>39</v>
      </c>
      <c r="O3585" s="29" t="s">
        <v>1775</v>
      </c>
      <c r="P3585"/>
      <c r="Q3585"/>
      <c r="R3585"/>
      <c r="S3585"/>
      <c r="T3585"/>
      <c r="U3585"/>
      <c r="V3585"/>
      <c r="W3585"/>
    </row>
    <row r="3586" spans="1:23" ht="27" customHeight="1" thickBot="1" x14ac:dyDescent="0.3">
      <c r="A3586" s="98">
        <v>20660</v>
      </c>
      <c r="B3586" s="66">
        <v>3673</v>
      </c>
      <c r="C3586" s="79" t="s">
        <v>40</v>
      </c>
      <c r="D3586" s="80">
        <v>43184.458333333336</v>
      </c>
      <c r="E3586" s="78" t="s">
        <v>41</v>
      </c>
      <c r="F3586" s="33">
        <v>43184.29583333333</v>
      </c>
      <c r="G3586" s="51">
        <f t="shared" si="481"/>
        <v>0.16250000000582077</v>
      </c>
      <c r="H3586" s="31" t="str">
        <f t="shared" si="478"/>
        <v>ACCEPTABLE</v>
      </c>
      <c r="J3586" s="33">
        <v>43184.451388888891</v>
      </c>
      <c r="K3586" s="33">
        <v>43184.461111111108</v>
      </c>
      <c r="L3586" s="27">
        <f t="shared" si="479"/>
        <v>9.7222222175332718E-3</v>
      </c>
      <c r="M3586" s="28" t="str">
        <f t="shared" si="480"/>
        <v>TRUE</v>
      </c>
      <c r="N3586" s="31" t="s">
        <v>41</v>
      </c>
      <c r="O3586" s="29" t="s">
        <v>1776</v>
      </c>
      <c r="P3586"/>
      <c r="Q3586"/>
      <c r="R3586"/>
      <c r="S3586"/>
      <c r="T3586"/>
      <c r="U3586"/>
      <c r="V3586"/>
      <c r="W3586"/>
    </row>
    <row r="3587" spans="1:23" ht="27" customHeight="1" thickBot="1" x14ac:dyDescent="0.3">
      <c r="A3587" s="98">
        <v>20660</v>
      </c>
      <c r="B3587" s="66">
        <v>3674</v>
      </c>
      <c r="C3587" s="79" t="s">
        <v>40</v>
      </c>
      <c r="D3587" s="80">
        <v>43184.475694444445</v>
      </c>
      <c r="E3587" s="78" t="s">
        <v>39</v>
      </c>
      <c r="F3587" s="33">
        <v>43184.29583333333</v>
      </c>
      <c r="G3587" s="51">
        <f t="shared" si="481"/>
        <v>0.179861111115315</v>
      </c>
      <c r="H3587" s="31" t="str">
        <f t="shared" si="478"/>
        <v>ACCEPTABLE</v>
      </c>
      <c r="J3587" s="33">
        <v>43184.476388888892</v>
      </c>
      <c r="K3587" s="33">
        <v>43184.486805555556</v>
      </c>
      <c r="L3587" s="27">
        <f t="shared" si="479"/>
        <v>1.0416666664241347E-2</v>
      </c>
      <c r="M3587" s="28" t="str">
        <f t="shared" si="480"/>
        <v>TRUE</v>
      </c>
      <c r="N3587" s="31" t="s">
        <v>39</v>
      </c>
      <c r="O3587" s="29" t="s">
        <v>1777</v>
      </c>
      <c r="P3587"/>
      <c r="Q3587"/>
      <c r="R3587"/>
      <c r="S3587"/>
      <c r="T3587"/>
      <c r="U3587"/>
      <c r="V3587"/>
      <c r="W3587"/>
    </row>
    <row r="3588" spans="1:23" ht="27" customHeight="1" thickBot="1" x14ac:dyDescent="0.3">
      <c r="A3588" s="97">
        <v>20661</v>
      </c>
      <c r="B3588" s="70">
        <v>3675</v>
      </c>
      <c r="C3588" s="75" t="s">
        <v>40</v>
      </c>
      <c r="D3588" s="76">
        <v>43184.944444444445</v>
      </c>
      <c r="E3588" s="74" t="s">
        <v>41</v>
      </c>
      <c r="F3588" s="33">
        <v>43184.750694444447</v>
      </c>
      <c r="G3588" s="51">
        <f t="shared" si="481"/>
        <v>0.19374999999854481</v>
      </c>
      <c r="H3588" s="31" t="str">
        <f t="shared" si="478"/>
        <v>ACCEPTABLE</v>
      </c>
      <c r="J3588" s="33">
        <v>43184.927083333336</v>
      </c>
      <c r="K3588" s="33">
        <v>43184.94027777778</v>
      </c>
      <c r="L3588" s="27">
        <f t="shared" si="479"/>
        <v>1.3194444443797693E-2</v>
      </c>
      <c r="M3588" s="28" t="str">
        <f t="shared" si="480"/>
        <v>TRUE</v>
      </c>
      <c r="N3588" s="31" t="s">
        <v>41</v>
      </c>
      <c r="O3588" s="29" t="s">
        <v>806</v>
      </c>
      <c r="P3588"/>
      <c r="Q3588"/>
      <c r="R3588"/>
      <c r="S3588"/>
      <c r="T3588"/>
      <c r="U3588"/>
      <c r="V3588"/>
      <c r="W3588"/>
    </row>
    <row r="3589" spans="1:23" ht="27" customHeight="1" thickBot="1" x14ac:dyDescent="0.3">
      <c r="A3589" s="97">
        <v>20661</v>
      </c>
      <c r="B3589" s="70">
        <v>3676</v>
      </c>
      <c r="C3589" s="159" t="s">
        <v>1778</v>
      </c>
      <c r="D3589" s="76">
        <v>43184.979166666664</v>
      </c>
      <c r="E3589" s="137" t="s">
        <v>39</v>
      </c>
      <c r="F3589" s="33">
        <v>43184.750694444447</v>
      </c>
      <c r="G3589" s="51">
        <f t="shared" si="481"/>
        <v>0.22847222221753327</v>
      </c>
      <c r="H3589" s="31" t="str">
        <f t="shared" si="478"/>
        <v>ACCEPTABLE</v>
      </c>
      <c r="J3589" s="33">
        <v>43184.972222222219</v>
      </c>
      <c r="K3589" s="33">
        <v>43184.981249999997</v>
      </c>
      <c r="L3589" s="27">
        <f t="shared" si="479"/>
        <v>9.0277777781011537E-3</v>
      </c>
      <c r="M3589" s="28" t="str">
        <f t="shared" si="480"/>
        <v>TRUE</v>
      </c>
      <c r="N3589" s="31" t="s">
        <v>39</v>
      </c>
      <c r="O3589" s="29" t="s">
        <v>398</v>
      </c>
      <c r="P3589"/>
      <c r="Q3589"/>
      <c r="R3589"/>
      <c r="S3589"/>
      <c r="T3589"/>
      <c r="U3589"/>
      <c r="V3589"/>
      <c r="W3589"/>
    </row>
    <row r="3590" spans="1:23" ht="27" customHeight="1" thickBot="1" x14ac:dyDescent="0.3">
      <c r="A3590" s="97">
        <v>20662</v>
      </c>
      <c r="B3590" s="70">
        <v>3677</v>
      </c>
      <c r="C3590" s="75" t="s">
        <v>40</v>
      </c>
      <c r="D3590" s="76">
        <v>43185.392361111109</v>
      </c>
      <c r="E3590" s="74" t="s">
        <v>41</v>
      </c>
      <c r="F3590" s="33">
        <v>43185.29583333333</v>
      </c>
      <c r="G3590" s="51">
        <f t="shared" si="481"/>
        <v>9.6527777779556345E-2</v>
      </c>
      <c r="H3590" s="31" t="str">
        <f t="shared" si="478"/>
        <v>ACCEPTABLE</v>
      </c>
      <c r="J3590" s="33">
        <v>43185.371527777781</v>
      </c>
      <c r="K3590" s="33">
        <v>43185.381944444445</v>
      </c>
      <c r="L3590" s="27">
        <f t="shared" si="479"/>
        <v>1.0416666664241347E-2</v>
      </c>
      <c r="M3590" s="28" t="str">
        <f t="shared" si="480"/>
        <v>TRUE</v>
      </c>
      <c r="N3590" s="31" t="s">
        <v>41</v>
      </c>
      <c r="O3590" s="29" t="s">
        <v>1779</v>
      </c>
      <c r="P3590"/>
      <c r="Q3590"/>
      <c r="R3590"/>
      <c r="S3590"/>
      <c r="T3590"/>
      <c r="U3590"/>
      <c r="V3590"/>
      <c r="W3590"/>
    </row>
    <row r="3591" spans="1:23" ht="27" customHeight="1" thickBot="1" x14ac:dyDescent="0.3">
      <c r="A3591" s="97">
        <v>20662</v>
      </c>
      <c r="B3591" s="70">
        <v>3678</v>
      </c>
      <c r="C3591" s="75" t="s">
        <v>40</v>
      </c>
      <c r="D3591" s="76">
        <v>43185.413194444445</v>
      </c>
      <c r="E3591" s="137" t="s">
        <v>39</v>
      </c>
      <c r="F3591" s="33">
        <v>43185.29583333333</v>
      </c>
      <c r="G3591" s="51">
        <f t="shared" si="481"/>
        <v>0.117361111115315</v>
      </c>
      <c r="H3591" s="31" t="str">
        <f t="shared" si="478"/>
        <v>ACCEPTABLE</v>
      </c>
      <c r="J3591" s="33">
        <v>43185.393750000003</v>
      </c>
      <c r="K3591" s="33">
        <v>43185.404861111114</v>
      </c>
      <c r="L3591" s="27">
        <f t="shared" si="479"/>
        <v>1.1111111110949423E-2</v>
      </c>
      <c r="M3591" s="28" t="str">
        <f t="shared" si="480"/>
        <v>TRUE</v>
      </c>
      <c r="N3591" s="31" t="s">
        <v>39</v>
      </c>
      <c r="O3591" s="29" t="s">
        <v>1779</v>
      </c>
      <c r="P3591"/>
      <c r="Q3591"/>
      <c r="R3591"/>
      <c r="S3591"/>
      <c r="T3591"/>
      <c r="U3591"/>
      <c r="V3591"/>
      <c r="W3591"/>
    </row>
    <row r="3592" spans="1:23" ht="27" customHeight="1" thickBot="1" x14ac:dyDescent="0.3">
      <c r="A3592" s="97">
        <v>20663</v>
      </c>
      <c r="B3592" s="70">
        <v>3679</v>
      </c>
      <c r="C3592" s="75" t="s">
        <v>40</v>
      </c>
      <c r="D3592" s="76">
        <v>43185.736111111109</v>
      </c>
      <c r="E3592" s="74" t="s">
        <v>41</v>
      </c>
      <c r="F3592" s="33">
        <v>43185.677777777775</v>
      </c>
      <c r="G3592" s="51">
        <f t="shared" si="481"/>
        <v>5.8333333334303461E-2</v>
      </c>
      <c r="H3592" s="31" t="str">
        <f t="shared" si="478"/>
        <v>ACCEPTABLE</v>
      </c>
      <c r="J3592" s="33">
        <v>43185.700694444444</v>
      </c>
      <c r="K3592" s="33">
        <v>43185.713194444441</v>
      </c>
      <c r="L3592" s="27">
        <f t="shared" si="479"/>
        <v>1.2499999997089617E-2</v>
      </c>
      <c r="M3592" s="28" t="str">
        <f t="shared" si="480"/>
        <v>TRUE</v>
      </c>
      <c r="N3592" s="31" t="s">
        <v>41</v>
      </c>
      <c r="O3592" s="29" t="s">
        <v>1728</v>
      </c>
      <c r="P3592"/>
      <c r="Q3592"/>
      <c r="R3592"/>
      <c r="S3592"/>
      <c r="T3592"/>
      <c r="U3592"/>
      <c r="V3592"/>
      <c r="W3592"/>
    </row>
    <row r="3593" spans="1:23" ht="27" customHeight="1" thickBot="1" x14ac:dyDescent="0.3">
      <c r="A3593" s="97">
        <v>20663</v>
      </c>
      <c r="B3593" s="70">
        <v>3680</v>
      </c>
      <c r="C3593" s="75" t="s">
        <v>98</v>
      </c>
      <c r="D3593" s="76">
        <v>43185.770833333336</v>
      </c>
      <c r="E3593" s="137" t="s">
        <v>39</v>
      </c>
      <c r="F3593" s="33">
        <v>43185.677777777775</v>
      </c>
      <c r="G3593" s="51">
        <f t="shared" si="481"/>
        <v>9.3055555560567882E-2</v>
      </c>
      <c r="H3593" s="31" t="str">
        <f t="shared" si="478"/>
        <v>ACCEPTABLE</v>
      </c>
      <c r="J3593" s="33">
        <v>43185.736805555556</v>
      </c>
      <c r="K3593" s="33">
        <v>43185.745833333334</v>
      </c>
      <c r="L3593" s="27">
        <f t="shared" si="479"/>
        <v>9.0277777781011537E-3</v>
      </c>
      <c r="M3593" s="28" t="str">
        <f t="shared" si="480"/>
        <v>TRUE</v>
      </c>
      <c r="N3593" s="31" t="s">
        <v>39</v>
      </c>
      <c r="O3593" s="29" t="s">
        <v>398</v>
      </c>
      <c r="P3593"/>
      <c r="Q3593"/>
      <c r="R3593"/>
      <c r="S3593"/>
      <c r="T3593"/>
      <c r="U3593"/>
      <c r="V3593"/>
      <c r="W3593"/>
    </row>
    <row r="3594" spans="1:23" ht="27" customHeight="1" thickBot="1" x14ac:dyDescent="0.3">
      <c r="A3594" s="160">
        <v>20661</v>
      </c>
      <c r="B3594" s="161">
        <v>3683</v>
      </c>
      <c r="C3594" s="162" t="s">
        <v>64</v>
      </c>
      <c r="D3594" s="163">
        <v>43186.309027777781</v>
      </c>
      <c r="E3594" s="164" t="s">
        <v>41</v>
      </c>
      <c r="F3594" s="33">
        <v>43186.243750000001</v>
      </c>
      <c r="G3594" s="51">
        <f t="shared" si="481"/>
        <v>6.5277777779556345E-2</v>
      </c>
      <c r="H3594" s="31" t="str">
        <f t="shared" si="478"/>
        <v>ACCEPTABLE</v>
      </c>
      <c r="J3594" s="33">
        <v>43186.34097222222</v>
      </c>
      <c r="K3594" s="33">
        <v>43186.350694444445</v>
      </c>
      <c r="L3594" s="27">
        <f t="shared" si="479"/>
        <v>9.7222222248092294E-3</v>
      </c>
      <c r="M3594" s="28" t="str">
        <f t="shared" si="480"/>
        <v>TRUE</v>
      </c>
      <c r="N3594" s="31" t="s">
        <v>41</v>
      </c>
      <c r="O3594" s="29" t="s">
        <v>398</v>
      </c>
      <c r="P3594"/>
      <c r="Q3594"/>
      <c r="R3594"/>
      <c r="S3594"/>
      <c r="T3594"/>
      <c r="U3594"/>
      <c r="V3594"/>
      <c r="W3594"/>
    </row>
    <row r="3595" spans="1:23" ht="27" customHeight="1" thickBot="1" x14ac:dyDescent="0.3">
      <c r="A3595" s="160">
        <v>20661</v>
      </c>
      <c r="B3595" s="161">
        <v>3684</v>
      </c>
      <c r="C3595" s="162" t="s">
        <v>311</v>
      </c>
      <c r="D3595" s="163">
        <v>43186.333333333336</v>
      </c>
      <c r="E3595" s="164" t="s">
        <v>39</v>
      </c>
      <c r="F3595" s="33">
        <v>43186.243750000001</v>
      </c>
      <c r="G3595" s="51"/>
      <c r="H3595" s="31" t="str">
        <f t="shared" si="478"/>
        <v/>
      </c>
      <c r="J3595" s="33">
        <v>43186.371527777781</v>
      </c>
      <c r="K3595" s="33">
        <v>43186.381944444445</v>
      </c>
      <c r="L3595" s="27">
        <f t="shared" si="479"/>
        <v>1.0416666664241347E-2</v>
      </c>
      <c r="M3595" s="28" t="str">
        <f t="shared" si="480"/>
        <v>TRUE</v>
      </c>
      <c r="N3595" s="31" t="s">
        <v>39</v>
      </c>
      <c r="O3595" s="29" t="s">
        <v>1780</v>
      </c>
      <c r="P3595"/>
      <c r="Q3595"/>
      <c r="R3595"/>
      <c r="S3595"/>
      <c r="T3595"/>
      <c r="U3595"/>
      <c r="V3595"/>
      <c r="W3595"/>
    </row>
    <row r="3596" spans="1:23" ht="27" customHeight="1" thickBot="1" x14ac:dyDescent="0.3">
      <c r="A3596" s="160">
        <v>20664</v>
      </c>
      <c r="B3596" s="161">
        <v>3685</v>
      </c>
      <c r="C3596" s="162" t="s">
        <v>40</v>
      </c>
      <c r="D3596" s="163">
        <v>43186.4375</v>
      </c>
      <c r="E3596" s="164" t="s">
        <v>41</v>
      </c>
      <c r="F3596" s="33">
        <v>43186.394444444442</v>
      </c>
      <c r="G3596" s="51">
        <f t="shared" si="481"/>
        <v>4.3055555557657499E-2</v>
      </c>
      <c r="H3596" s="31" t="str">
        <f t="shared" si="478"/>
        <v>ACCEPTABLE</v>
      </c>
      <c r="J3596" s="33">
        <v>43186.438888888886</v>
      </c>
      <c r="K3596" s="33">
        <v>43186.45</v>
      </c>
      <c r="L3596" s="27">
        <f t="shared" si="479"/>
        <v>1.1111111110949423E-2</v>
      </c>
      <c r="M3596" s="28" t="str">
        <f t="shared" si="480"/>
        <v>TRUE</v>
      </c>
      <c r="N3596" s="31" t="s">
        <v>41</v>
      </c>
      <c r="O3596" s="29" t="s">
        <v>1781</v>
      </c>
      <c r="P3596"/>
      <c r="Q3596"/>
      <c r="R3596"/>
      <c r="S3596"/>
      <c r="T3596"/>
      <c r="U3596"/>
      <c r="V3596"/>
      <c r="W3596"/>
    </row>
    <row r="3597" spans="1:23" ht="27" customHeight="1" thickBot="1" x14ac:dyDescent="0.3">
      <c r="A3597" s="160">
        <v>20664</v>
      </c>
      <c r="B3597" s="161">
        <v>3686</v>
      </c>
      <c r="C3597" s="162" t="s">
        <v>40</v>
      </c>
      <c r="D3597" s="163">
        <v>43186.454861111109</v>
      </c>
      <c r="E3597" s="164" t="s">
        <v>39</v>
      </c>
      <c r="F3597" s="33">
        <v>43186.394444444442</v>
      </c>
      <c r="G3597" s="51">
        <f t="shared" si="481"/>
        <v>6.0416666667151731E-2</v>
      </c>
      <c r="H3597" s="31" t="str">
        <f t="shared" si="478"/>
        <v>ACCEPTABLE</v>
      </c>
      <c r="J3597" s="33">
        <v>43186.465277777781</v>
      </c>
      <c r="K3597" s="33">
        <v>43186.475694444445</v>
      </c>
      <c r="L3597" s="27">
        <f t="shared" si="479"/>
        <v>1.0416666664241347E-2</v>
      </c>
      <c r="M3597" s="28" t="str">
        <f t="shared" si="480"/>
        <v>TRUE</v>
      </c>
      <c r="N3597" s="31" t="s">
        <v>39</v>
      </c>
      <c r="O3597" s="29" t="s">
        <v>1781</v>
      </c>
      <c r="P3597"/>
      <c r="Q3597"/>
      <c r="R3597"/>
      <c r="S3597"/>
      <c r="T3597"/>
      <c r="U3597"/>
      <c r="V3597"/>
      <c r="W3597"/>
    </row>
    <row r="3598" spans="1:23" ht="27" customHeight="1" thickBot="1" x14ac:dyDescent="0.3">
      <c r="A3598" s="97">
        <v>20665</v>
      </c>
      <c r="B3598" s="70">
        <v>3687</v>
      </c>
      <c r="C3598" s="75" t="s">
        <v>340</v>
      </c>
      <c r="D3598" s="76">
        <v>43187.506944444445</v>
      </c>
      <c r="E3598" s="74" t="s">
        <v>41</v>
      </c>
      <c r="F3598" s="33">
        <v>43187.243055555555</v>
      </c>
      <c r="G3598" s="51">
        <f t="shared" si="481"/>
        <v>0.26388888889050577</v>
      </c>
      <c r="H3598" s="31" t="str">
        <f t="shared" si="478"/>
        <v>ACCEPTABLE</v>
      </c>
      <c r="J3598" s="33">
        <v>43187.565972222219</v>
      </c>
      <c r="K3598" s="33">
        <v>43187.576388888891</v>
      </c>
      <c r="L3598" s="27">
        <f t="shared" si="479"/>
        <v>1.0416666671517305E-2</v>
      </c>
      <c r="M3598" s="28" t="str">
        <f t="shared" si="480"/>
        <v>TRUE</v>
      </c>
      <c r="N3598" s="31" t="s">
        <v>41</v>
      </c>
      <c r="O3598" s="29" t="s">
        <v>1782</v>
      </c>
      <c r="P3598"/>
      <c r="Q3598"/>
      <c r="R3598"/>
      <c r="S3598"/>
      <c r="T3598"/>
      <c r="U3598"/>
      <c r="V3598"/>
      <c r="W3598"/>
    </row>
    <row r="3599" spans="1:23" ht="27" customHeight="1" thickBot="1" x14ac:dyDescent="0.3">
      <c r="A3599" s="97">
        <v>20665</v>
      </c>
      <c r="B3599" s="70">
        <v>3688</v>
      </c>
      <c r="C3599" s="75" t="s">
        <v>182</v>
      </c>
      <c r="D3599" s="76">
        <v>43187.534722222219</v>
      </c>
      <c r="E3599" s="74" t="s">
        <v>39</v>
      </c>
      <c r="F3599" s="33">
        <v>43187.243055555555</v>
      </c>
      <c r="G3599" s="51">
        <f t="shared" si="481"/>
        <v>0.29166666666424135</v>
      </c>
      <c r="H3599" s="31" t="str">
        <f t="shared" si="478"/>
        <v>ACCEPTABLE</v>
      </c>
      <c r="J3599" s="33">
        <v>43187.599305555559</v>
      </c>
      <c r="K3599" s="33">
        <v>43187.60833333333</v>
      </c>
      <c r="L3599" s="27">
        <f t="shared" si="479"/>
        <v>9.0277777708251961E-3</v>
      </c>
      <c r="M3599" s="28" t="str">
        <f t="shared" si="480"/>
        <v>TRUE</v>
      </c>
      <c r="N3599" s="31" t="s">
        <v>39</v>
      </c>
      <c r="O3599" s="29" t="s">
        <v>1783</v>
      </c>
      <c r="P3599"/>
      <c r="Q3599"/>
      <c r="R3599"/>
      <c r="S3599"/>
      <c r="T3599"/>
      <c r="U3599"/>
      <c r="V3599"/>
      <c r="W3599"/>
    </row>
    <row r="3600" spans="1:23" ht="27" customHeight="1" thickBot="1" x14ac:dyDescent="0.3">
      <c r="A3600" s="97">
        <v>20666</v>
      </c>
      <c r="B3600" s="70">
        <v>3689</v>
      </c>
      <c r="C3600" s="75" t="s">
        <v>340</v>
      </c>
      <c r="D3600" s="76">
        <v>43187.8125</v>
      </c>
      <c r="E3600" s="74" t="s">
        <v>41</v>
      </c>
      <c r="F3600" s="33">
        <v>43187.243055555555</v>
      </c>
      <c r="G3600" s="51">
        <f t="shared" ref="G3600:G3605" si="482">IF(D3600="","",D3600-F3600)</f>
        <v>0.56944444444525288</v>
      </c>
      <c r="H3600" s="31" t="str">
        <f t="shared" si="478"/>
        <v>ACCEPTABLE</v>
      </c>
      <c r="J3600" s="33">
        <v>43187.802083333336</v>
      </c>
      <c r="K3600" s="33">
        <v>43187.813888888886</v>
      </c>
      <c r="L3600" s="27">
        <f t="shared" si="479"/>
        <v>1.1805555550381541E-2</v>
      </c>
      <c r="M3600" s="28" t="str">
        <f t="shared" si="480"/>
        <v>TRUE</v>
      </c>
      <c r="N3600" s="31" t="s">
        <v>41</v>
      </c>
      <c r="O3600" s="29" t="s">
        <v>653</v>
      </c>
      <c r="P3600"/>
      <c r="Q3600"/>
      <c r="R3600"/>
      <c r="S3600"/>
      <c r="T3600"/>
      <c r="U3600"/>
      <c r="V3600"/>
      <c r="W3600"/>
    </row>
    <row r="3601" spans="1:23" ht="27" customHeight="1" thickBot="1" x14ac:dyDescent="0.3">
      <c r="A3601" s="97">
        <v>20666</v>
      </c>
      <c r="B3601" s="70">
        <v>3690</v>
      </c>
      <c r="C3601" s="75" t="s">
        <v>51</v>
      </c>
      <c r="D3601" s="76">
        <v>43187.847222222219</v>
      </c>
      <c r="E3601" s="74" t="s">
        <v>39</v>
      </c>
      <c r="F3601" s="33">
        <v>43187.243055555555</v>
      </c>
      <c r="G3601" s="51">
        <f t="shared" si="482"/>
        <v>0.60416666666424135</v>
      </c>
      <c r="H3601" s="31" t="str">
        <f t="shared" si="478"/>
        <v>ACCEPTABLE</v>
      </c>
      <c r="J3601" s="33">
        <v>43187.840277777781</v>
      </c>
      <c r="K3601" s="33">
        <v>43187.848611111112</v>
      </c>
      <c r="L3601" s="27">
        <f t="shared" si="479"/>
        <v>8.333333331393078E-3</v>
      </c>
      <c r="M3601" s="28" t="str">
        <f t="shared" si="480"/>
        <v>TRUE</v>
      </c>
      <c r="N3601" s="31" t="s">
        <v>39</v>
      </c>
      <c r="O3601" s="29" t="s">
        <v>453</v>
      </c>
      <c r="P3601"/>
      <c r="Q3601"/>
      <c r="R3601"/>
      <c r="S3601"/>
      <c r="T3601"/>
      <c r="U3601"/>
      <c r="V3601"/>
      <c r="W3601"/>
    </row>
    <row r="3602" spans="1:23" ht="27" customHeight="1" thickBot="1" x14ac:dyDescent="0.3">
      <c r="A3602" s="97">
        <v>20665</v>
      </c>
      <c r="B3602" s="70">
        <v>3691</v>
      </c>
      <c r="C3602" s="75" t="s">
        <v>51</v>
      </c>
      <c r="D3602" s="76">
        <v>43188.413194444445</v>
      </c>
      <c r="E3602" s="74" t="s">
        <v>41</v>
      </c>
      <c r="F3602" s="33">
        <v>43188.385416666664</v>
      </c>
      <c r="G3602" s="51">
        <f t="shared" si="482"/>
        <v>2.7777777781011537E-2</v>
      </c>
      <c r="H3602" s="31" t="str">
        <f t="shared" si="478"/>
        <v>TOO LATE</v>
      </c>
      <c r="J3602" s="33">
        <v>43188.427083333336</v>
      </c>
      <c r="K3602" s="33">
        <v>43188.4375</v>
      </c>
      <c r="L3602" s="27">
        <f t="shared" si="479"/>
        <v>1.0416666664241347E-2</v>
      </c>
      <c r="M3602" s="28" t="str">
        <f t="shared" si="480"/>
        <v>TRUE</v>
      </c>
      <c r="N3602" s="31" t="s">
        <v>41</v>
      </c>
      <c r="O3602" s="29" t="s">
        <v>446</v>
      </c>
      <c r="P3602"/>
      <c r="Q3602"/>
      <c r="R3602"/>
      <c r="S3602"/>
      <c r="T3602"/>
      <c r="U3602"/>
      <c r="V3602"/>
      <c r="W3602"/>
    </row>
    <row r="3603" spans="1:23" ht="27" customHeight="1" thickBot="1" x14ac:dyDescent="0.3">
      <c r="A3603" s="97">
        <v>20665</v>
      </c>
      <c r="B3603" s="70">
        <v>3692</v>
      </c>
      <c r="C3603" s="75" t="s">
        <v>340</v>
      </c>
      <c r="D3603" s="76">
        <v>43188.454861111109</v>
      </c>
      <c r="E3603" s="74" t="s">
        <v>39</v>
      </c>
      <c r="F3603" s="33">
        <v>43188.385416666664</v>
      </c>
      <c r="G3603" s="51">
        <f t="shared" si="482"/>
        <v>6.9444444445252884E-2</v>
      </c>
      <c r="H3603" s="31" t="str">
        <f t="shared" si="478"/>
        <v>ACCEPTABLE</v>
      </c>
      <c r="J3603" s="33">
        <v>43188.458333333336</v>
      </c>
      <c r="K3603" s="33">
        <v>43188.472222222219</v>
      </c>
      <c r="L3603" s="27">
        <f t="shared" si="479"/>
        <v>1.3888888883229811E-2</v>
      </c>
      <c r="M3603" s="28" t="str">
        <f t="shared" si="480"/>
        <v>TRUE</v>
      </c>
      <c r="N3603" s="31" t="s">
        <v>39</v>
      </c>
      <c r="O3603" s="29" t="s">
        <v>1645</v>
      </c>
      <c r="P3603"/>
      <c r="Q3603"/>
      <c r="R3603"/>
      <c r="S3603"/>
      <c r="T3603"/>
      <c r="U3603"/>
      <c r="V3603"/>
      <c r="W3603"/>
    </row>
    <row r="3604" spans="1:23" ht="27" customHeight="1" thickBot="1" x14ac:dyDescent="0.3">
      <c r="A3604" s="97">
        <v>20666</v>
      </c>
      <c r="B3604" s="70">
        <v>3693</v>
      </c>
      <c r="C3604" s="75" t="s">
        <v>51</v>
      </c>
      <c r="D3604" s="76">
        <v>43189.236111111109</v>
      </c>
      <c r="E3604" s="74" t="s">
        <v>41</v>
      </c>
      <c r="F3604" s="33">
        <v>43188.689583333333</v>
      </c>
      <c r="G3604" s="51">
        <f t="shared" si="482"/>
        <v>0.54652777777664596</v>
      </c>
      <c r="H3604" s="31" t="str">
        <f t="shared" si="478"/>
        <v>ACCEPTABLE</v>
      </c>
      <c r="J3604" s="33">
        <v>43189.237500000003</v>
      </c>
      <c r="K3604" s="33">
        <v>43189.246527777781</v>
      </c>
      <c r="L3604" s="27">
        <f t="shared" si="479"/>
        <v>9.0277777781011537E-3</v>
      </c>
      <c r="M3604" s="28" t="str">
        <f t="shared" si="480"/>
        <v>TRUE</v>
      </c>
      <c r="N3604" s="31" t="s">
        <v>41</v>
      </c>
      <c r="O3604" s="29" t="s">
        <v>422</v>
      </c>
      <c r="P3604"/>
      <c r="Q3604"/>
      <c r="R3604"/>
      <c r="S3604"/>
      <c r="T3604"/>
      <c r="U3604"/>
      <c r="V3604"/>
      <c r="W3604"/>
    </row>
    <row r="3605" spans="1:23" ht="27" customHeight="1" thickBot="1" x14ac:dyDescent="0.3">
      <c r="A3605" s="97">
        <v>20666</v>
      </c>
      <c r="B3605" s="70">
        <v>3694</v>
      </c>
      <c r="C3605" s="75" t="s">
        <v>340</v>
      </c>
      <c r="D3605" s="76">
        <v>43189.263888888891</v>
      </c>
      <c r="E3605" s="74" t="s">
        <v>39</v>
      </c>
      <c r="F3605" s="33">
        <v>43188.689583333333</v>
      </c>
      <c r="G3605" s="51">
        <f t="shared" si="482"/>
        <v>0.5743055555576575</v>
      </c>
      <c r="H3605" s="31" t="str">
        <f t="shared" si="478"/>
        <v>ACCEPTABLE</v>
      </c>
      <c r="J3605" s="33">
        <v>43189.267361111109</v>
      </c>
      <c r="K3605" s="33">
        <v>43189.28125</v>
      </c>
      <c r="L3605" s="27">
        <f t="shared" si="479"/>
        <v>1.3888888890505768E-2</v>
      </c>
      <c r="M3605" s="28" t="str">
        <f t="shared" si="480"/>
        <v>TRUE</v>
      </c>
      <c r="N3605" s="31" t="s">
        <v>39</v>
      </c>
      <c r="O3605" s="29" t="s">
        <v>1185</v>
      </c>
      <c r="P3605"/>
      <c r="Q3605"/>
      <c r="R3605"/>
      <c r="S3605"/>
      <c r="T3605"/>
      <c r="U3605"/>
      <c r="V3605"/>
      <c r="W3605"/>
    </row>
    <row r="3606" spans="1:23" ht="27" customHeight="1" thickBot="1" x14ac:dyDescent="0.3">
      <c r="A3606" s="98">
        <v>20667</v>
      </c>
      <c r="B3606" s="66">
        <v>3695</v>
      </c>
      <c r="C3606" s="79" t="s">
        <v>40</v>
      </c>
      <c r="D3606" s="80">
        <v>43190.753472222219</v>
      </c>
      <c r="E3606" s="78" t="s">
        <v>41</v>
      </c>
      <c r="F3606" s="33">
        <v>43190.718055555553</v>
      </c>
      <c r="G3606" s="51">
        <f t="shared" ref="G3606:G3613" si="483">IF(D3606="","",D3606-F3606)</f>
        <v>3.5416666665696539E-2</v>
      </c>
      <c r="H3606" s="31" t="str">
        <f t="shared" si="478"/>
        <v>TOO LATE</v>
      </c>
      <c r="J3606" s="33">
        <v>43190.768055555556</v>
      </c>
      <c r="K3606" s="33">
        <v>43190.777777777781</v>
      </c>
      <c r="L3606" s="27">
        <f t="shared" si="479"/>
        <v>9.7222222248092294E-3</v>
      </c>
      <c r="M3606" s="28" t="str">
        <f t="shared" si="480"/>
        <v>TRUE</v>
      </c>
      <c r="N3606" s="31" t="s">
        <v>41</v>
      </c>
      <c r="O3606" s="29" t="s">
        <v>1784</v>
      </c>
      <c r="P3606"/>
      <c r="Q3606"/>
      <c r="R3606"/>
      <c r="S3606"/>
      <c r="T3606"/>
      <c r="U3606"/>
      <c r="V3606"/>
      <c r="W3606"/>
    </row>
    <row r="3607" spans="1:23" ht="27" customHeight="1" thickBot="1" x14ac:dyDescent="0.3">
      <c r="A3607" s="98">
        <v>20667</v>
      </c>
      <c r="B3607" s="66">
        <v>3696</v>
      </c>
      <c r="C3607" s="79" t="s">
        <v>40</v>
      </c>
      <c r="D3607" s="80">
        <v>43190.770833333336</v>
      </c>
      <c r="E3607" s="78" t="s">
        <v>39</v>
      </c>
      <c r="F3607" s="33">
        <v>43190.718055555553</v>
      </c>
      <c r="G3607" s="51">
        <f t="shared" si="483"/>
        <v>5.2777777782466728E-2</v>
      </c>
      <c r="H3607" s="31" t="str">
        <f t="shared" si="478"/>
        <v>ACCEPTABLE</v>
      </c>
      <c r="J3607" s="33">
        <v>43190.791666666664</v>
      </c>
      <c r="K3607" s="33">
        <v>43190.803472222222</v>
      </c>
      <c r="L3607" s="27">
        <f t="shared" si="479"/>
        <v>1.1805555557657499E-2</v>
      </c>
      <c r="M3607" s="28" t="str">
        <f t="shared" si="480"/>
        <v>TRUE</v>
      </c>
      <c r="N3607" s="31" t="s">
        <v>39</v>
      </c>
      <c r="O3607" s="29" t="s">
        <v>1784</v>
      </c>
      <c r="P3607"/>
      <c r="Q3607"/>
      <c r="R3607"/>
      <c r="S3607"/>
      <c r="T3607"/>
      <c r="U3607"/>
      <c r="V3607"/>
      <c r="W3607"/>
    </row>
    <row r="3608" spans="1:23" ht="27" customHeight="1" thickBot="1" x14ac:dyDescent="0.3">
      <c r="A3608" s="97">
        <v>20668</v>
      </c>
      <c r="B3608" s="70">
        <v>3697</v>
      </c>
      <c r="C3608" s="75" t="s">
        <v>40</v>
      </c>
      <c r="D3608" s="76">
        <v>43191.513888888891</v>
      </c>
      <c r="E3608" s="74" t="s">
        <v>41</v>
      </c>
      <c r="F3608" s="33">
        <v>43191.29583333333</v>
      </c>
      <c r="G3608" s="51">
        <f t="shared" si="483"/>
        <v>0.21805555556056788</v>
      </c>
      <c r="H3608" s="31" t="str">
        <f t="shared" si="478"/>
        <v>ACCEPTABLE</v>
      </c>
      <c r="J3608" s="33">
        <v>43191.502083333333</v>
      </c>
      <c r="K3608" s="33">
        <v>43191.512499999997</v>
      </c>
      <c r="L3608" s="27">
        <f t="shared" si="479"/>
        <v>1.0416666664241347E-2</v>
      </c>
      <c r="M3608" s="28" t="str">
        <f t="shared" si="480"/>
        <v>TRUE</v>
      </c>
      <c r="N3608" s="31" t="s">
        <v>41</v>
      </c>
      <c r="O3608" s="29" t="s">
        <v>827</v>
      </c>
      <c r="P3608"/>
      <c r="Q3608"/>
      <c r="R3608"/>
      <c r="S3608"/>
      <c r="T3608"/>
      <c r="U3608"/>
      <c r="V3608"/>
      <c r="W3608"/>
    </row>
    <row r="3609" spans="1:23" ht="27" customHeight="1" thickBot="1" x14ac:dyDescent="0.3">
      <c r="A3609" s="97">
        <v>20668</v>
      </c>
      <c r="B3609" s="70">
        <v>3698</v>
      </c>
      <c r="C3609" s="75" t="s">
        <v>43</v>
      </c>
      <c r="D3609" s="76">
        <v>43191.548611111109</v>
      </c>
      <c r="E3609" s="74" t="s">
        <v>39</v>
      </c>
      <c r="F3609" s="33">
        <v>43191.29583333333</v>
      </c>
      <c r="G3609" s="51">
        <f t="shared" si="483"/>
        <v>0.25277777777955635</v>
      </c>
      <c r="H3609" s="31" t="str">
        <f t="shared" si="478"/>
        <v>ACCEPTABLE</v>
      </c>
      <c r="J3609" s="33">
        <v>43191.537499999999</v>
      </c>
      <c r="K3609" s="33">
        <v>43191.547222222223</v>
      </c>
      <c r="L3609" s="27">
        <f t="shared" si="479"/>
        <v>9.7222222248092294E-3</v>
      </c>
      <c r="M3609" s="28" t="str">
        <f t="shared" si="480"/>
        <v>TRUE</v>
      </c>
      <c r="N3609" s="31" t="s">
        <v>39</v>
      </c>
      <c r="O3609" s="29" t="s">
        <v>398</v>
      </c>
      <c r="P3609"/>
      <c r="Q3609"/>
      <c r="R3609"/>
      <c r="S3609"/>
      <c r="T3609"/>
      <c r="U3609"/>
      <c r="V3609"/>
      <c r="W3609"/>
    </row>
    <row r="3610" spans="1:23" ht="27" customHeight="1" thickBot="1" x14ac:dyDescent="0.3">
      <c r="A3610" s="98">
        <v>20669</v>
      </c>
      <c r="B3610" s="66">
        <v>3699</v>
      </c>
      <c r="C3610" s="79" t="s">
        <v>40</v>
      </c>
      <c r="D3610" s="80">
        <v>43192.756944444445</v>
      </c>
      <c r="E3610" s="78" t="s">
        <v>41</v>
      </c>
      <c r="F3610" s="33">
        <v>43192.69027777778</v>
      </c>
      <c r="G3610" s="51">
        <f t="shared" si="483"/>
        <v>6.6666666665696539E-2</v>
      </c>
      <c r="H3610" s="31" t="str">
        <f t="shared" si="478"/>
        <v>ACCEPTABLE</v>
      </c>
      <c r="J3610" s="33">
        <v>43192.755555555559</v>
      </c>
      <c r="K3610" s="33">
        <v>43192.76458333333</v>
      </c>
      <c r="L3610" s="27">
        <f t="shared" si="479"/>
        <v>9.0277777708251961E-3</v>
      </c>
      <c r="M3610" s="28" t="str">
        <f t="shared" si="480"/>
        <v>TRUE</v>
      </c>
      <c r="N3610" s="31" t="s">
        <v>41</v>
      </c>
      <c r="O3610" s="29" t="s">
        <v>1785</v>
      </c>
      <c r="P3610"/>
      <c r="Q3610"/>
      <c r="R3610"/>
      <c r="S3610"/>
      <c r="T3610"/>
      <c r="U3610"/>
      <c r="V3610"/>
      <c r="W3610"/>
    </row>
    <row r="3611" spans="1:23" ht="27" customHeight="1" thickBot="1" x14ac:dyDescent="0.3">
      <c r="A3611" s="97">
        <v>20669</v>
      </c>
      <c r="B3611" s="70">
        <v>3700</v>
      </c>
      <c r="C3611" s="75" t="s">
        <v>43</v>
      </c>
      <c r="D3611" s="76">
        <v>43192.791666666664</v>
      </c>
      <c r="E3611" s="74" t="s">
        <v>39</v>
      </c>
      <c r="F3611" s="33">
        <v>43192.69027777778</v>
      </c>
      <c r="G3611" s="51">
        <f t="shared" si="483"/>
        <v>0.101388888884685</v>
      </c>
      <c r="H3611" s="31" t="str">
        <f t="shared" si="478"/>
        <v>ACCEPTABLE</v>
      </c>
      <c r="J3611" s="33">
        <v>43192.786805555559</v>
      </c>
      <c r="K3611" s="33">
        <v>43192.79583333333</v>
      </c>
      <c r="L3611" s="27">
        <f t="shared" si="479"/>
        <v>9.0277777708251961E-3</v>
      </c>
      <c r="M3611" s="28" t="str">
        <f t="shared" si="480"/>
        <v>TRUE</v>
      </c>
      <c r="N3611" s="31" t="s">
        <v>39</v>
      </c>
      <c r="O3611" s="29" t="s">
        <v>398</v>
      </c>
      <c r="P3611"/>
      <c r="Q3611"/>
      <c r="R3611"/>
      <c r="S3611"/>
      <c r="T3611"/>
      <c r="U3611"/>
      <c r="V3611"/>
      <c r="W3611"/>
    </row>
    <row r="3612" spans="1:23" ht="27" customHeight="1" thickBot="1" x14ac:dyDescent="0.3">
      <c r="A3612" s="97">
        <v>20670</v>
      </c>
      <c r="B3612" s="70">
        <v>3701</v>
      </c>
      <c r="C3612" s="75" t="s">
        <v>40</v>
      </c>
      <c r="D3612" s="76">
        <v>43193.048611111109</v>
      </c>
      <c r="E3612" s="74" t="s">
        <v>41</v>
      </c>
      <c r="F3612" s="33">
        <v>43192.69027777778</v>
      </c>
      <c r="G3612" s="51">
        <f t="shared" si="483"/>
        <v>0.35833333332993789</v>
      </c>
      <c r="H3612" s="31" t="str">
        <f t="shared" si="478"/>
        <v>ACCEPTABLE</v>
      </c>
      <c r="J3612" s="33">
        <v>43193.136111111111</v>
      </c>
      <c r="K3612" s="33">
        <v>43193.147222222222</v>
      </c>
      <c r="L3612" s="27">
        <f t="shared" si="479"/>
        <v>1.1111111110949423E-2</v>
      </c>
      <c r="M3612" s="28" t="str">
        <f t="shared" si="480"/>
        <v>TRUE</v>
      </c>
      <c r="N3612" s="31" t="s">
        <v>41</v>
      </c>
      <c r="O3612" s="29" t="s">
        <v>1786</v>
      </c>
      <c r="P3612"/>
      <c r="Q3612"/>
      <c r="R3612"/>
      <c r="S3612"/>
      <c r="T3612"/>
      <c r="U3612"/>
      <c r="V3612"/>
      <c r="W3612"/>
    </row>
    <row r="3613" spans="1:23" ht="27" customHeight="1" thickBot="1" x14ac:dyDescent="0.3">
      <c r="A3613" s="97">
        <v>20670</v>
      </c>
      <c r="B3613" s="70">
        <v>3702</v>
      </c>
      <c r="C3613" s="75" t="s">
        <v>43</v>
      </c>
      <c r="D3613" s="76">
        <v>43193.083333333336</v>
      </c>
      <c r="E3613" s="74" t="s">
        <v>39</v>
      </c>
      <c r="F3613" s="33">
        <v>43192.69027777778</v>
      </c>
      <c r="G3613" s="51">
        <f t="shared" si="483"/>
        <v>0.39305555555620231</v>
      </c>
      <c r="H3613" s="31" t="str">
        <f t="shared" si="478"/>
        <v>ACCEPTABLE</v>
      </c>
      <c r="J3613" s="33">
        <v>43193.210416666669</v>
      </c>
      <c r="K3613" s="33">
        <v>43193.220138888886</v>
      </c>
      <c r="L3613" s="27">
        <f t="shared" si="479"/>
        <v>9.7222222175332718E-3</v>
      </c>
      <c r="M3613" s="28" t="str">
        <f t="shared" si="480"/>
        <v>TRUE</v>
      </c>
      <c r="N3613" s="31" t="s">
        <v>39</v>
      </c>
      <c r="O3613" s="29" t="s">
        <v>1404</v>
      </c>
      <c r="P3613"/>
      <c r="Q3613"/>
      <c r="R3613"/>
      <c r="S3613"/>
      <c r="T3613"/>
      <c r="U3613"/>
      <c r="V3613"/>
      <c r="W3613"/>
    </row>
    <row r="3614" spans="1:23" ht="27" customHeight="1" thickBot="1" x14ac:dyDescent="0.3">
      <c r="A3614" s="97">
        <v>20671</v>
      </c>
      <c r="B3614" s="70">
        <v>3703</v>
      </c>
      <c r="C3614" s="75" t="s">
        <v>340</v>
      </c>
      <c r="D3614" s="76">
        <v>43193.465277777781</v>
      </c>
      <c r="E3614" s="74" t="s">
        <v>41</v>
      </c>
      <c r="F3614" s="33">
        <v>43193.25</v>
      </c>
      <c r="G3614" s="51">
        <f t="shared" ref="G3614:G3630" si="484">IF(D3614="","",D3614-F3614)</f>
        <v>0.21527777778101154</v>
      </c>
      <c r="H3614" s="31" t="str">
        <f t="shared" si="478"/>
        <v>ACCEPTABLE</v>
      </c>
      <c r="J3614" s="33">
        <v>43193.459722222222</v>
      </c>
      <c r="K3614" s="33">
        <v>43193.470138888886</v>
      </c>
      <c r="L3614" s="27">
        <f t="shared" si="479"/>
        <v>1.0416666664241347E-2</v>
      </c>
      <c r="M3614" s="28" t="str">
        <f t="shared" si="480"/>
        <v>TRUE</v>
      </c>
      <c r="N3614" s="31" t="s">
        <v>41</v>
      </c>
      <c r="O3614" s="29" t="s">
        <v>1772</v>
      </c>
      <c r="P3614"/>
      <c r="Q3614"/>
      <c r="R3614"/>
      <c r="S3614"/>
      <c r="T3614"/>
      <c r="U3614"/>
      <c r="V3614"/>
      <c r="W3614"/>
    </row>
    <row r="3615" spans="1:23" ht="27" customHeight="1" thickBot="1" x14ac:dyDescent="0.3">
      <c r="A3615" s="97">
        <v>20671</v>
      </c>
      <c r="B3615" s="70">
        <v>3704</v>
      </c>
      <c r="C3615" s="75" t="s">
        <v>51</v>
      </c>
      <c r="D3615" s="76">
        <v>43193.493055555555</v>
      </c>
      <c r="E3615" s="74" t="s">
        <v>39</v>
      </c>
      <c r="F3615" s="33">
        <v>43193.25</v>
      </c>
      <c r="G3615" s="51">
        <f t="shared" si="484"/>
        <v>0.24305555555474712</v>
      </c>
      <c r="H3615" s="31" t="str">
        <f t="shared" si="478"/>
        <v>ACCEPTABLE</v>
      </c>
      <c r="J3615" s="33">
        <v>43193.491666666669</v>
      </c>
      <c r="K3615" s="33">
        <v>43193.501388888886</v>
      </c>
      <c r="L3615" s="27">
        <f t="shared" si="479"/>
        <v>9.7222222175332718E-3</v>
      </c>
      <c r="M3615" s="28" t="str">
        <f t="shared" si="480"/>
        <v>TRUE</v>
      </c>
      <c r="N3615" s="31" t="s">
        <v>39</v>
      </c>
      <c r="O3615" s="29" t="s">
        <v>422</v>
      </c>
      <c r="P3615"/>
      <c r="Q3615"/>
      <c r="R3615"/>
      <c r="S3615"/>
      <c r="T3615"/>
      <c r="U3615"/>
      <c r="V3615"/>
      <c r="W3615"/>
    </row>
    <row r="3616" spans="1:23" ht="27" customHeight="1" thickBot="1" x14ac:dyDescent="0.3">
      <c r="A3616" s="97">
        <v>20672</v>
      </c>
      <c r="B3616" s="70">
        <v>3705</v>
      </c>
      <c r="C3616" s="75" t="s">
        <v>340</v>
      </c>
      <c r="D3616" s="76">
        <v>43193.517361111109</v>
      </c>
      <c r="E3616" s="74" t="s">
        <v>41</v>
      </c>
      <c r="F3616" s="33">
        <v>43193.25</v>
      </c>
      <c r="G3616" s="51">
        <f t="shared" si="484"/>
        <v>0.26736111110949423</v>
      </c>
      <c r="H3616" s="31" t="str">
        <f t="shared" si="478"/>
        <v>ACCEPTABLE</v>
      </c>
      <c r="J3616" s="33">
        <v>43193.530555555553</v>
      </c>
      <c r="K3616" s="33">
        <v>43193.541666666664</v>
      </c>
      <c r="L3616" s="27">
        <f t="shared" si="479"/>
        <v>1.1111111110949423E-2</v>
      </c>
      <c r="M3616" s="28" t="str">
        <f t="shared" si="480"/>
        <v>TRUE</v>
      </c>
      <c r="N3616" s="31" t="s">
        <v>41</v>
      </c>
      <c r="O3616" s="29" t="s">
        <v>653</v>
      </c>
      <c r="P3616"/>
      <c r="Q3616"/>
      <c r="R3616"/>
      <c r="S3616"/>
      <c r="T3616"/>
      <c r="U3616"/>
      <c r="V3616"/>
      <c r="W3616"/>
    </row>
    <row r="3617" spans="1:23" ht="27" customHeight="1" thickBot="1" x14ac:dyDescent="0.3">
      <c r="A3617" s="97">
        <v>20672</v>
      </c>
      <c r="B3617" s="70">
        <v>3706</v>
      </c>
      <c r="C3617" s="75" t="s">
        <v>51</v>
      </c>
      <c r="D3617" s="76">
        <v>43193.552083333336</v>
      </c>
      <c r="E3617" s="74" t="s">
        <v>39</v>
      </c>
      <c r="F3617" s="33">
        <v>43193.25</v>
      </c>
      <c r="G3617" s="51">
        <f t="shared" si="484"/>
        <v>0.30208333333575865</v>
      </c>
      <c r="H3617" s="31" t="str">
        <f t="shared" si="478"/>
        <v>ACCEPTABLE</v>
      </c>
      <c r="J3617" s="33">
        <v>43193.5625</v>
      </c>
      <c r="K3617" s="33">
        <v>43193.571527777778</v>
      </c>
      <c r="L3617" s="27">
        <f t="shared" si="479"/>
        <v>9.0277777781011537E-3</v>
      </c>
      <c r="M3617" s="28" t="str">
        <f t="shared" si="480"/>
        <v>TRUE</v>
      </c>
      <c r="N3617" s="31" t="s">
        <v>39</v>
      </c>
      <c r="O3617" s="29" t="s">
        <v>422</v>
      </c>
      <c r="P3617"/>
      <c r="Q3617"/>
      <c r="R3617"/>
      <c r="S3617"/>
      <c r="T3617"/>
      <c r="U3617"/>
      <c r="V3617"/>
      <c r="W3617"/>
    </row>
    <row r="3618" spans="1:23" ht="27" customHeight="1" thickBot="1" x14ac:dyDescent="0.3">
      <c r="A3618" s="98">
        <v>20670</v>
      </c>
      <c r="B3618" s="66">
        <v>3707</v>
      </c>
      <c r="C3618" s="79" t="s">
        <v>43</v>
      </c>
      <c r="D3618" s="80">
        <v>43193.756944444445</v>
      </c>
      <c r="E3618" s="78" t="s">
        <v>39</v>
      </c>
      <c r="F3618" s="33">
        <v>43193.665972222225</v>
      </c>
      <c r="G3618" s="51">
        <f t="shared" si="484"/>
        <v>9.0972222220443655E-2</v>
      </c>
      <c r="H3618" s="31" t="str">
        <f t="shared" si="478"/>
        <v>ACCEPTABLE</v>
      </c>
      <c r="J3618" s="33">
        <v>43193.75</v>
      </c>
      <c r="K3618" s="33">
        <v>43193.759722222225</v>
      </c>
      <c r="L3618" s="27">
        <f t="shared" si="479"/>
        <v>9.7222222248092294E-3</v>
      </c>
      <c r="M3618" s="28" t="str">
        <f t="shared" si="480"/>
        <v>TRUE</v>
      </c>
      <c r="N3618" s="31" t="s">
        <v>39</v>
      </c>
      <c r="O3618" s="29" t="s">
        <v>1787</v>
      </c>
      <c r="P3618"/>
      <c r="Q3618"/>
      <c r="R3618"/>
      <c r="S3618"/>
      <c r="T3618"/>
      <c r="U3618"/>
      <c r="V3618"/>
      <c r="W3618"/>
    </row>
    <row r="3619" spans="1:23" ht="27" customHeight="1" thickBot="1" x14ac:dyDescent="0.3">
      <c r="A3619" s="97">
        <v>20670</v>
      </c>
      <c r="B3619" s="70">
        <v>3708</v>
      </c>
      <c r="C3619" s="75" t="s">
        <v>43</v>
      </c>
      <c r="D3619" s="76">
        <v>43193.958333333336</v>
      </c>
      <c r="E3619" s="74" t="s">
        <v>41</v>
      </c>
      <c r="F3619" s="33">
        <v>43193.665972222225</v>
      </c>
      <c r="G3619" s="51">
        <f t="shared" si="484"/>
        <v>0.29236111111094942</v>
      </c>
      <c r="H3619" s="31" t="str">
        <f t="shared" si="478"/>
        <v>ACCEPTABLE</v>
      </c>
      <c r="J3619" s="33">
        <v>43193.947916666664</v>
      </c>
      <c r="K3619" s="33">
        <v>43193.959027777775</v>
      </c>
      <c r="L3619" s="27">
        <f t="shared" si="479"/>
        <v>1.1111111110949423E-2</v>
      </c>
      <c r="M3619" s="28" t="str">
        <f t="shared" si="480"/>
        <v>TRUE</v>
      </c>
      <c r="N3619" s="31" t="s">
        <v>41</v>
      </c>
      <c r="O3619" s="29" t="s">
        <v>971</v>
      </c>
      <c r="P3619"/>
      <c r="Q3619"/>
      <c r="R3619"/>
      <c r="S3619"/>
      <c r="T3619"/>
      <c r="U3619"/>
      <c r="V3619"/>
      <c r="W3619"/>
    </row>
    <row r="3620" spans="1:23" ht="27" customHeight="1" thickBot="1" x14ac:dyDescent="0.3">
      <c r="A3620" s="97">
        <v>20670</v>
      </c>
      <c r="B3620" s="70">
        <v>3710</v>
      </c>
      <c r="C3620" s="75" t="s">
        <v>40</v>
      </c>
      <c r="D3620" s="76">
        <v>43194.180555555555</v>
      </c>
      <c r="E3620" s="74" t="s">
        <v>39</v>
      </c>
      <c r="F3620" s="33">
        <v>43193.665972222225</v>
      </c>
      <c r="G3620" s="51">
        <f t="shared" si="484"/>
        <v>0.51458333332993789</v>
      </c>
      <c r="H3620" s="31" t="str">
        <f t="shared" si="478"/>
        <v>ACCEPTABLE</v>
      </c>
      <c r="J3620" s="33">
        <v>43194.25</v>
      </c>
      <c r="K3620" s="33">
        <v>43194.259722222225</v>
      </c>
      <c r="L3620" s="27">
        <f t="shared" si="479"/>
        <v>9.7222222248092294E-3</v>
      </c>
      <c r="M3620" s="28" t="str">
        <f t="shared" si="480"/>
        <v>TRUE</v>
      </c>
      <c r="N3620" s="31" t="s">
        <v>39</v>
      </c>
      <c r="O3620" s="29" t="s">
        <v>1734</v>
      </c>
      <c r="P3620"/>
      <c r="Q3620"/>
      <c r="R3620"/>
      <c r="S3620"/>
      <c r="T3620"/>
      <c r="U3620"/>
      <c r="V3620"/>
      <c r="W3620"/>
    </row>
    <row r="3621" spans="1:23" ht="27" customHeight="1" thickBot="1" x14ac:dyDescent="0.3">
      <c r="A3621" s="98">
        <v>20671</v>
      </c>
      <c r="B3621" s="66">
        <v>3711</v>
      </c>
      <c r="C3621" s="79" t="s">
        <v>51</v>
      </c>
      <c r="D3621" s="80">
        <v>43194.277777777781</v>
      </c>
      <c r="E3621" s="78" t="s">
        <v>41</v>
      </c>
      <c r="F3621" s="33">
        <v>43194.247916666667</v>
      </c>
      <c r="G3621" s="51">
        <f t="shared" si="484"/>
        <v>2.9861111113859806E-2</v>
      </c>
      <c r="H3621" s="31" t="str">
        <f t="shared" si="478"/>
        <v>TOO LATE</v>
      </c>
      <c r="J3621" s="33">
        <v>43194.302083333336</v>
      </c>
      <c r="K3621" s="33">
        <v>43194.3125</v>
      </c>
      <c r="L3621" s="27">
        <f t="shared" si="479"/>
        <v>1.0416666664241347E-2</v>
      </c>
      <c r="M3621" s="28" t="str">
        <f t="shared" si="480"/>
        <v>TRUE</v>
      </c>
      <c r="N3621" s="31" t="s">
        <v>41</v>
      </c>
      <c r="O3621" s="29" t="s">
        <v>1788</v>
      </c>
      <c r="P3621"/>
      <c r="Q3621"/>
      <c r="R3621"/>
      <c r="S3621"/>
      <c r="T3621"/>
      <c r="U3621"/>
      <c r="V3621"/>
      <c r="W3621"/>
    </row>
    <row r="3622" spans="1:23" ht="27" customHeight="1" thickBot="1" x14ac:dyDescent="0.3">
      <c r="A3622" s="98">
        <v>20671</v>
      </c>
      <c r="B3622" s="66">
        <v>3712</v>
      </c>
      <c r="C3622" s="79" t="s">
        <v>340</v>
      </c>
      <c r="D3622" s="80">
        <v>43194.315972222219</v>
      </c>
      <c r="E3622" s="78" t="s">
        <v>39</v>
      </c>
      <c r="F3622" s="33">
        <v>43194.247916666667</v>
      </c>
      <c r="G3622" s="51">
        <f t="shared" si="484"/>
        <v>6.8055555551836733E-2</v>
      </c>
      <c r="H3622" s="31" t="str">
        <f t="shared" si="478"/>
        <v>ACCEPTABLE</v>
      </c>
      <c r="J3622" s="33">
        <v>43194.32916666667</v>
      </c>
      <c r="K3622" s="33">
        <v>43194.341666666667</v>
      </c>
      <c r="L3622" s="27">
        <f t="shared" si="479"/>
        <v>1.2499999997089617E-2</v>
      </c>
      <c r="M3622" s="28" t="str">
        <f t="shared" si="480"/>
        <v>TRUE</v>
      </c>
      <c r="N3622" s="31" t="s">
        <v>39</v>
      </c>
      <c r="O3622" s="29" t="s">
        <v>1789</v>
      </c>
      <c r="P3622"/>
      <c r="Q3622"/>
      <c r="R3622"/>
      <c r="S3622"/>
      <c r="T3622"/>
      <c r="U3622"/>
      <c r="V3622"/>
      <c r="W3622"/>
    </row>
    <row r="3623" spans="1:23" ht="27" customHeight="1" thickBot="1" x14ac:dyDescent="0.3">
      <c r="A3623" s="98">
        <v>20672</v>
      </c>
      <c r="B3623" s="66">
        <v>3713</v>
      </c>
      <c r="C3623" s="79" t="s">
        <v>51</v>
      </c>
      <c r="D3623" s="80">
        <v>43194.340277777781</v>
      </c>
      <c r="E3623" s="78" t="s">
        <v>41</v>
      </c>
      <c r="F3623" s="33">
        <v>43194.247916666667</v>
      </c>
      <c r="G3623" s="51">
        <f t="shared" si="484"/>
        <v>9.2361111113859806E-2</v>
      </c>
      <c r="H3623" s="31" t="str">
        <f t="shared" si="478"/>
        <v>ACCEPTABLE</v>
      </c>
      <c r="J3623" s="33">
        <v>43194.359027777777</v>
      </c>
      <c r="K3623" s="33">
        <v>43194.368750000001</v>
      </c>
      <c r="L3623" s="27">
        <f t="shared" si="479"/>
        <v>9.7222222248092294E-3</v>
      </c>
      <c r="M3623" s="28" t="str">
        <f t="shared" si="480"/>
        <v>TRUE</v>
      </c>
      <c r="N3623" s="31" t="s">
        <v>41</v>
      </c>
      <c r="O3623" s="29" t="s">
        <v>1788</v>
      </c>
      <c r="P3623"/>
      <c r="Q3623"/>
      <c r="R3623"/>
      <c r="S3623"/>
      <c r="T3623"/>
      <c r="U3623"/>
      <c r="V3623"/>
      <c r="W3623"/>
    </row>
    <row r="3624" spans="1:23" ht="27" customHeight="1" thickBot="1" x14ac:dyDescent="0.3">
      <c r="A3624" s="98">
        <v>20672</v>
      </c>
      <c r="B3624" s="66">
        <v>3714</v>
      </c>
      <c r="C3624" s="79" t="s">
        <v>340</v>
      </c>
      <c r="D3624" s="80">
        <v>43194.368055555555</v>
      </c>
      <c r="E3624" s="78" t="s">
        <v>39</v>
      </c>
      <c r="F3624" s="33">
        <v>43194.247916666667</v>
      </c>
      <c r="G3624" s="51">
        <f t="shared" si="484"/>
        <v>0.12013888888759539</v>
      </c>
      <c r="H3624" s="31" t="str">
        <f t="shared" si="478"/>
        <v>ACCEPTABLE</v>
      </c>
      <c r="J3624" s="33">
        <v>43194.386111111111</v>
      </c>
      <c r="K3624" s="33">
        <v>43194.395833333336</v>
      </c>
      <c r="L3624" s="27">
        <f t="shared" si="479"/>
        <v>9.7222222248092294E-3</v>
      </c>
      <c r="M3624" s="28" t="str">
        <f t="shared" si="480"/>
        <v>TRUE</v>
      </c>
      <c r="N3624" s="31" t="s">
        <v>39</v>
      </c>
      <c r="O3624" s="29" t="s">
        <v>1790</v>
      </c>
      <c r="P3624"/>
      <c r="Q3624"/>
      <c r="R3624"/>
      <c r="S3624"/>
      <c r="T3624"/>
      <c r="U3624"/>
      <c r="V3624"/>
      <c r="W3624"/>
    </row>
    <row r="3625" spans="1:23" ht="27" customHeight="1" thickBot="1" x14ac:dyDescent="0.3">
      <c r="A3625" s="97">
        <v>20673</v>
      </c>
      <c r="B3625" s="70">
        <v>3715</v>
      </c>
      <c r="C3625" s="75" t="s">
        <v>40</v>
      </c>
      <c r="D3625" s="76">
        <v>43196.923611111109</v>
      </c>
      <c r="E3625" s="74" t="s">
        <v>41</v>
      </c>
      <c r="F3625" s="33">
        <v>43196.702777777777</v>
      </c>
      <c r="G3625" s="51">
        <f t="shared" si="484"/>
        <v>0.22083333333284827</v>
      </c>
      <c r="H3625" s="31" t="str">
        <f t="shared" si="478"/>
        <v>ACCEPTABLE</v>
      </c>
      <c r="J3625" s="33">
        <v>43196.90625</v>
      </c>
      <c r="K3625" s="33">
        <v>43196.915972222225</v>
      </c>
      <c r="L3625" s="27">
        <f t="shared" si="479"/>
        <v>9.7222222248092294E-3</v>
      </c>
      <c r="M3625" s="28" t="str">
        <f t="shared" si="480"/>
        <v>TRUE</v>
      </c>
      <c r="N3625" s="31" t="s">
        <v>41</v>
      </c>
      <c r="O3625" s="29" t="s">
        <v>1791</v>
      </c>
      <c r="P3625"/>
      <c r="Q3625"/>
      <c r="R3625"/>
      <c r="S3625"/>
      <c r="T3625"/>
      <c r="U3625"/>
      <c r="V3625"/>
      <c r="W3625"/>
    </row>
    <row r="3626" spans="1:23" ht="27" customHeight="1" thickBot="1" x14ac:dyDescent="0.3">
      <c r="A3626" s="97">
        <v>20673</v>
      </c>
      <c r="B3626" s="70">
        <v>3716</v>
      </c>
      <c r="C3626" s="75" t="s">
        <v>40</v>
      </c>
      <c r="D3626" s="76">
        <v>43196.934027777781</v>
      </c>
      <c r="E3626" s="74" t="s">
        <v>39</v>
      </c>
      <c r="F3626" s="33">
        <v>43196.702777777777</v>
      </c>
      <c r="G3626" s="51">
        <f t="shared" si="484"/>
        <v>0.23125000000436557</v>
      </c>
      <c r="H3626" s="31" t="str">
        <f t="shared" si="478"/>
        <v>ACCEPTABLE</v>
      </c>
      <c r="J3626" s="33">
        <v>43196.928472222222</v>
      </c>
      <c r="K3626" s="33">
        <v>43196.938194444447</v>
      </c>
      <c r="L3626" s="27">
        <f t="shared" si="479"/>
        <v>9.7222222248092294E-3</v>
      </c>
      <c r="M3626" s="28" t="str">
        <f t="shared" si="480"/>
        <v>TRUE</v>
      </c>
      <c r="N3626" s="31" t="s">
        <v>39</v>
      </c>
      <c r="O3626" s="29" t="s">
        <v>1711</v>
      </c>
      <c r="P3626"/>
      <c r="Q3626"/>
      <c r="R3626"/>
      <c r="S3626"/>
      <c r="T3626"/>
      <c r="U3626"/>
      <c r="V3626"/>
      <c r="W3626"/>
    </row>
    <row r="3627" spans="1:23" ht="27" customHeight="1" thickBot="1" x14ac:dyDescent="0.3">
      <c r="A3627" s="98">
        <v>20674</v>
      </c>
      <c r="B3627" s="66">
        <v>3717</v>
      </c>
      <c r="C3627" s="79" t="s">
        <v>340</v>
      </c>
      <c r="D3627" s="80">
        <v>43197.569444444445</v>
      </c>
      <c r="E3627" s="78" t="s">
        <v>41</v>
      </c>
      <c r="F3627" s="33">
        <v>43197.500694444447</v>
      </c>
      <c r="G3627" s="51">
        <f t="shared" si="484"/>
        <v>6.8749999998544808E-2</v>
      </c>
      <c r="H3627" s="31" t="str">
        <f t="shared" si="478"/>
        <v>ACCEPTABLE</v>
      </c>
      <c r="J3627" s="33">
        <v>43197.574999999997</v>
      </c>
      <c r="K3627" s="33">
        <v>43197.586111111108</v>
      </c>
      <c r="L3627" s="27">
        <f t="shared" si="479"/>
        <v>1.1111111110949423E-2</v>
      </c>
      <c r="M3627" s="28" t="str">
        <f t="shared" si="480"/>
        <v>TRUE</v>
      </c>
      <c r="N3627" s="31" t="s">
        <v>41</v>
      </c>
      <c r="O3627" s="29" t="s">
        <v>1792</v>
      </c>
      <c r="P3627"/>
      <c r="Q3627"/>
      <c r="R3627"/>
      <c r="S3627"/>
      <c r="T3627"/>
      <c r="U3627"/>
      <c r="V3627"/>
      <c r="W3627"/>
    </row>
    <row r="3628" spans="1:23" ht="27" customHeight="1" thickBot="1" x14ac:dyDescent="0.3">
      <c r="A3628" s="98">
        <v>20674</v>
      </c>
      <c r="B3628" s="66">
        <v>3718</v>
      </c>
      <c r="C3628" s="79" t="s">
        <v>51</v>
      </c>
      <c r="D3628" s="80">
        <v>43197.604166666664</v>
      </c>
      <c r="E3628" s="78" t="s">
        <v>39</v>
      </c>
      <c r="F3628" s="33">
        <v>43197.500694444447</v>
      </c>
      <c r="G3628" s="51">
        <f t="shared" si="484"/>
        <v>0.10347222221753327</v>
      </c>
      <c r="H3628" s="31" t="str">
        <f t="shared" si="478"/>
        <v>ACCEPTABLE</v>
      </c>
      <c r="J3628" s="33">
        <v>43197.611111111109</v>
      </c>
      <c r="K3628" s="33">
        <v>43197.620833333334</v>
      </c>
      <c r="L3628" s="27">
        <f t="shared" si="479"/>
        <v>9.7222222248092294E-3</v>
      </c>
      <c r="M3628" s="28" t="str">
        <f t="shared" si="480"/>
        <v>TRUE</v>
      </c>
      <c r="N3628" s="31" t="s">
        <v>39</v>
      </c>
      <c r="O3628" s="29" t="s">
        <v>1793</v>
      </c>
      <c r="P3628"/>
      <c r="Q3628"/>
      <c r="R3628"/>
      <c r="S3628"/>
      <c r="T3628"/>
      <c r="U3628"/>
      <c r="V3628"/>
      <c r="W3628"/>
    </row>
    <row r="3629" spans="1:23" ht="27" customHeight="1" thickBot="1" x14ac:dyDescent="0.3">
      <c r="A3629" s="97">
        <v>20675</v>
      </c>
      <c r="B3629" s="70">
        <v>3719</v>
      </c>
      <c r="C3629" s="75" t="s">
        <v>40</v>
      </c>
      <c r="D3629" s="76">
        <v>43198.555555555555</v>
      </c>
      <c r="E3629" s="74" t="s">
        <v>41</v>
      </c>
      <c r="F3629" s="33">
        <v>43198.443749999999</v>
      </c>
      <c r="G3629" s="51">
        <f t="shared" si="484"/>
        <v>0.11180555555620231</v>
      </c>
      <c r="H3629" s="31" t="str">
        <f t="shared" ref="H3629:H3683" si="485">IF(D3629-F3629&lt;0,"TOO LATE",IF(G3629="","",IF(OR(DAY(D3629-F3629)&gt;1,AND(HOUR(D3629-F3629)&gt;HOUR("0:59"),(SIGN(D3629-F3629)=1))),"ACCEPTABLE","TOO LATE")))</f>
        <v>ACCEPTABLE</v>
      </c>
      <c r="J3629" s="33">
        <v>43198.545138888891</v>
      </c>
      <c r="K3629" s="33">
        <v>43198.555555555555</v>
      </c>
      <c r="L3629" s="27">
        <f t="shared" si="479"/>
        <v>1.0416666664241347E-2</v>
      </c>
      <c r="M3629" s="28" t="str">
        <f t="shared" si="480"/>
        <v>TRUE</v>
      </c>
      <c r="N3629" s="31" t="s">
        <v>41</v>
      </c>
      <c r="O3629" s="29" t="s">
        <v>806</v>
      </c>
      <c r="P3629"/>
      <c r="Q3629"/>
      <c r="R3629"/>
      <c r="S3629"/>
      <c r="T3629"/>
      <c r="U3629"/>
      <c r="V3629"/>
      <c r="W3629"/>
    </row>
    <row r="3630" spans="1:23" ht="27" customHeight="1" thickBot="1" x14ac:dyDescent="0.3">
      <c r="A3630" s="97">
        <v>20675</v>
      </c>
      <c r="B3630" s="70">
        <v>3720</v>
      </c>
      <c r="C3630" s="75" t="s">
        <v>43</v>
      </c>
      <c r="D3630" s="76">
        <v>43198.590277777781</v>
      </c>
      <c r="E3630" s="74" t="s">
        <v>39</v>
      </c>
      <c r="F3630" s="33">
        <v>43198.443749999999</v>
      </c>
      <c r="G3630" s="51">
        <f t="shared" si="484"/>
        <v>0.14652777778246673</v>
      </c>
      <c r="H3630" s="31" t="str">
        <f t="shared" si="485"/>
        <v>ACCEPTABLE</v>
      </c>
      <c r="J3630" s="33">
        <v>43198.581250000003</v>
      </c>
      <c r="K3630" s="33">
        <v>43198.590277777781</v>
      </c>
      <c r="L3630" s="27">
        <f t="shared" ref="L3630:L3684" si="486">IF(OR(K3630="",J3630=""), "Incomplete Data", K3630-J3630)</f>
        <v>9.0277777781011537E-3</v>
      </c>
      <c r="M3630" s="28" t="str">
        <f t="shared" ref="M3630:M3684" si="487">_xlfn.IFS(OR(J3630=0,K3630=0,L3630=""), "Incomplete Data", OR(L3630&gt;$M$5,L3630&lt;-$M$5),"FALSE",  OR(L3630&lt;=$M$5,L3630&gt;-$M$5), "TRUE")</f>
        <v>TRUE</v>
      </c>
      <c r="N3630" s="31" t="s">
        <v>39</v>
      </c>
      <c r="O3630" s="29" t="s">
        <v>398</v>
      </c>
      <c r="P3630"/>
      <c r="Q3630"/>
      <c r="R3630"/>
      <c r="S3630"/>
      <c r="T3630"/>
      <c r="U3630"/>
      <c r="V3630"/>
      <c r="W3630"/>
    </row>
    <row r="3631" spans="1:23" ht="27" customHeight="1" thickBot="1" x14ac:dyDescent="0.3">
      <c r="A3631" s="98">
        <v>20676</v>
      </c>
      <c r="B3631" s="66">
        <v>3721</v>
      </c>
      <c r="C3631" s="79" t="s">
        <v>51</v>
      </c>
      <c r="D3631" s="80">
        <v>43199.423611111109</v>
      </c>
      <c r="E3631" s="66" t="s">
        <v>41</v>
      </c>
      <c r="F3631" s="33">
        <v>43199.21875</v>
      </c>
      <c r="G3631" s="51">
        <f t="shared" ref="G3631:G3634" si="488">IF(D3631="","",D3631-F3631)</f>
        <v>0.20486111110949423</v>
      </c>
      <c r="H3631" s="31" t="str">
        <f t="shared" si="485"/>
        <v>ACCEPTABLE</v>
      </c>
      <c r="J3631" s="33">
        <v>43199.443749999999</v>
      </c>
      <c r="K3631" s="33">
        <v>43199.452777777777</v>
      </c>
      <c r="L3631" s="27">
        <f t="shared" si="486"/>
        <v>9.0277777781011537E-3</v>
      </c>
      <c r="M3631" s="28" t="str">
        <f t="shared" si="487"/>
        <v>TRUE</v>
      </c>
      <c r="N3631" s="31" t="s">
        <v>41</v>
      </c>
      <c r="O3631" s="29" t="s">
        <v>821</v>
      </c>
      <c r="P3631"/>
      <c r="Q3631"/>
      <c r="R3631"/>
      <c r="S3631"/>
      <c r="T3631"/>
      <c r="U3631"/>
      <c r="V3631"/>
      <c r="W3631"/>
    </row>
    <row r="3632" spans="1:23" ht="27" customHeight="1" thickBot="1" x14ac:dyDescent="0.3">
      <c r="A3632" s="97">
        <v>20676</v>
      </c>
      <c r="B3632" s="70">
        <v>3722</v>
      </c>
      <c r="C3632" s="75" t="s">
        <v>340</v>
      </c>
      <c r="D3632" s="76">
        <v>43199.451388888891</v>
      </c>
      <c r="E3632" s="139" t="s">
        <v>39</v>
      </c>
      <c r="F3632" s="33">
        <v>43199.21875</v>
      </c>
      <c r="G3632" s="51">
        <f t="shared" si="488"/>
        <v>0.23263888889050577</v>
      </c>
      <c r="H3632" s="31" t="str">
        <f t="shared" si="485"/>
        <v>ACCEPTABLE</v>
      </c>
      <c r="J3632" s="33">
        <v>43199.468055555553</v>
      </c>
      <c r="K3632" s="33">
        <v>43199.480555555558</v>
      </c>
      <c r="L3632" s="27">
        <f t="shared" si="486"/>
        <v>1.2500000004365575E-2</v>
      </c>
      <c r="M3632" s="28" t="str">
        <f t="shared" si="487"/>
        <v>TRUE</v>
      </c>
      <c r="N3632" s="31" t="s">
        <v>39</v>
      </c>
      <c r="O3632" s="29" t="s">
        <v>794</v>
      </c>
      <c r="P3632"/>
      <c r="Q3632"/>
      <c r="R3632"/>
      <c r="S3632"/>
      <c r="T3632"/>
      <c r="U3632"/>
      <c r="V3632"/>
      <c r="W3632"/>
    </row>
    <row r="3633" spans="1:23" ht="27" customHeight="1" thickBot="1" x14ac:dyDescent="0.3">
      <c r="A3633" s="97">
        <v>20677</v>
      </c>
      <c r="B3633" s="70">
        <v>3723</v>
      </c>
      <c r="C3633" s="75" t="s">
        <v>40</v>
      </c>
      <c r="D3633" s="76">
        <v>43199.496527777781</v>
      </c>
      <c r="E3633" s="74" t="s">
        <v>41</v>
      </c>
      <c r="F3633" s="33">
        <v>43199.21875</v>
      </c>
      <c r="G3633" s="51">
        <f t="shared" si="488"/>
        <v>0.27777777778101154</v>
      </c>
      <c r="H3633" s="31" t="str">
        <f t="shared" si="485"/>
        <v>ACCEPTABLE</v>
      </c>
      <c r="J3633" s="33">
        <v>43199.520833333336</v>
      </c>
      <c r="K3633" s="33">
        <v>43199.530555555553</v>
      </c>
      <c r="L3633" s="27">
        <f t="shared" si="486"/>
        <v>9.7222222175332718E-3</v>
      </c>
      <c r="M3633" s="28" t="str">
        <f t="shared" si="487"/>
        <v>TRUE</v>
      </c>
      <c r="N3633" s="31" t="s">
        <v>41</v>
      </c>
      <c r="O3633" s="29" t="s">
        <v>349</v>
      </c>
      <c r="P3633"/>
      <c r="Q3633"/>
      <c r="R3633"/>
      <c r="S3633"/>
      <c r="T3633"/>
      <c r="U3633"/>
      <c r="V3633"/>
      <c r="W3633"/>
    </row>
    <row r="3634" spans="1:23" ht="27" customHeight="1" thickBot="1" x14ac:dyDescent="0.3">
      <c r="A3634" s="97">
        <v>20677</v>
      </c>
      <c r="B3634" s="70">
        <v>3724</v>
      </c>
      <c r="C3634" s="71" t="s">
        <v>43</v>
      </c>
      <c r="D3634" s="76">
        <v>43199.53125</v>
      </c>
      <c r="E3634" s="74" t="s">
        <v>39</v>
      </c>
      <c r="F3634" s="33">
        <v>43199.21875</v>
      </c>
      <c r="G3634" s="51">
        <f t="shared" si="488"/>
        <v>0.3125</v>
      </c>
      <c r="H3634" s="31" t="str">
        <f t="shared" si="485"/>
        <v>ACCEPTABLE</v>
      </c>
      <c r="J3634" s="33">
        <v>43199.556944444441</v>
      </c>
      <c r="K3634" s="33">
        <v>43199.566666666666</v>
      </c>
      <c r="L3634" s="27">
        <f t="shared" si="486"/>
        <v>9.7222222248092294E-3</v>
      </c>
      <c r="M3634" s="28" t="str">
        <f t="shared" si="487"/>
        <v>TRUE</v>
      </c>
      <c r="N3634" s="31" t="s">
        <v>39</v>
      </c>
      <c r="O3634" s="29" t="s">
        <v>44</v>
      </c>
      <c r="P3634"/>
      <c r="Q3634"/>
      <c r="R3634"/>
      <c r="S3634"/>
      <c r="T3634"/>
      <c r="U3634"/>
      <c r="V3634"/>
      <c r="W3634"/>
    </row>
    <row r="3635" spans="1:23" ht="27" customHeight="1" thickBot="1" x14ac:dyDescent="0.3">
      <c r="A3635" s="97">
        <v>20676</v>
      </c>
      <c r="B3635" s="70">
        <v>3725</v>
      </c>
      <c r="C3635" s="75" t="s">
        <v>53</v>
      </c>
      <c r="D3635" s="76">
        <v>43200.503472222219</v>
      </c>
      <c r="E3635" s="137" t="s">
        <v>41</v>
      </c>
      <c r="F3635" s="33">
        <v>43200.299305555556</v>
      </c>
      <c r="G3635" s="51">
        <f t="shared" ref="G3635:G3640" si="489">IF(D3635="","",D3635-F3635)</f>
        <v>0.20416666666278616</v>
      </c>
      <c r="H3635" s="31" t="str">
        <f t="shared" si="485"/>
        <v>ACCEPTABLE</v>
      </c>
      <c r="J3635" s="33">
        <v>43200.5</v>
      </c>
      <c r="K3635" s="33">
        <v>43200.509722222225</v>
      </c>
      <c r="L3635" s="27">
        <f t="shared" si="486"/>
        <v>9.7222222248092294E-3</v>
      </c>
      <c r="M3635" s="28" t="str">
        <f t="shared" si="487"/>
        <v>TRUE</v>
      </c>
      <c r="N3635" s="31" t="s">
        <v>41</v>
      </c>
      <c r="O3635" s="29" t="s">
        <v>542</v>
      </c>
      <c r="P3635"/>
      <c r="Q3635"/>
      <c r="R3635"/>
      <c r="S3635"/>
      <c r="T3635"/>
      <c r="U3635"/>
      <c r="V3635"/>
      <c r="W3635"/>
    </row>
    <row r="3636" spans="1:23" ht="27" customHeight="1" thickBot="1" x14ac:dyDescent="0.3">
      <c r="A3636" s="97">
        <v>20676</v>
      </c>
      <c r="B3636" s="70">
        <v>3726</v>
      </c>
      <c r="C3636" s="75" t="s">
        <v>311</v>
      </c>
      <c r="D3636" s="76">
        <v>43200.53125</v>
      </c>
      <c r="E3636" s="74" t="s">
        <v>39</v>
      </c>
      <c r="F3636" s="33">
        <v>43200.299305555556</v>
      </c>
      <c r="G3636" s="51">
        <f t="shared" si="489"/>
        <v>0.23194444444379769</v>
      </c>
      <c r="H3636" s="31" t="str">
        <f t="shared" si="485"/>
        <v>ACCEPTABLE</v>
      </c>
      <c r="J3636" s="33">
        <v>43200.527777777781</v>
      </c>
      <c r="K3636" s="33">
        <v>43200.547222222223</v>
      </c>
      <c r="L3636" s="27">
        <f t="shared" si="486"/>
        <v>1.9444444442342501E-2</v>
      </c>
      <c r="M3636" s="28" t="str">
        <f t="shared" si="487"/>
        <v>TRUE</v>
      </c>
      <c r="N3636" s="31" t="s">
        <v>39</v>
      </c>
      <c r="O3636" s="29" t="s">
        <v>1794</v>
      </c>
      <c r="P3636"/>
      <c r="Q3636"/>
      <c r="R3636"/>
      <c r="S3636"/>
      <c r="T3636"/>
      <c r="U3636"/>
      <c r="V3636"/>
      <c r="W3636"/>
    </row>
    <row r="3637" spans="1:23" ht="27" customHeight="1" thickBot="1" x14ac:dyDescent="0.3">
      <c r="A3637" s="98">
        <v>20677</v>
      </c>
      <c r="B3637" s="66">
        <v>3727</v>
      </c>
      <c r="C3637" s="79" t="s">
        <v>340</v>
      </c>
      <c r="D3637" s="80">
        <v>43201.309027777781</v>
      </c>
      <c r="E3637" s="78" t="s">
        <v>41</v>
      </c>
      <c r="F3637" s="33">
        <v>43201.230555555558</v>
      </c>
      <c r="G3637" s="51">
        <f t="shared" si="489"/>
        <v>7.8472222223354038E-2</v>
      </c>
      <c r="H3637" s="31" t="str">
        <f t="shared" si="485"/>
        <v>ACCEPTABLE</v>
      </c>
      <c r="J3637" s="33">
        <v>43201.303472222222</v>
      </c>
      <c r="K3637" s="33">
        <v>43201.314583333333</v>
      </c>
      <c r="L3637" s="27">
        <f t="shared" si="486"/>
        <v>1.1111111110949423E-2</v>
      </c>
      <c r="M3637" s="28" t="str">
        <f t="shared" si="487"/>
        <v>TRUE</v>
      </c>
      <c r="N3637" s="31" t="s">
        <v>41</v>
      </c>
      <c r="O3637" s="29" t="s">
        <v>1795</v>
      </c>
      <c r="P3637"/>
      <c r="Q3637"/>
      <c r="R3637"/>
      <c r="S3637"/>
      <c r="T3637"/>
      <c r="U3637"/>
      <c r="V3637"/>
      <c r="W3637"/>
    </row>
    <row r="3638" spans="1:23" ht="27" customHeight="1" thickBot="1" x14ac:dyDescent="0.3">
      <c r="A3638" s="98">
        <v>20677</v>
      </c>
      <c r="B3638" s="66">
        <v>3728</v>
      </c>
      <c r="C3638" s="79" t="s">
        <v>51</v>
      </c>
      <c r="D3638" s="80">
        <v>43201.34375</v>
      </c>
      <c r="E3638" s="78" t="s">
        <v>39</v>
      </c>
      <c r="F3638" s="33">
        <v>43201.230555555558</v>
      </c>
      <c r="G3638" s="51">
        <f t="shared" si="489"/>
        <v>0.1131944444423425</v>
      </c>
      <c r="H3638" s="31" t="str">
        <f t="shared" si="485"/>
        <v>ACCEPTABLE</v>
      </c>
      <c r="J3638" s="33">
        <v>43201.336805555555</v>
      </c>
      <c r="K3638" s="33">
        <v>43201.345833333333</v>
      </c>
      <c r="L3638" s="27">
        <f t="shared" si="486"/>
        <v>9.0277777781011537E-3</v>
      </c>
      <c r="M3638" s="28" t="str">
        <f t="shared" si="487"/>
        <v>TRUE</v>
      </c>
      <c r="N3638" s="31" t="s">
        <v>39</v>
      </c>
      <c r="O3638" s="29" t="s">
        <v>1796</v>
      </c>
      <c r="P3638"/>
      <c r="Q3638"/>
      <c r="R3638"/>
      <c r="S3638"/>
      <c r="T3638"/>
      <c r="U3638"/>
      <c r="V3638"/>
      <c r="W3638"/>
    </row>
    <row r="3639" spans="1:23" ht="27" customHeight="1" thickBot="1" x14ac:dyDescent="0.3">
      <c r="A3639" s="98">
        <v>20678</v>
      </c>
      <c r="B3639" s="66">
        <v>3729</v>
      </c>
      <c r="C3639" s="79" t="s">
        <v>340</v>
      </c>
      <c r="D3639" s="80">
        <v>43202.736111111109</v>
      </c>
      <c r="E3639" s="78" t="s">
        <v>41</v>
      </c>
      <c r="F3639" s="33">
        <v>43202.263888888891</v>
      </c>
      <c r="G3639" s="51">
        <f t="shared" si="489"/>
        <v>0.47222222221898846</v>
      </c>
      <c r="H3639" s="31" t="str">
        <f t="shared" si="485"/>
        <v>ACCEPTABLE</v>
      </c>
      <c r="J3639" s="33">
        <v>43202.723611111112</v>
      </c>
      <c r="K3639" s="33">
        <v>43202.732638888891</v>
      </c>
      <c r="L3639" s="27">
        <f t="shared" si="486"/>
        <v>9.0277777781011537E-3</v>
      </c>
      <c r="M3639" s="28" t="str">
        <f t="shared" si="487"/>
        <v>TRUE</v>
      </c>
      <c r="N3639" s="31" t="s">
        <v>41</v>
      </c>
      <c r="O3639" s="29" t="s">
        <v>1797</v>
      </c>
      <c r="P3639"/>
      <c r="Q3639"/>
      <c r="R3639"/>
      <c r="S3639"/>
      <c r="T3639"/>
      <c r="U3639"/>
      <c r="V3639"/>
      <c r="W3639"/>
    </row>
    <row r="3640" spans="1:23" ht="27" customHeight="1" thickBot="1" x14ac:dyDescent="0.3">
      <c r="A3640" s="130">
        <v>20678</v>
      </c>
      <c r="B3640" s="129">
        <v>3730</v>
      </c>
      <c r="C3640" s="131" t="s">
        <v>1522</v>
      </c>
      <c r="D3640" s="158">
        <v>43202.767361111109</v>
      </c>
      <c r="E3640" s="130" t="s">
        <v>128</v>
      </c>
      <c r="F3640" s="33">
        <v>43202.263888888891</v>
      </c>
      <c r="G3640" s="51">
        <f t="shared" si="489"/>
        <v>0.50347222221898846</v>
      </c>
      <c r="H3640" s="31" t="str">
        <f t="shared" si="485"/>
        <v>ACCEPTABLE</v>
      </c>
      <c r="J3640" s="33">
        <v>43202.755555555559</v>
      </c>
      <c r="K3640" s="33">
        <v>43202.763888888891</v>
      </c>
      <c r="L3640" s="27">
        <f t="shared" si="486"/>
        <v>8.333333331393078E-3</v>
      </c>
      <c r="M3640" s="28" t="str">
        <f t="shared" si="487"/>
        <v>TRUE</v>
      </c>
      <c r="N3640" s="31" t="s">
        <v>39</v>
      </c>
      <c r="O3640" s="29" t="s">
        <v>812</v>
      </c>
      <c r="P3640"/>
      <c r="Q3640"/>
      <c r="R3640"/>
      <c r="S3640"/>
      <c r="T3640"/>
      <c r="U3640"/>
      <c r="V3640"/>
      <c r="W3640"/>
    </row>
    <row r="3641" spans="1:23" ht="27" customHeight="1" thickBot="1" x14ac:dyDescent="0.3">
      <c r="A3641" s="97">
        <v>20679</v>
      </c>
      <c r="B3641" s="70">
        <v>3731</v>
      </c>
      <c r="C3641" s="75" t="s">
        <v>40</v>
      </c>
      <c r="D3641" s="76">
        <v>43202.784722222219</v>
      </c>
      <c r="E3641" s="74" t="s">
        <v>39</v>
      </c>
      <c r="F3641" s="33">
        <v>43202.664583333331</v>
      </c>
      <c r="G3641" s="51">
        <f t="shared" ref="G3641:G3651" si="490">IF(D3641="","",D3641-F3641)</f>
        <v>0.12013888888759539</v>
      </c>
      <c r="H3641" s="31" t="str">
        <f t="shared" si="485"/>
        <v>ACCEPTABLE</v>
      </c>
      <c r="J3641" s="33">
        <v>43202.802083333336</v>
      </c>
      <c r="K3641" s="33">
        <v>43202.8125</v>
      </c>
      <c r="L3641" s="27">
        <f t="shared" si="486"/>
        <v>1.0416666664241347E-2</v>
      </c>
      <c r="M3641" s="28" t="str">
        <f t="shared" si="487"/>
        <v>TRUE</v>
      </c>
      <c r="N3641" s="31" t="s">
        <v>39</v>
      </c>
      <c r="O3641" s="29" t="s">
        <v>1646</v>
      </c>
      <c r="P3641"/>
      <c r="Q3641"/>
      <c r="R3641"/>
      <c r="S3641"/>
      <c r="T3641"/>
      <c r="U3641"/>
      <c r="V3641"/>
      <c r="W3641"/>
    </row>
    <row r="3642" spans="1:23" ht="27" customHeight="1" thickBot="1" x14ac:dyDescent="0.3">
      <c r="A3642" s="97">
        <v>20677</v>
      </c>
      <c r="B3642" s="70">
        <v>3732</v>
      </c>
      <c r="C3642" s="75" t="s">
        <v>68</v>
      </c>
      <c r="D3642" s="76">
        <v>43203.590277777781</v>
      </c>
      <c r="E3642" s="74" t="s">
        <v>41</v>
      </c>
      <c r="F3642" s="33">
        <v>43203.500694444447</v>
      </c>
      <c r="G3642" s="51">
        <f t="shared" si="490"/>
        <v>8.9583333334303461E-2</v>
      </c>
      <c r="H3642" s="31" t="str">
        <f t="shared" si="485"/>
        <v>ACCEPTABLE</v>
      </c>
      <c r="J3642" s="33">
        <v>43203.581250000003</v>
      </c>
      <c r="K3642" s="33">
        <v>43203.590277777781</v>
      </c>
      <c r="L3642" s="27">
        <f t="shared" si="486"/>
        <v>9.0277777781011537E-3</v>
      </c>
      <c r="M3642" s="28" t="str">
        <f t="shared" si="487"/>
        <v>TRUE</v>
      </c>
      <c r="N3642" s="31" t="s">
        <v>41</v>
      </c>
      <c r="O3642" s="29" t="s">
        <v>181</v>
      </c>
      <c r="P3642"/>
      <c r="Q3642"/>
      <c r="R3642"/>
      <c r="S3642"/>
      <c r="T3642"/>
      <c r="U3642"/>
      <c r="V3642"/>
      <c r="W3642"/>
    </row>
    <row r="3643" spans="1:23" ht="27" customHeight="1" thickBot="1" x14ac:dyDescent="0.3">
      <c r="A3643" s="97">
        <v>20677</v>
      </c>
      <c r="B3643" s="70">
        <v>3733</v>
      </c>
      <c r="C3643" s="75" t="s">
        <v>340</v>
      </c>
      <c r="D3643" s="76">
        <v>43203.618055555555</v>
      </c>
      <c r="E3643" s="74" t="s">
        <v>39</v>
      </c>
      <c r="F3643" s="33">
        <v>43203.500694444447</v>
      </c>
      <c r="G3643" s="51">
        <f t="shared" si="490"/>
        <v>0.11736111110803904</v>
      </c>
      <c r="H3643" s="31" t="str">
        <f t="shared" si="485"/>
        <v>ACCEPTABLE</v>
      </c>
      <c r="J3643" s="33">
        <v>43203.611111111109</v>
      </c>
      <c r="K3643" s="33">
        <v>43203.625</v>
      </c>
      <c r="L3643" s="27">
        <f t="shared" si="486"/>
        <v>1.3888888890505768E-2</v>
      </c>
      <c r="M3643" s="28" t="str">
        <f t="shared" si="487"/>
        <v>TRUE</v>
      </c>
      <c r="N3643" s="31" t="s">
        <v>39</v>
      </c>
      <c r="O3643" s="29" t="s">
        <v>1798</v>
      </c>
      <c r="P3643"/>
      <c r="Q3643"/>
      <c r="R3643"/>
      <c r="S3643"/>
      <c r="T3643"/>
      <c r="U3643"/>
      <c r="V3643"/>
      <c r="W3643"/>
    </row>
    <row r="3644" spans="1:23" ht="27" customHeight="1" thickBot="1" x14ac:dyDescent="0.3">
      <c r="A3644" s="98">
        <v>20678</v>
      </c>
      <c r="B3644" s="66">
        <v>3734</v>
      </c>
      <c r="C3644" s="79" t="s">
        <v>64</v>
      </c>
      <c r="D3644" s="80">
        <v>43203.649305555555</v>
      </c>
      <c r="E3644" s="78" t="s">
        <v>41</v>
      </c>
      <c r="F3644" s="33">
        <v>43203.500694444447</v>
      </c>
      <c r="G3644" s="51">
        <f t="shared" si="490"/>
        <v>0.14861111110803904</v>
      </c>
      <c r="H3644" s="31" t="str">
        <f t="shared" si="485"/>
        <v>ACCEPTABLE</v>
      </c>
      <c r="J3644" s="33">
        <v>43203.647222222222</v>
      </c>
      <c r="K3644" s="33">
        <v>43203.657638888886</v>
      </c>
      <c r="L3644" s="27">
        <f t="shared" si="486"/>
        <v>1.0416666664241347E-2</v>
      </c>
      <c r="M3644" s="28" t="str">
        <f t="shared" si="487"/>
        <v>TRUE</v>
      </c>
      <c r="N3644" s="31" t="s">
        <v>41</v>
      </c>
      <c r="O3644" s="29" t="s">
        <v>812</v>
      </c>
      <c r="P3644"/>
      <c r="Q3644"/>
      <c r="R3644"/>
      <c r="S3644"/>
      <c r="T3644"/>
      <c r="U3644"/>
      <c r="V3644"/>
      <c r="W3644"/>
    </row>
    <row r="3645" spans="1:23" ht="27" customHeight="1" thickBot="1" x14ac:dyDescent="0.3">
      <c r="A3645" s="98">
        <v>20678</v>
      </c>
      <c r="B3645" s="66">
        <v>3735</v>
      </c>
      <c r="C3645" s="79" t="s">
        <v>64</v>
      </c>
      <c r="D3645" s="80">
        <v>43203.704861111109</v>
      </c>
      <c r="E3645" s="78" t="s">
        <v>39</v>
      </c>
      <c r="F3645" s="33">
        <v>43203.500694444447</v>
      </c>
      <c r="G3645" s="51">
        <f t="shared" si="490"/>
        <v>0.20416666666278616</v>
      </c>
      <c r="H3645" s="31" t="str">
        <f t="shared" si="485"/>
        <v>ACCEPTABLE</v>
      </c>
      <c r="J3645" s="33">
        <v>43203.697916666664</v>
      </c>
      <c r="K3645" s="33">
        <v>43203.708333333336</v>
      </c>
      <c r="L3645" s="27">
        <f t="shared" si="486"/>
        <v>1.0416666671517305E-2</v>
      </c>
      <c r="M3645" s="28" t="str">
        <f t="shared" si="487"/>
        <v>TRUE</v>
      </c>
      <c r="N3645" s="31" t="s">
        <v>39</v>
      </c>
      <c r="O3645" s="29" t="s">
        <v>812</v>
      </c>
      <c r="P3645"/>
      <c r="Q3645"/>
      <c r="R3645"/>
      <c r="S3645"/>
      <c r="T3645"/>
      <c r="U3645"/>
      <c r="V3645"/>
      <c r="W3645"/>
    </row>
    <row r="3646" spans="1:23" ht="27" customHeight="1" thickBot="1" x14ac:dyDescent="0.3">
      <c r="A3646" s="98">
        <v>20677</v>
      </c>
      <c r="B3646" s="66">
        <v>3736</v>
      </c>
      <c r="C3646" s="79" t="s">
        <v>340</v>
      </c>
      <c r="D3646" s="80">
        <v>43204.333333333336</v>
      </c>
      <c r="E3646" s="78" t="s">
        <v>41</v>
      </c>
      <c r="F3646" s="33">
        <v>43204.268750000003</v>
      </c>
      <c r="G3646" s="51">
        <f t="shared" si="490"/>
        <v>6.4583333332848269E-2</v>
      </c>
      <c r="H3646" s="31" t="str">
        <f t="shared" si="485"/>
        <v>ACCEPTABLE</v>
      </c>
      <c r="J3646" s="33">
        <v>43204.32916666667</v>
      </c>
      <c r="K3646" s="33">
        <v>43204.340277777781</v>
      </c>
      <c r="L3646" s="27">
        <f t="shared" si="486"/>
        <v>1.1111111110949423E-2</v>
      </c>
      <c r="M3646" s="28" t="str">
        <f t="shared" si="487"/>
        <v>TRUE</v>
      </c>
      <c r="N3646" s="31" t="s">
        <v>41</v>
      </c>
      <c r="O3646" s="29" t="s">
        <v>1558</v>
      </c>
      <c r="P3646"/>
      <c r="Q3646"/>
      <c r="R3646"/>
      <c r="S3646"/>
      <c r="T3646"/>
      <c r="U3646"/>
      <c r="V3646"/>
      <c r="W3646"/>
    </row>
    <row r="3647" spans="1:23" ht="27" customHeight="1" thickBot="1" x14ac:dyDescent="0.3">
      <c r="A3647" s="98">
        <v>20677</v>
      </c>
      <c r="B3647" s="66">
        <v>3737</v>
      </c>
      <c r="C3647" s="79" t="s">
        <v>68</v>
      </c>
      <c r="D3647" s="80">
        <v>43204.368055555555</v>
      </c>
      <c r="E3647" s="78" t="s">
        <v>39</v>
      </c>
      <c r="F3647" s="33">
        <v>43204.268750000003</v>
      </c>
      <c r="G3647" s="51">
        <f t="shared" si="490"/>
        <v>9.9305555551836733E-2</v>
      </c>
      <c r="H3647" s="31" t="str">
        <f t="shared" si="485"/>
        <v>ACCEPTABLE</v>
      </c>
      <c r="J3647" s="33">
        <v>43204.368055555555</v>
      </c>
      <c r="K3647" s="33">
        <v>43204.377083333333</v>
      </c>
      <c r="L3647" s="27">
        <f t="shared" si="486"/>
        <v>9.0277777781011537E-3</v>
      </c>
      <c r="M3647" s="28" t="str">
        <f t="shared" si="487"/>
        <v>TRUE</v>
      </c>
      <c r="N3647" s="31" t="s">
        <v>39</v>
      </c>
      <c r="O3647" s="29" t="s">
        <v>821</v>
      </c>
      <c r="P3647"/>
      <c r="Q3647"/>
      <c r="R3647"/>
      <c r="S3647"/>
      <c r="T3647"/>
      <c r="U3647"/>
      <c r="V3647"/>
      <c r="W3647"/>
    </row>
    <row r="3648" spans="1:23" ht="27" customHeight="1" thickBot="1" x14ac:dyDescent="0.3">
      <c r="A3648" s="97">
        <v>20678</v>
      </c>
      <c r="B3648" s="70">
        <v>3738</v>
      </c>
      <c r="C3648" s="75" t="s">
        <v>68</v>
      </c>
      <c r="D3648" s="76">
        <v>43204.444444444445</v>
      </c>
      <c r="E3648" s="74" t="s">
        <v>41</v>
      </c>
      <c r="F3648" s="33">
        <v>43204.268750000003</v>
      </c>
      <c r="G3648" s="51">
        <f t="shared" si="490"/>
        <v>0.1756944444423425</v>
      </c>
      <c r="H3648" s="31" t="str">
        <f t="shared" si="485"/>
        <v>ACCEPTABLE</v>
      </c>
      <c r="J3648" s="33">
        <v>43204.458333333336</v>
      </c>
      <c r="K3648" s="33">
        <v>43204.467361111114</v>
      </c>
      <c r="L3648" s="27">
        <f t="shared" si="486"/>
        <v>9.0277777781011537E-3</v>
      </c>
      <c r="M3648" s="28" t="str">
        <f t="shared" si="487"/>
        <v>TRUE</v>
      </c>
      <c r="N3648" s="31" t="s">
        <v>41</v>
      </c>
      <c r="O3648" s="29" t="s">
        <v>1799</v>
      </c>
      <c r="P3648"/>
      <c r="Q3648"/>
      <c r="R3648"/>
      <c r="S3648"/>
      <c r="T3648"/>
      <c r="U3648"/>
      <c r="V3648"/>
      <c r="W3648"/>
    </row>
    <row r="3649" spans="1:23" ht="27" customHeight="1" thickBot="1" x14ac:dyDescent="0.3">
      <c r="A3649" s="97">
        <v>20678</v>
      </c>
      <c r="B3649" s="70">
        <v>3739</v>
      </c>
      <c r="C3649" s="75" t="s">
        <v>340</v>
      </c>
      <c r="D3649" s="76">
        <v>43204.472222222219</v>
      </c>
      <c r="E3649" s="74" t="s">
        <v>39</v>
      </c>
      <c r="F3649" s="33">
        <v>43204.268750000003</v>
      </c>
      <c r="G3649" s="51">
        <f t="shared" si="490"/>
        <v>0.20347222221607808</v>
      </c>
      <c r="H3649" s="31" t="str">
        <f t="shared" si="485"/>
        <v>ACCEPTABLE</v>
      </c>
      <c r="J3649" s="33">
        <v>43204.488888888889</v>
      </c>
      <c r="K3649" s="33">
        <v>43204.5</v>
      </c>
      <c r="L3649" s="27">
        <f t="shared" si="486"/>
        <v>1.1111111110949423E-2</v>
      </c>
      <c r="M3649" s="28" t="str">
        <f t="shared" si="487"/>
        <v>TRUE</v>
      </c>
      <c r="N3649" s="31" t="s">
        <v>39</v>
      </c>
      <c r="O3649" s="29" t="s">
        <v>1800</v>
      </c>
      <c r="P3649"/>
      <c r="Q3649"/>
      <c r="R3649"/>
      <c r="S3649"/>
      <c r="T3649"/>
      <c r="U3649"/>
      <c r="V3649"/>
      <c r="W3649"/>
    </row>
    <row r="3650" spans="1:23" ht="27" customHeight="1" thickBot="1" x14ac:dyDescent="0.3">
      <c r="A3650" s="97">
        <v>20680</v>
      </c>
      <c r="B3650" s="70">
        <v>3740</v>
      </c>
      <c r="C3650" s="75" t="s">
        <v>40</v>
      </c>
      <c r="D3650" s="76">
        <v>43204.538194444445</v>
      </c>
      <c r="E3650" s="74" t="s">
        <v>41</v>
      </c>
      <c r="F3650" s="33">
        <v>43204.268750000003</v>
      </c>
      <c r="G3650" s="51">
        <f t="shared" si="490"/>
        <v>0.2694444444423425</v>
      </c>
      <c r="H3650" s="31" t="str">
        <f t="shared" si="485"/>
        <v>ACCEPTABLE</v>
      </c>
      <c r="J3650" s="33">
        <v>43204.529166666667</v>
      </c>
      <c r="K3650" s="33">
        <v>43204.538888888892</v>
      </c>
      <c r="L3650" s="27">
        <f t="shared" si="486"/>
        <v>9.7222222248092294E-3</v>
      </c>
      <c r="M3650" s="28" t="str">
        <f t="shared" si="487"/>
        <v>TRUE</v>
      </c>
      <c r="N3650" s="31" t="s">
        <v>41</v>
      </c>
      <c r="O3650" s="29" t="s">
        <v>1801</v>
      </c>
      <c r="P3650"/>
      <c r="Q3650"/>
      <c r="R3650"/>
      <c r="S3650"/>
      <c r="T3650"/>
      <c r="U3650"/>
      <c r="V3650"/>
      <c r="W3650"/>
    </row>
    <row r="3651" spans="1:23" ht="27" customHeight="1" thickBot="1" x14ac:dyDescent="0.3">
      <c r="A3651" s="97">
        <v>20680</v>
      </c>
      <c r="B3651" s="70">
        <v>3741</v>
      </c>
      <c r="C3651" s="75" t="s">
        <v>40</v>
      </c>
      <c r="D3651" s="76">
        <v>43204.555555555555</v>
      </c>
      <c r="E3651" s="74" t="s">
        <v>39</v>
      </c>
      <c r="F3651" s="33">
        <v>43204.268750000003</v>
      </c>
      <c r="G3651" s="51">
        <f t="shared" si="490"/>
        <v>0.28680555555183673</v>
      </c>
      <c r="H3651" s="31" t="str">
        <f t="shared" si="485"/>
        <v>ACCEPTABLE</v>
      </c>
      <c r="J3651" s="33">
        <v>43204.555555555555</v>
      </c>
      <c r="K3651" s="33">
        <v>43204.56527777778</v>
      </c>
      <c r="L3651" s="27">
        <f t="shared" si="486"/>
        <v>9.7222222248092294E-3</v>
      </c>
      <c r="M3651" s="28" t="str">
        <f t="shared" si="487"/>
        <v>TRUE</v>
      </c>
      <c r="N3651" s="31" t="s">
        <v>39</v>
      </c>
      <c r="O3651" s="29" t="s">
        <v>1802</v>
      </c>
      <c r="P3651"/>
      <c r="Q3651"/>
      <c r="R3651"/>
      <c r="S3651"/>
      <c r="T3651"/>
      <c r="U3651"/>
      <c r="V3651"/>
      <c r="W3651"/>
    </row>
    <row r="3652" spans="1:23" ht="27" customHeight="1" thickBot="1" x14ac:dyDescent="0.3">
      <c r="A3652" s="98">
        <v>20677</v>
      </c>
      <c r="B3652" s="66">
        <v>3742</v>
      </c>
      <c r="C3652" s="79" t="s">
        <v>68</v>
      </c>
      <c r="D3652" s="80">
        <v>43205.340277777781</v>
      </c>
      <c r="E3652" s="78" t="s">
        <v>41</v>
      </c>
      <c r="F3652" s="33">
        <v>43205.270833333336</v>
      </c>
      <c r="G3652" s="51">
        <f t="shared" ref="G3652:G3661" si="491">IF(D3652="","",D3652-F3652)</f>
        <v>6.9444444445252884E-2</v>
      </c>
      <c r="H3652" s="31" t="str">
        <f t="shared" si="485"/>
        <v>ACCEPTABLE</v>
      </c>
      <c r="J3652" s="33">
        <v>43205.341666666667</v>
      </c>
      <c r="K3652" s="33">
        <v>43205.350694444445</v>
      </c>
      <c r="L3652" s="27">
        <f t="shared" si="486"/>
        <v>9.0277777781011537E-3</v>
      </c>
      <c r="M3652" s="28" t="str">
        <f t="shared" si="487"/>
        <v>TRUE</v>
      </c>
      <c r="N3652" s="31" t="s">
        <v>41</v>
      </c>
      <c r="O3652" s="29" t="s">
        <v>96</v>
      </c>
      <c r="P3652"/>
      <c r="Q3652"/>
      <c r="R3652"/>
      <c r="S3652"/>
      <c r="T3652"/>
      <c r="U3652"/>
      <c r="V3652"/>
      <c r="W3652"/>
    </row>
    <row r="3653" spans="1:23" ht="27" customHeight="1" thickBot="1" x14ac:dyDescent="0.3">
      <c r="A3653" s="98">
        <v>20677</v>
      </c>
      <c r="B3653" s="66">
        <v>3743</v>
      </c>
      <c r="C3653" s="79" t="s">
        <v>340</v>
      </c>
      <c r="D3653" s="80">
        <v>43205.368055555555</v>
      </c>
      <c r="E3653" s="78" t="s">
        <v>39</v>
      </c>
      <c r="F3653" s="33">
        <v>43205.270833333336</v>
      </c>
      <c r="G3653" s="51">
        <f t="shared" si="491"/>
        <v>9.7222222218988463E-2</v>
      </c>
      <c r="H3653" s="31" t="str">
        <f t="shared" si="485"/>
        <v>ACCEPTABLE</v>
      </c>
      <c r="J3653" s="33">
        <v>43205.372916666667</v>
      </c>
      <c r="K3653" s="33">
        <v>43205.385416666664</v>
      </c>
      <c r="L3653" s="27">
        <f t="shared" si="486"/>
        <v>1.2499999997089617E-2</v>
      </c>
      <c r="M3653" s="28" t="str">
        <f t="shared" si="487"/>
        <v>TRUE</v>
      </c>
      <c r="N3653" s="31" t="s">
        <v>39</v>
      </c>
      <c r="O3653" s="29" t="s">
        <v>1803</v>
      </c>
      <c r="P3653"/>
      <c r="Q3653"/>
      <c r="R3653"/>
      <c r="S3653"/>
      <c r="T3653"/>
      <c r="U3653"/>
      <c r="V3653"/>
      <c r="W3653"/>
    </row>
    <row r="3654" spans="1:23" ht="27" customHeight="1" thickBot="1" x14ac:dyDescent="0.3">
      <c r="A3654" s="97">
        <v>20681</v>
      </c>
      <c r="B3654" s="70">
        <v>3744</v>
      </c>
      <c r="C3654" s="75" t="s">
        <v>40</v>
      </c>
      <c r="D3654" s="76">
        <v>43205.409722222219</v>
      </c>
      <c r="E3654" s="74" t="s">
        <v>41</v>
      </c>
      <c r="F3654" s="33">
        <v>43205.270833333336</v>
      </c>
      <c r="G3654" s="51">
        <f t="shared" si="491"/>
        <v>0.13888888888322981</v>
      </c>
      <c r="H3654" s="31" t="str">
        <f t="shared" si="485"/>
        <v>ACCEPTABLE</v>
      </c>
      <c r="J3654" s="33">
        <v>43205.408333333333</v>
      </c>
      <c r="K3654" s="33">
        <v>43205.418055555558</v>
      </c>
      <c r="L3654" s="27">
        <f t="shared" si="486"/>
        <v>9.7222222248092294E-3</v>
      </c>
      <c r="M3654" s="28" t="str">
        <f t="shared" si="487"/>
        <v>TRUE</v>
      </c>
      <c r="N3654" s="31" t="s">
        <v>41</v>
      </c>
      <c r="O3654" s="29" t="s">
        <v>88</v>
      </c>
      <c r="P3654"/>
      <c r="Q3654"/>
      <c r="R3654"/>
      <c r="S3654"/>
      <c r="T3654"/>
      <c r="U3654"/>
      <c r="V3654"/>
      <c r="W3654"/>
    </row>
    <row r="3655" spans="1:23" ht="27" customHeight="1" thickBot="1" x14ac:dyDescent="0.3">
      <c r="A3655" s="97">
        <v>20682</v>
      </c>
      <c r="B3655" s="70">
        <v>3745</v>
      </c>
      <c r="C3655" s="75" t="s">
        <v>40</v>
      </c>
      <c r="D3655" s="76">
        <v>43205.430555555555</v>
      </c>
      <c r="E3655" s="74" t="s">
        <v>39</v>
      </c>
      <c r="F3655" s="33">
        <v>43205.270833333336</v>
      </c>
      <c r="G3655" s="51">
        <f t="shared" si="491"/>
        <v>0.15972222221898846</v>
      </c>
      <c r="H3655" s="31" t="str">
        <f t="shared" si="485"/>
        <v>ACCEPTABLE</v>
      </c>
      <c r="J3655" s="33">
        <v>43205.45</v>
      </c>
      <c r="K3655" s="33">
        <v>43205.459027777775</v>
      </c>
      <c r="L3655" s="27">
        <f t="shared" si="486"/>
        <v>9.0277777781011537E-3</v>
      </c>
      <c r="M3655" s="28" t="str">
        <f t="shared" si="487"/>
        <v>TRUE</v>
      </c>
      <c r="N3655" s="31" t="s">
        <v>39</v>
      </c>
      <c r="O3655" s="29" t="s">
        <v>54</v>
      </c>
      <c r="P3655"/>
      <c r="Q3655"/>
      <c r="R3655"/>
      <c r="S3655"/>
      <c r="T3655"/>
      <c r="U3655"/>
      <c r="V3655"/>
      <c r="W3655"/>
    </row>
    <row r="3656" spans="1:23" ht="27" customHeight="1" thickBot="1" x14ac:dyDescent="0.3">
      <c r="A3656" s="98">
        <v>20683</v>
      </c>
      <c r="B3656" s="66">
        <v>3746</v>
      </c>
      <c r="C3656" s="79" t="s">
        <v>40</v>
      </c>
      <c r="D3656" s="80">
        <v>43205.680555555555</v>
      </c>
      <c r="E3656" s="78" t="s">
        <v>41</v>
      </c>
      <c r="F3656" s="33">
        <v>43205.561805555553</v>
      </c>
      <c r="G3656" s="51">
        <f t="shared" si="491"/>
        <v>0.11875000000145519</v>
      </c>
      <c r="H3656" s="31" t="str">
        <f t="shared" si="485"/>
        <v>ACCEPTABLE</v>
      </c>
      <c r="J3656" s="33">
        <v>43205.658333333333</v>
      </c>
      <c r="K3656" s="33">
        <v>43205.671527777777</v>
      </c>
      <c r="L3656" s="27">
        <f t="shared" si="486"/>
        <v>1.3194444443797693E-2</v>
      </c>
      <c r="M3656" s="28" t="str">
        <f t="shared" si="487"/>
        <v>TRUE</v>
      </c>
      <c r="N3656" s="31" t="s">
        <v>41</v>
      </c>
      <c r="O3656" s="29" t="s">
        <v>1804</v>
      </c>
      <c r="P3656"/>
      <c r="Q3656"/>
      <c r="R3656"/>
      <c r="S3656"/>
      <c r="T3656"/>
      <c r="U3656"/>
      <c r="V3656"/>
      <c r="W3656"/>
    </row>
    <row r="3657" spans="1:23" ht="27" customHeight="1" thickBot="1" x14ac:dyDescent="0.3">
      <c r="A3657" s="98">
        <v>20683</v>
      </c>
      <c r="B3657" s="66">
        <v>3747</v>
      </c>
      <c r="C3657" s="79" t="s">
        <v>43</v>
      </c>
      <c r="D3657" s="80">
        <v>43205.708333333336</v>
      </c>
      <c r="E3657" s="78" t="s">
        <v>39</v>
      </c>
      <c r="F3657" s="33">
        <v>43205.561805555553</v>
      </c>
      <c r="G3657" s="51">
        <f t="shared" si="491"/>
        <v>0.14652777778246673</v>
      </c>
      <c r="H3657" s="31" t="str">
        <f t="shared" si="485"/>
        <v>ACCEPTABLE</v>
      </c>
      <c r="J3657" s="33">
        <v>43205.697222222225</v>
      </c>
      <c r="K3657" s="33">
        <v>43205.705555555556</v>
      </c>
      <c r="L3657" s="27">
        <f t="shared" si="486"/>
        <v>8.333333331393078E-3</v>
      </c>
      <c r="M3657" s="28" t="str">
        <f t="shared" si="487"/>
        <v>TRUE</v>
      </c>
      <c r="N3657" s="31" t="s">
        <v>39</v>
      </c>
      <c r="O3657" s="29" t="s">
        <v>398</v>
      </c>
      <c r="P3657"/>
      <c r="Q3657"/>
      <c r="R3657"/>
      <c r="S3657"/>
      <c r="T3657"/>
      <c r="U3657"/>
      <c r="V3657"/>
      <c r="W3657"/>
    </row>
    <row r="3658" spans="1:23" ht="27" customHeight="1" thickBot="1" x14ac:dyDescent="0.3">
      <c r="A3658" s="97">
        <v>20681</v>
      </c>
      <c r="B3658" s="70">
        <v>3748</v>
      </c>
      <c r="C3658" s="75" t="s">
        <v>40</v>
      </c>
      <c r="D3658" s="76">
        <v>43206.152777777781</v>
      </c>
      <c r="E3658" s="74" t="s">
        <v>41</v>
      </c>
      <c r="F3658" s="33">
        <v>43205.861805555556</v>
      </c>
      <c r="G3658" s="51">
        <f t="shared" si="491"/>
        <v>0.29097222222480923</v>
      </c>
      <c r="H3658" s="31" t="str">
        <f t="shared" si="485"/>
        <v>ACCEPTABLE</v>
      </c>
      <c r="J3658" s="33">
        <v>43206.152777777781</v>
      </c>
      <c r="K3658" s="33">
        <v>43206.163194444445</v>
      </c>
      <c r="L3658" s="27">
        <f t="shared" si="486"/>
        <v>1.0416666664241347E-2</v>
      </c>
      <c r="M3658" s="28" t="str">
        <f t="shared" si="487"/>
        <v>TRUE</v>
      </c>
      <c r="N3658" s="31" t="s">
        <v>41</v>
      </c>
      <c r="O3658" s="29" t="s">
        <v>1805</v>
      </c>
      <c r="P3658"/>
      <c r="Q3658"/>
      <c r="R3658"/>
      <c r="S3658"/>
      <c r="T3658"/>
      <c r="U3658"/>
      <c r="V3658"/>
      <c r="W3658"/>
    </row>
    <row r="3659" spans="1:23" ht="27" customHeight="1" thickBot="1" x14ac:dyDescent="0.3">
      <c r="A3659" s="97">
        <v>20681</v>
      </c>
      <c r="B3659" s="70">
        <v>3749</v>
      </c>
      <c r="C3659" s="75" t="s">
        <v>40</v>
      </c>
      <c r="D3659" s="76">
        <v>43206.170138888891</v>
      </c>
      <c r="E3659" s="74" t="s">
        <v>39</v>
      </c>
      <c r="F3659" s="33">
        <v>43205.861805555556</v>
      </c>
      <c r="G3659" s="51">
        <f t="shared" si="491"/>
        <v>0.30833333333430346</v>
      </c>
      <c r="H3659" s="31" t="str">
        <f t="shared" si="485"/>
        <v>ACCEPTABLE</v>
      </c>
      <c r="J3659" s="33">
        <v>43206.175000000003</v>
      </c>
      <c r="K3659" s="33">
        <v>43206.18472222222</v>
      </c>
      <c r="L3659" s="27">
        <f t="shared" si="486"/>
        <v>9.7222222175332718E-3</v>
      </c>
      <c r="M3659" s="28" t="str">
        <f t="shared" si="487"/>
        <v>TRUE</v>
      </c>
      <c r="N3659" s="31" t="s">
        <v>39</v>
      </c>
      <c r="O3659" s="29" t="s">
        <v>1805</v>
      </c>
      <c r="P3659"/>
      <c r="Q3659"/>
      <c r="R3659"/>
      <c r="S3659"/>
      <c r="T3659"/>
      <c r="U3659"/>
      <c r="V3659"/>
      <c r="W3659"/>
    </row>
    <row r="3660" spans="1:23" ht="27" customHeight="1" thickBot="1" x14ac:dyDescent="0.3">
      <c r="A3660" s="98">
        <v>20683</v>
      </c>
      <c r="B3660" s="66">
        <v>3750</v>
      </c>
      <c r="C3660" s="79" t="s">
        <v>43</v>
      </c>
      <c r="D3660" s="80">
        <v>43206.361111111109</v>
      </c>
      <c r="E3660" s="78" t="s">
        <v>41</v>
      </c>
      <c r="F3660" s="33">
        <v>43206.254861111112</v>
      </c>
      <c r="G3660" s="51">
        <f t="shared" si="491"/>
        <v>0.10624999999708962</v>
      </c>
      <c r="H3660" s="31" t="str">
        <f t="shared" si="485"/>
        <v>ACCEPTABLE</v>
      </c>
      <c r="J3660" s="33">
        <v>43206.386805555558</v>
      </c>
      <c r="K3660" s="33">
        <v>43206.395833333336</v>
      </c>
      <c r="L3660" s="27">
        <f t="shared" si="486"/>
        <v>9.0277777781011537E-3</v>
      </c>
      <c r="M3660" s="28" t="str">
        <f t="shared" si="487"/>
        <v>TRUE</v>
      </c>
      <c r="N3660" s="31" t="s">
        <v>41</v>
      </c>
      <c r="O3660" s="29" t="s">
        <v>398</v>
      </c>
      <c r="P3660"/>
      <c r="Q3660"/>
      <c r="R3660"/>
      <c r="S3660"/>
      <c r="T3660"/>
      <c r="U3660"/>
      <c r="V3660"/>
      <c r="W3660"/>
    </row>
    <row r="3661" spans="1:23" ht="27" customHeight="1" thickBot="1" x14ac:dyDescent="0.3">
      <c r="A3661" s="98">
        <v>20683</v>
      </c>
      <c r="B3661" s="66">
        <v>3751</v>
      </c>
      <c r="C3661" s="79" t="s">
        <v>40</v>
      </c>
      <c r="D3661" s="80">
        <v>43206.392361111109</v>
      </c>
      <c r="E3661" s="78" t="s">
        <v>39</v>
      </c>
      <c r="F3661" s="33">
        <v>43206.254861111112</v>
      </c>
      <c r="G3661" s="51">
        <f t="shared" si="491"/>
        <v>0.13749999999708962</v>
      </c>
      <c r="H3661" s="31" t="str">
        <f t="shared" si="485"/>
        <v>ACCEPTABLE</v>
      </c>
      <c r="J3661" s="33">
        <v>43206.402777777781</v>
      </c>
      <c r="K3661" s="33">
        <v>43206.413888888892</v>
      </c>
      <c r="L3661" s="27">
        <f t="shared" si="486"/>
        <v>1.1111111110949423E-2</v>
      </c>
      <c r="M3661" s="28" t="str">
        <f t="shared" si="487"/>
        <v>TRUE</v>
      </c>
      <c r="N3661" s="31" t="s">
        <v>39</v>
      </c>
      <c r="O3661" s="29" t="s">
        <v>1806</v>
      </c>
      <c r="P3661"/>
      <c r="Q3661"/>
      <c r="R3661"/>
      <c r="S3661"/>
      <c r="T3661"/>
      <c r="U3661"/>
      <c r="V3661"/>
      <c r="W3661"/>
    </row>
    <row r="3662" spans="1:23" ht="27" customHeight="1" thickBot="1" x14ac:dyDescent="0.3">
      <c r="A3662" s="97">
        <v>20682</v>
      </c>
      <c r="B3662" s="70">
        <v>3752</v>
      </c>
      <c r="C3662" s="75" t="s">
        <v>43</v>
      </c>
      <c r="D3662" s="76">
        <v>43207.447916666664</v>
      </c>
      <c r="E3662" s="74" t="s">
        <v>41</v>
      </c>
      <c r="F3662" s="33">
        <v>43207.231249999997</v>
      </c>
      <c r="G3662" s="51">
        <f t="shared" ref="G3662:G3672" si="492">IF(D3662="","",D3662-F3662)</f>
        <v>0.21666666666715173</v>
      </c>
      <c r="H3662" s="31" t="str">
        <f t="shared" si="485"/>
        <v>ACCEPTABLE</v>
      </c>
      <c r="J3662" s="33">
        <v>43207.420138888891</v>
      </c>
      <c r="K3662" s="33">
        <v>43207.429166666669</v>
      </c>
      <c r="L3662" s="27">
        <f t="shared" si="486"/>
        <v>9.0277777781011537E-3</v>
      </c>
      <c r="M3662" s="28" t="str">
        <f t="shared" si="487"/>
        <v>TRUE</v>
      </c>
      <c r="N3662" s="31" t="s">
        <v>41</v>
      </c>
      <c r="O3662" s="29" t="s">
        <v>1767</v>
      </c>
      <c r="P3662"/>
      <c r="Q3662"/>
      <c r="R3662"/>
      <c r="S3662"/>
      <c r="T3662"/>
      <c r="U3662"/>
      <c r="V3662"/>
      <c r="W3662"/>
    </row>
    <row r="3663" spans="1:23" ht="27" customHeight="1" thickBot="1" x14ac:dyDescent="0.3">
      <c r="A3663" s="97">
        <v>20682</v>
      </c>
      <c r="B3663" s="70">
        <v>3753</v>
      </c>
      <c r="C3663" s="75" t="s">
        <v>40</v>
      </c>
      <c r="D3663" s="76">
        <v>43207.472222222219</v>
      </c>
      <c r="E3663" s="74" t="s">
        <v>39</v>
      </c>
      <c r="F3663" s="33">
        <v>43207.231249999997</v>
      </c>
      <c r="G3663" s="51">
        <f t="shared" si="492"/>
        <v>0.24097222222189885</v>
      </c>
      <c r="H3663" s="31" t="str">
        <f t="shared" si="485"/>
        <v>ACCEPTABLE</v>
      </c>
      <c r="J3663" s="33">
        <v>43207.456250000003</v>
      </c>
      <c r="K3663" s="33">
        <v>43207.466666666667</v>
      </c>
      <c r="L3663" s="27">
        <f t="shared" si="486"/>
        <v>1.0416666664241347E-2</v>
      </c>
      <c r="M3663" s="28" t="str">
        <f t="shared" si="487"/>
        <v>TRUE</v>
      </c>
      <c r="N3663" s="31" t="s">
        <v>39</v>
      </c>
      <c r="O3663" s="29" t="s">
        <v>1807</v>
      </c>
      <c r="P3663"/>
      <c r="Q3663"/>
      <c r="R3663"/>
      <c r="S3663"/>
      <c r="T3663"/>
      <c r="U3663"/>
      <c r="V3663"/>
      <c r="W3663"/>
    </row>
    <row r="3664" spans="1:23" ht="27" customHeight="1" thickBot="1" x14ac:dyDescent="0.3">
      <c r="A3664" s="97">
        <v>20669</v>
      </c>
      <c r="B3664" s="70">
        <v>3754</v>
      </c>
      <c r="C3664" s="75" t="s">
        <v>40</v>
      </c>
      <c r="D3664" s="76">
        <v>43208.590277777781</v>
      </c>
      <c r="E3664" s="74" t="s">
        <v>41</v>
      </c>
      <c r="F3664" s="33">
        <v>43208.54583333333</v>
      </c>
      <c r="G3664" s="51">
        <f t="shared" si="492"/>
        <v>4.444444445107365E-2</v>
      </c>
      <c r="H3664" s="31" t="str">
        <f t="shared" si="485"/>
        <v>ACCEPTABLE</v>
      </c>
      <c r="J3664" s="33">
        <v>43208.588888888888</v>
      </c>
      <c r="K3664" s="33">
        <v>43208.599305555559</v>
      </c>
      <c r="L3664" s="27">
        <f t="shared" si="486"/>
        <v>1.0416666671517305E-2</v>
      </c>
      <c r="M3664" s="28" t="str">
        <f t="shared" si="487"/>
        <v>TRUE</v>
      </c>
      <c r="N3664" s="31" t="s">
        <v>41</v>
      </c>
      <c r="O3664" s="29" t="s">
        <v>1808</v>
      </c>
      <c r="P3664"/>
      <c r="Q3664"/>
      <c r="R3664"/>
      <c r="S3664"/>
      <c r="T3664"/>
      <c r="U3664"/>
      <c r="V3664"/>
      <c r="W3664"/>
    </row>
    <row r="3665" spans="1:23" ht="27" customHeight="1" thickBot="1" x14ac:dyDescent="0.3">
      <c r="A3665" s="97">
        <v>20669</v>
      </c>
      <c r="B3665" s="70">
        <v>3755</v>
      </c>
      <c r="C3665" s="75" t="s">
        <v>43</v>
      </c>
      <c r="D3665" s="76">
        <v>43208.625</v>
      </c>
      <c r="E3665" s="74" t="s">
        <v>39</v>
      </c>
      <c r="F3665" s="33">
        <v>43208.54583333333</v>
      </c>
      <c r="G3665" s="51">
        <f t="shared" si="492"/>
        <v>7.9166666670062114E-2</v>
      </c>
      <c r="H3665" s="31" t="str">
        <f t="shared" si="485"/>
        <v>ACCEPTABLE</v>
      </c>
      <c r="J3665" s="33">
        <v>43208.627083333333</v>
      </c>
      <c r="K3665" s="33">
        <v>43208.636111111111</v>
      </c>
      <c r="L3665" s="27">
        <f t="shared" si="486"/>
        <v>9.0277777781011537E-3</v>
      </c>
      <c r="M3665" s="28" t="str">
        <f t="shared" si="487"/>
        <v>TRUE</v>
      </c>
      <c r="N3665" s="31" t="s">
        <v>39</v>
      </c>
      <c r="O3665" s="29" t="s">
        <v>44</v>
      </c>
      <c r="P3665"/>
      <c r="Q3665"/>
      <c r="R3665"/>
      <c r="S3665"/>
      <c r="T3665"/>
      <c r="U3665"/>
      <c r="V3665"/>
      <c r="W3665"/>
    </row>
    <row r="3666" spans="1:23" ht="27" customHeight="1" thickBot="1" x14ac:dyDescent="0.3">
      <c r="A3666" s="97">
        <v>20684</v>
      </c>
      <c r="B3666" s="70">
        <v>3756</v>
      </c>
      <c r="C3666" s="75" t="s">
        <v>340</v>
      </c>
      <c r="D3666" s="76">
        <v>43208.777777777781</v>
      </c>
      <c r="E3666" s="74" t="s">
        <v>41</v>
      </c>
      <c r="F3666" s="33">
        <v>43208.54583333333</v>
      </c>
      <c r="G3666" s="51">
        <f t="shared" si="492"/>
        <v>0.23194444445107365</v>
      </c>
      <c r="H3666" s="31" t="str">
        <f t="shared" si="485"/>
        <v>ACCEPTABLE</v>
      </c>
      <c r="J3666" s="33">
        <v>43208.763888888891</v>
      </c>
      <c r="K3666" s="33">
        <v>43208.777777777781</v>
      </c>
      <c r="L3666" s="27">
        <f t="shared" si="486"/>
        <v>1.3888888890505768E-2</v>
      </c>
      <c r="M3666" s="28" t="str">
        <f t="shared" si="487"/>
        <v>TRUE</v>
      </c>
      <c r="N3666" s="31" t="s">
        <v>41</v>
      </c>
      <c r="O3666" s="29" t="s">
        <v>1115</v>
      </c>
      <c r="P3666"/>
      <c r="Q3666"/>
      <c r="R3666"/>
      <c r="S3666"/>
      <c r="T3666"/>
      <c r="U3666"/>
      <c r="V3666"/>
      <c r="W3666"/>
    </row>
    <row r="3667" spans="1:23" ht="27" customHeight="1" thickBot="1" x14ac:dyDescent="0.3">
      <c r="A3667" s="97">
        <v>20684</v>
      </c>
      <c r="B3667" s="70">
        <v>3757</v>
      </c>
      <c r="C3667" s="75" t="s">
        <v>51</v>
      </c>
      <c r="D3667" s="76">
        <v>43208.809027777781</v>
      </c>
      <c r="E3667" s="74" t="s">
        <v>39</v>
      </c>
      <c r="F3667" s="33">
        <v>43208.54583333333</v>
      </c>
      <c r="G3667" s="51">
        <f t="shared" si="492"/>
        <v>0.26319444445107365</v>
      </c>
      <c r="H3667" s="31" t="str">
        <f t="shared" si="485"/>
        <v>ACCEPTABLE</v>
      </c>
      <c r="J3667" s="33">
        <v>43208.807638888888</v>
      </c>
      <c r="K3667" s="33">
        <v>43208.818055555559</v>
      </c>
      <c r="L3667" s="27">
        <f t="shared" si="486"/>
        <v>1.0416666671517305E-2</v>
      </c>
      <c r="M3667" s="28" t="str">
        <f t="shared" si="487"/>
        <v>TRUE</v>
      </c>
      <c r="N3667" s="31" t="s">
        <v>39</v>
      </c>
      <c r="O3667" s="29" t="s">
        <v>542</v>
      </c>
      <c r="P3667"/>
      <c r="Q3667"/>
      <c r="R3667"/>
      <c r="S3667"/>
      <c r="T3667"/>
      <c r="U3667"/>
      <c r="V3667"/>
      <c r="W3667"/>
    </row>
    <row r="3668" spans="1:23" ht="27" customHeight="1" thickBot="1" x14ac:dyDescent="0.3">
      <c r="A3668" s="97">
        <v>20684</v>
      </c>
      <c r="B3668" s="70">
        <v>3758</v>
      </c>
      <c r="C3668" s="75" t="s">
        <v>51</v>
      </c>
      <c r="D3668" s="76">
        <v>43209.444444444445</v>
      </c>
      <c r="E3668" s="74" t="s">
        <v>41</v>
      </c>
      <c r="F3668" s="33">
        <v>43209.273611111108</v>
      </c>
      <c r="G3668" s="51">
        <f t="shared" si="492"/>
        <v>0.17083333333721384</v>
      </c>
      <c r="H3668" s="31" t="str">
        <f t="shared" si="485"/>
        <v>ACCEPTABLE</v>
      </c>
      <c r="J3668" s="33">
        <v>43209.438888888886</v>
      </c>
      <c r="K3668" s="33">
        <v>43209.449305555558</v>
      </c>
      <c r="L3668" s="27">
        <f t="shared" si="486"/>
        <v>1.0416666671517305E-2</v>
      </c>
      <c r="M3668" s="28" t="str">
        <f t="shared" si="487"/>
        <v>TRUE</v>
      </c>
      <c r="N3668" s="31" t="s">
        <v>41</v>
      </c>
      <c r="O3668" s="29" t="s">
        <v>422</v>
      </c>
      <c r="P3668"/>
      <c r="Q3668"/>
      <c r="R3668"/>
      <c r="S3668"/>
      <c r="T3668"/>
      <c r="U3668"/>
      <c r="V3668"/>
      <c r="W3668"/>
    </row>
    <row r="3669" spans="1:23" ht="27" customHeight="1" thickBot="1" x14ac:dyDescent="0.3">
      <c r="A3669" s="97">
        <v>20684</v>
      </c>
      <c r="B3669" s="70">
        <v>3759</v>
      </c>
      <c r="C3669" s="75" t="s">
        <v>340</v>
      </c>
      <c r="D3669" s="76">
        <v>43209.482638888891</v>
      </c>
      <c r="E3669" s="74" t="s">
        <v>39</v>
      </c>
      <c r="F3669" s="33">
        <v>43209.273611111108</v>
      </c>
      <c r="G3669" s="51">
        <f t="shared" si="492"/>
        <v>0.20902777778246673</v>
      </c>
      <c r="H3669" s="31" t="str">
        <f t="shared" si="485"/>
        <v>ACCEPTABLE</v>
      </c>
      <c r="J3669" s="33">
        <v>43209.486111111109</v>
      </c>
      <c r="K3669" s="33">
        <v>43209.496527777781</v>
      </c>
      <c r="L3669" s="27">
        <f t="shared" si="486"/>
        <v>1.0416666671517305E-2</v>
      </c>
      <c r="M3669" s="28" t="str">
        <f t="shared" si="487"/>
        <v>TRUE</v>
      </c>
      <c r="N3669" s="31" t="s">
        <v>39</v>
      </c>
      <c r="O3669" s="29" t="s">
        <v>1115</v>
      </c>
      <c r="P3669"/>
      <c r="Q3669"/>
      <c r="R3669"/>
      <c r="S3669"/>
      <c r="T3669"/>
      <c r="U3669"/>
      <c r="V3669"/>
      <c r="W3669"/>
    </row>
    <row r="3670" spans="1:23" ht="27" customHeight="1" thickBot="1" x14ac:dyDescent="0.3">
      <c r="A3670" s="97">
        <v>20685</v>
      </c>
      <c r="B3670" s="70">
        <v>3760</v>
      </c>
      <c r="C3670" s="75" t="s">
        <v>40</v>
      </c>
      <c r="D3670" s="76">
        <v>43209.854166666664</v>
      </c>
      <c r="E3670" s="74" t="s">
        <v>41</v>
      </c>
      <c r="F3670" s="33">
        <v>43209.720833333333</v>
      </c>
      <c r="G3670" s="51">
        <f t="shared" si="492"/>
        <v>0.13333333333139308</v>
      </c>
      <c r="H3670" s="31" t="str">
        <f t="shared" si="485"/>
        <v>ACCEPTABLE</v>
      </c>
      <c r="J3670" s="33">
        <v>43209.970833333333</v>
      </c>
      <c r="K3670" s="33">
        <v>43209.984027777777</v>
      </c>
      <c r="L3670" s="27">
        <f t="shared" si="486"/>
        <v>1.3194444443797693E-2</v>
      </c>
      <c r="M3670" s="28" t="str">
        <f t="shared" si="487"/>
        <v>TRUE</v>
      </c>
      <c r="N3670" s="31" t="s">
        <v>41</v>
      </c>
      <c r="O3670" s="29" t="s">
        <v>1725</v>
      </c>
      <c r="P3670"/>
      <c r="Q3670"/>
      <c r="R3670"/>
      <c r="S3670"/>
      <c r="T3670"/>
      <c r="U3670"/>
      <c r="V3670"/>
      <c r="W3670"/>
    </row>
    <row r="3671" spans="1:23" ht="27" customHeight="1" thickBot="1" x14ac:dyDescent="0.3">
      <c r="A3671" s="97">
        <v>20685</v>
      </c>
      <c r="B3671" s="70">
        <v>3761</v>
      </c>
      <c r="C3671" s="75" t="s">
        <v>43</v>
      </c>
      <c r="D3671" s="76">
        <v>43209.885416666664</v>
      </c>
      <c r="E3671" s="74" t="s">
        <v>39</v>
      </c>
      <c r="F3671" s="33">
        <v>43209.720833333333</v>
      </c>
      <c r="G3671" s="51">
        <f t="shared" si="492"/>
        <v>0.16458333333139308</v>
      </c>
      <c r="H3671" s="31" t="str">
        <f t="shared" si="485"/>
        <v>ACCEPTABLE</v>
      </c>
      <c r="J3671" s="33">
        <v>43210.011805555558</v>
      </c>
      <c r="K3671" s="33">
        <v>43210.020833333336</v>
      </c>
      <c r="L3671" s="27">
        <f t="shared" si="486"/>
        <v>9.0277777781011537E-3</v>
      </c>
      <c r="M3671" s="28" t="str">
        <f t="shared" si="487"/>
        <v>TRUE</v>
      </c>
      <c r="N3671" s="31" t="s">
        <v>39</v>
      </c>
      <c r="O3671" s="29" t="s">
        <v>398</v>
      </c>
      <c r="P3671"/>
      <c r="Q3671"/>
      <c r="R3671"/>
      <c r="S3671"/>
      <c r="T3671"/>
      <c r="U3671"/>
      <c r="V3671"/>
      <c r="W3671"/>
    </row>
    <row r="3672" spans="1:23" ht="27" customHeight="1" thickBot="1" x14ac:dyDescent="0.3">
      <c r="A3672" s="97">
        <v>20686</v>
      </c>
      <c r="B3672" s="70">
        <v>3762</v>
      </c>
      <c r="C3672" s="75" t="s">
        <v>340</v>
      </c>
      <c r="D3672" s="76">
        <v>43211.611111111109</v>
      </c>
      <c r="E3672" s="74" t="s">
        <v>41</v>
      </c>
      <c r="F3672" s="33">
        <v>43211.446527777778</v>
      </c>
      <c r="G3672" s="51">
        <f t="shared" si="492"/>
        <v>0.16458333333139308</v>
      </c>
      <c r="H3672" s="31" t="str">
        <f t="shared" si="485"/>
        <v>ACCEPTABLE</v>
      </c>
      <c r="J3672" s="33">
        <v>43211.611111111109</v>
      </c>
      <c r="K3672" s="33">
        <v>43211.622916666667</v>
      </c>
      <c r="L3672" s="27">
        <f t="shared" si="486"/>
        <v>1.1805555557657499E-2</v>
      </c>
      <c r="M3672" s="28" t="str">
        <f t="shared" si="487"/>
        <v>TRUE</v>
      </c>
      <c r="N3672" s="31" t="s">
        <v>41</v>
      </c>
      <c r="O3672" s="29" t="s">
        <v>1040</v>
      </c>
      <c r="P3672"/>
      <c r="Q3672"/>
      <c r="R3672"/>
      <c r="S3672"/>
      <c r="T3672"/>
      <c r="U3672"/>
      <c r="V3672"/>
      <c r="W3672"/>
    </row>
    <row r="3673" spans="1:23" ht="27" customHeight="1" thickBot="1" x14ac:dyDescent="0.3">
      <c r="A3673" s="97">
        <v>20686</v>
      </c>
      <c r="B3673" s="70">
        <v>3763</v>
      </c>
      <c r="C3673" s="75" t="s">
        <v>53</v>
      </c>
      <c r="D3673" s="76">
        <v>43211.638888888891</v>
      </c>
      <c r="E3673" s="74" t="s">
        <v>39</v>
      </c>
      <c r="F3673" s="33">
        <v>43211.446527777778</v>
      </c>
      <c r="G3673" s="51">
        <f t="shared" ref="G3673:G3730" si="493">IF(D3673="","",D3673-F3673)</f>
        <v>0.19236111111240461</v>
      </c>
      <c r="H3673" s="31" t="str">
        <f t="shared" si="485"/>
        <v>ACCEPTABLE</v>
      </c>
      <c r="J3673" s="33">
        <v>43211.654861111114</v>
      </c>
      <c r="K3673" s="33">
        <v>43211.664583333331</v>
      </c>
      <c r="L3673" s="27">
        <f t="shared" si="486"/>
        <v>9.7222222175332718E-3</v>
      </c>
      <c r="M3673" s="28" t="str">
        <f t="shared" si="487"/>
        <v>TRUE</v>
      </c>
      <c r="N3673" s="31" t="s">
        <v>39</v>
      </c>
      <c r="O3673" s="29" t="s">
        <v>1809</v>
      </c>
      <c r="P3673"/>
      <c r="Q3673"/>
      <c r="R3673"/>
      <c r="S3673"/>
      <c r="T3673"/>
      <c r="U3673"/>
      <c r="V3673"/>
      <c r="W3673"/>
    </row>
    <row r="3674" spans="1:23" ht="27" customHeight="1" thickBot="1" x14ac:dyDescent="0.3">
      <c r="A3674" s="98">
        <v>20687</v>
      </c>
      <c r="B3674" s="66">
        <v>3765</v>
      </c>
      <c r="C3674" s="79" t="s">
        <v>40</v>
      </c>
      <c r="D3674" s="80">
        <v>43211.6875</v>
      </c>
      <c r="E3674" s="78" t="s">
        <v>41</v>
      </c>
      <c r="F3674" s="33">
        <v>43211.446527777778</v>
      </c>
      <c r="G3674" s="51">
        <f t="shared" si="493"/>
        <v>0.24097222222189885</v>
      </c>
      <c r="H3674" s="31" t="str">
        <f t="shared" si="485"/>
        <v>ACCEPTABLE</v>
      </c>
      <c r="J3674" s="33">
        <v>43211.692361111112</v>
      </c>
      <c r="K3674" s="33">
        <v>43211.701388888891</v>
      </c>
      <c r="L3674" s="27">
        <f t="shared" si="486"/>
        <v>9.0277777781011537E-3</v>
      </c>
      <c r="M3674" s="28" t="str">
        <f t="shared" si="487"/>
        <v>TRUE</v>
      </c>
      <c r="N3674" s="31" t="s">
        <v>41</v>
      </c>
      <c r="O3674" s="29" t="s">
        <v>1810</v>
      </c>
      <c r="P3674"/>
      <c r="Q3674"/>
      <c r="R3674"/>
      <c r="S3674"/>
      <c r="T3674"/>
      <c r="U3674"/>
      <c r="V3674"/>
      <c r="W3674"/>
    </row>
    <row r="3675" spans="1:23" ht="27" customHeight="1" thickBot="1" x14ac:dyDescent="0.3">
      <c r="A3675" s="98">
        <v>20687</v>
      </c>
      <c r="B3675" s="66">
        <v>3766</v>
      </c>
      <c r="C3675" s="79" t="s">
        <v>40</v>
      </c>
      <c r="D3675" s="80">
        <v>43211.704861111109</v>
      </c>
      <c r="E3675" s="78" t="s">
        <v>39</v>
      </c>
      <c r="F3675" s="33">
        <v>43211.446527777778</v>
      </c>
      <c r="G3675" s="51">
        <f t="shared" si="493"/>
        <v>0.25833333333139308</v>
      </c>
      <c r="H3675" s="31" t="str">
        <f t="shared" si="485"/>
        <v>ACCEPTABLE</v>
      </c>
      <c r="J3675" s="33">
        <v>43211.713194444441</v>
      </c>
      <c r="K3675" s="33">
        <v>43211.723611111112</v>
      </c>
      <c r="L3675" s="27">
        <f t="shared" si="486"/>
        <v>1.0416666671517305E-2</v>
      </c>
      <c r="M3675" s="28" t="str">
        <f t="shared" si="487"/>
        <v>TRUE</v>
      </c>
      <c r="N3675" s="31" t="s">
        <v>39</v>
      </c>
      <c r="O3675" s="29" t="s">
        <v>1810</v>
      </c>
      <c r="P3675"/>
      <c r="Q3675"/>
      <c r="R3675"/>
      <c r="S3675"/>
      <c r="T3675"/>
      <c r="U3675"/>
      <c r="V3675"/>
      <c r="W3675"/>
    </row>
    <row r="3676" spans="1:23" ht="27" customHeight="1" thickBot="1" x14ac:dyDescent="0.3">
      <c r="A3676" s="98">
        <v>20688</v>
      </c>
      <c r="B3676" s="66">
        <v>3767</v>
      </c>
      <c r="C3676" s="79" t="s">
        <v>40</v>
      </c>
      <c r="D3676" s="80">
        <v>43212.277777777781</v>
      </c>
      <c r="E3676" s="78" t="s">
        <v>41</v>
      </c>
      <c r="F3676" s="33">
        <v>43211.739583333336</v>
      </c>
      <c r="G3676" s="51">
        <f t="shared" si="493"/>
        <v>0.53819444444525288</v>
      </c>
      <c r="H3676" s="31" t="str">
        <f t="shared" si="485"/>
        <v>ACCEPTABLE</v>
      </c>
      <c r="J3676" s="33">
        <v>43212.243750000001</v>
      </c>
      <c r="K3676" s="33">
        <v>43212.254861111112</v>
      </c>
      <c r="L3676" s="27">
        <f t="shared" si="486"/>
        <v>1.1111111110949423E-2</v>
      </c>
      <c r="M3676" s="28" t="str">
        <f t="shared" si="487"/>
        <v>TRUE</v>
      </c>
      <c r="N3676" s="31" t="s">
        <v>41</v>
      </c>
      <c r="O3676" s="29" t="s">
        <v>1456</v>
      </c>
      <c r="P3676"/>
      <c r="Q3676"/>
      <c r="R3676"/>
      <c r="S3676"/>
      <c r="T3676"/>
      <c r="U3676"/>
      <c r="V3676"/>
      <c r="W3676"/>
    </row>
    <row r="3677" spans="1:23" ht="27" customHeight="1" thickBot="1" x14ac:dyDescent="0.3">
      <c r="A3677" s="98">
        <v>20688</v>
      </c>
      <c r="B3677" s="66">
        <v>3768</v>
      </c>
      <c r="C3677" s="79" t="s">
        <v>43</v>
      </c>
      <c r="D3677" s="80">
        <v>43212.291666666664</v>
      </c>
      <c r="E3677" s="78" t="s">
        <v>39</v>
      </c>
      <c r="F3677" s="33">
        <v>43211.739583333336</v>
      </c>
      <c r="G3677" s="51">
        <f t="shared" si="493"/>
        <v>0.55208333332848269</v>
      </c>
      <c r="H3677" s="31" t="str">
        <f t="shared" si="485"/>
        <v>ACCEPTABLE</v>
      </c>
      <c r="J3677" s="33">
        <v>43212.290277777778</v>
      </c>
      <c r="K3677" s="33">
        <v>43212.3</v>
      </c>
      <c r="L3677" s="27">
        <f t="shared" si="486"/>
        <v>9.7222222248092294E-3</v>
      </c>
      <c r="M3677" s="28" t="str">
        <f t="shared" si="487"/>
        <v>TRUE</v>
      </c>
      <c r="N3677" s="31" t="s">
        <v>39</v>
      </c>
      <c r="O3677" s="29" t="s">
        <v>398</v>
      </c>
      <c r="P3677"/>
      <c r="Q3677"/>
      <c r="R3677"/>
      <c r="S3677"/>
      <c r="T3677"/>
      <c r="U3677"/>
      <c r="V3677"/>
      <c r="W3677"/>
    </row>
    <row r="3678" spans="1:23" ht="27" customHeight="1" thickBot="1" x14ac:dyDescent="0.3">
      <c r="A3678" s="97">
        <v>20686</v>
      </c>
      <c r="B3678" s="70">
        <v>3769</v>
      </c>
      <c r="C3678" s="75" t="s">
        <v>68</v>
      </c>
      <c r="D3678" s="76">
        <v>43212.486111111109</v>
      </c>
      <c r="E3678" s="74" t="s">
        <v>41</v>
      </c>
      <c r="F3678" s="33">
        <v>43212.270833333336</v>
      </c>
      <c r="G3678" s="51">
        <f t="shared" si="493"/>
        <v>0.21527777777373558</v>
      </c>
      <c r="H3678" s="31" t="str">
        <f t="shared" si="485"/>
        <v>ACCEPTABLE</v>
      </c>
      <c r="J3678" s="33">
        <v>43212.48333333333</v>
      </c>
      <c r="K3678" s="33">
        <v>43212.492361111108</v>
      </c>
      <c r="L3678" s="27">
        <f t="shared" si="486"/>
        <v>9.0277777781011537E-3</v>
      </c>
      <c r="M3678" s="28" t="str">
        <f t="shared" si="487"/>
        <v>TRUE</v>
      </c>
      <c r="N3678" s="31" t="s">
        <v>41</v>
      </c>
      <c r="O3678" s="29" t="s">
        <v>181</v>
      </c>
      <c r="P3678"/>
      <c r="Q3678"/>
      <c r="R3678"/>
      <c r="S3678"/>
      <c r="T3678"/>
      <c r="U3678"/>
      <c r="V3678"/>
      <c r="W3678"/>
    </row>
    <row r="3679" spans="1:23" ht="27" customHeight="1" thickBot="1" x14ac:dyDescent="0.3">
      <c r="A3679" s="97">
        <v>20686</v>
      </c>
      <c r="B3679" s="70">
        <v>3770</v>
      </c>
      <c r="C3679" s="75" t="s">
        <v>340</v>
      </c>
      <c r="D3679" s="76">
        <v>43212.513888888891</v>
      </c>
      <c r="E3679" s="74" t="s">
        <v>39</v>
      </c>
      <c r="F3679" s="33">
        <v>43212.270833333336</v>
      </c>
      <c r="G3679" s="51">
        <f t="shared" si="493"/>
        <v>0.24305555555474712</v>
      </c>
      <c r="H3679" s="31" t="str">
        <f t="shared" si="485"/>
        <v>ACCEPTABLE</v>
      </c>
      <c r="J3679" s="33">
        <v>43212.511805555558</v>
      </c>
      <c r="K3679" s="33">
        <v>43212.524305555555</v>
      </c>
      <c r="L3679" s="27">
        <f t="shared" si="486"/>
        <v>1.2499999997089617E-2</v>
      </c>
      <c r="M3679" s="28" t="str">
        <f t="shared" si="487"/>
        <v>TRUE</v>
      </c>
      <c r="N3679" s="31" t="s">
        <v>39</v>
      </c>
      <c r="O3679" s="29" t="s">
        <v>1648</v>
      </c>
      <c r="P3679"/>
      <c r="Q3679"/>
      <c r="R3679"/>
      <c r="S3679"/>
      <c r="T3679"/>
      <c r="U3679"/>
      <c r="V3679"/>
      <c r="W3679"/>
    </row>
    <row r="3680" spans="1:23" ht="27" customHeight="1" thickBot="1" x14ac:dyDescent="0.3">
      <c r="A3680" s="97">
        <v>20689</v>
      </c>
      <c r="B3680" s="70">
        <v>3771</v>
      </c>
      <c r="C3680" s="75" t="s">
        <v>40</v>
      </c>
      <c r="D3680" s="76">
        <v>43212.826388888891</v>
      </c>
      <c r="E3680" s="74" t="s">
        <v>41</v>
      </c>
      <c r="F3680" s="33">
        <v>43212.731249999997</v>
      </c>
      <c r="G3680" s="51">
        <f t="shared" si="493"/>
        <v>9.5138888893416151E-2</v>
      </c>
      <c r="H3680" s="31" t="str">
        <f t="shared" si="485"/>
        <v>ACCEPTABLE</v>
      </c>
      <c r="J3680" s="33">
        <v>43212.817361111112</v>
      </c>
      <c r="K3680" s="33">
        <v>43212.82916666667</v>
      </c>
      <c r="L3680" s="27">
        <f t="shared" si="486"/>
        <v>1.1805555557657499E-2</v>
      </c>
      <c r="M3680" s="28" t="str">
        <f t="shared" si="487"/>
        <v>TRUE</v>
      </c>
      <c r="N3680" s="31" t="s">
        <v>41</v>
      </c>
      <c r="O3680" s="29" t="s">
        <v>1811</v>
      </c>
      <c r="P3680"/>
      <c r="Q3680"/>
      <c r="R3680"/>
      <c r="S3680"/>
      <c r="T3680"/>
      <c r="U3680"/>
      <c r="V3680"/>
      <c r="W3680"/>
    </row>
    <row r="3681" spans="1:23" ht="27" customHeight="1" thickBot="1" x14ac:dyDescent="0.3">
      <c r="A3681" s="97">
        <v>20689</v>
      </c>
      <c r="B3681" s="70">
        <v>3772</v>
      </c>
      <c r="C3681" s="75" t="s">
        <v>43</v>
      </c>
      <c r="D3681" s="76">
        <v>43212.861111111109</v>
      </c>
      <c r="E3681" s="74" t="s">
        <v>39</v>
      </c>
      <c r="F3681" s="33">
        <v>43212.731249999997</v>
      </c>
      <c r="G3681" s="51">
        <f t="shared" si="493"/>
        <v>0.12986111111240461</v>
      </c>
      <c r="H3681" s="31" t="str">
        <f t="shared" si="485"/>
        <v>ACCEPTABLE</v>
      </c>
      <c r="J3681" s="33">
        <v>43212.881944444445</v>
      </c>
      <c r="K3681" s="33">
        <v>43212.892361111109</v>
      </c>
      <c r="L3681" s="27">
        <f t="shared" si="486"/>
        <v>1.0416666664241347E-2</v>
      </c>
      <c r="M3681" s="28" t="str">
        <f t="shared" si="487"/>
        <v>TRUE</v>
      </c>
      <c r="N3681" s="31" t="s">
        <v>39</v>
      </c>
      <c r="O3681" s="29" t="s">
        <v>1812</v>
      </c>
      <c r="P3681"/>
      <c r="Q3681"/>
      <c r="R3681"/>
      <c r="S3681"/>
      <c r="T3681"/>
      <c r="U3681"/>
      <c r="V3681"/>
      <c r="W3681"/>
    </row>
    <row r="3682" spans="1:23" ht="27" customHeight="1" thickBot="1" x14ac:dyDescent="0.3">
      <c r="A3682" s="97">
        <v>20690</v>
      </c>
      <c r="B3682" s="70">
        <v>3773</v>
      </c>
      <c r="C3682" s="75" t="s">
        <v>40</v>
      </c>
      <c r="D3682" s="76">
        <v>43213.447916666664</v>
      </c>
      <c r="E3682" s="75" t="s">
        <v>41</v>
      </c>
      <c r="F3682" s="33">
        <v>43213.377083333333</v>
      </c>
      <c r="G3682" s="51">
        <f t="shared" si="493"/>
        <v>7.0833333331393078E-2</v>
      </c>
      <c r="H3682" s="31" t="str">
        <f t="shared" si="485"/>
        <v>ACCEPTABLE</v>
      </c>
      <c r="J3682" s="33">
        <v>43213.490277777775</v>
      </c>
      <c r="K3682" s="33">
        <v>43213.502083333333</v>
      </c>
      <c r="L3682" s="27">
        <f t="shared" si="486"/>
        <v>1.1805555557657499E-2</v>
      </c>
      <c r="M3682" s="28" t="str">
        <f t="shared" si="487"/>
        <v>TRUE</v>
      </c>
      <c r="N3682" s="31" t="s">
        <v>41</v>
      </c>
      <c r="O3682" s="29" t="s">
        <v>1813</v>
      </c>
      <c r="P3682"/>
      <c r="Q3682"/>
      <c r="R3682"/>
      <c r="S3682"/>
      <c r="T3682"/>
      <c r="U3682"/>
      <c r="V3682"/>
      <c r="W3682"/>
    </row>
    <row r="3683" spans="1:23" ht="27" customHeight="1" thickBot="1" x14ac:dyDescent="0.3">
      <c r="A3683" s="97">
        <v>20690</v>
      </c>
      <c r="B3683" s="70">
        <v>3774</v>
      </c>
      <c r="C3683" s="75" t="s">
        <v>43</v>
      </c>
      <c r="D3683" s="76">
        <v>43213.479166666664</v>
      </c>
      <c r="E3683" s="75" t="s">
        <v>39</v>
      </c>
      <c r="F3683" s="33">
        <v>43213.377083333333</v>
      </c>
      <c r="G3683" s="51">
        <f t="shared" si="493"/>
        <v>0.10208333333139308</v>
      </c>
      <c r="H3683" s="31" t="str">
        <f t="shared" si="485"/>
        <v>ACCEPTABLE</v>
      </c>
      <c r="J3683" s="33">
        <v>43213.531944444447</v>
      </c>
      <c r="K3683" s="33">
        <v>43213.541666666664</v>
      </c>
      <c r="L3683" s="27">
        <f t="shared" si="486"/>
        <v>9.7222222175332718E-3</v>
      </c>
      <c r="M3683" s="28" t="str">
        <f t="shared" si="487"/>
        <v>TRUE</v>
      </c>
      <c r="N3683" s="31" t="s">
        <v>39</v>
      </c>
      <c r="O3683" s="29" t="s">
        <v>398</v>
      </c>
      <c r="P3683"/>
      <c r="Q3683"/>
      <c r="R3683"/>
      <c r="S3683"/>
      <c r="T3683"/>
      <c r="U3683"/>
      <c r="V3683"/>
      <c r="W3683"/>
    </row>
    <row r="3684" spans="1:23" ht="27" customHeight="1" thickBot="1" x14ac:dyDescent="0.3">
      <c r="A3684" s="97">
        <v>20690</v>
      </c>
      <c r="B3684" s="70">
        <v>3775</v>
      </c>
      <c r="C3684" s="75" t="s">
        <v>43</v>
      </c>
      <c r="D3684" s="76">
        <v>43213.840277777781</v>
      </c>
      <c r="E3684" s="75" t="s">
        <v>41</v>
      </c>
      <c r="F3684" s="33">
        <v>43213.734027777777</v>
      </c>
      <c r="G3684" s="51">
        <f t="shared" si="493"/>
        <v>0.10625000000436557</v>
      </c>
      <c r="H3684" s="31" t="str">
        <f t="shared" ref="H3684:H3741" si="494">IF(D3684-F3684&lt;0,"TOO LATE",IF(G3684="","",IF(OR(DAY(D3684-F3684)&gt;1,AND(HOUR(D3684-F3684)&gt;HOUR("0:59"),(SIGN(D3684-F3684)=1))),"ACCEPTABLE","TOO LATE")))</f>
        <v>ACCEPTABLE</v>
      </c>
      <c r="J3684" s="33">
        <v>43213.843055555553</v>
      </c>
      <c r="K3684" s="33">
        <v>43213.853472222225</v>
      </c>
      <c r="L3684" s="27">
        <f t="shared" si="486"/>
        <v>1.0416666671517305E-2</v>
      </c>
      <c r="M3684" s="28" t="str">
        <f t="shared" si="487"/>
        <v>TRUE</v>
      </c>
      <c r="N3684" s="31" t="s">
        <v>41</v>
      </c>
      <c r="O3684" s="29" t="s">
        <v>398</v>
      </c>
      <c r="P3684"/>
      <c r="Q3684"/>
      <c r="R3684"/>
      <c r="S3684"/>
      <c r="T3684"/>
      <c r="U3684"/>
      <c r="V3684"/>
      <c r="W3684"/>
    </row>
    <row r="3685" spans="1:23" ht="27" customHeight="1" thickBot="1" x14ac:dyDescent="0.3">
      <c r="A3685" s="97">
        <v>20690</v>
      </c>
      <c r="B3685" s="70">
        <v>3776</v>
      </c>
      <c r="C3685" s="75" t="s">
        <v>40</v>
      </c>
      <c r="D3685" s="76">
        <v>43213.875</v>
      </c>
      <c r="E3685" s="75" t="s">
        <v>39</v>
      </c>
      <c r="F3685" s="33">
        <v>43213.734027777777</v>
      </c>
      <c r="G3685" s="51">
        <f t="shared" si="493"/>
        <v>0.14097222222335404</v>
      </c>
      <c r="H3685" s="31" t="str">
        <f t="shared" si="494"/>
        <v>ACCEPTABLE</v>
      </c>
      <c r="J3685" s="33">
        <v>43213.868055555555</v>
      </c>
      <c r="K3685" s="33">
        <v>43213.881944444445</v>
      </c>
      <c r="L3685" s="27">
        <f t="shared" ref="L3685:L3742" si="495">IF(OR(K3685="",J3685=""), "Incomplete Data", K3685-J3685)</f>
        <v>1.3888888890505768E-2</v>
      </c>
      <c r="M3685" s="28" t="str">
        <f t="shared" ref="M3685:M3742" si="496">_xlfn.IFS(OR(J3685=0,K3685=0,L3685=""), "Incomplete Data", OR(L3685&gt;$M$5,L3685&lt;-$M$5),"FALSE",  OR(L3685&lt;=$M$5,L3685&gt;-$M$5), "TRUE")</f>
        <v>TRUE</v>
      </c>
      <c r="N3685" s="31" t="s">
        <v>39</v>
      </c>
      <c r="O3685" s="29" t="s">
        <v>1813</v>
      </c>
      <c r="P3685"/>
      <c r="Q3685"/>
      <c r="R3685"/>
      <c r="S3685"/>
      <c r="T3685"/>
      <c r="U3685"/>
      <c r="V3685"/>
      <c r="W3685"/>
    </row>
    <row r="3686" spans="1:23" ht="27" customHeight="1" thickBot="1" x14ac:dyDescent="0.3">
      <c r="A3686" s="97">
        <v>20689</v>
      </c>
      <c r="B3686" s="70">
        <v>3777</v>
      </c>
      <c r="C3686" s="75" t="s">
        <v>43</v>
      </c>
      <c r="D3686" s="76">
        <v>43214.111111111109</v>
      </c>
      <c r="E3686" s="74" t="s">
        <v>41</v>
      </c>
      <c r="F3686" s="33">
        <v>43213.734027777777</v>
      </c>
      <c r="G3686" s="51">
        <f t="shared" si="493"/>
        <v>0.37708333333284827</v>
      </c>
      <c r="H3686" s="31" t="str">
        <f t="shared" si="494"/>
        <v>ACCEPTABLE</v>
      </c>
      <c r="J3686" s="33">
        <v>43214.040277777778</v>
      </c>
      <c r="K3686" s="33">
        <v>43214.049305555556</v>
      </c>
      <c r="L3686" s="27">
        <f t="shared" si="495"/>
        <v>9.0277777781011537E-3</v>
      </c>
      <c r="M3686" s="28" t="str">
        <f t="shared" si="496"/>
        <v>TRUE</v>
      </c>
      <c r="N3686" s="31" t="s">
        <v>41</v>
      </c>
      <c r="O3686" s="29" t="s">
        <v>398</v>
      </c>
      <c r="P3686"/>
      <c r="Q3686"/>
      <c r="R3686"/>
      <c r="S3686"/>
      <c r="T3686"/>
      <c r="U3686"/>
      <c r="V3686"/>
      <c r="W3686"/>
    </row>
    <row r="3687" spans="1:23" ht="27" customHeight="1" thickBot="1" x14ac:dyDescent="0.3">
      <c r="A3687" s="97">
        <v>20689</v>
      </c>
      <c r="B3687" s="70">
        <v>3778</v>
      </c>
      <c r="C3687" s="75" t="s">
        <v>40</v>
      </c>
      <c r="D3687" s="76">
        <v>43214.138888888891</v>
      </c>
      <c r="E3687" s="74" t="s">
        <v>39</v>
      </c>
      <c r="F3687" s="33">
        <v>43213.734027777777</v>
      </c>
      <c r="G3687" s="51">
        <f t="shared" si="493"/>
        <v>0.40486111111385981</v>
      </c>
      <c r="H3687" s="31" t="str">
        <f t="shared" si="494"/>
        <v>ACCEPTABLE</v>
      </c>
      <c r="J3687" s="33">
        <v>43214.078472222223</v>
      </c>
      <c r="K3687" s="33">
        <v>43214.087500000001</v>
      </c>
      <c r="L3687" s="27">
        <f t="shared" si="495"/>
        <v>9.0277777781011537E-3</v>
      </c>
      <c r="M3687" s="28" t="str">
        <f t="shared" si="496"/>
        <v>TRUE</v>
      </c>
      <c r="N3687" s="31" t="s">
        <v>39</v>
      </c>
      <c r="O3687" s="29" t="s">
        <v>1811</v>
      </c>
      <c r="P3687"/>
      <c r="Q3687"/>
      <c r="R3687"/>
      <c r="S3687"/>
      <c r="T3687"/>
      <c r="U3687"/>
      <c r="V3687"/>
      <c r="W3687"/>
    </row>
    <row r="3688" spans="1:23" ht="27" customHeight="1" thickBot="1" x14ac:dyDescent="0.3">
      <c r="A3688" s="97">
        <v>20691</v>
      </c>
      <c r="B3688" s="70">
        <v>3779</v>
      </c>
      <c r="C3688" s="75" t="s">
        <v>340</v>
      </c>
      <c r="D3688" s="76">
        <v>43214.256944444445</v>
      </c>
      <c r="E3688" s="74" t="s">
        <v>41</v>
      </c>
      <c r="F3688" s="33">
        <v>43213.734027777777</v>
      </c>
      <c r="G3688" s="51">
        <f t="shared" si="493"/>
        <v>0.52291666666860692</v>
      </c>
      <c r="H3688" s="31" t="str">
        <f t="shared" si="494"/>
        <v>ACCEPTABLE</v>
      </c>
      <c r="J3688" s="33">
        <v>43214.246527777781</v>
      </c>
      <c r="K3688" s="33">
        <v>43214.256944444445</v>
      </c>
      <c r="L3688" s="27">
        <f t="shared" si="495"/>
        <v>1.0416666664241347E-2</v>
      </c>
      <c r="M3688" s="28" t="str">
        <f t="shared" si="496"/>
        <v>TRUE</v>
      </c>
      <c r="N3688" s="31" t="s">
        <v>41</v>
      </c>
      <c r="O3688" s="29" t="s">
        <v>595</v>
      </c>
      <c r="P3688"/>
      <c r="Q3688"/>
      <c r="R3688"/>
      <c r="S3688"/>
      <c r="T3688"/>
      <c r="U3688"/>
      <c r="V3688"/>
      <c r="W3688"/>
    </row>
    <row r="3689" spans="1:23" ht="27" customHeight="1" thickBot="1" x14ac:dyDescent="0.3">
      <c r="A3689" s="98">
        <v>20691</v>
      </c>
      <c r="B3689" s="66">
        <v>3780</v>
      </c>
      <c r="C3689" s="79" t="s">
        <v>51</v>
      </c>
      <c r="D3689" s="80">
        <v>43214.291666666664</v>
      </c>
      <c r="E3689" s="78" t="s">
        <v>39</v>
      </c>
      <c r="F3689" s="33">
        <v>43213.734027777777</v>
      </c>
      <c r="G3689" s="51">
        <f t="shared" si="493"/>
        <v>0.55763888888759539</v>
      </c>
      <c r="H3689" s="31" t="str">
        <f t="shared" si="494"/>
        <v>ACCEPTABLE</v>
      </c>
      <c r="J3689" s="33">
        <v>43214.275000000001</v>
      </c>
      <c r="K3689" s="33">
        <v>43214.288194444445</v>
      </c>
      <c r="L3689" s="27">
        <f t="shared" si="495"/>
        <v>1.3194444443797693E-2</v>
      </c>
      <c r="M3689" s="28" t="str">
        <f t="shared" si="496"/>
        <v>TRUE</v>
      </c>
      <c r="N3689" s="31" t="s">
        <v>39</v>
      </c>
      <c r="O3689" s="29" t="s">
        <v>542</v>
      </c>
      <c r="P3689"/>
      <c r="Q3689"/>
      <c r="R3689"/>
      <c r="S3689"/>
      <c r="T3689"/>
      <c r="U3689"/>
      <c r="V3689"/>
      <c r="W3689"/>
    </row>
    <row r="3690" spans="1:23" ht="27" customHeight="1" thickBot="1" x14ac:dyDescent="0.3">
      <c r="A3690" s="97">
        <v>20691</v>
      </c>
      <c r="B3690" s="70">
        <v>3781</v>
      </c>
      <c r="C3690" s="75" t="s">
        <v>43</v>
      </c>
      <c r="D3690" s="76">
        <v>43214.40625</v>
      </c>
      <c r="E3690" s="74" t="s">
        <v>41</v>
      </c>
      <c r="F3690" s="33">
        <v>43214.350694444445</v>
      </c>
      <c r="G3690" s="51">
        <f t="shared" si="493"/>
        <v>5.5555555554747116E-2</v>
      </c>
      <c r="H3690" s="31" t="str">
        <f t="shared" si="494"/>
        <v>ACCEPTABLE</v>
      </c>
      <c r="J3690" s="33">
        <v>43214.365972222222</v>
      </c>
      <c r="K3690" s="33">
        <v>43214.375</v>
      </c>
      <c r="L3690" s="27">
        <f t="shared" si="495"/>
        <v>9.0277777781011537E-3</v>
      </c>
      <c r="M3690" s="28" t="str">
        <f t="shared" si="496"/>
        <v>TRUE</v>
      </c>
      <c r="N3690" s="31" t="s">
        <v>41</v>
      </c>
      <c r="O3690" s="29" t="s">
        <v>1814</v>
      </c>
      <c r="P3690"/>
      <c r="Q3690"/>
      <c r="R3690"/>
      <c r="S3690"/>
      <c r="T3690"/>
      <c r="U3690"/>
      <c r="V3690"/>
      <c r="W3690"/>
    </row>
    <row r="3691" spans="1:23" ht="27" customHeight="1" thickBot="1" x14ac:dyDescent="0.3">
      <c r="A3691" s="97">
        <v>20691</v>
      </c>
      <c r="B3691" s="70">
        <v>3782</v>
      </c>
      <c r="C3691" s="75" t="s">
        <v>43</v>
      </c>
      <c r="D3691" s="76">
        <v>43214.427083333336</v>
      </c>
      <c r="E3691" s="74" t="s">
        <v>39</v>
      </c>
      <c r="F3691" s="33">
        <v>43214.350694444445</v>
      </c>
      <c r="G3691" s="51">
        <f t="shared" si="493"/>
        <v>7.6388888890505768E-2</v>
      </c>
      <c r="H3691" s="31" t="str">
        <f t="shared" si="494"/>
        <v>ACCEPTABLE</v>
      </c>
      <c r="J3691" s="33">
        <v>43214.401388888888</v>
      </c>
      <c r="K3691" s="33">
        <v>43214.411111111112</v>
      </c>
      <c r="L3691" s="27">
        <f t="shared" si="495"/>
        <v>9.7222222248092294E-3</v>
      </c>
      <c r="M3691" s="28" t="str">
        <f t="shared" si="496"/>
        <v>TRUE</v>
      </c>
      <c r="N3691" s="31" t="s">
        <v>39</v>
      </c>
      <c r="O3691" s="29" t="s">
        <v>1814</v>
      </c>
      <c r="P3691"/>
      <c r="Q3691"/>
      <c r="R3691"/>
      <c r="S3691"/>
      <c r="T3691"/>
      <c r="U3691"/>
      <c r="V3691"/>
      <c r="W3691"/>
    </row>
    <row r="3692" spans="1:23" ht="27" customHeight="1" thickBot="1" x14ac:dyDescent="0.3">
      <c r="A3692" s="98">
        <v>20691</v>
      </c>
      <c r="B3692" s="66">
        <v>3783</v>
      </c>
      <c r="C3692" s="79" t="s">
        <v>51</v>
      </c>
      <c r="D3692" s="80">
        <v>43215.381944444445</v>
      </c>
      <c r="E3692" s="78" t="s">
        <v>41</v>
      </c>
      <c r="F3692" s="33">
        <v>43215.272916666669</v>
      </c>
      <c r="G3692" s="51">
        <f t="shared" si="493"/>
        <v>0.10902777777664596</v>
      </c>
      <c r="H3692" s="31" t="str">
        <f t="shared" si="494"/>
        <v>ACCEPTABLE</v>
      </c>
      <c r="J3692" s="33">
        <v>43215.347222222219</v>
      </c>
      <c r="K3692" s="33">
        <v>43215.356249999997</v>
      </c>
      <c r="L3692" s="27">
        <f t="shared" si="495"/>
        <v>9.0277777781011537E-3</v>
      </c>
      <c r="M3692" s="28" t="str">
        <f t="shared" si="496"/>
        <v>TRUE</v>
      </c>
      <c r="N3692" s="31" t="s">
        <v>41</v>
      </c>
      <c r="O3692" s="29" t="s">
        <v>422</v>
      </c>
      <c r="P3692"/>
      <c r="Q3692"/>
      <c r="R3692"/>
      <c r="S3692"/>
      <c r="T3692"/>
      <c r="U3692"/>
      <c r="V3692"/>
      <c r="W3692"/>
    </row>
    <row r="3693" spans="1:23" ht="27" customHeight="1" thickBot="1" x14ac:dyDescent="0.3">
      <c r="A3693" s="97">
        <v>20691</v>
      </c>
      <c r="B3693" s="70">
        <v>3784</v>
      </c>
      <c r="C3693" s="75" t="s">
        <v>340</v>
      </c>
      <c r="D3693" s="76">
        <v>43215.409722222219</v>
      </c>
      <c r="E3693" s="74" t="s">
        <v>39</v>
      </c>
      <c r="F3693" s="33">
        <v>43215.272916666669</v>
      </c>
      <c r="G3693" s="51">
        <f t="shared" si="493"/>
        <v>0.13680555555038154</v>
      </c>
      <c r="H3693" s="31" t="str">
        <f t="shared" si="494"/>
        <v>ACCEPTABLE</v>
      </c>
      <c r="J3693" s="33">
        <v>43215.395833333336</v>
      </c>
      <c r="K3693" s="33">
        <v>43215.40625</v>
      </c>
      <c r="L3693" s="27">
        <f t="shared" si="495"/>
        <v>1.0416666664241347E-2</v>
      </c>
      <c r="M3693" s="28" t="str">
        <f t="shared" si="496"/>
        <v>TRUE</v>
      </c>
      <c r="N3693" s="31" t="s">
        <v>39</v>
      </c>
      <c r="O3693" s="29" t="s">
        <v>1815</v>
      </c>
      <c r="P3693"/>
      <c r="Q3693"/>
      <c r="R3693"/>
      <c r="S3693"/>
      <c r="T3693"/>
      <c r="U3693"/>
      <c r="V3693"/>
      <c r="W3693"/>
    </row>
    <row r="3694" spans="1:23" ht="27" customHeight="1" thickBot="1" x14ac:dyDescent="0.3">
      <c r="A3694" s="97">
        <v>20692</v>
      </c>
      <c r="B3694" s="70">
        <v>3785</v>
      </c>
      <c r="C3694" s="75" t="s">
        <v>40</v>
      </c>
      <c r="D3694" s="76">
        <v>43215.447916666664</v>
      </c>
      <c r="E3694" s="74" t="s">
        <v>41</v>
      </c>
      <c r="F3694" s="33">
        <v>43215.272916666669</v>
      </c>
      <c r="G3694" s="51">
        <f t="shared" si="493"/>
        <v>0.17499999999563443</v>
      </c>
      <c r="H3694" s="31" t="str">
        <f t="shared" si="494"/>
        <v>ACCEPTABLE</v>
      </c>
      <c r="J3694" s="33">
        <v>43215.430555555555</v>
      </c>
      <c r="K3694" s="33">
        <v>43215.441666666666</v>
      </c>
      <c r="L3694" s="27">
        <f t="shared" si="495"/>
        <v>1.1111111110949423E-2</v>
      </c>
      <c r="M3694" s="28" t="str">
        <f t="shared" si="496"/>
        <v>TRUE</v>
      </c>
      <c r="N3694" s="31" t="s">
        <v>41</v>
      </c>
      <c r="O3694" s="29" t="s">
        <v>1816</v>
      </c>
      <c r="P3694"/>
      <c r="Q3694"/>
      <c r="R3694"/>
      <c r="S3694"/>
      <c r="T3694"/>
      <c r="U3694"/>
      <c r="V3694"/>
      <c r="W3694"/>
    </row>
    <row r="3695" spans="1:23" ht="27" customHeight="1" thickBot="1" x14ac:dyDescent="0.3">
      <c r="A3695" s="97">
        <v>20694</v>
      </c>
      <c r="B3695" s="70">
        <v>3789</v>
      </c>
      <c r="C3695" s="75" t="s">
        <v>340</v>
      </c>
      <c r="D3695" s="76">
        <v>43216.465277777781</v>
      </c>
      <c r="E3695" s="74" t="s">
        <v>41</v>
      </c>
      <c r="F3695" s="33">
        <v>43216.276388888888</v>
      </c>
      <c r="G3695" s="51">
        <f t="shared" si="493"/>
        <v>0.18888888889341615</v>
      </c>
      <c r="H3695" s="31" t="str">
        <f t="shared" si="494"/>
        <v>ACCEPTABLE</v>
      </c>
      <c r="J3695" s="33">
        <v>43216.466666666667</v>
      </c>
      <c r="K3695" s="33">
        <v>43216.479166666664</v>
      </c>
      <c r="L3695" s="27">
        <f t="shared" si="495"/>
        <v>1.2499999997089617E-2</v>
      </c>
      <c r="M3695" s="28" t="str">
        <f t="shared" si="496"/>
        <v>TRUE</v>
      </c>
      <c r="N3695" s="31" t="s">
        <v>41</v>
      </c>
      <c r="O3695" s="29" t="s">
        <v>1817</v>
      </c>
      <c r="P3695"/>
      <c r="Q3695"/>
      <c r="R3695"/>
      <c r="S3695"/>
      <c r="T3695"/>
      <c r="U3695"/>
      <c r="V3695"/>
      <c r="W3695"/>
    </row>
    <row r="3696" spans="1:23" ht="27" customHeight="1" thickBot="1" x14ac:dyDescent="0.3">
      <c r="A3696" s="97">
        <v>20694</v>
      </c>
      <c r="B3696" s="70">
        <v>3790</v>
      </c>
      <c r="C3696" s="75" t="s">
        <v>51</v>
      </c>
      <c r="D3696" s="76">
        <v>43216.493055555555</v>
      </c>
      <c r="E3696" s="74" t="s">
        <v>39</v>
      </c>
      <c r="F3696" s="33">
        <v>43216.276388888888</v>
      </c>
      <c r="G3696" s="51">
        <f t="shared" si="493"/>
        <v>0.21666666666715173</v>
      </c>
      <c r="H3696" s="31" t="str">
        <f t="shared" si="494"/>
        <v>ACCEPTABLE</v>
      </c>
      <c r="J3696" s="33">
        <v>43216.506944444445</v>
      </c>
      <c r="K3696" s="33">
        <v>43216.515972222223</v>
      </c>
      <c r="L3696" s="27">
        <f t="shared" si="495"/>
        <v>9.0277777781011537E-3</v>
      </c>
      <c r="M3696" s="28" t="str">
        <f t="shared" si="496"/>
        <v>TRUE</v>
      </c>
      <c r="N3696" s="31" t="s">
        <v>39</v>
      </c>
      <c r="O3696" s="29" t="s">
        <v>1818</v>
      </c>
      <c r="P3696"/>
      <c r="Q3696"/>
      <c r="R3696"/>
      <c r="S3696"/>
      <c r="T3696"/>
      <c r="U3696"/>
      <c r="V3696"/>
      <c r="W3696"/>
    </row>
    <row r="3697" spans="1:23" ht="27" customHeight="1" thickBot="1" x14ac:dyDescent="0.3">
      <c r="A3697" s="97">
        <v>20692</v>
      </c>
      <c r="B3697" s="70">
        <v>3791</v>
      </c>
      <c r="C3697" s="75" t="s">
        <v>43</v>
      </c>
      <c r="D3697" s="76">
        <v>43217.069444444445</v>
      </c>
      <c r="E3697" s="74" t="s">
        <v>41</v>
      </c>
      <c r="F3697" s="33">
        <v>43216.759027777778</v>
      </c>
      <c r="G3697" s="51">
        <f t="shared" si="493"/>
        <v>0.31041666666715173</v>
      </c>
      <c r="H3697" s="31" t="str">
        <f t="shared" si="494"/>
        <v>ACCEPTABLE</v>
      </c>
      <c r="J3697" s="33">
        <v>43217.097222222219</v>
      </c>
      <c r="K3697" s="33">
        <v>43217.109027777777</v>
      </c>
      <c r="L3697" s="27">
        <f t="shared" si="495"/>
        <v>1.1805555557657499E-2</v>
      </c>
      <c r="M3697" s="28" t="str">
        <f t="shared" si="496"/>
        <v>TRUE</v>
      </c>
      <c r="N3697" s="31" t="s">
        <v>41</v>
      </c>
      <c r="O3697" s="29" t="s">
        <v>54</v>
      </c>
      <c r="P3697"/>
      <c r="Q3697"/>
      <c r="R3697"/>
      <c r="S3697"/>
      <c r="T3697"/>
      <c r="U3697"/>
      <c r="V3697"/>
      <c r="W3697"/>
    </row>
    <row r="3698" spans="1:23" ht="27" customHeight="1" thickBot="1" x14ac:dyDescent="0.3">
      <c r="A3698" s="97">
        <v>20692</v>
      </c>
      <c r="B3698" s="70">
        <v>3792</v>
      </c>
      <c r="C3698" s="75" t="s">
        <v>40</v>
      </c>
      <c r="D3698" s="76">
        <v>43217.098611111112</v>
      </c>
      <c r="E3698" s="74" t="s">
        <v>39</v>
      </c>
      <c r="F3698" s="33">
        <v>43216.759027777778</v>
      </c>
      <c r="G3698" s="51">
        <f t="shared" si="493"/>
        <v>0.33958333333430346</v>
      </c>
      <c r="H3698" s="31" t="str">
        <f t="shared" si="494"/>
        <v>ACCEPTABLE</v>
      </c>
      <c r="J3698" s="33">
        <v>43217.12777777778</v>
      </c>
      <c r="K3698" s="33">
        <v>43217.136805555558</v>
      </c>
      <c r="L3698" s="27">
        <f t="shared" si="495"/>
        <v>9.0277777781011537E-3</v>
      </c>
      <c r="M3698" s="28" t="str">
        <f t="shared" si="496"/>
        <v>TRUE</v>
      </c>
      <c r="N3698" s="31" t="s">
        <v>39</v>
      </c>
      <c r="O3698" s="29" t="s">
        <v>163</v>
      </c>
      <c r="P3698"/>
      <c r="Q3698"/>
      <c r="R3698"/>
      <c r="S3698"/>
      <c r="T3698"/>
      <c r="U3698"/>
      <c r="V3698"/>
      <c r="W3698"/>
    </row>
    <row r="3699" spans="1:23" ht="27" customHeight="1" thickBot="1" x14ac:dyDescent="0.3">
      <c r="A3699" s="97">
        <v>20694</v>
      </c>
      <c r="B3699" s="70">
        <v>3793</v>
      </c>
      <c r="C3699" s="75" t="s">
        <v>178</v>
      </c>
      <c r="D3699" s="76">
        <v>43217.236111111109</v>
      </c>
      <c r="E3699" s="74" t="s">
        <v>41</v>
      </c>
      <c r="F3699" s="33">
        <v>43216.759027777778</v>
      </c>
      <c r="G3699" s="51">
        <f t="shared" si="493"/>
        <v>0.47708333333139308</v>
      </c>
      <c r="H3699" s="31" t="str">
        <f t="shared" si="494"/>
        <v>ACCEPTABLE</v>
      </c>
      <c r="J3699" s="33">
        <v>43217.254861111112</v>
      </c>
      <c r="K3699" s="33">
        <v>43217.275000000001</v>
      </c>
      <c r="L3699" s="27">
        <f t="shared" si="495"/>
        <v>2.0138888889050577E-2</v>
      </c>
      <c r="M3699" s="28" t="str">
        <f t="shared" si="496"/>
        <v>TRUE</v>
      </c>
      <c r="N3699" s="31" t="s">
        <v>41</v>
      </c>
      <c r="O3699" s="29" t="s">
        <v>485</v>
      </c>
      <c r="P3699"/>
      <c r="Q3699"/>
      <c r="R3699"/>
      <c r="S3699"/>
      <c r="T3699"/>
      <c r="U3699"/>
      <c r="V3699"/>
      <c r="W3699"/>
    </row>
    <row r="3700" spans="1:23" ht="27" customHeight="1" thickBot="1" x14ac:dyDescent="0.3">
      <c r="A3700" s="98">
        <v>20694</v>
      </c>
      <c r="B3700" s="66">
        <v>3794</v>
      </c>
      <c r="C3700" s="79" t="s">
        <v>53</v>
      </c>
      <c r="D3700" s="95">
        <v>43217.302083333336</v>
      </c>
      <c r="E3700" s="78" t="s">
        <v>39</v>
      </c>
      <c r="F3700" s="33">
        <v>43216.759027777778</v>
      </c>
      <c r="G3700" s="51">
        <f t="shared" si="493"/>
        <v>0.5430555555576575</v>
      </c>
      <c r="H3700" s="31" t="str">
        <f t="shared" si="494"/>
        <v>ACCEPTABLE</v>
      </c>
      <c r="J3700" s="33">
        <v>43217.296527777777</v>
      </c>
      <c r="K3700" s="33">
        <v>43217.305555555555</v>
      </c>
      <c r="L3700" s="27">
        <f t="shared" si="495"/>
        <v>9.0277777781011537E-3</v>
      </c>
      <c r="M3700" s="28" t="str">
        <f t="shared" si="496"/>
        <v>TRUE</v>
      </c>
      <c r="N3700" s="31" t="s">
        <v>39</v>
      </c>
      <c r="O3700" s="29" t="s">
        <v>542</v>
      </c>
      <c r="P3700"/>
      <c r="Q3700"/>
      <c r="R3700"/>
      <c r="S3700"/>
      <c r="T3700"/>
      <c r="U3700"/>
      <c r="V3700"/>
      <c r="W3700"/>
    </row>
    <row r="3701" spans="1:23" ht="27" customHeight="1" thickBot="1" x14ac:dyDescent="0.3">
      <c r="A3701" s="98">
        <v>20694</v>
      </c>
      <c r="B3701" s="78">
        <v>3795</v>
      </c>
      <c r="C3701" s="79" t="s">
        <v>40</v>
      </c>
      <c r="D3701" s="80">
        <v>43217.767361111109</v>
      </c>
      <c r="E3701" s="78" t="s">
        <v>41</v>
      </c>
      <c r="F3701" s="33">
        <v>43217.680555555555</v>
      </c>
      <c r="G3701" s="51">
        <f t="shared" si="493"/>
        <v>8.6805555554747116E-2</v>
      </c>
      <c r="H3701" s="31" t="str">
        <f t="shared" si="494"/>
        <v>ACCEPTABLE</v>
      </c>
      <c r="J3701" s="33">
        <v>43217.753472222219</v>
      </c>
      <c r="K3701" s="33">
        <v>43217.763888888891</v>
      </c>
      <c r="L3701" s="27">
        <f t="shared" si="495"/>
        <v>1.0416666671517305E-2</v>
      </c>
      <c r="M3701" s="28" t="str">
        <f t="shared" si="496"/>
        <v>TRUE</v>
      </c>
      <c r="N3701" s="31" t="s">
        <v>41</v>
      </c>
      <c r="O3701" s="29" t="s">
        <v>1734</v>
      </c>
      <c r="P3701"/>
      <c r="Q3701"/>
      <c r="R3701"/>
      <c r="S3701"/>
      <c r="T3701"/>
      <c r="U3701"/>
      <c r="V3701"/>
      <c r="W3701"/>
    </row>
    <row r="3702" spans="1:23" ht="27" customHeight="1" thickBot="1" x14ac:dyDescent="0.3">
      <c r="A3702" s="97">
        <v>20694</v>
      </c>
      <c r="B3702" s="74">
        <v>3796</v>
      </c>
      <c r="C3702" s="75" t="s">
        <v>43</v>
      </c>
      <c r="D3702" s="76">
        <v>43217.802083333336</v>
      </c>
      <c r="E3702" s="74" t="s">
        <v>39</v>
      </c>
      <c r="F3702" s="33">
        <v>43217.680555555555</v>
      </c>
      <c r="G3702" s="51">
        <f t="shared" si="493"/>
        <v>0.12152777778101154</v>
      </c>
      <c r="H3702" s="31" t="str">
        <f t="shared" si="494"/>
        <v>ACCEPTABLE</v>
      </c>
      <c r="J3702" s="33">
        <v>43217.803472222222</v>
      </c>
      <c r="K3702" s="33">
        <v>43217.8125</v>
      </c>
      <c r="L3702" s="27">
        <f t="shared" si="495"/>
        <v>9.0277777781011537E-3</v>
      </c>
      <c r="M3702" s="28" t="str">
        <f t="shared" si="496"/>
        <v>TRUE</v>
      </c>
      <c r="N3702" s="31" t="s">
        <v>39</v>
      </c>
      <c r="O3702" s="29" t="s">
        <v>398</v>
      </c>
      <c r="P3702"/>
      <c r="Q3702"/>
      <c r="R3702"/>
      <c r="S3702"/>
      <c r="T3702"/>
      <c r="U3702"/>
      <c r="V3702"/>
      <c r="W3702"/>
    </row>
    <row r="3703" spans="1:23" ht="27" customHeight="1" thickBot="1" x14ac:dyDescent="0.3">
      <c r="A3703" s="98">
        <v>20691</v>
      </c>
      <c r="B3703" s="78">
        <v>3797</v>
      </c>
      <c r="C3703" s="79" t="s">
        <v>51</v>
      </c>
      <c r="D3703" s="80">
        <v>43218.277777777781</v>
      </c>
      <c r="E3703" s="78" t="s">
        <v>41</v>
      </c>
      <c r="F3703" s="33">
        <v>43218.237500000003</v>
      </c>
      <c r="G3703" s="51">
        <f t="shared" si="493"/>
        <v>4.0277777778101154E-2</v>
      </c>
      <c r="H3703" s="31" t="str">
        <f t="shared" si="494"/>
        <v>TOO LATE</v>
      </c>
      <c r="J3703" s="33">
        <v>43218.277777777781</v>
      </c>
      <c r="K3703" s="33">
        <v>43218.290972222225</v>
      </c>
      <c r="L3703" s="27">
        <f t="shared" si="495"/>
        <v>1.3194444443797693E-2</v>
      </c>
      <c r="M3703" s="28" t="str">
        <f t="shared" si="496"/>
        <v>TRUE</v>
      </c>
      <c r="N3703" s="31" t="s">
        <v>41</v>
      </c>
      <c r="O3703" s="29" t="s">
        <v>1819</v>
      </c>
      <c r="P3703"/>
      <c r="Q3703"/>
      <c r="R3703"/>
      <c r="S3703"/>
      <c r="T3703"/>
      <c r="U3703"/>
      <c r="V3703"/>
      <c r="W3703"/>
    </row>
    <row r="3704" spans="1:23" ht="27" customHeight="1" thickBot="1" x14ac:dyDescent="0.3">
      <c r="A3704" s="98">
        <v>20691</v>
      </c>
      <c r="B3704" s="78">
        <v>3798</v>
      </c>
      <c r="C3704" s="79" t="s">
        <v>340</v>
      </c>
      <c r="D3704" s="80">
        <v>43218.305555555555</v>
      </c>
      <c r="E3704" s="78" t="s">
        <v>39</v>
      </c>
      <c r="F3704" s="33">
        <v>43218.237500000003</v>
      </c>
      <c r="G3704" s="51">
        <f t="shared" si="493"/>
        <v>6.8055555551836733E-2</v>
      </c>
      <c r="H3704" s="31" t="str">
        <f t="shared" si="494"/>
        <v>ACCEPTABLE</v>
      </c>
      <c r="J3704" s="33">
        <v>43218.30972222222</v>
      </c>
      <c r="K3704" s="33">
        <v>43218.321527777778</v>
      </c>
      <c r="L3704" s="27">
        <f t="shared" si="495"/>
        <v>1.1805555557657499E-2</v>
      </c>
      <c r="M3704" s="28" t="str">
        <f t="shared" si="496"/>
        <v>TRUE</v>
      </c>
      <c r="N3704" s="31" t="s">
        <v>39</v>
      </c>
      <c r="O3704" s="29" t="s">
        <v>1820</v>
      </c>
      <c r="P3704"/>
      <c r="Q3704"/>
      <c r="R3704"/>
      <c r="S3704"/>
      <c r="T3704"/>
      <c r="U3704"/>
      <c r="V3704"/>
      <c r="W3704"/>
    </row>
    <row r="3705" spans="1:23" ht="27" customHeight="1" thickBot="1" x14ac:dyDescent="0.3">
      <c r="A3705" s="98">
        <v>20695</v>
      </c>
      <c r="B3705" s="78">
        <v>3799</v>
      </c>
      <c r="C3705" s="79" t="s">
        <v>40</v>
      </c>
      <c r="D3705" s="80">
        <v>43218.347222222219</v>
      </c>
      <c r="E3705" s="78" t="s">
        <v>41</v>
      </c>
      <c r="F3705" s="33">
        <v>43218.237500000003</v>
      </c>
      <c r="G3705" s="51">
        <f t="shared" si="493"/>
        <v>0.10972222221607808</v>
      </c>
      <c r="H3705" s="31" t="str">
        <f t="shared" si="494"/>
        <v>ACCEPTABLE</v>
      </c>
      <c r="J3705" s="33">
        <v>43218.347222222219</v>
      </c>
      <c r="K3705" s="33">
        <v>43218.36041666667</v>
      </c>
      <c r="L3705" s="27">
        <f t="shared" si="495"/>
        <v>1.319444445107365E-2</v>
      </c>
      <c r="M3705" s="28" t="str">
        <f t="shared" si="496"/>
        <v>TRUE</v>
      </c>
      <c r="N3705" s="31" t="s">
        <v>41</v>
      </c>
      <c r="O3705" s="29" t="s">
        <v>1821</v>
      </c>
      <c r="P3705"/>
      <c r="Q3705"/>
      <c r="R3705"/>
      <c r="S3705"/>
      <c r="T3705"/>
      <c r="U3705"/>
      <c r="V3705"/>
      <c r="W3705"/>
    </row>
    <row r="3706" spans="1:23" ht="27" customHeight="1" thickBot="1" x14ac:dyDescent="0.3">
      <c r="A3706" s="98">
        <v>20695</v>
      </c>
      <c r="B3706" s="78">
        <v>3800</v>
      </c>
      <c r="C3706" s="79" t="s">
        <v>43</v>
      </c>
      <c r="D3706" s="80">
        <v>43218.381944444445</v>
      </c>
      <c r="E3706" s="78" t="s">
        <v>39</v>
      </c>
      <c r="F3706" s="33">
        <v>43218.237500000003</v>
      </c>
      <c r="G3706" s="51">
        <f t="shared" si="493"/>
        <v>0.1444444444423425</v>
      </c>
      <c r="H3706" s="31" t="str">
        <f t="shared" si="494"/>
        <v>ACCEPTABLE</v>
      </c>
      <c r="J3706" s="33">
        <v>43218.395833333336</v>
      </c>
      <c r="K3706" s="33">
        <v>43218.408333333333</v>
      </c>
      <c r="L3706" s="27">
        <f t="shared" si="495"/>
        <v>1.2499999997089617E-2</v>
      </c>
      <c r="M3706" s="28" t="str">
        <f t="shared" si="496"/>
        <v>TRUE</v>
      </c>
      <c r="N3706" s="31" t="s">
        <v>39</v>
      </c>
      <c r="O3706" s="29" t="s">
        <v>1822</v>
      </c>
      <c r="P3706"/>
      <c r="Q3706"/>
      <c r="R3706"/>
      <c r="S3706"/>
      <c r="T3706"/>
      <c r="U3706"/>
      <c r="V3706"/>
      <c r="W3706"/>
    </row>
    <row r="3707" spans="1:23" ht="27" customHeight="1" thickBot="1" x14ac:dyDescent="0.3">
      <c r="A3707" s="97">
        <v>20695</v>
      </c>
      <c r="B3707" s="74">
        <v>3802</v>
      </c>
      <c r="C3707" s="75" t="s">
        <v>40</v>
      </c>
      <c r="D3707" s="76">
        <v>43218.909722222219</v>
      </c>
      <c r="E3707" s="74" t="s">
        <v>39</v>
      </c>
      <c r="F3707" s="33">
        <v>43218.716666666667</v>
      </c>
      <c r="G3707" s="51">
        <f t="shared" si="493"/>
        <v>0.19305555555183673</v>
      </c>
      <c r="H3707" s="31" t="str">
        <f t="shared" si="494"/>
        <v>ACCEPTABLE</v>
      </c>
      <c r="J3707" s="33">
        <v>43218.923611111109</v>
      </c>
      <c r="K3707" s="33">
        <v>43218.932638888888</v>
      </c>
      <c r="L3707" s="27">
        <f t="shared" si="495"/>
        <v>9.0277777781011537E-3</v>
      </c>
      <c r="M3707" s="28" t="str">
        <f t="shared" si="496"/>
        <v>TRUE</v>
      </c>
      <c r="N3707" s="31" t="s">
        <v>39</v>
      </c>
      <c r="O3707" s="29" t="s">
        <v>1823</v>
      </c>
      <c r="P3707"/>
      <c r="Q3707"/>
      <c r="R3707"/>
      <c r="S3707"/>
      <c r="T3707"/>
      <c r="U3707"/>
      <c r="V3707"/>
      <c r="W3707"/>
    </row>
    <row r="3708" spans="1:23" ht="27" customHeight="1" thickBot="1" x14ac:dyDescent="0.3">
      <c r="A3708" s="97">
        <v>20696</v>
      </c>
      <c r="B3708" s="74">
        <v>3803</v>
      </c>
      <c r="C3708" s="75" t="s">
        <v>340</v>
      </c>
      <c r="D3708" s="76">
        <v>43219.402777777781</v>
      </c>
      <c r="E3708" s="74" t="s">
        <v>41</v>
      </c>
      <c r="F3708" s="33">
        <v>43219.229861111111</v>
      </c>
      <c r="G3708" s="51">
        <f t="shared" si="493"/>
        <v>0.17291666667006211</v>
      </c>
      <c r="H3708" s="31" t="str">
        <f t="shared" si="494"/>
        <v>ACCEPTABLE</v>
      </c>
      <c r="J3708" s="33">
        <v>43219.384722222225</v>
      </c>
      <c r="K3708" s="33">
        <v>43219.397222222222</v>
      </c>
      <c r="L3708" s="27">
        <f t="shared" si="495"/>
        <v>1.2499999997089617E-2</v>
      </c>
      <c r="M3708" s="28" t="str">
        <f t="shared" si="496"/>
        <v>TRUE</v>
      </c>
      <c r="N3708" s="31" t="s">
        <v>41</v>
      </c>
      <c r="O3708" s="29" t="s">
        <v>1824</v>
      </c>
      <c r="P3708"/>
      <c r="Q3708"/>
      <c r="R3708"/>
      <c r="S3708"/>
      <c r="T3708"/>
      <c r="U3708"/>
      <c r="V3708"/>
      <c r="W3708"/>
    </row>
    <row r="3709" spans="1:23" ht="27" customHeight="1" thickBot="1" x14ac:dyDescent="0.3">
      <c r="A3709" s="97">
        <v>20696</v>
      </c>
      <c r="B3709" s="74">
        <v>3804</v>
      </c>
      <c r="C3709" s="75" t="s">
        <v>51</v>
      </c>
      <c r="D3709" s="76">
        <v>43219.4375</v>
      </c>
      <c r="E3709" s="74" t="s">
        <v>39</v>
      </c>
      <c r="F3709" s="33">
        <v>43219.229861111111</v>
      </c>
      <c r="G3709" s="51">
        <f t="shared" si="493"/>
        <v>0.20763888888905058</v>
      </c>
      <c r="H3709" s="31" t="str">
        <f t="shared" si="494"/>
        <v>ACCEPTABLE</v>
      </c>
      <c r="J3709" s="33">
        <v>43219.423611111109</v>
      </c>
      <c r="K3709" s="33">
        <v>43219.432638888888</v>
      </c>
      <c r="L3709" s="27">
        <f t="shared" si="495"/>
        <v>9.0277777781011537E-3</v>
      </c>
      <c r="M3709" s="28" t="str">
        <f t="shared" si="496"/>
        <v>TRUE</v>
      </c>
      <c r="N3709" s="31" t="s">
        <v>39</v>
      </c>
      <c r="O3709" s="29" t="s">
        <v>1825</v>
      </c>
      <c r="P3709"/>
      <c r="Q3709"/>
      <c r="R3709"/>
      <c r="S3709"/>
      <c r="T3709"/>
      <c r="U3709"/>
      <c r="V3709"/>
      <c r="W3709"/>
    </row>
    <row r="3710" spans="1:23" ht="27" customHeight="1" thickBot="1" x14ac:dyDescent="0.3">
      <c r="A3710" s="97">
        <v>20696</v>
      </c>
      <c r="B3710" s="74">
        <v>3805</v>
      </c>
      <c r="C3710" s="75" t="s">
        <v>51</v>
      </c>
      <c r="D3710" s="76">
        <v>43220.631944444445</v>
      </c>
      <c r="E3710" s="74" t="s">
        <v>41</v>
      </c>
      <c r="F3710" s="33">
        <v>43220.314583333333</v>
      </c>
      <c r="G3710" s="51">
        <f t="shared" si="493"/>
        <v>0.31736111111240461</v>
      </c>
      <c r="H3710" s="31" t="str">
        <f t="shared" si="494"/>
        <v>ACCEPTABLE</v>
      </c>
      <c r="J3710" s="33">
        <v>43220.63958333333</v>
      </c>
      <c r="K3710" s="33">
        <v>43220.65</v>
      </c>
      <c r="L3710" s="27">
        <f t="shared" si="495"/>
        <v>1.0416666671517305E-2</v>
      </c>
      <c r="M3710" s="28" t="str">
        <f t="shared" si="496"/>
        <v>TRUE</v>
      </c>
      <c r="N3710" s="31" t="s">
        <v>41</v>
      </c>
      <c r="O3710" s="29" t="s">
        <v>405</v>
      </c>
      <c r="P3710"/>
      <c r="Q3710"/>
      <c r="R3710"/>
      <c r="S3710"/>
      <c r="T3710"/>
      <c r="U3710"/>
      <c r="V3710"/>
      <c r="W3710"/>
    </row>
    <row r="3711" spans="1:23" ht="27" customHeight="1" thickBot="1" x14ac:dyDescent="0.3">
      <c r="A3711" s="98">
        <v>20696</v>
      </c>
      <c r="B3711" s="78">
        <v>3806</v>
      </c>
      <c r="C3711" s="79" t="s">
        <v>340</v>
      </c>
      <c r="D3711" s="80">
        <v>43220.659722222219</v>
      </c>
      <c r="E3711" s="78" t="s">
        <v>39</v>
      </c>
      <c r="F3711" s="33">
        <v>43220.314583333333</v>
      </c>
      <c r="G3711" s="51">
        <f t="shared" si="493"/>
        <v>0.34513888888614019</v>
      </c>
      <c r="H3711" s="31" t="str">
        <f t="shared" si="494"/>
        <v>ACCEPTABLE</v>
      </c>
      <c r="J3711" s="33">
        <v>43220.673611111109</v>
      </c>
      <c r="K3711" s="33">
        <v>43220.683333333334</v>
      </c>
      <c r="L3711" s="27">
        <f t="shared" si="495"/>
        <v>9.7222222248092294E-3</v>
      </c>
      <c r="M3711" s="28" t="str">
        <f t="shared" si="496"/>
        <v>TRUE</v>
      </c>
      <c r="N3711" s="31" t="s">
        <v>39</v>
      </c>
      <c r="O3711" s="29" t="s">
        <v>1826</v>
      </c>
      <c r="P3711"/>
      <c r="Q3711"/>
      <c r="R3711"/>
      <c r="S3711"/>
      <c r="T3711"/>
      <c r="U3711"/>
      <c r="V3711"/>
      <c r="W3711"/>
    </row>
    <row r="3712" spans="1:23" ht="27" customHeight="1" thickBot="1" x14ac:dyDescent="0.3">
      <c r="A3712" s="98">
        <v>20694</v>
      </c>
      <c r="B3712" s="78">
        <v>3807</v>
      </c>
      <c r="C3712" s="79" t="s">
        <v>43</v>
      </c>
      <c r="D3712" s="80">
        <v>43220.673611111109</v>
      </c>
      <c r="E3712" s="78" t="s">
        <v>41</v>
      </c>
      <c r="F3712" s="33">
        <v>43220.554861111108</v>
      </c>
      <c r="G3712" s="51">
        <f t="shared" si="493"/>
        <v>0.11875000000145519</v>
      </c>
      <c r="H3712" s="31" t="str">
        <f t="shared" si="494"/>
        <v>ACCEPTABLE</v>
      </c>
      <c r="J3712" s="33">
        <v>43220.698611111111</v>
      </c>
      <c r="K3712" s="33">
        <v>43220.707638888889</v>
      </c>
      <c r="L3712" s="27">
        <f t="shared" si="495"/>
        <v>9.0277777781011537E-3</v>
      </c>
      <c r="M3712" s="28" t="str">
        <f t="shared" si="496"/>
        <v>TRUE</v>
      </c>
      <c r="N3712" s="31" t="s">
        <v>41</v>
      </c>
      <c r="O3712" s="29" t="s">
        <v>398</v>
      </c>
      <c r="P3712"/>
      <c r="Q3712"/>
      <c r="R3712"/>
      <c r="S3712"/>
      <c r="T3712"/>
      <c r="U3712"/>
      <c r="V3712"/>
      <c r="W3712"/>
    </row>
    <row r="3713" spans="1:23" ht="27" customHeight="1" thickBot="1" x14ac:dyDescent="0.3">
      <c r="A3713" s="98">
        <v>20694</v>
      </c>
      <c r="B3713" s="78">
        <v>3808</v>
      </c>
      <c r="C3713" s="79" t="s">
        <v>40</v>
      </c>
      <c r="D3713" s="80">
        <v>43220.701388888891</v>
      </c>
      <c r="E3713" s="78" t="s">
        <v>39</v>
      </c>
      <c r="F3713" s="33">
        <v>43220.554861111108</v>
      </c>
      <c r="G3713" s="51">
        <f t="shared" si="493"/>
        <v>0.14652777778246673</v>
      </c>
      <c r="H3713" s="31" t="str">
        <f t="shared" si="494"/>
        <v>ACCEPTABLE</v>
      </c>
      <c r="J3713" s="33">
        <v>43220.731944444444</v>
      </c>
      <c r="K3713" s="33">
        <v>43220.742361111108</v>
      </c>
      <c r="L3713" s="27">
        <f t="shared" si="495"/>
        <v>1.0416666664241347E-2</v>
      </c>
      <c r="M3713" s="28" t="str">
        <f t="shared" si="496"/>
        <v>TRUE</v>
      </c>
      <c r="N3713" s="31" t="s">
        <v>39</v>
      </c>
      <c r="O3713" s="29" t="s">
        <v>1827</v>
      </c>
      <c r="P3713"/>
      <c r="Q3713"/>
      <c r="R3713"/>
      <c r="S3713"/>
      <c r="T3713"/>
      <c r="U3713"/>
      <c r="V3713"/>
      <c r="W3713"/>
    </row>
    <row r="3714" spans="1:23" ht="27" customHeight="1" thickBot="1" x14ac:dyDescent="0.3">
      <c r="A3714" s="98">
        <v>20697</v>
      </c>
      <c r="B3714" s="78">
        <v>3809</v>
      </c>
      <c r="C3714" s="79" t="s">
        <v>40</v>
      </c>
      <c r="D3714" s="80">
        <v>43220.75</v>
      </c>
      <c r="E3714" s="78" t="s">
        <v>41</v>
      </c>
      <c r="F3714" s="33">
        <v>43220.554861111108</v>
      </c>
      <c r="G3714" s="51">
        <f t="shared" si="493"/>
        <v>0.19513888889196096</v>
      </c>
      <c r="H3714" s="31" t="str">
        <f t="shared" si="494"/>
        <v>ACCEPTABLE</v>
      </c>
      <c r="J3714" s="33">
        <v>43220.767361111109</v>
      </c>
      <c r="K3714" s="33">
        <v>43220.776388888888</v>
      </c>
      <c r="L3714" s="27">
        <f t="shared" si="495"/>
        <v>9.0277777781011537E-3</v>
      </c>
      <c r="M3714" s="28" t="str">
        <f t="shared" si="496"/>
        <v>TRUE</v>
      </c>
      <c r="N3714" s="31" t="s">
        <v>41</v>
      </c>
      <c r="O3714" s="29" t="s">
        <v>1646</v>
      </c>
      <c r="P3714"/>
      <c r="Q3714"/>
      <c r="R3714"/>
      <c r="S3714"/>
      <c r="T3714"/>
      <c r="U3714"/>
      <c r="V3714"/>
      <c r="W3714"/>
    </row>
    <row r="3715" spans="1:23" ht="27" customHeight="1" thickBot="1" x14ac:dyDescent="0.3">
      <c r="A3715" s="98">
        <v>20697</v>
      </c>
      <c r="B3715" s="78">
        <v>3810</v>
      </c>
      <c r="C3715" s="79" t="s">
        <v>40</v>
      </c>
      <c r="D3715" s="80">
        <v>43220.767361111109</v>
      </c>
      <c r="E3715" s="78" t="s">
        <v>39</v>
      </c>
      <c r="F3715" s="33">
        <v>43220.554861111108</v>
      </c>
      <c r="G3715" s="51">
        <f t="shared" si="493"/>
        <v>0.21250000000145519</v>
      </c>
      <c r="H3715" s="31" t="str">
        <f t="shared" si="494"/>
        <v>ACCEPTABLE</v>
      </c>
      <c r="J3715" s="33">
        <v>43220.784722222219</v>
      </c>
      <c r="K3715" s="33">
        <v>43220.793749999997</v>
      </c>
      <c r="L3715" s="27">
        <f t="shared" si="495"/>
        <v>9.0277777781011537E-3</v>
      </c>
      <c r="M3715" s="28" t="str">
        <f t="shared" si="496"/>
        <v>TRUE</v>
      </c>
      <c r="N3715" s="31" t="s">
        <v>39</v>
      </c>
      <c r="O3715" s="29" t="s">
        <v>1646</v>
      </c>
      <c r="P3715"/>
      <c r="Q3715"/>
      <c r="R3715"/>
      <c r="S3715"/>
      <c r="T3715"/>
      <c r="U3715"/>
      <c r="V3715"/>
      <c r="W3715"/>
    </row>
    <row r="3716" spans="1:23" ht="27" customHeight="1" thickBot="1" x14ac:dyDescent="0.3">
      <c r="A3716" s="97">
        <v>20698</v>
      </c>
      <c r="B3716" s="74">
        <v>3811</v>
      </c>
      <c r="C3716" s="75" t="s">
        <v>40</v>
      </c>
      <c r="D3716" s="76">
        <v>43221.434027777781</v>
      </c>
      <c r="E3716" s="74" t="s">
        <v>41</v>
      </c>
      <c r="F3716" s="33">
        <v>43221.379861111112</v>
      </c>
      <c r="G3716" s="51">
        <f t="shared" si="493"/>
        <v>5.4166666668606922E-2</v>
      </c>
      <c r="H3716" s="31" t="str">
        <f t="shared" si="494"/>
        <v>ACCEPTABLE</v>
      </c>
      <c r="J3716" s="33">
        <v>43221.465277777781</v>
      </c>
      <c r="K3716" s="33">
        <v>43221.472916666666</v>
      </c>
      <c r="L3716" s="27">
        <f t="shared" si="495"/>
        <v>7.6388888846850023E-3</v>
      </c>
      <c r="M3716" s="28" t="str">
        <f t="shared" si="496"/>
        <v>TRUE</v>
      </c>
      <c r="N3716" s="31" t="s">
        <v>41</v>
      </c>
      <c r="O3716" s="29" t="s">
        <v>1781</v>
      </c>
      <c r="P3716"/>
      <c r="Q3716"/>
      <c r="R3716"/>
      <c r="S3716"/>
      <c r="T3716"/>
      <c r="U3716"/>
      <c r="V3716"/>
      <c r="W3716"/>
    </row>
    <row r="3717" spans="1:23" ht="27" customHeight="1" thickBot="1" x14ac:dyDescent="0.3">
      <c r="A3717" s="97">
        <v>20698</v>
      </c>
      <c r="B3717" s="74">
        <v>3812</v>
      </c>
      <c r="C3717" s="75" t="s">
        <v>40</v>
      </c>
      <c r="D3717" s="76">
        <v>43221.451388888891</v>
      </c>
      <c r="E3717" s="74" t="s">
        <v>39</v>
      </c>
      <c r="F3717" s="33">
        <v>43221.379861111112</v>
      </c>
      <c r="G3717" s="51">
        <f t="shared" si="493"/>
        <v>7.1527777778101154E-2</v>
      </c>
      <c r="H3717" s="31" t="str">
        <f t="shared" si="494"/>
        <v>ACCEPTABLE</v>
      </c>
      <c r="J3717" s="33">
        <v>43221.482638888891</v>
      </c>
      <c r="K3717" s="33">
        <v>43221.5</v>
      </c>
      <c r="L3717" s="27">
        <f t="shared" si="495"/>
        <v>1.7361111109494232E-2</v>
      </c>
      <c r="M3717" s="28" t="str">
        <f t="shared" si="496"/>
        <v>TRUE</v>
      </c>
      <c r="N3717" s="31" t="s">
        <v>39</v>
      </c>
      <c r="O3717" s="29" t="s">
        <v>1781</v>
      </c>
      <c r="P3717"/>
      <c r="Q3717"/>
      <c r="R3717"/>
      <c r="S3717"/>
      <c r="T3717"/>
      <c r="U3717"/>
      <c r="V3717"/>
      <c r="W3717"/>
    </row>
    <row r="3718" spans="1:23" ht="27" customHeight="1" thickBot="1" x14ac:dyDescent="0.3">
      <c r="A3718" s="98">
        <v>20699</v>
      </c>
      <c r="B3718" s="66">
        <v>3813</v>
      </c>
      <c r="C3718" s="79" t="s">
        <v>40</v>
      </c>
      <c r="D3718" s="80">
        <v>43221.690972222219</v>
      </c>
      <c r="E3718" s="78" t="s">
        <v>41</v>
      </c>
      <c r="F3718" s="33">
        <v>43221.637499999997</v>
      </c>
      <c r="G3718" s="51">
        <f t="shared" si="493"/>
        <v>5.3472222221898846E-2</v>
      </c>
      <c r="H3718" s="31" t="str">
        <f t="shared" si="494"/>
        <v>ACCEPTABLE</v>
      </c>
      <c r="J3718" s="33">
        <v>43221.663194444445</v>
      </c>
      <c r="K3718" s="33">
        <v>43221.673611111109</v>
      </c>
      <c r="L3718" s="27">
        <f t="shared" si="495"/>
        <v>1.0416666664241347E-2</v>
      </c>
      <c r="M3718" s="28" t="str">
        <f t="shared" si="496"/>
        <v>TRUE</v>
      </c>
      <c r="N3718" s="31" t="s">
        <v>41</v>
      </c>
      <c r="O3718" s="29" t="s">
        <v>1828</v>
      </c>
      <c r="P3718"/>
      <c r="Q3718"/>
      <c r="R3718"/>
      <c r="S3718"/>
      <c r="T3718"/>
      <c r="U3718"/>
      <c r="V3718"/>
      <c r="W3718"/>
    </row>
    <row r="3719" spans="1:23" ht="27" customHeight="1" thickBot="1" x14ac:dyDescent="0.3">
      <c r="A3719" s="98">
        <v>20699</v>
      </c>
      <c r="B3719" s="66">
        <v>3814</v>
      </c>
      <c r="C3719" s="79" t="s">
        <v>43</v>
      </c>
      <c r="D3719" s="80">
        <v>43221.729166666664</v>
      </c>
      <c r="E3719" s="78" t="s">
        <v>39</v>
      </c>
      <c r="F3719" s="33">
        <v>43221.637499999997</v>
      </c>
      <c r="G3719" s="51">
        <f t="shared" si="493"/>
        <v>9.1666666667151731E-2</v>
      </c>
      <c r="H3719" s="31" t="str">
        <f t="shared" si="494"/>
        <v>ACCEPTABLE</v>
      </c>
      <c r="J3719" s="33">
        <v>43221.694444444445</v>
      </c>
      <c r="K3719" s="33">
        <v>43221.70416666667</v>
      </c>
      <c r="L3719" s="27">
        <f t="shared" si="495"/>
        <v>9.7222222248092294E-3</v>
      </c>
      <c r="M3719" s="28" t="str">
        <f t="shared" si="496"/>
        <v>TRUE</v>
      </c>
      <c r="N3719" s="31" t="s">
        <v>39</v>
      </c>
      <c r="O3719" s="29" t="s">
        <v>398</v>
      </c>
      <c r="P3719"/>
      <c r="Q3719"/>
      <c r="R3719"/>
      <c r="S3719"/>
      <c r="T3719"/>
      <c r="U3719"/>
      <c r="V3719"/>
      <c r="W3719"/>
    </row>
    <row r="3720" spans="1:23" ht="27" customHeight="1" thickBot="1" x14ac:dyDescent="0.3">
      <c r="A3720" s="98">
        <v>20699</v>
      </c>
      <c r="B3720" s="66">
        <v>3815</v>
      </c>
      <c r="C3720" s="79" t="s">
        <v>43</v>
      </c>
      <c r="D3720" s="80">
        <v>43222.378472222219</v>
      </c>
      <c r="E3720" s="78" t="s">
        <v>39</v>
      </c>
      <c r="F3720" s="33">
        <v>43222.272916666669</v>
      </c>
      <c r="G3720" s="51">
        <f t="shared" si="493"/>
        <v>0.10555555555038154</v>
      </c>
      <c r="H3720" s="31" t="str">
        <f t="shared" si="494"/>
        <v>ACCEPTABLE</v>
      </c>
      <c r="J3720" s="33">
        <v>43222.370138888888</v>
      </c>
      <c r="K3720" s="33">
        <v>43222.378472222219</v>
      </c>
      <c r="L3720" s="27">
        <f t="shared" si="495"/>
        <v>8.333333331393078E-3</v>
      </c>
      <c r="M3720" s="28" t="str">
        <f t="shared" si="496"/>
        <v>TRUE</v>
      </c>
      <c r="N3720" s="31" t="s">
        <v>39</v>
      </c>
      <c r="O3720" s="29" t="s">
        <v>1829</v>
      </c>
      <c r="P3720"/>
      <c r="Q3720"/>
      <c r="R3720"/>
      <c r="S3720"/>
      <c r="T3720"/>
      <c r="U3720"/>
      <c r="V3720"/>
      <c r="W3720"/>
    </row>
    <row r="3721" spans="1:23" ht="27" customHeight="1" thickBot="1" x14ac:dyDescent="0.3">
      <c r="A3721" s="97">
        <v>20699</v>
      </c>
      <c r="B3721" s="70">
        <v>3816</v>
      </c>
      <c r="C3721" s="75" t="s">
        <v>43</v>
      </c>
      <c r="D3721" s="76">
        <v>43222.472222222219</v>
      </c>
      <c r="E3721" s="74" t="s">
        <v>41</v>
      </c>
      <c r="F3721" s="33">
        <v>43222.272916666669</v>
      </c>
      <c r="G3721" s="51">
        <f t="shared" si="493"/>
        <v>0.19930555555038154</v>
      </c>
      <c r="H3721" s="31" t="str">
        <f t="shared" si="494"/>
        <v>ACCEPTABLE</v>
      </c>
      <c r="J3721" s="33">
        <v>43222.458333333336</v>
      </c>
      <c r="K3721" s="33">
        <v>43222.46875</v>
      </c>
      <c r="L3721" s="27">
        <f t="shared" si="495"/>
        <v>1.0416666664241347E-2</v>
      </c>
      <c r="M3721" s="28" t="str">
        <f t="shared" si="496"/>
        <v>TRUE</v>
      </c>
      <c r="N3721" s="31" t="s">
        <v>41</v>
      </c>
      <c r="O3721" s="29" t="s">
        <v>1829</v>
      </c>
      <c r="P3721"/>
      <c r="Q3721"/>
      <c r="R3721"/>
      <c r="S3721"/>
      <c r="T3721"/>
      <c r="U3721"/>
      <c r="V3721"/>
      <c r="W3721"/>
    </row>
    <row r="3722" spans="1:23" ht="27" customHeight="1" thickBot="1" x14ac:dyDescent="0.3">
      <c r="A3722" s="97">
        <v>20700</v>
      </c>
      <c r="B3722" s="70">
        <v>3816</v>
      </c>
      <c r="C3722" s="75" t="s">
        <v>340</v>
      </c>
      <c r="D3722" s="76">
        <v>43223.506944444445</v>
      </c>
      <c r="E3722" s="74" t="s">
        <v>41</v>
      </c>
      <c r="F3722" s="33">
        <v>43223.285416666666</v>
      </c>
      <c r="G3722" s="51">
        <f t="shared" si="493"/>
        <v>0.22152777777955635</v>
      </c>
      <c r="H3722" s="31" t="str">
        <f t="shared" si="494"/>
        <v>ACCEPTABLE</v>
      </c>
      <c r="J3722" s="33">
        <v>43223.484722222223</v>
      </c>
      <c r="K3722" s="33">
        <v>43223.495833333334</v>
      </c>
      <c r="L3722" s="27">
        <f t="shared" si="495"/>
        <v>1.1111111110949423E-2</v>
      </c>
      <c r="M3722" s="28" t="str">
        <f t="shared" si="496"/>
        <v>TRUE</v>
      </c>
      <c r="N3722" s="31" t="s">
        <v>41</v>
      </c>
      <c r="O3722" s="29" t="s">
        <v>1169</v>
      </c>
      <c r="P3722"/>
      <c r="Q3722"/>
      <c r="R3722"/>
      <c r="S3722"/>
      <c r="T3722"/>
      <c r="U3722"/>
      <c r="V3722"/>
      <c r="W3722"/>
    </row>
    <row r="3723" spans="1:23" ht="27" customHeight="1" thickBot="1" x14ac:dyDescent="0.3">
      <c r="A3723" s="97">
        <v>20699</v>
      </c>
      <c r="B3723" s="70">
        <v>3817</v>
      </c>
      <c r="C3723" s="75" t="s">
        <v>1512</v>
      </c>
      <c r="D3723" s="76">
        <v>43223.534722222219</v>
      </c>
      <c r="E3723" s="74" t="s">
        <v>39</v>
      </c>
      <c r="F3723" s="33">
        <v>43223.285416666666</v>
      </c>
      <c r="G3723" s="51">
        <f t="shared" si="493"/>
        <v>0.24930555555329192</v>
      </c>
      <c r="H3723" s="31" t="str">
        <f t="shared" si="494"/>
        <v>ACCEPTABLE</v>
      </c>
      <c r="J3723" s="33">
        <v>43223.520833333336</v>
      </c>
      <c r="K3723" s="33">
        <v>43223.529861111114</v>
      </c>
      <c r="L3723" s="27">
        <f t="shared" si="495"/>
        <v>9.0277777781011537E-3</v>
      </c>
      <c r="M3723" s="28" t="str">
        <f t="shared" si="496"/>
        <v>TRUE</v>
      </c>
      <c r="N3723" s="31" t="s">
        <v>39</v>
      </c>
      <c r="O3723" s="29" t="s">
        <v>1830</v>
      </c>
      <c r="P3723"/>
      <c r="Q3723"/>
      <c r="R3723"/>
      <c r="S3723"/>
      <c r="T3723"/>
      <c r="U3723"/>
      <c r="V3723"/>
      <c r="W3723"/>
    </row>
    <row r="3724" spans="1:23" ht="27" customHeight="1" thickBot="1" x14ac:dyDescent="0.3">
      <c r="A3724" s="97">
        <v>20700</v>
      </c>
      <c r="B3724" s="70">
        <v>3818</v>
      </c>
      <c r="C3724" s="75" t="s">
        <v>64</v>
      </c>
      <c r="D3724" s="76">
        <v>43224.059027777781</v>
      </c>
      <c r="E3724" s="74" t="s">
        <v>41</v>
      </c>
      <c r="F3724" s="33">
        <v>43223.745138888888</v>
      </c>
      <c r="G3724" s="51">
        <f t="shared" si="493"/>
        <v>0.31388888889341615</v>
      </c>
      <c r="H3724" s="31" t="str">
        <f t="shared" si="494"/>
        <v>ACCEPTABLE</v>
      </c>
      <c r="J3724" s="33">
        <v>43224.060416666667</v>
      </c>
      <c r="K3724" s="33">
        <v>43224.070138888892</v>
      </c>
      <c r="L3724" s="27">
        <f t="shared" si="495"/>
        <v>9.7222222248092294E-3</v>
      </c>
      <c r="M3724" s="28" t="str">
        <f t="shared" si="496"/>
        <v>TRUE</v>
      </c>
      <c r="N3724" s="31" t="s">
        <v>41</v>
      </c>
      <c r="O3724" s="29" t="s">
        <v>633</v>
      </c>
      <c r="P3724"/>
      <c r="Q3724"/>
      <c r="R3724"/>
      <c r="S3724"/>
      <c r="T3724"/>
      <c r="U3724"/>
      <c r="V3724"/>
      <c r="W3724"/>
    </row>
    <row r="3725" spans="1:23" ht="27" customHeight="1" thickBot="1" x14ac:dyDescent="0.3">
      <c r="A3725" s="97">
        <v>20700</v>
      </c>
      <c r="B3725" s="70">
        <v>3819</v>
      </c>
      <c r="C3725" s="75" t="s">
        <v>64</v>
      </c>
      <c r="D3725" s="76">
        <v>43224.111111111109</v>
      </c>
      <c r="E3725" s="74" t="s">
        <v>39</v>
      </c>
      <c r="F3725" s="33">
        <v>43223.745138888888</v>
      </c>
      <c r="G3725" s="51">
        <f t="shared" si="493"/>
        <v>0.36597222222189885</v>
      </c>
      <c r="H3725" s="31" t="str">
        <f t="shared" si="494"/>
        <v>ACCEPTABLE</v>
      </c>
      <c r="J3725" s="33">
        <v>43224.106944444444</v>
      </c>
      <c r="K3725" s="33">
        <v>43224.118055555555</v>
      </c>
      <c r="L3725" s="27">
        <f t="shared" si="495"/>
        <v>1.1111111110949423E-2</v>
      </c>
      <c r="M3725" s="28" t="str">
        <f t="shared" si="496"/>
        <v>TRUE</v>
      </c>
      <c r="N3725" s="31" t="s">
        <v>39</v>
      </c>
      <c r="O3725" s="29" t="s">
        <v>633</v>
      </c>
      <c r="P3725"/>
      <c r="Q3725"/>
      <c r="R3725"/>
      <c r="S3725"/>
      <c r="T3725"/>
      <c r="U3725"/>
      <c r="V3725"/>
      <c r="W3725"/>
    </row>
    <row r="3726" spans="1:23" ht="27" customHeight="1" thickBot="1" x14ac:dyDescent="0.3">
      <c r="A3726" s="97">
        <v>20701</v>
      </c>
      <c r="B3726" s="70">
        <v>3820</v>
      </c>
      <c r="C3726" s="75" t="s">
        <v>40</v>
      </c>
      <c r="D3726" s="76">
        <v>43224.138888888891</v>
      </c>
      <c r="E3726" s="74" t="s">
        <v>41</v>
      </c>
      <c r="F3726" s="33">
        <v>43223.745138888888</v>
      </c>
      <c r="G3726" s="51">
        <f t="shared" si="493"/>
        <v>0.39375000000291038</v>
      </c>
      <c r="H3726" s="31" t="str">
        <f t="shared" si="494"/>
        <v>ACCEPTABLE</v>
      </c>
      <c r="J3726" s="33">
        <v>43224.13958333333</v>
      </c>
      <c r="K3726" s="33">
        <v>43224.15</v>
      </c>
      <c r="L3726" s="27">
        <f t="shared" si="495"/>
        <v>1.0416666671517305E-2</v>
      </c>
      <c r="M3726" s="28" t="str">
        <f t="shared" si="496"/>
        <v>TRUE</v>
      </c>
      <c r="N3726" s="31" t="s">
        <v>41</v>
      </c>
      <c r="O3726" s="29" t="s">
        <v>826</v>
      </c>
      <c r="P3726"/>
      <c r="Q3726"/>
      <c r="R3726"/>
      <c r="S3726"/>
      <c r="T3726"/>
      <c r="U3726"/>
      <c r="V3726"/>
      <c r="W3726"/>
    </row>
    <row r="3727" spans="1:23" ht="27" customHeight="1" thickBot="1" x14ac:dyDescent="0.3">
      <c r="A3727" s="97">
        <v>20701</v>
      </c>
      <c r="B3727" s="70">
        <v>3821</v>
      </c>
      <c r="C3727" s="75" t="s">
        <v>43</v>
      </c>
      <c r="D3727" s="76">
        <v>43224.166666666664</v>
      </c>
      <c r="E3727" s="74" t="s">
        <v>39</v>
      </c>
      <c r="F3727" s="33">
        <v>43223.745138888888</v>
      </c>
      <c r="G3727" s="51">
        <f t="shared" si="493"/>
        <v>0.42152777777664596</v>
      </c>
      <c r="H3727" s="31" t="str">
        <f t="shared" si="494"/>
        <v>ACCEPTABLE</v>
      </c>
      <c r="J3727" s="33">
        <v>43224.180555555555</v>
      </c>
      <c r="K3727" s="33">
        <v>43224.19027777778</v>
      </c>
      <c r="L3727" s="27">
        <f t="shared" si="495"/>
        <v>9.7222222248092294E-3</v>
      </c>
      <c r="M3727" s="28" t="str">
        <f t="shared" si="496"/>
        <v>TRUE</v>
      </c>
      <c r="N3727" s="31" t="s">
        <v>39</v>
      </c>
      <c r="O3727" s="29" t="s">
        <v>398</v>
      </c>
      <c r="P3727"/>
      <c r="Q3727"/>
      <c r="R3727"/>
      <c r="S3727"/>
      <c r="T3727"/>
      <c r="U3727"/>
      <c r="V3727"/>
      <c r="W3727"/>
    </row>
    <row r="3728" spans="1:23" ht="27" customHeight="1" thickBot="1" x14ac:dyDescent="0.3">
      <c r="A3728" s="97">
        <v>20700</v>
      </c>
      <c r="B3728" s="70">
        <v>3822</v>
      </c>
      <c r="C3728" s="75" t="s">
        <v>68</v>
      </c>
      <c r="D3728" s="76">
        <v>43224.465277777781</v>
      </c>
      <c r="E3728" s="74" t="s">
        <v>41</v>
      </c>
      <c r="F3728" s="33">
        <v>43224.271527777775</v>
      </c>
      <c r="G3728" s="51">
        <f t="shared" si="493"/>
        <v>0.19375000000582077</v>
      </c>
      <c r="H3728" s="31" t="str">
        <f t="shared" si="494"/>
        <v>ACCEPTABLE</v>
      </c>
      <c r="J3728" s="33">
        <v>43224.458333333336</v>
      </c>
      <c r="K3728" s="33">
        <v>43224.46875</v>
      </c>
      <c r="L3728" s="27">
        <f t="shared" si="495"/>
        <v>1.0416666664241347E-2</v>
      </c>
      <c r="M3728" s="28" t="str">
        <f t="shared" si="496"/>
        <v>TRUE</v>
      </c>
      <c r="N3728" s="31" t="s">
        <v>41</v>
      </c>
      <c r="O3728" s="29" t="s">
        <v>821</v>
      </c>
      <c r="P3728"/>
      <c r="Q3728"/>
      <c r="R3728"/>
      <c r="S3728"/>
      <c r="T3728"/>
      <c r="U3728"/>
      <c r="V3728"/>
      <c r="W3728"/>
    </row>
    <row r="3729" spans="1:23" ht="27" customHeight="1" thickBot="1" x14ac:dyDescent="0.3">
      <c r="A3729" s="97">
        <v>20700</v>
      </c>
      <c r="B3729" s="70">
        <v>3823</v>
      </c>
      <c r="C3729" s="75" t="s">
        <v>340</v>
      </c>
      <c r="D3729" s="76">
        <v>43224.493055555555</v>
      </c>
      <c r="E3729" s="74" t="s">
        <v>39</v>
      </c>
      <c r="F3729" s="33">
        <v>43224.271527777775</v>
      </c>
      <c r="G3729" s="51">
        <f t="shared" si="493"/>
        <v>0.22152777777955635</v>
      </c>
      <c r="H3729" s="31" t="str">
        <f t="shared" si="494"/>
        <v>ACCEPTABLE</v>
      </c>
      <c r="J3729" s="33">
        <v>43224.496527777781</v>
      </c>
      <c r="K3729" s="33">
        <v>43224.51666666667</v>
      </c>
      <c r="L3729" s="27">
        <f t="shared" si="495"/>
        <v>2.0138888889050577E-2</v>
      </c>
      <c r="M3729" s="28" t="str">
        <f t="shared" si="496"/>
        <v>TRUE</v>
      </c>
      <c r="N3729" s="31" t="s">
        <v>39</v>
      </c>
      <c r="O3729" s="29" t="s">
        <v>1251</v>
      </c>
      <c r="P3729"/>
      <c r="Q3729"/>
      <c r="R3729"/>
      <c r="S3729"/>
      <c r="T3729"/>
      <c r="U3729"/>
      <c r="V3729"/>
      <c r="W3729"/>
    </row>
    <row r="3730" spans="1:23" ht="27" customHeight="1" thickBot="1" x14ac:dyDescent="0.3">
      <c r="A3730" s="97">
        <v>20702</v>
      </c>
      <c r="B3730" s="70">
        <v>3824</v>
      </c>
      <c r="C3730" s="75" t="s">
        <v>40</v>
      </c>
      <c r="D3730" s="76">
        <v>43224.541666666664</v>
      </c>
      <c r="E3730" s="74" t="s">
        <v>41</v>
      </c>
      <c r="F3730" s="33">
        <v>43224.417361111111</v>
      </c>
      <c r="G3730" s="51">
        <f t="shared" si="493"/>
        <v>0.12430555555329192</v>
      </c>
      <c r="H3730" s="31" t="str">
        <f t="shared" si="494"/>
        <v>ACCEPTABLE</v>
      </c>
      <c r="J3730" s="33">
        <v>43224.536805555559</v>
      </c>
      <c r="K3730" s="33">
        <v>43224.545138888891</v>
      </c>
      <c r="L3730" s="27">
        <f t="shared" si="495"/>
        <v>8.333333331393078E-3</v>
      </c>
      <c r="M3730" s="28" t="str">
        <f t="shared" si="496"/>
        <v>TRUE</v>
      </c>
      <c r="N3730" s="31" t="s">
        <v>41</v>
      </c>
      <c r="O3730" s="29" t="s">
        <v>1831</v>
      </c>
      <c r="P3730"/>
      <c r="Q3730"/>
      <c r="R3730"/>
      <c r="S3730"/>
      <c r="T3730"/>
      <c r="U3730"/>
      <c r="V3730"/>
      <c r="W3730"/>
    </row>
    <row r="3731" spans="1:23" ht="27" customHeight="1" thickBot="1" x14ac:dyDescent="0.3">
      <c r="A3731" s="97">
        <v>20701</v>
      </c>
      <c r="B3731" s="70">
        <v>3826</v>
      </c>
      <c r="C3731" s="75" t="s">
        <v>43</v>
      </c>
      <c r="D3731" s="76">
        <v>43224.590277777781</v>
      </c>
      <c r="E3731" s="74" t="s">
        <v>41</v>
      </c>
      <c r="F3731" s="33">
        <v>43224.417361111111</v>
      </c>
      <c r="G3731" s="51">
        <f t="shared" ref="G3731:G3785" si="497">IF(D3731="","",D3731-F3731)</f>
        <v>0.17291666667006211</v>
      </c>
      <c r="H3731" s="31" t="str">
        <f t="shared" si="494"/>
        <v>ACCEPTABLE</v>
      </c>
      <c r="J3731" s="33">
        <v>43224.579861111109</v>
      </c>
      <c r="K3731" s="33">
        <v>43224.588194444441</v>
      </c>
      <c r="L3731" s="27">
        <f t="shared" si="495"/>
        <v>8.333333331393078E-3</v>
      </c>
      <c r="M3731" s="28" t="str">
        <f t="shared" si="496"/>
        <v>TRUE</v>
      </c>
      <c r="N3731" s="31" t="s">
        <v>41</v>
      </c>
      <c r="O3731" s="29" t="s">
        <v>54</v>
      </c>
      <c r="P3731"/>
      <c r="Q3731"/>
      <c r="R3731"/>
      <c r="S3731"/>
      <c r="T3731"/>
      <c r="U3731"/>
      <c r="V3731"/>
      <c r="W3731"/>
    </row>
    <row r="3732" spans="1:23" ht="27" customHeight="1" thickBot="1" x14ac:dyDescent="0.3">
      <c r="A3732" s="97">
        <v>20701</v>
      </c>
      <c r="B3732" s="70">
        <v>3827</v>
      </c>
      <c r="C3732" s="75" t="s">
        <v>40</v>
      </c>
      <c r="D3732" s="76">
        <v>43224.642361111109</v>
      </c>
      <c r="E3732" s="74" t="s">
        <v>39</v>
      </c>
      <c r="F3732" s="33">
        <v>43224.417361111111</v>
      </c>
      <c r="G3732" s="51">
        <f t="shared" si="497"/>
        <v>0.22499999999854481</v>
      </c>
      <c r="H3732" s="31" t="str">
        <f t="shared" si="494"/>
        <v>ACCEPTABLE</v>
      </c>
      <c r="J3732" s="33">
        <v>43224.604166666664</v>
      </c>
      <c r="K3732" s="33">
        <v>43224.614583333336</v>
      </c>
      <c r="L3732" s="27">
        <f t="shared" si="495"/>
        <v>1.0416666671517305E-2</v>
      </c>
      <c r="M3732" s="28" t="str">
        <f t="shared" si="496"/>
        <v>TRUE</v>
      </c>
      <c r="N3732" s="31" t="s">
        <v>39</v>
      </c>
      <c r="O3732" s="29" t="s">
        <v>54</v>
      </c>
      <c r="P3732"/>
      <c r="Q3732"/>
      <c r="R3732"/>
      <c r="S3732"/>
      <c r="T3732"/>
      <c r="U3732"/>
      <c r="V3732"/>
      <c r="W3732"/>
    </row>
    <row r="3733" spans="1:23" ht="27" customHeight="1" thickBot="1" x14ac:dyDescent="0.3">
      <c r="A3733" s="97">
        <v>20701</v>
      </c>
      <c r="B3733" s="70">
        <v>3828</v>
      </c>
      <c r="C3733" s="75" t="s">
        <v>43</v>
      </c>
      <c r="D3733" s="76">
        <v>43224.986111111109</v>
      </c>
      <c r="E3733" s="74" t="s">
        <v>41</v>
      </c>
      <c r="F3733" s="33">
        <v>43224.768055555556</v>
      </c>
      <c r="G3733" s="51">
        <f t="shared" si="497"/>
        <v>0.21805555555329192</v>
      </c>
      <c r="H3733" s="31" t="str">
        <f t="shared" si="494"/>
        <v>ACCEPTABLE</v>
      </c>
      <c r="J3733" s="33">
        <v>43224.988888888889</v>
      </c>
      <c r="K3733" s="33">
        <v>43224.99722222222</v>
      </c>
      <c r="L3733" s="27">
        <f t="shared" si="495"/>
        <v>8.333333331393078E-3</v>
      </c>
      <c r="M3733" s="28" t="str">
        <f t="shared" si="496"/>
        <v>TRUE</v>
      </c>
      <c r="N3733" s="31" t="s">
        <v>41</v>
      </c>
      <c r="O3733" s="29" t="s">
        <v>398</v>
      </c>
      <c r="P3733"/>
      <c r="Q3733"/>
      <c r="R3733"/>
      <c r="S3733"/>
      <c r="T3733"/>
      <c r="U3733"/>
      <c r="V3733"/>
      <c r="W3733"/>
    </row>
    <row r="3734" spans="1:23" ht="27" customHeight="1" thickBot="1" x14ac:dyDescent="0.3">
      <c r="A3734" s="97">
        <v>20701</v>
      </c>
      <c r="B3734" s="70">
        <v>3829</v>
      </c>
      <c r="C3734" s="75" t="s">
        <v>40</v>
      </c>
      <c r="D3734" s="76">
        <v>43225.013888888891</v>
      </c>
      <c r="E3734" s="74" t="s">
        <v>39</v>
      </c>
      <c r="F3734" s="33">
        <v>43224.768055555556</v>
      </c>
      <c r="G3734" s="51">
        <f t="shared" si="497"/>
        <v>0.24583333333430346</v>
      </c>
      <c r="H3734" s="31" t="str">
        <f t="shared" si="494"/>
        <v>ACCEPTABLE</v>
      </c>
      <c r="J3734" s="33">
        <v>43225.012499999997</v>
      </c>
      <c r="K3734" s="33">
        <v>43225.022222222222</v>
      </c>
      <c r="L3734" s="27">
        <f t="shared" si="495"/>
        <v>9.7222222248092294E-3</v>
      </c>
      <c r="M3734" s="28" t="str">
        <f t="shared" si="496"/>
        <v>TRUE</v>
      </c>
      <c r="N3734" s="31" t="s">
        <v>39</v>
      </c>
      <c r="O3734" s="29" t="s">
        <v>826</v>
      </c>
      <c r="P3734"/>
      <c r="Q3734"/>
      <c r="R3734"/>
      <c r="S3734"/>
      <c r="T3734"/>
      <c r="U3734"/>
      <c r="V3734"/>
      <c r="W3734"/>
    </row>
    <row r="3735" spans="1:23" ht="27" customHeight="1" thickBot="1" x14ac:dyDescent="0.3">
      <c r="A3735" s="97">
        <v>20703</v>
      </c>
      <c r="B3735" s="70">
        <v>3830</v>
      </c>
      <c r="C3735" s="75" t="s">
        <v>340</v>
      </c>
      <c r="D3735" s="76">
        <v>43225.527777777781</v>
      </c>
      <c r="E3735" s="74" t="s">
        <v>41</v>
      </c>
      <c r="F3735" s="33">
        <v>43225.286805555559</v>
      </c>
      <c r="G3735" s="51">
        <f t="shared" si="497"/>
        <v>0.24097222222189885</v>
      </c>
      <c r="H3735" s="31" t="str">
        <f t="shared" si="494"/>
        <v>ACCEPTABLE</v>
      </c>
      <c r="J3735" s="33">
        <v>43225.520138888889</v>
      </c>
      <c r="K3735" s="33">
        <v>43225.53402777778</v>
      </c>
      <c r="L3735" s="27">
        <f t="shared" si="495"/>
        <v>1.3888888890505768E-2</v>
      </c>
      <c r="M3735" s="28" t="str">
        <f t="shared" si="496"/>
        <v>TRUE</v>
      </c>
      <c r="N3735" s="31" t="s">
        <v>41</v>
      </c>
      <c r="O3735" s="29" t="s">
        <v>1832</v>
      </c>
      <c r="P3735"/>
      <c r="Q3735"/>
      <c r="R3735"/>
      <c r="S3735"/>
      <c r="T3735"/>
      <c r="U3735"/>
      <c r="V3735"/>
      <c r="W3735"/>
    </row>
    <row r="3736" spans="1:23" ht="27" customHeight="1" thickBot="1" x14ac:dyDescent="0.3">
      <c r="A3736" s="97">
        <v>20703</v>
      </c>
      <c r="B3736" s="70">
        <v>3831</v>
      </c>
      <c r="C3736" s="75" t="s">
        <v>51</v>
      </c>
      <c r="D3736" s="76">
        <v>43225.5625</v>
      </c>
      <c r="E3736" s="74" t="s">
        <v>39</v>
      </c>
      <c r="F3736" s="33">
        <v>43225.286805555559</v>
      </c>
      <c r="G3736" s="51">
        <f t="shared" si="497"/>
        <v>0.27569444444088731</v>
      </c>
      <c r="H3736" s="31" t="str">
        <f t="shared" si="494"/>
        <v>ACCEPTABLE</v>
      </c>
      <c r="J3736" s="33">
        <v>43225.555555555555</v>
      </c>
      <c r="K3736" s="33">
        <v>43225.568055555559</v>
      </c>
      <c r="L3736" s="27">
        <f t="shared" si="495"/>
        <v>1.2500000004365575E-2</v>
      </c>
      <c r="M3736" s="28" t="str">
        <f t="shared" si="496"/>
        <v>TRUE</v>
      </c>
      <c r="N3736" s="31" t="s">
        <v>39</v>
      </c>
      <c r="O3736" s="29" t="s">
        <v>1833</v>
      </c>
      <c r="P3736"/>
      <c r="Q3736"/>
      <c r="R3736"/>
      <c r="S3736"/>
      <c r="T3736"/>
      <c r="U3736"/>
      <c r="V3736"/>
      <c r="W3736"/>
    </row>
    <row r="3737" spans="1:23" ht="27" customHeight="1" thickBot="1" x14ac:dyDescent="0.3">
      <c r="A3737" s="97">
        <v>20703</v>
      </c>
      <c r="B3737" s="70">
        <v>3832</v>
      </c>
      <c r="C3737" s="75" t="s">
        <v>51</v>
      </c>
      <c r="D3737" s="76">
        <v>43226.798611111109</v>
      </c>
      <c r="E3737" s="74" t="s">
        <v>41</v>
      </c>
      <c r="F3737" s="33">
        <v>43226.63958333333</v>
      </c>
      <c r="G3737" s="51">
        <f t="shared" si="497"/>
        <v>0.15902777777955635</v>
      </c>
      <c r="H3737" s="31" t="str">
        <f t="shared" si="494"/>
        <v>ACCEPTABLE</v>
      </c>
      <c r="J3737" s="33">
        <v>43226.918749999997</v>
      </c>
      <c r="K3737" s="33">
        <v>43226.927777777775</v>
      </c>
      <c r="L3737" s="27">
        <f t="shared" si="495"/>
        <v>9.0277777781011537E-3</v>
      </c>
      <c r="M3737" s="28" t="str">
        <f t="shared" si="496"/>
        <v>TRUE</v>
      </c>
      <c r="N3737" s="31" t="s">
        <v>41</v>
      </c>
      <c r="O3737" s="29" t="s">
        <v>812</v>
      </c>
      <c r="P3737"/>
      <c r="Q3737"/>
      <c r="R3737"/>
      <c r="S3737"/>
      <c r="T3737"/>
      <c r="U3737"/>
      <c r="V3737"/>
      <c r="W3737"/>
    </row>
    <row r="3738" spans="1:23" ht="27" customHeight="1" thickBot="1" x14ac:dyDescent="0.3">
      <c r="A3738" s="97">
        <v>20703</v>
      </c>
      <c r="B3738" s="70">
        <v>3833</v>
      </c>
      <c r="C3738" s="75" t="s">
        <v>340</v>
      </c>
      <c r="D3738" s="76">
        <v>43226.826388888891</v>
      </c>
      <c r="E3738" s="74" t="s">
        <v>39</v>
      </c>
      <c r="F3738" s="33">
        <v>43226.63958333333</v>
      </c>
      <c r="G3738" s="51">
        <f t="shared" si="497"/>
        <v>0.18680555556056788</v>
      </c>
      <c r="H3738" s="31" t="str">
        <f t="shared" si="494"/>
        <v>ACCEPTABLE</v>
      </c>
      <c r="J3738" s="33">
        <v>43226.974305555559</v>
      </c>
      <c r="K3738" s="33">
        <v>43226.98333333333</v>
      </c>
      <c r="L3738" s="27">
        <f t="shared" si="495"/>
        <v>9.0277777708251961E-3</v>
      </c>
      <c r="M3738" s="28" t="str">
        <f t="shared" si="496"/>
        <v>TRUE</v>
      </c>
      <c r="N3738" s="31" t="s">
        <v>39</v>
      </c>
      <c r="O3738" s="29" t="s">
        <v>812</v>
      </c>
      <c r="P3738"/>
      <c r="Q3738"/>
      <c r="R3738"/>
      <c r="S3738"/>
      <c r="T3738"/>
      <c r="U3738"/>
      <c r="V3738"/>
      <c r="W3738"/>
    </row>
    <row r="3739" spans="1:23" ht="27" customHeight="1" thickBot="1" x14ac:dyDescent="0.3">
      <c r="A3739" s="97">
        <v>20704</v>
      </c>
      <c r="B3739" s="70">
        <v>3834</v>
      </c>
      <c r="C3739" s="75" t="s">
        <v>40</v>
      </c>
      <c r="D3739" s="76">
        <v>43226.923611111109</v>
      </c>
      <c r="E3739" s="74" t="s">
        <v>41</v>
      </c>
      <c r="F3739" s="33">
        <v>43226.636805555558</v>
      </c>
      <c r="G3739" s="51">
        <f t="shared" si="497"/>
        <v>0.28680555555183673</v>
      </c>
      <c r="H3739" s="31" t="str">
        <f t="shared" si="494"/>
        <v>ACCEPTABLE</v>
      </c>
      <c r="J3739" s="33">
        <v>43226.993055555555</v>
      </c>
      <c r="K3739" s="33">
        <v>43227.004166666666</v>
      </c>
      <c r="L3739" s="27">
        <f t="shared" si="495"/>
        <v>1.1111111110949423E-2</v>
      </c>
      <c r="M3739" s="28" t="str">
        <f t="shared" si="496"/>
        <v>TRUE</v>
      </c>
      <c r="N3739" s="31" t="s">
        <v>41</v>
      </c>
      <c r="O3739" s="29" t="s">
        <v>806</v>
      </c>
      <c r="P3739"/>
      <c r="Q3739"/>
      <c r="R3739"/>
      <c r="S3739"/>
      <c r="T3739"/>
      <c r="U3739"/>
      <c r="V3739"/>
      <c r="W3739"/>
    </row>
    <row r="3740" spans="1:23" ht="27" customHeight="1" thickBot="1" x14ac:dyDescent="0.3">
      <c r="A3740" s="97">
        <v>20704</v>
      </c>
      <c r="B3740" s="70">
        <v>3835</v>
      </c>
      <c r="C3740" s="75" t="s">
        <v>43</v>
      </c>
      <c r="D3740" s="76">
        <v>43226.958333333336</v>
      </c>
      <c r="E3740" s="74" t="s">
        <v>39</v>
      </c>
      <c r="F3740" s="33">
        <v>43226.636805555558</v>
      </c>
      <c r="G3740" s="51">
        <f t="shared" si="497"/>
        <v>0.32152777777810115</v>
      </c>
      <c r="H3740" s="31" t="str">
        <f t="shared" si="494"/>
        <v>ACCEPTABLE</v>
      </c>
      <c r="J3740" s="33">
        <v>43227.034722222219</v>
      </c>
      <c r="K3740" s="33">
        <v>43227.044444444444</v>
      </c>
      <c r="L3740" s="27">
        <f t="shared" si="495"/>
        <v>9.7222222248092294E-3</v>
      </c>
      <c r="M3740" s="28" t="str">
        <f t="shared" si="496"/>
        <v>TRUE</v>
      </c>
      <c r="N3740" s="31" t="s">
        <v>39</v>
      </c>
      <c r="O3740" s="29" t="s">
        <v>398</v>
      </c>
      <c r="P3740"/>
      <c r="Q3740"/>
      <c r="R3740"/>
      <c r="S3740"/>
      <c r="T3740"/>
      <c r="U3740"/>
      <c r="V3740"/>
      <c r="W3740"/>
    </row>
    <row r="3741" spans="1:23" ht="27" customHeight="1" thickBot="1" x14ac:dyDescent="0.3">
      <c r="A3741" s="97">
        <v>20703</v>
      </c>
      <c r="B3741" s="70">
        <v>3836</v>
      </c>
      <c r="C3741" s="75" t="s">
        <v>51</v>
      </c>
      <c r="D3741" s="76">
        <v>43227.204861111109</v>
      </c>
      <c r="E3741" s="74" t="s">
        <v>41</v>
      </c>
      <c r="F3741" s="33">
        <v>43227.177083333336</v>
      </c>
      <c r="G3741" s="51">
        <f t="shared" si="497"/>
        <v>2.7777777773735579E-2</v>
      </c>
      <c r="H3741" s="31" t="str">
        <f t="shared" si="494"/>
        <v>TOO LATE</v>
      </c>
      <c r="J3741" s="33">
        <v>43227.20208333333</v>
      </c>
      <c r="K3741" s="33">
        <v>43227.211111111108</v>
      </c>
      <c r="L3741" s="27">
        <f t="shared" si="495"/>
        <v>9.0277777781011537E-3</v>
      </c>
      <c r="M3741" s="28" t="str">
        <f t="shared" si="496"/>
        <v>TRUE</v>
      </c>
      <c r="N3741" s="31" t="s">
        <v>41</v>
      </c>
      <c r="O3741" s="29" t="s">
        <v>821</v>
      </c>
      <c r="P3741"/>
      <c r="Q3741"/>
      <c r="R3741"/>
      <c r="S3741"/>
      <c r="T3741"/>
      <c r="U3741"/>
      <c r="V3741"/>
      <c r="W3741"/>
    </row>
    <row r="3742" spans="1:23" ht="27" customHeight="1" thickBot="1" x14ac:dyDescent="0.3">
      <c r="A3742" s="97">
        <v>20703</v>
      </c>
      <c r="B3742" s="70">
        <v>3837</v>
      </c>
      <c r="C3742" s="75" t="s">
        <v>340</v>
      </c>
      <c r="D3742" s="76">
        <v>43227.232638888891</v>
      </c>
      <c r="E3742" s="74" t="s">
        <v>39</v>
      </c>
      <c r="F3742" s="33">
        <v>43227.177083333336</v>
      </c>
      <c r="G3742" s="51">
        <f t="shared" si="497"/>
        <v>5.5555555554747116E-2</v>
      </c>
      <c r="H3742" s="31" t="str">
        <f t="shared" ref="H3742:H3793" si="498">IF(D3742-F3742&lt;0,"TOO LATE",IF(G3742="","",IF(OR(DAY(D3742-F3742)&gt;1,AND(HOUR(D3742-F3742)&gt;HOUR("0:59"),(SIGN(D3742-F3742)=1))),"ACCEPTABLE","TOO LATE")))</f>
        <v>ACCEPTABLE</v>
      </c>
      <c r="J3742" s="33">
        <v>43227.239583333336</v>
      </c>
      <c r="K3742" s="33">
        <v>43227.249305555553</v>
      </c>
      <c r="L3742" s="27">
        <f t="shared" si="495"/>
        <v>9.7222222175332718E-3</v>
      </c>
      <c r="M3742" s="28" t="str">
        <f t="shared" si="496"/>
        <v>TRUE</v>
      </c>
      <c r="N3742" s="31" t="s">
        <v>39</v>
      </c>
      <c r="O3742" s="29" t="s">
        <v>1834</v>
      </c>
      <c r="P3742"/>
      <c r="Q3742"/>
      <c r="R3742"/>
      <c r="S3742"/>
      <c r="T3742"/>
      <c r="U3742"/>
      <c r="V3742"/>
      <c r="W3742"/>
    </row>
    <row r="3743" spans="1:23" ht="27" customHeight="1" thickBot="1" x14ac:dyDescent="0.3">
      <c r="A3743" s="97">
        <v>20705</v>
      </c>
      <c r="B3743" s="70">
        <v>3838</v>
      </c>
      <c r="C3743" s="75" t="s">
        <v>340</v>
      </c>
      <c r="D3743" s="76">
        <v>43227.590277777781</v>
      </c>
      <c r="E3743" s="74" t="s">
        <v>41</v>
      </c>
      <c r="F3743" s="33">
        <v>43227.40625</v>
      </c>
      <c r="G3743" s="51">
        <f t="shared" si="497"/>
        <v>0.18402777778101154</v>
      </c>
      <c r="H3743" s="31" t="str">
        <f t="shared" si="498"/>
        <v>ACCEPTABLE</v>
      </c>
      <c r="J3743" s="33">
        <v>43227.581944444442</v>
      </c>
      <c r="K3743" s="33">
        <v>43227.592361111114</v>
      </c>
      <c r="L3743" s="27">
        <f t="shared" ref="L3743:L3794" si="499">IF(OR(K3743="",J3743=""), "Incomplete Data", K3743-J3743)</f>
        <v>1.0416666671517305E-2</v>
      </c>
      <c r="M3743" s="28" t="str">
        <f t="shared" ref="M3743:M3794" si="500">_xlfn.IFS(OR(J3743=0,K3743=0,L3743=""), "Incomplete Data", OR(L3743&gt;$M$5,L3743&lt;-$M$5),"FALSE",  OR(L3743&lt;=$M$5,L3743&gt;-$M$5), "TRUE")</f>
        <v>TRUE</v>
      </c>
      <c r="N3743" s="31" t="s">
        <v>41</v>
      </c>
      <c r="O3743" s="29" t="s">
        <v>1835</v>
      </c>
      <c r="P3743"/>
      <c r="Q3743"/>
      <c r="R3743"/>
      <c r="S3743"/>
      <c r="T3743"/>
      <c r="U3743"/>
      <c r="V3743"/>
      <c r="W3743"/>
    </row>
    <row r="3744" spans="1:23" ht="27" customHeight="1" thickBot="1" x14ac:dyDescent="0.3">
      <c r="A3744" s="97">
        <v>20705</v>
      </c>
      <c r="B3744" s="70">
        <v>3839</v>
      </c>
      <c r="C3744" s="75" t="s">
        <v>51</v>
      </c>
      <c r="D3744" s="76">
        <v>43227.618055555555</v>
      </c>
      <c r="E3744" s="74" t="s">
        <v>39</v>
      </c>
      <c r="F3744" s="33">
        <v>43227.40625</v>
      </c>
      <c r="G3744" s="51">
        <f t="shared" si="497"/>
        <v>0.21180555555474712</v>
      </c>
      <c r="H3744" s="31" t="str">
        <f t="shared" si="498"/>
        <v>ACCEPTABLE</v>
      </c>
      <c r="J3744" s="33">
        <v>43227.613194444442</v>
      </c>
      <c r="K3744" s="33">
        <v>43227.623611111114</v>
      </c>
      <c r="L3744" s="27">
        <f t="shared" si="499"/>
        <v>1.0416666671517305E-2</v>
      </c>
      <c r="M3744" s="28" t="str">
        <f t="shared" si="500"/>
        <v>TRUE</v>
      </c>
      <c r="N3744" s="31" t="s">
        <v>39</v>
      </c>
      <c r="O3744" s="29" t="s">
        <v>96</v>
      </c>
      <c r="P3744"/>
      <c r="Q3744"/>
      <c r="R3744"/>
      <c r="S3744"/>
      <c r="T3744"/>
      <c r="U3744"/>
      <c r="V3744"/>
      <c r="W3744"/>
    </row>
    <row r="3745" spans="1:23" ht="27" customHeight="1" thickBot="1" x14ac:dyDescent="0.3">
      <c r="A3745" s="97">
        <v>20704</v>
      </c>
      <c r="B3745" s="70">
        <v>3840</v>
      </c>
      <c r="C3745" s="75" t="s">
        <v>43</v>
      </c>
      <c r="D3745" s="76">
        <v>43228.152777777781</v>
      </c>
      <c r="E3745" s="74" t="s">
        <v>41</v>
      </c>
      <c r="F3745" s="33">
        <v>43227.734722222223</v>
      </c>
      <c r="G3745" s="51">
        <f t="shared" si="497"/>
        <v>0.4180555555576575</v>
      </c>
      <c r="H3745" s="31" t="str">
        <f t="shared" si="498"/>
        <v>ACCEPTABLE</v>
      </c>
      <c r="J3745" s="33">
        <v>43228.152777777781</v>
      </c>
      <c r="K3745" s="33">
        <v>43228.162499999999</v>
      </c>
      <c r="L3745" s="27">
        <f t="shared" si="499"/>
        <v>9.7222222175332718E-3</v>
      </c>
      <c r="M3745" s="28" t="str">
        <f t="shared" si="500"/>
        <v>TRUE</v>
      </c>
      <c r="N3745" s="31" t="s">
        <v>41</v>
      </c>
      <c r="O3745" s="29" t="s">
        <v>398</v>
      </c>
      <c r="P3745"/>
      <c r="Q3745"/>
      <c r="R3745"/>
      <c r="S3745"/>
      <c r="T3745"/>
      <c r="U3745"/>
      <c r="V3745"/>
      <c r="W3745"/>
    </row>
    <row r="3746" spans="1:23" ht="27" customHeight="1" thickBot="1" x14ac:dyDescent="0.3">
      <c r="A3746" s="97">
        <v>20704</v>
      </c>
      <c r="B3746" s="70">
        <v>3841</v>
      </c>
      <c r="C3746" s="75" t="s">
        <v>40</v>
      </c>
      <c r="D3746" s="76">
        <v>43228.180555555555</v>
      </c>
      <c r="E3746" s="74" t="s">
        <v>39</v>
      </c>
      <c r="F3746" s="33">
        <v>43227.734722222223</v>
      </c>
      <c r="G3746" s="51">
        <f t="shared" si="497"/>
        <v>0.44583333333139308</v>
      </c>
      <c r="H3746" s="31" t="str">
        <f t="shared" si="498"/>
        <v>ACCEPTABLE</v>
      </c>
      <c r="J3746" s="33">
        <v>43228.22152777778</v>
      </c>
      <c r="K3746" s="33">
        <v>43228.231944444444</v>
      </c>
      <c r="L3746" s="27">
        <f t="shared" si="499"/>
        <v>1.0416666664241347E-2</v>
      </c>
      <c r="M3746" s="28" t="str">
        <f t="shared" si="500"/>
        <v>TRUE</v>
      </c>
      <c r="N3746" s="31" t="s">
        <v>39</v>
      </c>
      <c r="O3746" s="29" t="s">
        <v>806</v>
      </c>
      <c r="P3746"/>
      <c r="Q3746"/>
      <c r="R3746"/>
      <c r="S3746"/>
      <c r="T3746"/>
      <c r="U3746"/>
      <c r="V3746"/>
      <c r="W3746"/>
    </row>
    <row r="3747" spans="1:23" ht="27" customHeight="1" thickBot="1" x14ac:dyDescent="0.3">
      <c r="A3747" s="97">
        <v>20705</v>
      </c>
      <c r="B3747" s="70">
        <v>3842</v>
      </c>
      <c r="C3747" s="75" t="s">
        <v>64</v>
      </c>
      <c r="D3747" s="76">
        <v>43228.194444444445</v>
      </c>
      <c r="E3747" s="74" t="s">
        <v>41</v>
      </c>
      <c r="F3747" s="33">
        <v>43227.734722222223</v>
      </c>
      <c r="G3747" s="51">
        <f t="shared" si="497"/>
        <v>0.45972222222189885</v>
      </c>
      <c r="H3747" s="31" t="str">
        <f t="shared" si="498"/>
        <v>ACCEPTABLE</v>
      </c>
      <c r="J3747" s="33">
        <v>43228.25</v>
      </c>
      <c r="K3747" s="33">
        <v>43228.259027777778</v>
      </c>
      <c r="L3747" s="27">
        <f t="shared" si="499"/>
        <v>9.0277777781011537E-3</v>
      </c>
      <c r="M3747" s="28" t="str">
        <f t="shared" si="500"/>
        <v>TRUE</v>
      </c>
      <c r="N3747" s="31" t="s">
        <v>41</v>
      </c>
      <c r="O3747" s="29" t="s">
        <v>633</v>
      </c>
      <c r="P3747"/>
      <c r="Q3747"/>
      <c r="R3747"/>
      <c r="S3747"/>
      <c r="T3747"/>
      <c r="U3747"/>
      <c r="V3747"/>
      <c r="W3747"/>
    </row>
    <row r="3748" spans="1:23" ht="27" customHeight="1" thickBot="1" x14ac:dyDescent="0.3">
      <c r="A3748" s="98">
        <v>20705</v>
      </c>
      <c r="B3748" s="66">
        <v>3843</v>
      </c>
      <c r="C3748" s="79" t="s">
        <v>64</v>
      </c>
      <c r="D3748" s="80">
        <v>43228.305555555555</v>
      </c>
      <c r="E3748" s="78" t="s">
        <v>39</v>
      </c>
      <c r="F3748" s="33">
        <v>43228.291666666664</v>
      </c>
      <c r="G3748" s="51">
        <f t="shared" si="497"/>
        <v>1.3888888890505768E-2</v>
      </c>
      <c r="H3748" s="31" t="str">
        <f t="shared" si="498"/>
        <v>TOO LATE</v>
      </c>
      <c r="J3748" s="33">
        <v>43228.295138888891</v>
      </c>
      <c r="K3748" s="33">
        <v>43228.304166666669</v>
      </c>
      <c r="L3748" s="27">
        <f t="shared" si="499"/>
        <v>9.0277777781011537E-3</v>
      </c>
      <c r="M3748" s="28" t="str">
        <f t="shared" si="500"/>
        <v>TRUE</v>
      </c>
      <c r="N3748" s="31" t="s">
        <v>39</v>
      </c>
      <c r="O3748" s="29" t="s">
        <v>633</v>
      </c>
      <c r="P3748"/>
      <c r="Q3748"/>
      <c r="R3748"/>
      <c r="S3748"/>
      <c r="T3748"/>
      <c r="U3748"/>
      <c r="V3748"/>
      <c r="W3748"/>
    </row>
    <row r="3749" spans="1:23" ht="27" customHeight="1" thickBot="1" x14ac:dyDescent="0.3">
      <c r="A3749" s="98">
        <v>20707</v>
      </c>
      <c r="B3749" s="66">
        <v>3846</v>
      </c>
      <c r="C3749" s="79" t="s">
        <v>340</v>
      </c>
      <c r="D3749" s="80">
        <v>43228.694444444445</v>
      </c>
      <c r="E3749" s="78" t="s">
        <v>41</v>
      </c>
      <c r="F3749" s="33">
        <v>43228.587500000001</v>
      </c>
      <c r="G3749" s="51">
        <f t="shared" si="497"/>
        <v>0.10694444444379769</v>
      </c>
      <c r="H3749" s="31" t="str">
        <f t="shared" si="498"/>
        <v>ACCEPTABLE</v>
      </c>
      <c r="J3749" s="33">
        <v>43228.730555555558</v>
      </c>
      <c r="K3749" s="33">
        <v>43228.740972222222</v>
      </c>
      <c r="L3749" s="27">
        <f t="shared" si="499"/>
        <v>1.0416666664241347E-2</v>
      </c>
      <c r="M3749" s="28" t="str">
        <f t="shared" si="500"/>
        <v>TRUE</v>
      </c>
      <c r="N3749" s="31" t="s">
        <v>41</v>
      </c>
      <c r="O3749" s="29" t="s">
        <v>1075</v>
      </c>
      <c r="P3749"/>
      <c r="Q3749"/>
      <c r="R3749"/>
      <c r="S3749"/>
      <c r="T3749"/>
      <c r="U3749"/>
      <c r="V3749"/>
      <c r="W3749"/>
    </row>
    <row r="3750" spans="1:23" ht="27" customHeight="1" thickBot="1" x14ac:dyDescent="0.3">
      <c r="A3750" s="98">
        <v>20707</v>
      </c>
      <c r="B3750" s="66">
        <v>3847</v>
      </c>
      <c r="C3750" s="79" t="s">
        <v>51</v>
      </c>
      <c r="D3750" s="80">
        <v>43228.729166666664</v>
      </c>
      <c r="E3750" s="78" t="s">
        <v>39</v>
      </c>
      <c r="F3750" s="33">
        <v>43228.587500000001</v>
      </c>
      <c r="G3750" s="51">
        <f t="shared" si="497"/>
        <v>0.14166666666278616</v>
      </c>
      <c r="H3750" s="31" t="str">
        <f t="shared" si="498"/>
        <v>ACCEPTABLE</v>
      </c>
      <c r="J3750" s="33">
        <v>43228.761111111111</v>
      </c>
      <c r="K3750" s="33">
        <v>43228.770833333336</v>
      </c>
      <c r="L3750" s="27">
        <f t="shared" si="499"/>
        <v>9.7222222248092294E-3</v>
      </c>
      <c r="M3750" s="28" t="str">
        <f t="shared" si="500"/>
        <v>TRUE</v>
      </c>
      <c r="N3750" s="31" t="s">
        <v>39</v>
      </c>
      <c r="O3750" s="29" t="s">
        <v>542</v>
      </c>
      <c r="P3750"/>
      <c r="Q3750"/>
      <c r="R3750"/>
      <c r="S3750"/>
      <c r="T3750"/>
      <c r="U3750"/>
      <c r="V3750"/>
      <c r="W3750"/>
    </row>
    <row r="3751" spans="1:23" ht="27" customHeight="1" thickBot="1" x14ac:dyDescent="0.3">
      <c r="A3751" s="97">
        <v>20707</v>
      </c>
      <c r="B3751" s="70">
        <v>3848</v>
      </c>
      <c r="C3751" s="75" t="s">
        <v>51</v>
      </c>
      <c r="D3751" s="76">
        <v>43229.236111111109</v>
      </c>
      <c r="E3751" s="74" t="s">
        <v>41</v>
      </c>
      <c r="F3751" s="33">
        <v>43229.165277777778</v>
      </c>
      <c r="G3751" s="51">
        <f t="shared" si="497"/>
        <v>7.0833333331393078E-2</v>
      </c>
      <c r="H3751" s="31" t="str">
        <f t="shared" si="498"/>
        <v>ACCEPTABLE</v>
      </c>
      <c r="J3751" s="33">
        <v>43229.239583333336</v>
      </c>
      <c r="K3751" s="33">
        <v>43229.25</v>
      </c>
      <c r="L3751" s="27">
        <f t="shared" si="499"/>
        <v>1.0416666664241347E-2</v>
      </c>
      <c r="M3751" s="28" t="str">
        <f t="shared" si="500"/>
        <v>TRUE</v>
      </c>
      <c r="N3751" s="31" t="s">
        <v>41</v>
      </c>
      <c r="O3751" s="29" t="s">
        <v>405</v>
      </c>
      <c r="P3751"/>
      <c r="Q3751"/>
      <c r="R3751"/>
      <c r="S3751"/>
      <c r="T3751"/>
      <c r="U3751"/>
      <c r="V3751"/>
      <c r="W3751"/>
    </row>
    <row r="3752" spans="1:23" ht="27" customHeight="1" thickBot="1" x14ac:dyDescent="0.3">
      <c r="A3752" s="98">
        <v>20707</v>
      </c>
      <c r="B3752" s="66">
        <v>3849</v>
      </c>
      <c r="C3752" s="79" t="s">
        <v>340</v>
      </c>
      <c r="D3752" s="80">
        <v>43229.270833333336</v>
      </c>
      <c r="E3752" s="78" t="s">
        <v>39</v>
      </c>
      <c r="F3752" s="33">
        <v>43229.165277777778</v>
      </c>
      <c r="G3752" s="51">
        <f t="shared" si="497"/>
        <v>0.1055555555576575</v>
      </c>
      <c r="H3752" s="31" t="str">
        <f t="shared" si="498"/>
        <v>ACCEPTABLE</v>
      </c>
      <c r="J3752" s="33">
        <v>43229.270833333336</v>
      </c>
      <c r="K3752" s="33">
        <v>43229.279861111114</v>
      </c>
      <c r="L3752" s="27">
        <f t="shared" si="499"/>
        <v>9.0277777781011537E-3</v>
      </c>
      <c r="M3752" s="28" t="str">
        <f t="shared" si="500"/>
        <v>TRUE</v>
      </c>
      <c r="N3752" s="31" t="s">
        <v>39</v>
      </c>
      <c r="O3752" s="29" t="s">
        <v>1836</v>
      </c>
      <c r="P3752"/>
      <c r="Q3752"/>
      <c r="R3752"/>
      <c r="S3752"/>
      <c r="T3752"/>
      <c r="U3752"/>
      <c r="V3752"/>
      <c r="W3752"/>
    </row>
    <row r="3753" spans="1:23" ht="27" customHeight="1" thickBot="1" x14ac:dyDescent="0.3">
      <c r="A3753" s="98">
        <v>20705</v>
      </c>
      <c r="B3753" s="66">
        <v>3850</v>
      </c>
      <c r="C3753" s="79" t="s">
        <v>51</v>
      </c>
      <c r="D3753" s="80">
        <v>43229.3125</v>
      </c>
      <c r="E3753" s="78" t="s">
        <v>41</v>
      </c>
      <c r="F3753" s="33">
        <v>43229.165277777778</v>
      </c>
      <c r="G3753" s="51">
        <f t="shared" si="497"/>
        <v>0.14722222222189885</v>
      </c>
      <c r="H3753" s="31" t="str">
        <f t="shared" si="498"/>
        <v>ACCEPTABLE</v>
      </c>
      <c r="J3753" s="33">
        <v>43229.320138888892</v>
      </c>
      <c r="K3753" s="33">
        <v>43229.329861111109</v>
      </c>
      <c r="L3753" s="27">
        <f t="shared" si="499"/>
        <v>9.7222222175332718E-3</v>
      </c>
      <c r="M3753" s="28" t="str">
        <f t="shared" si="500"/>
        <v>TRUE</v>
      </c>
      <c r="N3753" s="31" t="s">
        <v>41</v>
      </c>
      <c r="O3753" s="29" t="s">
        <v>422</v>
      </c>
      <c r="P3753"/>
      <c r="Q3753"/>
      <c r="R3753"/>
      <c r="S3753"/>
      <c r="T3753"/>
      <c r="U3753"/>
      <c r="V3753"/>
      <c r="W3753"/>
    </row>
    <row r="3754" spans="1:23" ht="27" customHeight="1" thickBot="1" x14ac:dyDescent="0.3">
      <c r="A3754" s="98">
        <v>20705</v>
      </c>
      <c r="B3754" s="66">
        <v>3851</v>
      </c>
      <c r="C3754" s="79" t="s">
        <v>340</v>
      </c>
      <c r="D3754" s="80">
        <v>43229.340277777781</v>
      </c>
      <c r="E3754" s="78" t="s">
        <v>39</v>
      </c>
      <c r="F3754" s="33">
        <v>43229.165277777778</v>
      </c>
      <c r="G3754" s="51">
        <f t="shared" si="497"/>
        <v>0.17500000000291038</v>
      </c>
      <c r="H3754" s="31" t="str">
        <f t="shared" si="498"/>
        <v>ACCEPTABLE</v>
      </c>
      <c r="J3754" s="33">
        <v>43229.345138888886</v>
      </c>
      <c r="K3754" s="33">
        <v>43229.354166666664</v>
      </c>
      <c r="L3754" s="27">
        <f t="shared" si="499"/>
        <v>9.0277777781011537E-3</v>
      </c>
      <c r="M3754" s="28" t="str">
        <f t="shared" si="500"/>
        <v>TRUE</v>
      </c>
      <c r="N3754" s="31" t="s">
        <v>39</v>
      </c>
      <c r="O3754" s="29" t="s">
        <v>1377</v>
      </c>
      <c r="P3754"/>
      <c r="Q3754"/>
      <c r="R3754"/>
      <c r="S3754"/>
      <c r="T3754"/>
      <c r="U3754"/>
      <c r="V3754"/>
      <c r="W3754"/>
    </row>
    <row r="3755" spans="1:23" ht="27" customHeight="1" thickBot="1" x14ac:dyDescent="0.3">
      <c r="A3755" s="97">
        <v>20708</v>
      </c>
      <c r="B3755" s="70">
        <v>3852</v>
      </c>
      <c r="C3755" s="75" t="s">
        <v>40</v>
      </c>
      <c r="D3755" s="76">
        <v>43230.0625</v>
      </c>
      <c r="E3755" s="74" t="s">
        <v>41</v>
      </c>
      <c r="F3755" s="33">
        <v>43229.712500000001</v>
      </c>
      <c r="G3755" s="51">
        <f t="shared" si="497"/>
        <v>0.34999999999854481</v>
      </c>
      <c r="H3755" s="31" t="str">
        <f t="shared" si="498"/>
        <v>ACCEPTABLE</v>
      </c>
      <c r="J3755" s="33">
        <v>43230.076388888891</v>
      </c>
      <c r="K3755" s="33">
        <v>43230.086111111108</v>
      </c>
      <c r="L3755" s="27">
        <f t="shared" si="499"/>
        <v>9.7222222175332718E-3</v>
      </c>
      <c r="M3755" s="28" t="str">
        <f t="shared" si="500"/>
        <v>TRUE</v>
      </c>
      <c r="N3755" s="31" t="s">
        <v>41</v>
      </c>
      <c r="O3755" s="29" t="s">
        <v>1776</v>
      </c>
      <c r="P3755"/>
      <c r="Q3755"/>
      <c r="R3755"/>
      <c r="S3755"/>
      <c r="T3755"/>
      <c r="U3755"/>
      <c r="V3755"/>
      <c r="W3755"/>
    </row>
    <row r="3756" spans="1:23" ht="27" customHeight="1" thickBot="1" x14ac:dyDescent="0.3">
      <c r="A3756" s="97">
        <v>20708</v>
      </c>
      <c r="B3756" s="70">
        <v>3853</v>
      </c>
      <c r="C3756" s="75" t="s">
        <v>40</v>
      </c>
      <c r="D3756" s="76">
        <v>43230.079861111109</v>
      </c>
      <c r="E3756" s="74" t="s">
        <v>39</v>
      </c>
      <c r="F3756" s="33">
        <v>43229.712500000001</v>
      </c>
      <c r="G3756" s="51">
        <f t="shared" si="497"/>
        <v>0.36736111110803904</v>
      </c>
      <c r="H3756" s="31" t="str">
        <f t="shared" si="498"/>
        <v>ACCEPTABLE</v>
      </c>
      <c r="J3756" s="33">
        <v>43230.101388888892</v>
      </c>
      <c r="K3756" s="33">
        <v>43230.112500000003</v>
      </c>
      <c r="L3756" s="27">
        <f t="shared" si="499"/>
        <v>1.1111111110949423E-2</v>
      </c>
      <c r="M3756" s="28" t="str">
        <f t="shared" si="500"/>
        <v>TRUE</v>
      </c>
      <c r="N3756" s="31" t="s">
        <v>39</v>
      </c>
      <c r="O3756" s="29" t="s">
        <v>1776</v>
      </c>
      <c r="P3756"/>
      <c r="Q3756"/>
      <c r="R3756"/>
      <c r="S3756"/>
      <c r="T3756"/>
      <c r="U3756"/>
      <c r="V3756"/>
      <c r="W3756"/>
    </row>
    <row r="3757" spans="1:23" ht="27" customHeight="1" thickBot="1" x14ac:dyDescent="0.3">
      <c r="A3757" s="98">
        <v>20709</v>
      </c>
      <c r="B3757" s="66">
        <v>3854</v>
      </c>
      <c r="C3757" s="79" t="s">
        <v>40</v>
      </c>
      <c r="D3757" s="80">
        <v>43230.361111111109</v>
      </c>
      <c r="E3757" s="78" t="s">
        <v>41</v>
      </c>
      <c r="F3757" s="33">
        <v>43230.257638888892</v>
      </c>
      <c r="G3757" s="51">
        <f t="shared" si="497"/>
        <v>0.10347222221753327</v>
      </c>
      <c r="H3757" s="31" t="str">
        <f t="shared" si="498"/>
        <v>ACCEPTABLE</v>
      </c>
      <c r="J3757" s="33">
        <v>43230.334722222222</v>
      </c>
      <c r="K3757" s="33">
        <v>43230.34375</v>
      </c>
      <c r="L3757" s="27">
        <f t="shared" si="499"/>
        <v>9.0277777781011537E-3</v>
      </c>
      <c r="M3757" s="28" t="str">
        <f t="shared" si="500"/>
        <v>TRUE</v>
      </c>
      <c r="N3757" s="31" t="s">
        <v>41</v>
      </c>
      <c r="O3757" s="29" t="s">
        <v>1837</v>
      </c>
      <c r="P3757"/>
      <c r="Q3757"/>
      <c r="R3757"/>
      <c r="S3757"/>
      <c r="T3757"/>
      <c r="U3757"/>
      <c r="V3757"/>
      <c r="W3757"/>
    </row>
    <row r="3758" spans="1:23" ht="27" customHeight="1" thickBot="1" x14ac:dyDescent="0.3">
      <c r="A3758" s="98">
        <v>20709</v>
      </c>
      <c r="B3758" s="66">
        <v>3855</v>
      </c>
      <c r="C3758" s="79" t="s">
        <v>43</v>
      </c>
      <c r="D3758" s="80">
        <v>43230.395833333336</v>
      </c>
      <c r="E3758" s="78" t="s">
        <v>39</v>
      </c>
      <c r="F3758" s="33">
        <v>43230.257638888892</v>
      </c>
      <c r="G3758" s="51">
        <f t="shared" si="497"/>
        <v>0.13819444444379769</v>
      </c>
      <c r="H3758" s="31" t="str">
        <f t="shared" si="498"/>
        <v>ACCEPTABLE</v>
      </c>
      <c r="J3758" s="33">
        <v>43230.364583333336</v>
      </c>
      <c r="K3758" s="33">
        <v>43230.375</v>
      </c>
      <c r="L3758" s="27">
        <f t="shared" si="499"/>
        <v>1.0416666664241347E-2</v>
      </c>
      <c r="M3758" s="28" t="str">
        <f t="shared" si="500"/>
        <v>TRUE</v>
      </c>
      <c r="N3758" s="31" t="s">
        <v>39</v>
      </c>
      <c r="O3758" s="29" t="s">
        <v>398</v>
      </c>
      <c r="P3758"/>
      <c r="Q3758"/>
      <c r="R3758"/>
      <c r="S3758"/>
      <c r="T3758"/>
      <c r="U3758"/>
      <c r="V3758"/>
      <c r="W3758"/>
    </row>
    <row r="3759" spans="1:23" ht="27" customHeight="1" thickBot="1" x14ac:dyDescent="0.3">
      <c r="A3759" s="97">
        <v>20709</v>
      </c>
      <c r="B3759" s="70">
        <v>3856</v>
      </c>
      <c r="C3759" s="75" t="s">
        <v>40</v>
      </c>
      <c r="D3759" s="76">
        <v>43230.9375</v>
      </c>
      <c r="E3759" s="74" t="s">
        <v>41</v>
      </c>
      <c r="F3759" s="33">
        <v>43230.745138888888</v>
      </c>
      <c r="G3759" s="51">
        <f t="shared" si="497"/>
        <v>0.19236111111240461</v>
      </c>
      <c r="H3759" s="31" t="str">
        <f t="shared" si="498"/>
        <v>ACCEPTABLE</v>
      </c>
      <c r="J3759" s="33">
        <v>43230.958333333336</v>
      </c>
      <c r="K3759" s="33">
        <v>43230.97152777778</v>
      </c>
      <c r="L3759" s="27">
        <f t="shared" si="499"/>
        <v>1.3194444443797693E-2</v>
      </c>
      <c r="M3759" s="28" t="str">
        <f t="shared" si="500"/>
        <v>TRUE</v>
      </c>
      <c r="N3759" s="31" t="s">
        <v>41</v>
      </c>
      <c r="O3759" s="29" t="s">
        <v>54</v>
      </c>
      <c r="P3759"/>
      <c r="Q3759"/>
      <c r="R3759"/>
      <c r="S3759"/>
      <c r="T3759"/>
      <c r="U3759"/>
      <c r="V3759"/>
      <c r="W3759"/>
    </row>
    <row r="3760" spans="1:23" ht="27" customHeight="1" thickBot="1" x14ac:dyDescent="0.3">
      <c r="A3760" s="97">
        <v>20709</v>
      </c>
      <c r="B3760" s="70">
        <v>3857</v>
      </c>
      <c r="C3760" s="75" t="s">
        <v>43</v>
      </c>
      <c r="D3760" s="76">
        <v>43230.965277777781</v>
      </c>
      <c r="E3760" s="74" t="s">
        <v>39</v>
      </c>
      <c r="F3760" s="33">
        <v>43230.745138888888</v>
      </c>
      <c r="G3760" s="51">
        <f t="shared" si="497"/>
        <v>0.22013888889341615</v>
      </c>
      <c r="H3760" s="31" t="str">
        <f t="shared" si="498"/>
        <v>ACCEPTABLE</v>
      </c>
      <c r="J3760" s="33">
        <v>43230.987500000003</v>
      </c>
      <c r="K3760" s="33">
        <v>43230.997916666667</v>
      </c>
      <c r="L3760" s="27">
        <f t="shared" si="499"/>
        <v>1.0416666664241347E-2</v>
      </c>
      <c r="M3760" s="28" t="str">
        <f t="shared" si="500"/>
        <v>TRUE</v>
      </c>
      <c r="N3760" s="31" t="s">
        <v>39</v>
      </c>
      <c r="O3760" s="29" t="s">
        <v>1838</v>
      </c>
      <c r="P3760"/>
      <c r="Q3760"/>
      <c r="R3760"/>
      <c r="S3760"/>
      <c r="T3760"/>
      <c r="U3760"/>
      <c r="V3760"/>
      <c r="W3760"/>
    </row>
    <row r="3761" spans="1:23" ht="27" customHeight="1" thickBot="1" x14ac:dyDescent="0.3">
      <c r="A3761" s="97">
        <v>20710</v>
      </c>
      <c r="B3761" s="70">
        <v>3858</v>
      </c>
      <c r="C3761" s="75" t="s">
        <v>340</v>
      </c>
      <c r="D3761" s="76">
        <v>43231.236111111109</v>
      </c>
      <c r="E3761" s="74" t="s">
        <v>41</v>
      </c>
      <c r="F3761" s="33">
        <v>43230.745138888888</v>
      </c>
      <c r="G3761" s="51">
        <f t="shared" si="497"/>
        <v>0.49097222222189885</v>
      </c>
      <c r="H3761" s="31" t="str">
        <f t="shared" si="498"/>
        <v>ACCEPTABLE</v>
      </c>
      <c r="J3761" s="33">
        <v>43231.231249999997</v>
      </c>
      <c r="K3761" s="33">
        <v>43231.244444444441</v>
      </c>
      <c r="L3761" s="27">
        <f t="shared" si="499"/>
        <v>1.3194444443797693E-2</v>
      </c>
      <c r="M3761" s="28" t="str">
        <f t="shared" si="500"/>
        <v>TRUE</v>
      </c>
      <c r="N3761" s="31" t="s">
        <v>41</v>
      </c>
      <c r="O3761" s="29" t="s">
        <v>822</v>
      </c>
      <c r="P3761"/>
      <c r="Q3761"/>
      <c r="R3761"/>
      <c r="S3761"/>
      <c r="T3761"/>
      <c r="U3761"/>
      <c r="V3761"/>
      <c r="W3761"/>
    </row>
    <row r="3762" spans="1:23" ht="27" customHeight="1" thickBot="1" x14ac:dyDescent="0.3">
      <c r="A3762" s="98">
        <v>20710</v>
      </c>
      <c r="B3762" s="66">
        <v>3859</v>
      </c>
      <c r="C3762" s="79" t="s">
        <v>51</v>
      </c>
      <c r="D3762" s="80">
        <v>43231.270833333336</v>
      </c>
      <c r="E3762" s="78" t="s">
        <v>39</v>
      </c>
      <c r="F3762" s="33">
        <v>43230.745138888888</v>
      </c>
      <c r="G3762" s="51">
        <f t="shared" si="497"/>
        <v>0.52569444444816327</v>
      </c>
      <c r="H3762" s="31" t="str">
        <f t="shared" si="498"/>
        <v>ACCEPTABLE</v>
      </c>
      <c r="J3762" s="33">
        <v>43231.274305555555</v>
      </c>
      <c r="K3762" s="33">
        <v>43231.28402777778</v>
      </c>
      <c r="L3762" s="27">
        <f t="shared" si="499"/>
        <v>9.7222222248092294E-3</v>
      </c>
      <c r="M3762" s="28" t="str">
        <f t="shared" si="500"/>
        <v>TRUE</v>
      </c>
      <c r="N3762" s="31" t="s">
        <v>39</v>
      </c>
      <c r="O3762" s="29" t="s">
        <v>821</v>
      </c>
      <c r="P3762"/>
      <c r="Q3762"/>
      <c r="R3762"/>
      <c r="S3762"/>
      <c r="T3762"/>
      <c r="U3762"/>
      <c r="V3762"/>
      <c r="W3762"/>
    </row>
    <row r="3763" spans="1:23" ht="27" customHeight="1" thickBot="1" x14ac:dyDescent="0.3">
      <c r="A3763" s="98">
        <v>20710</v>
      </c>
      <c r="B3763" s="66">
        <v>3862</v>
      </c>
      <c r="C3763" s="79" t="s">
        <v>51</v>
      </c>
      <c r="D3763" s="80">
        <v>43232.277777777781</v>
      </c>
      <c r="E3763" s="78" t="s">
        <v>41</v>
      </c>
      <c r="F3763" s="33">
        <v>43232.224305555559</v>
      </c>
      <c r="G3763" s="51">
        <f t="shared" si="497"/>
        <v>5.3472222221898846E-2</v>
      </c>
      <c r="H3763" s="31" t="str">
        <f t="shared" si="498"/>
        <v>ACCEPTABLE</v>
      </c>
      <c r="J3763" s="33">
        <v>43232.271527777775</v>
      </c>
      <c r="K3763" s="33">
        <v>43232.283333333333</v>
      </c>
      <c r="L3763" s="27">
        <f t="shared" si="499"/>
        <v>1.1805555557657499E-2</v>
      </c>
      <c r="M3763" s="28" t="str">
        <f t="shared" si="500"/>
        <v>TRUE</v>
      </c>
      <c r="N3763" s="31" t="s">
        <v>41</v>
      </c>
      <c r="O3763" s="29" t="s">
        <v>821</v>
      </c>
      <c r="P3763"/>
      <c r="Q3763"/>
      <c r="R3763"/>
      <c r="S3763"/>
      <c r="T3763"/>
      <c r="U3763"/>
      <c r="V3763"/>
      <c r="W3763"/>
    </row>
    <row r="3764" spans="1:23" ht="27" customHeight="1" thickBot="1" x14ac:dyDescent="0.3">
      <c r="A3764" s="98">
        <v>20710</v>
      </c>
      <c r="B3764" s="66">
        <v>3863</v>
      </c>
      <c r="C3764" s="79" t="s">
        <v>340</v>
      </c>
      <c r="D3764" s="80">
        <v>43232.305555555555</v>
      </c>
      <c r="E3764" s="78" t="s">
        <v>39</v>
      </c>
      <c r="F3764" s="33">
        <v>43232.224305555559</v>
      </c>
      <c r="G3764" s="51">
        <f t="shared" si="497"/>
        <v>8.1249999995634425E-2</v>
      </c>
      <c r="H3764" s="31" t="str">
        <f t="shared" si="498"/>
        <v>ACCEPTABLE</v>
      </c>
      <c r="J3764" s="33">
        <v>43232.323611111111</v>
      </c>
      <c r="K3764" s="33">
        <v>43232.336111111108</v>
      </c>
      <c r="L3764" s="27">
        <f t="shared" si="499"/>
        <v>1.2499999997089617E-2</v>
      </c>
      <c r="M3764" s="28" t="str">
        <f t="shared" si="500"/>
        <v>TRUE</v>
      </c>
      <c r="N3764" s="31" t="s">
        <v>39</v>
      </c>
      <c r="O3764" s="29" t="s">
        <v>1839</v>
      </c>
      <c r="P3764"/>
      <c r="Q3764"/>
      <c r="R3764"/>
      <c r="S3764"/>
      <c r="T3764"/>
      <c r="U3764"/>
      <c r="V3764"/>
      <c r="W3764"/>
    </row>
    <row r="3765" spans="1:23" ht="27" customHeight="1" thickBot="1" x14ac:dyDescent="0.3">
      <c r="A3765" s="97">
        <v>20711</v>
      </c>
      <c r="B3765" s="70">
        <v>3864</v>
      </c>
      <c r="C3765" s="75" t="s">
        <v>40</v>
      </c>
      <c r="D3765" s="76">
        <v>43232.5</v>
      </c>
      <c r="E3765" s="74" t="s">
        <v>41</v>
      </c>
      <c r="F3765" s="33">
        <v>43232.466666666667</v>
      </c>
      <c r="G3765" s="51">
        <f t="shared" si="497"/>
        <v>3.3333333332848269E-2</v>
      </c>
      <c r="H3765" s="31" t="str">
        <f t="shared" si="498"/>
        <v>TOO LATE</v>
      </c>
      <c r="J3765" s="33">
        <v>43232.498611111114</v>
      </c>
      <c r="K3765" s="33">
        <v>43232.511805555558</v>
      </c>
      <c r="L3765" s="27">
        <f t="shared" si="499"/>
        <v>1.3194444443797693E-2</v>
      </c>
      <c r="M3765" s="28" t="str">
        <f t="shared" si="500"/>
        <v>TRUE</v>
      </c>
      <c r="N3765" s="31" t="s">
        <v>41</v>
      </c>
      <c r="O3765" s="29" t="s">
        <v>1473</v>
      </c>
      <c r="P3765"/>
      <c r="Q3765"/>
      <c r="R3765"/>
      <c r="S3765"/>
      <c r="T3765"/>
      <c r="U3765"/>
      <c r="V3765"/>
      <c r="W3765"/>
    </row>
    <row r="3766" spans="1:23" ht="27" customHeight="1" thickBot="1" x14ac:dyDescent="0.3">
      <c r="A3766" s="97">
        <v>20711</v>
      </c>
      <c r="B3766" s="70">
        <v>3865</v>
      </c>
      <c r="C3766" s="75" t="s">
        <v>43</v>
      </c>
      <c r="D3766" s="76">
        <v>43232.53125</v>
      </c>
      <c r="E3766" s="74" t="s">
        <v>39</v>
      </c>
      <c r="F3766" s="33">
        <v>43232.466666666667</v>
      </c>
      <c r="G3766" s="51">
        <f t="shared" si="497"/>
        <v>6.4583333332848269E-2</v>
      </c>
      <c r="H3766" s="31" t="str">
        <f t="shared" si="498"/>
        <v>ACCEPTABLE</v>
      </c>
      <c r="J3766" s="33">
        <v>43232.530555555553</v>
      </c>
      <c r="K3766" s="33">
        <v>43232.543055555558</v>
      </c>
      <c r="L3766" s="27">
        <f t="shared" si="499"/>
        <v>1.2500000004365575E-2</v>
      </c>
      <c r="M3766" s="28" t="str">
        <f t="shared" si="500"/>
        <v>TRUE</v>
      </c>
      <c r="N3766" s="31" t="s">
        <v>39</v>
      </c>
      <c r="O3766" s="29" t="s">
        <v>54</v>
      </c>
      <c r="P3766"/>
      <c r="Q3766"/>
      <c r="R3766"/>
      <c r="S3766"/>
      <c r="T3766"/>
      <c r="U3766"/>
      <c r="V3766"/>
      <c r="W3766"/>
    </row>
    <row r="3767" spans="1:23" ht="27" customHeight="1" thickBot="1" x14ac:dyDescent="0.3">
      <c r="A3767" s="98">
        <v>20712</v>
      </c>
      <c r="B3767" s="66">
        <v>3866</v>
      </c>
      <c r="C3767" s="79" t="s">
        <v>40</v>
      </c>
      <c r="D3767" s="80">
        <v>43232.736111111109</v>
      </c>
      <c r="E3767" s="78" t="s">
        <v>41</v>
      </c>
      <c r="F3767" s="33">
        <v>43232.466666666667</v>
      </c>
      <c r="G3767" s="51">
        <f t="shared" si="497"/>
        <v>0.2694444444423425</v>
      </c>
      <c r="H3767" s="31" t="str">
        <f t="shared" si="498"/>
        <v>ACCEPTABLE</v>
      </c>
      <c r="J3767" s="33">
        <v>43232.807638888888</v>
      </c>
      <c r="K3767" s="33">
        <v>43232.817361111112</v>
      </c>
      <c r="L3767" s="27">
        <f t="shared" si="499"/>
        <v>9.7222222248092294E-3</v>
      </c>
      <c r="M3767" s="28" t="str">
        <f t="shared" si="500"/>
        <v>TRUE</v>
      </c>
      <c r="N3767" s="31" t="s">
        <v>41</v>
      </c>
      <c r="O3767" s="29" t="s">
        <v>1840</v>
      </c>
      <c r="P3767"/>
      <c r="Q3767"/>
      <c r="R3767"/>
      <c r="S3767"/>
      <c r="T3767"/>
      <c r="U3767"/>
      <c r="V3767"/>
      <c r="W3767"/>
    </row>
    <row r="3768" spans="1:23" ht="27" customHeight="1" thickBot="1" x14ac:dyDescent="0.3">
      <c r="A3768" s="98">
        <v>20712</v>
      </c>
      <c r="B3768" s="66">
        <v>3867</v>
      </c>
      <c r="C3768" s="79" t="s">
        <v>43</v>
      </c>
      <c r="D3768" s="80">
        <v>43232.763888888891</v>
      </c>
      <c r="E3768" s="78" t="s">
        <v>39</v>
      </c>
      <c r="F3768" s="33">
        <v>43232.466666666667</v>
      </c>
      <c r="G3768" s="51">
        <f t="shared" si="497"/>
        <v>0.29722222222335404</v>
      </c>
      <c r="H3768" s="31" t="str">
        <f t="shared" si="498"/>
        <v>ACCEPTABLE</v>
      </c>
      <c r="J3768" s="33">
        <v>43232.838888888888</v>
      </c>
      <c r="K3768" s="33">
        <v>43232.849305555559</v>
      </c>
      <c r="L3768" s="27">
        <f t="shared" si="499"/>
        <v>1.0416666671517305E-2</v>
      </c>
      <c r="M3768" s="28" t="str">
        <f t="shared" si="500"/>
        <v>TRUE</v>
      </c>
      <c r="N3768" s="31" t="s">
        <v>39</v>
      </c>
      <c r="O3768" s="29" t="s">
        <v>398</v>
      </c>
      <c r="P3768"/>
      <c r="Q3768"/>
      <c r="R3768"/>
      <c r="S3768"/>
      <c r="T3768"/>
      <c r="U3768"/>
      <c r="V3768"/>
      <c r="W3768"/>
    </row>
    <row r="3769" spans="1:23" ht="27" customHeight="1" thickBot="1" x14ac:dyDescent="0.3">
      <c r="A3769" s="97">
        <v>20711</v>
      </c>
      <c r="B3769" s="70">
        <v>3868</v>
      </c>
      <c r="C3769" s="75" t="s">
        <v>43</v>
      </c>
      <c r="D3769" s="76">
        <v>43232.986111111109</v>
      </c>
      <c r="E3769" s="74" t="s">
        <v>41</v>
      </c>
      <c r="F3769" s="33">
        <v>43232.650694444441</v>
      </c>
      <c r="G3769" s="51">
        <f t="shared" si="497"/>
        <v>0.33541666666860692</v>
      </c>
      <c r="H3769" s="31" t="str">
        <f t="shared" si="498"/>
        <v>ACCEPTABLE</v>
      </c>
      <c r="J3769" s="33">
        <v>43232.946527777778</v>
      </c>
      <c r="K3769" s="33">
        <v>43232.955555555556</v>
      </c>
      <c r="L3769" s="27">
        <f t="shared" si="499"/>
        <v>9.0277777781011537E-3</v>
      </c>
      <c r="M3769" s="28" t="str">
        <f t="shared" si="500"/>
        <v>TRUE</v>
      </c>
      <c r="N3769" s="31" t="s">
        <v>41</v>
      </c>
      <c r="O3769" s="29" t="s">
        <v>44</v>
      </c>
      <c r="P3769"/>
      <c r="Q3769"/>
      <c r="R3769"/>
      <c r="S3769"/>
      <c r="T3769"/>
      <c r="U3769"/>
      <c r="V3769"/>
      <c r="W3769"/>
    </row>
    <row r="3770" spans="1:23" ht="27" customHeight="1" thickBot="1" x14ac:dyDescent="0.3">
      <c r="A3770" s="97">
        <v>20711</v>
      </c>
      <c r="B3770" s="70">
        <v>3869</v>
      </c>
      <c r="C3770" s="75" t="s">
        <v>40</v>
      </c>
      <c r="D3770" s="76">
        <v>43233.013888888891</v>
      </c>
      <c r="E3770" s="74" t="s">
        <v>39</v>
      </c>
      <c r="F3770" s="33">
        <v>43232.650694444441</v>
      </c>
      <c r="G3770" s="51">
        <f t="shared" si="497"/>
        <v>0.36319444444961846</v>
      </c>
      <c r="H3770" s="31" t="str">
        <f t="shared" si="498"/>
        <v>ACCEPTABLE</v>
      </c>
      <c r="J3770" s="33">
        <v>43232.975694444445</v>
      </c>
      <c r="K3770" s="33">
        <v>43232.98541666667</v>
      </c>
      <c r="L3770" s="27">
        <f t="shared" si="499"/>
        <v>9.7222222248092294E-3</v>
      </c>
      <c r="M3770" s="28" t="str">
        <f t="shared" si="500"/>
        <v>TRUE</v>
      </c>
      <c r="N3770" s="31" t="s">
        <v>39</v>
      </c>
      <c r="O3770" s="29" t="s">
        <v>1732</v>
      </c>
      <c r="P3770"/>
      <c r="Q3770"/>
      <c r="R3770"/>
      <c r="S3770"/>
      <c r="T3770"/>
      <c r="U3770"/>
      <c r="V3770"/>
      <c r="W3770"/>
    </row>
    <row r="3771" spans="1:23" ht="27" customHeight="1" thickBot="1" x14ac:dyDescent="0.3">
      <c r="A3771" s="98">
        <v>20713</v>
      </c>
      <c r="B3771" s="66">
        <v>3870</v>
      </c>
      <c r="C3771" s="79" t="s">
        <v>340</v>
      </c>
      <c r="D3771" s="80">
        <v>43233.319444444445</v>
      </c>
      <c r="E3771" s="78" t="s">
        <v>41</v>
      </c>
      <c r="F3771" s="33">
        <v>43233.275694444441</v>
      </c>
      <c r="G3771" s="51">
        <f t="shared" si="497"/>
        <v>4.3750000004365575E-2</v>
      </c>
      <c r="H3771" s="31" t="str">
        <f t="shared" si="498"/>
        <v>ACCEPTABLE</v>
      </c>
      <c r="J3771" s="33">
        <v>43233.311111111114</v>
      </c>
      <c r="K3771" s="33">
        <v>43233.320138888892</v>
      </c>
      <c r="L3771" s="27">
        <f t="shared" si="499"/>
        <v>9.0277777781011537E-3</v>
      </c>
      <c r="M3771" s="28" t="str">
        <f t="shared" si="500"/>
        <v>TRUE</v>
      </c>
      <c r="N3771" s="31" t="s">
        <v>41</v>
      </c>
      <c r="O3771" s="29" t="s">
        <v>1054</v>
      </c>
      <c r="P3771"/>
      <c r="Q3771"/>
      <c r="R3771"/>
      <c r="S3771"/>
      <c r="T3771"/>
      <c r="U3771"/>
      <c r="V3771"/>
      <c r="W3771"/>
    </row>
    <row r="3772" spans="1:23" ht="27" customHeight="1" thickBot="1" x14ac:dyDescent="0.3">
      <c r="A3772" s="98">
        <v>20713</v>
      </c>
      <c r="B3772" s="66">
        <v>3871</v>
      </c>
      <c r="C3772" s="79" t="s">
        <v>68</v>
      </c>
      <c r="D3772" s="80">
        <v>43233.347222222219</v>
      </c>
      <c r="E3772" s="78" t="s">
        <v>39</v>
      </c>
      <c r="F3772" s="33">
        <v>43233.275694444441</v>
      </c>
      <c r="G3772" s="51">
        <f t="shared" si="497"/>
        <v>7.1527777778101154E-2</v>
      </c>
      <c r="H3772" s="31" t="str">
        <f t="shared" si="498"/>
        <v>ACCEPTABLE</v>
      </c>
      <c r="J3772" s="33">
        <v>43233.345833333333</v>
      </c>
      <c r="K3772" s="33">
        <v>43233.355555555558</v>
      </c>
      <c r="L3772" s="27">
        <f t="shared" si="499"/>
        <v>9.7222222248092294E-3</v>
      </c>
      <c r="M3772" s="28" t="str">
        <f t="shared" si="500"/>
        <v>TRUE</v>
      </c>
      <c r="N3772" s="31" t="s">
        <v>39</v>
      </c>
      <c r="O3772" s="29" t="s">
        <v>812</v>
      </c>
      <c r="P3772"/>
      <c r="Q3772"/>
      <c r="R3772"/>
      <c r="S3772"/>
      <c r="T3772"/>
      <c r="U3772"/>
      <c r="V3772"/>
      <c r="W3772"/>
    </row>
    <row r="3773" spans="1:23" ht="27" customHeight="1" thickBot="1" x14ac:dyDescent="0.3">
      <c r="A3773" s="98">
        <v>20713</v>
      </c>
      <c r="B3773" s="78">
        <v>3872</v>
      </c>
      <c r="C3773" s="79" t="s">
        <v>68</v>
      </c>
      <c r="D3773" s="80">
        <v>43234.375</v>
      </c>
      <c r="E3773" s="78" t="s">
        <v>41</v>
      </c>
      <c r="F3773" s="33">
        <v>43234.292361111111</v>
      </c>
      <c r="G3773" s="51">
        <f t="shared" si="497"/>
        <v>8.2638888889050577E-2</v>
      </c>
      <c r="H3773" s="31" t="str">
        <f t="shared" si="498"/>
        <v>ACCEPTABLE</v>
      </c>
      <c r="J3773" s="33">
        <v>43234.374305555553</v>
      </c>
      <c r="K3773" s="33">
        <v>43234.384027777778</v>
      </c>
      <c r="L3773" s="27">
        <f t="shared" si="499"/>
        <v>9.7222222248092294E-3</v>
      </c>
      <c r="M3773" s="28" t="str">
        <f t="shared" si="500"/>
        <v>TRUE</v>
      </c>
      <c r="N3773" s="31" t="s">
        <v>41</v>
      </c>
      <c r="O3773" s="29" t="s">
        <v>821</v>
      </c>
      <c r="P3773"/>
      <c r="Q3773"/>
      <c r="R3773"/>
      <c r="S3773"/>
      <c r="T3773"/>
      <c r="U3773"/>
      <c r="V3773"/>
      <c r="W3773"/>
    </row>
    <row r="3774" spans="1:23" ht="27" customHeight="1" thickBot="1" x14ac:dyDescent="0.3">
      <c r="A3774" s="97">
        <v>20713</v>
      </c>
      <c r="B3774" s="74">
        <v>3873</v>
      </c>
      <c r="C3774" s="75" t="s">
        <v>340</v>
      </c>
      <c r="D3774" s="76">
        <v>43234.402777777781</v>
      </c>
      <c r="E3774" s="74" t="s">
        <v>39</v>
      </c>
      <c r="F3774" s="33">
        <v>43234.292361111111</v>
      </c>
      <c r="G3774" s="51">
        <f t="shared" si="497"/>
        <v>0.11041666667006211</v>
      </c>
      <c r="H3774" s="31" t="str">
        <f t="shared" si="498"/>
        <v>ACCEPTABLE</v>
      </c>
      <c r="J3774" s="33">
        <v>43234.401388888888</v>
      </c>
      <c r="K3774" s="33">
        <v>43234.415972222225</v>
      </c>
      <c r="L3774" s="27">
        <f t="shared" si="499"/>
        <v>1.4583333337213844E-2</v>
      </c>
      <c r="M3774" s="28" t="str">
        <f t="shared" si="500"/>
        <v>TRUE</v>
      </c>
      <c r="N3774" s="31" t="s">
        <v>39</v>
      </c>
      <c r="O3774" s="29" t="s">
        <v>1841</v>
      </c>
      <c r="P3774"/>
      <c r="Q3774"/>
      <c r="R3774"/>
      <c r="S3774"/>
      <c r="T3774"/>
      <c r="U3774"/>
      <c r="V3774"/>
      <c r="W3774"/>
    </row>
    <row r="3775" spans="1:23" ht="27" customHeight="1" thickBot="1" x14ac:dyDescent="0.3">
      <c r="A3775" s="97">
        <v>20714</v>
      </c>
      <c r="B3775" s="74">
        <v>3874</v>
      </c>
      <c r="C3775" s="75" t="s">
        <v>43</v>
      </c>
      <c r="D3775" s="76">
        <v>43235.069444444445</v>
      </c>
      <c r="E3775" s="74" t="s">
        <v>41</v>
      </c>
      <c r="F3775" s="33">
        <v>43234.75</v>
      </c>
      <c r="G3775" s="51">
        <f t="shared" si="497"/>
        <v>0.31944444444525288</v>
      </c>
      <c r="H3775" s="31" t="str">
        <f t="shared" si="498"/>
        <v>ACCEPTABLE</v>
      </c>
      <c r="J3775" s="33">
        <v>43235.084722222222</v>
      </c>
      <c r="K3775" s="33">
        <v>43235.09375</v>
      </c>
      <c r="L3775" s="27">
        <f t="shared" si="499"/>
        <v>9.0277777781011537E-3</v>
      </c>
      <c r="M3775" s="28" t="str">
        <f t="shared" si="500"/>
        <v>TRUE</v>
      </c>
      <c r="N3775" s="31" t="s">
        <v>41</v>
      </c>
      <c r="O3775" s="29" t="s">
        <v>398</v>
      </c>
      <c r="P3775"/>
      <c r="Q3775"/>
      <c r="R3775"/>
      <c r="S3775"/>
      <c r="T3775"/>
      <c r="U3775"/>
      <c r="V3775"/>
      <c r="W3775"/>
    </row>
    <row r="3776" spans="1:23" ht="27" customHeight="1" thickBot="1" x14ac:dyDescent="0.3">
      <c r="A3776" s="97">
        <v>20714</v>
      </c>
      <c r="B3776" s="74">
        <v>3875</v>
      </c>
      <c r="C3776" s="75" t="s">
        <v>40</v>
      </c>
      <c r="D3776" s="76">
        <v>43235.097222222219</v>
      </c>
      <c r="E3776" s="74" t="s">
        <v>39</v>
      </c>
      <c r="F3776" s="33">
        <v>43234.75</v>
      </c>
      <c r="G3776" s="51">
        <f t="shared" si="497"/>
        <v>0.34722222221898846</v>
      </c>
      <c r="H3776" s="31" t="str">
        <f t="shared" si="498"/>
        <v>ACCEPTABLE</v>
      </c>
      <c r="J3776" s="33">
        <v>43235.11041666667</v>
      </c>
      <c r="K3776" s="33">
        <v>43235.119444444441</v>
      </c>
      <c r="L3776" s="27">
        <f t="shared" si="499"/>
        <v>9.0277777708251961E-3</v>
      </c>
      <c r="M3776" s="28" t="str">
        <f t="shared" si="500"/>
        <v>TRUE</v>
      </c>
      <c r="N3776" s="31" t="s">
        <v>39</v>
      </c>
      <c r="O3776" s="29" t="s">
        <v>827</v>
      </c>
      <c r="P3776"/>
      <c r="Q3776"/>
      <c r="R3776"/>
      <c r="S3776"/>
      <c r="T3776"/>
      <c r="U3776"/>
      <c r="V3776"/>
      <c r="W3776"/>
    </row>
    <row r="3777" spans="1:23" ht="27" customHeight="1" thickBot="1" x14ac:dyDescent="0.3">
      <c r="A3777" s="98">
        <v>20715</v>
      </c>
      <c r="B3777" s="78">
        <v>3876</v>
      </c>
      <c r="C3777" s="79" t="s">
        <v>340</v>
      </c>
      <c r="D3777" s="80">
        <v>43235.340277777781</v>
      </c>
      <c r="E3777" s="78" t="s">
        <v>41</v>
      </c>
      <c r="F3777" s="33">
        <v>43234.75</v>
      </c>
      <c r="G3777" s="51">
        <f t="shared" si="497"/>
        <v>0.59027777778101154</v>
      </c>
      <c r="H3777" s="31" t="str">
        <f t="shared" si="498"/>
        <v>ACCEPTABLE</v>
      </c>
      <c r="J3777" s="33">
        <v>43235.329861111109</v>
      </c>
      <c r="K3777" s="33">
        <v>43235.340277777781</v>
      </c>
      <c r="L3777" s="27">
        <f t="shared" si="499"/>
        <v>1.0416666671517305E-2</v>
      </c>
      <c r="M3777" s="28" t="str">
        <f t="shared" si="500"/>
        <v>TRUE</v>
      </c>
      <c r="N3777" s="31" t="s">
        <v>41</v>
      </c>
      <c r="O3777" s="29" t="s">
        <v>1842</v>
      </c>
      <c r="P3777"/>
      <c r="Q3777"/>
      <c r="R3777"/>
      <c r="S3777"/>
      <c r="T3777"/>
      <c r="U3777"/>
      <c r="V3777"/>
      <c r="W3777"/>
    </row>
    <row r="3778" spans="1:23" ht="27" customHeight="1" thickBot="1" x14ac:dyDescent="0.3">
      <c r="A3778" s="98">
        <v>20715</v>
      </c>
      <c r="B3778" s="78">
        <v>3877</v>
      </c>
      <c r="C3778" s="79" t="s">
        <v>610</v>
      </c>
      <c r="D3778" s="80">
        <v>43235.381944444445</v>
      </c>
      <c r="E3778" s="78" t="s">
        <v>39</v>
      </c>
      <c r="F3778" s="33">
        <v>43234.75</v>
      </c>
      <c r="G3778" s="51">
        <f t="shared" si="497"/>
        <v>0.63194444444525288</v>
      </c>
      <c r="H3778" s="31" t="str">
        <f t="shared" si="498"/>
        <v>ACCEPTABLE</v>
      </c>
      <c r="J3778" s="33">
        <v>43235.363194444442</v>
      </c>
      <c r="K3778" s="33">
        <v>43235.379861111112</v>
      </c>
      <c r="L3778" s="27">
        <f t="shared" si="499"/>
        <v>1.6666666670062114E-2</v>
      </c>
      <c r="M3778" s="28" t="str">
        <f t="shared" si="500"/>
        <v>TRUE</v>
      </c>
      <c r="N3778" s="31" t="s">
        <v>128</v>
      </c>
      <c r="O3778" s="29" t="s">
        <v>1843</v>
      </c>
      <c r="P3778"/>
      <c r="Q3778"/>
      <c r="R3778"/>
      <c r="S3778"/>
      <c r="T3778"/>
      <c r="U3778"/>
      <c r="V3778"/>
      <c r="W3778"/>
    </row>
    <row r="3779" spans="1:23" ht="27" customHeight="1" thickBot="1" x14ac:dyDescent="0.3">
      <c r="A3779" s="97">
        <v>20715</v>
      </c>
      <c r="B3779" s="74">
        <v>3876</v>
      </c>
      <c r="C3779" s="75" t="s">
        <v>51</v>
      </c>
      <c r="D3779" s="76">
        <v>43237.215277777781</v>
      </c>
      <c r="E3779" s="74" t="s">
        <v>41</v>
      </c>
      <c r="F3779" s="33">
        <v>43236.591666666667</v>
      </c>
      <c r="G3779" s="51">
        <f t="shared" si="497"/>
        <v>0.62361111111385981</v>
      </c>
      <c r="H3779" s="31" t="str">
        <f t="shared" si="498"/>
        <v>ACCEPTABLE</v>
      </c>
      <c r="J3779" s="33">
        <v>43237.21875</v>
      </c>
      <c r="K3779" s="33">
        <v>43237.229166666664</v>
      </c>
      <c r="L3779" s="27">
        <f t="shared" si="499"/>
        <v>1.0416666664241347E-2</v>
      </c>
      <c r="M3779" s="28" t="str">
        <f t="shared" si="500"/>
        <v>TRUE</v>
      </c>
      <c r="N3779" s="31" t="s">
        <v>41</v>
      </c>
      <c r="O3779" s="29" t="s">
        <v>821</v>
      </c>
      <c r="P3779"/>
      <c r="Q3779"/>
      <c r="R3779"/>
      <c r="S3779"/>
      <c r="T3779"/>
      <c r="U3779"/>
      <c r="V3779"/>
      <c r="W3779"/>
    </row>
    <row r="3780" spans="1:23" ht="27" customHeight="1" thickBot="1" x14ac:dyDescent="0.3">
      <c r="A3780" s="98">
        <v>20715</v>
      </c>
      <c r="B3780" s="78">
        <v>3877</v>
      </c>
      <c r="C3780" s="79" t="s">
        <v>340</v>
      </c>
      <c r="D3780" s="80">
        <v>43237.243055555555</v>
      </c>
      <c r="E3780" s="78" t="s">
        <v>39</v>
      </c>
      <c r="F3780" s="33">
        <v>43236.591666666667</v>
      </c>
      <c r="G3780" s="51">
        <f t="shared" si="497"/>
        <v>0.65138888888759539</v>
      </c>
      <c r="H3780" s="31" t="str">
        <f t="shared" si="498"/>
        <v>ACCEPTABLE</v>
      </c>
      <c r="J3780" s="33">
        <v>43237.252083333333</v>
      </c>
      <c r="K3780" s="33">
        <v>43237.261805555558</v>
      </c>
      <c r="L3780" s="27">
        <f t="shared" si="499"/>
        <v>9.7222222248092294E-3</v>
      </c>
      <c r="M3780" s="28" t="str">
        <f t="shared" si="500"/>
        <v>TRUE</v>
      </c>
      <c r="N3780" s="31" t="s">
        <v>39</v>
      </c>
      <c r="O3780" s="29" t="s">
        <v>1558</v>
      </c>
      <c r="P3780"/>
      <c r="Q3780"/>
      <c r="R3780"/>
      <c r="S3780"/>
      <c r="T3780"/>
      <c r="U3780"/>
      <c r="V3780"/>
      <c r="W3780"/>
    </row>
    <row r="3781" spans="1:23" ht="27" customHeight="1" thickBot="1" x14ac:dyDescent="0.3">
      <c r="A3781" s="97">
        <v>20717</v>
      </c>
      <c r="B3781" s="74">
        <v>3877</v>
      </c>
      <c r="C3781" s="75" t="s">
        <v>40</v>
      </c>
      <c r="D3781" s="76">
        <v>43238.833333333336</v>
      </c>
      <c r="E3781" s="74" t="s">
        <v>41</v>
      </c>
      <c r="F3781" s="33">
        <v>43238.607638888891</v>
      </c>
      <c r="G3781" s="51">
        <f t="shared" si="497"/>
        <v>0.22569444444525288</v>
      </c>
      <c r="H3781" s="31" t="str">
        <f t="shared" si="498"/>
        <v>ACCEPTABLE</v>
      </c>
      <c r="J3781" s="33">
        <v>43238.845833333333</v>
      </c>
      <c r="K3781" s="33">
        <v>43238.856944444444</v>
      </c>
      <c r="L3781" s="27">
        <f t="shared" si="499"/>
        <v>1.1111111110949423E-2</v>
      </c>
      <c r="M3781" s="28" t="str">
        <f t="shared" si="500"/>
        <v>TRUE</v>
      </c>
      <c r="N3781" s="31" t="s">
        <v>41</v>
      </c>
      <c r="O3781" s="29" t="s">
        <v>1844</v>
      </c>
      <c r="P3781"/>
      <c r="Q3781"/>
      <c r="R3781"/>
      <c r="S3781"/>
      <c r="T3781"/>
      <c r="U3781"/>
      <c r="V3781"/>
      <c r="W3781"/>
    </row>
    <row r="3782" spans="1:23" ht="27" customHeight="1" thickBot="1" x14ac:dyDescent="0.3">
      <c r="A3782" s="97">
        <v>20717</v>
      </c>
      <c r="B3782" s="74">
        <v>3877</v>
      </c>
      <c r="C3782" s="75" t="s">
        <v>40</v>
      </c>
      <c r="D3782" s="76">
        <v>43238.857638888891</v>
      </c>
      <c r="E3782" s="74" t="s">
        <v>39</v>
      </c>
      <c r="F3782" s="33">
        <v>43238.607638888891</v>
      </c>
      <c r="G3782" s="51">
        <f t="shared" si="497"/>
        <v>0.25</v>
      </c>
      <c r="H3782" s="31" t="str">
        <f t="shared" si="498"/>
        <v>ACCEPTABLE</v>
      </c>
      <c r="J3782" s="33">
        <v>43238.871527777781</v>
      </c>
      <c r="K3782" s="33">
        <v>43238.881944444445</v>
      </c>
      <c r="L3782" s="27">
        <f t="shared" si="499"/>
        <v>1.0416666664241347E-2</v>
      </c>
      <c r="M3782" s="28" t="str">
        <f t="shared" si="500"/>
        <v>TRUE</v>
      </c>
      <c r="N3782" s="31" t="s">
        <v>39</v>
      </c>
      <c r="O3782" s="29" t="s">
        <v>1845</v>
      </c>
      <c r="P3782"/>
      <c r="Q3782"/>
      <c r="R3782"/>
      <c r="S3782"/>
      <c r="T3782"/>
      <c r="U3782"/>
      <c r="V3782"/>
      <c r="W3782"/>
    </row>
    <row r="3783" spans="1:23" ht="27" customHeight="1" thickBot="1" x14ac:dyDescent="0.3">
      <c r="A3783" s="97">
        <v>20718</v>
      </c>
      <c r="B3783" s="74">
        <v>3877</v>
      </c>
      <c r="C3783" s="75" t="s">
        <v>40</v>
      </c>
      <c r="D3783" s="76">
        <v>43238.881944444445</v>
      </c>
      <c r="E3783" s="74" t="s">
        <v>41</v>
      </c>
      <c r="F3783" s="33">
        <v>43238.607638888891</v>
      </c>
      <c r="G3783" s="51">
        <f t="shared" si="497"/>
        <v>0.27430555555474712</v>
      </c>
      <c r="H3783" s="31" t="str">
        <f t="shared" si="498"/>
        <v>ACCEPTABLE</v>
      </c>
      <c r="J3783" s="33">
        <v>43238.90902777778</v>
      </c>
      <c r="K3783" s="33">
        <v>43238.921527777777</v>
      </c>
      <c r="L3783" s="27">
        <f t="shared" si="499"/>
        <v>1.2499999997089617E-2</v>
      </c>
      <c r="M3783" s="28" t="str">
        <f t="shared" si="500"/>
        <v>TRUE</v>
      </c>
      <c r="N3783" s="31" t="s">
        <v>41</v>
      </c>
      <c r="O3783" s="29" t="s">
        <v>826</v>
      </c>
      <c r="P3783"/>
      <c r="Q3783"/>
      <c r="R3783"/>
      <c r="S3783"/>
      <c r="T3783"/>
      <c r="U3783"/>
      <c r="V3783"/>
      <c r="W3783"/>
    </row>
    <row r="3784" spans="1:23" ht="27" customHeight="1" thickBot="1" x14ac:dyDescent="0.3">
      <c r="A3784" s="97">
        <v>20718</v>
      </c>
      <c r="B3784" s="74">
        <v>3877</v>
      </c>
      <c r="C3784" s="75" t="s">
        <v>43</v>
      </c>
      <c r="D3784" s="76">
        <v>43238.909722222219</v>
      </c>
      <c r="E3784" s="74" t="s">
        <v>39</v>
      </c>
      <c r="F3784" s="33">
        <v>43238.607638888891</v>
      </c>
      <c r="G3784" s="51">
        <f t="shared" si="497"/>
        <v>0.30208333332848269</v>
      </c>
      <c r="H3784" s="31" t="str">
        <f t="shared" si="498"/>
        <v>ACCEPTABLE</v>
      </c>
      <c r="J3784" s="33">
        <v>43238.957638888889</v>
      </c>
      <c r="K3784" s="33">
        <v>43238.967361111114</v>
      </c>
      <c r="L3784" s="27">
        <f t="shared" si="499"/>
        <v>9.7222222248092294E-3</v>
      </c>
      <c r="M3784" s="28" t="str">
        <f t="shared" si="500"/>
        <v>TRUE</v>
      </c>
      <c r="N3784" s="31" t="s">
        <v>39</v>
      </c>
      <c r="O3784" s="29" t="s">
        <v>398</v>
      </c>
      <c r="P3784"/>
      <c r="Q3784"/>
      <c r="R3784"/>
      <c r="S3784"/>
      <c r="T3784"/>
      <c r="U3784"/>
      <c r="V3784"/>
      <c r="W3784"/>
    </row>
    <row r="3785" spans="1:23" ht="27" customHeight="1" thickBot="1" x14ac:dyDescent="0.3">
      <c r="A3785" s="97">
        <v>20718</v>
      </c>
      <c r="B3785" s="70">
        <v>3885</v>
      </c>
      <c r="C3785" s="75" t="s">
        <v>43</v>
      </c>
      <c r="D3785" s="76">
        <v>43239.611111111109</v>
      </c>
      <c r="E3785" s="74" t="s">
        <v>41</v>
      </c>
      <c r="F3785" s="33">
        <v>43239.286805555559</v>
      </c>
      <c r="G3785" s="51">
        <f t="shared" si="497"/>
        <v>0.32430555555038154</v>
      </c>
      <c r="H3785" s="31" t="str">
        <f t="shared" si="498"/>
        <v>ACCEPTABLE</v>
      </c>
      <c r="J3785" s="33">
        <v>43239.615277777775</v>
      </c>
      <c r="K3785" s="33">
        <v>43239.624305555553</v>
      </c>
      <c r="L3785" s="27">
        <f t="shared" si="499"/>
        <v>9.0277777781011537E-3</v>
      </c>
      <c r="M3785" s="28" t="str">
        <f t="shared" si="500"/>
        <v>TRUE</v>
      </c>
      <c r="N3785" s="31" t="s">
        <v>41</v>
      </c>
      <c r="O3785" s="29" t="s">
        <v>124</v>
      </c>
      <c r="P3785"/>
      <c r="Q3785"/>
      <c r="R3785"/>
      <c r="S3785"/>
      <c r="T3785"/>
      <c r="U3785"/>
      <c r="V3785"/>
      <c r="W3785"/>
    </row>
    <row r="3786" spans="1:23" ht="27" customHeight="1" thickBot="1" x14ac:dyDescent="0.3">
      <c r="A3786" s="98">
        <v>20718</v>
      </c>
      <c r="B3786" s="66">
        <v>3886</v>
      </c>
      <c r="C3786" s="79" t="s">
        <v>40</v>
      </c>
      <c r="D3786" s="80">
        <v>43239.649305555555</v>
      </c>
      <c r="E3786" s="78" t="s">
        <v>39</v>
      </c>
      <c r="F3786" s="33">
        <v>43239.286805555559</v>
      </c>
      <c r="G3786" s="51">
        <f t="shared" ref="G3786:G3841" si="501">IF(D3786="","",D3786-F3786)</f>
        <v>0.36249999999563443</v>
      </c>
      <c r="H3786" s="31" t="str">
        <f t="shared" si="498"/>
        <v>ACCEPTABLE</v>
      </c>
      <c r="J3786" s="33">
        <v>43239.643055555556</v>
      </c>
      <c r="K3786" s="33">
        <v>43239.65347222222</v>
      </c>
      <c r="L3786" s="27">
        <f t="shared" si="499"/>
        <v>1.0416666664241347E-2</v>
      </c>
      <c r="M3786" s="28" t="str">
        <f t="shared" si="500"/>
        <v>TRUE</v>
      </c>
      <c r="N3786" s="31" t="s">
        <v>39</v>
      </c>
      <c r="O3786" s="29" t="s">
        <v>1846</v>
      </c>
      <c r="P3786"/>
      <c r="Q3786"/>
      <c r="R3786"/>
      <c r="S3786"/>
      <c r="T3786"/>
      <c r="U3786"/>
      <c r="V3786"/>
      <c r="W3786"/>
    </row>
    <row r="3787" spans="1:23" ht="27" customHeight="1" thickBot="1" x14ac:dyDescent="0.3">
      <c r="A3787" s="97">
        <v>20719</v>
      </c>
      <c r="B3787" s="74">
        <v>3887</v>
      </c>
      <c r="C3787" s="75" t="s">
        <v>40</v>
      </c>
      <c r="D3787" s="76">
        <v>43240.090277777781</v>
      </c>
      <c r="E3787" s="74" t="s">
        <v>41</v>
      </c>
      <c r="F3787" s="33">
        <v>43239.717361111114</v>
      </c>
      <c r="G3787" s="51">
        <f t="shared" si="501"/>
        <v>0.37291666666715173</v>
      </c>
      <c r="H3787" s="31" t="str">
        <f t="shared" si="498"/>
        <v>ACCEPTABLE</v>
      </c>
      <c r="J3787" s="33">
        <v>43240.075694444444</v>
      </c>
      <c r="K3787" s="33">
        <v>43240.084722222222</v>
      </c>
      <c r="L3787" s="27">
        <f t="shared" si="499"/>
        <v>9.0277777781011537E-3</v>
      </c>
      <c r="M3787" s="28" t="str">
        <f t="shared" si="500"/>
        <v>TRUE</v>
      </c>
      <c r="N3787" s="31" t="s">
        <v>41</v>
      </c>
      <c r="O3787" s="29" t="s">
        <v>1847</v>
      </c>
      <c r="P3787"/>
      <c r="Q3787"/>
      <c r="R3787"/>
      <c r="S3787"/>
      <c r="T3787"/>
      <c r="U3787"/>
      <c r="V3787"/>
      <c r="W3787"/>
    </row>
    <row r="3788" spans="1:23" ht="27" customHeight="1" thickBot="1" x14ac:dyDescent="0.3">
      <c r="A3788" s="97">
        <v>20719</v>
      </c>
      <c r="B3788" s="74">
        <v>3888</v>
      </c>
      <c r="C3788" s="75" t="s">
        <v>1848</v>
      </c>
      <c r="D3788" s="76">
        <v>43240.125</v>
      </c>
      <c r="E3788" s="74" t="s">
        <v>39</v>
      </c>
      <c r="F3788" s="33">
        <v>43239.717361111114</v>
      </c>
      <c r="G3788" s="51">
        <f>IF(D3788="","",D3788-F3788)</f>
        <v>0.40763888888614019</v>
      </c>
      <c r="H3788" s="31" t="str">
        <f t="shared" si="498"/>
        <v>ACCEPTABLE</v>
      </c>
      <c r="J3788" s="33">
        <v>43240.10833333333</v>
      </c>
      <c r="K3788" s="33">
        <v>43240.117361111108</v>
      </c>
      <c r="L3788" s="27">
        <f t="shared" si="499"/>
        <v>9.0277777781011537E-3</v>
      </c>
      <c r="M3788" s="28" t="str">
        <f t="shared" si="500"/>
        <v>TRUE</v>
      </c>
      <c r="N3788" s="31" t="s">
        <v>39</v>
      </c>
      <c r="O3788" s="29" t="s">
        <v>398</v>
      </c>
      <c r="P3788"/>
      <c r="Q3788"/>
      <c r="R3788"/>
      <c r="S3788"/>
      <c r="T3788"/>
      <c r="U3788"/>
      <c r="V3788"/>
      <c r="W3788"/>
    </row>
    <row r="3789" spans="1:23" ht="27" customHeight="1" thickBot="1" x14ac:dyDescent="0.3">
      <c r="A3789" s="97">
        <v>20720</v>
      </c>
      <c r="B3789" s="70">
        <v>3889</v>
      </c>
      <c r="C3789" s="75" t="s">
        <v>40</v>
      </c>
      <c r="D3789" s="76">
        <v>43240.253472222219</v>
      </c>
      <c r="E3789" s="74" t="s">
        <v>41</v>
      </c>
      <c r="F3789" s="33">
        <v>43240.248611111114</v>
      </c>
      <c r="G3789" s="51">
        <f>IF(D3789="","",D3789-F3789)</f>
        <v>4.8611111051286571E-3</v>
      </c>
      <c r="H3789" s="31" t="str">
        <f t="shared" si="498"/>
        <v>TOO LATE</v>
      </c>
      <c r="J3789" s="33">
        <v>43240.246527777781</v>
      </c>
      <c r="K3789" s="33">
        <v>43240.256249999999</v>
      </c>
      <c r="L3789" s="27">
        <f t="shared" si="499"/>
        <v>9.7222222175332718E-3</v>
      </c>
      <c r="M3789" s="28" t="str">
        <f t="shared" si="500"/>
        <v>TRUE</v>
      </c>
      <c r="N3789" s="31" t="s">
        <v>41</v>
      </c>
      <c r="O3789" s="29" t="s">
        <v>1849</v>
      </c>
      <c r="P3789"/>
      <c r="Q3789"/>
      <c r="R3789"/>
      <c r="S3789"/>
      <c r="T3789"/>
      <c r="U3789"/>
      <c r="V3789"/>
      <c r="W3789"/>
    </row>
    <row r="3790" spans="1:23" ht="27" customHeight="1" thickBot="1" x14ac:dyDescent="0.3">
      <c r="A3790" s="98">
        <v>20720</v>
      </c>
      <c r="B3790" s="66">
        <v>3890</v>
      </c>
      <c r="C3790" s="79" t="s">
        <v>40</v>
      </c>
      <c r="D3790" s="80">
        <v>43240.666666666664</v>
      </c>
      <c r="E3790" s="78" t="s">
        <v>39</v>
      </c>
      <c r="F3790" s="33">
        <v>43240.648611111108</v>
      </c>
      <c r="G3790" s="51">
        <f t="shared" si="501"/>
        <v>1.8055555556202307E-2</v>
      </c>
      <c r="H3790" s="31" t="str">
        <f t="shared" si="498"/>
        <v>TOO LATE</v>
      </c>
      <c r="J3790" s="33">
        <v>43240.680555555555</v>
      </c>
      <c r="K3790" s="33">
        <v>43240.691666666666</v>
      </c>
      <c r="L3790" s="27">
        <f t="shared" si="499"/>
        <v>1.1111111110949423E-2</v>
      </c>
      <c r="M3790" s="28" t="str">
        <f t="shared" si="500"/>
        <v>TRUE</v>
      </c>
      <c r="N3790" s="31" t="s">
        <v>39</v>
      </c>
      <c r="O3790" s="29" t="s">
        <v>1850</v>
      </c>
      <c r="P3790"/>
      <c r="Q3790"/>
      <c r="R3790"/>
      <c r="S3790"/>
      <c r="T3790"/>
      <c r="U3790"/>
      <c r="V3790"/>
      <c r="W3790"/>
    </row>
    <row r="3791" spans="1:23" ht="27" customHeight="1" thickBot="1" x14ac:dyDescent="0.3">
      <c r="A3791" s="98">
        <v>20721</v>
      </c>
      <c r="B3791" s="66">
        <v>3891</v>
      </c>
      <c r="C3791" s="79" t="s">
        <v>340</v>
      </c>
      <c r="D3791" s="80">
        <v>43241.652777777781</v>
      </c>
      <c r="E3791" s="78" t="s">
        <v>41</v>
      </c>
      <c r="F3791" s="33">
        <v>43241.288194444445</v>
      </c>
      <c r="G3791" s="51">
        <f t="shared" si="501"/>
        <v>0.36458333333575865</v>
      </c>
      <c r="H3791" s="31" t="str">
        <f t="shared" si="498"/>
        <v>ACCEPTABLE</v>
      </c>
      <c r="J3791" s="33">
        <v>43241.664583333331</v>
      </c>
      <c r="K3791" s="33">
        <v>43241.677083333336</v>
      </c>
      <c r="L3791" s="27">
        <f t="shared" si="499"/>
        <v>1.2500000004365575E-2</v>
      </c>
      <c r="M3791" s="28" t="str">
        <f t="shared" si="500"/>
        <v>TRUE</v>
      </c>
      <c r="N3791" s="31" t="s">
        <v>41</v>
      </c>
      <c r="O3791" s="29" t="s">
        <v>1185</v>
      </c>
      <c r="P3791"/>
      <c r="Q3791"/>
      <c r="R3791"/>
      <c r="S3791"/>
      <c r="T3791"/>
      <c r="U3791"/>
      <c r="V3791"/>
      <c r="W3791"/>
    </row>
    <row r="3792" spans="1:23" ht="27" customHeight="1" thickBot="1" x14ac:dyDescent="0.3">
      <c r="A3792" s="98">
        <v>20721</v>
      </c>
      <c r="B3792" s="66">
        <v>3892</v>
      </c>
      <c r="C3792" s="79" t="s">
        <v>68</v>
      </c>
      <c r="D3792" s="80">
        <v>43241.6875</v>
      </c>
      <c r="E3792" s="78" t="s">
        <v>39</v>
      </c>
      <c r="F3792" s="33">
        <v>43241.288194444445</v>
      </c>
      <c r="G3792" s="51">
        <f t="shared" si="501"/>
        <v>0.39930555555474712</v>
      </c>
      <c r="H3792" s="31" t="str">
        <f t="shared" si="498"/>
        <v>ACCEPTABLE</v>
      </c>
      <c r="J3792" s="33">
        <v>43241.7</v>
      </c>
      <c r="K3792" s="33">
        <v>43241.709027777775</v>
      </c>
      <c r="L3792" s="27">
        <f t="shared" si="499"/>
        <v>9.0277777781011537E-3</v>
      </c>
      <c r="M3792" s="28" t="str">
        <f t="shared" si="500"/>
        <v>TRUE</v>
      </c>
      <c r="N3792" s="31" t="s">
        <v>39</v>
      </c>
      <c r="O3792" s="29" t="s">
        <v>542</v>
      </c>
      <c r="P3792"/>
      <c r="Q3792"/>
      <c r="R3792"/>
      <c r="S3792"/>
      <c r="T3792"/>
      <c r="U3792"/>
      <c r="V3792"/>
      <c r="W3792"/>
    </row>
    <row r="3793" spans="1:23" ht="27" customHeight="1" thickBot="1" x14ac:dyDescent="0.3">
      <c r="A3793" s="97">
        <v>20722</v>
      </c>
      <c r="B3793" s="70">
        <v>3893</v>
      </c>
      <c r="C3793" s="75" t="s">
        <v>40</v>
      </c>
      <c r="D3793" s="76">
        <v>43241.940972222219</v>
      </c>
      <c r="E3793" s="74" t="s">
        <v>41</v>
      </c>
      <c r="F3793" s="33">
        <v>43241.77847222222</v>
      </c>
      <c r="G3793" s="51">
        <f t="shared" si="501"/>
        <v>0.16249999999854481</v>
      </c>
      <c r="H3793" s="31" t="str">
        <f t="shared" si="498"/>
        <v>ACCEPTABLE</v>
      </c>
      <c r="J3793" s="33">
        <v>43241.915277777778</v>
      </c>
      <c r="K3793" s="33">
        <v>43241.926388888889</v>
      </c>
      <c r="L3793" s="27">
        <f t="shared" si="499"/>
        <v>1.1111111110949423E-2</v>
      </c>
      <c r="M3793" s="28" t="str">
        <f t="shared" si="500"/>
        <v>TRUE</v>
      </c>
      <c r="N3793" s="31" t="s">
        <v>41</v>
      </c>
      <c r="O3793" s="29" t="s">
        <v>828</v>
      </c>
      <c r="P3793"/>
      <c r="Q3793"/>
      <c r="R3793"/>
      <c r="S3793"/>
      <c r="T3793"/>
      <c r="U3793"/>
      <c r="V3793"/>
      <c r="W3793"/>
    </row>
    <row r="3794" spans="1:23" ht="27" customHeight="1" thickBot="1" x14ac:dyDescent="0.3">
      <c r="A3794" s="97">
        <v>20722</v>
      </c>
      <c r="B3794" s="70">
        <v>3894</v>
      </c>
      <c r="C3794" s="75" t="s">
        <v>40</v>
      </c>
      <c r="D3794" s="76">
        <v>43241.958333333336</v>
      </c>
      <c r="E3794" s="74" t="s">
        <v>39</v>
      </c>
      <c r="F3794" s="33">
        <v>43241.77847222222</v>
      </c>
      <c r="G3794" s="51">
        <f t="shared" si="501"/>
        <v>0.179861111115315</v>
      </c>
      <c r="H3794" s="31" t="str">
        <f t="shared" ref="H3794:H3850" si="502">IF(D3794-F3794&lt;0,"TOO LATE",IF(G3794="","",IF(OR(DAY(D3794-F3794)&gt;1,AND(HOUR(D3794-F3794)&gt;HOUR("0:59"),(SIGN(D3794-F3794)=1))),"ACCEPTABLE","TOO LATE")))</f>
        <v>ACCEPTABLE</v>
      </c>
      <c r="J3794" s="33">
        <v>43241.940972222219</v>
      </c>
      <c r="K3794" s="33">
        <v>43241.953472222223</v>
      </c>
      <c r="L3794" s="27">
        <f t="shared" si="499"/>
        <v>1.2500000004365575E-2</v>
      </c>
      <c r="M3794" s="28" t="str">
        <f t="shared" si="500"/>
        <v>TRUE</v>
      </c>
      <c r="N3794" s="31" t="s">
        <v>39</v>
      </c>
      <c r="O3794" s="29" t="s">
        <v>828</v>
      </c>
      <c r="P3794"/>
      <c r="Q3794"/>
      <c r="R3794"/>
      <c r="S3794"/>
      <c r="T3794"/>
      <c r="U3794"/>
      <c r="V3794"/>
      <c r="W3794"/>
    </row>
    <row r="3795" spans="1:23" ht="27" customHeight="1" thickBot="1" x14ac:dyDescent="0.3">
      <c r="A3795" s="97">
        <v>20721</v>
      </c>
      <c r="B3795" s="70">
        <v>3897</v>
      </c>
      <c r="C3795" s="75" t="s">
        <v>53</v>
      </c>
      <c r="D3795" s="76">
        <v>43242.965277777781</v>
      </c>
      <c r="E3795" s="74" t="s">
        <v>41</v>
      </c>
      <c r="F3795" s="33">
        <v>43242.631944444445</v>
      </c>
      <c r="G3795" s="51">
        <f t="shared" si="501"/>
        <v>0.33333333333575865</v>
      </c>
      <c r="H3795" s="31" t="str">
        <f t="shared" si="502"/>
        <v>ACCEPTABLE</v>
      </c>
      <c r="J3795" s="33">
        <v>43242.977083333331</v>
      </c>
      <c r="K3795" s="33">
        <v>43242.986111111109</v>
      </c>
      <c r="L3795" s="27">
        <f t="shared" ref="L3795:L3850" si="503">IF(OR(K3795="",J3795=""), "Incomplete Data", K3795-J3795)</f>
        <v>9.0277777781011537E-3</v>
      </c>
      <c r="M3795" s="28" t="str">
        <f t="shared" ref="M3795:M3850" si="504">_xlfn.IFS(OR(J3795=0,K3795=0,L3795=""), "Incomplete Data", OR(L3795&gt;$M$5,L3795&lt;-$M$5),"FALSE",  OR(L3795&lt;=$M$5,L3795&gt;-$M$5), "TRUE")</f>
        <v>TRUE</v>
      </c>
      <c r="N3795" s="31" t="s">
        <v>41</v>
      </c>
      <c r="O3795" s="29" t="s">
        <v>542</v>
      </c>
      <c r="P3795"/>
      <c r="Q3795"/>
      <c r="R3795"/>
      <c r="S3795"/>
      <c r="T3795"/>
      <c r="U3795"/>
      <c r="V3795"/>
      <c r="W3795"/>
    </row>
    <row r="3796" spans="1:23" ht="27" customHeight="1" thickBot="1" x14ac:dyDescent="0.3">
      <c r="A3796" s="97">
        <v>20721</v>
      </c>
      <c r="B3796" s="70">
        <v>3898</v>
      </c>
      <c r="C3796" s="75" t="s">
        <v>53</v>
      </c>
      <c r="D3796" s="76">
        <v>43243.013888888891</v>
      </c>
      <c r="E3796" s="74" t="s">
        <v>39</v>
      </c>
      <c r="F3796" s="33">
        <v>43242.631944444445</v>
      </c>
      <c r="G3796" s="51">
        <f t="shared" si="501"/>
        <v>0.38194444444525288</v>
      </c>
      <c r="H3796" s="31" t="str">
        <f t="shared" si="502"/>
        <v>ACCEPTABLE</v>
      </c>
      <c r="J3796" s="33">
        <v>43243.025694444441</v>
      </c>
      <c r="K3796" s="33">
        <v>43243.03402777778</v>
      </c>
      <c r="L3796" s="27">
        <f t="shared" si="503"/>
        <v>8.3333333386690356E-3</v>
      </c>
      <c r="M3796" s="28" t="str">
        <f t="shared" si="504"/>
        <v>TRUE</v>
      </c>
      <c r="N3796" s="31" t="s">
        <v>39</v>
      </c>
      <c r="O3796" s="29" t="s">
        <v>542</v>
      </c>
      <c r="P3796"/>
      <c r="Q3796"/>
      <c r="R3796"/>
      <c r="S3796"/>
      <c r="T3796"/>
      <c r="U3796"/>
      <c r="V3796"/>
      <c r="W3796"/>
    </row>
    <row r="3797" spans="1:23" ht="27" customHeight="1" thickBot="1" x14ac:dyDescent="0.3">
      <c r="A3797" s="98">
        <v>20723</v>
      </c>
      <c r="B3797" s="66">
        <v>3899</v>
      </c>
      <c r="C3797" s="79" t="s">
        <v>340</v>
      </c>
      <c r="D3797" s="80">
        <v>43243.361111111109</v>
      </c>
      <c r="E3797" s="78" t="s">
        <v>41</v>
      </c>
      <c r="F3797" s="33">
        <v>43243.222222222219</v>
      </c>
      <c r="G3797" s="51">
        <f t="shared" si="501"/>
        <v>0.13888888889050577</v>
      </c>
      <c r="H3797" s="31" t="str">
        <f t="shared" si="502"/>
        <v>ACCEPTABLE</v>
      </c>
      <c r="J3797" s="33">
        <v>43243.345833333333</v>
      </c>
      <c r="K3797" s="33">
        <v>43243.35833333333</v>
      </c>
      <c r="L3797" s="27">
        <f t="shared" si="503"/>
        <v>1.2499999997089617E-2</v>
      </c>
      <c r="M3797" s="28" t="str">
        <f t="shared" si="504"/>
        <v>TRUE</v>
      </c>
      <c r="N3797" s="31" t="s">
        <v>41</v>
      </c>
      <c r="O3797" s="29" t="s">
        <v>684</v>
      </c>
      <c r="P3797"/>
      <c r="Q3797"/>
      <c r="R3797"/>
      <c r="S3797"/>
      <c r="T3797"/>
      <c r="U3797"/>
      <c r="V3797"/>
      <c r="W3797"/>
    </row>
    <row r="3798" spans="1:23" ht="27" customHeight="1" thickBot="1" x14ac:dyDescent="0.3">
      <c r="A3798" s="97">
        <v>20721</v>
      </c>
      <c r="B3798" s="70">
        <v>3900</v>
      </c>
      <c r="C3798" s="75" t="s">
        <v>340</v>
      </c>
      <c r="D3798" s="76">
        <v>43243.427083333336</v>
      </c>
      <c r="E3798" s="74" t="s">
        <v>39</v>
      </c>
      <c r="F3798" s="33">
        <v>43243.222222222219</v>
      </c>
      <c r="G3798" s="51">
        <f t="shared" si="501"/>
        <v>0.20486111111677019</v>
      </c>
      <c r="H3798" s="31" t="str">
        <f t="shared" si="502"/>
        <v>ACCEPTABLE</v>
      </c>
      <c r="J3798" s="33">
        <v>43243.413194444445</v>
      </c>
      <c r="K3798" s="33">
        <v>43243.425000000003</v>
      </c>
      <c r="L3798" s="27">
        <f t="shared" si="503"/>
        <v>1.1805555557657499E-2</v>
      </c>
      <c r="M3798" s="28" t="str">
        <f t="shared" si="504"/>
        <v>TRUE</v>
      </c>
      <c r="N3798" s="31" t="s">
        <v>39</v>
      </c>
      <c r="O3798" s="29" t="s">
        <v>653</v>
      </c>
      <c r="P3798"/>
      <c r="Q3798"/>
      <c r="R3798"/>
      <c r="S3798"/>
      <c r="T3798"/>
      <c r="U3798"/>
      <c r="V3798"/>
      <c r="W3798"/>
    </row>
    <row r="3799" spans="1:23" ht="27" customHeight="1" thickBot="1" x14ac:dyDescent="0.3">
      <c r="A3799" s="97">
        <v>20725</v>
      </c>
      <c r="B3799" s="70">
        <v>3901</v>
      </c>
      <c r="C3799" s="75" t="s">
        <v>40</v>
      </c>
      <c r="D3799" s="76">
        <v>43243.479166666664</v>
      </c>
      <c r="E3799" s="74" t="s">
        <v>41</v>
      </c>
      <c r="F3799" s="33">
        <v>43243.222222222219</v>
      </c>
      <c r="G3799" s="51">
        <f t="shared" si="501"/>
        <v>0.25694444444525288</v>
      </c>
      <c r="H3799" s="31" t="str">
        <f t="shared" si="502"/>
        <v>ACCEPTABLE</v>
      </c>
      <c r="J3799" s="33">
        <v>43243.454861111109</v>
      </c>
      <c r="K3799" s="33">
        <v>43243.465277777781</v>
      </c>
      <c r="L3799" s="27">
        <f t="shared" si="503"/>
        <v>1.0416666671517305E-2</v>
      </c>
      <c r="M3799" s="28" t="str">
        <f t="shared" si="504"/>
        <v>TRUE</v>
      </c>
      <c r="N3799" s="31" t="s">
        <v>41</v>
      </c>
      <c r="O3799" s="29" t="s">
        <v>1831</v>
      </c>
      <c r="P3799"/>
      <c r="Q3799"/>
      <c r="R3799"/>
      <c r="S3799"/>
      <c r="T3799"/>
      <c r="U3799"/>
      <c r="V3799"/>
      <c r="W3799"/>
    </row>
    <row r="3800" spans="1:23" ht="27" customHeight="1" thickBot="1" x14ac:dyDescent="0.3">
      <c r="A3800" s="97">
        <v>20725</v>
      </c>
      <c r="B3800" s="70">
        <v>3902</v>
      </c>
      <c r="C3800" s="75" t="s">
        <v>40</v>
      </c>
      <c r="D3800" s="76">
        <v>43243.496527777781</v>
      </c>
      <c r="E3800" s="74" t="s">
        <v>39</v>
      </c>
      <c r="F3800" s="33">
        <v>43243.222222222219</v>
      </c>
      <c r="G3800" s="51">
        <f t="shared" si="501"/>
        <v>0.27430555556202307</v>
      </c>
      <c r="H3800" s="31" t="str">
        <f t="shared" si="502"/>
        <v>ACCEPTABLE</v>
      </c>
      <c r="J3800" s="33">
        <v>43243.479166666664</v>
      </c>
      <c r="K3800" s="33">
        <v>43243.489583333336</v>
      </c>
      <c r="L3800" s="27">
        <f t="shared" si="503"/>
        <v>1.0416666671517305E-2</v>
      </c>
      <c r="M3800" s="28" t="str">
        <f t="shared" si="504"/>
        <v>TRUE</v>
      </c>
      <c r="N3800" s="31" t="s">
        <v>39</v>
      </c>
      <c r="O3800" s="29" t="s">
        <v>1831</v>
      </c>
      <c r="P3800"/>
      <c r="Q3800"/>
      <c r="R3800"/>
      <c r="S3800"/>
      <c r="T3800"/>
      <c r="U3800"/>
      <c r="V3800"/>
      <c r="W3800"/>
    </row>
    <row r="3801" spans="1:23" ht="27" customHeight="1" thickBot="1" x14ac:dyDescent="0.3">
      <c r="A3801" s="98">
        <v>20723</v>
      </c>
      <c r="B3801" s="66">
        <v>3903</v>
      </c>
      <c r="C3801" s="79" t="s">
        <v>64</v>
      </c>
      <c r="D3801" s="80">
        <v>43244.277777777781</v>
      </c>
      <c r="E3801" s="78" t="s">
        <v>41</v>
      </c>
      <c r="F3801" s="33">
        <v>43244.218055555553</v>
      </c>
      <c r="G3801" s="51">
        <f t="shared" si="501"/>
        <v>5.9722222227719612E-2</v>
      </c>
      <c r="H3801" s="31" t="str">
        <f t="shared" si="502"/>
        <v>ACCEPTABLE</v>
      </c>
      <c r="J3801" s="33">
        <v>43244.268750000003</v>
      </c>
      <c r="K3801" s="33">
        <v>43244.277777777781</v>
      </c>
      <c r="L3801" s="27">
        <f t="shared" si="503"/>
        <v>9.0277777781011537E-3</v>
      </c>
      <c r="M3801" s="28" t="str">
        <f t="shared" si="504"/>
        <v>TRUE</v>
      </c>
      <c r="N3801" s="31" t="s">
        <v>41</v>
      </c>
      <c r="O3801" s="29" t="s">
        <v>485</v>
      </c>
      <c r="P3801"/>
      <c r="Q3801"/>
      <c r="R3801"/>
      <c r="S3801"/>
      <c r="T3801"/>
      <c r="U3801"/>
      <c r="V3801"/>
      <c r="W3801"/>
    </row>
    <row r="3802" spans="1:23" ht="27" customHeight="1" thickBot="1" x14ac:dyDescent="0.3">
      <c r="A3802" s="97">
        <v>20723</v>
      </c>
      <c r="B3802" s="70">
        <v>3905</v>
      </c>
      <c r="C3802" s="75" t="s">
        <v>51</v>
      </c>
      <c r="D3802" s="76">
        <v>43244.506944444445</v>
      </c>
      <c r="E3802" s="74" t="s">
        <v>41</v>
      </c>
      <c r="F3802" s="33">
        <v>43244.419444444444</v>
      </c>
      <c r="G3802" s="51">
        <f t="shared" si="501"/>
        <v>8.7500000001455192E-2</v>
      </c>
      <c r="H3802" s="31" t="str">
        <f t="shared" si="502"/>
        <v>ACCEPTABLE</v>
      </c>
      <c r="J3802" s="33">
        <v>43244.5</v>
      </c>
      <c r="K3802" s="33">
        <v>43244.507638888892</v>
      </c>
      <c r="L3802" s="27">
        <f t="shared" si="503"/>
        <v>7.6388888919609599E-3</v>
      </c>
      <c r="M3802" s="28" t="str">
        <f t="shared" si="504"/>
        <v>TRUE</v>
      </c>
      <c r="N3802" s="31" t="s">
        <v>41</v>
      </c>
      <c r="O3802" s="29" t="s">
        <v>44</v>
      </c>
      <c r="P3802"/>
      <c r="Q3802"/>
      <c r="R3802"/>
      <c r="S3802"/>
      <c r="T3802"/>
      <c r="U3802"/>
      <c r="V3802"/>
      <c r="W3802"/>
    </row>
    <row r="3803" spans="1:23" ht="27" customHeight="1" thickBot="1" x14ac:dyDescent="0.3">
      <c r="A3803" s="97">
        <v>20723</v>
      </c>
      <c r="B3803" s="70">
        <v>3906</v>
      </c>
      <c r="C3803" s="75" t="s">
        <v>340</v>
      </c>
      <c r="D3803" s="76">
        <v>43244.534722222219</v>
      </c>
      <c r="E3803" s="74" t="s">
        <v>39</v>
      </c>
      <c r="F3803" s="33">
        <v>43244.419444444444</v>
      </c>
      <c r="G3803" s="51">
        <f t="shared" si="501"/>
        <v>0.11527777777519077</v>
      </c>
      <c r="H3803" s="31" t="str">
        <f t="shared" si="502"/>
        <v>ACCEPTABLE</v>
      </c>
      <c r="J3803" s="33">
        <v>43244.517361111109</v>
      </c>
      <c r="K3803" s="33">
        <v>43244.529861111114</v>
      </c>
      <c r="L3803" s="27">
        <f t="shared" si="503"/>
        <v>1.2500000004365575E-2</v>
      </c>
      <c r="M3803" s="28" t="str">
        <f t="shared" si="504"/>
        <v>TRUE</v>
      </c>
      <c r="N3803" s="31" t="s">
        <v>39</v>
      </c>
      <c r="O3803" s="29" t="s">
        <v>684</v>
      </c>
      <c r="P3803"/>
      <c r="Q3803"/>
      <c r="R3803"/>
      <c r="S3803"/>
      <c r="T3803"/>
      <c r="U3803"/>
      <c r="V3803"/>
      <c r="W3803"/>
    </row>
    <row r="3804" spans="1:23" ht="27" customHeight="1" thickBot="1" x14ac:dyDescent="0.3">
      <c r="A3804" s="98">
        <v>20726</v>
      </c>
      <c r="B3804" s="66">
        <v>3907</v>
      </c>
      <c r="C3804" s="79" t="s">
        <v>340</v>
      </c>
      <c r="D3804" s="80">
        <v>43245.350694444445</v>
      </c>
      <c r="E3804" s="78" t="s">
        <v>41</v>
      </c>
      <c r="F3804" s="33">
        <v>43245.280555555553</v>
      </c>
      <c r="G3804" s="51">
        <f t="shared" si="501"/>
        <v>7.013888889196096E-2</v>
      </c>
      <c r="H3804" s="31" t="str">
        <f t="shared" si="502"/>
        <v>ACCEPTABLE</v>
      </c>
      <c r="J3804" s="33">
        <v>43245.340277777781</v>
      </c>
      <c r="K3804" s="33">
        <v>43245.350694444445</v>
      </c>
      <c r="L3804" s="27">
        <f t="shared" si="503"/>
        <v>1.0416666664241347E-2</v>
      </c>
      <c r="M3804" s="28" t="str">
        <f t="shared" si="504"/>
        <v>TRUE</v>
      </c>
      <c r="N3804" s="31" t="s">
        <v>41</v>
      </c>
      <c r="O3804" s="29" t="s">
        <v>1798</v>
      </c>
      <c r="P3804"/>
      <c r="Q3804"/>
      <c r="R3804"/>
      <c r="S3804"/>
      <c r="T3804"/>
      <c r="U3804"/>
      <c r="V3804"/>
      <c r="W3804"/>
    </row>
    <row r="3805" spans="1:23" ht="27" customHeight="1" thickBot="1" x14ac:dyDescent="0.3">
      <c r="A3805" s="98">
        <v>20726</v>
      </c>
      <c r="B3805" s="66">
        <v>3908</v>
      </c>
      <c r="C3805" s="79" t="s">
        <v>51</v>
      </c>
      <c r="D3805" s="80">
        <v>43245.378472222219</v>
      </c>
      <c r="E3805" s="78" t="s">
        <v>39</v>
      </c>
      <c r="F3805" s="33">
        <v>43245.280555555553</v>
      </c>
      <c r="G3805" s="51">
        <f t="shared" si="501"/>
        <v>9.7916666665696539E-2</v>
      </c>
      <c r="H3805" s="31" t="str">
        <f t="shared" si="502"/>
        <v>ACCEPTABLE</v>
      </c>
      <c r="J3805" s="33">
        <v>43245.368055555555</v>
      </c>
      <c r="K3805" s="33">
        <v>43245.378472222219</v>
      </c>
      <c r="L3805" s="27">
        <f t="shared" si="503"/>
        <v>1.0416666664241347E-2</v>
      </c>
      <c r="M3805" s="28" t="str">
        <f t="shared" si="504"/>
        <v>TRUE</v>
      </c>
      <c r="N3805" s="31" t="s">
        <v>39</v>
      </c>
      <c r="O3805" s="29" t="s">
        <v>181</v>
      </c>
      <c r="P3805"/>
      <c r="Q3805"/>
      <c r="R3805"/>
      <c r="S3805"/>
      <c r="T3805"/>
      <c r="U3805"/>
      <c r="V3805"/>
      <c r="W3805"/>
    </row>
    <row r="3806" spans="1:23" ht="27" customHeight="1" thickBot="1" x14ac:dyDescent="0.3">
      <c r="A3806" s="97">
        <v>20726</v>
      </c>
      <c r="B3806" s="70">
        <v>3909</v>
      </c>
      <c r="C3806" s="75" t="s">
        <v>53</v>
      </c>
      <c r="D3806" s="76">
        <v>43246.111111111109</v>
      </c>
      <c r="E3806" s="74" t="s">
        <v>41</v>
      </c>
      <c r="F3806" s="33">
        <v>43245.775694444441</v>
      </c>
      <c r="G3806" s="51">
        <f t="shared" si="501"/>
        <v>0.33541666666860692</v>
      </c>
      <c r="H3806" s="31" t="str">
        <f t="shared" si="502"/>
        <v>ACCEPTABLE</v>
      </c>
      <c r="J3806" s="33">
        <v>43246.106249999997</v>
      </c>
      <c r="K3806" s="33">
        <v>43246.117361111108</v>
      </c>
      <c r="L3806" s="27">
        <f t="shared" si="503"/>
        <v>1.1111111110949423E-2</v>
      </c>
      <c r="M3806" s="28" t="str">
        <f t="shared" si="504"/>
        <v>TRUE</v>
      </c>
      <c r="N3806" s="31" t="s">
        <v>41</v>
      </c>
      <c r="O3806" s="29" t="s">
        <v>812</v>
      </c>
      <c r="P3806"/>
      <c r="Q3806"/>
      <c r="R3806"/>
      <c r="S3806"/>
      <c r="T3806"/>
      <c r="U3806"/>
      <c r="V3806"/>
      <c r="W3806"/>
    </row>
    <row r="3807" spans="1:23" ht="27" customHeight="1" thickBot="1" x14ac:dyDescent="0.3">
      <c r="A3807" s="97">
        <v>20726</v>
      </c>
      <c r="B3807" s="70">
        <v>3910</v>
      </c>
      <c r="C3807" s="75" t="s">
        <v>53</v>
      </c>
      <c r="D3807" s="76">
        <v>43246.166666666664</v>
      </c>
      <c r="E3807" s="74" t="s">
        <v>39</v>
      </c>
      <c r="F3807" s="33">
        <v>43245.775694444441</v>
      </c>
      <c r="G3807" s="51">
        <f t="shared" si="501"/>
        <v>0.39097222222335404</v>
      </c>
      <c r="H3807" s="31" t="str">
        <f t="shared" si="502"/>
        <v>ACCEPTABLE</v>
      </c>
      <c r="J3807" s="33">
        <v>43246.160416666666</v>
      </c>
      <c r="K3807" s="33">
        <v>43246.169444444444</v>
      </c>
      <c r="L3807" s="27">
        <f t="shared" si="503"/>
        <v>9.0277777781011537E-3</v>
      </c>
      <c r="M3807" s="28" t="str">
        <f t="shared" si="504"/>
        <v>TRUE</v>
      </c>
      <c r="N3807" s="31" t="s">
        <v>39</v>
      </c>
      <c r="O3807" s="29" t="s">
        <v>633</v>
      </c>
      <c r="P3807"/>
      <c r="Q3807"/>
      <c r="R3807"/>
      <c r="S3807"/>
      <c r="T3807"/>
      <c r="U3807"/>
      <c r="V3807"/>
      <c r="W3807"/>
    </row>
    <row r="3808" spans="1:23" ht="27" customHeight="1" thickBot="1" x14ac:dyDescent="0.3">
      <c r="A3808" s="97">
        <v>20728</v>
      </c>
      <c r="B3808" s="70">
        <v>3911</v>
      </c>
      <c r="C3808" s="75" t="s">
        <v>40</v>
      </c>
      <c r="D3808" s="76">
        <v>43246.5</v>
      </c>
      <c r="E3808" s="74" t="s">
        <v>41</v>
      </c>
      <c r="F3808" s="33">
        <v>43246.409722222219</v>
      </c>
      <c r="G3808" s="51">
        <f t="shared" si="501"/>
        <v>9.0277777781011537E-2</v>
      </c>
      <c r="H3808" s="31" t="str">
        <f t="shared" si="502"/>
        <v>ACCEPTABLE</v>
      </c>
      <c r="J3808" s="33">
        <v>43246.506249999999</v>
      </c>
      <c r="K3808" s="33">
        <v>43246.520138888889</v>
      </c>
      <c r="L3808" s="27">
        <f t="shared" si="503"/>
        <v>1.3888888890505768E-2</v>
      </c>
      <c r="M3808" s="28" t="str">
        <f t="shared" si="504"/>
        <v>TRUE</v>
      </c>
      <c r="N3808" s="31" t="s">
        <v>41</v>
      </c>
      <c r="O3808" s="29" t="s">
        <v>1851</v>
      </c>
      <c r="P3808"/>
      <c r="Q3808"/>
      <c r="R3808"/>
      <c r="S3808"/>
      <c r="T3808"/>
      <c r="U3808"/>
      <c r="V3808"/>
      <c r="W3808"/>
    </row>
    <row r="3809" spans="1:23" ht="27" customHeight="1" thickBot="1" x14ac:dyDescent="0.3">
      <c r="A3809" s="97">
        <v>20728</v>
      </c>
      <c r="B3809" s="70">
        <v>3912</v>
      </c>
      <c r="C3809" s="75" t="s">
        <v>43</v>
      </c>
      <c r="D3809" s="76">
        <v>43246.517361111109</v>
      </c>
      <c r="E3809" s="74" t="s">
        <v>39</v>
      </c>
      <c r="F3809" s="33">
        <v>43246.409722222219</v>
      </c>
      <c r="G3809" s="51">
        <f t="shared" si="501"/>
        <v>0.10763888889050577</v>
      </c>
      <c r="H3809" s="31" t="str">
        <f t="shared" si="502"/>
        <v>ACCEPTABLE</v>
      </c>
      <c r="J3809" s="33">
        <v>43246.550694444442</v>
      </c>
      <c r="K3809" s="33">
        <v>43246.55972222222</v>
      </c>
      <c r="L3809" s="27">
        <f t="shared" si="503"/>
        <v>9.0277777781011537E-3</v>
      </c>
      <c r="M3809" s="28" t="str">
        <f t="shared" si="504"/>
        <v>TRUE</v>
      </c>
      <c r="N3809" s="31" t="s">
        <v>39</v>
      </c>
      <c r="O3809" s="29" t="s">
        <v>398</v>
      </c>
      <c r="P3809"/>
      <c r="Q3809"/>
      <c r="R3809"/>
      <c r="S3809"/>
      <c r="T3809"/>
      <c r="U3809"/>
      <c r="V3809"/>
      <c r="W3809"/>
    </row>
    <row r="3810" spans="1:23" ht="27" customHeight="1" thickBot="1" x14ac:dyDescent="0.3">
      <c r="A3810" s="98">
        <v>20726</v>
      </c>
      <c r="B3810" s="66">
        <v>3913</v>
      </c>
      <c r="C3810" s="79" t="s">
        <v>51</v>
      </c>
      <c r="D3810" s="80">
        <v>43246.736111111109</v>
      </c>
      <c r="E3810" s="78" t="s">
        <v>41</v>
      </c>
      <c r="F3810" s="33">
        <v>43246.409722222219</v>
      </c>
      <c r="G3810" s="51">
        <f t="shared" si="501"/>
        <v>0.32638888889050577</v>
      </c>
      <c r="H3810" s="31" t="str">
        <f t="shared" si="502"/>
        <v>ACCEPTABLE</v>
      </c>
      <c r="J3810" s="33">
        <v>43246.708333333336</v>
      </c>
      <c r="K3810" s="33">
        <v>43246.718055555553</v>
      </c>
      <c r="L3810" s="27">
        <f t="shared" si="503"/>
        <v>9.7222222175332718E-3</v>
      </c>
      <c r="M3810" s="28" t="str">
        <f t="shared" si="504"/>
        <v>TRUE</v>
      </c>
      <c r="N3810" s="31" t="s">
        <v>41</v>
      </c>
      <c r="O3810" s="29" t="s">
        <v>1437</v>
      </c>
      <c r="P3810"/>
      <c r="Q3810"/>
      <c r="R3810"/>
      <c r="S3810"/>
      <c r="T3810"/>
      <c r="U3810"/>
      <c r="V3810"/>
      <c r="W3810"/>
    </row>
    <row r="3811" spans="1:23" ht="27" customHeight="1" thickBot="1" x14ac:dyDescent="0.3">
      <c r="A3811" s="98">
        <v>20726</v>
      </c>
      <c r="B3811" s="66">
        <v>3914</v>
      </c>
      <c r="C3811" s="79" t="s">
        <v>340</v>
      </c>
      <c r="D3811" s="80">
        <v>43246.763888888891</v>
      </c>
      <c r="E3811" s="78" t="s">
        <v>39</v>
      </c>
      <c r="F3811" s="33">
        <v>43246.409722222219</v>
      </c>
      <c r="G3811" s="51">
        <f t="shared" si="501"/>
        <v>0.35416666667151731</v>
      </c>
      <c r="H3811" s="31" t="str">
        <f t="shared" si="502"/>
        <v>ACCEPTABLE</v>
      </c>
      <c r="J3811" s="33">
        <v>43246.743055555555</v>
      </c>
      <c r="K3811" s="33">
        <v>43246.755555555559</v>
      </c>
      <c r="L3811" s="27">
        <f t="shared" si="503"/>
        <v>1.2500000004365575E-2</v>
      </c>
      <c r="M3811" s="28" t="str">
        <f t="shared" si="504"/>
        <v>TRUE</v>
      </c>
      <c r="N3811" s="31" t="s">
        <v>39</v>
      </c>
      <c r="O3811" s="29" t="s">
        <v>1852</v>
      </c>
      <c r="P3811"/>
      <c r="Q3811"/>
      <c r="R3811"/>
      <c r="S3811"/>
      <c r="T3811"/>
      <c r="U3811"/>
      <c r="V3811"/>
      <c r="W3811"/>
    </row>
    <row r="3812" spans="1:23" ht="27" customHeight="1" thickBot="1" x14ac:dyDescent="0.3">
      <c r="A3812" s="97">
        <v>20727</v>
      </c>
      <c r="B3812" s="70">
        <v>3915</v>
      </c>
      <c r="C3812" s="75" t="s">
        <v>340</v>
      </c>
      <c r="D3812" s="76">
        <v>43246.840277777781</v>
      </c>
      <c r="E3812" s="74" t="s">
        <v>41</v>
      </c>
      <c r="F3812" s="33">
        <v>43246.606249999997</v>
      </c>
      <c r="G3812" s="51">
        <f t="shared" si="501"/>
        <v>0.23402777778392192</v>
      </c>
      <c r="H3812" s="31" t="str">
        <f t="shared" si="502"/>
        <v>ACCEPTABLE</v>
      </c>
      <c r="J3812" s="33">
        <v>43246.827777777777</v>
      </c>
      <c r="K3812" s="33">
        <v>43246.84097222222</v>
      </c>
      <c r="L3812" s="27">
        <f t="shared" si="503"/>
        <v>1.3194444443797693E-2</v>
      </c>
      <c r="M3812" s="28" t="str">
        <f t="shared" si="504"/>
        <v>TRUE</v>
      </c>
      <c r="N3812" s="31" t="s">
        <v>41</v>
      </c>
      <c r="O3812" s="29" t="s">
        <v>1593</v>
      </c>
      <c r="P3812"/>
      <c r="Q3812"/>
      <c r="R3812"/>
      <c r="S3812"/>
      <c r="T3812"/>
      <c r="U3812"/>
      <c r="V3812"/>
      <c r="W3812"/>
    </row>
    <row r="3813" spans="1:23" ht="27" customHeight="1" thickBot="1" x14ac:dyDescent="0.3">
      <c r="A3813" s="97">
        <v>20727</v>
      </c>
      <c r="B3813" s="70">
        <v>3916</v>
      </c>
      <c r="C3813" s="75" t="s">
        <v>51</v>
      </c>
      <c r="D3813" s="76">
        <v>43246.875</v>
      </c>
      <c r="E3813" s="74" t="s">
        <v>39</v>
      </c>
      <c r="F3813" s="33">
        <v>43246.606249999997</v>
      </c>
      <c r="G3813" s="51">
        <f t="shared" si="501"/>
        <v>0.26875000000291038</v>
      </c>
      <c r="H3813" s="31" t="str">
        <f t="shared" si="502"/>
        <v>ACCEPTABLE</v>
      </c>
      <c r="J3813" s="33">
        <v>43246.866666666669</v>
      </c>
      <c r="K3813" s="33">
        <v>43246.885416666664</v>
      </c>
      <c r="L3813" s="27">
        <f t="shared" si="503"/>
        <v>1.8749999995634425E-2</v>
      </c>
      <c r="M3813" s="28" t="str">
        <f t="shared" si="504"/>
        <v>TRUE</v>
      </c>
      <c r="N3813" s="31" t="s">
        <v>39</v>
      </c>
      <c r="O3813" s="29" t="s">
        <v>1853</v>
      </c>
      <c r="P3813"/>
      <c r="Q3813"/>
      <c r="R3813"/>
      <c r="S3813"/>
      <c r="T3813"/>
      <c r="U3813"/>
      <c r="V3813"/>
      <c r="W3813"/>
    </row>
    <row r="3814" spans="1:23" ht="27" customHeight="1" thickBot="1" x14ac:dyDescent="0.3">
      <c r="A3814" s="97">
        <v>20729</v>
      </c>
      <c r="B3814" s="70">
        <v>3917</v>
      </c>
      <c r="C3814" s="75" t="s">
        <v>40</v>
      </c>
      <c r="D3814" s="76">
        <v>43247.458333333336</v>
      </c>
      <c r="E3814" s="74" t="s">
        <v>41</v>
      </c>
      <c r="F3814" s="33">
        <v>43247.288888888892</v>
      </c>
      <c r="G3814" s="51">
        <f t="shared" si="501"/>
        <v>0.16944444444379769</v>
      </c>
      <c r="H3814" s="31" t="str">
        <f t="shared" si="502"/>
        <v>ACCEPTABLE</v>
      </c>
      <c r="J3814" s="33">
        <v>43247.446527777778</v>
      </c>
      <c r="K3814" s="33">
        <v>43247.456250000003</v>
      </c>
      <c r="L3814" s="27">
        <f t="shared" si="503"/>
        <v>9.7222222248092294E-3</v>
      </c>
      <c r="M3814" s="28" t="str">
        <f t="shared" si="504"/>
        <v>TRUE</v>
      </c>
      <c r="N3814" s="31" t="s">
        <v>41</v>
      </c>
      <c r="O3814" s="29" t="s">
        <v>1854</v>
      </c>
      <c r="P3814"/>
      <c r="Q3814"/>
      <c r="R3814"/>
      <c r="S3814"/>
      <c r="T3814"/>
      <c r="U3814"/>
      <c r="V3814"/>
      <c r="W3814"/>
    </row>
    <row r="3815" spans="1:23" ht="27" customHeight="1" thickBot="1" x14ac:dyDescent="0.3">
      <c r="A3815" s="97">
        <v>20729</v>
      </c>
      <c r="B3815" s="70">
        <v>3918</v>
      </c>
      <c r="C3815" s="75" t="s">
        <v>43</v>
      </c>
      <c r="D3815" s="76">
        <v>43247.489583333336</v>
      </c>
      <c r="E3815" s="74" t="s">
        <v>39</v>
      </c>
      <c r="F3815" s="33">
        <v>43247.288888888892</v>
      </c>
      <c r="G3815" s="51">
        <f t="shared" si="501"/>
        <v>0.20069444444379769</v>
      </c>
      <c r="H3815" s="31" t="str">
        <f t="shared" si="502"/>
        <v>ACCEPTABLE</v>
      </c>
      <c r="J3815" s="33">
        <v>43247.490972222222</v>
      </c>
      <c r="K3815" s="33">
        <v>43247.500694444447</v>
      </c>
      <c r="L3815" s="27">
        <f t="shared" si="503"/>
        <v>9.7222222248092294E-3</v>
      </c>
      <c r="M3815" s="28" t="str">
        <f t="shared" si="504"/>
        <v>TRUE</v>
      </c>
      <c r="N3815" s="31" t="s">
        <v>39</v>
      </c>
      <c r="O3815" s="29" t="s">
        <v>1724</v>
      </c>
      <c r="P3815"/>
      <c r="Q3815"/>
      <c r="R3815"/>
      <c r="S3815"/>
      <c r="T3815"/>
      <c r="U3815"/>
      <c r="V3815"/>
      <c r="W3815"/>
    </row>
    <row r="3816" spans="1:23" ht="27" customHeight="1" thickBot="1" x14ac:dyDescent="0.3">
      <c r="A3816" s="97">
        <v>20729</v>
      </c>
      <c r="B3816" s="70">
        <v>3919</v>
      </c>
      <c r="C3816" s="75" t="s">
        <v>43</v>
      </c>
      <c r="D3816" s="76">
        <v>43247.548611111109</v>
      </c>
      <c r="E3816" s="74" t="s">
        <v>41</v>
      </c>
      <c r="F3816" s="33">
        <v>43247.50277777778</v>
      </c>
      <c r="G3816" s="51">
        <f t="shared" si="501"/>
        <v>4.5833333329937886E-2</v>
      </c>
      <c r="H3816" s="31" t="str">
        <f t="shared" si="502"/>
        <v>ACCEPTABLE</v>
      </c>
      <c r="J3816" s="33">
        <v>43247.548611111109</v>
      </c>
      <c r="K3816" s="33">
        <v>43247.558333333334</v>
      </c>
      <c r="L3816" s="27">
        <f t="shared" si="503"/>
        <v>9.7222222248092294E-3</v>
      </c>
      <c r="M3816" s="28" t="str">
        <f t="shared" si="504"/>
        <v>TRUE</v>
      </c>
      <c r="N3816" s="31" t="s">
        <v>41</v>
      </c>
      <c r="O3816" s="29" t="s">
        <v>44</v>
      </c>
      <c r="P3816"/>
      <c r="Q3816"/>
      <c r="R3816"/>
      <c r="S3816"/>
      <c r="T3816"/>
      <c r="U3816"/>
      <c r="V3816"/>
      <c r="W3816"/>
    </row>
    <row r="3817" spans="1:23" ht="27" customHeight="1" thickBot="1" x14ac:dyDescent="0.3">
      <c r="A3817" s="98">
        <v>20729</v>
      </c>
      <c r="B3817" s="66">
        <v>3920</v>
      </c>
      <c r="C3817" s="79" t="s">
        <v>43</v>
      </c>
      <c r="D3817" s="80">
        <v>43247.708333333336</v>
      </c>
      <c r="E3817" s="78" t="s">
        <v>39</v>
      </c>
      <c r="F3817" s="33">
        <v>43247.50277777778</v>
      </c>
      <c r="G3817" s="51">
        <f t="shared" si="501"/>
        <v>0.20555555555620231</v>
      </c>
      <c r="H3817" s="31" t="str">
        <f t="shared" si="502"/>
        <v>ACCEPTABLE</v>
      </c>
      <c r="J3817" s="33">
        <v>43247.702777777777</v>
      </c>
      <c r="K3817" s="33">
        <v>43247.711805555555</v>
      </c>
      <c r="L3817" s="27">
        <f t="shared" si="503"/>
        <v>9.0277777781011537E-3</v>
      </c>
      <c r="M3817" s="28" t="str">
        <f t="shared" si="504"/>
        <v>TRUE</v>
      </c>
      <c r="N3817" s="31" t="s">
        <v>39</v>
      </c>
      <c r="O3817" s="29" t="s">
        <v>878</v>
      </c>
      <c r="P3817"/>
      <c r="Q3817"/>
      <c r="R3817"/>
      <c r="S3817"/>
      <c r="T3817"/>
      <c r="U3817"/>
      <c r="V3817"/>
      <c r="W3817"/>
    </row>
    <row r="3818" spans="1:23" ht="27" customHeight="1" thickBot="1" x14ac:dyDescent="0.3">
      <c r="A3818" s="97">
        <v>20729</v>
      </c>
      <c r="B3818" s="70">
        <v>3921</v>
      </c>
      <c r="C3818" s="75" t="s">
        <v>43</v>
      </c>
      <c r="D3818" s="76">
        <v>43247.947916666664</v>
      </c>
      <c r="E3818" s="74" t="s">
        <v>41</v>
      </c>
      <c r="F3818" s="33">
        <v>43247.736805555556</v>
      </c>
      <c r="G3818" s="51">
        <f t="shared" si="501"/>
        <v>0.21111111110803904</v>
      </c>
      <c r="H3818" s="31" t="str">
        <f t="shared" si="502"/>
        <v>ACCEPTABLE</v>
      </c>
      <c r="J3818" s="33">
        <v>43247.997916666667</v>
      </c>
      <c r="K3818" s="33">
        <v>43248.007638888892</v>
      </c>
      <c r="L3818" s="27">
        <f t="shared" si="503"/>
        <v>9.7222222248092294E-3</v>
      </c>
      <c r="M3818" s="28" t="str">
        <f t="shared" si="504"/>
        <v>TRUE</v>
      </c>
      <c r="N3818" s="31" t="s">
        <v>41</v>
      </c>
      <c r="O3818" s="29" t="s">
        <v>878</v>
      </c>
      <c r="P3818"/>
      <c r="Q3818"/>
      <c r="R3818"/>
      <c r="S3818"/>
      <c r="T3818"/>
      <c r="U3818"/>
      <c r="V3818"/>
      <c r="W3818"/>
    </row>
    <row r="3819" spans="1:23" ht="27" customHeight="1" thickBot="1" x14ac:dyDescent="0.3">
      <c r="A3819" s="97">
        <v>20729</v>
      </c>
      <c r="B3819" s="70">
        <v>3922</v>
      </c>
      <c r="C3819" s="75" t="s">
        <v>40</v>
      </c>
      <c r="D3819" s="76">
        <v>43247.975694444445</v>
      </c>
      <c r="E3819" s="74" t="s">
        <v>39</v>
      </c>
      <c r="F3819" s="33">
        <v>43247.736805555556</v>
      </c>
      <c r="G3819" s="51">
        <f t="shared" si="501"/>
        <v>0.23888888888905058</v>
      </c>
      <c r="H3819" s="31" t="str">
        <f t="shared" si="502"/>
        <v>ACCEPTABLE</v>
      </c>
      <c r="J3819" s="33">
        <v>43248.018055555556</v>
      </c>
      <c r="K3819" s="33">
        <v>43248.027777777781</v>
      </c>
      <c r="L3819" s="27">
        <f t="shared" si="503"/>
        <v>9.7222222248092294E-3</v>
      </c>
      <c r="M3819" s="28" t="str">
        <f t="shared" si="504"/>
        <v>TRUE</v>
      </c>
      <c r="N3819" s="31" t="s">
        <v>39</v>
      </c>
      <c r="O3819" s="29" t="s">
        <v>398</v>
      </c>
      <c r="P3819"/>
      <c r="Q3819"/>
      <c r="R3819"/>
      <c r="S3819"/>
      <c r="T3819"/>
      <c r="U3819"/>
      <c r="V3819"/>
      <c r="W3819"/>
    </row>
    <row r="3820" spans="1:23" ht="27" customHeight="1" thickBot="1" x14ac:dyDescent="0.3">
      <c r="A3820" s="97">
        <v>20730</v>
      </c>
      <c r="B3820" s="70">
        <v>3923</v>
      </c>
      <c r="C3820" s="75" t="s">
        <v>40</v>
      </c>
      <c r="D3820" s="76">
        <v>43248.041666666664</v>
      </c>
      <c r="E3820" s="74" t="s">
        <v>41</v>
      </c>
      <c r="F3820" s="33">
        <v>43247.736805555556</v>
      </c>
      <c r="G3820" s="51">
        <f t="shared" si="501"/>
        <v>0.30486111110803904</v>
      </c>
      <c r="H3820" s="31" t="str">
        <f t="shared" si="502"/>
        <v>ACCEPTABLE</v>
      </c>
      <c r="J3820" s="33">
        <v>43248.058333333334</v>
      </c>
      <c r="K3820" s="33">
        <v>43248.071527777778</v>
      </c>
      <c r="L3820" s="27">
        <f t="shared" si="503"/>
        <v>1.3194444443797693E-2</v>
      </c>
      <c r="M3820" s="28" t="str">
        <f t="shared" si="504"/>
        <v>TRUE</v>
      </c>
      <c r="N3820" s="31" t="s">
        <v>41</v>
      </c>
      <c r="O3820" s="29" t="s">
        <v>1654</v>
      </c>
      <c r="P3820"/>
      <c r="Q3820"/>
      <c r="R3820"/>
      <c r="S3820"/>
      <c r="T3820"/>
      <c r="U3820"/>
      <c r="V3820"/>
      <c r="W3820"/>
    </row>
    <row r="3821" spans="1:23" ht="27" customHeight="1" thickBot="1" x14ac:dyDescent="0.3">
      <c r="A3821" s="97">
        <v>20730</v>
      </c>
      <c r="B3821" s="70">
        <v>3924</v>
      </c>
      <c r="C3821" s="75" t="s">
        <v>40</v>
      </c>
      <c r="D3821" s="76">
        <v>43248.059027777781</v>
      </c>
      <c r="E3821" s="74" t="s">
        <v>39</v>
      </c>
      <c r="F3821" s="33">
        <v>43247.736805555556</v>
      </c>
      <c r="G3821" s="51">
        <f t="shared" si="501"/>
        <v>0.32222222222480923</v>
      </c>
      <c r="H3821" s="31" t="str">
        <f t="shared" si="502"/>
        <v>ACCEPTABLE</v>
      </c>
      <c r="J3821" s="33">
        <v>43248.084722222222</v>
      </c>
      <c r="K3821" s="33">
        <v>43248.102083333331</v>
      </c>
      <c r="L3821" s="27">
        <f t="shared" si="503"/>
        <v>1.7361111109494232E-2</v>
      </c>
      <c r="M3821" s="28" t="str">
        <f t="shared" si="504"/>
        <v>TRUE</v>
      </c>
      <c r="N3821" s="31" t="s">
        <v>39</v>
      </c>
      <c r="O3821" s="29" t="s">
        <v>1456</v>
      </c>
      <c r="P3821"/>
      <c r="Q3821"/>
      <c r="R3821"/>
      <c r="S3821"/>
      <c r="T3821"/>
      <c r="U3821"/>
      <c r="V3821"/>
      <c r="W3821"/>
    </row>
    <row r="3822" spans="1:23" ht="27" customHeight="1" thickBot="1" x14ac:dyDescent="0.3">
      <c r="A3822" s="97">
        <v>20727</v>
      </c>
      <c r="B3822" s="70">
        <v>3925</v>
      </c>
      <c r="C3822" s="75" t="s">
        <v>64</v>
      </c>
      <c r="D3822" s="76">
        <v>43248.152777777781</v>
      </c>
      <c r="E3822" s="74" t="s">
        <v>41</v>
      </c>
      <c r="F3822" s="33">
        <v>43247.736805555556</v>
      </c>
      <c r="G3822" s="51">
        <f t="shared" si="501"/>
        <v>0.41597222222480923</v>
      </c>
      <c r="H3822" s="31" t="str">
        <f t="shared" si="502"/>
        <v>ACCEPTABLE</v>
      </c>
      <c r="J3822" s="33">
        <v>43248.152777777781</v>
      </c>
      <c r="K3822" s="33">
        <v>43248.162499999999</v>
      </c>
      <c r="L3822" s="27">
        <f t="shared" si="503"/>
        <v>9.7222222175332718E-3</v>
      </c>
      <c r="M3822" s="28" t="str">
        <f t="shared" si="504"/>
        <v>TRUE</v>
      </c>
      <c r="N3822" s="31" t="s">
        <v>41</v>
      </c>
      <c r="O3822" s="29" t="s">
        <v>485</v>
      </c>
      <c r="P3822"/>
      <c r="Q3822"/>
      <c r="R3822"/>
      <c r="S3822"/>
      <c r="T3822"/>
      <c r="U3822"/>
      <c r="V3822"/>
      <c r="W3822"/>
    </row>
    <row r="3823" spans="1:23" ht="27" customHeight="1" thickBot="1" x14ac:dyDescent="0.3">
      <c r="A3823" s="97">
        <v>20727</v>
      </c>
      <c r="B3823" s="70">
        <v>3926</v>
      </c>
      <c r="C3823" s="75" t="s">
        <v>64</v>
      </c>
      <c r="D3823" s="76">
        <v>43248.194444444445</v>
      </c>
      <c r="E3823" s="74" t="s">
        <v>39</v>
      </c>
      <c r="F3823" s="33">
        <v>43247.736805555556</v>
      </c>
      <c r="G3823" s="51">
        <f t="shared" si="501"/>
        <v>0.45763888888905058</v>
      </c>
      <c r="H3823" s="31" t="str">
        <f t="shared" si="502"/>
        <v>ACCEPTABLE</v>
      </c>
      <c r="J3823" s="33">
        <v>43248.237500000003</v>
      </c>
      <c r="K3823" s="33">
        <v>43248.246527777781</v>
      </c>
      <c r="L3823" s="27">
        <f t="shared" si="503"/>
        <v>9.0277777781011537E-3</v>
      </c>
      <c r="M3823" s="28" t="str">
        <f t="shared" si="504"/>
        <v>TRUE</v>
      </c>
      <c r="N3823" s="31" t="s">
        <v>39</v>
      </c>
      <c r="O3823" s="29" t="s">
        <v>542</v>
      </c>
      <c r="P3823"/>
      <c r="Q3823"/>
      <c r="R3823"/>
      <c r="S3823"/>
      <c r="T3823"/>
      <c r="U3823"/>
      <c r="V3823"/>
      <c r="W3823"/>
    </row>
    <row r="3824" spans="1:23" ht="27" customHeight="1" thickBot="1" x14ac:dyDescent="0.3">
      <c r="A3824" s="97">
        <v>20731</v>
      </c>
      <c r="B3824" s="70">
        <v>3927</v>
      </c>
      <c r="C3824" s="75" t="s">
        <v>40</v>
      </c>
      <c r="D3824" s="76">
        <v>43248.25</v>
      </c>
      <c r="E3824" s="74" t="s">
        <v>41</v>
      </c>
      <c r="F3824" s="33">
        <v>43248.224305555559</v>
      </c>
      <c r="G3824" s="51">
        <f t="shared" si="501"/>
        <v>2.569444444088731E-2</v>
      </c>
      <c r="H3824" s="31" t="str">
        <f t="shared" si="502"/>
        <v>TOO LATE</v>
      </c>
      <c r="J3824" s="33">
        <v>43248.254166666666</v>
      </c>
      <c r="K3824" s="33">
        <v>43248.263194444444</v>
      </c>
      <c r="L3824" s="27">
        <f t="shared" si="503"/>
        <v>9.0277777781011537E-3</v>
      </c>
      <c r="M3824" s="28" t="str">
        <f t="shared" si="504"/>
        <v>TRUE</v>
      </c>
      <c r="N3824" s="31" t="s">
        <v>41</v>
      </c>
      <c r="O3824" s="29" t="s">
        <v>1404</v>
      </c>
      <c r="P3824"/>
      <c r="Q3824"/>
      <c r="R3824"/>
      <c r="S3824"/>
      <c r="T3824"/>
      <c r="U3824"/>
      <c r="V3824"/>
      <c r="W3824"/>
    </row>
    <row r="3825" spans="1:23" ht="27" customHeight="1" thickBot="1" x14ac:dyDescent="0.3">
      <c r="A3825" s="98">
        <v>20731</v>
      </c>
      <c r="B3825" s="66">
        <v>3928</v>
      </c>
      <c r="C3825" s="79" t="s">
        <v>43</v>
      </c>
      <c r="D3825" s="80">
        <v>43248.284722222219</v>
      </c>
      <c r="E3825" s="78" t="s">
        <v>39</v>
      </c>
      <c r="F3825" s="33">
        <v>43248.224305555559</v>
      </c>
      <c r="G3825" s="51">
        <f t="shared" si="501"/>
        <v>6.0416666659875773E-2</v>
      </c>
      <c r="H3825" s="31" t="str">
        <f t="shared" si="502"/>
        <v>ACCEPTABLE</v>
      </c>
      <c r="J3825" s="33">
        <v>43248.285416666666</v>
      </c>
      <c r="K3825" s="33">
        <v>43248.294444444444</v>
      </c>
      <c r="L3825" s="27">
        <f t="shared" si="503"/>
        <v>9.0277777781011537E-3</v>
      </c>
      <c r="M3825" s="28" t="str">
        <f t="shared" si="504"/>
        <v>TRUE</v>
      </c>
      <c r="N3825" s="31" t="s">
        <v>39</v>
      </c>
      <c r="O3825" s="29" t="s">
        <v>398</v>
      </c>
      <c r="P3825"/>
      <c r="Q3825"/>
      <c r="R3825"/>
      <c r="S3825"/>
      <c r="T3825"/>
      <c r="U3825"/>
      <c r="V3825"/>
      <c r="W3825"/>
    </row>
    <row r="3826" spans="1:23" ht="27" customHeight="1" thickBot="1" x14ac:dyDescent="0.3">
      <c r="A3826" s="98">
        <v>20727</v>
      </c>
      <c r="B3826" s="66">
        <v>3929</v>
      </c>
      <c r="C3826" s="79" t="s">
        <v>51</v>
      </c>
      <c r="D3826" s="80">
        <v>43248.715277777781</v>
      </c>
      <c r="E3826" s="78" t="s">
        <v>41</v>
      </c>
      <c r="F3826" s="33">
        <v>43248.661111111112</v>
      </c>
      <c r="G3826" s="51">
        <f t="shared" si="501"/>
        <v>5.4166666668606922E-2</v>
      </c>
      <c r="H3826" s="31" t="str">
        <f t="shared" si="502"/>
        <v>ACCEPTABLE</v>
      </c>
      <c r="J3826" s="33">
        <v>43248.714583333334</v>
      </c>
      <c r="K3826" s="33">
        <v>43248.722916666666</v>
      </c>
      <c r="L3826" s="27">
        <f t="shared" si="503"/>
        <v>8.333333331393078E-3</v>
      </c>
      <c r="M3826" s="28" t="str">
        <f t="shared" si="504"/>
        <v>TRUE</v>
      </c>
      <c r="N3826" s="31" t="s">
        <v>41</v>
      </c>
      <c r="O3826" s="29" t="s">
        <v>542</v>
      </c>
      <c r="P3826"/>
      <c r="Q3826"/>
      <c r="R3826"/>
      <c r="S3826"/>
      <c r="T3826"/>
      <c r="U3826"/>
      <c r="V3826"/>
      <c r="W3826"/>
    </row>
    <row r="3827" spans="1:23" ht="27" customHeight="1" thickBot="1" x14ac:dyDescent="0.3">
      <c r="A3827" s="98">
        <v>20727</v>
      </c>
      <c r="B3827" s="66">
        <v>3930</v>
      </c>
      <c r="C3827" s="79" t="s">
        <v>340</v>
      </c>
      <c r="D3827" s="80">
        <v>43248.743055555555</v>
      </c>
      <c r="E3827" s="78" t="s">
        <v>39</v>
      </c>
      <c r="F3827" s="33">
        <v>43248.661111111112</v>
      </c>
      <c r="G3827" s="51">
        <f t="shared" si="501"/>
        <v>8.1944444442342501E-2</v>
      </c>
      <c r="H3827" s="31" t="str">
        <f t="shared" si="502"/>
        <v>ACCEPTABLE</v>
      </c>
      <c r="J3827" s="33">
        <v>43248.75277777778</v>
      </c>
      <c r="K3827" s="33">
        <v>43248.762499999997</v>
      </c>
      <c r="L3827" s="27">
        <f t="shared" si="503"/>
        <v>9.7222222175332718E-3</v>
      </c>
      <c r="M3827" s="28" t="str">
        <f t="shared" si="504"/>
        <v>TRUE</v>
      </c>
      <c r="N3827" s="31" t="s">
        <v>39</v>
      </c>
      <c r="O3827" s="29" t="s">
        <v>1855</v>
      </c>
      <c r="P3827"/>
      <c r="Q3827"/>
      <c r="R3827"/>
      <c r="S3827"/>
      <c r="T3827"/>
      <c r="U3827"/>
      <c r="V3827"/>
      <c r="W3827"/>
    </row>
    <row r="3828" spans="1:23" ht="27" customHeight="1" thickBot="1" x14ac:dyDescent="0.3">
      <c r="A3828" s="97">
        <v>20731</v>
      </c>
      <c r="B3828" s="70">
        <v>3932</v>
      </c>
      <c r="C3828" s="75" t="s">
        <v>40</v>
      </c>
      <c r="D3828" s="76">
        <v>43248.788194444445</v>
      </c>
      <c r="E3828" s="74" t="s">
        <v>39</v>
      </c>
      <c r="F3828" s="33">
        <v>43248.661111111112</v>
      </c>
      <c r="G3828" s="51">
        <f t="shared" si="501"/>
        <v>0.12708333333284827</v>
      </c>
      <c r="H3828" s="31" t="str">
        <f t="shared" si="502"/>
        <v>ACCEPTABLE</v>
      </c>
      <c r="J3828" s="33">
        <v>43248.78125</v>
      </c>
      <c r="K3828" s="33">
        <v>43248.791666666664</v>
      </c>
      <c r="L3828" s="27">
        <f t="shared" si="503"/>
        <v>1.0416666664241347E-2</v>
      </c>
      <c r="M3828" s="28" t="str">
        <f t="shared" si="504"/>
        <v>TRUE</v>
      </c>
      <c r="N3828" s="31" t="s">
        <v>39</v>
      </c>
      <c r="O3828" s="29" t="s">
        <v>1856</v>
      </c>
      <c r="P3828"/>
      <c r="Q3828"/>
      <c r="R3828"/>
      <c r="S3828"/>
      <c r="T3828"/>
      <c r="U3828"/>
      <c r="V3828"/>
      <c r="W3828"/>
    </row>
    <row r="3829" spans="1:23" ht="27" customHeight="1" thickBot="1" x14ac:dyDescent="0.3">
      <c r="A3829" s="97">
        <v>20732</v>
      </c>
      <c r="B3829" s="70">
        <v>3933</v>
      </c>
      <c r="C3829" s="75" t="s">
        <v>40</v>
      </c>
      <c r="D3829" s="76">
        <v>43248.847222222219</v>
      </c>
      <c r="E3829" s="74" t="s">
        <v>41</v>
      </c>
      <c r="F3829" s="33">
        <v>43248.661111111112</v>
      </c>
      <c r="G3829" s="51">
        <f t="shared" si="501"/>
        <v>0.18611111110658385</v>
      </c>
      <c r="H3829" s="31" t="str">
        <f t="shared" si="502"/>
        <v>ACCEPTABLE</v>
      </c>
      <c r="J3829" s="33">
        <v>43248.821527777778</v>
      </c>
      <c r="K3829" s="33">
        <v>43248.831250000003</v>
      </c>
      <c r="L3829" s="27">
        <f t="shared" si="503"/>
        <v>9.7222222248092294E-3</v>
      </c>
      <c r="M3829" s="28" t="str">
        <f t="shared" si="504"/>
        <v>TRUE</v>
      </c>
      <c r="N3829" s="31" t="s">
        <v>41</v>
      </c>
      <c r="O3829" s="29" t="s">
        <v>757</v>
      </c>
      <c r="P3829"/>
      <c r="Q3829"/>
      <c r="R3829"/>
      <c r="S3829"/>
      <c r="T3829"/>
      <c r="U3829"/>
      <c r="V3829"/>
      <c r="W3829"/>
    </row>
    <row r="3830" spans="1:23" ht="27" customHeight="1" thickBot="1" x14ac:dyDescent="0.3">
      <c r="A3830" s="97">
        <v>20732</v>
      </c>
      <c r="B3830" s="70">
        <v>3934</v>
      </c>
      <c r="C3830" s="75" t="s">
        <v>43</v>
      </c>
      <c r="D3830" s="76">
        <v>43248.881944444445</v>
      </c>
      <c r="E3830" s="74" t="s">
        <v>39</v>
      </c>
      <c r="F3830" s="33">
        <v>43248.661111111112</v>
      </c>
      <c r="G3830" s="51">
        <f t="shared" si="501"/>
        <v>0.22083333333284827</v>
      </c>
      <c r="H3830" s="31" t="str">
        <f t="shared" si="502"/>
        <v>ACCEPTABLE</v>
      </c>
      <c r="J3830" s="33">
        <v>43248.874305555553</v>
      </c>
      <c r="K3830" s="33">
        <v>43248.883333333331</v>
      </c>
      <c r="L3830" s="27">
        <f t="shared" si="503"/>
        <v>9.0277777781011537E-3</v>
      </c>
      <c r="M3830" s="28" t="str">
        <f t="shared" si="504"/>
        <v>TRUE</v>
      </c>
      <c r="N3830" s="31" t="s">
        <v>39</v>
      </c>
      <c r="O3830" s="29" t="s">
        <v>54</v>
      </c>
      <c r="P3830"/>
      <c r="Q3830"/>
      <c r="R3830"/>
      <c r="S3830"/>
      <c r="T3830"/>
      <c r="U3830"/>
      <c r="V3830"/>
      <c r="W3830"/>
    </row>
    <row r="3831" spans="1:23" ht="27" customHeight="1" thickBot="1" x14ac:dyDescent="0.3">
      <c r="A3831" s="97">
        <v>20732</v>
      </c>
      <c r="B3831" s="70">
        <v>3935</v>
      </c>
      <c r="C3831" s="75" t="s">
        <v>43</v>
      </c>
      <c r="D3831" s="76">
        <v>43249.486111111109</v>
      </c>
      <c r="E3831" s="74" t="s">
        <v>41</v>
      </c>
      <c r="F3831" s="33">
        <v>43249.279861111114</v>
      </c>
      <c r="G3831" s="51">
        <f t="shared" si="501"/>
        <v>0.20624999999563443</v>
      </c>
      <c r="H3831" s="31" t="str">
        <f t="shared" si="502"/>
        <v>ACCEPTABLE</v>
      </c>
      <c r="J3831" s="33">
        <v>43249.473611111112</v>
      </c>
      <c r="K3831" s="33">
        <v>43249.482638888891</v>
      </c>
      <c r="L3831" s="27">
        <f t="shared" si="503"/>
        <v>9.0277777781011537E-3</v>
      </c>
      <c r="M3831" s="28" t="str">
        <f t="shared" si="504"/>
        <v>TRUE</v>
      </c>
      <c r="N3831" s="31" t="s">
        <v>41</v>
      </c>
      <c r="O3831" s="29" t="s">
        <v>398</v>
      </c>
      <c r="P3831"/>
      <c r="Q3831"/>
      <c r="R3831"/>
      <c r="S3831"/>
      <c r="T3831"/>
      <c r="U3831"/>
      <c r="V3831"/>
      <c r="W3831"/>
    </row>
    <row r="3832" spans="1:23" ht="27" customHeight="1" thickBot="1" x14ac:dyDescent="0.3">
      <c r="A3832" s="97">
        <v>20732</v>
      </c>
      <c r="B3832" s="70">
        <v>3936</v>
      </c>
      <c r="C3832" s="75" t="s">
        <v>40</v>
      </c>
      <c r="D3832" s="76">
        <v>43249.513888888891</v>
      </c>
      <c r="E3832" s="74" t="s">
        <v>39</v>
      </c>
      <c r="F3832" s="33">
        <v>43249.279861111114</v>
      </c>
      <c r="G3832" s="51">
        <f t="shared" si="501"/>
        <v>0.23402777777664596</v>
      </c>
      <c r="H3832" s="31" t="str">
        <f t="shared" si="502"/>
        <v>ACCEPTABLE</v>
      </c>
      <c r="J3832" s="33">
        <v>43249.501388888886</v>
      </c>
      <c r="K3832" s="33">
        <v>43249.510416666664</v>
      </c>
      <c r="L3832" s="27">
        <f t="shared" si="503"/>
        <v>9.0277777781011537E-3</v>
      </c>
      <c r="M3832" s="28" t="str">
        <f t="shared" si="504"/>
        <v>TRUE</v>
      </c>
      <c r="N3832" s="31" t="s">
        <v>39</v>
      </c>
      <c r="O3832" s="29" t="s">
        <v>1756</v>
      </c>
      <c r="P3832"/>
      <c r="Q3832"/>
      <c r="R3832"/>
      <c r="S3832"/>
      <c r="T3832"/>
      <c r="U3832"/>
      <c r="V3832"/>
      <c r="W3832"/>
    </row>
    <row r="3833" spans="1:23" ht="27" customHeight="1" thickBot="1" x14ac:dyDescent="0.3">
      <c r="A3833" s="97">
        <v>20733</v>
      </c>
      <c r="B3833" s="70">
        <v>3937</v>
      </c>
      <c r="C3833" s="75" t="s">
        <v>340</v>
      </c>
      <c r="D3833" s="76">
        <v>43249.569444444445</v>
      </c>
      <c r="E3833" s="74" t="s">
        <v>41</v>
      </c>
      <c r="F3833" s="33">
        <v>43249.279861111114</v>
      </c>
      <c r="G3833" s="51">
        <f t="shared" si="501"/>
        <v>0.28958333333139308</v>
      </c>
      <c r="H3833" s="31" t="str">
        <f t="shared" si="502"/>
        <v>ACCEPTABLE</v>
      </c>
      <c r="J3833" s="33">
        <v>43249.556944444441</v>
      </c>
      <c r="K3833" s="33">
        <v>43249.567361111112</v>
      </c>
      <c r="L3833" s="27">
        <f t="shared" si="503"/>
        <v>1.0416666671517305E-2</v>
      </c>
      <c r="M3833" s="28" t="str">
        <f t="shared" si="504"/>
        <v>TRUE</v>
      </c>
      <c r="N3833" s="31" t="s">
        <v>41</v>
      </c>
      <c r="O3833" s="29" t="s">
        <v>1377</v>
      </c>
      <c r="P3833"/>
      <c r="Q3833"/>
      <c r="R3833"/>
      <c r="S3833"/>
      <c r="T3833"/>
      <c r="U3833"/>
      <c r="V3833"/>
      <c r="W3833"/>
    </row>
    <row r="3834" spans="1:23" ht="27" customHeight="1" thickBot="1" x14ac:dyDescent="0.3">
      <c r="A3834" s="97">
        <v>20733</v>
      </c>
      <c r="B3834" s="70">
        <v>3938</v>
      </c>
      <c r="C3834" s="75" t="s">
        <v>51</v>
      </c>
      <c r="D3834" s="76">
        <v>43249.604166666664</v>
      </c>
      <c r="E3834" s="74" t="s">
        <v>39</v>
      </c>
      <c r="F3834" s="33">
        <v>43249.279861111114</v>
      </c>
      <c r="G3834" s="51">
        <f t="shared" si="501"/>
        <v>0.32430555555038154</v>
      </c>
      <c r="H3834" s="31" t="str">
        <f t="shared" si="502"/>
        <v>ACCEPTABLE</v>
      </c>
      <c r="J3834" s="33">
        <v>43249.590277777781</v>
      </c>
      <c r="K3834" s="33">
        <v>43249.598611111112</v>
      </c>
      <c r="L3834" s="27">
        <f t="shared" si="503"/>
        <v>8.333333331393078E-3</v>
      </c>
      <c r="M3834" s="28" t="str">
        <f t="shared" si="504"/>
        <v>TRUE</v>
      </c>
      <c r="N3834" s="31" t="s">
        <v>39</v>
      </c>
      <c r="O3834" s="29" t="s">
        <v>422</v>
      </c>
      <c r="P3834"/>
      <c r="Q3834"/>
      <c r="R3834"/>
      <c r="S3834"/>
      <c r="T3834"/>
      <c r="U3834"/>
      <c r="V3834"/>
      <c r="W3834"/>
    </row>
    <row r="3835" spans="1:23" ht="27" customHeight="1" thickBot="1" x14ac:dyDescent="0.3">
      <c r="A3835" s="97">
        <v>20733</v>
      </c>
      <c r="B3835" s="70">
        <v>3939</v>
      </c>
      <c r="C3835" s="75" t="s">
        <v>51</v>
      </c>
      <c r="D3835" s="76">
        <v>43251.215277777781</v>
      </c>
      <c r="E3835" s="74" t="s">
        <v>41</v>
      </c>
      <c r="F3835" s="33">
        <v>43250.724305555559</v>
      </c>
      <c r="G3835" s="51">
        <f t="shared" si="501"/>
        <v>0.49097222222189885</v>
      </c>
      <c r="H3835" s="31" t="str">
        <f t="shared" si="502"/>
        <v>ACCEPTABLE</v>
      </c>
      <c r="J3835" s="33">
        <v>43251.213194444441</v>
      </c>
      <c r="K3835" s="33">
        <v>43251.224305555559</v>
      </c>
      <c r="L3835" s="27">
        <f t="shared" si="503"/>
        <v>1.1111111118225381E-2</v>
      </c>
      <c r="M3835" s="28" t="str">
        <f t="shared" si="504"/>
        <v>TRUE</v>
      </c>
      <c r="N3835" s="31" t="s">
        <v>41</v>
      </c>
      <c r="O3835" s="29" t="s">
        <v>821</v>
      </c>
      <c r="P3835"/>
      <c r="Q3835"/>
      <c r="R3835"/>
      <c r="S3835"/>
      <c r="T3835"/>
      <c r="U3835"/>
      <c r="V3835"/>
      <c r="W3835"/>
    </row>
    <row r="3836" spans="1:23" ht="27" customHeight="1" thickBot="1" x14ac:dyDescent="0.3">
      <c r="A3836" s="97">
        <v>20733</v>
      </c>
      <c r="B3836" s="70">
        <v>3940</v>
      </c>
      <c r="C3836" s="75" t="s">
        <v>340</v>
      </c>
      <c r="D3836" s="76">
        <v>43251.243055555555</v>
      </c>
      <c r="E3836" s="74" t="s">
        <v>39</v>
      </c>
      <c r="F3836" s="33">
        <v>43250.724305555559</v>
      </c>
      <c r="G3836" s="51">
        <f t="shared" si="501"/>
        <v>0.51874999999563443</v>
      </c>
      <c r="H3836" s="31" t="str">
        <f t="shared" si="502"/>
        <v>ACCEPTABLE</v>
      </c>
      <c r="J3836" s="33">
        <v>43251.241666666669</v>
      </c>
      <c r="K3836" s="33">
        <v>43251.252083333333</v>
      </c>
      <c r="L3836" s="27">
        <f t="shared" si="503"/>
        <v>1.0416666664241347E-2</v>
      </c>
      <c r="M3836" s="28" t="str">
        <f t="shared" si="504"/>
        <v>TRUE</v>
      </c>
      <c r="N3836" s="31" t="s">
        <v>39</v>
      </c>
      <c r="O3836" s="29" t="s">
        <v>1377</v>
      </c>
      <c r="P3836"/>
      <c r="Q3836"/>
      <c r="R3836"/>
      <c r="S3836"/>
      <c r="T3836"/>
      <c r="U3836"/>
      <c r="V3836"/>
      <c r="W3836"/>
    </row>
    <row r="3837" spans="1:23" ht="27" customHeight="1" thickBot="1" x14ac:dyDescent="0.3">
      <c r="A3837" s="97">
        <v>20734</v>
      </c>
      <c r="B3837" s="70">
        <v>3941</v>
      </c>
      <c r="C3837" s="75" t="s">
        <v>340</v>
      </c>
      <c r="D3837" s="76">
        <v>43251.465277777781</v>
      </c>
      <c r="E3837" s="74" t="s">
        <v>41</v>
      </c>
      <c r="F3837" s="33">
        <v>43251.236805555556</v>
      </c>
      <c r="G3837" s="51">
        <f t="shared" si="501"/>
        <v>0.22847222222480923</v>
      </c>
      <c r="H3837" s="31" t="str">
        <f t="shared" si="502"/>
        <v>ACCEPTABLE</v>
      </c>
      <c r="J3837" s="33">
        <v>43251.449305555558</v>
      </c>
      <c r="K3837" s="33">
        <v>43251.460416666669</v>
      </c>
      <c r="L3837" s="27">
        <f t="shared" si="503"/>
        <v>1.1111111110949423E-2</v>
      </c>
      <c r="M3837" s="28" t="str">
        <f t="shared" si="504"/>
        <v>TRUE</v>
      </c>
      <c r="N3837" s="31" t="s">
        <v>41</v>
      </c>
      <c r="O3837" s="29" t="s">
        <v>1857</v>
      </c>
      <c r="P3837"/>
      <c r="Q3837"/>
      <c r="R3837"/>
      <c r="S3837"/>
      <c r="T3837"/>
      <c r="U3837"/>
      <c r="V3837"/>
      <c r="W3837"/>
    </row>
    <row r="3838" spans="1:23" ht="27" customHeight="1" thickBot="1" x14ac:dyDescent="0.3">
      <c r="A3838" s="81">
        <v>20734</v>
      </c>
      <c r="B3838" s="126">
        <v>3942</v>
      </c>
      <c r="C3838" s="104" t="s">
        <v>1479</v>
      </c>
      <c r="D3838" s="101">
        <v>43251.496527777781</v>
      </c>
      <c r="E3838" s="81" t="s">
        <v>128</v>
      </c>
      <c r="F3838" s="33">
        <v>43251.236805555556</v>
      </c>
      <c r="G3838" s="51">
        <f t="shared" si="501"/>
        <v>0.25972222222480923</v>
      </c>
      <c r="H3838" s="31" t="str">
        <f t="shared" si="502"/>
        <v>ACCEPTABLE</v>
      </c>
      <c r="J3838" s="33">
        <v>43251.482638888891</v>
      </c>
      <c r="K3838" s="33">
        <v>43251.493055555555</v>
      </c>
      <c r="L3838" s="27">
        <f t="shared" si="503"/>
        <v>1.0416666664241347E-2</v>
      </c>
      <c r="M3838" s="28" t="str">
        <f t="shared" si="504"/>
        <v>TRUE</v>
      </c>
      <c r="N3838" s="31" t="s">
        <v>128</v>
      </c>
      <c r="O3838" s="29" t="s">
        <v>1858</v>
      </c>
      <c r="P3838"/>
      <c r="Q3838"/>
      <c r="R3838"/>
      <c r="S3838"/>
      <c r="T3838"/>
      <c r="U3838"/>
      <c r="V3838"/>
      <c r="W3838"/>
    </row>
    <row r="3839" spans="1:23" ht="27" customHeight="1" thickBot="1" x14ac:dyDescent="0.3">
      <c r="A3839" s="97">
        <v>20735</v>
      </c>
      <c r="B3839" s="70">
        <v>3943</v>
      </c>
      <c r="C3839" s="75" t="s">
        <v>40</v>
      </c>
      <c r="D3839" s="76">
        <v>43251.517361111109</v>
      </c>
      <c r="E3839" s="74" t="s">
        <v>39</v>
      </c>
      <c r="F3839" s="33">
        <v>43251.236805555556</v>
      </c>
      <c r="G3839" s="51">
        <f t="shared" si="501"/>
        <v>0.28055555555329192</v>
      </c>
      <c r="H3839" s="31" t="str">
        <f t="shared" si="502"/>
        <v>ACCEPTABLE</v>
      </c>
      <c r="J3839" s="33">
        <v>43251.504861111112</v>
      </c>
      <c r="K3839" s="33">
        <v>43251.515277777777</v>
      </c>
      <c r="L3839" s="27">
        <f t="shared" si="503"/>
        <v>1.0416666664241347E-2</v>
      </c>
      <c r="M3839" s="28" t="str">
        <f t="shared" si="504"/>
        <v>TRUE</v>
      </c>
      <c r="N3839" s="31" t="s">
        <v>39</v>
      </c>
      <c r="O3839" s="29" t="s">
        <v>1859</v>
      </c>
      <c r="P3839"/>
      <c r="Q3839"/>
      <c r="R3839"/>
      <c r="S3839"/>
      <c r="T3839"/>
      <c r="U3839"/>
      <c r="V3839"/>
      <c r="W3839"/>
    </row>
    <row r="3840" spans="1:23" ht="27" customHeight="1" thickBot="1" x14ac:dyDescent="0.3">
      <c r="A3840" s="97">
        <v>20734</v>
      </c>
      <c r="B3840" s="70">
        <v>3944</v>
      </c>
      <c r="C3840" s="75" t="s">
        <v>64</v>
      </c>
      <c r="D3840" s="76">
        <v>43252.090277777781</v>
      </c>
      <c r="E3840" s="74" t="s">
        <v>41</v>
      </c>
      <c r="F3840" s="33">
        <v>43251.751388888886</v>
      </c>
      <c r="G3840" s="51">
        <f t="shared" si="501"/>
        <v>0.33888888889487134</v>
      </c>
      <c r="H3840" s="31" t="str">
        <f t="shared" si="502"/>
        <v>ACCEPTABLE</v>
      </c>
      <c r="J3840" s="33">
        <v>43252.100694444445</v>
      </c>
      <c r="K3840" s="33">
        <v>43252.111111111109</v>
      </c>
      <c r="L3840" s="27">
        <f t="shared" si="503"/>
        <v>1.0416666664241347E-2</v>
      </c>
      <c r="M3840" s="28" t="str">
        <f t="shared" si="504"/>
        <v>TRUE</v>
      </c>
      <c r="N3840" s="31" t="s">
        <v>41</v>
      </c>
      <c r="O3840" s="29" t="s">
        <v>633</v>
      </c>
      <c r="P3840"/>
      <c r="Q3840"/>
      <c r="R3840"/>
      <c r="S3840"/>
      <c r="T3840"/>
      <c r="U3840"/>
      <c r="V3840"/>
      <c r="W3840"/>
    </row>
    <row r="3841" spans="1:23" ht="27" customHeight="1" thickBot="1" x14ac:dyDescent="0.3">
      <c r="A3841" s="97">
        <v>20734</v>
      </c>
      <c r="B3841" s="70">
        <v>3945</v>
      </c>
      <c r="C3841" s="75" t="s">
        <v>64</v>
      </c>
      <c r="D3841" s="76">
        <v>43252.145833333336</v>
      </c>
      <c r="E3841" s="74" t="s">
        <v>39</v>
      </c>
      <c r="F3841" s="33">
        <v>43251.751388888886</v>
      </c>
      <c r="G3841" s="51">
        <f t="shared" si="501"/>
        <v>0.39444444444961846</v>
      </c>
      <c r="H3841" s="31" t="str">
        <f t="shared" si="502"/>
        <v>ACCEPTABLE</v>
      </c>
      <c r="J3841" s="33">
        <v>43252.163194444445</v>
      </c>
      <c r="K3841" s="33">
        <v>43252.1875</v>
      </c>
      <c r="L3841" s="27">
        <f t="shared" si="503"/>
        <v>2.4305555554747116E-2</v>
      </c>
      <c r="M3841" s="28" t="str">
        <f t="shared" si="504"/>
        <v>TRUE</v>
      </c>
      <c r="N3841" s="31" t="s">
        <v>39</v>
      </c>
      <c r="O3841" s="29" t="s">
        <v>812</v>
      </c>
      <c r="P3841"/>
      <c r="Q3841"/>
      <c r="R3841"/>
      <c r="S3841"/>
      <c r="T3841"/>
      <c r="U3841"/>
      <c r="V3841"/>
      <c r="W3841"/>
    </row>
    <row r="3842" spans="1:23" ht="27" customHeight="1" thickBot="1" x14ac:dyDescent="0.3">
      <c r="A3842" s="98">
        <v>20734</v>
      </c>
      <c r="B3842" s="66">
        <v>3946</v>
      </c>
      <c r="C3842" s="79" t="s">
        <v>68</v>
      </c>
      <c r="D3842" s="80">
        <v>43253.736111111109</v>
      </c>
      <c r="E3842" s="78" t="s">
        <v>41</v>
      </c>
      <c r="F3842" s="33">
        <v>43253.725694444445</v>
      </c>
      <c r="G3842" s="51">
        <f t="shared" ref="G3842:G3893" si="505">IF(D3842="","",D3842-F3842)</f>
        <v>1.0416666664241347E-2</v>
      </c>
      <c r="H3842" s="31" t="str">
        <f t="shared" si="502"/>
        <v>TOO LATE</v>
      </c>
      <c r="J3842" s="33">
        <v>43253.729166666664</v>
      </c>
      <c r="K3842" s="33">
        <v>43253.739583333336</v>
      </c>
      <c r="L3842" s="27">
        <f t="shared" si="503"/>
        <v>1.0416666671517305E-2</v>
      </c>
      <c r="M3842" s="28" t="str">
        <f t="shared" si="504"/>
        <v>TRUE</v>
      </c>
      <c r="N3842" s="31" t="s">
        <v>41</v>
      </c>
      <c r="O3842" s="29" t="s">
        <v>1860</v>
      </c>
      <c r="P3842"/>
      <c r="Q3842"/>
      <c r="R3842"/>
      <c r="S3842"/>
      <c r="T3842"/>
      <c r="U3842"/>
      <c r="V3842"/>
      <c r="W3842"/>
    </row>
    <row r="3843" spans="1:23" ht="27" customHeight="1" thickBot="1" x14ac:dyDescent="0.3">
      <c r="A3843" s="98">
        <v>20734</v>
      </c>
      <c r="B3843" s="66">
        <v>3947</v>
      </c>
      <c r="C3843" s="79" t="s">
        <v>340</v>
      </c>
      <c r="D3843" s="80">
        <v>43253.763888888891</v>
      </c>
      <c r="E3843" s="78" t="s">
        <v>39</v>
      </c>
      <c r="F3843" s="33">
        <v>43253.725694444445</v>
      </c>
      <c r="G3843" s="51">
        <f t="shared" si="505"/>
        <v>3.8194444445252884E-2</v>
      </c>
      <c r="H3843" s="31" t="str">
        <f t="shared" si="502"/>
        <v>TOO LATE</v>
      </c>
      <c r="J3843" s="33">
        <v>43253.751388888886</v>
      </c>
      <c r="K3843" s="33">
        <v>43253.76458333333</v>
      </c>
      <c r="L3843" s="27">
        <f t="shared" si="503"/>
        <v>1.3194444443797693E-2</v>
      </c>
      <c r="M3843" s="28" t="str">
        <f t="shared" si="504"/>
        <v>TRUE</v>
      </c>
      <c r="N3843" s="31" t="s">
        <v>39</v>
      </c>
      <c r="O3843" s="29" t="s">
        <v>1861</v>
      </c>
      <c r="P3843"/>
      <c r="Q3843"/>
      <c r="R3843"/>
      <c r="S3843"/>
      <c r="T3843"/>
      <c r="U3843"/>
      <c r="V3843"/>
      <c r="W3843"/>
    </row>
    <row r="3844" spans="1:23" ht="27" customHeight="1" thickBot="1" x14ac:dyDescent="0.3">
      <c r="A3844" s="97">
        <v>20736</v>
      </c>
      <c r="B3844" s="70">
        <v>3948</v>
      </c>
      <c r="C3844" s="75" t="s">
        <v>340</v>
      </c>
      <c r="D3844" s="76">
        <v>43253.819444444445</v>
      </c>
      <c r="E3844" s="74" t="s">
        <v>41</v>
      </c>
      <c r="F3844" s="33">
        <v>43253.725694444445</v>
      </c>
      <c r="G3844" s="51">
        <f t="shared" si="505"/>
        <v>9.375E-2</v>
      </c>
      <c r="H3844" s="31" t="str">
        <f t="shared" si="502"/>
        <v>ACCEPTABLE</v>
      </c>
      <c r="J3844" s="33">
        <v>43253.795138888891</v>
      </c>
      <c r="K3844" s="33">
        <v>43253.808333333334</v>
      </c>
      <c r="L3844" s="27">
        <f t="shared" si="503"/>
        <v>1.3194444443797693E-2</v>
      </c>
      <c r="M3844" s="28" t="str">
        <f t="shared" si="504"/>
        <v>TRUE</v>
      </c>
      <c r="N3844" s="31" t="s">
        <v>41</v>
      </c>
      <c r="O3844" s="29" t="s">
        <v>1862</v>
      </c>
      <c r="P3844"/>
      <c r="Q3844"/>
      <c r="R3844"/>
      <c r="S3844"/>
      <c r="T3844"/>
      <c r="U3844"/>
      <c r="V3844"/>
      <c r="W3844"/>
    </row>
    <row r="3845" spans="1:23" ht="27" customHeight="1" thickBot="1" x14ac:dyDescent="0.3">
      <c r="A3845" s="97">
        <v>20737</v>
      </c>
      <c r="B3845" s="70">
        <v>3950</v>
      </c>
      <c r="C3845" s="75" t="s">
        <v>40</v>
      </c>
      <c r="D3845" s="76">
        <v>43253.881944444445</v>
      </c>
      <c r="E3845" s="74" t="s">
        <v>41</v>
      </c>
      <c r="F3845" s="33">
        <v>43253.725694444445</v>
      </c>
      <c r="G3845" s="51">
        <f t="shared" si="505"/>
        <v>0.15625</v>
      </c>
      <c r="H3845" s="31" t="str">
        <f t="shared" si="502"/>
        <v>ACCEPTABLE</v>
      </c>
      <c r="J3845" s="33">
        <v>43253.816666666666</v>
      </c>
      <c r="K3845" s="33">
        <v>43253.827777777777</v>
      </c>
      <c r="L3845" s="27">
        <f t="shared" si="503"/>
        <v>1.1111111110949423E-2</v>
      </c>
      <c r="M3845" s="28" t="str">
        <f t="shared" si="504"/>
        <v>TRUE</v>
      </c>
      <c r="N3845" s="31" t="s">
        <v>41</v>
      </c>
      <c r="O3845" s="29" t="s">
        <v>1863</v>
      </c>
      <c r="P3845"/>
      <c r="Q3845"/>
      <c r="R3845"/>
      <c r="S3845"/>
      <c r="T3845"/>
      <c r="U3845"/>
      <c r="V3845"/>
      <c r="W3845"/>
    </row>
    <row r="3846" spans="1:23" ht="27" customHeight="1" thickBot="1" x14ac:dyDescent="0.3">
      <c r="A3846" s="97">
        <v>20737</v>
      </c>
      <c r="B3846" s="70">
        <v>3951</v>
      </c>
      <c r="C3846" s="75" t="s">
        <v>40</v>
      </c>
      <c r="D3846" s="76">
        <v>43253.895833333336</v>
      </c>
      <c r="E3846" s="74" t="s">
        <v>39</v>
      </c>
      <c r="F3846" s="33">
        <v>43253.725694444445</v>
      </c>
      <c r="G3846" s="51">
        <f t="shared" si="505"/>
        <v>0.17013888889050577</v>
      </c>
      <c r="H3846" s="31" t="str">
        <f t="shared" si="502"/>
        <v>ACCEPTABLE</v>
      </c>
      <c r="J3846" s="33">
        <v>43253.838194444441</v>
      </c>
      <c r="K3846" s="33">
        <v>43253.85</v>
      </c>
      <c r="L3846" s="27">
        <f t="shared" si="503"/>
        <v>1.1805555557657499E-2</v>
      </c>
      <c r="M3846" s="28" t="str">
        <f t="shared" si="504"/>
        <v>TRUE</v>
      </c>
      <c r="N3846" s="31" t="s">
        <v>39</v>
      </c>
      <c r="O3846" s="29" t="s">
        <v>1864</v>
      </c>
      <c r="P3846"/>
      <c r="Q3846"/>
      <c r="R3846"/>
      <c r="S3846"/>
      <c r="T3846"/>
      <c r="U3846"/>
      <c r="V3846"/>
      <c r="W3846"/>
    </row>
    <row r="3847" spans="1:23" ht="27" customHeight="1" thickBot="1" x14ac:dyDescent="0.3">
      <c r="A3847" s="97">
        <v>20736</v>
      </c>
      <c r="B3847" s="70">
        <v>3952</v>
      </c>
      <c r="C3847" s="75" t="s">
        <v>340</v>
      </c>
      <c r="D3847" s="76">
        <v>43254.809027777781</v>
      </c>
      <c r="E3847" s="74" t="s">
        <v>41</v>
      </c>
      <c r="F3847" s="33">
        <v>43254.603472222225</v>
      </c>
      <c r="G3847" s="51">
        <f t="shared" si="505"/>
        <v>0.20555555555620231</v>
      </c>
      <c r="H3847" s="31" t="str">
        <f t="shared" si="502"/>
        <v>ACCEPTABLE</v>
      </c>
      <c r="J3847" s="33">
        <v>43254.801388888889</v>
      </c>
      <c r="K3847" s="33">
        <v>43254.813194444447</v>
      </c>
      <c r="L3847" s="27">
        <f t="shared" si="503"/>
        <v>1.1805555557657499E-2</v>
      </c>
      <c r="M3847" s="28" t="str">
        <f t="shared" si="504"/>
        <v>TRUE</v>
      </c>
      <c r="N3847" s="31" t="s">
        <v>41</v>
      </c>
      <c r="O3847" s="29" t="s">
        <v>812</v>
      </c>
      <c r="P3847"/>
      <c r="Q3847"/>
      <c r="R3847"/>
      <c r="S3847"/>
      <c r="T3847"/>
      <c r="U3847"/>
      <c r="V3847"/>
      <c r="W3847"/>
    </row>
    <row r="3848" spans="1:23" ht="27" customHeight="1" thickBot="1" x14ac:dyDescent="0.3">
      <c r="A3848" s="97">
        <v>20736</v>
      </c>
      <c r="B3848" s="70">
        <v>3953</v>
      </c>
      <c r="C3848" s="75" t="s">
        <v>68</v>
      </c>
      <c r="D3848" s="76">
        <v>43254.836805555555</v>
      </c>
      <c r="E3848" s="74" t="s">
        <v>39</v>
      </c>
      <c r="F3848" s="33">
        <v>43254.603472222225</v>
      </c>
      <c r="G3848" s="51">
        <f t="shared" si="505"/>
        <v>0.23333333332993789</v>
      </c>
      <c r="H3848" s="31" t="str">
        <f t="shared" si="502"/>
        <v>ACCEPTABLE</v>
      </c>
      <c r="J3848" s="33">
        <v>43254.838194444441</v>
      </c>
      <c r="K3848" s="33">
        <v>43254.852777777778</v>
      </c>
      <c r="L3848" s="27">
        <f t="shared" si="503"/>
        <v>1.4583333337213844E-2</v>
      </c>
      <c r="M3848" s="28" t="str">
        <f t="shared" si="504"/>
        <v>TRUE</v>
      </c>
      <c r="N3848" s="31" t="s">
        <v>39</v>
      </c>
      <c r="O3848" s="29" t="s">
        <v>1185</v>
      </c>
      <c r="P3848"/>
      <c r="Q3848"/>
      <c r="R3848"/>
      <c r="S3848"/>
      <c r="T3848"/>
      <c r="U3848"/>
      <c r="V3848"/>
      <c r="W3848"/>
    </row>
    <row r="3849" spans="1:23" ht="27" customHeight="1" thickBot="1" x14ac:dyDescent="0.3">
      <c r="A3849" s="97">
        <v>20738</v>
      </c>
      <c r="B3849" s="70">
        <v>3954</v>
      </c>
      <c r="C3849" s="75" t="s">
        <v>40</v>
      </c>
      <c r="D3849" s="76">
        <v>43254.875</v>
      </c>
      <c r="E3849" s="74" t="s">
        <v>41</v>
      </c>
      <c r="F3849" s="33">
        <v>43254.603472222225</v>
      </c>
      <c r="G3849" s="51">
        <f t="shared" si="505"/>
        <v>0.27152777777519077</v>
      </c>
      <c r="H3849" s="31" t="str">
        <f t="shared" si="502"/>
        <v>ACCEPTABLE</v>
      </c>
      <c r="J3849" s="33">
        <v>43254.880555555559</v>
      </c>
      <c r="K3849" s="33">
        <v>43254.892361111109</v>
      </c>
      <c r="L3849" s="27">
        <f t="shared" si="503"/>
        <v>1.1805555550381541E-2</v>
      </c>
      <c r="M3849" s="28" t="str">
        <f t="shared" si="504"/>
        <v>TRUE</v>
      </c>
      <c r="N3849" s="31" t="s">
        <v>41</v>
      </c>
      <c r="O3849" s="29" t="s">
        <v>1865</v>
      </c>
      <c r="P3849"/>
      <c r="Q3849"/>
      <c r="R3849"/>
      <c r="S3849"/>
      <c r="T3849"/>
      <c r="U3849"/>
      <c r="V3849"/>
      <c r="W3849"/>
    </row>
    <row r="3850" spans="1:23" ht="27" customHeight="1" thickBot="1" x14ac:dyDescent="0.3">
      <c r="A3850" s="97">
        <v>20738</v>
      </c>
      <c r="B3850" s="70">
        <v>3955</v>
      </c>
      <c r="C3850" s="75" t="s">
        <v>40</v>
      </c>
      <c r="D3850" s="76">
        <v>43254.892361111109</v>
      </c>
      <c r="E3850" s="74" t="s">
        <v>39</v>
      </c>
      <c r="F3850" s="33">
        <v>43254.603472222225</v>
      </c>
      <c r="G3850" s="51">
        <f t="shared" si="505"/>
        <v>0.288888888884685</v>
      </c>
      <c r="H3850" s="31" t="str">
        <f t="shared" si="502"/>
        <v>ACCEPTABLE</v>
      </c>
      <c r="J3850" s="33">
        <v>43254.911805555559</v>
      </c>
      <c r="K3850" s="33">
        <v>43254.922222222223</v>
      </c>
      <c r="L3850" s="27">
        <f t="shared" si="503"/>
        <v>1.0416666664241347E-2</v>
      </c>
      <c r="M3850" s="28" t="str">
        <f t="shared" si="504"/>
        <v>TRUE</v>
      </c>
      <c r="N3850" s="31" t="s">
        <v>39</v>
      </c>
      <c r="O3850" s="29" t="s">
        <v>1866</v>
      </c>
      <c r="P3850"/>
      <c r="Q3850"/>
      <c r="R3850"/>
      <c r="S3850"/>
      <c r="T3850"/>
      <c r="U3850"/>
      <c r="V3850"/>
      <c r="W3850"/>
    </row>
    <row r="3851" spans="1:23" ht="27" customHeight="1" thickBot="1" x14ac:dyDescent="0.3">
      <c r="A3851" s="97">
        <v>20739</v>
      </c>
      <c r="B3851" s="70">
        <v>3957</v>
      </c>
      <c r="C3851" s="159" t="s">
        <v>1778</v>
      </c>
      <c r="D3851" s="76">
        <v>43255.934027777781</v>
      </c>
      <c r="E3851" s="74" t="s">
        <v>39</v>
      </c>
      <c r="F3851" s="33">
        <v>43255.793749999997</v>
      </c>
      <c r="G3851" s="51">
        <f t="shared" si="505"/>
        <v>0.14027777778392192</v>
      </c>
      <c r="H3851" s="31" t="str">
        <f t="shared" ref="H3851:H3898" si="506">IF(D3851-F3851&lt;0,"TOO LATE",IF(G3851="","",IF(OR(DAY(D3851-F3851)&gt;1,AND(HOUR(D3851-F3851)&gt;HOUR("0:59"),(SIGN(D3851-F3851)=1))),"ACCEPTABLE","TOO LATE")))</f>
        <v>ACCEPTABLE</v>
      </c>
      <c r="J3851" s="33">
        <v>43255.927777777775</v>
      </c>
      <c r="K3851" s="33">
        <v>43255.936111111114</v>
      </c>
      <c r="L3851" s="27">
        <f t="shared" ref="L3851:L3898" si="507">IF(OR(K3851="",J3851=""), "Incomplete Data", K3851-J3851)</f>
        <v>8.3333333386690356E-3</v>
      </c>
      <c r="M3851" s="28" t="str">
        <f t="shared" ref="M3851:M3898" si="508">_xlfn.IFS(OR(J3851=0,K3851=0,L3851=""), "Incomplete Data", OR(L3851&gt;$M$5,L3851&lt;-$M$5),"FALSE",  OR(L3851&lt;=$M$5,L3851&gt;-$M$5), "TRUE")</f>
        <v>TRUE</v>
      </c>
      <c r="N3851" s="31" t="s">
        <v>39</v>
      </c>
      <c r="O3851" s="29" t="s">
        <v>398</v>
      </c>
      <c r="P3851"/>
      <c r="Q3851"/>
      <c r="R3851"/>
      <c r="S3851"/>
      <c r="T3851"/>
      <c r="U3851"/>
      <c r="V3851"/>
      <c r="W3851"/>
    </row>
    <row r="3852" spans="1:23" ht="27" customHeight="1" thickBot="1" x14ac:dyDescent="0.3">
      <c r="A3852" s="97">
        <v>20740</v>
      </c>
      <c r="B3852" s="70">
        <v>3958</v>
      </c>
      <c r="C3852" s="75" t="s">
        <v>40</v>
      </c>
      <c r="D3852" s="76">
        <v>43256.479166666664</v>
      </c>
      <c r="E3852" s="74" t="s">
        <v>41</v>
      </c>
      <c r="F3852" s="33">
        <v>43256.413194444445</v>
      </c>
      <c r="G3852" s="51">
        <f t="shared" si="505"/>
        <v>6.5972222218988463E-2</v>
      </c>
      <c r="H3852" s="31" t="str">
        <f t="shared" si="506"/>
        <v>ACCEPTABLE</v>
      </c>
      <c r="J3852" s="33">
        <v>43256.475694444445</v>
      </c>
      <c r="K3852" s="33">
        <v>43256.484027777777</v>
      </c>
      <c r="L3852" s="27">
        <f t="shared" si="507"/>
        <v>8.333333331393078E-3</v>
      </c>
      <c r="M3852" s="28" t="str">
        <f t="shared" si="508"/>
        <v>TRUE</v>
      </c>
      <c r="N3852" s="31" t="s">
        <v>41</v>
      </c>
      <c r="O3852" s="29" t="s">
        <v>1868</v>
      </c>
      <c r="P3852"/>
      <c r="Q3852"/>
      <c r="R3852"/>
      <c r="S3852"/>
      <c r="T3852"/>
      <c r="U3852"/>
      <c r="V3852"/>
      <c r="W3852"/>
    </row>
    <row r="3853" spans="1:23" ht="27" customHeight="1" thickBot="1" x14ac:dyDescent="0.3">
      <c r="A3853" s="97">
        <v>20740</v>
      </c>
      <c r="B3853" s="70">
        <v>3959</v>
      </c>
      <c r="C3853" s="75" t="s">
        <v>40</v>
      </c>
      <c r="D3853" s="76">
        <v>43256.496527777781</v>
      </c>
      <c r="E3853" s="74" t="s">
        <v>39</v>
      </c>
      <c r="F3853" s="33">
        <v>43256.413194444445</v>
      </c>
      <c r="G3853" s="51">
        <f t="shared" si="505"/>
        <v>8.3333333335758653E-2</v>
      </c>
      <c r="H3853" s="31" t="str">
        <f t="shared" si="506"/>
        <v>ACCEPTABLE</v>
      </c>
      <c r="J3853" s="33">
        <v>43256.496527777781</v>
      </c>
      <c r="K3853" s="33">
        <v>43256.508333333331</v>
      </c>
      <c r="L3853" s="27">
        <f t="shared" si="507"/>
        <v>1.1805555550381541E-2</v>
      </c>
      <c r="M3853" s="28" t="str">
        <f t="shared" si="508"/>
        <v>TRUE</v>
      </c>
      <c r="N3853" s="31" t="s">
        <v>39</v>
      </c>
      <c r="O3853" s="29" t="s">
        <v>1868</v>
      </c>
      <c r="P3853"/>
      <c r="Q3853"/>
      <c r="R3853"/>
      <c r="S3853"/>
      <c r="T3853"/>
      <c r="U3853"/>
      <c r="V3853"/>
      <c r="W3853"/>
    </row>
    <row r="3854" spans="1:23" ht="27" customHeight="1" thickBot="1" x14ac:dyDescent="0.3">
      <c r="A3854" s="97">
        <v>20740</v>
      </c>
      <c r="B3854" s="70">
        <v>3960</v>
      </c>
      <c r="C3854" s="75" t="s">
        <v>40</v>
      </c>
      <c r="D3854" s="76">
        <v>43256.597222222219</v>
      </c>
      <c r="E3854" s="74" t="s">
        <v>39</v>
      </c>
      <c r="F3854" s="33">
        <v>43256.539583333331</v>
      </c>
      <c r="G3854" s="51">
        <f>IF(D3854="","",D3854-F3854)</f>
        <v>5.7638888887595385E-2</v>
      </c>
      <c r="H3854" s="31" t="str">
        <f t="shared" si="506"/>
        <v>ACCEPTABLE</v>
      </c>
      <c r="J3854" s="33">
        <v>43256.579861111109</v>
      </c>
      <c r="K3854" s="33">
        <v>43256.588888888888</v>
      </c>
      <c r="L3854" s="27">
        <f t="shared" si="507"/>
        <v>9.0277777781011537E-3</v>
      </c>
      <c r="M3854" s="28" t="str">
        <f t="shared" si="508"/>
        <v>TRUE</v>
      </c>
      <c r="N3854" s="31" t="s">
        <v>39</v>
      </c>
      <c r="O3854" s="29" t="s">
        <v>1837</v>
      </c>
      <c r="P3854"/>
      <c r="Q3854"/>
      <c r="R3854"/>
      <c r="S3854"/>
      <c r="T3854"/>
      <c r="U3854"/>
      <c r="V3854"/>
      <c r="W3854"/>
    </row>
    <row r="3855" spans="1:23" ht="27" customHeight="1" thickBot="1" x14ac:dyDescent="0.3">
      <c r="A3855" s="97">
        <v>20741</v>
      </c>
      <c r="B3855" s="70">
        <v>3961</v>
      </c>
      <c r="C3855" s="75" t="s">
        <v>340</v>
      </c>
      <c r="D3855" s="76">
        <v>43257.506944444445</v>
      </c>
      <c r="E3855" s="74" t="s">
        <v>41</v>
      </c>
      <c r="F3855" s="33">
        <v>43257.281944444447</v>
      </c>
      <c r="G3855" s="51">
        <f t="shared" si="505"/>
        <v>0.22499999999854481</v>
      </c>
      <c r="H3855" s="31" t="str">
        <f t="shared" si="506"/>
        <v>ACCEPTABLE</v>
      </c>
      <c r="J3855" s="33">
        <v>43257.51458333333</v>
      </c>
      <c r="K3855" s="33">
        <v>43257.527777777781</v>
      </c>
      <c r="L3855" s="27">
        <f t="shared" si="507"/>
        <v>1.319444445107365E-2</v>
      </c>
      <c r="M3855" s="28" t="str">
        <f t="shared" si="508"/>
        <v>TRUE</v>
      </c>
      <c r="N3855" s="31" t="s">
        <v>41</v>
      </c>
      <c r="O3855" s="29" t="s">
        <v>684</v>
      </c>
      <c r="P3855"/>
      <c r="Q3855"/>
      <c r="R3855"/>
      <c r="S3855"/>
      <c r="T3855"/>
      <c r="U3855"/>
      <c r="V3855"/>
      <c r="W3855"/>
    </row>
    <row r="3856" spans="1:23" ht="27" customHeight="1" thickBot="1" x14ac:dyDescent="0.3">
      <c r="A3856" s="97">
        <v>20742</v>
      </c>
      <c r="B3856" s="70">
        <v>3962</v>
      </c>
      <c r="C3856" s="75" t="s">
        <v>340</v>
      </c>
      <c r="D3856" s="76">
        <v>43257.555555555555</v>
      </c>
      <c r="E3856" s="74" t="s">
        <v>39</v>
      </c>
      <c r="F3856" s="33">
        <v>43257.281944444447</v>
      </c>
      <c r="G3856" s="51">
        <f t="shared" si="505"/>
        <v>0.27361111110803904</v>
      </c>
      <c r="H3856" s="31" t="str">
        <f t="shared" si="506"/>
        <v>ACCEPTABLE</v>
      </c>
      <c r="J3856" s="33">
        <v>43257.570138888892</v>
      </c>
      <c r="K3856" s="33">
        <v>43257.579861111109</v>
      </c>
      <c r="L3856" s="27">
        <f t="shared" si="507"/>
        <v>9.7222222175332718E-3</v>
      </c>
      <c r="M3856" s="28" t="str">
        <f t="shared" si="508"/>
        <v>TRUE</v>
      </c>
      <c r="N3856" s="31" t="s">
        <v>39</v>
      </c>
      <c r="O3856" s="29" t="s">
        <v>1659</v>
      </c>
      <c r="P3856"/>
      <c r="Q3856"/>
      <c r="R3856"/>
      <c r="S3856"/>
      <c r="T3856"/>
      <c r="U3856"/>
      <c r="V3856"/>
      <c r="W3856"/>
    </row>
    <row r="3857" spans="1:23" ht="27" customHeight="1" thickBot="1" x14ac:dyDescent="0.3">
      <c r="A3857" s="97">
        <v>20743</v>
      </c>
      <c r="B3857" s="70">
        <v>3963</v>
      </c>
      <c r="C3857" s="75" t="s">
        <v>40</v>
      </c>
      <c r="D3857" s="76">
        <v>43257.597222222219</v>
      </c>
      <c r="E3857" s="74" t="s">
        <v>41</v>
      </c>
      <c r="F3857" s="33">
        <v>43257.281944444447</v>
      </c>
      <c r="G3857" s="51">
        <f t="shared" si="505"/>
        <v>0.31527777777228039</v>
      </c>
      <c r="H3857" s="31" t="str">
        <f t="shared" si="506"/>
        <v>ACCEPTABLE</v>
      </c>
      <c r="J3857" s="33">
        <v>43257.621527777781</v>
      </c>
      <c r="K3857" s="33">
        <v>43257.631944444445</v>
      </c>
      <c r="L3857" s="27">
        <f t="shared" si="507"/>
        <v>1.0416666664241347E-2</v>
      </c>
      <c r="M3857" s="28" t="str">
        <f t="shared" si="508"/>
        <v>TRUE</v>
      </c>
      <c r="N3857" s="31" t="s">
        <v>41</v>
      </c>
      <c r="O3857" s="29" t="s">
        <v>775</v>
      </c>
      <c r="P3857"/>
      <c r="Q3857"/>
      <c r="R3857"/>
      <c r="S3857"/>
      <c r="T3857"/>
      <c r="U3857"/>
      <c r="V3857"/>
      <c r="W3857"/>
    </row>
    <row r="3858" spans="1:23" ht="27" customHeight="1" thickBot="1" x14ac:dyDescent="0.3">
      <c r="A3858" s="97">
        <v>20743</v>
      </c>
      <c r="B3858" s="70">
        <v>3964</v>
      </c>
      <c r="C3858" s="75" t="s">
        <v>43</v>
      </c>
      <c r="D3858" s="76">
        <v>43257.625</v>
      </c>
      <c r="E3858" s="74" t="s">
        <v>39</v>
      </c>
      <c r="F3858" s="33">
        <v>43257.281944444447</v>
      </c>
      <c r="G3858" s="51">
        <f t="shared" si="505"/>
        <v>0.34305555555329192</v>
      </c>
      <c r="H3858" s="31" t="str">
        <f t="shared" si="506"/>
        <v>ACCEPTABLE</v>
      </c>
      <c r="J3858" s="33">
        <v>43257.666666666664</v>
      </c>
      <c r="K3858" s="33">
        <v>43257.679166666669</v>
      </c>
      <c r="L3858" s="27">
        <f t="shared" si="507"/>
        <v>1.2500000004365575E-2</v>
      </c>
      <c r="M3858" s="28" t="str">
        <f t="shared" si="508"/>
        <v>TRUE</v>
      </c>
      <c r="N3858" s="31" t="s">
        <v>39</v>
      </c>
      <c r="O3858" s="29" t="s">
        <v>44</v>
      </c>
      <c r="P3858"/>
      <c r="Q3858"/>
      <c r="R3858"/>
      <c r="S3858"/>
      <c r="T3858"/>
      <c r="U3858"/>
      <c r="V3858"/>
      <c r="W3858"/>
    </row>
    <row r="3859" spans="1:23" ht="27" customHeight="1" thickBot="1" x14ac:dyDescent="0.3">
      <c r="A3859" s="98">
        <v>20744</v>
      </c>
      <c r="B3859" s="66">
        <v>3965</v>
      </c>
      <c r="C3859" s="79" t="s">
        <v>40</v>
      </c>
      <c r="D3859" s="80">
        <v>43257.666666666664</v>
      </c>
      <c r="E3859" s="78" t="s">
        <v>41</v>
      </c>
      <c r="F3859" s="33">
        <v>43257.505555555559</v>
      </c>
      <c r="G3859" s="51">
        <f t="shared" si="505"/>
        <v>0.16111111110512866</v>
      </c>
      <c r="H3859" s="31" t="str">
        <f t="shared" si="506"/>
        <v>ACCEPTABLE</v>
      </c>
      <c r="J3859" s="33">
        <v>43257.7</v>
      </c>
      <c r="K3859" s="33">
        <v>43257.710416666669</v>
      </c>
      <c r="L3859" s="27">
        <f t="shared" si="507"/>
        <v>1.0416666671517305E-2</v>
      </c>
      <c r="M3859" s="28" t="str">
        <f t="shared" si="508"/>
        <v>TRUE</v>
      </c>
      <c r="N3859" s="31" t="s">
        <v>41</v>
      </c>
      <c r="O3859" s="29" t="s">
        <v>1869</v>
      </c>
      <c r="P3859"/>
      <c r="Q3859"/>
      <c r="R3859"/>
      <c r="S3859"/>
      <c r="T3859"/>
      <c r="U3859"/>
      <c r="V3859"/>
      <c r="W3859"/>
    </row>
    <row r="3860" spans="1:23" ht="27" customHeight="1" thickBot="1" x14ac:dyDescent="0.3">
      <c r="A3860" s="98">
        <v>20744</v>
      </c>
      <c r="B3860" s="66">
        <v>3966</v>
      </c>
      <c r="C3860" s="79" t="s">
        <v>43</v>
      </c>
      <c r="D3860" s="80">
        <v>43257.684027777781</v>
      </c>
      <c r="E3860" s="78" t="s">
        <v>39</v>
      </c>
      <c r="F3860" s="33">
        <v>43257.505555555559</v>
      </c>
      <c r="G3860" s="51">
        <f t="shared" si="505"/>
        <v>0.17847222222189885</v>
      </c>
      <c r="H3860" s="31" t="str">
        <f t="shared" si="506"/>
        <v>ACCEPTABLE</v>
      </c>
      <c r="J3860" s="33">
        <v>43257.724305555559</v>
      </c>
      <c r="K3860" s="33">
        <v>43257.739583333336</v>
      </c>
      <c r="L3860" s="27">
        <f t="shared" si="507"/>
        <v>1.5277777776645962E-2</v>
      </c>
      <c r="M3860" s="28" t="str">
        <f t="shared" si="508"/>
        <v>TRUE</v>
      </c>
      <c r="N3860" s="31" t="s">
        <v>39</v>
      </c>
      <c r="O3860" s="29" t="s">
        <v>1870</v>
      </c>
      <c r="P3860"/>
      <c r="Q3860"/>
      <c r="R3860"/>
      <c r="S3860"/>
      <c r="T3860"/>
      <c r="U3860"/>
      <c r="V3860"/>
      <c r="W3860"/>
    </row>
    <row r="3861" spans="1:23" ht="27" customHeight="1" thickBot="1" x14ac:dyDescent="0.3">
      <c r="A3861" s="97">
        <v>20743</v>
      </c>
      <c r="B3861" s="70">
        <v>3967</v>
      </c>
      <c r="C3861" s="75" t="s">
        <v>43</v>
      </c>
      <c r="D3861" s="76">
        <v>43258.236111111109</v>
      </c>
      <c r="E3861" s="74" t="s">
        <v>41</v>
      </c>
      <c r="F3861" s="33">
        <v>43258.222222222219</v>
      </c>
      <c r="G3861" s="51">
        <f t="shared" si="505"/>
        <v>1.3888888890505768E-2</v>
      </c>
      <c r="H3861" s="31" t="str">
        <f t="shared" si="506"/>
        <v>TOO LATE</v>
      </c>
      <c r="J3861" s="33">
        <v>43258.229166666664</v>
      </c>
      <c r="K3861" s="33">
        <v>43258.239583333336</v>
      </c>
      <c r="L3861" s="27">
        <f t="shared" si="507"/>
        <v>1.0416666671517305E-2</v>
      </c>
      <c r="M3861" s="28" t="str">
        <f t="shared" si="508"/>
        <v>TRUE</v>
      </c>
      <c r="N3861" s="31" t="s">
        <v>41</v>
      </c>
      <c r="O3861" s="29" t="s">
        <v>54</v>
      </c>
      <c r="P3861"/>
      <c r="Q3861"/>
      <c r="R3861"/>
      <c r="S3861"/>
      <c r="T3861"/>
      <c r="U3861"/>
      <c r="V3861"/>
      <c r="W3861"/>
    </row>
    <row r="3862" spans="1:23" ht="27" customHeight="1" thickBot="1" x14ac:dyDescent="0.3">
      <c r="A3862" s="97">
        <v>20743</v>
      </c>
      <c r="B3862" s="70">
        <v>3968</v>
      </c>
      <c r="C3862" s="75" t="s">
        <v>40</v>
      </c>
      <c r="D3862" s="76">
        <v>43258.260416666664</v>
      </c>
      <c r="E3862" s="74" t="s">
        <v>39</v>
      </c>
      <c r="F3862" s="33">
        <v>43258.222222222219</v>
      </c>
      <c r="G3862" s="51">
        <f t="shared" si="505"/>
        <v>3.8194444445252884E-2</v>
      </c>
      <c r="H3862" s="31" t="str">
        <f t="shared" si="506"/>
        <v>TOO LATE</v>
      </c>
      <c r="J3862" s="33">
        <v>43258.256944444445</v>
      </c>
      <c r="K3862" s="33">
        <v>43258.268750000003</v>
      </c>
      <c r="L3862" s="27">
        <f t="shared" si="507"/>
        <v>1.1805555557657499E-2</v>
      </c>
      <c r="M3862" s="28" t="str">
        <f t="shared" si="508"/>
        <v>TRUE</v>
      </c>
      <c r="N3862" s="31" t="s">
        <v>39</v>
      </c>
      <c r="O3862" s="29" t="s">
        <v>657</v>
      </c>
      <c r="P3862"/>
      <c r="Q3862"/>
      <c r="R3862"/>
      <c r="S3862"/>
      <c r="T3862"/>
      <c r="U3862"/>
      <c r="V3862"/>
      <c r="W3862"/>
    </row>
    <row r="3863" spans="1:23" ht="27" customHeight="1" thickBot="1" x14ac:dyDescent="0.3">
      <c r="A3863" s="98">
        <v>20741</v>
      </c>
      <c r="B3863" s="66">
        <v>3969</v>
      </c>
      <c r="C3863" s="79" t="s">
        <v>1663</v>
      </c>
      <c r="D3863" s="80">
        <v>43258.277777777781</v>
      </c>
      <c r="E3863" s="78" t="s">
        <v>41</v>
      </c>
      <c r="F3863" s="33">
        <v>43258.222222222219</v>
      </c>
      <c r="G3863" s="51">
        <f t="shared" si="505"/>
        <v>5.5555555562023073E-2</v>
      </c>
      <c r="H3863" s="31" t="str">
        <f t="shared" si="506"/>
        <v>ACCEPTABLE</v>
      </c>
      <c r="J3863" s="33">
        <v>43258.293055555558</v>
      </c>
      <c r="K3863" s="33">
        <v>43258.302083333336</v>
      </c>
      <c r="L3863" s="27">
        <f t="shared" si="507"/>
        <v>9.0277777781011537E-3</v>
      </c>
      <c r="M3863" s="28" t="str">
        <f t="shared" si="508"/>
        <v>TRUE</v>
      </c>
      <c r="N3863" s="31" t="s">
        <v>41</v>
      </c>
      <c r="O3863" s="29" t="s">
        <v>1871</v>
      </c>
      <c r="P3863"/>
      <c r="Q3863"/>
      <c r="R3863"/>
      <c r="S3863"/>
      <c r="T3863"/>
      <c r="U3863"/>
      <c r="V3863"/>
      <c r="W3863"/>
    </row>
    <row r="3864" spans="1:23" ht="27" customHeight="1" thickBot="1" x14ac:dyDescent="0.3">
      <c r="A3864" s="98">
        <v>20741</v>
      </c>
      <c r="B3864" s="66">
        <v>3970</v>
      </c>
      <c r="C3864" s="79" t="s">
        <v>340</v>
      </c>
      <c r="D3864" s="80">
        <v>43258.315972222219</v>
      </c>
      <c r="E3864" s="78" t="s">
        <v>39</v>
      </c>
      <c r="F3864" s="33">
        <v>43258.222222222219</v>
      </c>
      <c r="G3864" s="51">
        <f t="shared" si="505"/>
        <v>9.375E-2</v>
      </c>
      <c r="H3864" s="31" t="str">
        <f t="shared" si="506"/>
        <v>ACCEPTABLE</v>
      </c>
      <c r="J3864" s="33">
        <v>43258.322916666664</v>
      </c>
      <c r="K3864" s="33">
        <v>43258.334722222222</v>
      </c>
      <c r="L3864" s="27">
        <f t="shared" si="507"/>
        <v>1.1805555557657499E-2</v>
      </c>
      <c r="M3864" s="28" t="str">
        <f t="shared" si="508"/>
        <v>TRUE</v>
      </c>
      <c r="N3864" s="31" t="s">
        <v>39</v>
      </c>
      <c r="O3864" s="29" t="s">
        <v>1872</v>
      </c>
      <c r="P3864"/>
      <c r="Q3864"/>
      <c r="R3864"/>
      <c r="S3864"/>
      <c r="T3864"/>
      <c r="U3864"/>
      <c r="V3864"/>
      <c r="W3864"/>
    </row>
    <row r="3865" spans="1:23" ht="27" customHeight="1" thickBot="1" x14ac:dyDescent="0.3">
      <c r="A3865" s="98">
        <v>20745</v>
      </c>
      <c r="B3865" s="66">
        <v>3971</v>
      </c>
      <c r="C3865" s="79" t="s">
        <v>40</v>
      </c>
      <c r="D3865" s="80">
        <v>43258.361111111109</v>
      </c>
      <c r="E3865" s="78" t="s">
        <v>41</v>
      </c>
      <c r="F3865" s="33">
        <v>43258.222222222219</v>
      </c>
      <c r="G3865" s="51">
        <f t="shared" si="505"/>
        <v>0.13888888889050577</v>
      </c>
      <c r="H3865" s="31" t="str">
        <f t="shared" si="506"/>
        <v>ACCEPTABLE</v>
      </c>
      <c r="J3865" s="33">
        <v>43258.368055555555</v>
      </c>
      <c r="K3865" s="33">
        <v>43258.379861111112</v>
      </c>
      <c r="L3865" s="27">
        <f t="shared" si="507"/>
        <v>1.1805555557657499E-2</v>
      </c>
      <c r="M3865" s="28" t="str">
        <f t="shared" si="508"/>
        <v>TRUE</v>
      </c>
      <c r="N3865" s="31" t="s">
        <v>41</v>
      </c>
      <c r="O3865" s="29" t="s">
        <v>1873</v>
      </c>
      <c r="P3865"/>
      <c r="Q3865"/>
      <c r="R3865"/>
      <c r="S3865"/>
      <c r="T3865"/>
      <c r="U3865"/>
      <c r="V3865"/>
      <c r="W3865"/>
    </row>
    <row r="3866" spans="1:23" ht="27" customHeight="1" thickBot="1" x14ac:dyDescent="0.3">
      <c r="A3866" s="98">
        <v>20745</v>
      </c>
      <c r="B3866" s="66">
        <v>3972</v>
      </c>
      <c r="C3866" s="79" t="s">
        <v>43</v>
      </c>
      <c r="D3866" s="80">
        <v>43258.395833333336</v>
      </c>
      <c r="E3866" s="78" t="s">
        <v>39</v>
      </c>
      <c r="F3866" s="33">
        <v>43258.222222222219</v>
      </c>
      <c r="G3866" s="51">
        <f t="shared" si="505"/>
        <v>0.17361111111677019</v>
      </c>
      <c r="H3866" s="31" t="str">
        <f t="shared" si="506"/>
        <v>ACCEPTABLE</v>
      </c>
      <c r="J3866" s="33">
        <v>43258.408333333333</v>
      </c>
      <c r="K3866" s="33">
        <v>43258.416666666664</v>
      </c>
      <c r="L3866" s="27">
        <f t="shared" si="507"/>
        <v>8.333333331393078E-3</v>
      </c>
      <c r="M3866" s="28" t="str">
        <f t="shared" si="508"/>
        <v>TRUE</v>
      </c>
      <c r="N3866" s="31" t="s">
        <v>39</v>
      </c>
      <c r="O3866" s="29" t="s">
        <v>944</v>
      </c>
      <c r="P3866"/>
      <c r="Q3866"/>
      <c r="R3866"/>
      <c r="S3866"/>
      <c r="T3866"/>
      <c r="U3866"/>
      <c r="V3866"/>
      <c r="W3866"/>
    </row>
    <row r="3867" spans="1:23" ht="27" customHeight="1" thickBot="1" x14ac:dyDescent="0.3">
      <c r="A3867" s="97">
        <v>20746</v>
      </c>
      <c r="B3867" s="70">
        <v>3974</v>
      </c>
      <c r="C3867" s="75" t="s">
        <v>51</v>
      </c>
      <c r="D3867" s="76">
        <v>43259.25</v>
      </c>
      <c r="E3867" s="74" t="s">
        <v>39</v>
      </c>
      <c r="F3867" s="33">
        <v>43258.732638888891</v>
      </c>
      <c r="G3867" s="51">
        <f t="shared" si="505"/>
        <v>0.51736111110949423</v>
      </c>
      <c r="H3867" s="31" t="str">
        <f t="shared" si="506"/>
        <v>ACCEPTABLE</v>
      </c>
      <c r="J3867" s="33">
        <v>43259.268750000003</v>
      </c>
      <c r="K3867" s="33">
        <v>43259.277777777781</v>
      </c>
      <c r="L3867" s="27">
        <f t="shared" si="507"/>
        <v>9.0277777781011537E-3</v>
      </c>
      <c r="M3867" s="28" t="str">
        <f t="shared" si="508"/>
        <v>TRUE</v>
      </c>
      <c r="N3867" s="31" t="s">
        <v>39</v>
      </c>
      <c r="O3867" s="29" t="s">
        <v>821</v>
      </c>
      <c r="P3867"/>
      <c r="Q3867"/>
      <c r="R3867"/>
      <c r="S3867"/>
      <c r="T3867"/>
      <c r="U3867"/>
      <c r="V3867"/>
      <c r="W3867"/>
    </row>
    <row r="3868" spans="1:23" ht="27" customHeight="1" thickBot="1" x14ac:dyDescent="0.3">
      <c r="A3868" s="97">
        <v>20747</v>
      </c>
      <c r="B3868" s="70">
        <v>3975</v>
      </c>
      <c r="C3868" s="75" t="s">
        <v>40</v>
      </c>
      <c r="D3868" s="76">
        <v>43259.875</v>
      </c>
      <c r="E3868" s="74" t="s">
        <v>41</v>
      </c>
      <c r="F3868" s="33">
        <v>43259.754166666666</v>
      </c>
      <c r="G3868" s="51">
        <f t="shared" si="505"/>
        <v>0.12083333333430346</v>
      </c>
      <c r="H3868" s="31" t="str">
        <f t="shared" si="506"/>
        <v>ACCEPTABLE</v>
      </c>
      <c r="J3868" s="33">
        <v>43259.857638888891</v>
      </c>
      <c r="K3868" s="33">
        <v>43259.868055555555</v>
      </c>
      <c r="L3868" s="27">
        <f t="shared" si="507"/>
        <v>1.0416666664241347E-2</v>
      </c>
      <c r="M3868" s="28" t="str">
        <f t="shared" si="508"/>
        <v>TRUE</v>
      </c>
      <c r="N3868" s="31" t="s">
        <v>41</v>
      </c>
      <c r="O3868" s="29" t="s">
        <v>1828</v>
      </c>
      <c r="P3868"/>
      <c r="Q3868"/>
      <c r="R3868"/>
      <c r="S3868"/>
      <c r="T3868"/>
      <c r="U3868"/>
      <c r="V3868"/>
      <c r="W3868"/>
    </row>
    <row r="3869" spans="1:23" ht="27" customHeight="1" thickBot="1" x14ac:dyDescent="0.3">
      <c r="A3869" s="97">
        <v>20747</v>
      </c>
      <c r="B3869" s="70">
        <v>3976</v>
      </c>
      <c r="C3869" s="75" t="s">
        <v>40</v>
      </c>
      <c r="D3869" s="76">
        <v>43259.892361111109</v>
      </c>
      <c r="E3869" s="74" t="s">
        <v>39</v>
      </c>
      <c r="F3869" s="33">
        <v>43259.754166666666</v>
      </c>
      <c r="G3869" s="51">
        <f t="shared" si="505"/>
        <v>0.13819444444379769</v>
      </c>
      <c r="H3869" s="31" t="str">
        <f t="shared" si="506"/>
        <v>ACCEPTABLE</v>
      </c>
      <c r="J3869" s="33">
        <v>43259.884027777778</v>
      </c>
      <c r="K3869" s="33">
        <v>43259.895833333336</v>
      </c>
      <c r="L3869" s="27">
        <f t="shared" si="507"/>
        <v>1.1805555557657499E-2</v>
      </c>
      <c r="M3869" s="28" t="str">
        <f t="shared" si="508"/>
        <v>TRUE</v>
      </c>
      <c r="N3869" s="31" t="s">
        <v>39</v>
      </c>
      <c r="O3869" s="29" t="s">
        <v>1828</v>
      </c>
      <c r="P3869"/>
      <c r="Q3869"/>
      <c r="R3869"/>
      <c r="S3869"/>
      <c r="T3869"/>
      <c r="U3869"/>
      <c r="V3869"/>
      <c r="W3869"/>
    </row>
    <row r="3870" spans="1:23" ht="27" customHeight="1" thickBot="1" x14ac:dyDescent="0.3">
      <c r="A3870" s="97">
        <v>20746</v>
      </c>
      <c r="B3870" s="70">
        <v>3977</v>
      </c>
      <c r="C3870" s="75" t="s">
        <v>51</v>
      </c>
      <c r="D3870" s="76">
        <v>43260.236111111109</v>
      </c>
      <c r="E3870" s="74" t="s">
        <v>41</v>
      </c>
      <c r="F3870" s="33">
        <v>43260.203472222223</v>
      </c>
      <c r="G3870" s="51">
        <f t="shared" si="505"/>
        <v>3.2638888886140194E-2</v>
      </c>
      <c r="H3870" s="31" t="str">
        <f t="shared" si="506"/>
        <v>TOO LATE</v>
      </c>
      <c r="J3870" s="33">
        <v>43260.227083333331</v>
      </c>
      <c r="K3870" s="33">
        <v>43260.236111111109</v>
      </c>
      <c r="L3870" s="27">
        <f t="shared" si="507"/>
        <v>9.0277777781011537E-3</v>
      </c>
      <c r="M3870" s="28" t="str">
        <f t="shared" si="508"/>
        <v>TRUE</v>
      </c>
      <c r="N3870" s="31" t="s">
        <v>41</v>
      </c>
      <c r="O3870" s="29" t="s">
        <v>1874</v>
      </c>
      <c r="P3870"/>
      <c r="Q3870"/>
      <c r="R3870"/>
      <c r="S3870"/>
      <c r="T3870"/>
      <c r="U3870"/>
      <c r="V3870"/>
      <c r="W3870"/>
    </row>
    <row r="3871" spans="1:23" ht="27" customHeight="1" thickBot="1" x14ac:dyDescent="0.3">
      <c r="A3871" s="97">
        <v>20746</v>
      </c>
      <c r="B3871" s="70">
        <v>3978</v>
      </c>
      <c r="C3871" s="75" t="s">
        <v>340</v>
      </c>
      <c r="D3871" s="76">
        <v>43260.263888888891</v>
      </c>
      <c r="E3871" s="74" t="s">
        <v>39</v>
      </c>
      <c r="F3871" s="33">
        <v>43260.203472222223</v>
      </c>
      <c r="G3871" s="51">
        <f t="shared" si="505"/>
        <v>6.0416666667151731E-2</v>
      </c>
      <c r="H3871" s="31" t="str">
        <f t="shared" si="506"/>
        <v>ACCEPTABLE</v>
      </c>
      <c r="J3871" s="33">
        <v>43260.256944444445</v>
      </c>
      <c r="K3871" s="33">
        <v>43260.265277777777</v>
      </c>
      <c r="L3871" s="27">
        <f t="shared" si="507"/>
        <v>8.333333331393078E-3</v>
      </c>
      <c r="M3871" s="28" t="str">
        <f t="shared" si="508"/>
        <v>TRUE</v>
      </c>
      <c r="N3871" s="31" t="s">
        <v>39</v>
      </c>
      <c r="O3871" s="29" t="s">
        <v>1875</v>
      </c>
      <c r="P3871"/>
      <c r="Q3871"/>
      <c r="R3871"/>
      <c r="S3871"/>
      <c r="T3871"/>
      <c r="U3871"/>
      <c r="V3871"/>
      <c r="W3871"/>
    </row>
    <row r="3872" spans="1:23" ht="27" customHeight="1" thickBot="1" x14ac:dyDescent="0.3">
      <c r="A3872" s="97">
        <v>20747</v>
      </c>
      <c r="B3872" s="70">
        <v>3979</v>
      </c>
      <c r="C3872" s="75" t="s">
        <v>40</v>
      </c>
      <c r="D3872" s="76">
        <v>43260.402777777781</v>
      </c>
      <c r="E3872" s="74" t="s">
        <v>41</v>
      </c>
      <c r="F3872" s="33">
        <v>43260.357638888891</v>
      </c>
      <c r="G3872" s="51">
        <f t="shared" si="505"/>
        <v>4.5138888890505768E-2</v>
      </c>
      <c r="H3872" s="31" t="str">
        <f t="shared" si="506"/>
        <v>ACCEPTABLE</v>
      </c>
      <c r="J3872" s="33">
        <v>43260.392361111109</v>
      </c>
      <c r="K3872" s="33">
        <v>43260.401388888888</v>
      </c>
      <c r="L3872" s="27">
        <f t="shared" si="507"/>
        <v>9.0277777781011537E-3</v>
      </c>
      <c r="M3872" s="28" t="str">
        <f t="shared" si="508"/>
        <v>TRUE</v>
      </c>
      <c r="N3872" s="31" t="s">
        <v>41</v>
      </c>
      <c r="O3872" s="29" t="s">
        <v>1828</v>
      </c>
      <c r="P3872"/>
      <c r="Q3872"/>
      <c r="R3872"/>
      <c r="S3872"/>
      <c r="T3872"/>
      <c r="U3872"/>
      <c r="V3872"/>
      <c r="W3872"/>
    </row>
    <row r="3873" spans="1:23" ht="27" customHeight="1" thickBot="1" x14ac:dyDescent="0.3">
      <c r="A3873" s="97">
        <v>20747</v>
      </c>
      <c r="B3873" s="70">
        <v>3980</v>
      </c>
      <c r="C3873" s="75" t="s">
        <v>43</v>
      </c>
      <c r="D3873" s="76">
        <v>43260.434027777781</v>
      </c>
      <c r="E3873" s="74" t="s">
        <v>39</v>
      </c>
      <c r="F3873" s="33">
        <v>43260.357638888891</v>
      </c>
      <c r="G3873" s="51">
        <f t="shared" si="505"/>
        <v>7.6388888890505768E-2</v>
      </c>
      <c r="H3873" s="31" t="str">
        <f t="shared" si="506"/>
        <v>ACCEPTABLE</v>
      </c>
      <c r="J3873" s="33">
        <v>43260.420138888891</v>
      </c>
      <c r="K3873" s="33">
        <v>43260.428472222222</v>
      </c>
      <c r="L3873" s="27">
        <f t="shared" si="507"/>
        <v>8.333333331393078E-3</v>
      </c>
      <c r="M3873" s="28" t="str">
        <f t="shared" si="508"/>
        <v>TRUE</v>
      </c>
      <c r="N3873" s="31" t="s">
        <v>39</v>
      </c>
      <c r="O3873" s="29" t="s">
        <v>398</v>
      </c>
      <c r="P3873"/>
      <c r="Q3873"/>
      <c r="R3873"/>
      <c r="S3873"/>
      <c r="T3873"/>
      <c r="U3873"/>
      <c r="V3873"/>
      <c r="W3873"/>
    </row>
    <row r="3874" spans="1:23" ht="27" customHeight="1" thickBot="1" x14ac:dyDescent="0.3">
      <c r="A3874" s="97">
        <v>20747</v>
      </c>
      <c r="B3874" s="70">
        <v>3982</v>
      </c>
      <c r="C3874" s="75" t="s">
        <v>43</v>
      </c>
      <c r="D3874" s="76">
        <v>43261.520833333336</v>
      </c>
      <c r="E3874" s="74" t="s">
        <v>39</v>
      </c>
      <c r="F3874" s="33">
        <v>43261.479166666664</v>
      </c>
      <c r="G3874" s="51">
        <f t="shared" si="505"/>
        <v>4.1666666671517305E-2</v>
      </c>
      <c r="H3874" s="31" t="str">
        <f t="shared" si="506"/>
        <v>ACCEPTABLE</v>
      </c>
      <c r="J3874" s="33">
        <v>43261.517361111109</v>
      </c>
      <c r="K3874" s="33">
        <v>43261.526388888888</v>
      </c>
      <c r="L3874" s="27">
        <f t="shared" si="507"/>
        <v>9.0277777781011537E-3</v>
      </c>
      <c r="M3874" s="28" t="str">
        <f t="shared" si="508"/>
        <v>TRUE</v>
      </c>
      <c r="N3874" s="31" t="s">
        <v>39</v>
      </c>
      <c r="O3874" s="29" t="s">
        <v>398</v>
      </c>
      <c r="P3874"/>
      <c r="Q3874"/>
      <c r="R3874"/>
      <c r="S3874"/>
      <c r="T3874"/>
      <c r="U3874"/>
      <c r="V3874"/>
      <c r="W3874"/>
    </row>
    <row r="3875" spans="1:23" ht="27" customHeight="1" thickBot="1" x14ac:dyDescent="0.3">
      <c r="A3875" s="97">
        <v>20748</v>
      </c>
      <c r="B3875" s="70">
        <v>3983</v>
      </c>
      <c r="C3875" s="75" t="s">
        <v>40</v>
      </c>
      <c r="D3875" s="76">
        <v>43261.569444444445</v>
      </c>
      <c r="E3875" s="74" t="s">
        <v>41</v>
      </c>
      <c r="F3875" s="33">
        <v>43261.479166666664</v>
      </c>
      <c r="G3875" s="51">
        <f t="shared" si="505"/>
        <v>9.0277777781011537E-2</v>
      </c>
      <c r="H3875" s="31" t="str">
        <f t="shared" si="506"/>
        <v>ACCEPTABLE</v>
      </c>
      <c r="J3875" s="33">
        <v>43261.572916666664</v>
      </c>
      <c r="K3875" s="33">
        <v>43261.584722222222</v>
      </c>
      <c r="L3875" s="27">
        <f t="shared" si="507"/>
        <v>1.1805555557657499E-2</v>
      </c>
      <c r="M3875" s="28" t="str">
        <f t="shared" si="508"/>
        <v>TRUE</v>
      </c>
      <c r="N3875" s="31" t="s">
        <v>41</v>
      </c>
      <c r="O3875" s="29" t="s">
        <v>828</v>
      </c>
      <c r="P3875"/>
      <c r="Q3875"/>
      <c r="R3875"/>
      <c r="S3875"/>
      <c r="T3875"/>
      <c r="U3875"/>
      <c r="V3875"/>
      <c r="W3875"/>
    </row>
    <row r="3876" spans="1:23" ht="27" customHeight="1" thickBot="1" x14ac:dyDescent="0.3">
      <c r="A3876" s="97">
        <v>20748</v>
      </c>
      <c r="B3876" s="70">
        <v>3984</v>
      </c>
      <c r="C3876" s="75" t="s">
        <v>43</v>
      </c>
      <c r="D3876" s="76">
        <v>43261.604166666664</v>
      </c>
      <c r="E3876" s="74" t="s">
        <v>39</v>
      </c>
      <c r="F3876" s="33">
        <v>43261.479166666664</v>
      </c>
      <c r="G3876" s="51">
        <f t="shared" si="505"/>
        <v>0.125</v>
      </c>
      <c r="H3876" s="31" t="str">
        <f t="shared" si="506"/>
        <v>ACCEPTABLE</v>
      </c>
      <c r="J3876" s="33">
        <v>43261.620138888888</v>
      </c>
      <c r="K3876" s="33">
        <v>43261.631249999999</v>
      </c>
      <c r="L3876" s="27">
        <f t="shared" si="507"/>
        <v>1.1111111110949423E-2</v>
      </c>
      <c r="M3876" s="28" t="str">
        <f t="shared" si="508"/>
        <v>TRUE</v>
      </c>
      <c r="N3876" s="31" t="s">
        <v>39</v>
      </c>
      <c r="O3876" s="29" t="s">
        <v>398</v>
      </c>
      <c r="P3876"/>
      <c r="Q3876"/>
      <c r="R3876"/>
      <c r="S3876"/>
      <c r="T3876"/>
      <c r="U3876"/>
      <c r="V3876"/>
      <c r="W3876"/>
    </row>
    <row r="3877" spans="1:23" ht="27" customHeight="1" thickBot="1" x14ac:dyDescent="0.3">
      <c r="A3877" s="97">
        <v>20747</v>
      </c>
      <c r="B3877" s="70">
        <v>3985</v>
      </c>
      <c r="C3877" s="75" t="s">
        <v>43</v>
      </c>
      <c r="D3877" s="76">
        <v>43261.989583333336</v>
      </c>
      <c r="E3877" s="74" t="s">
        <v>41</v>
      </c>
      <c r="F3877" s="33">
        <v>43261.771527777775</v>
      </c>
      <c r="G3877" s="51">
        <f t="shared" si="505"/>
        <v>0.21805555556056788</v>
      </c>
      <c r="H3877" s="31" t="str">
        <f t="shared" si="506"/>
        <v>ACCEPTABLE</v>
      </c>
      <c r="J3877" s="33">
        <v>43261.986805555556</v>
      </c>
      <c r="K3877" s="33">
        <v>43261.996527777781</v>
      </c>
      <c r="L3877" s="27">
        <f t="shared" si="507"/>
        <v>9.7222222248092294E-3</v>
      </c>
      <c r="M3877" s="28" t="str">
        <f t="shared" si="508"/>
        <v>TRUE</v>
      </c>
      <c r="N3877" s="31" t="s">
        <v>41</v>
      </c>
      <c r="O3877" s="29" t="s">
        <v>398</v>
      </c>
      <c r="P3877"/>
      <c r="Q3877"/>
      <c r="R3877"/>
      <c r="S3877"/>
      <c r="T3877"/>
      <c r="U3877"/>
      <c r="V3877"/>
      <c r="W3877"/>
    </row>
    <row r="3878" spans="1:23" ht="27" customHeight="1" thickBot="1" x14ac:dyDescent="0.3">
      <c r="A3878" s="97">
        <v>20747</v>
      </c>
      <c r="B3878" s="70">
        <v>3986</v>
      </c>
      <c r="C3878" s="75" t="s">
        <v>40</v>
      </c>
      <c r="D3878" s="76">
        <v>43262.024305555555</v>
      </c>
      <c r="E3878" s="74" t="s">
        <v>39</v>
      </c>
      <c r="F3878" s="33">
        <v>43261.771527777775</v>
      </c>
      <c r="G3878" s="51">
        <f t="shared" si="505"/>
        <v>0.25277777777955635</v>
      </c>
      <c r="H3878" s="31" t="str">
        <f t="shared" si="506"/>
        <v>ACCEPTABLE</v>
      </c>
      <c r="J3878" s="33">
        <v>43262.013194444444</v>
      </c>
      <c r="K3878" s="33">
        <v>43262.022222222222</v>
      </c>
      <c r="L3878" s="27">
        <f t="shared" si="507"/>
        <v>9.0277777781011537E-3</v>
      </c>
      <c r="M3878" s="28" t="str">
        <f t="shared" si="508"/>
        <v>TRUE</v>
      </c>
      <c r="N3878" s="31" t="s">
        <v>39</v>
      </c>
      <c r="O3878" s="29" t="s">
        <v>1404</v>
      </c>
      <c r="P3878"/>
      <c r="Q3878"/>
      <c r="R3878"/>
      <c r="S3878"/>
      <c r="T3878"/>
      <c r="U3878"/>
      <c r="V3878"/>
      <c r="W3878"/>
    </row>
    <row r="3879" spans="1:23" ht="27" customHeight="1" thickBot="1" x14ac:dyDescent="0.3">
      <c r="A3879" s="97">
        <v>20750</v>
      </c>
      <c r="B3879" s="70">
        <v>3987</v>
      </c>
      <c r="C3879" s="75" t="s">
        <v>43</v>
      </c>
      <c r="D3879" s="76">
        <v>43262.041666666664</v>
      </c>
      <c r="E3879" s="74" t="s">
        <v>41</v>
      </c>
      <c r="F3879" s="33">
        <v>43261.771527777775</v>
      </c>
      <c r="G3879" s="51">
        <f t="shared" si="505"/>
        <v>0.27013888888905058</v>
      </c>
      <c r="H3879" s="31" t="str">
        <f t="shared" si="506"/>
        <v>ACCEPTABLE</v>
      </c>
      <c r="J3879" s="33">
        <v>43262.128472222219</v>
      </c>
      <c r="K3879" s="33">
        <v>43262.138194444444</v>
      </c>
      <c r="L3879" s="27">
        <f t="shared" si="507"/>
        <v>9.7222222248092294E-3</v>
      </c>
      <c r="M3879" s="28" t="str">
        <f t="shared" si="508"/>
        <v>TRUE</v>
      </c>
      <c r="N3879" s="31" t="s">
        <v>41</v>
      </c>
      <c r="O3879" s="29" t="s">
        <v>1805</v>
      </c>
      <c r="P3879"/>
      <c r="Q3879"/>
      <c r="R3879"/>
      <c r="S3879"/>
      <c r="T3879"/>
      <c r="U3879"/>
      <c r="V3879"/>
      <c r="W3879"/>
    </row>
    <row r="3880" spans="1:23" ht="27" customHeight="1" thickBot="1" x14ac:dyDescent="0.3">
      <c r="A3880" s="97">
        <v>20750</v>
      </c>
      <c r="B3880" s="70">
        <v>3988</v>
      </c>
      <c r="C3880" s="75" t="s">
        <v>40</v>
      </c>
      <c r="D3880" s="76">
        <v>43262.072916666664</v>
      </c>
      <c r="E3880" s="74" t="s">
        <v>39</v>
      </c>
      <c r="F3880" s="33">
        <v>43261.771527777775</v>
      </c>
      <c r="G3880" s="51">
        <f t="shared" si="505"/>
        <v>0.30138888888905058</v>
      </c>
      <c r="H3880" s="31" t="str">
        <f t="shared" si="506"/>
        <v>ACCEPTABLE</v>
      </c>
      <c r="J3880" s="33">
        <v>43262.152083333334</v>
      </c>
      <c r="K3880" s="33">
        <v>43262.163194444445</v>
      </c>
      <c r="L3880" s="27">
        <f t="shared" si="507"/>
        <v>1.1111111110949423E-2</v>
      </c>
      <c r="M3880" s="28" t="str">
        <f t="shared" si="508"/>
        <v>TRUE</v>
      </c>
      <c r="N3880" s="31" t="s">
        <v>39</v>
      </c>
      <c r="O3880" s="29" t="s">
        <v>1805</v>
      </c>
      <c r="P3880"/>
      <c r="Q3880"/>
      <c r="R3880"/>
      <c r="S3880"/>
      <c r="T3880"/>
      <c r="U3880"/>
      <c r="V3880"/>
      <c r="W3880"/>
    </row>
    <row r="3881" spans="1:23" ht="27" customHeight="1" thickBot="1" x14ac:dyDescent="0.3">
      <c r="A3881" s="97">
        <v>20748</v>
      </c>
      <c r="B3881" s="70">
        <v>3989</v>
      </c>
      <c r="C3881" s="75" t="s">
        <v>43</v>
      </c>
      <c r="D3881" s="76">
        <v>43262.465277777781</v>
      </c>
      <c r="E3881" s="74" t="s">
        <v>41</v>
      </c>
      <c r="F3881" s="33">
        <v>43262.395833333336</v>
      </c>
      <c r="G3881" s="51">
        <f t="shared" si="505"/>
        <v>6.9444444445252884E-2</v>
      </c>
      <c r="H3881" s="31" t="str">
        <f t="shared" si="506"/>
        <v>ACCEPTABLE</v>
      </c>
      <c r="J3881" s="33">
        <v>43262.466666666667</v>
      </c>
      <c r="K3881" s="33">
        <v>43262.475694444445</v>
      </c>
      <c r="L3881" s="27">
        <f t="shared" si="507"/>
        <v>9.0277777781011537E-3</v>
      </c>
      <c r="M3881" s="28" t="str">
        <f t="shared" si="508"/>
        <v>TRUE</v>
      </c>
      <c r="N3881" s="31" t="s">
        <v>41</v>
      </c>
      <c r="O3881" s="29" t="s">
        <v>398</v>
      </c>
      <c r="P3881"/>
      <c r="Q3881"/>
      <c r="R3881"/>
      <c r="S3881"/>
      <c r="T3881"/>
      <c r="U3881"/>
      <c r="V3881"/>
      <c r="W3881"/>
    </row>
    <row r="3882" spans="1:23" ht="27" customHeight="1" thickBot="1" x14ac:dyDescent="0.3">
      <c r="A3882" s="97">
        <v>20748</v>
      </c>
      <c r="B3882" s="70">
        <v>3990</v>
      </c>
      <c r="C3882" s="75" t="s">
        <v>40</v>
      </c>
      <c r="D3882" s="76">
        <v>43262.493055555555</v>
      </c>
      <c r="E3882" s="74" t="s">
        <v>39</v>
      </c>
      <c r="F3882" s="33">
        <v>43262.395833333336</v>
      </c>
      <c r="G3882" s="51">
        <f t="shared" si="505"/>
        <v>9.7222222218988463E-2</v>
      </c>
      <c r="H3882" s="31" t="str">
        <f t="shared" si="506"/>
        <v>ACCEPTABLE</v>
      </c>
      <c r="J3882" s="33">
        <v>43262.494444444441</v>
      </c>
      <c r="K3882" s="33">
        <v>43262.504166666666</v>
      </c>
      <c r="L3882" s="27">
        <f t="shared" si="507"/>
        <v>9.7222222248092294E-3</v>
      </c>
      <c r="M3882" s="28" t="str">
        <f t="shared" si="508"/>
        <v>TRUE</v>
      </c>
      <c r="N3882" s="31" t="s">
        <v>39</v>
      </c>
      <c r="O3882" s="29" t="s">
        <v>828</v>
      </c>
      <c r="P3882"/>
      <c r="Q3882"/>
      <c r="R3882"/>
      <c r="S3882"/>
      <c r="T3882"/>
      <c r="U3882"/>
      <c r="V3882"/>
      <c r="W3882"/>
    </row>
    <row r="3883" spans="1:23" ht="27" customHeight="1" thickBot="1" x14ac:dyDescent="0.3">
      <c r="A3883" s="97">
        <v>20749</v>
      </c>
      <c r="B3883" s="70">
        <v>3991</v>
      </c>
      <c r="C3883" s="75" t="s">
        <v>340</v>
      </c>
      <c r="D3883" s="76">
        <v>43262.822916666664</v>
      </c>
      <c r="E3883" s="74" t="s">
        <v>41</v>
      </c>
      <c r="F3883" s="33">
        <v>43262.567361111112</v>
      </c>
      <c r="G3883" s="51">
        <f t="shared" si="505"/>
        <v>0.25555555555183673</v>
      </c>
      <c r="H3883" s="31" t="str">
        <f t="shared" si="506"/>
        <v>ACCEPTABLE</v>
      </c>
      <c r="J3883" s="33">
        <v>43262.809027777781</v>
      </c>
      <c r="K3883" s="33">
        <v>43262.822916666664</v>
      </c>
      <c r="L3883" s="27">
        <f t="shared" si="507"/>
        <v>1.3888888883229811E-2</v>
      </c>
      <c r="M3883" s="28" t="str">
        <f t="shared" si="508"/>
        <v>TRUE</v>
      </c>
      <c r="N3883" s="31" t="s">
        <v>41</v>
      </c>
      <c r="O3883" s="29" t="s">
        <v>1876</v>
      </c>
      <c r="P3883"/>
      <c r="Q3883"/>
      <c r="R3883"/>
      <c r="S3883"/>
      <c r="T3883"/>
      <c r="U3883"/>
      <c r="V3883"/>
      <c r="W3883"/>
    </row>
    <row r="3884" spans="1:23" ht="27" customHeight="1" thickBot="1" x14ac:dyDescent="0.3">
      <c r="A3884" s="97">
        <v>20749</v>
      </c>
      <c r="B3884" s="70">
        <v>3992</v>
      </c>
      <c r="C3884" s="75" t="s">
        <v>51</v>
      </c>
      <c r="D3884" s="76">
        <v>43262.857638888891</v>
      </c>
      <c r="E3884" s="74" t="s">
        <v>39</v>
      </c>
      <c r="F3884" s="33">
        <v>43262.567361111112</v>
      </c>
      <c r="G3884" s="51">
        <f t="shared" si="505"/>
        <v>0.29027777777810115</v>
      </c>
      <c r="H3884" s="31" t="str">
        <f t="shared" si="506"/>
        <v>ACCEPTABLE</v>
      </c>
      <c r="J3884" s="33">
        <v>43262.844444444447</v>
      </c>
      <c r="K3884" s="33">
        <v>43262.854166666664</v>
      </c>
      <c r="L3884" s="27">
        <f t="shared" si="507"/>
        <v>9.7222222175332718E-3</v>
      </c>
      <c r="M3884" s="28" t="str">
        <f t="shared" si="508"/>
        <v>TRUE</v>
      </c>
      <c r="N3884" s="31" t="s">
        <v>39</v>
      </c>
      <c r="O3884" s="29" t="s">
        <v>485</v>
      </c>
      <c r="P3884"/>
      <c r="Q3884"/>
      <c r="R3884"/>
      <c r="S3884"/>
      <c r="T3884"/>
      <c r="U3884"/>
      <c r="V3884"/>
      <c r="W3884"/>
    </row>
    <row r="3885" spans="1:23" ht="27" customHeight="1" thickBot="1" x14ac:dyDescent="0.3">
      <c r="A3885" s="98">
        <v>20749</v>
      </c>
      <c r="B3885" s="66">
        <v>3993</v>
      </c>
      <c r="C3885" s="79" t="s">
        <v>51</v>
      </c>
      <c r="D3885" s="80">
        <v>43263.756944444445</v>
      </c>
      <c r="E3885" s="78" t="s">
        <v>41</v>
      </c>
      <c r="F3885" s="33">
        <v>43263.527083333334</v>
      </c>
      <c r="G3885" s="51">
        <f t="shared" si="505"/>
        <v>0.22986111111094942</v>
      </c>
      <c r="H3885" s="31" t="str">
        <f t="shared" si="506"/>
        <v>ACCEPTABLE</v>
      </c>
      <c r="J3885" s="33">
        <v>43263.756944444445</v>
      </c>
      <c r="K3885" s="33">
        <v>43263.765972222223</v>
      </c>
      <c r="L3885" s="27">
        <f t="shared" si="507"/>
        <v>9.0277777781011537E-3</v>
      </c>
      <c r="M3885" s="28" t="str">
        <f t="shared" si="508"/>
        <v>TRUE</v>
      </c>
      <c r="N3885" s="31" t="s">
        <v>41</v>
      </c>
      <c r="O3885" s="29" t="s">
        <v>821</v>
      </c>
      <c r="P3885"/>
      <c r="Q3885"/>
      <c r="R3885"/>
      <c r="S3885"/>
      <c r="T3885"/>
      <c r="U3885"/>
      <c r="V3885"/>
      <c r="W3885"/>
    </row>
    <row r="3886" spans="1:23" ht="27" customHeight="1" thickBot="1" x14ac:dyDescent="0.3">
      <c r="A3886" s="97">
        <v>20749</v>
      </c>
      <c r="B3886" s="70">
        <v>3994</v>
      </c>
      <c r="C3886" s="75" t="s">
        <v>340</v>
      </c>
      <c r="D3886" s="76">
        <v>43263.784722222219</v>
      </c>
      <c r="E3886" s="74" t="s">
        <v>39</v>
      </c>
      <c r="F3886" s="33">
        <v>43263.527083333334</v>
      </c>
      <c r="G3886" s="51">
        <f t="shared" si="505"/>
        <v>0.257638888884685</v>
      </c>
      <c r="H3886" s="31" t="str">
        <f t="shared" si="506"/>
        <v>ACCEPTABLE</v>
      </c>
      <c r="J3886" s="33">
        <v>43263.782638888886</v>
      </c>
      <c r="K3886" s="33">
        <v>43263.795138888891</v>
      </c>
      <c r="L3886" s="27">
        <f t="shared" si="507"/>
        <v>1.2500000004365575E-2</v>
      </c>
      <c r="M3886" s="28" t="str">
        <f t="shared" si="508"/>
        <v>TRUE</v>
      </c>
      <c r="N3886" s="31" t="s">
        <v>39</v>
      </c>
      <c r="O3886" s="29" t="s">
        <v>653</v>
      </c>
      <c r="P3886"/>
      <c r="Q3886"/>
      <c r="R3886"/>
      <c r="S3886"/>
      <c r="T3886"/>
      <c r="U3886"/>
      <c r="V3886"/>
      <c r="W3886"/>
    </row>
    <row r="3887" spans="1:23" ht="27" customHeight="1" thickBot="1" x14ac:dyDescent="0.3">
      <c r="A3887" s="97">
        <v>20751</v>
      </c>
      <c r="B3887" s="70">
        <v>3995</v>
      </c>
      <c r="C3887" s="75" t="s">
        <v>40</v>
      </c>
      <c r="D3887" s="76">
        <v>43264.923611111109</v>
      </c>
      <c r="E3887" s="74" t="s">
        <v>41</v>
      </c>
      <c r="F3887" s="33">
        <v>43264.873611111114</v>
      </c>
      <c r="G3887" s="51">
        <f t="shared" si="505"/>
        <v>4.9999999995634425E-2</v>
      </c>
      <c r="H3887" s="31" t="str">
        <f t="shared" si="506"/>
        <v>ACCEPTABLE</v>
      </c>
      <c r="J3887" s="33">
        <v>43264.893055555556</v>
      </c>
      <c r="K3887" s="33">
        <v>43264.90347222222</v>
      </c>
      <c r="L3887" s="27">
        <f t="shared" si="507"/>
        <v>1.0416666664241347E-2</v>
      </c>
      <c r="M3887" s="28" t="str">
        <f t="shared" si="508"/>
        <v>TRUE</v>
      </c>
      <c r="N3887" s="31" t="s">
        <v>41</v>
      </c>
      <c r="O3887" s="29" t="s">
        <v>844</v>
      </c>
      <c r="P3887"/>
      <c r="Q3887"/>
      <c r="R3887"/>
      <c r="S3887"/>
      <c r="T3887"/>
      <c r="U3887"/>
      <c r="V3887"/>
      <c r="W3887"/>
    </row>
    <row r="3888" spans="1:23" ht="27" customHeight="1" thickBot="1" x14ac:dyDescent="0.3">
      <c r="A3888" s="97">
        <v>20751</v>
      </c>
      <c r="B3888" s="70">
        <v>3996</v>
      </c>
      <c r="C3888" s="75" t="s">
        <v>43</v>
      </c>
      <c r="D3888" s="76">
        <v>43264.954861111109</v>
      </c>
      <c r="E3888" s="74" t="s">
        <v>39</v>
      </c>
      <c r="F3888" s="33">
        <v>43264.873611111114</v>
      </c>
      <c r="G3888" s="51">
        <f t="shared" si="505"/>
        <v>8.1249999995634425E-2</v>
      </c>
      <c r="H3888" s="31" t="str">
        <f t="shared" si="506"/>
        <v>ACCEPTABLE</v>
      </c>
      <c r="J3888" s="33">
        <v>43264.935416666667</v>
      </c>
      <c r="K3888" s="33">
        <v>43264.944444444445</v>
      </c>
      <c r="L3888" s="27">
        <f t="shared" si="507"/>
        <v>9.0277777781011537E-3</v>
      </c>
      <c r="M3888" s="28" t="str">
        <f t="shared" si="508"/>
        <v>TRUE</v>
      </c>
      <c r="N3888" s="31" t="s">
        <v>39</v>
      </c>
      <c r="O3888" s="29" t="s">
        <v>398</v>
      </c>
      <c r="P3888"/>
      <c r="Q3888"/>
      <c r="R3888"/>
      <c r="S3888"/>
      <c r="T3888"/>
      <c r="U3888"/>
      <c r="V3888"/>
      <c r="W3888"/>
    </row>
    <row r="3889" spans="1:23" ht="27" customHeight="1" thickBot="1" x14ac:dyDescent="0.3">
      <c r="A3889" s="97">
        <v>20751</v>
      </c>
      <c r="B3889" s="70">
        <v>3997</v>
      </c>
      <c r="C3889" s="75" t="s">
        <v>43</v>
      </c>
      <c r="D3889" s="76">
        <v>43266.027777777781</v>
      </c>
      <c r="E3889" s="74" t="s">
        <v>41</v>
      </c>
      <c r="F3889" s="33">
        <v>43265.67291666667</v>
      </c>
      <c r="G3889" s="51">
        <f t="shared" si="505"/>
        <v>0.35486111111094942</v>
      </c>
      <c r="H3889" s="31" t="str">
        <f t="shared" si="506"/>
        <v>ACCEPTABLE</v>
      </c>
      <c r="J3889" s="33">
        <v>43266.020138888889</v>
      </c>
      <c r="K3889" s="33">
        <v>43266.033333333333</v>
      </c>
      <c r="L3889" s="27">
        <f t="shared" si="507"/>
        <v>1.3194444443797693E-2</v>
      </c>
      <c r="M3889" s="28" t="str">
        <f t="shared" si="508"/>
        <v>TRUE</v>
      </c>
      <c r="N3889" s="31" t="s">
        <v>41</v>
      </c>
      <c r="O3889" s="29" t="s">
        <v>398</v>
      </c>
      <c r="P3889"/>
      <c r="Q3889"/>
      <c r="R3889"/>
      <c r="S3889"/>
      <c r="T3889"/>
      <c r="U3889"/>
      <c r="V3889"/>
      <c r="W3889"/>
    </row>
    <row r="3890" spans="1:23" ht="27" customHeight="1" thickBot="1" x14ac:dyDescent="0.3">
      <c r="A3890" s="97">
        <v>20751</v>
      </c>
      <c r="B3890" s="70">
        <v>3998</v>
      </c>
      <c r="C3890" s="75" t="s">
        <v>40</v>
      </c>
      <c r="D3890" s="76">
        <v>43266.055555555555</v>
      </c>
      <c r="E3890" s="74" t="s">
        <v>39</v>
      </c>
      <c r="F3890" s="33">
        <v>43265.67291666667</v>
      </c>
      <c r="G3890" s="51">
        <f t="shared" si="505"/>
        <v>0.382638888884685</v>
      </c>
      <c r="H3890" s="31" t="str">
        <f t="shared" si="506"/>
        <v>ACCEPTABLE</v>
      </c>
      <c r="J3890" s="33">
        <v>43266.054861111108</v>
      </c>
      <c r="K3890" s="33">
        <v>43266.070138888892</v>
      </c>
      <c r="L3890" s="27">
        <f t="shared" si="507"/>
        <v>1.527777778392192E-2</v>
      </c>
      <c r="M3890" s="28" t="str">
        <f t="shared" si="508"/>
        <v>TRUE</v>
      </c>
      <c r="N3890" s="31" t="s">
        <v>39</v>
      </c>
      <c r="O3890" s="29" t="s">
        <v>826</v>
      </c>
      <c r="P3890"/>
      <c r="Q3890"/>
      <c r="R3890"/>
      <c r="S3890"/>
      <c r="T3890"/>
      <c r="U3890"/>
      <c r="V3890"/>
      <c r="W3890"/>
    </row>
    <row r="3891" spans="1:23" ht="27" customHeight="1" thickBot="1" x14ac:dyDescent="0.3">
      <c r="A3891" s="97">
        <v>20752</v>
      </c>
      <c r="B3891" s="70">
        <v>3999</v>
      </c>
      <c r="C3891" s="75" t="s">
        <v>40</v>
      </c>
      <c r="D3891" s="76">
        <v>43266.1875</v>
      </c>
      <c r="E3891" s="74" t="s">
        <v>41</v>
      </c>
      <c r="F3891" s="33">
        <v>43265.67291666667</v>
      </c>
      <c r="G3891" s="51">
        <f t="shared" si="505"/>
        <v>0.51458333332993789</v>
      </c>
      <c r="H3891" s="31" t="str">
        <f t="shared" si="506"/>
        <v>ACCEPTABLE</v>
      </c>
      <c r="J3891" s="33">
        <v>43266.22152777778</v>
      </c>
      <c r="K3891" s="33">
        <v>43266.236805555556</v>
      </c>
      <c r="L3891" s="27">
        <f t="shared" si="507"/>
        <v>1.5277777776645962E-2</v>
      </c>
      <c r="M3891" s="28" t="str">
        <f t="shared" si="508"/>
        <v>TRUE</v>
      </c>
      <c r="N3891" s="31" t="s">
        <v>41</v>
      </c>
      <c r="O3891" s="29" t="s">
        <v>411</v>
      </c>
      <c r="P3891"/>
      <c r="Q3891"/>
      <c r="R3891"/>
      <c r="S3891"/>
      <c r="T3891"/>
      <c r="U3891"/>
      <c r="V3891"/>
      <c r="W3891"/>
    </row>
    <row r="3892" spans="1:23" ht="27" customHeight="1" thickBot="1" x14ac:dyDescent="0.3">
      <c r="A3892" s="97">
        <v>20752</v>
      </c>
      <c r="B3892" s="70">
        <v>4000</v>
      </c>
      <c r="C3892" s="75" t="s">
        <v>43</v>
      </c>
      <c r="D3892" s="76">
        <v>43266.215277777781</v>
      </c>
      <c r="E3892" s="74" t="s">
        <v>39</v>
      </c>
      <c r="F3892" s="33">
        <v>43265.67291666667</v>
      </c>
      <c r="G3892" s="51">
        <f t="shared" si="505"/>
        <v>0.54236111111094942</v>
      </c>
      <c r="H3892" s="31" t="str">
        <f t="shared" si="506"/>
        <v>ACCEPTABLE</v>
      </c>
      <c r="J3892" s="33">
        <v>43266.260416666664</v>
      </c>
      <c r="K3892" s="33">
        <v>43266.268750000003</v>
      </c>
      <c r="L3892" s="27">
        <f t="shared" si="507"/>
        <v>8.3333333386690356E-3</v>
      </c>
      <c r="M3892" s="28" t="str">
        <f t="shared" si="508"/>
        <v>TRUE</v>
      </c>
      <c r="N3892" s="31" t="s">
        <v>39</v>
      </c>
      <c r="O3892" s="29" t="s">
        <v>398</v>
      </c>
      <c r="P3892"/>
      <c r="Q3892"/>
      <c r="R3892"/>
      <c r="S3892"/>
      <c r="T3892"/>
      <c r="U3892"/>
      <c r="V3892"/>
      <c r="W3892"/>
    </row>
    <row r="3893" spans="1:23" ht="27" customHeight="1" thickBot="1" x14ac:dyDescent="0.3">
      <c r="A3893" s="98">
        <v>20753</v>
      </c>
      <c r="B3893" s="66">
        <v>4001</v>
      </c>
      <c r="C3893" s="79" t="s">
        <v>340</v>
      </c>
      <c r="D3893" s="80">
        <v>43266.454861111109</v>
      </c>
      <c r="E3893" s="78" t="s">
        <v>41</v>
      </c>
      <c r="F3893" s="33">
        <v>43266.348611111112</v>
      </c>
      <c r="G3893" s="51">
        <f t="shared" si="505"/>
        <v>0.10624999999708962</v>
      </c>
      <c r="H3893" s="31" t="str">
        <f t="shared" si="506"/>
        <v>ACCEPTABLE</v>
      </c>
      <c r="J3893" s="33">
        <v>43266.452777777777</v>
      </c>
      <c r="K3893" s="33">
        <v>43266.461805555555</v>
      </c>
      <c r="L3893" s="27">
        <f t="shared" si="507"/>
        <v>9.0277777781011537E-3</v>
      </c>
      <c r="M3893" s="28" t="str">
        <f t="shared" si="508"/>
        <v>TRUE</v>
      </c>
      <c r="N3893" s="31" t="s">
        <v>41</v>
      </c>
      <c r="O3893" s="29" t="s">
        <v>1877</v>
      </c>
      <c r="P3893"/>
      <c r="Q3893"/>
      <c r="R3893"/>
      <c r="S3893"/>
      <c r="T3893"/>
      <c r="U3893"/>
      <c r="V3893"/>
      <c r="W3893"/>
    </row>
    <row r="3894" spans="1:23" ht="27" customHeight="1" thickBot="1" x14ac:dyDescent="0.3">
      <c r="A3894" s="97">
        <v>20753</v>
      </c>
      <c r="B3894" s="70">
        <v>4002</v>
      </c>
      <c r="C3894" s="75" t="s">
        <v>68</v>
      </c>
      <c r="D3894" s="76">
        <v>43266.482638888891</v>
      </c>
      <c r="E3894" s="74" t="s">
        <v>39</v>
      </c>
      <c r="F3894" s="33">
        <v>43266.348611111112</v>
      </c>
      <c r="G3894" s="51">
        <f t="shared" ref="G3894:G3945" si="509">IF(D3894="","",D3894-F3894)</f>
        <v>0.13402777777810115</v>
      </c>
      <c r="H3894" s="31" t="str">
        <f t="shared" si="506"/>
        <v>ACCEPTABLE</v>
      </c>
      <c r="J3894" s="33">
        <v>43266.479166666664</v>
      </c>
      <c r="K3894" s="33">
        <v>43266.489583333336</v>
      </c>
      <c r="L3894" s="27">
        <f t="shared" si="507"/>
        <v>1.0416666671517305E-2</v>
      </c>
      <c r="M3894" s="28" t="str">
        <f t="shared" si="508"/>
        <v>TRUE</v>
      </c>
      <c r="N3894" s="31" t="s">
        <v>39</v>
      </c>
      <c r="O3894" s="29" t="s">
        <v>812</v>
      </c>
      <c r="P3894"/>
      <c r="Q3894"/>
      <c r="R3894"/>
      <c r="S3894"/>
      <c r="T3894"/>
      <c r="U3894"/>
      <c r="V3894"/>
      <c r="W3894"/>
    </row>
    <row r="3895" spans="1:23" ht="27" customHeight="1" thickBot="1" x14ac:dyDescent="0.3">
      <c r="A3895" s="97">
        <v>20753</v>
      </c>
      <c r="B3895" s="70">
        <v>4003</v>
      </c>
      <c r="C3895" s="75" t="s">
        <v>68</v>
      </c>
      <c r="D3895" s="76">
        <v>43267.423611111109</v>
      </c>
      <c r="E3895" s="74" t="s">
        <v>41</v>
      </c>
      <c r="F3895" s="33">
        <v>43267.321527777778</v>
      </c>
      <c r="G3895" s="51">
        <f t="shared" si="509"/>
        <v>0.10208333333139308</v>
      </c>
      <c r="H3895" s="31" t="str">
        <f t="shared" si="506"/>
        <v>ACCEPTABLE</v>
      </c>
      <c r="J3895" s="33">
        <v>43267.428472222222</v>
      </c>
      <c r="K3895" s="33">
        <v>43267.44027777778</v>
      </c>
      <c r="L3895" s="27">
        <f t="shared" si="507"/>
        <v>1.1805555557657499E-2</v>
      </c>
      <c r="M3895" s="28" t="str">
        <f t="shared" si="508"/>
        <v>TRUE</v>
      </c>
      <c r="N3895" s="31" t="s">
        <v>41</v>
      </c>
      <c r="O3895" s="29" t="s">
        <v>422</v>
      </c>
      <c r="P3895"/>
      <c r="Q3895"/>
      <c r="R3895"/>
      <c r="S3895"/>
      <c r="T3895"/>
      <c r="U3895"/>
      <c r="V3895"/>
      <c r="W3895"/>
    </row>
    <row r="3896" spans="1:23" ht="27" customHeight="1" thickBot="1" x14ac:dyDescent="0.3">
      <c r="A3896" s="97">
        <v>20753</v>
      </c>
      <c r="B3896" s="70">
        <v>4004</v>
      </c>
      <c r="C3896" s="75" t="s">
        <v>340</v>
      </c>
      <c r="D3896" s="76">
        <v>43267.451388888891</v>
      </c>
      <c r="E3896" s="74" t="s">
        <v>39</v>
      </c>
      <c r="F3896" s="33">
        <v>43267.321527777778</v>
      </c>
      <c r="G3896" s="51">
        <f t="shared" si="509"/>
        <v>0.12986111111240461</v>
      </c>
      <c r="H3896" s="31" t="str">
        <f t="shared" si="506"/>
        <v>ACCEPTABLE</v>
      </c>
      <c r="J3896" s="33">
        <v>43267.45416666667</v>
      </c>
      <c r="K3896" s="33">
        <v>43267.466666666667</v>
      </c>
      <c r="L3896" s="27">
        <f t="shared" si="507"/>
        <v>1.2499999997089617E-2</v>
      </c>
      <c r="M3896" s="28" t="str">
        <f t="shared" si="508"/>
        <v>TRUE</v>
      </c>
      <c r="N3896" s="31" t="s">
        <v>39</v>
      </c>
      <c r="O3896" s="29" t="s">
        <v>1878</v>
      </c>
      <c r="P3896"/>
      <c r="Q3896"/>
      <c r="R3896"/>
      <c r="S3896"/>
      <c r="T3896"/>
      <c r="U3896"/>
      <c r="V3896"/>
      <c r="W3896"/>
    </row>
    <row r="3897" spans="1:23" ht="27" customHeight="1" thickBot="1" x14ac:dyDescent="0.3">
      <c r="A3897" s="97">
        <v>20754</v>
      </c>
      <c r="B3897" s="70">
        <v>4005</v>
      </c>
      <c r="C3897" s="75" t="s">
        <v>340</v>
      </c>
      <c r="D3897" s="76">
        <v>43267.527777777781</v>
      </c>
      <c r="E3897" s="74" t="s">
        <v>41</v>
      </c>
      <c r="F3897" s="33">
        <v>43267.321527777778</v>
      </c>
      <c r="G3897" s="51">
        <f t="shared" si="509"/>
        <v>0.20625000000291038</v>
      </c>
      <c r="H3897" s="31" t="str">
        <f t="shared" si="506"/>
        <v>ACCEPTABLE</v>
      </c>
      <c r="J3897" s="33">
        <v>43267.564583333333</v>
      </c>
      <c r="K3897" s="33">
        <v>43267.576388888891</v>
      </c>
      <c r="L3897" s="27">
        <f t="shared" si="507"/>
        <v>1.1805555557657499E-2</v>
      </c>
      <c r="M3897" s="28" t="str">
        <f t="shared" si="508"/>
        <v>TRUE</v>
      </c>
      <c r="N3897" s="31" t="s">
        <v>41</v>
      </c>
      <c r="O3897" s="29" t="s">
        <v>1879</v>
      </c>
      <c r="P3897"/>
      <c r="Q3897"/>
      <c r="R3897"/>
      <c r="S3897"/>
      <c r="T3897"/>
      <c r="U3897"/>
      <c r="V3897"/>
      <c r="W3897"/>
    </row>
    <row r="3898" spans="1:23" ht="27" customHeight="1" thickBot="1" x14ac:dyDescent="0.3">
      <c r="A3898" s="97">
        <v>20754</v>
      </c>
      <c r="B3898" s="70">
        <v>4006</v>
      </c>
      <c r="C3898" s="75" t="s">
        <v>68</v>
      </c>
      <c r="D3898" s="76">
        <v>43267.565972222219</v>
      </c>
      <c r="E3898" s="74" t="s">
        <v>39</v>
      </c>
      <c r="F3898" s="33">
        <v>43267.321527777778</v>
      </c>
      <c r="G3898" s="51">
        <f t="shared" si="509"/>
        <v>0.24444444444088731</v>
      </c>
      <c r="H3898" s="31" t="str">
        <f t="shared" si="506"/>
        <v>ACCEPTABLE</v>
      </c>
      <c r="J3898" s="33">
        <v>43267.59652777778</v>
      </c>
      <c r="K3898" s="33">
        <v>43267.605555555558</v>
      </c>
      <c r="L3898" s="27">
        <f t="shared" si="507"/>
        <v>9.0277777781011537E-3</v>
      </c>
      <c r="M3898" s="28" t="str">
        <f t="shared" si="508"/>
        <v>TRUE</v>
      </c>
      <c r="N3898" s="31" t="s">
        <v>39</v>
      </c>
      <c r="O3898" s="29" t="s">
        <v>95</v>
      </c>
      <c r="P3898"/>
      <c r="Q3898"/>
      <c r="R3898"/>
      <c r="S3898"/>
      <c r="T3898"/>
      <c r="U3898"/>
      <c r="V3898"/>
      <c r="W3898"/>
    </row>
    <row r="3899" spans="1:23" ht="27" customHeight="1" thickBot="1" x14ac:dyDescent="0.3">
      <c r="A3899" s="97">
        <v>20755</v>
      </c>
      <c r="B3899" s="70">
        <v>4007</v>
      </c>
      <c r="C3899" s="75" t="s">
        <v>43</v>
      </c>
      <c r="D3899" s="76">
        <v>43268.006944444445</v>
      </c>
      <c r="E3899" s="74" t="s">
        <v>41</v>
      </c>
      <c r="F3899" s="33">
        <v>43267.892361111109</v>
      </c>
      <c r="G3899" s="51">
        <f t="shared" si="509"/>
        <v>0.11458333333575865</v>
      </c>
      <c r="H3899" s="31" t="str">
        <f t="shared" ref="H3899:H3953" si="510">IF(D3899-F3899&lt;0,"TOO LATE",IF(G3899="","",IF(OR(DAY(D3899-F3899)&gt;1,AND(HOUR(D3899-F3899)&gt;HOUR("0:59"),(SIGN(D3899-F3899)=1))),"ACCEPTABLE","TOO LATE")))</f>
        <v>ACCEPTABLE</v>
      </c>
      <c r="J3899" s="33">
        <v>43268.006944444445</v>
      </c>
      <c r="K3899" s="33">
        <v>43268.015972222223</v>
      </c>
      <c r="L3899" s="27">
        <f t="shared" ref="L3899:L3954" si="511">IF(OR(K3899="",J3899=""), "Incomplete Data", K3899-J3899)</f>
        <v>9.0277777781011537E-3</v>
      </c>
      <c r="M3899" s="28" t="str">
        <f t="shared" ref="M3899:M3954" si="512">_xlfn.IFS(OR(J3899=0,K3899=0,L3899=""), "Incomplete Data", OR(L3899&gt;$M$5,L3899&lt;-$M$5),"FALSE",  OR(L3899&lt;=$M$5,L3899&gt;-$M$5), "TRUE")</f>
        <v>TRUE</v>
      </c>
      <c r="N3899" s="31" t="s">
        <v>41</v>
      </c>
      <c r="O3899" s="29" t="s">
        <v>398</v>
      </c>
      <c r="P3899"/>
      <c r="Q3899"/>
      <c r="R3899"/>
      <c r="S3899"/>
      <c r="T3899"/>
      <c r="U3899"/>
      <c r="V3899"/>
      <c r="W3899"/>
    </row>
    <row r="3900" spans="1:23" ht="27" customHeight="1" thickBot="1" x14ac:dyDescent="0.3">
      <c r="A3900" s="97">
        <v>20755</v>
      </c>
      <c r="B3900" s="70">
        <v>4008</v>
      </c>
      <c r="C3900" s="75" t="s">
        <v>40</v>
      </c>
      <c r="D3900" s="76">
        <v>43268.034722222219</v>
      </c>
      <c r="E3900" s="74" t="s">
        <v>39</v>
      </c>
      <c r="F3900" s="33">
        <v>43267.892361111109</v>
      </c>
      <c r="G3900" s="51">
        <f t="shared" si="509"/>
        <v>0.14236111110949423</v>
      </c>
      <c r="H3900" s="31" t="str">
        <f t="shared" si="510"/>
        <v>ACCEPTABLE</v>
      </c>
      <c r="J3900" s="33">
        <v>43268.025000000001</v>
      </c>
      <c r="K3900" s="33">
        <v>43268.035416666666</v>
      </c>
      <c r="L3900" s="27">
        <f t="shared" si="511"/>
        <v>1.0416666664241347E-2</v>
      </c>
      <c r="M3900" s="28" t="str">
        <f t="shared" si="512"/>
        <v>TRUE</v>
      </c>
      <c r="N3900" s="31" t="s">
        <v>39</v>
      </c>
      <c r="O3900" s="29" t="s">
        <v>828</v>
      </c>
      <c r="P3900"/>
      <c r="Q3900"/>
      <c r="R3900"/>
      <c r="S3900"/>
      <c r="T3900"/>
      <c r="U3900"/>
      <c r="V3900"/>
      <c r="W3900"/>
    </row>
    <row r="3901" spans="1:23" ht="27" customHeight="1" thickBot="1" x14ac:dyDescent="0.3">
      <c r="A3901" s="97">
        <v>20754</v>
      </c>
      <c r="B3901" s="70">
        <v>4009</v>
      </c>
      <c r="C3901" s="75" t="s">
        <v>68</v>
      </c>
      <c r="D3901" s="76">
        <v>43269.173611111109</v>
      </c>
      <c r="E3901" s="74" t="s">
        <v>41</v>
      </c>
      <c r="F3901" s="33">
        <v>43268.761805555558</v>
      </c>
      <c r="G3901" s="51">
        <f t="shared" si="509"/>
        <v>0.41180555555183673</v>
      </c>
      <c r="H3901" s="31" t="str">
        <f t="shared" si="510"/>
        <v>ACCEPTABLE</v>
      </c>
      <c r="J3901" s="33">
        <v>43269.175000000003</v>
      </c>
      <c r="K3901" s="33">
        <v>43269.184027777781</v>
      </c>
      <c r="L3901" s="27">
        <f t="shared" si="511"/>
        <v>9.0277777781011537E-3</v>
      </c>
      <c r="M3901" s="28" t="str">
        <f t="shared" si="512"/>
        <v>TRUE</v>
      </c>
      <c r="N3901" s="31" t="s">
        <v>41</v>
      </c>
      <c r="O3901" s="29" t="s">
        <v>1871</v>
      </c>
      <c r="P3901"/>
      <c r="Q3901"/>
      <c r="R3901"/>
      <c r="S3901"/>
      <c r="T3901"/>
      <c r="U3901"/>
      <c r="V3901"/>
      <c r="W3901"/>
    </row>
    <row r="3902" spans="1:23" ht="27" customHeight="1" thickBot="1" x14ac:dyDescent="0.3">
      <c r="A3902" s="97">
        <v>20754</v>
      </c>
      <c r="B3902" s="70">
        <v>4010</v>
      </c>
      <c r="C3902" s="75" t="s">
        <v>340</v>
      </c>
      <c r="D3902" s="76">
        <v>43269.201388888891</v>
      </c>
      <c r="E3902" s="74" t="s">
        <v>39</v>
      </c>
      <c r="F3902" s="33">
        <v>43268.761805555558</v>
      </c>
      <c r="G3902" s="51">
        <f t="shared" si="509"/>
        <v>0.43958333333284827</v>
      </c>
      <c r="H3902" s="31" t="str">
        <f t="shared" si="510"/>
        <v>ACCEPTABLE</v>
      </c>
      <c r="J3902" s="33">
        <v>43269.204861111109</v>
      </c>
      <c r="K3902" s="33">
        <v>43269.216666666667</v>
      </c>
      <c r="L3902" s="27">
        <f t="shared" si="511"/>
        <v>1.1805555557657499E-2</v>
      </c>
      <c r="M3902" s="28" t="str">
        <f t="shared" si="512"/>
        <v>TRUE</v>
      </c>
      <c r="N3902" s="31" t="s">
        <v>39</v>
      </c>
      <c r="O3902" s="29" t="s">
        <v>1880</v>
      </c>
      <c r="P3902"/>
      <c r="Q3902"/>
      <c r="R3902"/>
      <c r="S3902"/>
      <c r="T3902"/>
      <c r="U3902"/>
      <c r="V3902"/>
      <c r="W3902"/>
    </row>
    <row r="3903" spans="1:23" ht="27" customHeight="1" thickBot="1" x14ac:dyDescent="0.3">
      <c r="A3903" s="97">
        <v>20755</v>
      </c>
      <c r="B3903" s="74">
        <v>4011</v>
      </c>
      <c r="C3903" s="75" t="s">
        <v>40</v>
      </c>
      <c r="D3903" s="76">
        <v>43269.607638888891</v>
      </c>
      <c r="E3903" s="74" t="s">
        <v>41</v>
      </c>
      <c r="F3903" s="33">
        <v>43269.477083333331</v>
      </c>
      <c r="G3903" s="51">
        <f t="shared" si="509"/>
        <v>0.13055555555911269</v>
      </c>
      <c r="H3903" s="31" t="str">
        <f t="shared" si="510"/>
        <v>ACCEPTABLE</v>
      </c>
      <c r="J3903" s="33">
        <v>43269.585416666669</v>
      </c>
      <c r="K3903" s="33">
        <v>43269.595833333333</v>
      </c>
      <c r="L3903" s="27">
        <f t="shared" si="511"/>
        <v>1.0416666664241347E-2</v>
      </c>
      <c r="M3903" s="28" t="str">
        <f t="shared" si="512"/>
        <v>TRUE</v>
      </c>
      <c r="N3903" s="31" t="s">
        <v>41</v>
      </c>
      <c r="O3903" s="29" t="s">
        <v>1881</v>
      </c>
      <c r="P3903"/>
      <c r="Q3903"/>
      <c r="R3903"/>
      <c r="S3903"/>
      <c r="T3903"/>
      <c r="U3903"/>
      <c r="V3903"/>
      <c r="W3903"/>
    </row>
    <row r="3904" spans="1:23" ht="27" customHeight="1" thickBot="1" x14ac:dyDescent="0.3">
      <c r="A3904" s="97">
        <v>20755</v>
      </c>
      <c r="B3904" s="74">
        <v>4012</v>
      </c>
      <c r="C3904" s="75" t="s">
        <v>43</v>
      </c>
      <c r="D3904" s="76">
        <v>43269.635416666664</v>
      </c>
      <c r="E3904" s="74" t="s">
        <v>39</v>
      </c>
      <c r="F3904" s="33">
        <v>43269.477083333331</v>
      </c>
      <c r="G3904" s="51">
        <f t="shared" si="509"/>
        <v>0.15833333333284827</v>
      </c>
      <c r="H3904" s="31" t="str">
        <f t="shared" si="510"/>
        <v>ACCEPTABLE</v>
      </c>
      <c r="J3904" s="33">
        <v>43269.622916666667</v>
      </c>
      <c r="K3904" s="33">
        <v>43269.631944444445</v>
      </c>
      <c r="L3904" s="27">
        <f t="shared" si="511"/>
        <v>9.0277777781011537E-3</v>
      </c>
      <c r="M3904" s="28" t="str">
        <f t="shared" si="512"/>
        <v>TRUE</v>
      </c>
      <c r="N3904" s="31" t="s">
        <v>39</v>
      </c>
      <c r="O3904" s="29" t="s">
        <v>398</v>
      </c>
      <c r="P3904"/>
      <c r="Q3904"/>
      <c r="R3904"/>
      <c r="S3904"/>
      <c r="T3904"/>
      <c r="U3904"/>
      <c r="V3904"/>
      <c r="W3904"/>
    </row>
    <row r="3905" spans="1:23" ht="27" customHeight="1" thickBot="1" x14ac:dyDescent="0.3">
      <c r="A3905" s="97">
        <v>20755</v>
      </c>
      <c r="B3905" s="74">
        <v>4015</v>
      </c>
      <c r="C3905" s="75" t="s">
        <v>43</v>
      </c>
      <c r="D3905" s="76">
        <v>43271.048611111109</v>
      </c>
      <c r="E3905" s="74" t="s">
        <v>41</v>
      </c>
      <c r="F3905" s="33">
        <v>43270.740277777775</v>
      </c>
      <c r="G3905" s="51">
        <f t="shared" si="509"/>
        <v>0.30833333333430346</v>
      </c>
      <c r="H3905" s="31" t="str">
        <f t="shared" si="510"/>
        <v>ACCEPTABLE</v>
      </c>
      <c r="J3905" s="33">
        <v>43271.054861111108</v>
      </c>
      <c r="K3905" s="33">
        <v>43271.063888888886</v>
      </c>
      <c r="L3905" s="27">
        <f t="shared" si="511"/>
        <v>9.0277777781011537E-3</v>
      </c>
      <c r="M3905" s="28" t="str">
        <f t="shared" si="512"/>
        <v>TRUE</v>
      </c>
      <c r="N3905" s="31" t="s">
        <v>41</v>
      </c>
      <c r="O3905" s="29" t="s">
        <v>398</v>
      </c>
      <c r="P3905"/>
      <c r="Q3905"/>
      <c r="R3905"/>
      <c r="S3905"/>
      <c r="T3905"/>
      <c r="U3905"/>
      <c r="V3905"/>
      <c r="W3905"/>
    </row>
    <row r="3906" spans="1:23" ht="27" customHeight="1" thickBot="1" x14ac:dyDescent="0.3">
      <c r="A3906" s="97">
        <v>20755</v>
      </c>
      <c r="B3906" s="74">
        <v>4016</v>
      </c>
      <c r="C3906" s="75" t="s">
        <v>40</v>
      </c>
      <c r="D3906" s="76">
        <v>43271.076388888891</v>
      </c>
      <c r="E3906" s="74" t="s">
        <v>39</v>
      </c>
      <c r="F3906" s="33">
        <v>43270.740277777775</v>
      </c>
      <c r="G3906" s="51">
        <f t="shared" si="509"/>
        <v>0.336111111115315</v>
      </c>
      <c r="H3906" s="31" t="str">
        <f t="shared" si="510"/>
        <v>ACCEPTABLE</v>
      </c>
      <c r="J3906" s="33">
        <v>43271.074305555558</v>
      </c>
      <c r="K3906" s="33">
        <v>43271.084027777775</v>
      </c>
      <c r="L3906" s="27">
        <f t="shared" si="511"/>
        <v>9.7222222175332718E-3</v>
      </c>
      <c r="M3906" s="28" t="str">
        <f t="shared" si="512"/>
        <v>TRUE</v>
      </c>
      <c r="N3906" s="31" t="s">
        <v>39</v>
      </c>
      <c r="O3906" s="29" t="s">
        <v>1458</v>
      </c>
      <c r="P3906"/>
      <c r="Q3906"/>
      <c r="R3906"/>
      <c r="S3906"/>
      <c r="T3906"/>
      <c r="U3906"/>
      <c r="V3906"/>
      <c r="W3906"/>
    </row>
    <row r="3907" spans="1:23" ht="27" customHeight="1" thickBot="1" x14ac:dyDescent="0.3">
      <c r="A3907" s="97">
        <v>20756</v>
      </c>
      <c r="B3907" s="74">
        <v>4017</v>
      </c>
      <c r="C3907" s="75" t="s">
        <v>340</v>
      </c>
      <c r="D3907" s="76">
        <v>43271.215277777781</v>
      </c>
      <c r="E3907" s="74" t="s">
        <v>41</v>
      </c>
      <c r="F3907" s="33">
        <v>43270.740277777775</v>
      </c>
      <c r="G3907" s="51">
        <f t="shared" si="509"/>
        <v>0.47500000000582077</v>
      </c>
      <c r="H3907" s="31" t="str">
        <f t="shared" si="510"/>
        <v>ACCEPTABLE</v>
      </c>
      <c r="J3907" s="33">
        <v>43271.210416666669</v>
      </c>
      <c r="K3907" s="33">
        <v>43271.224305555559</v>
      </c>
      <c r="L3907" s="27">
        <f t="shared" si="511"/>
        <v>1.3888888890505768E-2</v>
      </c>
      <c r="M3907" s="28" t="str">
        <f t="shared" si="512"/>
        <v>TRUE</v>
      </c>
      <c r="N3907" s="31" t="s">
        <v>41</v>
      </c>
      <c r="O3907" s="29" t="s">
        <v>910</v>
      </c>
      <c r="P3907"/>
      <c r="Q3907"/>
      <c r="R3907"/>
      <c r="S3907"/>
      <c r="T3907"/>
      <c r="U3907"/>
      <c r="V3907"/>
      <c r="W3907"/>
    </row>
    <row r="3908" spans="1:23" ht="27" customHeight="1" thickBot="1" x14ac:dyDescent="0.3">
      <c r="A3908" s="97">
        <v>20756</v>
      </c>
      <c r="B3908" s="74">
        <v>4018</v>
      </c>
      <c r="C3908" s="75" t="s">
        <v>51</v>
      </c>
      <c r="D3908" s="76">
        <v>43271.25</v>
      </c>
      <c r="E3908" s="74" t="s">
        <v>39</v>
      </c>
      <c r="F3908" s="33">
        <v>43270.740277777775</v>
      </c>
      <c r="G3908" s="51">
        <f t="shared" si="509"/>
        <v>0.50972222222480923</v>
      </c>
      <c r="H3908" s="31" t="str">
        <f t="shared" si="510"/>
        <v>ACCEPTABLE</v>
      </c>
      <c r="J3908" s="33">
        <v>43271.243055555555</v>
      </c>
      <c r="K3908" s="33">
        <v>43271.252083333333</v>
      </c>
      <c r="L3908" s="27">
        <f t="shared" si="511"/>
        <v>9.0277777781011537E-3</v>
      </c>
      <c r="M3908" s="28" t="str">
        <f t="shared" si="512"/>
        <v>TRUE</v>
      </c>
      <c r="N3908" s="31" t="s">
        <v>39</v>
      </c>
      <c r="O3908" s="29" t="s">
        <v>633</v>
      </c>
      <c r="P3908"/>
      <c r="Q3908"/>
      <c r="R3908"/>
      <c r="S3908"/>
      <c r="T3908"/>
      <c r="U3908"/>
      <c r="V3908"/>
      <c r="W3908"/>
    </row>
    <row r="3909" spans="1:23" ht="27" customHeight="1" thickBot="1" x14ac:dyDescent="0.3">
      <c r="A3909" s="98">
        <v>20757</v>
      </c>
      <c r="B3909" s="78">
        <v>4019</v>
      </c>
      <c r="C3909" s="79" t="s">
        <v>40</v>
      </c>
      <c r="D3909" s="80">
        <v>43271.28125</v>
      </c>
      <c r="E3909" s="78" t="s">
        <v>41</v>
      </c>
      <c r="F3909" s="33">
        <v>43270.740277777775</v>
      </c>
      <c r="G3909" s="51">
        <f t="shared" si="509"/>
        <v>0.54097222222480923</v>
      </c>
      <c r="H3909" s="31" t="str">
        <f t="shared" si="510"/>
        <v>ACCEPTABLE</v>
      </c>
      <c r="J3909" s="33">
        <v>43271.268750000003</v>
      </c>
      <c r="K3909" s="33">
        <v>43271.279166666667</v>
      </c>
      <c r="L3909" s="27">
        <f t="shared" si="511"/>
        <v>1.0416666664241347E-2</v>
      </c>
      <c r="M3909" s="28" t="str">
        <f t="shared" si="512"/>
        <v>TRUE</v>
      </c>
      <c r="N3909" s="31" t="s">
        <v>41</v>
      </c>
      <c r="O3909" s="29" t="s">
        <v>1868</v>
      </c>
      <c r="P3909"/>
      <c r="Q3909"/>
      <c r="R3909"/>
      <c r="S3909"/>
      <c r="T3909"/>
      <c r="U3909"/>
      <c r="V3909"/>
      <c r="W3909"/>
    </row>
    <row r="3910" spans="1:23" ht="27" customHeight="1" thickBot="1" x14ac:dyDescent="0.3">
      <c r="A3910" s="98">
        <v>20757</v>
      </c>
      <c r="B3910" s="78">
        <v>4020</v>
      </c>
      <c r="C3910" s="79" t="s">
        <v>40</v>
      </c>
      <c r="D3910" s="80">
        <v>43271.302083333336</v>
      </c>
      <c r="E3910" s="78" t="s">
        <v>39</v>
      </c>
      <c r="F3910" s="33">
        <v>43270.740277777775</v>
      </c>
      <c r="G3910" s="51">
        <f t="shared" si="509"/>
        <v>0.56180555556056788</v>
      </c>
      <c r="H3910" s="31" t="str">
        <f t="shared" si="510"/>
        <v>ACCEPTABLE</v>
      </c>
      <c r="J3910" s="33">
        <v>43271.291666666664</v>
      </c>
      <c r="K3910" s="33">
        <v>43271.302083333336</v>
      </c>
      <c r="L3910" s="27">
        <f t="shared" si="511"/>
        <v>1.0416666671517305E-2</v>
      </c>
      <c r="M3910" s="28" t="str">
        <f t="shared" si="512"/>
        <v>TRUE</v>
      </c>
      <c r="N3910" s="31" t="s">
        <v>39</v>
      </c>
      <c r="O3910" s="29" t="s">
        <v>1868</v>
      </c>
      <c r="P3910"/>
      <c r="Q3910"/>
      <c r="R3910"/>
      <c r="S3910"/>
      <c r="T3910"/>
      <c r="U3910"/>
      <c r="V3910"/>
      <c r="W3910"/>
    </row>
    <row r="3911" spans="1:23" ht="27" customHeight="1" thickBot="1" x14ac:dyDescent="0.3">
      <c r="A3911" s="97">
        <v>20758</v>
      </c>
      <c r="B3911" s="74">
        <v>4021</v>
      </c>
      <c r="C3911" s="75" t="s">
        <v>40</v>
      </c>
      <c r="D3911" s="76">
        <v>43271.875</v>
      </c>
      <c r="E3911" s="74" t="s">
        <v>41</v>
      </c>
      <c r="F3911" s="33">
        <v>43271.723611111112</v>
      </c>
      <c r="G3911" s="51">
        <f t="shared" si="509"/>
        <v>0.15138888888759539</v>
      </c>
      <c r="H3911" s="31" t="str">
        <f t="shared" si="510"/>
        <v>ACCEPTABLE</v>
      </c>
      <c r="J3911" s="33">
        <v>43271.866666666669</v>
      </c>
      <c r="K3911" s="33">
        <v>43271.877083333333</v>
      </c>
      <c r="L3911" s="27">
        <f t="shared" si="511"/>
        <v>1.0416666664241347E-2</v>
      </c>
      <c r="M3911" s="28" t="str">
        <f t="shared" si="512"/>
        <v>TRUE</v>
      </c>
      <c r="N3911" s="31" t="s">
        <v>41</v>
      </c>
      <c r="O3911" s="29" t="s">
        <v>809</v>
      </c>
      <c r="P3911"/>
      <c r="Q3911"/>
      <c r="R3911"/>
      <c r="S3911"/>
      <c r="T3911"/>
      <c r="U3911"/>
      <c r="V3911"/>
      <c r="W3911"/>
    </row>
    <row r="3912" spans="1:23" ht="27" customHeight="1" thickBot="1" x14ac:dyDescent="0.3">
      <c r="A3912" s="97">
        <v>20758</v>
      </c>
      <c r="B3912" s="74">
        <v>4022</v>
      </c>
      <c r="C3912" s="75" t="s">
        <v>43</v>
      </c>
      <c r="D3912" s="76">
        <v>43271.90625</v>
      </c>
      <c r="E3912" s="74" t="s">
        <v>39</v>
      </c>
      <c r="F3912" s="33">
        <v>43271.723611111112</v>
      </c>
      <c r="G3912" s="51">
        <f t="shared" si="509"/>
        <v>0.18263888888759539</v>
      </c>
      <c r="H3912" s="31" t="str">
        <f t="shared" si="510"/>
        <v>ACCEPTABLE</v>
      </c>
      <c r="J3912" s="33">
        <v>43271.912499999999</v>
      </c>
      <c r="K3912" s="33">
        <v>43271.92291666667</v>
      </c>
      <c r="L3912" s="27">
        <f t="shared" si="511"/>
        <v>1.0416666671517305E-2</v>
      </c>
      <c r="M3912" s="28" t="str">
        <f t="shared" si="512"/>
        <v>TRUE</v>
      </c>
      <c r="N3912" s="31" t="s">
        <v>39</v>
      </c>
      <c r="O3912" s="29" t="s">
        <v>398</v>
      </c>
      <c r="P3912"/>
      <c r="Q3912"/>
      <c r="R3912"/>
      <c r="S3912"/>
      <c r="T3912"/>
      <c r="U3912"/>
      <c r="V3912"/>
      <c r="W3912"/>
    </row>
    <row r="3913" spans="1:23" ht="27" customHeight="1" thickBot="1" x14ac:dyDescent="0.3">
      <c r="A3913" s="97">
        <v>20759</v>
      </c>
      <c r="B3913" s="74">
        <v>4023</v>
      </c>
      <c r="C3913" s="75" t="s">
        <v>40</v>
      </c>
      <c r="D3913" s="76">
        <v>43272.229166666664</v>
      </c>
      <c r="E3913" s="74" t="s">
        <v>41</v>
      </c>
      <c r="F3913" s="33">
        <v>43272.193749999999</v>
      </c>
      <c r="G3913" s="51">
        <f>IF(D3913="","",D3913-F3913)</f>
        <v>3.5416666665696539E-2</v>
      </c>
      <c r="H3913" s="31" t="str">
        <f t="shared" si="510"/>
        <v>TOO LATE</v>
      </c>
      <c r="J3913" s="33">
        <v>43272.205555555556</v>
      </c>
      <c r="K3913" s="33">
        <v>43272.214583333334</v>
      </c>
      <c r="L3913" s="27">
        <f t="shared" si="511"/>
        <v>9.0277777781011537E-3</v>
      </c>
      <c r="M3913" s="28" t="str">
        <f t="shared" si="512"/>
        <v>TRUE</v>
      </c>
      <c r="N3913" s="31" t="s">
        <v>41</v>
      </c>
      <c r="O3913" s="29" t="s">
        <v>1805</v>
      </c>
      <c r="P3913"/>
      <c r="Q3913"/>
      <c r="R3913"/>
      <c r="S3913"/>
      <c r="T3913"/>
      <c r="U3913"/>
      <c r="V3913"/>
      <c r="W3913"/>
    </row>
    <row r="3914" spans="1:23" ht="27" customHeight="1" thickBot="1" x14ac:dyDescent="0.3">
      <c r="A3914" s="97">
        <v>20759</v>
      </c>
      <c r="B3914" s="74">
        <v>4024</v>
      </c>
      <c r="C3914" s="75" t="s">
        <v>40</v>
      </c>
      <c r="D3914" s="76">
        <v>43272.246527777781</v>
      </c>
      <c r="E3914" s="74" t="s">
        <v>39</v>
      </c>
      <c r="F3914" s="33">
        <v>43272.193749999999</v>
      </c>
      <c r="G3914" s="51">
        <f>IF(D3914="","",D3914-F3914)</f>
        <v>5.2777777782466728E-2</v>
      </c>
      <c r="H3914" s="31" t="str">
        <f t="shared" si="510"/>
        <v>ACCEPTABLE</v>
      </c>
      <c r="J3914" s="33">
        <v>43272.227083333331</v>
      </c>
      <c r="K3914" s="33">
        <v>43272.238194444442</v>
      </c>
      <c r="L3914" s="27">
        <f t="shared" si="511"/>
        <v>1.1111111110949423E-2</v>
      </c>
      <c r="M3914" s="28" t="str">
        <f t="shared" si="512"/>
        <v>TRUE</v>
      </c>
      <c r="N3914" s="31" t="s">
        <v>39</v>
      </c>
      <c r="O3914" s="29" t="s">
        <v>1805</v>
      </c>
      <c r="P3914"/>
      <c r="Q3914"/>
      <c r="R3914"/>
      <c r="S3914"/>
      <c r="T3914"/>
      <c r="U3914"/>
      <c r="V3914"/>
      <c r="W3914"/>
    </row>
    <row r="3915" spans="1:23" ht="27" customHeight="1" thickBot="1" x14ac:dyDescent="0.3">
      <c r="A3915" s="97">
        <v>20756</v>
      </c>
      <c r="B3915" s="74">
        <v>4025</v>
      </c>
      <c r="C3915" s="75" t="s">
        <v>68</v>
      </c>
      <c r="D3915" s="76">
        <v>43273.194444444445</v>
      </c>
      <c r="E3915" s="74" t="s">
        <v>41</v>
      </c>
      <c r="F3915" s="33">
        <v>43272.666666666664</v>
      </c>
      <c r="G3915" s="51">
        <f t="shared" si="509"/>
        <v>0.52777777778101154</v>
      </c>
      <c r="H3915" s="31" t="str">
        <f t="shared" si="510"/>
        <v>ACCEPTABLE</v>
      </c>
      <c r="J3915" s="33">
        <v>43273.193749999999</v>
      </c>
      <c r="K3915" s="33">
        <v>43273.207638888889</v>
      </c>
      <c r="L3915" s="27">
        <f t="shared" si="511"/>
        <v>1.3888888890505768E-2</v>
      </c>
      <c r="M3915" s="28" t="str">
        <f t="shared" si="512"/>
        <v>TRUE</v>
      </c>
      <c r="N3915" s="31" t="s">
        <v>41</v>
      </c>
      <c r="O3915" s="29" t="s">
        <v>1882</v>
      </c>
      <c r="P3915"/>
      <c r="Q3915"/>
      <c r="R3915"/>
      <c r="S3915"/>
      <c r="T3915"/>
      <c r="U3915"/>
      <c r="V3915"/>
      <c r="W3915"/>
    </row>
    <row r="3916" spans="1:23" ht="27" customHeight="1" thickBot="1" x14ac:dyDescent="0.3">
      <c r="A3916" s="97">
        <v>20756</v>
      </c>
      <c r="B3916" s="74">
        <v>4026</v>
      </c>
      <c r="C3916" s="75" t="s">
        <v>340</v>
      </c>
      <c r="D3916" s="76">
        <v>43273.222222222219</v>
      </c>
      <c r="E3916" s="74" t="s">
        <v>39</v>
      </c>
      <c r="F3916" s="33">
        <v>43272.666666666664</v>
      </c>
      <c r="G3916" s="51">
        <f t="shared" si="509"/>
        <v>0.55555555555474712</v>
      </c>
      <c r="H3916" s="31" t="str">
        <f t="shared" si="510"/>
        <v>ACCEPTABLE</v>
      </c>
      <c r="J3916" s="33">
        <v>43273.222222222219</v>
      </c>
      <c r="K3916" s="33">
        <v>43273.239583333336</v>
      </c>
      <c r="L3916" s="27">
        <f t="shared" si="511"/>
        <v>1.7361111116770189E-2</v>
      </c>
      <c r="M3916" s="28" t="str">
        <f t="shared" si="512"/>
        <v>TRUE</v>
      </c>
      <c r="N3916" s="31" t="s">
        <v>39</v>
      </c>
      <c r="O3916" s="29" t="s">
        <v>1883</v>
      </c>
      <c r="P3916"/>
      <c r="Q3916"/>
      <c r="R3916"/>
      <c r="S3916"/>
      <c r="T3916"/>
      <c r="U3916"/>
      <c r="V3916"/>
      <c r="W3916"/>
    </row>
    <row r="3917" spans="1:23" ht="27" customHeight="1" thickBot="1" x14ac:dyDescent="0.3">
      <c r="A3917" s="98">
        <v>20760</v>
      </c>
      <c r="B3917" s="78">
        <v>4027</v>
      </c>
      <c r="C3917" s="79" t="s">
        <v>340</v>
      </c>
      <c r="D3917" s="80">
        <v>43273.277777777781</v>
      </c>
      <c r="E3917" s="78" t="s">
        <v>41</v>
      </c>
      <c r="F3917" s="33">
        <v>43272.666666666664</v>
      </c>
      <c r="G3917" s="51">
        <f t="shared" si="509"/>
        <v>0.61111111111677019</v>
      </c>
      <c r="H3917" s="31" t="str">
        <f t="shared" si="510"/>
        <v>ACCEPTABLE</v>
      </c>
      <c r="J3917" s="33">
        <v>43273.279861111114</v>
      </c>
      <c r="K3917" s="33">
        <v>43273.291666666664</v>
      </c>
      <c r="L3917" s="27">
        <f t="shared" si="511"/>
        <v>1.1805555550381541E-2</v>
      </c>
      <c r="M3917" s="28" t="str">
        <f t="shared" si="512"/>
        <v>TRUE</v>
      </c>
      <c r="N3917" s="31" t="s">
        <v>41</v>
      </c>
      <c r="O3917" s="29" t="s">
        <v>1884</v>
      </c>
      <c r="P3917"/>
      <c r="Q3917"/>
      <c r="R3917"/>
      <c r="S3917"/>
      <c r="T3917"/>
      <c r="U3917"/>
      <c r="V3917"/>
      <c r="W3917"/>
    </row>
    <row r="3918" spans="1:23" ht="27" customHeight="1" thickBot="1" x14ac:dyDescent="0.3">
      <c r="A3918" s="98">
        <v>20760</v>
      </c>
      <c r="B3918" s="78">
        <v>4028</v>
      </c>
      <c r="C3918" s="79" t="s">
        <v>68</v>
      </c>
      <c r="D3918" s="80">
        <v>43273.3125</v>
      </c>
      <c r="E3918" s="78" t="s">
        <v>39</v>
      </c>
      <c r="F3918" s="33">
        <v>43272.666666666664</v>
      </c>
      <c r="G3918" s="51">
        <f t="shared" si="509"/>
        <v>0.64583333333575865</v>
      </c>
      <c r="H3918" s="31" t="str">
        <f t="shared" si="510"/>
        <v>ACCEPTABLE</v>
      </c>
      <c r="J3918" s="33">
        <v>43273.322916666664</v>
      </c>
      <c r="K3918" s="33">
        <v>43273.331250000003</v>
      </c>
      <c r="L3918" s="27">
        <f t="shared" si="511"/>
        <v>8.3333333386690356E-3</v>
      </c>
      <c r="M3918" s="28" t="str">
        <f t="shared" si="512"/>
        <v>TRUE</v>
      </c>
      <c r="N3918" s="31" t="s">
        <v>39</v>
      </c>
      <c r="O3918" s="29" t="s">
        <v>1885</v>
      </c>
      <c r="P3918"/>
      <c r="Q3918"/>
      <c r="R3918"/>
      <c r="S3918"/>
      <c r="T3918"/>
      <c r="U3918"/>
      <c r="V3918"/>
      <c r="W3918"/>
    </row>
    <row r="3919" spans="1:23" ht="27" customHeight="1" thickBot="1" x14ac:dyDescent="0.3">
      <c r="A3919" s="97">
        <v>20761</v>
      </c>
      <c r="B3919" s="74">
        <v>4029</v>
      </c>
      <c r="C3919" s="75" t="s">
        <v>40</v>
      </c>
      <c r="D3919" s="76">
        <v>43273.479166666664</v>
      </c>
      <c r="E3919" s="74" t="s">
        <v>41</v>
      </c>
      <c r="F3919" s="33">
        <v>43273.412499999999</v>
      </c>
      <c r="G3919" s="51">
        <f t="shared" si="509"/>
        <v>6.6666666665696539E-2</v>
      </c>
      <c r="H3919" s="31" t="str">
        <f t="shared" si="510"/>
        <v>ACCEPTABLE</v>
      </c>
      <c r="J3919" s="33">
        <v>43273.476388888892</v>
      </c>
      <c r="K3919" s="33">
        <v>43273.488194444442</v>
      </c>
      <c r="L3919" s="27">
        <f t="shared" si="511"/>
        <v>1.1805555550381541E-2</v>
      </c>
      <c r="M3919" s="28" t="str">
        <f t="shared" si="512"/>
        <v>TRUE</v>
      </c>
      <c r="N3919" s="31" t="s">
        <v>41</v>
      </c>
      <c r="O3919" s="29" t="s">
        <v>1886</v>
      </c>
      <c r="P3919"/>
      <c r="Q3919"/>
      <c r="R3919"/>
      <c r="S3919"/>
      <c r="T3919"/>
      <c r="U3919"/>
      <c r="V3919"/>
      <c r="W3919"/>
    </row>
    <row r="3920" spans="1:23" ht="27" customHeight="1" thickBot="1" x14ac:dyDescent="0.3">
      <c r="A3920" s="97">
        <v>20761</v>
      </c>
      <c r="B3920" s="74">
        <v>4030</v>
      </c>
      <c r="C3920" s="75" t="s">
        <v>40</v>
      </c>
      <c r="D3920" s="76">
        <v>43273.496527777781</v>
      </c>
      <c r="E3920" s="74" t="s">
        <v>39</v>
      </c>
      <c r="F3920" s="33">
        <v>43273.412499999999</v>
      </c>
      <c r="G3920" s="51">
        <f t="shared" si="509"/>
        <v>8.4027777782466728E-2</v>
      </c>
      <c r="H3920" s="31" t="str">
        <f t="shared" si="510"/>
        <v>ACCEPTABLE</v>
      </c>
      <c r="J3920" s="33">
        <v>43273.502083333333</v>
      </c>
      <c r="K3920" s="33">
        <v>43273.511111111111</v>
      </c>
      <c r="L3920" s="27">
        <f t="shared" si="511"/>
        <v>9.0277777781011537E-3</v>
      </c>
      <c r="M3920" s="28" t="str">
        <f t="shared" si="512"/>
        <v>TRUE</v>
      </c>
      <c r="N3920" s="31" t="s">
        <v>39</v>
      </c>
      <c r="O3920" s="29" t="s">
        <v>1886</v>
      </c>
      <c r="P3920"/>
      <c r="Q3920"/>
      <c r="R3920"/>
      <c r="S3920"/>
      <c r="T3920"/>
      <c r="U3920"/>
      <c r="V3920"/>
      <c r="W3920"/>
    </row>
    <row r="3921" spans="1:23" ht="27" customHeight="1" thickBot="1" x14ac:dyDescent="0.3">
      <c r="A3921" s="97">
        <v>20760</v>
      </c>
      <c r="B3921" s="74">
        <v>4031</v>
      </c>
      <c r="C3921" s="75" t="s">
        <v>51</v>
      </c>
      <c r="D3921" s="76">
        <v>43274.256944444445</v>
      </c>
      <c r="E3921" s="74" t="s">
        <v>41</v>
      </c>
      <c r="F3921" s="33">
        <v>43274.21875</v>
      </c>
      <c r="G3921" s="51">
        <f t="shared" si="509"/>
        <v>3.8194444445252884E-2</v>
      </c>
      <c r="H3921" s="31" t="str">
        <f t="shared" si="510"/>
        <v>TOO LATE</v>
      </c>
      <c r="J3921" s="33">
        <v>43274.429166666669</v>
      </c>
      <c r="K3921" s="33">
        <v>43274.438888888886</v>
      </c>
      <c r="L3921" s="27">
        <f t="shared" si="511"/>
        <v>9.7222222175332718E-3</v>
      </c>
      <c r="M3921" s="28" t="str">
        <f t="shared" si="512"/>
        <v>TRUE</v>
      </c>
      <c r="N3921" s="31" t="s">
        <v>41</v>
      </c>
      <c r="O3921" s="29" t="s">
        <v>446</v>
      </c>
      <c r="P3921"/>
      <c r="Q3921"/>
      <c r="R3921"/>
      <c r="S3921"/>
      <c r="T3921"/>
      <c r="U3921"/>
      <c r="V3921"/>
      <c r="W3921"/>
    </row>
    <row r="3922" spans="1:23" ht="27" customHeight="1" thickBot="1" x14ac:dyDescent="0.3">
      <c r="A3922" s="98">
        <v>20760</v>
      </c>
      <c r="B3922" s="78">
        <v>4032</v>
      </c>
      <c r="C3922" s="79" t="s">
        <v>340</v>
      </c>
      <c r="D3922" s="80">
        <v>43274.284722222219</v>
      </c>
      <c r="E3922" s="78" t="s">
        <v>39</v>
      </c>
      <c r="F3922" s="33">
        <v>43274.21875</v>
      </c>
      <c r="G3922" s="51">
        <f t="shared" si="509"/>
        <v>6.5972222218988463E-2</v>
      </c>
      <c r="H3922" s="31" t="str">
        <f t="shared" si="510"/>
        <v>ACCEPTABLE</v>
      </c>
      <c r="J3922" s="33">
        <v>43274.455555555556</v>
      </c>
      <c r="K3922" s="33">
        <v>43274.46875</v>
      </c>
      <c r="L3922" s="27">
        <f t="shared" si="511"/>
        <v>1.3194444443797693E-2</v>
      </c>
      <c r="M3922" s="28" t="str">
        <f t="shared" si="512"/>
        <v>TRUE</v>
      </c>
      <c r="N3922" s="31" t="s">
        <v>39</v>
      </c>
      <c r="O3922" s="29" t="s">
        <v>1887</v>
      </c>
      <c r="P3922"/>
      <c r="Q3922"/>
      <c r="R3922"/>
      <c r="S3922"/>
      <c r="T3922"/>
      <c r="U3922"/>
      <c r="V3922"/>
      <c r="W3922"/>
    </row>
    <row r="3923" spans="1:23" ht="27" customHeight="1" thickBot="1" x14ac:dyDescent="0.3">
      <c r="A3923" s="165">
        <v>20762</v>
      </c>
      <c r="B3923" s="78">
        <v>4033</v>
      </c>
      <c r="C3923" s="79" t="s">
        <v>340</v>
      </c>
      <c r="D3923" s="80">
        <v>43274.743055555555</v>
      </c>
      <c r="E3923" s="78" t="s">
        <v>41</v>
      </c>
      <c r="F3923" s="33">
        <v>43274.21875</v>
      </c>
      <c r="G3923" s="51">
        <f t="shared" si="509"/>
        <v>0.52430555555474712</v>
      </c>
      <c r="H3923" s="31" t="str">
        <f t="shared" si="510"/>
        <v>ACCEPTABLE</v>
      </c>
      <c r="J3923" s="33">
        <v>43274.739583333336</v>
      </c>
      <c r="K3923" s="33">
        <v>43274.750694444447</v>
      </c>
      <c r="L3923" s="27">
        <f t="shared" si="511"/>
        <v>1.1111111110949423E-2</v>
      </c>
      <c r="M3923" s="28" t="str">
        <f t="shared" si="512"/>
        <v>TRUE</v>
      </c>
      <c r="N3923" s="31" t="s">
        <v>41</v>
      </c>
      <c r="O3923" s="29" t="s">
        <v>1888</v>
      </c>
      <c r="P3923"/>
      <c r="Q3923"/>
      <c r="R3923"/>
      <c r="S3923"/>
      <c r="T3923"/>
      <c r="U3923"/>
      <c r="V3923"/>
      <c r="W3923"/>
    </row>
    <row r="3924" spans="1:23" ht="27" customHeight="1" thickBot="1" x14ac:dyDescent="0.3">
      <c r="A3924" s="166">
        <v>20762</v>
      </c>
      <c r="B3924" s="137">
        <v>4034</v>
      </c>
      <c r="C3924" s="159" t="s">
        <v>51</v>
      </c>
      <c r="D3924" s="167">
        <v>43274.78125</v>
      </c>
      <c r="E3924" s="137" t="s">
        <v>39</v>
      </c>
      <c r="F3924" s="33">
        <v>43274.21875</v>
      </c>
      <c r="G3924" s="51">
        <f t="shared" si="509"/>
        <v>0.5625</v>
      </c>
      <c r="H3924" s="31" t="str">
        <f t="shared" si="510"/>
        <v>ACCEPTABLE</v>
      </c>
      <c r="J3924" s="33">
        <v>43274.772222222222</v>
      </c>
      <c r="K3924" s="33">
        <v>43274.78125</v>
      </c>
      <c r="L3924" s="27">
        <f t="shared" si="511"/>
        <v>9.0277777781011537E-3</v>
      </c>
      <c r="M3924" s="28" t="str">
        <f t="shared" si="512"/>
        <v>TRUE</v>
      </c>
      <c r="N3924" s="31" t="s">
        <v>39</v>
      </c>
      <c r="O3924" s="29" t="s">
        <v>181</v>
      </c>
      <c r="P3924"/>
      <c r="Q3924"/>
      <c r="R3924"/>
      <c r="S3924"/>
      <c r="T3924"/>
      <c r="U3924"/>
      <c r="V3924"/>
      <c r="W3924"/>
    </row>
    <row r="3925" spans="1:23" ht="27" customHeight="1" thickBot="1" x14ac:dyDescent="0.3">
      <c r="A3925" s="98">
        <v>20762</v>
      </c>
      <c r="B3925" s="78">
        <v>4035</v>
      </c>
      <c r="C3925" s="79" t="s">
        <v>51</v>
      </c>
      <c r="D3925" s="80">
        <v>43276.270833333336</v>
      </c>
      <c r="E3925" s="78" t="s">
        <v>41</v>
      </c>
      <c r="F3925" s="33">
        <v>43275.771527777775</v>
      </c>
      <c r="G3925" s="51">
        <f t="shared" si="509"/>
        <v>0.49930555556056788</v>
      </c>
      <c r="H3925" s="31" t="str">
        <f t="shared" si="510"/>
        <v>ACCEPTABLE</v>
      </c>
      <c r="J3925" s="33">
        <v>43276.272222222222</v>
      </c>
      <c r="K3925" s="33">
        <v>43276.28125</v>
      </c>
      <c r="L3925" s="27">
        <f t="shared" si="511"/>
        <v>9.0277777781011537E-3</v>
      </c>
      <c r="M3925" s="28" t="str">
        <f t="shared" si="512"/>
        <v>TRUE</v>
      </c>
      <c r="N3925" s="31" t="s">
        <v>41</v>
      </c>
      <c r="O3925" s="29" t="s">
        <v>422</v>
      </c>
      <c r="P3925"/>
      <c r="Q3925"/>
      <c r="R3925"/>
      <c r="S3925"/>
      <c r="T3925"/>
      <c r="U3925"/>
      <c r="V3925"/>
      <c r="W3925"/>
    </row>
    <row r="3926" spans="1:23" ht="27" customHeight="1" thickBot="1" x14ac:dyDescent="0.3">
      <c r="A3926" s="98">
        <v>20762</v>
      </c>
      <c r="B3926" s="78">
        <v>4036</v>
      </c>
      <c r="C3926" s="79" t="s">
        <v>340</v>
      </c>
      <c r="D3926" s="80">
        <v>43276.298611111109</v>
      </c>
      <c r="E3926" s="78" t="s">
        <v>39</v>
      </c>
      <c r="F3926" s="33">
        <v>43275.771527777775</v>
      </c>
      <c r="G3926" s="51">
        <f t="shared" si="509"/>
        <v>0.52708333333430346</v>
      </c>
      <c r="H3926" s="31" t="str">
        <f t="shared" si="510"/>
        <v>ACCEPTABLE</v>
      </c>
      <c r="J3926" s="33">
        <v>43276.298611111109</v>
      </c>
      <c r="K3926" s="33">
        <v>43276.311111111114</v>
      </c>
      <c r="L3926" s="27">
        <f t="shared" si="511"/>
        <v>1.2500000004365575E-2</v>
      </c>
      <c r="M3926" s="28" t="str">
        <f t="shared" si="512"/>
        <v>TRUE</v>
      </c>
      <c r="N3926" s="31" t="s">
        <v>39</v>
      </c>
      <c r="O3926" s="29" t="s">
        <v>1889</v>
      </c>
      <c r="P3926"/>
      <c r="Q3926"/>
      <c r="R3926"/>
      <c r="S3926"/>
      <c r="T3926"/>
      <c r="U3926"/>
      <c r="V3926"/>
      <c r="W3926"/>
    </row>
    <row r="3927" spans="1:23" ht="27" customHeight="1" thickBot="1" x14ac:dyDescent="0.3">
      <c r="A3927" s="97">
        <v>20763</v>
      </c>
      <c r="B3927" s="74">
        <v>4037</v>
      </c>
      <c r="C3927" s="75" t="s">
        <v>40</v>
      </c>
      <c r="D3927" s="76">
        <v>43276.947916666664</v>
      </c>
      <c r="E3927" s="74" t="s">
        <v>41</v>
      </c>
      <c r="F3927" s="33">
        <v>43276.722222222219</v>
      </c>
      <c r="G3927" s="51">
        <f t="shared" si="509"/>
        <v>0.22569444444525288</v>
      </c>
      <c r="H3927" s="31" t="str">
        <f t="shared" si="510"/>
        <v>ACCEPTABLE</v>
      </c>
      <c r="J3927" s="33">
        <v>43276.941666666666</v>
      </c>
      <c r="K3927" s="33">
        <v>43276.950694444444</v>
      </c>
      <c r="L3927" s="27">
        <f t="shared" si="511"/>
        <v>9.0277777781011537E-3</v>
      </c>
      <c r="M3927" s="28" t="str">
        <f t="shared" si="512"/>
        <v>TRUE</v>
      </c>
      <c r="N3927" s="31" t="s">
        <v>41</v>
      </c>
      <c r="O3927" s="29" t="s">
        <v>1745</v>
      </c>
      <c r="P3927"/>
      <c r="Q3927"/>
      <c r="R3927"/>
      <c r="S3927"/>
      <c r="T3927"/>
      <c r="U3927"/>
      <c r="V3927"/>
      <c r="W3927"/>
    </row>
    <row r="3928" spans="1:23" ht="27" customHeight="1" thickBot="1" x14ac:dyDescent="0.3">
      <c r="A3928" s="97">
        <v>20763</v>
      </c>
      <c r="B3928" s="74">
        <v>4038</v>
      </c>
      <c r="C3928" s="75" t="s">
        <v>40</v>
      </c>
      <c r="D3928" s="76">
        <v>43276.965277777781</v>
      </c>
      <c r="E3928" s="74" t="s">
        <v>39</v>
      </c>
      <c r="F3928" s="33">
        <v>43276.722222222219</v>
      </c>
      <c r="G3928" s="51">
        <f t="shared" si="509"/>
        <v>0.24305555556202307</v>
      </c>
      <c r="H3928" s="31" t="str">
        <f t="shared" si="510"/>
        <v>ACCEPTABLE</v>
      </c>
      <c r="J3928" s="33">
        <v>43276.964583333334</v>
      </c>
      <c r="K3928" s="33">
        <v>43276.973611111112</v>
      </c>
      <c r="L3928" s="27">
        <f t="shared" si="511"/>
        <v>9.0277777781011537E-3</v>
      </c>
      <c r="M3928" s="28" t="str">
        <f t="shared" si="512"/>
        <v>TRUE</v>
      </c>
      <c r="N3928" s="31" t="s">
        <v>39</v>
      </c>
      <c r="O3928" s="29" t="s">
        <v>1745</v>
      </c>
      <c r="P3928"/>
      <c r="Q3928"/>
      <c r="R3928"/>
      <c r="S3928"/>
      <c r="T3928"/>
      <c r="U3928"/>
      <c r="V3928"/>
      <c r="W3928"/>
    </row>
    <row r="3929" spans="1:23" ht="27" customHeight="1" thickBot="1" x14ac:dyDescent="0.3">
      <c r="A3929" s="98">
        <v>20764</v>
      </c>
      <c r="B3929" s="78">
        <v>4039</v>
      </c>
      <c r="C3929" s="79" t="s">
        <v>340</v>
      </c>
      <c r="D3929" s="80">
        <v>43277.680555555555</v>
      </c>
      <c r="E3929" s="78" t="s">
        <v>41</v>
      </c>
      <c r="F3929" s="33">
        <v>43277.263194444444</v>
      </c>
      <c r="G3929" s="51">
        <f t="shared" si="509"/>
        <v>0.41736111111094942</v>
      </c>
      <c r="H3929" s="31" t="str">
        <f t="shared" si="510"/>
        <v>ACCEPTABLE</v>
      </c>
      <c r="J3929" s="33">
        <v>43277.679166666669</v>
      </c>
      <c r="K3929" s="33">
        <v>43277.693055555559</v>
      </c>
      <c r="L3929" s="27">
        <f t="shared" si="511"/>
        <v>1.3888888890505768E-2</v>
      </c>
      <c r="M3929" s="28" t="str">
        <f t="shared" si="512"/>
        <v>TRUE</v>
      </c>
      <c r="N3929" s="31" t="s">
        <v>41</v>
      </c>
      <c r="O3929" s="29" t="s">
        <v>1169</v>
      </c>
      <c r="P3929"/>
      <c r="Q3929"/>
      <c r="R3929"/>
      <c r="S3929"/>
      <c r="T3929"/>
      <c r="U3929"/>
      <c r="V3929"/>
      <c r="W3929"/>
    </row>
    <row r="3930" spans="1:23" ht="27" customHeight="1" thickBot="1" x14ac:dyDescent="0.3">
      <c r="A3930" s="98">
        <v>20764</v>
      </c>
      <c r="B3930" s="78">
        <v>4040</v>
      </c>
      <c r="C3930" s="79" t="s">
        <v>51</v>
      </c>
      <c r="D3930" s="80">
        <v>43277.708333333336</v>
      </c>
      <c r="E3930" s="78" t="s">
        <v>39</v>
      </c>
      <c r="F3930" s="33">
        <v>43277.263194444444</v>
      </c>
      <c r="G3930" s="51">
        <f t="shared" si="509"/>
        <v>0.44513888889196096</v>
      </c>
      <c r="H3930" s="31" t="str">
        <f t="shared" si="510"/>
        <v>ACCEPTABLE</v>
      </c>
      <c r="J3930" s="33">
        <v>43277.71875</v>
      </c>
      <c r="K3930" s="33">
        <v>43277.727083333331</v>
      </c>
      <c r="L3930" s="27">
        <f t="shared" si="511"/>
        <v>8.333333331393078E-3</v>
      </c>
      <c r="M3930" s="28" t="str">
        <f t="shared" si="512"/>
        <v>TRUE</v>
      </c>
      <c r="N3930" s="31" t="s">
        <v>39</v>
      </c>
      <c r="O3930" s="29" t="s">
        <v>422</v>
      </c>
      <c r="P3930"/>
      <c r="Q3930"/>
      <c r="R3930"/>
      <c r="S3930"/>
      <c r="T3930"/>
      <c r="U3930"/>
      <c r="V3930"/>
      <c r="W3930"/>
    </row>
    <row r="3931" spans="1:23" ht="27" customHeight="1" thickBot="1" x14ac:dyDescent="0.3">
      <c r="A3931" s="97">
        <v>20764</v>
      </c>
      <c r="B3931" s="74">
        <v>4041</v>
      </c>
      <c r="C3931" s="75" t="s">
        <v>64</v>
      </c>
      <c r="D3931" s="76">
        <v>43278.256944444445</v>
      </c>
      <c r="E3931" s="74" t="s">
        <v>41</v>
      </c>
      <c r="F3931" s="33">
        <v>43277.92083333333</v>
      </c>
      <c r="G3931" s="51">
        <f t="shared" si="509"/>
        <v>0.336111111115315</v>
      </c>
      <c r="H3931" s="31" t="str">
        <f t="shared" si="510"/>
        <v>ACCEPTABLE</v>
      </c>
      <c r="J3931" s="33">
        <v>43278.260416666664</v>
      </c>
      <c r="K3931" s="33">
        <v>43278.270833333336</v>
      </c>
      <c r="L3931" s="27">
        <f t="shared" si="511"/>
        <v>1.0416666671517305E-2</v>
      </c>
      <c r="M3931" s="28" t="str">
        <f t="shared" si="512"/>
        <v>TRUE</v>
      </c>
      <c r="N3931" s="31" t="s">
        <v>41</v>
      </c>
      <c r="O3931" s="29" t="s">
        <v>96</v>
      </c>
      <c r="P3931"/>
      <c r="Q3931"/>
      <c r="R3931"/>
      <c r="S3931"/>
      <c r="T3931"/>
      <c r="U3931"/>
      <c r="V3931"/>
      <c r="W3931"/>
    </row>
    <row r="3932" spans="1:23" ht="27" customHeight="1" thickBot="1" x14ac:dyDescent="0.3">
      <c r="A3932" s="98">
        <v>20764</v>
      </c>
      <c r="B3932" s="78">
        <v>4042</v>
      </c>
      <c r="C3932" s="79" t="s">
        <v>64</v>
      </c>
      <c r="D3932" s="80">
        <v>43278.3125</v>
      </c>
      <c r="E3932" s="78" t="s">
        <v>39</v>
      </c>
      <c r="F3932" s="33">
        <v>43278.270138888889</v>
      </c>
      <c r="G3932" s="51">
        <f t="shared" si="509"/>
        <v>4.2361111110949423E-2</v>
      </c>
      <c r="H3932" s="31" t="str">
        <f t="shared" si="510"/>
        <v>ACCEPTABLE</v>
      </c>
      <c r="J3932" s="33">
        <v>43278.308333333334</v>
      </c>
      <c r="K3932" s="33">
        <v>43278.316666666666</v>
      </c>
      <c r="L3932" s="27">
        <f t="shared" si="511"/>
        <v>8.333333331393078E-3</v>
      </c>
      <c r="M3932" s="28" t="str">
        <f t="shared" si="512"/>
        <v>TRUE</v>
      </c>
      <c r="N3932" s="31" t="s">
        <v>39</v>
      </c>
      <c r="O3932" s="29" t="s">
        <v>96</v>
      </c>
      <c r="P3932"/>
      <c r="Q3932"/>
      <c r="R3932"/>
      <c r="S3932"/>
      <c r="T3932"/>
      <c r="U3932"/>
      <c r="V3932"/>
      <c r="W3932"/>
    </row>
    <row r="3933" spans="1:23" ht="27" customHeight="1" thickBot="1" x14ac:dyDescent="0.3">
      <c r="A3933" s="97">
        <v>20764</v>
      </c>
      <c r="B3933" s="74">
        <v>4043</v>
      </c>
      <c r="C3933" s="75" t="s">
        <v>68</v>
      </c>
      <c r="D3933" s="76">
        <v>43278.611111111109</v>
      </c>
      <c r="E3933" s="74" t="s">
        <v>41</v>
      </c>
      <c r="F3933" s="33">
        <v>43278.458333333336</v>
      </c>
      <c r="G3933" s="51">
        <f t="shared" si="509"/>
        <v>0.15277777777373558</v>
      </c>
      <c r="H3933" s="31" t="str">
        <f t="shared" si="510"/>
        <v>ACCEPTABLE</v>
      </c>
      <c r="J3933" s="33">
        <v>43278.614583333336</v>
      </c>
      <c r="K3933" s="33">
        <v>43278.622916666667</v>
      </c>
      <c r="L3933" s="27">
        <f t="shared" si="511"/>
        <v>8.333333331393078E-3</v>
      </c>
      <c r="M3933" s="28" t="str">
        <f t="shared" si="512"/>
        <v>TRUE</v>
      </c>
      <c r="N3933" s="31" t="s">
        <v>41</v>
      </c>
      <c r="O3933" s="29" t="s">
        <v>1890</v>
      </c>
      <c r="P3933"/>
      <c r="Q3933"/>
      <c r="R3933"/>
      <c r="S3933"/>
      <c r="T3933"/>
      <c r="U3933"/>
      <c r="V3933"/>
      <c r="W3933"/>
    </row>
    <row r="3934" spans="1:23" ht="27" customHeight="1" thickBot="1" x14ac:dyDescent="0.3">
      <c r="A3934" s="97">
        <v>20764</v>
      </c>
      <c r="B3934" s="74">
        <v>4044</v>
      </c>
      <c r="C3934" s="75" t="s">
        <v>340</v>
      </c>
      <c r="D3934" s="76">
        <v>43278.638888888891</v>
      </c>
      <c r="E3934" s="74" t="s">
        <v>39</v>
      </c>
      <c r="F3934" s="33">
        <v>43278.458333333336</v>
      </c>
      <c r="G3934" s="51">
        <f t="shared" si="509"/>
        <v>0.18055555555474712</v>
      </c>
      <c r="H3934" s="31" t="str">
        <f t="shared" si="510"/>
        <v>ACCEPTABLE</v>
      </c>
      <c r="J3934" s="33">
        <v>43278.635416666664</v>
      </c>
      <c r="K3934" s="33">
        <v>43278.649305555555</v>
      </c>
      <c r="L3934" s="27">
        <f t="shared" si="511"/>
        <v>1.3888888890505768E-2</v>
      </c>
      <c r="M3934" s="28" t="str">
        <f t="shared" si="512"/>
        <v>TRUE</v>
      </c>
      <c r="N3934" s="31" t="s">
        <v>39</v>
      </c>
      <c r="O3934" s="29" t="s">
        <v>562</v>
      </c>
      <c r="P3934"/>
      <c r="Q3934"/>
      <c r="R3934"/>
      <c r="S3934"/>
      <c r="T3934"/>
      <c r="U3934"/>
      <c r="V3934"/>
      <c r="W3934"/>
    </row>
    <row r="3935" spans="1:23" ht="27" customHeight="1" thickBot="1" x14ac:dyDescent="0.3">
      <c r="A3935" s="98">
        <v>20765</v>
      </c>
      <c r="B3935" s="78">
        <v>4045</v>
      </c>
      <c r="C3935" s="79" t="s">
        <v>40</v>
      </c>
      <c r="D3935" s="80">
        <v>43278.708333333336</v>
      </c>
      <c r="E3935" s="78" t="s">
        <v>41</v>
      </c>
      <c r="F3935" s="33">
        <v>43278.458333333336</v>
      </c>
      <c r="G3935" s="51">
        <f t="shared" si="509"/>
        <v>0.25</v>
      </c>
      <c r="H3935" s="31" t="str">
        <f t="shared" si="510"/>
        <v>ACCEPTABLE</v>
      </c>
      <c r="J3935" s="33">
        <v>43278.693055555559</v>
      </c>
      <c r="K3935" s="33">
        <v>43278.703472222223</v>
      </c>
      <c r="L3935" s="27">
        <f t="shared" si="511"/>
        <v>1.0416666664241347E-2</v>
      </c>
      <c r="M3935" s="28" t="str">
        <f t="shared" si="512"/>
        <v>TRUE</v>
      </c>
      <c r="N3935" s="31" t="s">
        <v>41</v>
      </c>
      <c r="O3935" s="29" t="s">
        <v>827</v>
      </c>
      <c r="P3935"/>
      <c r="Q3935"/>
      <c r="R3935"/>
      <c r="S3935"/>
      <c r="T3935"/>
      <c r="U3935"/>
      <c r="V3935"/>
      <c r="W3935"/>
    </row>
    <row r="3936" spans="1:23" ht="27" customHeight="1" thickBot="1" x14ac:dyDescent="0.3">
      <c r="A3936" s="98">
        <v>20765</v>
      </c>
      <c r="B3936" s="78">
        <v>4046</v>
      </c>
      <c r="C3936" s="79" t="s">
        <v>43</v>
      </c>
      <c r="D3936" s="80">
        <v>43278.743055555555</v>
      </c>
      <c r="E3936" s="78" t="s">
        <v>39</v>
      </c>
      <c r="F3936" s="33">
        <v>43278.458333333336</v>
      </c>
      <c r="G3936" s="51">
        <f t="shared" si="509"/>
        <v>0.28472222221898846</v>
      </c>
      <c r="H3936" s="31" t="str">
        <f t="shared" si="510"/>
        <v>ACCEPTABLE</v>
      </c>
      <c r="J3936" s="33">
        <v>43278.725694444445</v>
      </c>
      <c r="K3936" s="33">
        <v>43278.736111111109</v>
      </c>
      <c r="L3936" s="27">
        <f t="shared" si="511"/>
        <v>1.0416666664241347E-2</v>
      </c>
      <c r="M3936" s="28" t="str">
        <f t="shared" si="512"/>
        <v>TRUE</v>
      </c>
      <c r="N3936" s="31" t="s">
        <v>39</v>
      </c>
      <c r="O3936" s="29" t="s">
        <v>398</v>
      </c>
      <c r="P3936"/>
      <c r="Q3936"/>
      <c r="R3936"/>
      <c r="S3936"/>
      <c r="T3936"/>
      <c r="U3936"/>
      <c r="V3936"/>
      <c r="W3936"/>
    </row>
    <row r="3937" spans="1:23" ht="27" customHeight="1" thickBot="1" x14ac:dyDescent="0.3">
      <c r="A3937" s="98">
        <v>20765</v>
      </c>
      <c r="B3937" s="78">
        <v>4047</v>
      </c>
      <c r="C3937" s="79" t="s">
        <v>43</v>
      </c>
      <c r="D3937" s="80">
        <v>43279.361111111109</v>
      </c>
      <c r="E3937" s="78" t="s">
        <v>41</v>
      </c>
      <c r="F3937" s="33">
        <v>43279.283333333333</v>
      </c>
      <c r="G3937" s="51">
        <f t="shared" si="509"/>
        <v>7.7777777776645962E-2</v>
      </c>
      <c r="H3937" s="31" t="str">
        <f t="shared" si="510"/>
        <v>ACCEPTABLE</v>
      </c>
      <c r="J3937" s="33">
        <v>43279.434027777781</v>
      </c>
      <c r="K3937" s="33">
        <v>43279.443055555559</v>
      </c>
      <c r="L3937" s="27">
        <f t="shared" si="511"/>
        <v>9.0277777781011537E-3</v>
      </c>
      <c r="M3937" s="28" t="str">
        <f t="shared" si="512"/>
        <v>TRUE</v>
      </c>
      <c r="N3937" s="31" t="s">
        <v>41</v>
      </c>
      <c r="O3937" s="29" t="s">
        <v>54</v>
      </c>
      <c r="P3937"/>
      <c r="Q3937"/>
      <c r="R3937"/>
      <c r="S3937"/>
      <c r="T3937"/>
      <c r="U3937"/>
      <c r="V3937"/>
      <c r="W3937"/>
    </row>
    <row r="3938" spans="1:23" ht="27" customHeight="1" thickBot="1" x14ac:dyDescent="0.3">
      <c r="A3938" s="98">
        <v>20765</v>
      </c>
      <c r="B3938" s="78">
        <v>4048</v>
      </c>
      <c r="C3938" s="79" t="s">
        <v>40</v>
      </c>
      <c r="D3938" s="80">
        <v>43279.388888888891</v>
      </c>
      <c r="E3938" s="78" t="s">
        <v>39</v>
      </c>
      <c r="F3938" s="33">
        <v>43279.283333333333</v>
      </c>
      <c r="G3938" s="51">
        <f t="shared" si="509"/>
        <v>0.1055555555576575</v>
      </c>
      <c r="H3938" s="31" t="str">
        <f t="shared" si="510"/>
        <v>ACCEPTABLE</v>
      </c>
      <c r="J3938" s="33">
        <v>43279.458333333336</v>
      </c>
      <c r="K3938" s="33">
        <v>43279.468055555553</v>
      </c>
      <c r="L3938" s="27">
        <f t="shared" si="511"/>
        <v>9.7222222175332718E-3</v>
      </c>
      <c r="M3938" s="28" t="str">
        <f t="shared" si="512"/>
        <v>TRUE</v>
      </c>
      <c r="N3938" s="31" t="s">
        <v>39</v>
      </c>
      <c r="O3938" s="29" t="s">
        <v>657</v>
      </c>
      <c r="P3938"/>
      <c r="Q3938"/>
      <c r="R3938"/>
      <c r="S3938"/>
      <c r="T3938"/>
      <c r="U3938"/>
      <c r="V3938"/>
      <c r="W3938"/>
    </row>
    <row r="3939" spans="1:23" ht="27" customHeight="1" thickBot="1" x14ac:dyDescent="0.3">
      <c r="A3939" s="97">
        <v>20766</v>
      </c>
      <c r="B3939" s="74">
        <v>4049</v>
      </c>
      <c r="C3939" s="75" t="s">
        <v>340</v>
      </c>
      <c r="D3939" s="76">
        <v>43279.454861111109</v>
      </c>
      <c r="E3939" s="74" t="s">
        <v>41</v>
      </c>
      <c r="F3939" s="33">
        <v>43279.283333333333</v>
      </c>
      <c r="G3939" s="51">
        <f t="shared" si="509"/>
        <v>0.17152777777664596</v>
      </c>
      <c r="H3939" s="31" t="str">
        <f t="shared" si="510"/>
        <v>ACCEPTABLE</v>
      </c>
      <c r="J3939" s="33">
        <v>43279.50277777778</v>
      </c>
      <c r="K3939" s="33">
        <v>43279.513888888891</v>
      </c>
      <c r="L3939" s="27">
        <f t="shared" si="511"/>
        <v>1.1111111110949423E-2</v>
      </c>
      <c r="M3939" s="28" t="str">
        <f t="shared" si="512"/>
        <v>TRUE</v>
      </c>
      <c r="N3939" s="31" t="s">
        <v>41</v>
      </c>
      <c r="O3939" s="29" t="s">
        <v>1891</v>
      </c>
      <c r="P3939"/>
      <c r="Q3939"/>
      <c r="R3939"/>
      <c r="S3939"/>
      <c r="T3939"/>
      <c r="U3939"/>
      <c r="V3939"/>
      <c r="W3939"/>
    </row>
    <row r="3940" spans="1:23" ht="27" customHeight="1" thickBot="1" x14ac:dyDescent="0.3">
      <c r="A3940" s="97">
        <v>20766</v>
      </c>
      <c r="B3940" s="74">
        <v>4050</v>
      </c>
      <c r="C3940" s="75" t="s">
        <v>51</v>
      </c>
      <c r="D3940" s="76">
        <v>43279.489583333336</v>
      </c>
      <c r="E3940" s="74" t="s">
        <v>39</v>
      </c>
      <c r="F3940" s="33">
        <v>43279.283333333333</v>
      </c>
      <c r="G3940" s="51">
        <f t="shared" si="509"/>
        <v>0.20625000000291038</v>
      </c>
      <c r="H3940" s="31" t="str">
        <f t="shared" si="510"/>
        <v>ACCEPTABLE</v>
      </c>
      <c r="J3940" s="33">
        <v>43279.536805555559</v>
      </c>
      <c r="K3940" s="33">
        <v>43279.543055555558</v>
      </c>
      <c r="L3940" s="27">
        <f t="shared" si="511"/>
        <v>6.2499999985448085E-3</v>
      </c>
      <c r="M3940" s="28" t="str">
        <f t="shared" si="512"/>
        <v>TRUE</v>
      </c>
      <c r="N3940" s="31" t="s">
        <v>128</v>
      </c>
      <c r="O3940" s="29" t="s">
        <v>1892</v>
      </c>
      <c r="P3940"/>
      <c r="Q3940"/>
      <c r="R3940"/>
      <c r="S3940"/>
      <c r="T3940"/>
      <c r="U3940"/>
      <c r="V3940"/>
      <c r="W3940"/>
    </row>
    <row r="3941" spans="1:23" ht="27" customHeight="1" thickBot="1" x14ac:dyDescent="0.3">
      <c r="A3941" s="97">
        <v>20767</v>
      </c>
      <c r="B3941" s="74">
        <v>4052</v>
      </c>
      <c r="C3941" s="75" t="s">
        <v>40</v>
      </c>
      <c r="D3941" s="76">
        <v>43279.53125</v>
      </c>
      <c r="E3941" s="74" t="s">
        <v>39</v>
      </c>
      <c r="F3941" s="33">
        <v>43279.283333333333</v>
      </c>
      <c r="G3941" s="51">
        <f t="shared" si="509"/>
        <v>0.24791666666715173</v>
      </c>
      <c r="H3941" s="31" t="str">
        <f t="shared" si="510"/>
        <v>ACCEPTABLE</v>
      </c>
      <c r="J3941" s="33">
        <v>43279.5625</v>
      </c>
      <c r="K3941" s="33">
        <v>43279.574305555558</v>
      </c>
      <c r="L3941" s="27">
        <f t="shared" si="511"/>
        <v>1.1805555557657499E-2</v>
      </c>
      <c r="M3941" s="28" t="str">
        <f t="shared" si="512"/>
        <v>TRUE</v>
      </c>
      <c r="N3941" s="31" t="s">
        <v>39</v>
      </c>
      <c r="O3941" s="29" t="s">
        <v>1893</v>
      </c>
      <c r="P3941"/>
      <c r="Q3941"/>
      <c r="R3941"/>
      <c r="S3941"/>
      <c r="T3941"/>
      <c r="U3941"/>
      <c r="V3941"/>
      <c r="W3941"/>
    </row>
    <row r="3942" spans="1:23" ht="27" customHeight="1" thickBot="1" x14ac:dyDescent="0.3">
      <c r="A3942" s="97">
        <v>20766</v>
      </c>
      <c r="B3942" s="74">
        <v>4053</v>
      </c>
      <c r="C3942" s="75" t="s">
        <v>51</v>
      </c>
      <c r="D3942" s="76">
        <v>43280.503472222219</v>
      </c>
      <c r="E3942" s="74" t="s">
        <v>41</v>
      </c>
      <c r="F3942" s="33">
        <v>43280.274305555555</v>
      </c>
      <c r="G3942" s="51">
        <f t="shared" si="509"/>
        <v>0.22916666666424135</v>
      </c>
      <c r="H3942" s="31" t="str">
        <f t="shared" si="510"/>
        <v>ACCEPTABLE</v>
      </c>
      <c r="J3942" s="33">
        <v>43280.517361111109</v>
      </c>
      <c r="K3942" s="33">
        <v>43280.526388888888</v>
      </c>
      <c r="L3942" s="27">
        <f t="shared" si="511"/>
        <v>9.0277777781011537E-3</v>
      </c>
      <c r="M3942" s="28" t="str">
        <f t="shared" si="512"/>
        <v>TRUE</v>
      </c>
      <c r="N3942" s="31" t="s">
        <v>41</v>
      </c>
      <c r="O3942" s="29" t="s">
        <v>181</v>
      </c>
      <c r="P3942"/>
      <c r="Q3942"/>
      <c r="R3942"/>
      <c r="S3942"/>
      <c r="T3942"/>
      <c r="U3942"/>
      <c r="V3942"/>
      <c r="W3942"/>
    </row>
    <row r="3943" spans="1:23" ht="27" customHeight="1" thickBot="1" x14ac:dyDescent="0.3">
      <c r="A3943" s="97">
        <v>20766</v>
      </c>
      <c r="B3943" s="74">
        <v>4054</v>
      </c>
      <c r="C3943" s="75" t="s">
        <v>340</v>
      </c>
      <c r="D3943" s="76">
        <v>43280.534722222219</v>
      </c>
      <c r="E3943" s="74" t="s">
        <v>39</v>
      </c>
      <c r="F3943" s="33">
        <v>43280.274305555555</v>
      </c>
      <c r="G3943" s="51">
        <f t="shared" si="509"/>
        <v>0.26041666666424135</v>
      </c>
      <c r="H3943" s="31" t="str">
        <f t="shared" si="510"/>
        <v>ACCEPTABLE</v>
      </c>
      <c r="J3943" s="33">
        <v>43280.545138888891</v>
      </c>
      <c r="K3943" s="33">
        <v>43280.555555555555</v>
      </c>
      <c r="L3943" s="27">
        <f t="shared" si="511"/>
        <v>1.0416666664241347E-2</v>
      </c>
      <c r="M3943" s="28" t="str">
        <f t="shared" si="512"/>
        <v>TRUE</v>
      </c>
      <c r="N3943" s="31" t="s">
        <v>39</v>
      </c>
      <c r="O3943" s="29" t="s">
        <v>1681</v>
      </c>
      <c r="P3943"/>
      <c r="Q3943"/>
      <c r="R3943"/>
      <c r="S3943"/>
      <c r="T3943"/>
      <c r="U3943"/>
      <c r="V3943"/>
      <c r="W3943"/>
    </row>
    <row r="3944" spans="1:23" ht="27" customHeight="1" thickBot="1" x14ac:dyDescent="0.3">
      <c r="A3944" s="97">
        <v>20768</v>
      </c>
      <c r="B3944" s="74">
        <v>4055</v>
      </c>
      <c r="C3944" s="75" t="s">
        <v>340</v>
      </c>
      <c r="D3944" s="76">
        <v>43280.611111111109</v>
      </c>
      <c r="E3944" s="74" t="s">
        <v>41</v>
      </c>
      <c r="F3944" s="33">
        <v>43280.274305555555</v>
      </c>
      <c r="G3944" s="51">
        <f t="shared" si="509"/>
        <v>0.33680555555474712</v>
      </c>
      <c r="H3944" s="31" t="str">
        <f t="shared" si="510"/>
        <v>ACCEPTABLE</v>
      </c>
      <c r="J3944" s="33">
        <v>43280.602083333331</v>
      </c>
      <c r="K3944" s="33">
        <v>43280.612500000003</v>
      </c>
      <c r="L3944" s="27">
        <f t="shared" si="511"/>
        <v>1.0416666671517305E-2</v>
      </c>
      <c r="M3944" s="28" t="str">
        <f t="shared" si="512"/>
        <v>TRUE</v>
      </c>
      <c r="N3944" s="31" t="s">
        <v>41</v>
      </c>
      <c r="O3944" s="29" t="s">
        <v>1894</v>
      </c>
      <c r="P3944"/>
      <c r="Q3944"/>
      <c r="R3944"/>
      <c r="S3944"/>
      <c r="T3944"/>
      <c r="U3944"/>
      <c r="V3944"/>
      <c r="W3944"/>
    </row>
    <row r="3945" spans="1:23" ht="27" customHeight="1" thickBot="1" x14ac:dyDescent="0.3">
      <c r="A3945" s="98">
        <v>20768</v>
      </c>
      <c r="B3945" s="78">
        <v>4056</v>
      </c>
      <c r="C3945" s="79" t="s">
        <v>51</v>
      </c>
      <c r="D3945" s="80">
        <v>43280.645833333336</v>
      </c>
      <c r="E3945" s="78" t="s">
        <v>39</v>
      </c>
      <c r="F3945" s="33">
        <v>43280.274305555555</v>
      </c>
      <c r="G3945" s="51">
        <f t="shared" si="509"/>
        <v>0.37152777778101154</v>
      </c>
      <c r="H3945" s="31" t="str">
        <f t="shared" si="510"/>
        <v>ACCEPTABLE</v>
      </c>
      <c r="J3945" s="33">
        <v>43280.644444444442</v>
      </c>
      <c r="K3945" s="33">
        <v>43280.649305555555</v>
      </c>
      <c r="L3945" s="27">
        <f t="shared" si="511"/>
        <v>4.8611111124046147E-3</v>
      </c>
      <c r="M3945" s="28" t="str">
        <f t="shared" si="512"/>
        <v>TRUE</v>
      </c>
      <c r="N3945" s="31" t="s">
        <v>39</v>
      </c>
      <c r="O3945" s="29" t="s">
        <v>422</v>
      </c>
      <c r="P3945"/>
      <c r="Q3945"/>
      <c r="R3945"/>
      <c r="S3945"/>
      <c r="T3945"/>
      <c r="U3945"/>
      <c r="V3945"/>
      <c r="W3945"/>
    </row>
    <row r="3946" spans="1:23" ht="27" customHeight="1" thickBot="1" x14ac:dyDescent="0.3">
      <c r="A3946" s="97">
        <v>20768</v>
      </c>
      <c r="B3946" s="74">
        <v>4057</v>
      </c>
      <c r="C3946" s="75" t="s">
        <v>51</v>
      </c>
      <c r="D3946" s="76">
        <v>43282.215277777781</v>
      </c>
      <c r="E3946" s="74" t="s">
        <v>41</v>
      </c>
      <c r="F3946" s="33">
        <v>43281.717361111114</v>
      </c>
      <c r="G3946" s="51">
        <f t="shared" ref="G3946:G4000" si="513">IF(D3946="","",D3946-F3946)</f>
        <v>0.49791666666715173</v>
      </c>
      <c r="H3946" s="31" t="str">
        <f t="shared" si="510"/>
        <v>ACCEPTABLE</v>
      </c>
      <c r="J3946" s="33">
        <v>43282.197916666664</v>
      </c>
      <c r="K3946" s="33">
        <v>43282.206944444442</v>
      </c>
      <c r="L3946" s="27">
        <f t="shared" si="511"/>
        <v>9.0277777781011537E-3</v>
      </c>
      <c r="M3946" s="28" t="str">
        <f t="shared" si="512"/>
        <v>TRUE</v>
      </c>
      <c r="N3946" s="31" t="s">
        <v>41</v>
      </c>
      <c r="O3946" s="29" t="s">
        <v>821</v>
      </c>
      <c r="P3946"/>
      <c r="Q3946"/>
      <c r="R3946"/>
      <c r="S3946"/>
      <c r="T3946"/>
      <c r="U3946"/>
      <c r="V3946"/>
      <c r="W3946"/>
    </row>
    <row r="3947" spans="1:23" ht="27" customHeight="1" thickBot="1" x14ac:dyDescent="0.3">
      <c r="A3947" s="97">
        <v>20768</v>
      </c>
      <c r="B3947" s="74">
        <v>4058</v>
      </c>
      <c r="C3947" s="75" t="s">
        <v>340</v>
      </c>
      <c r="D3947" s="76">
        <v>43282.243055555555</v>
      </c>
      <c r="E3947" s="74" t="s">
        <v>39</v>
      </c>
      <c r="F3947" s="33">
        <v>43281.717361111114</v>
      </c>
      <c r="G3947" s="51">
        <f t="shared" si="513"/>
        <v>0.52569444444088731</v>
      </c>
      <c r="H3947" s="31" t="str">
        <f t="shared" si="510"/>
        <v>ACCEPTABLE</v>
      </c>
      <c r="J3947" s="33">
        <v>43282.261805555558</v>
      </c>
      <c r="K3947" s="33">
        <v>43282.272222222222</v>
      </c>
      <c r="L3947" s="27">
        <f t="shared" si="511"/>
        <v>1.0416666664241347E-2</v>
      </c>
      <c r="M3947" s="28" t="str">
        <f t="shared" si="512"/>
        <v>TRUE</v>
      </c>
      <c r="N3947" s="31" t="s">
        <v>39</v>
      </c>
      <c r="O3947" s="29" t="s">
        <v>1895</v>
      </c>
      <c r="P3947"/>
      <c r="Q3947"/>
      <c r="R3947"/>
      <c r="S3947"/>
      <c r="T3947"/>
      <c r="U3947"/>
      <c r="V3947"/>
      <c r="W3947"/>
    </row>
    <row r="3948" spans="1:23" ht="27" customHeight="1" thickBot="1" x14ac:dyDescent="0.3">
      <c r="A3948" s="97">
        <v>20769</v>
      </c>
      <c r="B3948" s="74">
        <v>4059</v>
      </c>
      <c r="C3948" s="75" t="s">
        <v>40</v>
      </c>
      <c r="D3948" s="76">
        <v>43283.027777777781</v>
      </c>
      <c r="E3948" s="74" t="s">
        <v>41</v>
      </c>
      <c r="F3948" s="33">
        <v>43282.775694444441</v>
      </c>
      <c r="G3948" s="51">
        <f t="shared" si="513"/>
        <v>0.25208333334012423</v>
      </c>
      <c r="H3948" s="31" t="str">
        <f t="shared" si="510"/>
        <v>ACCEPTABLE</v>
      </c>
      <c r="J3948" s="33">
        <v>43283.051388888889</v>
      </c>
      <c r="K3948" s="33">
        <v>43283.061111111114</v>
      </c>
      <c r="L3948" s="27">
        <f t="shared" si="511"/>
        <v>9.7222222248092294E-3</v>
      </c>
      <c r="M3948" s="28" t="str">
        <f t="shared" si="512"/>
        <v>TRUE</v>
      </c>
      <c r="N3948" s="31" t="s">
        <v>41</v>
      </c>
      <c r="O3948" s="29" t="s">
        <v>1404</v>
      </c>
      <c r="P3948"/>
      <c r="Q3948"/>
      <c r="R3948"/>
      <c r="S3948"/>
      <c r="T3948"/>
      <c r="U3948"/>
      <c r="V3948"/>
      <c r="W3948"/>
    </row>
    <row r="3949" spans="1:23" ht="27" customHeight="1" thickBot="1" x14ac:dyDescent="0.3">
      <c r="A3949" s="97">
        <v>20769</v>
      </c>
      <c r="B3949" s="74">
        <v>4060</v>
      </c>
      <c r="C3949" s="75" t="s">
        <v>43</v>
      </c>
      <c r="D3949" s="76">
        <v>43283.0625</v>
      </c>
      <c r="E3949" s="74" t="s">
        <v>39</v>
      </c>
      <c r="F3949" s="33">
        <v>43282.775694444441</v>
      </c>
      <c r="G3949" s="51">
        <f t="shared" si="513"/>
        <v>0.28680555555911269</v>
      </c>
      <c r="H3949" s="31" t="str">
        <f t="shared" si="510"/>
        <v>ACCEPTABLE</v>
      </c>
      <c r="J3949" s="33">
        <v>43283.07708333333</v>
      </c>
      <c r="K3949" s="33">
        <v>43283.086111111108</v>
      </c>
      <c r="L3949" s="27">
        <f t="shared" si="511"/>
        <v>9.0277777781011537E-3</v>
      </c>
      <c r="M3949" s="28" t="str">
        <f t="shared" si="512"/>
        <v>TRUE</v>
      </c>
      <c r="N3949" s="31" t="s">
        <v>39</v>
      </c>
      <c r="O3949" s="29" t="s">
        <v>398</v>
      </c>
      <c r="P3949"/>
      <c r="Q3949"/>
      <c r="R3949"/>
      <c r="S3949"/>
      <c r="T3949"/>
      <c r="U3949"/>
      <c r="V3949"/>
      <c r="W3949"/>
    </row>
    <row r="3950" spans="1:23" ht="27" customHeight="1" thickBot="1" x14ac:dyDescent="0.3">
      <c r="A3950" s="97">
        <v>20769</v>
      </c>
      <c r="B3950" s="74">
        <v>4061</v>
      </c>
      <c r="C3950" s="75" t="s">
        <v>43</v>
      </c>
      <c r="D3950" s="76">
        <v>43284.027777777781</v>
      </c>
      <c r="E3950" s="74" t="s">
        <v>41</v>
      </c>
      <c r="F3950" s="33">
        <v>43283.713194444441</v>
      </c>
      <c r="G3950" s="51">
        <f t="shared" si="513"/>
        <v>0.31458333334012423</v>
      </c>
      <c r="H3950" s="31" t="str">
        <f t="shared" si="510"/>
        <v>ACCEPTABLE</v>
      </c>
      <c r="J3950" s="33">
        <v>43284.039583333331</v>
      </c>
      <c r="K3950" s="33">
        <v>43284.048611111109</v>
      </c>
      <c r="L3950" s="27">
        <f t="shared" si="511"/>
        <v>9.0277777781011537E-3</v>
      </c>
      <c r="M3950" s="28" t="str">
        <f t="shared" si="512"/>
        <v>TRUE</v>
      </c>
      <c r="N3950" s="31" t="s">
        <v>41</v>
      </c>
      <c r="O3950" s="29" t="s">
        <v>398</v>
      </c>
      <c r="P3950"/>
      <c r="Q3950"/>
      <c r="R3950"/>
      <c r="S3950"/>
      <c r="T3950"/>
      <c r="U3950"/>
      <c r="V3950"/>
      <c r="W3950"/>
    </row>
    <row r="3951" spans="1:23" ht="27" customHeight="1" thickBot="1" x14ac:dyDescent="0.3">
      <c r="A3951" s="97">
        <v>20769</v>
      </c>
      <c r="B3951" s="74">
        <v>4062</v>
      </c>
      <c r="C3951" s="75" t="s">
        <v>40</v>
      </c>
      <c r="D3951" s="76">
        <v>43284.055555555555</v>
      </c>
      <c r="E3951" s="74" t="s">
        <v>39</v>
      </c>
      <c r="F3951" s="33">
        <v>43283.713194444441</v>
      </c>
      <c r="G3951" s="51">
        <f t="shared" si="513"/>
        <v>0.34236111111385981</v>
      </c>
      <c r="H3951" s="31" t="str">
        <f t="shared" si="510"/>
        <v>ACCEPTABLE</v>
      </c>
      <c r="J3951" s="33">
        <v>43284.067361111112</v>
      </c>
      <c r="K3951" s="33">
        <v>43284.07708333333</v>
      </c>
      <c r="L3951" s="27">
        <f t="shared" si="511"/>
        <v>9.7222222175332718E-3</v>
      </c>
      <c r="M3951" s="28" t="str">
        <f t="shared" si="512"/>
        <v>TRUE</v>
      </c>
      <c r="N3951" s="31" t="s">
        <v>39</v>
      </c>
      <c r="O3951" s="29" t="s">
        <v>1404</v>
      </c>
      <c r="P3951"/>
      <c r="Q3951"/>
      <c r="R3951"/>
      <c r="S3951"/>
      <c r="T3951"/>
      <c r="U3951"/>
      <c r="V3951"/>
      <c r="W3951"/>
    </row>
    <row r="3952" spans="1:23" ht="27" customHeight="1" thickBot="1" x14ac:dyDescent="0.3">
      <c r="A3952" s="97">
        <v>20770</v>
      </c>
      <c r="B3952" s="74">
        <v>4063</v>
      </c>
      <c r="C3952" s="75" t="s">
        <v>340</v>
      </c>
      <c r="D3952" s="76">
        <v>43284.597222222219</v>
      </c>
      <c r="E3952" s="74" t="s">
        <v>41</v>
      </c>
      <c r="F3952" s="33">
        <v>43284.32916666667</v>
      </c>
      <c r="G3952" s="51">
        <f t="shared" si="513"/>
        <v>0.26805555554892635</v>
      </c>
      <c r="H3952" s="31" t="str">
        <f t="shared" si="510"/>
        <v>ACCEPTABLE</v>
      </c>
      <c r="J3952" s="33">
        <v>43284.593055555553</v>
      </c>
      <c r="K3952" s="33">
        <v>43284.604166666664</v>
      </c>
      <c r="L3952" s="27">
        <f t="shared" si="511"/>
        <v>1.1111111110949423E-2</v>
      </c>
      <c r="M3952" s="28" t="str">
        <f t="shared" si="512"/>
        <v>TRUE</v>
      </c>
      <c r="N3952" s="31" t="s">
        <v>41</v>
      </c>
      <c r="O3952" s="29" t="s">
        <v>774</v>
      </c>
      <c r="P3952"/>
      <c r="Q3952"/>
      <c r="R3952"/>
      <c r="S3952"/>
      <c r="T3952"/>
      <c r="U3952"/>
      <c r="V3952"/>
      <c r="W3952"/>
    </row>
    <row r="3953" spans="1:23" ht="27" customHeight="1" thickBot="1" x14ac:dyDescent="0.3">
      <c r="A3953" s="97">
        <v>20770</v>
      </c>
      <c r="B3953" s="74">
        <v>4064</v>
      </c>
      <c r="C3953" s="75" t="s">
        <v>51</v>
      </c>
      <c r="D3953" s="76">
        <v>43284.631944444445</v>
      </c>
      <c r="E3953" s="74" t="s">
        <v>39</v>
      </c>
      <c r="F3953" s="33">
        <v>43284.32916666667</v>
      </c>
      <c r="G3953" s="51">
        <f t="shared" si="513"/>
        <v>0.30277777777519077</v>
      </c>
      <c r="H3953" s="31" t="str">
        <f t="shared" si="510"/>
        <v>ACCEPTABLE</v>
      </c>
      <c r="J3953" s="33">
        <v>43284.627083333333</v>
      </c>
      <c r="K3953" s="33">
        <v>43284.635416666664</v>
      </c>
      <c r="L3953" s="27">
        <f t="shared" si="511"/>
        <v>8.333333331393078E-3</v>
      </c>
      <c r="M3953" s="28" t="str">
        <f t="shared" si="512"/>
        <v>TRUE</v>
      </c>
      <c r="N3953" s="31" t="s">
        <v>39</v>
      </c>
      <c r="O3953" s="29" t="s">
        <v>542</v>
      </c>
      <c r="P3953"/>
      <c r="Q3953"/>
      <c r="R3953"/>
      <c r="S3953"/>
      <c r="T3953"/>
      <c r="U3953"/>
      <c r="V3953"/>
      <c r="W3953"/>
    </row>
    <row r="3954" spans="1:23" ht="27" customHeight="1" thickBot="1" x14ac:dyDescent="0.3">
      <c r="A3954" s="98">
        <v>20771</v>
      </c>
      <c r="B3954" s="78">
        <v>4065</v>
      </c>
      <c r="C3954" s="79" t="s">
        <v>40</v>
      </c>
      <c r="D3954" s="80">
        <v>43284.666666666664</v>
      </c>
      <c r="E3954" s="78" t="s">
        <v>41</v>
      </c>
      <c r="F3954" s="33">
        <v>43284.32916666667</v>
      </c>
      <c r="G3954" s="51">
        <f t="shared" si="513"/>
        <v>0.33749999999417923</v>
      </c>
      <c r="H3954" s="31" t="str">
        <f t="shared" ref="H3954:H4007" si="514">IF(D3954-F3954&lt;0,"TOO LATE",IF(G3954="","",IF(OR(DAY(D3954-F3954)&gt;1,AND(HOUR(D3954-F3954)&gt;HOUR("0:59"),(SIGN(D3954-F3954)=1))),"ACCEPTABLE","TOO LATE")))</f>
        <v>ACCEPTABLE</v>
      </c>
      <c r="J3954" s="33">
        <v>43284.652777777781</v>
      </c>
      <c r="K3954" s="33">
        <v>43284.663194444445</v>
      </c>
      <c r="L3954" s="27">
        <f t="shared" si="511"/>
        <v>1.0416666664241347E-2</v>
      </c>
      <c r="M3954" s="28" t="str">
        <f t="shared" si="512"/>
        <v>TRUE</v>
      </c>
      <c r="N3954" s="31" t="s">
        <v>41</v>
      </c>
      <c r="O3954" s="29" t="s">
        <v>1868</v>
      </c>
      <c r="P3954"/>
      <c r="Q3954"/>
      <c r="R3954"/>
      <c r="S3954"/>
      <c r="T3954"/>
      <c r="U3954"/>
      <c r="V3954"/>
      <c r="W3954"/>
    </row>
    <row r="3955" spans="1:23" ht="27" customHeight="1" thickBot="1" x14ac:dyDescent="0.3">
      <c r="A3955" s="97">
        <v>20771</v>
      </c>
      <c r="B3955" s="74">
        <v>4066</v>
      </c>
      <c r="C3955" s="75" t="s">
        <v>40</v>
      </c>
      <c r="D3955" s="76">
        <v>43284.684027777781</v>
      </c>
      <c r="E3955" s="74" t="s">
        <v>39</v>
      </c>
      <c r="F3955" s="33">
        <v>43284.32916666667</v>
      </c>
      <c r="G3955" s="51">
        <f t="shared" si="513"/>
        <v>0.35486111111094942</v>
      </c>
      <c r="H3955" s="31" t="str">
        <f t="shared" si="514"/>
        <v>ACCEPTABLE</v>
      </c>
      <c r="J3955" s="33">
        <v>43284.675000000003</v>
      </c>
      <c r="K3955" s="33">
        <v>43284.684027777781</v>
      </c>
      <c r="L3955" s="27">
        <f t="shared" ref="L3955:L4008" si="515">IF(OR(K3955="",J3955=""), "Incomplete Data", K3955-J3955)</f>
        <v>9.0277777781011537E-3</v>
      </c>
      <c r="M3955" s="28" t="str">
        <f t="shared" ref="M3955:M4008" si="516">_xlfn.IFS(OR(J3955=0,K3955=0,L3955=""), "Incomplete Data", OR(L3955&gt;$M$5,L3955&lt;-$M$5),"FALSE",  OR(L3955&lt;=$M$5,L3955&gt;-$M$5), "TRUE")</f>
        <v>TRUE</v>
      </c>
      <c r="N3955" s="31" t="s">
        <v>39</v>
      </c>
      <c r="O3955" s="29" t="s">
        <v>1868</v>
      </c>
      <c r="P3955"/>
      <c r="Q3955"/>
      <c r="R3955"/>
      <c r="S3955"/>
      <c r="T3955"/>
      <c r="U3955"/>
      <c r="V3955"/>
      <c r="W3955"/>
    </row>
    <row r="3956" spans="1:23" ht="27" customHeight="1" thickBot="1" x14ac:dyDescent="0.3">
      <c r="A3956" s="97">
        <v>20772</v>
      </c>
      <c r="B3956" s="74">
        <v>4067</v>
      </c>
      <c r="C3956" s="75" t="s">
        <v>340</v>
      </c>
      <c r="D3956" s="76">
        <v>43285.590277777781</v>
      </c>
      <c r="E3956" s="74" t="s">
        <v>41</v>
      </c>
      <c r="F3956" s="33">
        <v>43285.251388888886</v>
      </c>
      <c r="G3956" s="51">
        <f t="shared" si="513"/>
        <v>0.33888888889487134</v>
      </c>
      <c r="H3956" s="31" t="str">
        <f t="shared" si="514"/>
        <v>ACCEPTABLE</v>
      </c>
      <c r="J3956" s="33">
        <v>43285.584722222222</v>
      </c>
      <c r="K3956" s="33">
        <v>43285.597222222219</v>
      </c>
      <c r="L3956" s="27">
        <f t="shared" si="515"/>
        <v>1.2499999997089617E-2</v>
      </c>
      <c r="M3956" s="28" t="str">
        <f t="shared" si="516"/>
        <v>TRUE</v>
      </c>
      <c r="N3956" s="31" t="s">
        <v>41</v>
      </c>
      <c r="O3956" s="29" t="s">
        <v>653</v>
      </c>
      <c r="P3956"/>
      <c r="Q3956"/>
      <c r="R3956"/>
      <c r="S3956"/>
      <c r="T3956"/>
      <c r="U3956"/>
      <c r="V3956"/>
      <c r="W3956"/>
    </row>
    <row r="3957" spans="1:23" ht="27" customHeight="1" thickBot="1" x14ac:dyDescent="0.3">
      <c r="A3957" s="97">
        <v>20770</v>
      </c>
      <c r="B3957" s="74">
        <v>4068</v>
      </c>
      <c r="C3957" s="75" t="s">
        <v>340</v>
      </c>
      <c r="D3957" s="76">
        <v>43285.638888888891</v>
      </c>
      <c r="E3957" s="74" t="s">
        <v>39</v>
      </c>
      <c r="F3957" s="33">
        <v>43285.251388888886</v>
      </c>
      <c r="G3957" s="51">
        <f t="shared" si="513"/>
        <v>0.38750000000436557</v>
      </c>
      <c r="H3957" s="31" t="str">
        <f t="shared" si="514"/>
        <v>ACCEPTABLE</v>
      </c>
      <c r="J3957" s="33">
        <v>43285.647916666669</v>
      </c>
      <c r="K3957" s="33">
        <v>43285.661111111112</v>
      </c>
      <c r="L3957" s="27">
        <f t="shared" si="515"/>
        <v>1.3194444443797693E-2</v>
      </c>
      <c r="M3957" s="28" t="str">
        <f t="shared" si="516"/>
        <v>TRUE</v>
      </c>
      <c r="N3957" s="31" t="s">
        <v>39</v>
      </c>
      <c r="O3957" s="29" t="s">
        <v>1169</v>
      </c>
      <c r="P3957"/>
      <c r="Q3957"/>
      <c r="R3957"/>
      <c r="S3957"/>
      <c r="T3957"/>
      <c r="U3957"/>
      <c r="V3957"/>
      <c r="W3957"/>
    </row>
    <row r="3958" spans="1:23" ht="27" customHeight="1" thickBot="1" x14ac:dyDescent="0.3">
      <c r="A3958" s="98">
        <v>20772</v>
      </c>
      <c r="B3958" s="78">
        <v>4069</v>
      </c>
      <c r="C3958" s="79" t="s">
        <v>40</v>
      </c>
      <c r="D3958" s="80">
        <v>43285.6875</v>
      </c>
      <c r="E3958" s="78" t="s">
        <v>41</v>
      </c>
      <c r="F3958" s="33">
        <v>43285.251388888886</v>
      </c>
      <c r="G3958" s="51">
        <f t="shared" si="513"/>
        <v>0.43611111111385981</v>
      </c>
      <c r="H3958" s="31" t="str">
        <f t="shared" si="514"/>
        <v>ACCEPTABLE</v>
      </c>
      <c r="J3958" s="33">
        <v>43285.697916666664</v>
      </c>
      <c r="K3958" s="33">
        <v>43285.708333333336</v>
      </c>
      <c r="L3958" s="27">
        <f t="shared" si="515"/>
        <v>1.0416666671517305E-2</v>
      </c>
      <c r="M3958" s="28" t="str">
        <f t="shared" si="516"/>
        <v>TRUE</v>
      </c>
      <c r="N3958" s="31" t="s">
        <v>41</v>
      </c>
      <c r="O3958" s="29" t="s">
        <v>1896</v>
      </c>
      <c r="P3958"/>
      <c r="Q3958"/>
      <c r="R3958"/>
      <c r="S3958"/>
      <c r="T3958"/>
      <c r="U3958"/>
      <c r="V3958"/>
      <c r="W3958"/>
    </row>
    <row r="3959" spans="1:23" ht="27" customHeight="1" thickBot="1" x14ac:dyDescent="0.3">
      <c r="A3959" s="98">
        <v>20772</v>
      </c>
      <c r="B3959" s="78">
        <v>4070</v>
      </c>
      <c r="C3959" s="79" t="s">
        <v>43</v>
      </c>
      <c r="D3959" s="80">
        <v>43285.71875</v>
      </c>
      <c r="E3959" s="78" t="s">
        <v>39</v>
      </c>
      <c r="F3959" s="33">
        <v>43285.251388888886</v>
      </c>
      <c r="G3959" s="51">
        <f t="shared" si="513"/>
        <v>0.46736111111385981</v>
      </c>
      <c r="H3959" s="31" t="str">
        <f t="shared" si="514"/>
        <v>ACCEPTABLE</v>
      </c>
      <c r="J3959" s="33">
        <v>43285.732638888891</v>
      </c>
      <c r="K3959" s="33">
        <v>43285.741666666669</v>
      </c>
      <c r="L3959" s="27">
        <f t="shared" si="515"/>
        <v>9.0277777781011537E-3</v>
      </c>
      <c r="M3959" s="28" t="str">
        <f t="shared" si="516"/>
        <v>TRUE</v>
      </c>
      <c r="N3959" s="31" t="s">
        <v>39</v>
      </c>
      <c r="O3959" s="29" t="s">
        <v>44</v>
      </c>
      <c r="P3959"/>
      <c r="Q3959"/>
      <c r="R3959"/>
      <c r="S3959"/>
      <c r="T3959"/>
      <c r="U3959"/>
      <c r="V3959"/>
      <c r="W3959"/>
    </row>
    <row r="3960" spans="1:23" ht="27" customHeight="1" thickBot="1" x14ac:dyDescent="0.3">
      <c r="A3960" s="97">
        <v>20773</v>
      </c>
      <c r="B3960" s="74">
        <v>4071</v>
      </c>
      <c r="C3960" s="75" t="s">
        <v>43</v>
      </c>
      <c r="D3960" s="76">
        <v>43286.475694444445</v>
      </c>
      <c r="E3960" s="74" t="s">
        <v>41</v>
      </c>
      <c r="F3960" s="33">
        <v>43286.39166666667</v>
      </c>
      <c r="G3960" s="51">
        <f t="shared" si="513"/>
        <v>8.4027777775190771E-2</v>
      </c>
      <c r="H3960" s="31" t="str">
        <f t="shared" si="514"/>
        <v>ACCEPTABLE</v>
      </c>
      <c r="J3960" s="33">
        <v>43286.518750000003</v>
      </c>
      <c r="K3960" s="33">
        <v>43286.527777777781</v>
      </c>
      <c r="L3960" s="27">
        <f t="shared" si="515"/>
        <v>9.0277777781011537E-3</v>
      </c>
      <c r="M3960" s="28" t="str">
        <f t="shared" si="516"/>
        <v>TRUE</v>
      </c>
      <c r="N3960" s="31" t="s">
        <v>41</v>
      </c>
      <c r="O3960" s="29" t="s">
        <v>398</v>
      </c>
      <c r="P3960"/>
      <c r="Q3960"/>
      <c r="R3960"/>
      <c r="S3960"/>
      <c r="T3960"/>
      <c r="U3960"/>
      <c r="V3960"/>
      <c r="W3960"/>
    </row>
    <row r="3961" spans="1:23" ht="27" customHeight="1" thickBot="1" x14ac:dyDescent="0.3">
      <c r="A3961" s="97">
        <v>20773</v>
      </c>
      <c r="B3961" s="74">
        <v>4072</v>
      </c>
      <c r="C3961" s="75" t="s">
        <v>40</v>
      </c>
      <c r="D3961" s="76">
        <v>43286.5</v>
      </c>
      <c r="E3961" s="74" t="s">
        <v>39</v>
      </c>
      <c r="F3961" s="33">
        <v>43286.39166666667</v>
      </c>
      <c r="G3961" s="51">
        <f t="shared" si="513"/>
        <v>0.10833333332993789</v>
      </c>
      <c r="H3961" s="31" t="str">
        <f t="shared" si="514"/>
        <v>ACCEPTABLE</v>
      </c>
      <c r="J3961" s="33">
        <v>43286.545138888891</v>
      </c>
      <c r="K3961" s="33">
        <v>43286.555555555555</v>
      </c>
      <c r="L3961" s="27">
        <f t="shared" si="515"/>
        <v>1.0416666664241347E-2</v>
      </c>
      <c r="M3961" s="28" t="str">
        <f t="shared" si="516"/>
        <v>TRUE</v>
      </c>
      <c r="N3961" s="31" t="s">
        <v>39</v>
      </c>
      <c r="O3961" s="29" t="s">
        <v>1756</v>
      </c>
      <c r="P3961"/>
      <c r="Q3961"/>
      <c r="R3961"/>
      <c r="S3961"/>
      <c r="T3961"/>
      <c r="U3961"/>
      <c r="V3961"/>
      <c r="W3961"/>
    </row>
    <row r="3962" spans="1:23" ht="27" customHeight="1" thickBot="1" x14ac:dyDescent="0.3">
      <c r="A3962" s="98">
        <v>20774</v>
      </c>
      <c r="B3962" s="78">
        <v>4073</v>
      </c>
      <c r="C3962" s="79" t="s">
        <v>340</v>
      </c>
      <c r="D3962" s="80">
        <v>43286.736111111109</v>
      </c>
      <c r="E3962" s="78" t="s">
        <v>41</v>
      </c>
      <c r="F3962" s="33">
        <v>43286.39166666667</v>
      </c>
      <c r="G3962" s="51">
        <f t="shared" si="513"/>
        <v>0.34444444443943212</v>
      </c>
      <c r="H3962" s="31" t="str">
        <f t="shared" si="514"/>
        <v>ACCEPTABLE</v>
      </c>
      <c r="J3962" s="33">
        <v>43286.711805555555</v>
      </c>
      <c r="K3962" s="33">
        <v>43286.722222222219</v>
      </c>
      <c r="L3962" s="27">
        <f t="shared" si="515"/>
        <v>1.0416666664241347E-2</v>
      </c>
      <c r="M3962" s="28" t="str">
        <f t="shared" si="516"/>
        <v>TRUE</v>
      </c>
      <c r="N3962" s="31" t="s">
        <v>41</v>
      </c>
      <c r="O3962" s="29" t="s">
        <v>1555</v>
      </c>
      <c r="P3962"/>
      <c r="Q3962"/>
      <c r="R3962"/>
      <c r="S3962"/>
      <c r="T3962"/>
      <c r="U3962"/>
      <c r="V3962"/>
      <c r="W3962"/>
    </row>
    <row r="3963" spans="1:23" ht="27" customHeight="1" thickBot="1" x14ac:dyDescent="0.3">
      <c r="A3963" s="97">
        <v>20772</v>
      </c>
      <c r="B3963" s="74">
        <v>4074</v>
      </c>
      <c r="C3963" s="75" t="s">
        <v>340</v>
      </c>
      <c r="D3963" s="76">
        <v>43286.791666666664</v>
      </c>
      <c r="E3963" s="74" t="s">
        <v>39</v>
      </c>
      <c r="F3963" s="33">
        <v>43286.39166666667</v>
      </c>
      <c r="G3963" s="51">
        <f t="shared" si="513"/>
        <v>0.39999999999417923</v>
      </c>
      <c r="H3963" s="31" t="str">
        <f t="shared" si="514"/>
        <v>ACCEPTABLE</v>
      </c>
      <c r="J3963" s="33">
        <v>43286.78125</v>
      </c>
      <c r="K3963" s="33">
        <v>43286.791666666664</v>
      </c>
      <c r="L3963" s="27">
        <f t="shared" si="515"/>
        <v>1.0416666664241347E-2</v>
      </c>
      <c r="M3963" s="28" t="str">
        <f t="shared" si="516"/>
        <v>TRUE</v>
      </c>
      <c r="N3963" s="31" t="s">
        <v>39</v>
      </c>
      <c r="O3963" s="29" t="s">
        <v>1897</v>
      </c>
      <c r="P3963"/>
      <c r="Q3963"/>
      <c r="R3963"/>
      <c r="S3963"/>
      <c r="T3963"/>
      <c r="U3963"/>
      <c r="V3963"/>
      <c r="W3963"/>
    </row>
    <row r="3964" spans="1:23" ht="27" customHeight="1" thickBot="1" x14ac:dyDescent="0.3">
      <c r="A3964" s="97">
        <v>20775</v>
      </c>
      <c r="B3964" s="74">
        <v>4075</v>
      </c>
      <c r="C3964" s="75" t="s">
        <v>40</v>
      </c>
      <c r="D3964" s="76">
        <v>43286.833333333336</v>
      </c>
      <c r="E3964" s="74" t="s">
        <v>41</v>
      </c>
      <c r="F3964" s="33">
        <v>43286.39166666667</v>
      </c>
      <c r="G3964" s="51">
        <f t="shared" si="513"/>
        <v>0.44166666666569654</v>
      </c>
      <c r="H3964" s="31" t="str">
        <f t="shared" si="514"/>
        <v>ACCEPTABLE</v>
      </c>
      <c r="J3964" s="33">
        <v>43286.82708333333</v>
      </c>
      <c r="K3964" s="33">
        <v>43286.836111111108</v>
      </c>
      <c r="L3964" s="27">
        <f t="shared" si="515"/>
        <v>9.0277777781011537E-3</v>
      </c>
      <c r="M3964" s="28" t="str">
        <f t="shared" si="516"/>
        <v>TRUE</v>
      </c>
      <c r="N3964" s="31" t="s">
        <v>41</v>
      </c>
      <c r="O3964" s="29" t="s">
        <v>1746</v>
      </c>
      <c r="P3964"/>
      <c r="Q3964"/>
      <c r="R3964"/>
      <c r="S3964"/>
      <c r="T3964"/>
      <c r="U3964"/>
      <c r="V3964"/>
      <c r="W3964"/>
    </row>
    <row r="3965" spans="1:23" ht="27" customHeight="1" thickBot="1" x14ac:dyDescent="0.3">
      <c r="A3965" s="98">
        <v>20774</v>
      </c>
      <c r="B3965" s="78">
        <v>4077</v>
      </c>
      <c r="C3965" s="79" t="s">
        <v>51</v>
      </c>
      <c r="D3965" s="80">
        <v>43288.340277777781</v>
      </c>
      <c r="E3965" s="78" t="s">
        <v>41</v>
      </c>
      <c r="F3965" s="33">
        <v>43288.239583333336</v>
      </c>
      <c r="G3965" s="51">
        <f t="shared" si="513"/>
        <v>0.10069444444525288</v>
      </c>
      <c r="H3965" s="31" t="str">
        <f t="shared" si="514"/>
        <v>ACCEPTABLE</v>
      </c>
      <c r="J3965" s="33">
        <v>43288.320833333331</v>
      </c>
      <c r="K3965" s="33">
        <v>43288.327777777777</v>
      </c>
      <c r="L3965" s="27">
        <f t="shared" si="515"/>
        <v>6.9444444452528842E-3</v>
      </c>
      <c r="M3965" s="28" t="str">
        <f t="shared" si="516"/>
        <v>TRUE</v>
      </c>
      <c r="N3965" s="31" t="s">
        <v>41</v>
      </c>
      <c r="O3965" s="29" t="s">
        <v>422</v>
      </c>
      <c r="P3965"/>
      <c r="Q3965"/>
      <c r="R3965"/>
      <c r="S3965"/>
      <c r="T3965"/>
      <c r="U3965"/>
      <c r="V3965"/>
      <c r="W3965"/>
    </row>
    <row r="3966" spans="1:23" ht="27" customHeight="1" thickBot="1" x14ac:dyDescent="0.3">
      <c r="A3966" s="98">
        <v>20774</v>
      </c>
      <c r="B3966" s="78">
        <v>4078</v>
      </c>
      <c r="C3966" s="79" t="s">
        <v>340</v>
      </c>
      <c r="D3966" s="80">
        <v>43288.375</v>
      </c>
      <c r="E3966" s="78" t="s">
        <v>39</v>
      </c>
      <c r="F3966" s="33">
        <v>43288.239583333336</v>
      </c>
      <c r="G3966" s="51">
        <f t="shared" si="513"/>
        <v>0.13541666666424135</v>
      </c>
      <c r="H3966" s="31" t="str">
        <f t="shared" si="514"/>
        <v>ACCEPTABLE</v>
      </c>
      <c r="J3966" s="33">
        <v>43288.363888888889</v>
      </c>
      <c r="K3966" s="33">
        <v>43288.37777777778</v>
      </c>
      <c r="L3966" s="27">
        <f t="shared" si="515"/>
        <v>1.3888888890505768E-2</v>
      </c>
      <c r="M3966" s="28" t="str">
        <f t="shared" si="516"/>
        <v>TRUE</v>
      </c>
      <c r="N3966" s="31" t="s">
        <v>39</v>
      </c>
      <c r="O3966" s="29" t="s">
        <v>1153</v>
      </c>
      <c r="P3966"/>
      <c r="Q3966"/>
      <c r="R3966"/>
      <c r="S3966"/>
      <c r="T3966"/>
      <c r="U3966"/>
      <c r="V3966"/>
      <c r="W3966"/>
    </row>
    <row r="3967" spans="1:23" ht="27" customHeight="1" thickBot="1" x14ac:dyDescent="0.3">
      <c r="A3967" s="98">
        <v>20774</v>
      </c>
      <c r="B3967" s="78">
        <v>4071</v>
      </c>
      <c r="C3967" s="79" t="s">
        <v>40</v>
      </c>
      <c r="D3967" s="80">
        <v>43290.298611111109</v>
      </c>
      <c r="E3967" s="78" t="s">
        <v>41</v>
      </c>
      <c r="F3967" s="33">
        <v>43290.209027777775</v>
      </c>
      <c r="G3967" s="51">
        <f t="shared" si="513"/>
        <v>8.9583333334303461E-2</v>
      </c>
      <c r="H3967" s="31" t="str">
        <f t="shared" si="514"/>
        <v>ACCEPTABLE</v>
      </c>
      <c r="J3967" s="33">
        <v>43290.296527777777</v>
      </c>
      <c r="K3967" s="33">
        <v>43290.307638888888</v>
      </c>
      <c r="L3967" s="27">
        <f t="shared" si="515"/>
        <v>1.1111111110949423E-2</v>
      </c>
      <c r="M3967" s="28" t="str">
        <f t="shared" si="516"/>
        <v>TRUE</v>
      </c>
      <c r="N3967" s="31" t="s">
        <v>41</v>
      </c>
      <c r="O3967" s="29" t="s">
        <v>1898</v>
      </c>
      <c r="P3967"/>
      <c r="Q3967"/>
      <c r="R3967"/>
      <c r="S3967"/>
      <c r="T3967"/>
      <c r="U3967"/>
      <c r="V3967"/>
      <c r="W3967"/>
    </row>
    <row r="3968" spans="1:23" ht="27" customHeight="1" thickBot="1" x14ac:dyDescent="0.3">
      <c r="A3968" s="98">
        <v>20774</v>
      </c>
      <c r="B3968" s="78">
        <v>4072</v>
      </c>
      <c r="C3968" s="79" t="s">
        <v>40</v>
      </c>
      <c r="D3968" s="80">
        <v>43290.319444444445</v>
      </c>
      <c r="E3968" s="78" t="s">
        <v>39</v>
      </c>
      <c r="F3968" s="33">
        <v>43290.209027777775</v>
      </c>
      <c r="G3968" s="51">
        <f t="shared" si="513"/>
        <v>0.11041666667006211</v>
      </c>
      <c r="H3968" s="31" t="str">
        <f t="shared" si="514"/>
        <v>ACCEPTABLE</v>
      </c>
      <c r="J3968" s="33">
        <v>43290.321527777778</v>
      </c>
      <c r="K3968" s="33">
        <v>43290.333333333336</v>
      </c>
      <c r="L3968" s="27">
        <f t="shared" si="515"/>
        <v>1.1805555557657499E-2</v>
      </c>
      <c r="M3968" s="28" t="str">
        <f t="shared" si="516"/>
        <v>TRUE</v>
      </c>
      <c r="N3968" s="31" t="s">
        <v>39</v>
      </c>
      <c r="O3968" s="29" t="s">
        <v>1898</v>
      </c>
      <c r="P3968"/>
      <c r="Q3968"/>
      <c r="R3968"/>
      <c r="S3968"/>
      <c r="T3968"/>
      <c r="U3968"/>
      <c r="V3968"/>
      <c r="W3968"/>
    </row>
    <row r="3969" spans="1:23" ht="27" customHeight="1" thickBot="1" x14ac:dyDescent="0.3">
      <c r="A3969" s="97">
        <v>20775</v>
      </c>
      <c r="B3969" s="74">
        <v>4073</v>
      </c>
      <c r="C3969" s="75" t="s">
        <v>40</v>
      </c>
      <c r="D3969" s="76">
        <v>43290.784722222219</v>
      </c>
      <c r="E3969" s="74" t="s">
        <v>41</v>
      </c>
      <c r="F3969" s="33">
        <v>43290.69027777778</v>
      </c>
      <c r="G3969" s="51">
        <f t="shared" si="513"/>
        <v>9.4444444439432118E-2</v>
      </c>
      <c r="H3969" s="31" t="str">
        <f t="shared" si="514"/>
        <v>ACCEPTABLE</v>
      </c>
      <c r="J3969" s="33">
        <v>43290.796527777777</v>
      </c>
      <c r="K3969" s="33">
        <v>43290.806944444441</v>
      </c>
      <c r="L3969" s="27">
        <f t="shared" si="515"/>
        <v>1.0416666664241347E-2</v>
      </c>
      <c r="M3969" s="28" t="str">
        <f t="shared" si="516"/>
        <v>TRUE</v>
      </c>
      <c r="N3969" s="31" t="s">
        <v>41</v>
      </c>
      <c r="O3969" s="29" t="s">
        <v>1899</v>
      </c>
      <c r="P3969"/>
      <c r="Q3969"/>
      <c r="R3969"/>
      <c r="S3969"/>
      <c r="T3969"/>
      <c r="U3969"/>
      <c r="V3969"/>
      <c r="W3969"/>
    </row>
    <row r="3970" spans="1:23" ht="27" customHeight="1" thickBot="1" x14ac:dyDescent="0.3">
      <c r="A3970" s="97">
        <v>20775</v>
      </c>
      <c r="B3970" s="74">
        <v>4074</v>
      </c>
      <c r="C3970" s="75" t="s">
        <v>43</v>
      </c>
      <c r="D3970" s="76">
        <v>43290.8125</v>
      </c>
      <c r="E3970" s="74" t="s">
        <v>39</v>
      </c>
      <c r="F3970" s="33">
        <v>43290.69027777778</v>
      </c>
      <c r="G3970" s="51">
        <f t="shared" si="513"/>
        <v>0.12222222222044365</v>
      </c>
      <c r="H3970" s="31" t="str">
        <f t="shared" si="514"/>
        <v>ACCEPTABLE</v>
      </c>
      <c r="J3970" s="33">
        <v>43290.822916666664</v>
      </c>
      <c r="K3970" s="33">
        <v>43290.831944444442</v>
      </c>
      <c r="L3970" s="27">
        <f t="shared" si="515"/>
        <v>9.0277777781011537E-3</v>
      </c>
      <c r="M3970" s="28" t="str">
        <f t="shared" si="516"/>
        <v>TRUE</v>
      </c>
      <c r="N3970" s="31" t="s">
        <v>39</v>
      </c>
      <c r="O3970" s="29" t="s">
        <v>398</v>
      </c>
      <c r="P3970"/>
      <c r="Q3970"/>
      <c r="R3970"/>
      <c r="S3970"/>
      <c r="T3970"/>
      <c r="U3970"/>
      <c r="V3970"/>
      <c r="W3970"/>
    </row>
    <row r="3971" spans="1:23" ht="27" customHeight="1" thickBot="1" x14ac:dyDescent="0.3">
      <c r="A3971" s="97">
        <v>20776</v>
      </c>
      <c r="B3971" s="74">
        <v>4079</v>
      </c>
      <c r="C3971" s="75" t="s">
        <v>43</v>
      </c>
      <c r="D3971" s="76">
        <v>43291.263888888891</v>
      </c>
      <c r="E3971" s="74" t="s">
        <v>39</v>
      </c>
      <c r="F3971" s="33">
        <v>43291.246527777781</v>
      </c>
      <c r="G3971" s="51">
        <f>IF(D3971="","",D3971-F3971)</f>
        <v>1.7361111109494232E-2</v>
      </c>
      <c r="H3971" s="31" t="str">
        <f t="shared" si="514"/>
        <v>TOO LATE</v>
      </c>
      <c r="J3971" s="33">
        <v>43291.289583333331</v>
      </c>
      <c r="K3971" s="33">
        <v>43291.298611111109</v>
      </c>
      <c r="L3971" s="27">
        <f t="shared" si="515"/>
        <v>9.0277777781011537E-3</v>
      </c>
      <c r="M3971" s="28" t="str">
        <f t="shared" si="516"/>
        <v>TRUE</v>
      </c>
      <c r="N3971" s="31" t="s">
        <v>39</v>
      </c>
      <c r="O3971" s="29" t="s">
        <v>398</v>
      </c>
      <c r="P3971"/>
      <c r="Q3971"/>
      <c r="R3971"/>
      <c r="S3971"/>
      <c r="T3971"/>
      <c r="U3971"/>
      <c r="V3971"/>
      <c r="W3971"/>
    </row>
    <row r="3972" spans="1:23" ht="27" customHeight="1" thickBot="1" x14ac:dyDescent="0.3">
      <c r="A3972" s="98">
        <v>20776</v>
      </c>
      <c r="B3972" s="78">
        <v>4080</v>
      </c>
      <c r="C3972" s="79" t="s">
        <v>43</v>
      </c>
      <c r="D3972" s="80">
        <v>43292.666666666664</v>
      </c>
      <c r="E3972" s="78" t="s">
        <v>41</v>
      </c>
      <c r="F3972" s="33">
        <v>43292.515972222223</v>
      </c>
      <c r="G3972" s="51">
        <f t="shared" si="513"/>
        <v>0.15069444444088731</v>
      </c>
      <c r="H3972" s="31" t="str">
        <f t="shared" si="514"/>
        <v>ACCEPTABLE</v>
      </c>
      <c r="J3972" s="33">
        <v>43292.673611111109</v>
      </c>
      <c r="K3972" s="33">
        <v>43292.682638888888</v>
      </c>
      <c r="L3972" s="27">
        <f t="shared" si="515"/>
        <v>9.0277777781011537E-3</v>
      </c>
      <c r="M3972" s="28" t="str">
        <f t="shared" si="516"/>
        <v>TRUE</v>
      </c>
      <c r="N3972" s="31" t="s">
        <v>41</v>
      </c>
      <c r="O3972" s="29" t="s">
        <v>54</v>
      </c>
      <c r="P3972"/>
      <c r="Q3972"/>
      <c r="R3972"/>
      <c r="S3972"/>
      <c r="T3972"/>
      <c r="U3972"/>
      <c r="V3972"/>
      <c r="W3972"/>
    </row>
    <row r="3973" spans="1:23" ht="27" customHeight="1" thickBot="1" x14ac:dyDescent="0.3">
      <c r="A3973" s="98">
        <v>20776</v>
      </c>
      <c r="B3973" s="78">
        <v>4081</v>
      </c>
      <c r="C3973" s="79" t="s">
        <v>40</v>
      </c>
      <c r="D3973" s="80">
        <v>43292.694444444445</v>
      </c>
      <c r="E3973" s="78" t="s">
        <v>39</v>
      </c>
      <c r="F3973" s="33">
        <v>43292.515972222223</v>
      </c>
      <c r="G3973" s="51">
        <f t="shared" si="513"/>
        <v>0.17847222222189885</v>
      </c>
      <c r="H3973" s="31" t="str">
        <f t="shared" si="514"/>
        <v>ACCEPTABLE</v>
      </c>
      <c r="J3973" s="33">
        <v>43292.695138888892</v>
      </c>
      <c r="K3973" s="33">
        <v>43292.704861111109</v>
      </c>
      <c r="L3973" s="27">
        <f t="shared" si="515"/>
        <v>9.7222222175332718E-3</v>
      </c>
      <c r="M3973" s="28" t="str">
        <f t="shared" si="516"/>
        <v>TRUE</v>
      </c>
      <c r="N3973" s="31" t="s">
        <v>39</v>
      </c>
      <c r="O3973" s="29" t="s">
        <v>1900</v>
      </c>
      <c r="P3973"/>
      <c r="Q3973"/>
      <c r="R3973"/>
      <c r="S3973"/>
      <c r="T3973"/>
      <c r="U3973"/>
      <c r="V3973"/>
      <c r="W3973"/>
    </row>
    <row r="3974" spans="1:23" ht="27" customHeight="1" thickBot="1" x14ac:dyDescent="0.3">
      <c r="A3974" s="97">
        <v>20777</v>
      </c>
      <c r="B3974" s="74">
        <v>4082</v>
      </c>
      <c r="C3974" s="75" t="s">
        <v>340</v>
      </c>
      <c r="D3974" s="76">
        <v>43292.809027777781</v>
      </c>
      <c r="E3974" s="74" t="s">
        <v>41</v>
      </c>
      <c r="F3974" s="33">
        <v>43292.515972222223</v>
      </c>
      <c r="G3974" s="51">
        <f t="shared" si="513"/>
        <v>0.2930555555576575</v>
      </c>
      <c r="H3974" s="31" t="str">
        <f t="shared" si="514"/>
        <v>ACCEPTABLE</v>
      </c>
      <c r="J3974" s="33">
        <v>43292.772916666669</v>
      </c>
      <c r="K3974" s="33">
        <v>43292.784722222219</v>
      </c>
      <c r="L3974" s="27">
        <f t="shared" si="515"/>
        <v>1.1805555550381541E-2</v>
      </c>
      <c r="M3974" s="28" t="str">
        <f t="shared" si="516"/>
        <v>TRUE</v>
      </c>
      <c r="N3974" s="31" t="s">
        <v>41</v>
      </c>
      <c r="O3974" s="29" t="s">
        <v>1901</v>
      </c>
      <c r="P3974"/>
      <c r="Q3974"/>
      <c r="R3974"/>
      <c r="S3974"/>
      <c r="T3974"/>
      <c r="U3974"/>
      <c r="V3974"/>
      <c r="W3974"/>
    </row>
    <row r="3975" spans="1:23" ht="27" customHeight="1" thickBot="1" x14ac:dyDescent="0.3">
      <c r="A3975" s="97">
        <v>20777</v>
      </c>
      <c r="B3975" s="74">
        <v>4083</v>
      </c>
      <c r="C3975" s="75" t="s">
        <v>51</v>
      </c>
      <c r="D3975" s="76">
        <v>43292.84375</v>
      </c>
      <c r="E3975" s="74" t="s">
        <v>39</v>
      </c>
      <c r="F3975" s="33">
        <v>43292.515972222223</v>
      </c>
      <c r="G3975" s="51">
        <f t="shared" si="513"/>
        <v>0.32777777777664596</v>
      </c>
      <c r="H3975" s="31" t="str">
        <f t="shared" si="514"/>
        <v>ACCEPTABLE</v>
      </c>
      <c r="J3975" s="33">
        <v>43292.813888888886</v>
      </c>
      <c r="K3975" s="33">
        <v>43292.824305555558</v>
      </c>
      <c r="L3975" s="27">
        <f t="shared" si="515"/>
        <v>1.0416666671517305E-2</v>
      </c>
      <c r="M3975" s="28" t="str">
        <f t="shared" si="516"/>
        <v>TRUE</v>
      </c>
      <c r="N3975" s="31" t="s">
        <v>39</v>
      </c>
      <c r="O3975" s="29" t="s">
        <v>542</v>
      </c>
      <c r="P3975"/>
      <c r="Q3975"/>
      <c r="R3975"/>
      <c r="S3975"/>
      <c r="T3975"/>
      <c r="U3975"/>
      <c r="V3975"/>
      <c r="W3975"/>
    </row>
    <row r="3976" spans="1:23" ht="27" customHeight="1" thickBot="1" x14ac:dyDescent="0.3">
      <c r="A3976" s="97">
        <v>20778</v>
      </c>
      <c r="B3976" s="74">
        <v>4084</v>
      </c>
      <c r="C3976" s="75" t="s">
        <v>40</v>
      </c>
      <c r="D3976" s="76">
        <v>43292.975694444445</v>
      </c>
      <c r="E3976" s="74" t="s">
        <v>41</v>
      </c>
      <c r="F3976" s="33">
        <v>43292.515972222223</v>
      </c>
      <c r="G3976" s="51">
        <f t="shared" si="513"/>
        <v>0.45972222222189885</v>
      </c>
      <c r="H3976" s="31" t="str">
        <f t="shared" si="514"/>
        <v>ACCEPTABLE</v>
      </c>
      <c r="J3976" s="33">
        <v>43292.986111111109</v>
      </c>
      <c r="K3976" s="33">
        <v>43292.996527777781</v>
      </c>
      <c r="L3976" s="27">
        <f t="shared" si="515"/>
        <v>1.0416666671517305E-2</v>
      </c>
      <c r="M3976" s="28" t="str">
        <f t="shared" si="516"/>
        <v>TRUE</v>
      </c>
      <c r="N3976" s="31" t="s">
        <v>41</v>
      </c>
      <c r="O3976" s="29" t="s">
        <v>1902</v>
      </c>
      <c r="P3976"/>
      <c r="Q3976"/>
      <c r="R3976"/>
      <c r="S3976"/>
      <c r="T3976"/>
      <c r="U3976"/>
      <c r="V3976"/>
      <c r="W3976"/>
    </row>
    <row r="3977" spans="1:23" ht="27" customHeight="1" thickBot="1" x14ac:dyDescent="0.3">
      <c r="A3977" s="97">
        <v>20778</v>
      </c>
      <c r="B3977" s="74">
        <v>4085</v>
      </c>
      <c r="C3977" s="75" t="s">
        <v>43</v>
      </c>
      <c r="D3977" s="76">
        <v>43292.999305555553</v>
      </c>
      <c r="E3977" s="74" t="s">
        <v>39</v>
      </c>
      <c r="F3977" s="33">
        <v>43292.515972222223</v>
      </c>
      <c r="G3977" s="51">
        <f t="shared" si="513"/>
        <v>0.48333333332993789</v>
      </c>
      <c r="H3977" s="31" t="str">
        <f t="shared" si="514"/>
        <v>ACCEPTABLE</v>
      </c>
      <c r="J3977" s="33">
        <v>43293.019444444442</v>
      </c>
      <c r="K3977" s="33">
        <v>43293.027777777781</v>
      </c>
      <c r="L3977" s="27">
        <f t="shared" si="515"/>
        <v>8.3333333386690356E-3</v>
      </c>
      <c r="M3977" s="28" t="str">
        <f t="shared" si="516"/>
        <v>TRUE</v>
      </c>
      <c r="N3977" s="31" t="s">
        <v>39</v>
      </c>
      <c r="O3977" s="29" t="s">
        <v>398</v>
      </c>
      <c r="P3977"/>
      <c r="Q3977"/>
      <c r="R3977"/>
      <c r="S3977"/>
      <c r="T3977"/>
      <c r="U3977"/>
      <c r="V3977"/>
      <c r="W3977"/>
    </row>
    <row r="3978" spans="1:23" ht="27" customHeight="1" thickBot="1" x14ac:dyDescent="0.3">
      <c r="A3978" s="98">
        <v>20778</v>
      </c>
      <c r="B3978" s="78">
        <v>4087</v>
      </c>
      <c r="C3978" s="79" t="s">
        <v>40</v>
      </c>
      <c r="D3978" s="80">
        <v>43293.357638888891</v>
      </c>
      <c r="E3978" s="78" t="s">
        <v>39</v>
      </c>
      <c r="F3978" s="33">
        <v>43293.267361111109</v>
      </c>
      <c r="G3978" s="51">
        <f t="shared" si="513"/>
        <v>9.0277777781011537E-2</v>
      </c>
      <c r="H3978" s="31" t="str">
        <f t="shared" si="514"/>
        <v>ACCEPTABLE</v>
      </c>
      <c r="J3978" s="33">
        <v>43293.336111111108</v>
      </c>
      <c r="K3978" s="33">
        <v>43293.347222222219</v>
      </c>
      <c r="L3978" s="27">
        <f t="shared" si="515"/>
        <v>1.1111111110949423E-2</v>
      </c>
      <c r="M3978" s="28" t="str">
        <f t="shared" si="516"/>
        <v>TRUE</v>
      </c>
      <c r="N3978" s="31" t="s">
        <v>39</v>
      </c>
      <c r="O3978" s="29" t="s">
        <v>1903</v>
      </c>
      <c r="P3978"/>
      <c r="Q3978"/>
      <c r="R3978"/>
      <c r="S3978"/>
      <c r="T3978"/>
      <c r="U3978"/>
      <c r="V3978"/>
      <c r="W3978"/>
    </row>
    <row r="3979" spans="1:23" ht="27" customHeight="1" thickBot="1" x14ac:dyDescent="0.3">
      <c r="A3979" s="97">
        <v>20779</v>
      </c>
      <c r="B3979" s="74">
        <v>4088</v>
      </c>
      <c r="C3979" s="75" t="s">
        <v>340</v>
      </c>
      <c r="D3979" s="76">
        <v>43293.423611111109</v>
      </c>
      <c r="E3979" s="74" t="s">
        <v>41</v>
      </c>
      <c r="F3979" s="33">
        <v>43293.267361111109</v>
      </c>
      <c r="G3979" s="51">
        <f t="shared" si="513"/>
        <v>0.15625</v>
      </c>
      <c r="H3979" s="31" t="str">
        <f t="shared" si="514"/>
        <v>ACCEPTABLE</v>
      </c>
      <c r="J3979" s="33">
        <v>43293.42083333333</v>
      </c>
      <c r="K3979" s="33">
        <v>43293.431944444441</v>
      </c>
      <c r="L3979" s="27">
        <f t="shared" si="515"/>
        <v>1.1111111110949423E-2</v>
      </c>
      <c r="M3979" s="28" t="str">
        <f t="shared" si="516"/>
        <v>TRUE</v>
      </c>
      <c r="N3979" s="31" t="s">
        <v>41</v>
      </c>
      <c r="O3979" s="29" t="s">
        <v>1185</v>
      </c>
      <c r="P3979"/>
      <c r="Q3979"/>
      <c r="R3979"/>
      <c r="S3979"/>
      <c r="T3979"/>
      <c r="U3979"/>
      <c r="V3979"/>
      <c r="W3979"/>
    </row>
    <row r="3980" spans="1:23" ht="27" customHeight="1" thickBot="1" x14ac:dyDescent="0.3">
      <c r="A3980" s="97">
        <v>20779</v>
      </c>
      <c r="B3980" s="74">
        <v>4089</v>
      </c>
      <c r="C3980" s="75" t="s">
        <v>51</v>
      </c>
      <c r="D3980" s="76">
        <v>43293.458333333336</v>
      </c>
      <c r="E3980" s="74" t="s">
        <v>39</v>
      </c>
      <c r="F3980" s="33">
        <v>43293.267361111109</v>
      </c>
      <c r="G3980" s="51">
        <f t="shared" si="513"/>
        <v>0.19097222222626442</v>
      </c>
      <c r="H3980" s="31" t="str">
        <f t="shared" si="514"/>
        <v>ACCEPTABLE</v>
      </c>
      <c r="J3980" s="33">
        <v>43293.456250000003</v>
      </c>
      <c r="K3980" s="33">
        <v>43293.46875</v>
      </c>
      <c r="L3980" s="27">
        <f t="shared" si="515"/>
        <v>1.2499999997089617E-2</v>
      </c>
      <c r="M3980" s="28" t="str">
        <f t="shared" si="516"/>
        <v>TRUE</v>
      </c>
      <c r="N3980" s="31" t="s">
        <v>39</v>
      </c>
      <c r="O3980" s="29" t="s">
        <v>821</v>
      </c>
      <c r="P3980"/>
      <c r="Q3980"/>
      <c r="R3980"/>
      <c r="S3980"/>
      <c r="T3980"/>
      <c r="U3980"/>
      <c r="V3980"/>
      <c r="W3980"/>
    </row>
    <row r="3981" spans="1:23" ht="27" customHeight="1" thickBot="1" x14ac:dyDescent="0.3">
      <c r="A3981" s="97">
        <v>20777</v>
      </c>
      <c r="B3981" s="74">
        <v>4090</v>
      </c>
      <c r="C3981" s="75" t="s">
        <v>51</v>
      </c>
      <c r="D3981" s="76">
        <v>43294.194444444445</v>
      </c>
      <c r="E3981" s="74" t="s">
        <v>41</v>
      </c>
      <c r="F3981" s="33">
        <v>43293.961805555555</v>
      </c>
      <c r="G3981" s="51">
        <f t="shared" si="513"/>
        <v>0.23263888889050577</v>
      </c>
      <c r="H3981" s="31" t="str">
        <f t="shared" si="514"/>
        <v>ACCEPTABLE</v>
      </c>
      <c r="J3981" s="33">
        <v>43294.195833333331</v>
      </c>
      <c r="K3981" s="33">
        <v>43294.20416666667</v>
      </c>
      <c r="L3981" s="27">
        <f t="shared" si="515"/>
        <v>8.3333333386690356E-3</v>
      </c>
      <c r="M3981" s="28" t="str">
        <f t="shared" si="516"/>
        <v>TRUE</v>
      </c>
      <c r="N3981" s="31" t="s">
        <v>41</v>
      </c>
      <c r="O3981" s="29" t="s">
        <v>405</v>
      </c>
      <c r="P3981"/>
      <c r="Q3981"/>
      <c r="R3981"/>
      <c r="S3981"/>
      <c r="T3981"/>
      <c r="U3981"/>
      <c r="V3981"/>
      <c r="W3981"/>
    </row>
    <row r="3982" spans="1:23" ht="27" customHeight="1" thickBot="1" x14ac:dyDescent="0.3">
      <c r="A3982" s="97">
        <v>20777</v>
      </c>
      <c r="B3982" s="74">
        <v>4091</v>
      </c>
      <c r="C3982" s="75" t="s">
        <v>340</v>
      </c>
      <c r="D3982" s="76">
        <v>43294.222222222219</v>
      </c>
      <c r="E3982" s="74" t="s">
        <v>39</v>
      </c>
      <c r="F3982" s="33">
        <v>43293.961805555555</v>
      </c>
      <c r="G3982" s="51">
        <f t="shared" si="513"/>
        <v>0.26041666666424135</v>
      </c>
      <c r="H3982" s="31" t="str">
        <f t="shared" si="514"/>
        <v>ACCEPTABLE</v>
      </c>
      <c r="J3982" s="33">
        <v>43294.227083333331</v>
      </c>
      <c r="K3982" s="33">
        <v>43294.236111111109</v>
      </c>
      <c r="L3982" s="27">
        <f t="shared" si="515"/>
        <v>9.0277777781011537E-3</v>
      </c>
      <c r="M3982" s="28" t="str">
        <f t="shared" si="516"/>
        <v>TRUE</v>
      </c>
      <c r="N3982" s="31" t="s">
        <v>39</v>
      </c>
      <c r="O3982" s="29" t="s">
        <v>1530</v>
      </c>
      <c r="P3982"/>
      <c r="Q3982"/>
      <c r="R3982"/>
      <c r="S3982"/>
      <c r="T3982"/>
      <c r="U3982"/>
      <c r="V3982"/>
      <c r="W3982"/>
    </row>
    <row r="3983" spans="1:23" ht="27" customHeight="1" thickBot="1" x14ac:dyDescent="0.3">
      <c r="A3983" s="97">
        <v>20780</v>
      </c>
      <c r="B3983" s="74">
        <v>4092</v>
      </c>
      <c r="C3983" s="75" t="s">
        <v>40</v>
      </c>
      <c r="D3983" s="76">
        <v>43294.263888888891</v>
      </c>
      <c r="E3983" s="74" t="s">
        <v>41</v>
      </c>
      <c r="F3983" s="33">
        <v>43294.260416666664</v>
      </c>
      <c r="G3983" s="51">
        <f t="shared" si="513"/>
        <v>3.4722222262644209E-3</v>
      </c>
      <c r="H3983" s="31" t="str">
        <f t="shared" si="514"/>
        <v>TOO LATE</v>
      </c>
      <c r="J3983" s="33">
        <v>43294.261805555558</v>
      </c>
      <c r="K3983" s="33">
        <v>43294.272222222222</v>
      </c>
      <c r="L3983" s="27">
        <f t="shared" si="515"/>
        <v>1.0416666664241347E-2</v>
      </c>
      <c r="M3983" s="28" t="str">
        <f t="shared" si="516"/>
        <v>TRUE</v>
      </c>
      <c r="N3983" s="31" t="s">
        <v>41</v>
      </c>
      <c r="O3983" s="29" t="s">
        <v>1747</v>
      </c>
      <c r="P3983"/>
      <c r="Q3983"/>
      <c r="R3983"/>
      <c r="S3983"/>
      <c r="T3983"/>
      <c r="U3983"/>
      <c r="V3983"/>
      <c r="W3983"/>
    </row>
    <row r="3984" spans="1:23" ht="27" customHeight="1" thickBot="1" x14ac:dyDescent="0.3">
      <c r="A3984" s="98">
        <v>20779</v>
      </c>
      <c r="B3984" s="78">
        <v>4094</v>
      </c>
      <c r="C3984" s="79" t="s">
        <v>51</v>
      </c>
      <c r="D3984" s="80">
        <v>43294.340277777781</v>
      </c>
      <c r="E3984" s="78" t="s">
        <v>41</v>
      </c>
      <c r="F3984" s="33">
        <v>43294.260416666664</v>
      </c>
      <c r="G3984" s="51">
        <f t="shared" si="513"/>
        <v>7.9861111116770189E-2</v>
      </c>
      <c r="H3984" s="31" t="str">
        <f t="shared" si="514"/>
        <v>ACCEPTABLE</v>
      </c>
      <c r="J3984" s="33">
        <v>43294.335416666669</v>
      </c>
      <c r="K3984" s="33">
        <v>43294.345138888886</v>
      </c>
      <c r="L3984" s="27">
        <f t="shared" si="515"/>
        <v>9.7222222175332718E-3</v>
      </c>
      <c r="M3984" s="28" t="str">
        <f t="shared" si="516"/>
        <v>TRUE</v>
      </c>
      <c r="N3984" s="31" t="s">
        <v>41</v>
      </c>
      <c r="O3984" s="29" t="s">
        <v>542</v>
      </c>
      <c r="P3984"/>
      <c r="Q3984"/>
      <c r="R3984"/>
      <c r="S3984"/>
      <c r="T3984"/>
      <c r="U3984"/>
      <c r="V3984"/>
      <c r="W3984"/>
    </row>
    <row r="3985" spans="1:23" ht="27" customHeight="1" thickBot="1" x14ac:dyDescent="0.3">
      <c r="A3985" s="98">
        <v>20779</v>
      </c>
      <c r="B3985" s="78">
        <v>4095</v>
      </c>
      <c r="C3985" s="79" t="s">
        <v>340</v>
      </c>
      <c r="D3985" s="80">
        <v>43294.378472222219</v>
      </c>
      <c r="E3985" s="78" t="s">
        <v>39</v>
      </c>
      <c r="F3985" s="33">
        <v>43294.260416666664</v>
      </c>
      <c r="G3985" s="51">
        <f t="shared" si="513"/>
        <v>0.11805555555474712</v>
      </c>
      <c r="H3985" s="31" t="str">
        <f t="shared" si="514"/>
        <v>ACCEPTABLE</v>
      </c>
      <c r="J3985" s="33">
        <v>43294.373611111114</v>
      </c>
      <c r="K3985" s="33">
        <v>43294.383333333331</v>
      </c>
      <c r="L3985" s="27">
        <f t="shared" si="515"/>
        <v>9.7222222175332718E-3</v>
      </c>
      <c r="M3985" s="28" t="str">
        <f t="shared" si="516"/>
        <v>TRUE</v>
      </c>
      <c r="N3985" s="31" t="s">
        <v>39</v>
      </c>
      <c r="O3985" s="29" t="s">
        <v>1475</v>
      </c>
      <c r="P3985"/>
      <c r="Q3985"/>
      <c r="R3985"/>
      <c r="S3985"/>
      <c r="T3985"/>
      <c r="U3985"/>
      <c r="V3985"/>
      <c r="W3985"/>
    </row>
    <row r="3986" spans="1:23" ht="27" customHeight="1" thickBot="1" x14ac:dyDescent="0.3">
      <c r="A3986" s="97">
        <v>20781</v>
      </c>
      <c r="B3986" s="74">
        <v>4096</v>
      </c>
      <c r="C3986" s="75" t="s">
        <v>40</v>
      </c>
      <c r="D3986" s="76">
        <v>43294.4375</v>
      </c>
      <c r="E3986" s="74" t="s">
        <v>41</v>
      </c>
      <c r="F3986" s="33">
        <v>43294.260416666664</v>
      </c>
      <c r="G3986" s="51">
        <f t="shared" si="513"/>
        <v>0.17708333333575865</v>
      </c>
      <c r="H3986" s="31" t="str">
        <f t="shared" si="514"/>
        <v>ACCEPTABLE</v>
      </c>
      <c r="J3986" s="33">
        <v>43294.405555555553</v>
      </c>
      <c r="K3986" s="33">
        <v>43294.415277777778</v>
      </c>
      <c r="L3986" s="27">
        <f t="shared" si="515"/>
        <v>9.7222222248092294E-3</v>
      </c>
      <c r="M3986" s="28" t="str">
        <f t="shared" si="516"/>
        <v>TRUE</v>
      </c>
      <c r="N3986" s="31" t="s">
        <v>41</v>
      </c>
      <c r="O3986" s="29" t="s">
        <v>1886</v>
      </c>
      <c r="P3986"/>
      <c r="Q3986"/>
      <c r="R3986"/>
      <c r="S3986"/>
      <c r="T3986"/>
      <c r="U3986"/>
      <c r="V3986"/>
      <c r="W3986"/>
    </row>
    <row r="3987" spans="1:23" ht="27" customHeight="1" thickBot="1" x14ac:dyDescent="0.3">
      <c r="A3987" s="97">
        <v>20781</v>
      </c>
      <c r="B3987" s="74">
        <v>4097</v>
      </c>
      <c r="C3987" s="75" t="s">
        <v>40</v>
      </c>
      <c r="D3987" s="76">
        <v>43294.454861111109</v>
      </c>
      <c r="E3987" s="74" t="s">
        <v>39</v>
      </c>
      <c r="F3987" s="33">
        <v>43294.260416666664</v>
      </c>
      <c r="G3987" s="51">
        <f t="shared" ref="G3987" si="517">IF(D3987="","",D3987-F3987)</f>
        <v>0.19444444444525288</v>
      </c>
      <c r="H3987" s="31" t="str">
        <f t="shared" ref="H3987" si="518">IF(D3987-F3987&lt;0,"TOO LATE",IF(G3987="","",IF(OR(DAY(D3987-F3987)&gt;1,AND(HOUR(D3987-F3987)&gt;HOUR("0:59"),(SIGN(D3987-F3987)=1))),"ACCEPTABLE","TOO LATE")))</f>
        <v>ACCEPTABLE</v>
      </c>
      <c r="J3987" s="33">
        <v>43294.429166666669</v>
      </c>
      <c r="K3987" s="33">
        <v>43294.439583333333</v>
      </c>
      <c r="L3987" s="27">
        <f t="shared" si="515"/>
        <v>1.0416666664241347E-2</v>
      </c>
      <c r="M3987" s="28" t="str">
        <f t="shared" si="516"/>
        <v>TRUE</v>
      </c>
      <c r="N3987" s="31" t="s">
        <v>39</v>
      </c>
      <c r="O3987" s="29" t="s">
        <v>1886</v>
      </c>
      <c r="P3987"/>
      <c r="Q3987"/>
      <c r="R3987"/>
      <c r="S3987"/>
      <c r="T3987"/>
      <c r="U3987"/>
      <c r="V3987"/>
      <c r="W3987"/>
    </row>
    <row r="3988" spans="1:23" ht="27" customHeight="1" thickBot="1" x14ac:dyDescent="0.3">
      <c r="A3988" s="98">
        <v>20780</v>
      </c>
      <c r="B3988" s="78">
        <v>4093</v>
      </c>
      <c r="C3988" s="79" t="s">
        <v>43</v>
      </c>
      <c r="D3988" s="80">
        <v>43294.291666666664</v>
      </c>
      <c r="E3988" s="78" t="s">
        <v>39</v>
      </c>
      <c r="F3988" s="33">
        <v>43294.260416666664</v>
      </c>
      <c r="G3988" s="51">
        <f t="shared" si="513"/>
        <v>3.125E-2</v>
      </c>
      <c r="H3988" s="31" t="str">
        <f t="shared" si="514"/>
        <v>TOO LATE</v>
      </c>
      <c r="J3988" s="33">
        <v>43294.530555555553</v>
      </c>
      <c r="K3988" s="33">
        <v>43294.539583333331</v>
      </c>
      <c r="L3988" s="27">
        <f t="shared" si="515"/>
        <v>9.0277777781011537E-3</v>
      </c>
      <c r="M3988" s="28" t="str">
        <f t="shared" si="516"/>
        <v>TRUE</v>
      </c>
      <c r="N3988" s="31" t="s">
        <v>39</v>
      </c>
      <c r="O3988" s="29" t="s">
        <v>1787</v>
      </c>
      <c r="P3988"/>
      <c r="Q3988"/>
      <c r="R3988"/>
      <c r="S3988"/>
      <c r="T3988"/>
      <c r="U3988"/>
      <c r="V3988"/>
      <c r="W3988"/>
    </row>
    <row r="3989" spans="1:23" ht="27" customHeight="1" thickBot="1" x14ac:dyDescent="0.3">
      <c r="A3989" s="98">
        <v>20780</v>
      </c>
      <c r="B3989" s="78">
        <v>4098</v>
      </c>
      <c r="C3989" s="79" t="s">
        <v>43</v>
      </c>
      <c r="D3989" s="80">
        <v>43294.729166666664</v>
      </c>
      <c r="E3989" s="78" t="s">
        <v>41</v>
      </c>
      <c r="F3989" s="33">
        <v>43294.615277777775</v>
      </c>
      <c r="G3989" s="51">
        <f t="shared" si="513"/>
        <v>0.11388888888905058</v>
      </c>
      <c r="H3989" s="31" t="str">
        <f t="shared" si="514"/>
        <v>ACCEPTABLE</v>
      </c>
      <c r="J3989" s="33">
        <v>43294.729861111111</v>
      </c>
      <c r="K3989" s="33">
        <v>43294.738888888889</v>
      </c>
      <c r="L3989" s="27">
        <f t="shared" si="515"/>
        <v>9.0277777781011537E-3</v>
      </c>
      <c r="M3989" s="28" t="str">
        <f t="shared" si="516"/>
        <v>TRUE</v>
      </c>
      <c r="N3989" s="31" t="s">
        <v>41</v>
      </c>
      <c r="O3989" s="29" t="s">
        <v>1787</v>
      </c>
      <c r="P3989"/>
      <c r="Q3989"/>
      <c r="R3989"/>
      <c r="S3989"/>
      <c r="T3989"/>
      <c r="U3989"/>
      <c r="V3989"/>
      <c r="W3989"/>
    </row>
    <row r="3990" spans="1:23" ht="27" customHeight="1" thickBot="1" x14ac:dyDescent="0.3">
      <c r="A3990" s="97">
        <v>20782</v>
      </c>
      <c r="B3990" s="74">
        <v>4099</v>
      </c>
      <c r="C3990" s="75" t="s">
        <v>40</v>
      </c>
      <c r="D3990" s="76">
        <v>43295.246527777781</v>
      </c>
      <c r="E3990" s="74" t="s">
        <v>41</v>
      </c>
      <c r="F3990" s="33">
        <v>43295.205555555556</v>
      </c>
      <c r="G3990" s="51">
        <f t="shared" si="513"/>
        <v>4.0972222224809229E-2</v>
      </c>
      <c r="H3990" s="31" t="str">
        <f t="shared" si="514"/>
        <v>TOO LATE</v>
      </c>
      <c r="J3990" s="33">
        <v>43295.272916666669</v>
      </c>
      <c r="K3990" s="33">
        <v>43295.283333333333</v>
      </c>
      <c r="L3990" s="27">
        <f t="shared" si="515"/>
        <v>1.0416666664241347E-2</v>
      </c>
      <c r="M3990" s="28" t="str">
        <f t="shared" si="516"/>
        <v>TRUE</v>
      </c>
      <c r="N3990" s="31" t="s">
        <v>41</v>
      </c>
      <c r="O3990" s="29" t="s">
        <v>92</v>
      </c>
      <c r="P3990"/>
      <c r="Q3990"/>
      <c r="R3990"/>
      <c r="S3990"/>
      <c r="T3990"/>
      <c r="U3990"/>
      <c r="V3990"/>
      <c r="W3990"/>
    </row>
    <row r="3991" spans="1:23" ht="27" customHeight="1" thickBot="1" x14ac:dyDescent="0.3">
      <c r="A3991" s="97">
        <v>20782</v>
      </c>
      <c r="B3991" s="74">
        <v>4100</v>
      </c>
      <c r="C3991" s="75" t="s">
        <v>40</v>
      </c>
      <c r="D3991" s="76">
        <v>43295.222222222219</v>
      </c>
      <c r="E3991" s="74" t="s">
        <v>39</v>
      </c>
      <c r="F3991" s="33">
        <v>43295.205555555556</v>
      </c>
      <c r="G3991" s="51">
        <f t="shared" si="513"/>
        <v>1.6666666662786156E-2</v>
      </c>
      <c r="H3991" s="31" t="str">
        <f t="shared" si="514"/>
        <v>TOO LATE</v>
      </c>
      <c r="J3991" s="33">
        <v>43295.29791666667</v>
      </c>
      <c r="K3991" s="33">
        <v>43295.30972222222</v>
      </c>
      <c r="L3991" s="27">
        <f t="shared" si="515"/>
        <v>1.1805555550381541E-2</v>
      </c>
      <c r="M3991" s="28" t="str">
        <f t="shared" si="516"/>
        <v>TRUE</v>
      </c>
      <c r="N3991" s="31" t="s">
        <v>39</v>
      </c>
      <c r="O3991" s="29" t="s">
        <v>92</v>
      </c>
      <c r="P3991"/>
      <c r="Q3991"/>
      <c r="R3991"/>
      <c r="S3991"/>
      <c r="T3991"/>
      <c r="U3991"/>
      <c r="V3991"/>
      <c r="W3991"/>
    </row>
    <row r="3992" spans="1:23" ht="27" customHeight="1" thickBot="1" x14ac:dyDescent="0.3">
      <c r="A3992" s="97">
        <v>20780</v>
      </c>
      <c r="B3992" s="74">
        <v>4101</v>
      </c>
      <c r="C3992" s="75" t="s">
        <v>43</v>
      </c>
      <c r="D3992" s="76">
        <v>43295.527777777781</v>
      </c>
      <c r="E3992" s="74" t="s">
        <v>41</v>
      </c>
      <c r="F3992" s="33">
        <v>43295.470138888886</v>
      </c>
      <c r="G3992" s="51">
        <f t="shared" si="513"/>
        <v>5.7638888894871343E-2</v>
      </c>
      <c r="H3992" s="31" t="str">
        <f t="shared" si="514"/>
        <v>ACCEPTABLE</v>
      </c>
      <c r="J3992" s="33">
        <v>43295.53402777778</v>
      </c>
      <c r="K3992" s="33">
        <v>43295.543055555558</v>
      </c>
      <c r="L3992" s="27">
        <f t="shared" si="515"/>
        <v>9.0277777781011537E-3</v>
      </c>
      <c r="M3992" s="28" t="str">
        <f t="shared" si="516"/>
        <v>TRUE</v>
      </c>
      <c r="N3992" s="31" t="s">
        <v>41</v>
      </c>
      <c r="O3992" s="29" t="s">
        <v>398</v>
      </c>
      <c r="P3992"/>
      <c r="Q3992"/>
      <c r="R3992"/>
      <c r="S3992"/>
      <c r="T3992"/>
      <c r="U3992"/>
      <c r="V3992"/>
      <c r="W3992"/>
    </row>
    <row r="3993" spans="1:23" ht="27" customHeight="1" thickBot="1" x14ac:dyDescent="0.3">
      <c r="A3993" s="97">
        <v>20780</v>
      </c>
      <c r="B3993" s="74">
        <v>4102</v>
      </c>
      <c r="C3993" s="75" t="s">
        <v>40</v>
      </c>
      <c r="D3993" s="76">
        <v>43295.555555555555</v>
      </c>
      <c r="E3993" s="74" t="s">
        <v>39</v>
      </c>
      <c r="F3993" s="33">
        <v>43295.470138888886</v>
      </c>
      <c r="G3993" s="51">
        <f t="shared" si="513"/>
        <v>8.5416666668606922E-2</v>
      </c>
      <c r="H3993" s="31" t="str">
        <f t="shared" si="514"/>
        <v>ACCEPTABLE</v>
      </c>
      <c r="J3993" s="33">
        <v>43295.625</v>
      </c>
      <c r="K3993" s="33">
        <v>43295.635416666664</v>
      </c>
      <c r="L3993" s="27">
        <f t="shared" si="515"/>
        <v>1.0416666664241347E-2</v>
      </c>
      <c r="M3993" s="28" t="str">
        <f t="shared" si="516"/>
        <v>TRUE</v>
      </c>
      <c r="N3993" s="31" t="s">
        <v>39</v>
      </c>
      <c r="O3993" s="29" t="s">
        <v>1734</v>
      </c>
      <c r="P3993"/>
      <c r="Q3993"/>
      <c r="R3993"/>
      <c r="S3993"/>
      <c r="T3993"/>
      <c r="U3993"/>
      <c r="V3993"/>
      <c r="W3993"/>
    </row>
    <row r="3994" spans="1:23" ht="27" customHeight="1" thickBot="1" x14ac:dyDescent="0.3">
      <c r="A3994" s="98">
        <v>20783</v>
      </c>
      <c r="B3994" s="78">
        <v>4103</v>
      </c>
      <c r="C3994" s="79" t="s">
        <v>40</v>
      </c>
      <c r="D3994" s="80">
        <v>43295.690972222219</v>
      </c>
      <c r="E3994" s="78" t="s">
        <v>41</v>
      </c>
      <c r="F3994" s="33">
        <v>43295.637499999997</v>
      </c>
      <c r="G3994" s="51">
        <f t="shared" si="513"/>
        <v>5.3472222221898846E-2</v>
      </c>
      <c r="H3994" s="31" t="str">
        <f t="shared" si="514"/>
        <v>ACCEPTABLE</v>
      </c>
      <c r="J3994" s="33">
        <v>43295.688888888886</v>
      </c>
      <c r="K3994" s="33">
        <v>43295.7</v>
      </c>
      <c r="L3994" s="27">
        <f t="shared" si="515"/>
        <v>1.1111111110949423E-2</v>
      </c>
      <c r="M3994" s="28" t="str">
        <f t="shared" si="516"/>
        <v>TRUE</v>
      </c>
      <c r="N3994" s="31" t="s">
        <v>41</v>
      </c>
      <c r="O3994" s="29" t="s">
        <v>1828</v>
      </c>
      <c r="P3994"/>
      <c r="Q3994"/>
      <c r="R3994"/>
      <c r="S3994"/>
      <c r="T3994"/>
      <c r="U3994"/>
      <c r="V3994"/>
      <c r="W3994"/>
    </row>
    <row r="3995" spans="1:23" ht="27" customHeight="1" thickBot="1" x14ac:dyDescent="0.3">
      <c r="A3995" s="98">
        <v>20783</v>
      </c>
      <c r="B3995" s="78">
        <v>4104</v>
      </c>
      <c r="C3995" s="79" t="s">
        <v>43</v>
      </c>
      <c r="D3995" s="80">
        <v>43295.725694444445</v>
      </c>
      <c r="E3995" s="78" t="s">
        <v>39</v>
      </c>
      <c r="F3995" s="33">
        <v>43295.637499999997</v>
      </c>
      <c r="G3995" s="51">
        <f t="shared" si="513"/>
        <v>8.8194444448163267E-2</v>
      </c>
      <c r="H3995" s="31" t="str">
        <f t="shared" si="514"/>
        <v>ACCEPTABLE</v>
      </c>
      <c r="J3995" s="33">
        <v>43295.727777777778</v>
      </c>
      <c r="K3995" s="33">
        <v>43295.738194444442</v>
      </c>
      <c r="L3995" s="27">
        <f t="shared" si="515"/>
        <v>1.0416666664241347E-2</v>
      </c>
      <c r="M3995" s="28" t="str">
        <f t="shared" si="516"/>
        <v>TRUE</v>
      </c>
      <c r="N3995" s="31" t="s">
        <v>39</v>
      </c>
      <c r="O3995" s="29" t="s">
        <v>1904</v>
      </c>
      <c r="P3995"/>
      <c r="Q3995"/>
      <c r="R3995"/>
      <c r="S3995"/>
      <c r="T3995"/>
      <c r="U3995"/>
      <c r="V3995"/>
      <c r="W3995"/>
    </row>
    <row r="3996" spans="1:23" ht="27" customHeight="1" thickBot="1" x14ac:dyDescent="0.3">
      <c r="A3996" s="97">
        <v>20783</v>
      </c>
      <c r="B3996" s="74">
        <v>4105</v>
      </c>
      <c r="C3996" s="75" t="s">
        <v>40</v>
      </c>
      <c r="D3996" s="76">
        <v>43295.986111111109</v>
      </c>
      <c r="E3996" s="74" t="s">
        <v>41</v>
      </c>
      <c r="F3996" s="33">
        <v>43295.637499999997</v>
      </c>
      <c r="G3996" s="51">
        <f t="shared" si="513"/>
        <v>0.34861111111240461</v>
      </c>
      <c r="H3996" s="31" t="str">
        <f t="shared" si="514"/>
        <v>ACCEPTABLE</v>
      </c>
      <c r="J3996" s="33">
        <v>43295.78125</v>
      </c>
      <c r="K3996" s="33">
        <v>43295.790277777778</v>
      </c>
      <c r="L3996" s="27">
        <f t="shared" si="515"/>
        <v>9.0277777781011537E-3</v>
      </c>
      <c r="M3996" s="28" t="str">
        <f t="shared" si="516"/>
        <v>TRUE</v>
      </c>
      <c r="N3996" s="31" t="s">
        <v>41</v>
      </c>
      <c r="O3996" s="29" t="s">
        <v>1829</v>
      </c>
      <c r="P3996"/>
      <c r="Q3996"/>
      <c r="R3996"/>
      <c r="S3996"/>
      <c r="T3996"/>
      <c r="U3996"/>
      <c r="V3996"/>
      <c r="W3996"/>
    </row>
    <row r="3997" spans="1:23" ht="27" customHeight="1" thickBot="1" x14ac:dyDescent="0.3">
      <c r="A3997" s="97">
        <v>20784</v>
      </c>
      <c r="B3997" s="74">
        <v>4107</v>
      </c>
      <c r="C3997" s="75" t="s">
        <v>340</v>
      </c>
      <c r="D3997" s="76">
        <v>43296.631944444445</v>
      </c>
      <c r="E3997" s="74" t="s">
        <v>41</v>
      </c>
      <c r="F3997" s="33">
        <v>43296.425694444442</v>
      </c>
      <c r="G3997" s="51">
        <f t="shared" si="513"/>
        <v>0.20625000000291038</v>
      </c>
      <c r="H3997" s="31" t="str">
        <f t="shared" si="514"/>
        <v>ACCEPTABLE</v>
      </c>
      <c r="J3997" s="33">
        <v>43296.618750000001</v>
      </c>
      <c r="K3997" s="33">
        <v>43296.629861111112</v>
      </c>
      <c r="L3997" s="27">
        <f t="shared" si="515"/>
        <v>1.1111111110949423E-2</v>
      </c>
      <c r="M3997" s="28" t="str">
        <f t="shared" si="516"/>
        <v>TRUE</v>
      </c>
      <c r="N3997" s="31" t="s">
        <v>41</v>
      </c>
      <c r="O3997" s="29" t="s">
        <v>1619</v>
      </c>
      <c r="P3997"/>
      <c r="Q3997"/>
      <c r="R3997"/>
      <c r="S3997"/>
      <c r="T3997"/>
      <c r="U3997"/>
      <c r="V3997"/>
      <c r="W3997"/>
    </row>
    <row r="3998" spans="1:23" ht="27" customHeight="1" thickBot="1" x14ac:dyDescent="0.3">
      <c r="A3998" s="98">
        <v>20784</v>
      </c>
      <c r="B3998" s="78">
        <v>4108</v>
      </c>
      <c r="C3998" s="79" t="s">
        <v>68</v>
      </c>
      <c r="D3998" s="80">
        <v>43296.666666666664</v>
      </c>
      <c r="E3998" s="78" t="s">
        <v>39</v>
      </c>
      <c r="F3998" s="33">
        <v>43296.425694444442</v>
      </c>
      <c r="G3998" s="51">
        <f t="shared" si="513"/>
        <v>0.24097222222189885</v>
      </c>
      <c r="H3998" s="31" t="str">
        <f t="shared" si="514"/>
        <v>ACCEPTABLE</v>
      </c>
      <c r="J3998" s="33">
        <v>43296.658333333333</v>
      </c>
      <c r="K3998" s="33">
        <v>43296.668055555558</v>
      </c>
      <c r="L3998" s="27">
        <f t="shared" si="515"/>
        <v>9.7222222248092294E-3</v>
      </c>
      <c r="M3998" s="28" t="str">
        <f t="shared" si="516"/>
        <v>TRUE</v>
      </c>
      <c r="N3998" s="31" t="s">
        <v>39</v>
      </c>
      <c r="O3998" s="29" t="s">
        <v>633</v>
      </c>
      <c r="P3998"/>
      <c r="Q3998"/>
      <c r="R3998"/>
      <c r="S3998"/>
      <c r="T3998"/>
      <c r="U3998"/>
      <c r="V3998"/>
      <c r="W3998"/>
    </row>
    <row r="3999" spans="1:23" ht="27" customHeight="1" thickBot="1" x14ac:dyDescent="0.3">
      <c r="A3999" s="97">
        <v>20785</v>
      </c>
      <c r="B3999" s="74">
        <v>4109</v>
      </c>
      <c r="C3999" s="75" t="s">
        <v>40</v>
      </c>
      <c r="D3999" s="76">
        <v>43297.083333333336</v>
      </c>
      <c r="E3999" s="74" t="s">
        <v>41</v>
      </c>
      <c r="F3999" s="33">
        <v>43296.700694444444</v>
      </c>
      <c r="G3999" s="51">
        <f t="shared" si="513"/>
        <v>0.38263888889196096</v>
      </c>
      <c r="H3999" s="31" t="str">
        <f t="shared" si="514"/>
        <v>ACCEPTABLE</v>
      </c>
      <c r="J3999" s="33">
        <v>43297.101388888892</v>
      </c>
      <c r="K3999" s="33">
        <v>43297.111111111109</v>
      </c>
      <c r="L3999" s="27">
        <f t="shared" si="515"/>
        <v>9.7222222175332718E-3</v>
      </c>
      <c r="M3999" s="28" t="str">
        <f t="shared" si="516"/>
        <v>TRUE</v>
      </c>
      <c r="N3999" s="31" t="s">
        <v>41</v>
      </c>
      <c r="O3999" s="29" t="s">
        <v>1805</v>
      </c>
      <c r="P3999"/>
      <c r="Q3999"/>
      <c r="R3999"/>
      <c r="S3999"/>
      <c r="T3999"/>
      <c r="U3999"/>
      <c r="V3999"/>
      <c r="W3999"/>
    </row>
    <row r="4000" spans="1:23" ht="27" customHeight="1" thickBot="1" x14ac:dyDescent="0.3">
      <c r="A4000" s="97">
        <v>20785</v>
      </c>
      <c r="B4000" s="74">
        <v>4110</v>
      </c>
      <c r="C4000" s="75" t="s">
        <v>40</v>
      </c>
      <c r="D4000" s="76">
        <v>43297.111111111109</v>
      </c>
      <c r="E4000" s="74" t="s">
        <v>39</v>
      </c>
      <c r="F4000" s="33">
        <v>43296.700694444444</v>
      </c>
      <c r="G4000" s="51">
        <f t="shared" si="513"/>
        <v>0.41041666666569654</v>
      </c>
      <c r="H4000" s="31" t="str">
        <f t="shared" si="514"/>
        <v>ACCEPTABLE</v>
      </c>
      <c r="J4000" s="33">
        <v>43297.124305555553</v>
      </c>
      <c r="K4000" s="33">
        <v>43297.134722222225</v>
      </c>
      <c r="L4000" s="27">
        <f t="shared" si="515"/>
        <v>1.0416666671517305E-2</v>
      </c>
      <c r="M4000" s="28" t="str">
        <f t="shared" si="516"/>
        <v>TRUE</v>
      </c>
      <c r="N4000" s="31" t="s">
        <v>39</v>
      </c>
      <c r="O4000" s="29" t="s">
        <v>1805</v>
      </c>
      <c r="P4000"/>
      <c r="Q4000"/>
      <c r="R4000"/>
      <c r="S4000"/>
      <c r="T4000"/>
      <c r="U4000"/>
      <c r="V4000"/>
      <c r="W4000"/>
    </row>
    <row r="4001" spans="1:23" ht="27" customHeight="1" thickBot="1" x14ac:dyDescent="0.3">
      <c r="A4001" s="98">
        <v>20784</v>
      </c>
      <c r="B4001" s="78">
        <v>4111</v>
      </c>
      <c r="C4001" s="79" t="s">
        <v>1663</v>
      </c>
      <c r="D4001" s="80">
        <v>43298.277777777781</v>
      </c>
      <c r="E4001" s="78" t="s">
        <v>41</v>
      </c>
      <c r="F4001" s="33">
        <v>43297.645138888889</v>
      </c>
      <c r="G4001" s="51">
        <f t="shared" ref="G4001:G4054" si="519">IF(D4001="","",D4001-F4001)</f>
        <v>0.63263888889196096</v>
      </c>
      <c r="H4001" s="31" t="str">
        <f t="shared" si="514"/>
        <v>ACCEPTABLE</v>
      </c>
      <c r="J4001" s="33">
        <v>43298.271527777775</v>
      </c>
      <c r="K4001" s="33">
        <v>43298.280555555553</v>
      </c>
      <c r="L4001" s="27">
        <f t="shared" si="515"/>
        <v>9.0277777781011537E-3</v>
      </c>
      <c r="M4001" s="28" t="str">
        <f t="shared" si="516"/>
        <v>TRUE</v>
      </c>
      <c r="N4001" s="31" t="s">
        <v>41</v>
      </c>
      <c r="O4001" s="29" t="s">
        <v>422</v>
      </c>
      <c r="P4001"/>
      <c r="Q4001"/>
      <c r="R4001"/>
      <c r="S4001"/>
      <c r="T4001"/>
      <c r="U4001"/>
      <c r="V4001"/>
      <c r="W4001"/>
    </row>
    <row r="4002" spans="1:23" ht="27" customHeight="1" thickBot="1" x14ac:dyDescent="0.3">
      <c r="A4002" s="98">
        <v>20784</v>
      </c>
      <c r="B4002" s="78">
        <v>4112</v>
      </c>
      <c r="C4002" s="79" t="s">
        <v>340</v>
      </c>
      <c r="D4002" s="80">
        <v>43298.305555555555</v>
      </c>
      <c r="E4002" s="78" t="s">
        <v>39</v>
      </c>
      <c r="F4002" s="33">
        <v>43297.645138888889</v>
      </c>
      <c r="G4002" s="51">
        <f t="shared" si="519"/>
        <v>0.66041666666569654</v>
      </c>
      <c r="H4002" s="31" t="str">
        <f t="shared" si="514"/>
        <v>ACCEPTABLE</v>
      </c>
      <c r="J4002" s="33">
        <v>43298.302777777775</v>
      </c>
      <c r="K4002" s="33">
        <v>43298.314583333333</v>
      </c>
      <c r="L4002" s="27">
        <f t="shared" si="515"/>
        <v>1.1805555557657499E-2</v>
      </c>
      <c r="M4002" s="28" t="str">
        <f t="shared" si="516"/>
        <v>TRUE</v>
      </c>
      <c r="N4002" s="31" t="s">
        <v>39</v>
      </c>
      <c r="O4002" s="29" t="s">
        <v>1169</v>
      </c>
      <c r="P4002"/>
      <c r="Q4002"/>
      <c r="R4002"/>
      <c r="S4002"/>
      <c r="T4002"/>
      <c r="U4002"/>
      <c r="V4002"/>
      <c r="W4002"/>
    </row>
    <row r="4003" spans="1:23" ht="27" customHeight="1" thickBot="1" x14ac:dyDescent="0.3">
      <c r="A4003" s="98">
        <v>20786</v>
      </c>
      <c r="B4003" s="78">
        <v>4113</v>
      </c>
      <c r="C4003" s="79" t="s">
        <v>40</v>
      </c>
      <c r="D4003" s="80">
        <v>43298.3125</v>
      </c>
      <c r="E4003" s="78" t="s">
        <v>41</v>
      </c>
      <c r="F4003" s="33">
        <v>43298.227083333331</v>
      </c>
      <c r="G4003" s="51">
        <f t="shared" si="519"/>
        <v>8.5416666668606922E-2</v>
      </c>
      <c r="H4003" s="31" t="str">
        <f t="shared" si="514"/>
        <v>ACCEPTABLE</v>
      </c>
      <c r="J4003" s="33">
        <v>43298.339583333334</v>
      </c>
      <c r="K4003" s="33">
        <v>43298.348611111112</v>
      </c>
      <c r="L4003" s="27">
        <f t="shared" si="515"/>
        <v>9.0277777781011537E-3</v>
      </c>
      <c r="M4003" s="28" t="str">
        <f t="shared" si="516"/>
        <v>TRUE</v>
      </c>
      <c r="N4003" s="31" t="s">
        <v>41</v>
      </c>
      <c r="O4003" s="29" t="s">
        <v>657</v>
      </c>
      <c r="P4003"/>
      <c r="Q4003"/>
      <c r="R4003"/>
      <c r="S4003"/>
      <c r="T4003"/>
      <c r="U4003"/>
      <c r="V4003"/>
      <c r="W4003"/>
    </row>
    <row r="4004" spans="1:23" ht="27" customHeight="1" thickBot="1" x14ac:dyDescent="0.3">
      <c r="A4004" s="98">
        <v>20787</v>
      </c>
      <c r="B4004" s="78">
        <v>4115</v>
      </c>
      <c r="C4004" s="79" t="s">
        <v>1905</v>
      </c>
      <c r="D4004" s="80">
        <v>43298.354166666664</v>
      </c>
      <c r="E4004" s="78" t="s">
        <v>41</v>
      </c>
      <c r="F4004" s="33">
        <v>43298.227083333331</v>
      </c>
      <c r="G4004" s="51">
        <f t="shared" ref="G4004" si="520">IF(D4004="","",D4004-F4004)</f>
        <v>0.12708333333284827</v>
      </c>
      <c r="H4004" s="31" t="str">
        <f t="shared" ref="H4004" si="521">IF(D4004-F4004&lt;0,"TOO LATE",IF(G4004="","",IF(OR(DAY(D4004-F4004)&gt;1,AND(HOUR(D4004-F4004)&gt;HOUR("0:59"),(SIGN(D4004-F4004)=1))),"ACCEPTABLE","TOO LATE")))</f>
        <v>ACCEPTABLE</v>
      </c>
      <c r="J4004" s="33">
        <v>43298.359722222223</v>
      </c>
      <c r="K4004" s="33">
        <v>43298.369444444441</v>
      </c>
      <c r="L4004" s="27">
        <f t="shared" si="515"/>
        <v>9.7222222175332718E-3</v>
      </c>
      <c r="M4004" s="28" t="str">
        <f t="shared" si="516"/>
        <v>TRUE</v>
      </c>
      <c r="N4004" s="31" t="s">
        <v>41</v>
      </c>
      <c r="O4004" s="29" t="s">
        <v>1808</v>
      </c>
      <c r="P4004"/>
      <c r="Q4004"/>
      <c r="R4004"/>
      <c r="S4004"/>
      <c r="T4004"/>
      <c r="U4004"/>
      <c r="V4004"/>
      <c r="W4004"/>
    </row>
    <row r="4005" spans="1:23" ht="27" customHeight="1" thickBot="1" x14ac:dyDescent="0.3">
      <c r="A4005" s="98">
        <v>20787</v>
      </c>
      <c r="B4005" s="78">
        <v>4116</v>
      </c>
      <c r="C4005" s="79" t="s">
        <v>43</v>
      </c>
      <c r="D4005" s="80">
        <v>43298.388888888891</v>
      </c>
      <c r="E4005" s="78" t="s">
        <v>39</v>
      </c>
      <c r="F4005" s="33">
        <v>43298.227083333331</v>
      </c>
      <c r="G4005" s="51">
        <f t="shared" si="519"/>
        <v>0.16180555555911269</v>
      </c>
      <c r="H4005" s="31" t="str">
        <f t="shared" si="514"/>
        <v>ACCEPTABLE</v>
      </c>
      <c r="J4005" s="33">
        <v>43298.382638888892</v>
      </c>
      <c r="K4005" s="33">
        <v>43298.392361111109</v>
      </c>
      <c r="L4005" s="27">
        <f t="shared" si="515"/>
        <v>9.7222222175332718E-3</v>
      </c>
      <c r="M4005" s="28" t="str">
        <f t="shared" si="516"/>
        <v>TRUE</v>
      </c>
      <c r="N4005" s="31" t="s">
        <v>39</v>
      </c>
      <c r="O4005" s="29" t="s">
        <v>1906</v>
      </c>
      <c r="P4005"/>
      <c r="Q4005"/>
      <c r="R4005"/>
      <c r="S4005"/>
      <c r="T4005"/>
      <c r="U4005"/>
      <c r="V4005"/>
      <c r="W4005"/>
    </row>
    <row r="4006" spans="1:23" ht="27" customHeight="1" thickBot="1" x14ac:dyDescent="0.3">
      <c r="A4006" s="98">
        <v>20788</v>
      </c>
      <c r="B4006" s="78">
        <v>4117</v>
      </c>
      <c r="C4006" s="79" t="s">
        <v>1905</v>
      </c>
      <c r="D4006" s="80">
        <v>43298.670138888891</v>
      </c>
      <c r="E4006" s="78" t="s">
        <v>41</v>
      </c>
      <c r="F4006" s="33">
        <v>43298.549305555556</v>
      </c>
      <c r="G4006" s="51">
        <f t="shared" si="519"/>
        <v>0.12083333333430346</v>
      </c>
      <c r="H4006" s="31" t="str">
        <f t="shared" si="514"/>
        <v>ACCEPTABLE</v>
      </c>
      <c r="J4006" s="33">
        <v>43298.659722222219</v>
      </c>
      <c r="K4006" s="33">
        <v>43298.671527777777</v>
      </c>
      <c r="L4006" s="27">
        <f t="shared" si="515"/>
        <v>1.1805555557657499E-2</v>
      </c>
      <c r="M4006" s="28" t="str">
        <f t="shared" si="516"/>
        <v>TRUE</v>
      </c>
      <c r="N4006" s="31" t="s">
        <v>41</v>
      </c>
      <c r="O4006" s="29" t="s">
        <v>1907</v>
      </c>
      <c r="P4006"/>
      <c r="Q4006"/>
      <c r="R4006"/>
      <c r="S4006"/>
      <c r="T4006"/>
      <c r="U4006"/>
      <c r="V4006"/>
      <c r="W4006"/>
    </row>
    <row r="4007" spans="1:23" ht="27" customHeight="1" thickBot="1" x14ac:dyDescent="0.3">
      <c r="A4007" s="98">
        <v>20788</v>
      </c>
      <c r="B4007" s="78">
        <v>4118</v>
      </c>
      <c r="C4007" s="79" t="s">
        <v>43</v>
      </c>
      <c r="D4007" s="80">
        <v>43298.697916666664</v>
      </c>
      <c r="E4007" s="78" t="s">
        <v>39</v>
      </c>
      <c r="F4007" s="33">
        <v>43298.549305555556</v>
      </c>
      <c r="G4007" s="51">
        <f t="shared" si="519"/>
        <v>0.14861111110803904</v>
      </c>
      <c r="H4007" s="31" t="str">
        <f t="shared" si="514"/>
        <v>ACCEPTABLE</v>
      </c>
      <c r="J4007" s="33">
        <v>43298.690972222219</v>
      </c>
      <c r="K4007" s="33">
        <v>43298.7</v>
      </c>
      <c r="L4007" s="27">
        <f t="shared" si="515"/>
        <v>9.0277777781011537E-3</v>
      </c>
      <c r="M4007" s="28" t="str">
        <f t="shared" si="516"/>
        <v>TRUE</v>
      </c>
      <c r="N4007" s="31" t="s">
        <v>39</v>
      </c>
      <c r="O4007" s="29" t="s">
        <v>44</v>
      </c>
      <c r="P4007"/>
      <c r="Q4007"/>
      <c r="R4007"/>
      <c r="S4007"/>
      <c r="T4007"/>
      <c r="U4007"/>
      <c r="V4007"/>
      <c r="W4007"/>
    </row>
    <row r="4008" spans="1:23" ht="27" customHeight="1" thickBot="1" x14ac:dyDescent="0.3">
      <c r="A4008" s="97">
        <v>20787</v>
      </c>
      <c r="B4008" s="74">
        <v>4115</v>
      </c>
      <c r="C4008" s="75" t="s">
        <v>43</v>
      </c>
      <c r="D4008" s="76">
        <v>43298.881944444445</v>
      </c>
      <c r="E4008" s="74" t="s">
        <v>41</v>
      </c>
      <c r="F4008" s="33">
        <v>43298.549305555556</v>
      </c>
      <c r="G4008" s="51">
        <f t="shared" si="519"/>
        <v>0.33263888888905058</v>
      </c>
      <c r="H4008" s="31" t="str">
        <f t="shared" ref="H4008:H4061" si="522">IF(D4008-F4008&lt;0,"TOO LATE",IF(G4008="","",IF(OR(DAY(D4008-F4008)&gt;1,AND(HOUR(D4008-F4008)&gt;HOUR("0:59"),(SIGN(D4008-F4008)=1))),"ACCEPTABLE","TOO LATE")))</f>
        <v>ACCEPTABLE</v>
      </c>
      <c r="J4008" s="33">
        <v>43298.856944444444</v>
      </c>
      <c r="K4008" s="33">
        <v>43298.865277777775</v>
      </c>
      <c r="L4008" s="27">
        <f t="shared" si="515"/>
        <v>8.333333331393078E-3</v>
      </c>
      <c r="M4008" s="28" t="str">
        <f t="shared" si="516"/>
        <v>TRUE</v>
      </c>
      <c r="N4008" s="31" t="s">
        <v>41</v>
      </c>
      <c r="O4008" s="29" t="s">
        <v>54</v>
      </c>
      <c r="P4008"/>
      <c r="Q4008"/>
      <c r="R4008"/>
      <c r="S4008"/>
      <c r="T4008"/>
      <c r="U4008"/>
      <c r="V4008"/>
      <c r="W4008"/>
    </row>
    <row r="4009" spans="1:23" ht="27" customHeight="1" thickBot="1" x14ac:dyDescent="0.3">
      <c r="A4009" s="97">
        <v>20787</v>
      </c>
      <c r="B4009" s="74">
        <v>4116</v>
      </c>
      <c r="C4009" s="75" t="s">
        <v>40</v>
      </c>
      <c r="D4009" s="76">
        <v>43298.909722222219</v>
      </c>
      <c r="E4009" s="74" t="s">
        <v>39</v>
      </c>
      <c r="F4009" s="33">
        <v>43298.549305555556</v>
      </c>
      <c r="G4009" s="51">
        <f t="shared" si="519"/>
        <v>0.36041666666278616</v>
      </c>
      <c r="H4009" s="31" t="str">
        <f t="shared" si="522"/>
        <v>ACCEPTABLE</v>
      </c>
      <c r="J4009" s="33">
        <v>43298.892361111109</v>
      </c>
      <c r="K4009" s="33">
        <v>43298.902083333334</v>
      </c>
      <c r="L4009" s="27">
        <f t="shared" ref="L4009:L4062" si="523">IF(OR(K4009="",J4009=""), "Incomplete Data", K4009-J4009)</f>
        <v>9.7222222248092294E-3</v>
      </c>
      <c r="M4009" s="28" t="str">
        <f t="shared" ref="M4009:M4062" si="524">_xlfn.IFS(OR(J4009=0,K4009=0,L4009=""), "Incomplete Data", OR(L4009&gt;$M$5,L4009&lt;-$M$5),"FALSE",  OR(L4009&lt;=$M$5,L4009&gt;-$M$5), "TRUE")</f>
        <v>TRUE</v>
      </c>
      <c r="N4009" s="31" t="s">
        <v>39</v>
      </c>
      <c r="O4009" s="29" t="s">
        <v>657</v>
      </c>
      <c r="P4009"/>
      <c r="Q4009"/>
      <c r="R4009"/>
      <c r="S4009"/>
      <c r="T4009"/>
      <c r="U4009"/>
      <c r="V4009"/>
      <c r="W4009"/>
    </row>
    <row r="4010" spans="1:23" ht="27" customHeight="1" thickBot="1" x14ac:dyDescent="0.3">
      <c r="A4010" s="97">
        <v>20788</v>
      </c>
      <c r="B4010" s="74">
        <v>4117</v>
      </c>
      <c r="C4010" s="75" t="s">
        <v>43</v>
      </c>
      <c r="D4010" s="76">
        <v>43299.173611111109</v>
      </c>
      <c r="E4010" s="74" t="s">
        <v>41</v>
      </c>
      <c r="F4010" s="33">
        <v>43298.945138888892</v>
      </c>
      <c r="G4010" s="51">
        <f t="shared" si="519"/>
        <v>0.22847222221753327</v>
      </c>
      <c r="H4010" s="31" t="str">
        <f t="shared" si="522"/>
        <v>ACCEPTABLE</v>
      </c>
      <c r="J4010" s="33">
        <v>43299.177777777775</v>
      </c>
      <c r="K4010" s="33">
        <v>43299.186805555553</v>
      </c>
      <c r="L4010" s="27">
        <f t="shared" si="523"/>
        <v>9.0277777781011537E-3</v>
      </c>
      <c r="M4010" s="28" t="str">
        <f t="shared" si="524"/>
        <v>TRUE</v>
      </c>
      <c r="N4010" s="31" t="s">
        <v>41</v>
      </c>
      <c r="O4010" s="29" t="s">
        <v>398</v>
      </c>
      <c r="P4010"/>
      <c r="Q4010"/>
      <c r="R4010"/>
      <c r="S4010"/>
      <c r="T4010"/>
      <c r="U4010"/>
      <c r="V4010"/>
      <c r="W4010"/>
    </row>
    <row r="4011" spans="1:23" ht="27" customHeight="1" thickBot="1" x14ac:dyDescent="0.3">
      <c r="A4011" s="97">
        <v>20788</v>
      </c>
      <c r="B4011" s="74">
        <v>4118</v>
      </c>
      <c r="C4011" s="75" t="s">
        <v>1908</v>
      </c>
      <c r="D4011" s="76">
        <v>43299.229166666664</v>
      </c>
      <c r="E4011" s="74" t="s">
        <v>39</v>
      </c>
      <c r="F4011" s="33">
        <v>43298.945138888892</v>
      </c>
      <c r="G4011" s="51">
        <f t="shared" si="519"/>
        <v>0.28402777777228039</v>
      </c>
      <c r="H4011" s="31" t="str">
        <f t="shared" si="522"/>
        <v>ACCEPTABLE</v>
      </c>
      <c r="J4011" s="33">
        <v>43299.23541666667</v>
      </c>
      <c r="K4011" s="33">
        <v>43299.243750000001</v>
      </c>
      <c r="L4011" s="27">
        <f t="shared" si="523"/>
        <v>8.333333331393078E-3</v>
      </c>
      <c r="M4011" s="28" t="str">
        <f t="shared" si="524"/>
        <v>TRUE</v>
      </c>
      <c r="N4011" s="31" t="s">
        <v>39</v>
      </c>
      <c r="O4011" s="29" t="s">
        <v>398</v>
      </c>
      <c r="P4011"/>
      <c r="Q4011"/>
      <c r="R4011"/>
      <c r="S4011"/>
      <c r="T4011"/>
      <c r="U4011"/>
      <c r="V4011"/>
      <c r="W4011"/>
    </row>
    <row r="4012" spans="1:23" ht="27" customHeight="1" thickBot="1" x14ac:dyDescent="0.3">
      <c r="A4012" s="97">
        <v>20789</v>
      </c>
      <c r="B4012" s="74">
        <v>4119</v>
      </c>
      <c r="C4012" s="75" t="s">
        <v>40</v>
      </c>
      <c r="D4012" s="76">
        <v>43300.069444444445</v>
      </c>
      <c r="E4012" s="74" t="s">
        <v>41</v>
      </c>
      <c r="F4012" s="33">
        <v>43299.779166666667</v>
      </c>
      <c r="G4012" s="51">
        <f t="shared" si="519"/>
        <v>0.29027777777810115</v>
      </c>
      <c r="H4012" s="31" t="str">
        <f t="shared" si="522"/>
        <v>ACCEPTABLE</v>
      </c>
      <c r="J4012" s="33">
        <v>43300.050694444442</v>
      </c>
      <c r="K4012" s="33">
        <v>43300.061805555553</v>
      </c>
      <c r="L4012" s="27">
        <f t="shared" si="523"/>
        <v>1.1111111110949423E-2</v>
      </c>
      <c r="M4012" s="28" t="str">
        <f t="shared" si="524"/>
        <v>TRUE</v>
      </c>
      <c r="N4012" s="31" t="s">
        <v>41</v>
      </c>
      <c r="O4012" s="29" t="s">
        <v>806</v>
      </c>
      <c r="P4012"/>
      <c r="Q4012"/>
      <c r="R4012"/>
      <c r="S4012"/>
      <c r="T4012"/>
      <c r="U4012"/>
      <c r="V4012"/>
      <c r="W4012"/>
    </row>
    <row r="4013" spans="1:23" ht="27" customHeight="1" thickBot="1" x14ac:dyDescent="0.3">
      <c r="A4013" s="97">
        <v>20789</v>
      </c>
      <c r="B4013" s="74">
        <v>4120</v>
      </c>
      <c r="C4013" s="75" t="s">
        <v>43</v>
      </c>
      <c r="D4013" s="76">
        <v>43300.104166666664</v>
      </c>
      <c r="E4013" s="74" t="s">
        <v>39</v>
      </c>
      <c r="F4013" s="33">
        <v>43299.779166666667</v>
      </c>
      <c r="G4013" s="51">
        <f t="shared" si="519"/>
        <v>0.32499999999708962</v>
      </c>
      <c r="H4013" s="31" t="str">
        <f t="shared" si="522"/>
        <v>ACCEPTABLE</v>
      </c>
      <c r="J4013" s="33">
        <v>43300.086805555555</v>
      </c>
      <c r="K4013" s="33">
        <v>43300.095833333333</v>
      </c>
      <c r="L4013" s="27">
        <f t="shared" si="523"/>
        <v>9.0277777781011537E-3</v>
      </c>
      <c r="M4013" s="28" t="str">
        <f t="shared" si="524"/>
        <v>TRUE</v>
      </c>
      <c r="N4013" s="31" t="s">
        <v>39</v>
      </c>
      <c r="O4013" s="29" t="s">
        <v>398</v>
      </c>
      <c r="P4013"/>
      <c r="Q4013"/>
      <c r="R4013"/>
      <c r="S4013"/>
      <c r="T4013"/>
      <c r="U4013"/>
      <c r="V4013"/>
      <c r="W4013"/>
    </row>
    <row r="4014" spans="1:23" ht="27" customHeight="1" thickBot="1" x14ac:dyDescent="0.3">
      <c r="A4014" s="97">
        <v>20790</v>
      </c>
      <c r="B4014" s="74">
        <v>4121</v>
      </c>
      <c r="C4014" s="75" t="s">
        <v>340</v>
      </c>
      <c r="D4014" s="76">
        <v>43300.461805555555</v>
      </c>
      <c r="E4014" s="74" t="s">
        <v>41</v>
      </c>
      <c r="F4014" s="33">
        <v>43300.402777777781</v>
      </c>
      <c r="G4014" s="51">
        <f t="shared" si="519"/>
        <v>5.9027777773735579E-2</v>
      </c>
      <c r="H4014" s="31" t="str">
        <f t="shared" si="522"/>
        <v>ACCEPTABLE</v>
      </c>
      <c r="J4014" s="33">
        <v>43300.46875</v>
      </c>
      <c r="K4014" s="33">
        <v>43300.477083333331</v>
      </c>
      <c r="L4014" s="27">
        <f t="shared" si="523"/>
        <v>8.333333331393078E-3</v>
      </c>
      <c r="M4014" s="28" t="str">
        <f t="shared" si="524"/>
        <v>TRUE</v>
      </c>
      <c r="N4014" s="31" t="s">
        <v>41</v>
      </c>
      <c r="O4014" s="29" t="s">
        <v>653</v>
      </c>
      <c r="P4014"/>
      <c r="Q4014"/>
      <c r="R4014"/>
      <c r="S4014"/>
      <c r="T4014"/>
      <c r="U4014"/>
      <c r="V4014"/>
      <c r="W4014"/>
    </row>
    <row r="4015" spans="1:23" ht="27" customHeight="1" thickBot="1" x14ac:dyDescent="0.3">
      <c r="A4015" s="97">
        <v>20790</v>
      </c>
      <c r="B4015" s="74">
        <v>4122</v>
      </c>
      <c r="C4015" s="75" t="s">
        <v>64</v>
      </c>
      <c r="D4015" s="76">
        <v>43300.5</v>
      </c>
      <c r="E4015" s="74" t="s">
        <v>39</v>
      </c>
      <c r="F4015" s="33">
        <v>43300.402777777781</v>
      </c>
      <c r="G4015" s="51">
        <f t="shared" si="519"/>
        <v>9.7222222218988463E-2</v>
      </c>
      <c r="H4015" s="31" t="str">
        <f t="shared" si="522"/>
        <v>ACCEPTABLE</v>
      </c>
      <c r="J4015" s="33">
        <v>43300.49722222222</v>
      </c>
      <c r="K4015" s="33">
        <v>43300.506944444445</v>
      </c>
      <c r="L4015" s="27">
        <f t="shared" si="523"/>
        <v>9.7222222248092294E-3</v>
      </c>
      <c r="M4015" s="28" t="str">
        <f t="shared" si="524"/>
        <v>TRUE</v>
      </c>
      <c r="N4015" s="31" t="s">
        <v>39</v>
      </c>
      <c r="O4015" s="29" t="s">
        <v>812</v>
      </c>
      <c r="P4015"/>
      <c r="Q4015"/>
      <c r="R4015"/>
      <c r="S4015"/>
      <c r="T4015"/>
      <c r="U4015"/>
      <c r="V4015"/>
      <c r="W4015"/>
    </row>
    <row r="4016" spans="1:23" ht="27" customHeight="1" thickBot="1" x14ac:dyDescent="0.3">
      <c r="A4016" s="97">
        <v>20791</v>
      </c>
      <c r="B4016" s="74">
        <v>4123</v>
      </c>
      <c r="C4016" s="75" t="s">
        <v>40</v>
      </c>
      <c r="D4016" s="76">
        <v>43300.486111111109</v>
      </c>
      <c r="E4016" s="74" t="s">
        <v>41</v>
      </c>
      <c r="F4016" s="33">
        <v>43300.402777777781</v>
      </c>
      <c r="G4016" s="51">
        <f t="shared" si="519"/>
        <v>8.3333333328482695E-2</v>
      </c>
      <c r="H4016" s="31" t="str">
        <f t="shared" si="522"/>
        <v>ACCEPTABLE</v>
      </c>
      <c r="J4016" s="33">
        <v>43300.506944444445</v>
      </c>
      <c r="K4016" s="33">
        <v>43300.518055555556</v>
      </c>
      <c r="L4016" s="27">
        <f t="shared" si="523"/>
        <v>1.1111111110949423E-2</v>
      </c>
      <c r="M4016" s="28" t="str">
        <f t="shared" si="524"/>
        <v>TRUE</v>
      </c>
      <c r="N4016" s="31" t="s">
        <v>41</v>
      </c>
      <c r="O4016" s="29" t="s">
        <v>1909</v>
      </c>
      <c r="P4016"/>
      <c r="Q4016"/>
      <c r="R4016"/>
      <c r="S4016"/>
      <c r="T4016"/>
      <c r="U4016"/>
      <c r="V4016"/>
      <c r="W4016"/>
    </row>
    <row r="4017" spans="1:23" ht="27" customHeight="1" thickBot="1" x14ac:dyDescent="0.3">
      <c r="A4017" s="97">
        <v>20792</v>
      </c>
      <c r="B4017" s="74">
        <v>4124</v>
      </c>
      <c r="C4017" s="75" t="s">
        <v>40</v>
      </c>
      <c r="D4017" s="76">
        <v>43300.510416666664</v>
      </c>
      <c r="E4017" s="74" t="s">
        <v>39</v>
      </c>
      <c r="F4017" s="33">
        <v>43300.402777777781</v>
      </c>
      <c r="G4017" s="51">
        <f t="shared" si="519"/>
        <v>0.10763888888322981</v>
      </c>
      <c r="H4017" s="31" t="str">
        <f t="shared" si="522"/>
        <v>ACCEPTABLE</v>
      </c>
      <c r="J4017" s="33">
        <v>43300.529861111114</v>
      </c>
      <c r="K4017" s="33">
        <v>43300.541666666664</v>
      </c>
      <c r="L4017" s="27">
        <f t="shared" si="523"/>
        <v>1.1805555550381541E-2</v>
      </c>
      <c r="M4017" s="28" t="str">
        <f t="shared" si="524"/>
        <v>TRUE</v>
      </c>
      <c r="N4017" s="31" t="s">
        <v>39</v>
      </c>
      <c r="O4017" s="29" t="s">
        <v>1909</v>
      </c>
      <c r="P4017"/>
      <c r="Q4017"/>
      <c r="R4017"/>
      <c r="S4017"/>
      <c r="T4017"/>
      <c r="U4017"/>
      <c r="V4017"/>
      <c r="W4017"/>
    </row>
    <row r="4018" spans="1:23" ht="27" customHeight="1" thickBot="1" x14ac:dyDescent="0.3">
      <c r="A4018" s="97">
        <v>20792</v>
      </c>
      <c r="B4018" s="74">
        <v>4125</v>
      </c>
      <c r="C4018" s="75" t="s">
        <v>40</v>
      </c>
      <c r="D4018" s="76">
        <v>43301.145833333336</v>
      </c>
      <c r="E4018" s="74" t="s">
        <v>41</v>
      </c>
      <c r="F4018" s="33">
        <v>43300.783333333333</v>
      </c>
      <c r="G4018" s="51">
        <f t="shared" si="519"/>
        <v>0.36250000000291038</v>
      </c>
      <c r="H4018" s="31" t="str">
        <f t="shared" si="522"/>
        <v>ACCEPTABLE</v>
      </c>
      <c r="J4018" s="33">
        <v>43301.132638888892</v>
      </c>
      <c r="K4018" s="33">
        <v>43301.147916666669</v>
      </c>
      <c r="L4018" s="27">
        <f t="shared" si="523"/>
        <v>1.5277777776645962E-2</v>
      </c>
      <c r="M4018" s="28" t="str">
        <f t="shared" si="524"/>
        <v>TRUE</v>
      </c>
      <c r="N4018" s="31" t="s">
        <v>41</v>
      </c>
      <c r="O4018" s="29" t="s">
        <v>1591</v>
      </c>
      <c r="P4018"/>
      <c r="Q4018"/>
      <c r="R4018"/>
      <c r="S4018"/>
      <c r="T4018"/>
      <c r="U4018"/>
      <c r="V4018"/>
      <c r="W4018"/>
    </row>
    <row r="4019" spans="1:23" ht="27" customHeight="1" thickBot="1" x14ac:dyDescent="0.3">
      <c r="A4019" s="97">
        <v>20792</v>
      </c>
      <c r="B4019" s="74">
        <v>4126</v>
      </c>
      <c r="C4019" s="75" t="s">
        <v>40</v>
      </c>
      <c r="D4019" s="76">
        <v>43301.163194444445</v>
      </c>
      <c r="E4019" s="74" t="s">
        <v>39</v>
      </c>
      <c r="F4019" s="33">
        <v>43300.783333333333</v>
      </c>
      <c r="G4019" s="51">
        <f t="shared" si="519"/>
        <v>0.37986111111240461</v>
      </c>
      <c r="H4019" s="31" t="str">
        <f t="shared" si="522"/>
        <v>ACCEPTABLE</v>
      </c>
      <c r="J4019" s="33">
        <v>43301.159722222219</v>
      </c>
      <c r="K4019" s="33">
        <v>43301.175694444442</v>
      </c>
      <c r="L4019" s="27">
        <f t="shared" si="523"/>
        <v>1.5972222223354038E-2</v>
      </c>
      <c r="M4019" s="28" t="str">
        <f t="shared" si="524"/>
        <v>TRUE</v>
      </c>
      <c r="N4019" s="31" t="s">
        <v>39</v>
      </c>
      <c r="O4019" s="29" t="s">
        <v>1910</v>
      </c>
      <c r="P4019"/>
      <c r="Q4019"/>
      <c r="R4019"/>
      <c r="S4019"/>
      <c r="T4019"/>
      <c r="U4019"/>
      <c r="V4019"/>
      <c r="W4019"/>
    </row>
    <row r="4020" spans="1:23" ht="27" customHeight="1" thickBot="1" x14ac:dyDescent="0.3">
      <c r="A4020" s="97">
        <v>20790</v>
      </c>
      <c r="B4020" s="74">
        <v>4127</v>
      </c>
      <c r="C4020" s="75" t="s">
        <v>64</v>
      </c>
      <c r="D4020" s="76">
        <v>43301.177083333336</v>
      </c>
      <c r="E4020" s="74" t="s">
        <v>41</v>
      </c>
      <c r="F4020" s="33">
        <v>43300.783333333333</v>
      </c>
      <c r="G4020" s="51">
        <f t="shared" si="519"/>
        <v>0.39375000000291038</v>
      </c>
      <c r="H4020" s="31" t="str">
        <f t="shared" si="522"/>
        <v>ACCEPTABLE</v>
      </c>
      <c r="J4020" s="33">
        <v>43301.184027777781</v>
      </c>
      <c r="K4020" s="33">
        <v>43301.211805555555</v>
      </c>
      <c r="L4020" s="27">
        <f t="shared" si="523"/>
        <v>2.7777777773735579E-2</v>
      </c>
      <c r="M4020" s="28" t="str">
        <f t="shared" si="524"/>
        <v>TRUE</v>
      </c>
      <c r="N4020" s="31" t="s">
        <v>41</v>
      </c>
      <c r="O4020" s="29" t="s">
        <v>398</v>
      </c>
      <c r="P4020"/>
      <c r="Q4020"/>
      <c r="R4020"/>
      <c r="S4020"/>
      <c r="T4020"/>
      <c r="U4020"/>
      <c r="V4020"/>
      <c r="W4020"/>
    </row>
    <row r="4021" spans="1:23" ht="27" customHeight="1" thickBot="1" x14ac:dyDescent="0.3">
      <c r="A4021" s="97">
        <v>20790</v>
      </c>
      <c r="B4021" s="74">
        <v>4128</v>
      </c>
      <c r="C4021" s="75" t="s">
        <v>64</v>
      </c>
      <c r="D4021" s="76">
        <v>43301.225694444445</v>
      </c>
      <c r="E4021" s="74" t="s">
        <v>39</v>
      </c>
      <c r="F4021" s="33">
        <v>43300.783333333333</v>
      </c>
      <c r="G4021" s="51">
        <f t="shared" si="519"/>
        <v>0.44236111111240461</v>
      </c>
      <c r="H4021" s="31" t="str">
        <f t="shared" si="522"/>
        <v>ACCEPTABLE</v>
      </c>
      <c r="J4021" s="33">
        <v>43301.231944444444</v>
      </c>
      <c r="K4021" s="33">
        <v>43301.239583333336</v>
      </c>
      <c r="L4021" s="27">
        <f t="shared" si="523"/>
        <v>7.6388888919609599E-3</v>
      </c>
      <c r="M4021" s="28" t="str">
        <f t="shared" si="524"/>
        <v>TRUE</v>
      </c>
      <c r="N4021" s="31" t="s">
        <v>39</v>
      </c>
      <c r="O4021" s="29" t="s">
        <v>485</v>
      </c>
      <c r="P4021"/>
      <c r="Q4021"/>
      <c r="R4021"/>
      <c r="S4021"/>
      <c r="T4021"/>
      <c r="U4021"/>
      <c r="V4021"/>
      <c r="W4021"/>
    </row>
    <row r="4022" spans="1:23" ht="27" customHeight="1" thickBot="1" x14ac:dyDescent="0.3">
      <c r="A4022" s="97">
        <v>20789</v>
      </c>
      <c r="B4022" s="74">
        <v>4129</v>
      </c>
      <c r="C4022" s="75" t="s">
        <v>43</v>
      </c>
      <c r="D4022" s="76">
        <v>43301.548611111109</v>
      </c>
      <c r="E4022" s="74" t="s">
        <v>41</v>
      </c>
      <c r="F4022" s="33">
        <v>43301.413194444445</v>
      </c>
      <c r="G4022" s="51">
        <f t="shared" si="519"/>
        <v>0.13541666666424135</v>
      </c>
      <c r="H4022" s="31" t="str">
        <f t="shared" si="522"/>
        <v>ACCEPTABLE</v>
      </c>
      <c r="J4022" s="33">
        <v>43301.543055555558</v>
      </c>
      <c r="K4022" s="33">
        <v>43301.552083333336</v>
      </c>
      <c r="L4022" s="27">
        <f t="shared" si="523"/>
        <v>9.0277777781011537E-3</v>
      </c>
      <c r="M4022" s="28" t="str">
        <f t="shared" si="524"/>
        <v>TRUE</v>
      </c>
      <c r="N4022" s="31" t="s">
        <v>41</v>
      </c>
      <c r="O4022" s="29" t="s">
        <v>54</v>
      </c>
      <c r="P4022"/>
      <c r="Q4022"/>
      <c r="R4022"/>
      <c r="S4022"/>
      <c r="T4022"/>
      <c r="U4022"/>
      <c r="V4022"/>
      <c r="W4022"/>
    </row>
    <row r="4023" spans="1:23" ht="27" customHeight="1" thickBot="1" x14ac:dyDescent="0.3">
      <c r="A4023" s="97">
        <v>20789</v>
      </c>
      <c r="B4023" s="74">
        <v>4130</v>
      </c>
      <c r="C4023" s="75" t="s">
        <v>40</v>
      </c>
      <c r="D4023" s="76">
        <v>43301.579861111109</v>
      </c>
      <c r="E4023" s="74" t="s">
        <v>39</v>
      </c>
      <c r="F4023" s="33">
        <v>43301.413194444445</v>
      </c>
      <c r="G4023" s="51">
        <f t="shared" si="519"/>
        <v>0.16666666666424135</v>
      </c>
      <c r="H4023" s="31" t="str">
        <f t="shared" si="522"/>
        <v>ACCEPTABLE</v>
      </c>
      <c r="J4023" s="33">
        <v>43301.576388888891</v>
      </c>
      <c r="K4023" s="33">
        <v>43301.587500000001</v>
      </c>
      <c r="L4023" s="27">
        <f t="shared" si="523"/>
        <v>1.1111111110949423E-2</v>
      </c>
      <c r="M4023" s="28" t="str">
        <f t="shared" si="524"/>
        <v>TRUE</v>
      </c>
      <c r="N4023" s="31" t="s">
        <v>39</v>
      </c>
      <c r="O4023" s="29" t="s">
        <v>1911</v>
      </c>
      <c r="P4023"/>
      <c r="Q4023"/>
      <c r="R4023"/>
      <c r="S4023"/>
      <c r="T4023"/>
      <c r="U4023"/>
      <c r="V4023"/>
      <c r="W4023"/>
    </row>
    <row r="4024" spans="1:23" ht="27" customHeight="1" thickBot="1" x14ac:dyDescent="0.3">
      <c r="A4024" s="97">
        <v>20790</v>
      </c>
      <c r="B4024" s="74">
        <v>4131</v>
      </c>
      <c r="C4024" s="75" t="s">
        <v>68</v>
      </c>
      <c r="D4024" s="76">
        <v>43301.798611111109</v>
      </c>
      <c r="E4024" s="74" t="s">
        <v>41</v>
      </c>
      <c r="F4024" s="33">
        <v>43301.694444444445</v>
      </c>
      <c r="G4024" s="51">
        <f t="shared" si="519"/>
        <v>0.10416666666424135</v>
      </c>
      <c r="H4024" s="31" t="str">
        <f t="shared" si="522"/>
        <v>ACCEPTABLE</v>
      </c>
      <c r="J4024" s="33">
        <v>43301.805555555555</v>
      </c>
      <c r="K4024" s="33">
        <v>43301.813888888886</v>
      </c>
      <c r="L4024" s="27">
        <f t="shared" si="523"/>
        <v>8.333333331393078E-3</v>
      </c>
      <c r="M4024" s="28" t="str">
        <f t="shared" si="524"/>
        <v>TRUE</v>
      </c>
      <c r="N4024" s="31" t="s">
        <v>41</v>
      </c>
      <c r="O4024" s="29" t="s">
        <v>422</v>
      </c>
      <c r="P4024"/>
      <c r="Q4024"/>
      <c r="R4024"/>
      <c r="S4024"/>
      <c r="T4024"/>
      <c r="U4024"/>
      <c r="V4024"/>
      <c r="W4024"/>
    </row>
    <row r="4025" spans="1:23" ht="27" customHeight="1" thickBot="1" x14ac:dyDescent="0.3">
      <c r="A4025" s="97">
        <v>20790</v>
      </c>
      <c r="B4025" s="74">
        <v>4132</v>
      </c>
      <c r="C4025" s="75" t="s">
        <v>340</v>
      </c>
      <c r="D4025" s="76">
        <v>43301.826388888891</v>
      </c>
      <c r="E4025" s="74" t="s">
        <v>39</v>
      </c>
      <c r="F4025" s="33">
        <v>43301.694444444445</v>
      </c>
      <c r="G4025" s="51">
        <f t="shared" si="519"/>
        <v>0.13194444444525288</v>
      </c>
      <c r="H4025" s="31" t="str">
        <f t="shared" si="522"/>
        <v>ACCEPTABLE</v>
      </c>
      <c r="J4025" s="33">
        <v>43301.822916666664</v>
      </c>
      <c r="K4025" s="33">
        <v>43301.834027777775</v>
      </c>
      <c r="L4025" s="27">
        <f t="shared" si="523"/>
        <v>1.1111111110949423E-2</v>
      </c>
      <c r="M4025" s="28" t="str">
        <f t="shared" si="524"/>
        <v>TRUE</v>
      </c>
      <c r="N4025" s="31" t="s">
        <v>39</v>
      </c>
      <c r="O4025" s="29" t="s">
        <v>653</v>
      </c>
      <c r="P4025"/>
      <c r="Q4025"/>
      <c r="R4025"/>
      <c r="S4025"/>
      <c r="T4025"/>
      <c r="U4025"/>
      <c r="V4025"/>
      <c r="W4025"/>
    </row>
    <row r="4026" spans="1:23" ht="27" customHeight="1" thickBot="1" x14ac:dyDescent="0.3">
      <c r="A4026" s="97">
        <v>20793</v>
      </c>
      <c r="B4026" s="74">
        <v>4134</v>
      </c>
      <c r="C4026" s="75" t="s">
        <v>40</v>
      </c>
      <c r="D4026" s="76">
        <v>43301.892361111109</v>
      </c>
      <c r="E4026" s="74" t="s">
        <v>39</v>
      </c>
      <c r="F4026" s="33">
        <v>43301.694444444445</v>
      </c>
      <c r="G4026" s="51">
        <f t="shared" si="519"/>
        <v>0.19791666666424135</v>
      </c>
      <c r="H4026" s="31" t="str">
        <f t="shared" si="522"/>
        <v>ACCEPTABLE</v>
      </c>
      <c r="J4026" s="33">
        <v>43301.895833333336</v>
      </c>
      <c r="K4026" s="33">
        <v>43301.916666666664</v>
      </c>
      <c r="L4026" s="27">
        <f t="shared" si="523"/>
        <v>2.0833333328482695E-2</v>
      </c>
      <c r="M4026" s="28" t="str">
        <f t="shared" si="524"/>
        <v>TRUE</v>
      </c>
      <c r="N4026" s="31" t="s">
        <v>39</v>
      </c>
      <c r="O4026" s="29" t="s">
        <v>420</v>
      </c>
      <c r="P4026"/>
      <c r="Q4026"/>
      <c r="R4026"/>
      <c r="S4026"/>
      <c r="T4026"/>
      <c r="U4026"/>
      <c r="V4026"/>
      <c r="W4026"/>
    </row>
    <row r="4027" spans="1:23" ht="27" customHeight="1" thickBot="1" x14ac:dyDescent="0.3">
      <c r="A4027" s="97">
        <v>20794</v>
      </c>
      <c r="B4027" s="74">
        <v>4135</v>
      </c>
      <c r="C4027" s="75" t="s">
        <v>340</v>
      </c>
      <c r="D4027" s="76">
        <v>43302.215277777781</v>
      </c>
      <c r="E4027" s="74" t="s">
        <v>41</v>
      </c>
      <c r="F4027" s="33">
        <v>43301.694444444445</v>
      </c>
      <c r="G4027" s="51">
        <f t="shared" si="519"/>
        <v>0.52083333333575865</v>
      </c>
      <c r="H4027" s="31" t="str">
        <f t="shared" si="522"/>
        <v>ACCEPTABLE</v>
      </c>
      <c r="J4027" s="33">
        <v>43302.210416666669</v>
      </c>
      <c r="K4027" s="33">
        <v>43302.224305555559</v>
      </c>
      <c r="L4027" s="27">
        <f t="shared" si="523"/>
        <v>1.3888888890505768E-2</v>
      </c>
      <c r="M4027" s="28" t="str">
        <f t="shared" si="524"/>
        <v>TRUE</v>
      </c>
      <c r="N4027" s="31" t="s">
        <v>41</v>
      </c>
      <c r="O4027" s="29" t="s">
        <v>464</v>
      </c>
      <c r="P4027"/>
      <c r="Q4027"/>
      <c r="R4027"/>
      <c r="S4027"/>
      <c r="T4027"/>
      <c r="U4027"/>
      <c r="V4027"/>
      <c r="W4027"/>
    </row>
    <row r="4028" spans="1:23" ht="27" customHeight="1" thickBot="1" x14ac:dyDescent="0.3">
      <c r="A4028" s="97">
        <v>20794</v>
      </c>
      <c r="B4028" s="74">
        <v>4136</v>
      </c>
      <c r="C4028" s="75" t="s">
        <v>68</v>
      </c>
      <c r="D4028" s="76">
        <v>43302.246527777781</v>
      </c>
      <c r="E4028" s="74" t="s">
        <v>39</v>
      </c>
      <c r="F4028" s="33">
        <v>43301.694444444445</v>
      </c>
      <c r="G4028" s="51">
        <f t="shared" si="519"/>
        <v>0.55208333333575865</v>
      </c>
      <c r="H4028" s="31" t="str">
        <f t="shared" si="522"/>
        <v>ACCEPTABLE</v>
      </c>
      <c r="J4028" s="33">
        <v>43302.245138888888</v>
      </c>
      <c r="K4028" s="33">
        <v>43302.263194444444</v>
      </c>
      <c r="L4028" s="27">
        <f t="shared" si="523"/>
        <v>1.8055555556202307E-2</v>
      </c>
      <c r="M4028" s="28" t="str">
        <f t="shared" si="524"/>
        <v>TRUE</v>
      </c>
      <c r="N4028" s="31" t="s">
        <v>39</v>
      </c>
      <c r="O4028" s="29" t="s">
        <v>812</v>
      </c>
      <c r="P4028"/>
      <c r="Q4028"/>
      <c r="R4028"/>
      <c r="S4028"/>
      <c r="T4028"/>
      <c r="U4028"/>
      <c r="V4028"/>
      <c r="W4028"/>
    </row>
    <row r="4029" spans="1:23" ht="27" customHeight="1" thickBot="1" x14ac:dyDescent="0.3">
      <c r="A4029" s="98">
        <v>20793</v>
      </c>
      <c r="B4029" s="78">
        <v>4137</v>
      </c>
      <c r="C4029" s="79" t="s">
        <v>40</v>
      </c>
      <c r="D4029" s="80">
        <v>43302.291666666664</v>
      </c>
      <c r="E4029" s="78" t="s">
        <v>41</v>
      </c>
      <c r="F4029" s="33">
        <v>43301.694444444445</v>
      </c>
      <c r="G4029" s="51">
        <f t="shared" si="519"/>
        <v>0.59722222221898846</v>
      </c>
      <c r="H4029" s="31" t="str">
        <f t="shared" si="522"/>
        <v>ACCEPTABLE</v>
      </c>
      <c r="J4029" s="33">
        <v>43302.332638888889</v>
      </c>
      <c r="K4029" s="33">
        <v>43302.34652777778</v>
      </c>
      <c r="L4029" s="27">
        <f t="shared" si="523"/>
        <v>1.3888888890505768E-2</v>
      </c>
      <c r="M4029" s="28" t="str">
        <f t="shared" si="524"/>
        <v>TRUE</v>
      </c>
      <c r="N4029" s="31" t="s">
        <v>41</v>
      </c>
      <c r="O4029" s="29" t="s">
        <v>486</v>
      </c>
      <c r="P4029"/>
      <c r="Q4029"/>
      <c r="R4029"/>
      <c r="S4029"/>
      <c r="T4029"/>
      <c r="U4029"/>
      <c r="V4029"/>
      <c r="W4029"/>
    </row>
    <row r="4030" spans="1:23" ht="27" customHeight="1" thickBot="1" x14ac:dyDescent="0.3">
      <c r="A4030" s="98">
        <v>20793</v>
      </c>
      <c r="B4030" s="78">
        <v>4138</v>
      </c>
      <c r="C4030" s="79" t="s">
        <v>40</v>
      </c>
      <c r="D4030" s="80">
        <v>43302.309027777781</v>
      </c>
      <c r="E4030" s="78" t="s">
        <v>39</v>
      </c>
      <c r="F4030" s="33">
        <v>43301.694444444445</v>
      </c>
      <c r="G4030" s="51">
        <f t="shared" si="519"/>
        <v>0.61458333333575865</v>
      </c>
      <c r="H4030" s="31" t="str">
        <f t="shared" si="522"/>
        <v>ACCEPTABLE</v>
      </c>
      <c r="J4030" s="33">
        <v>43302.36041666667</v>
      </c>
      <c r="K4030" s="33">
        <v>43302.372916666667</v>
      </c>
      <c r="L4030" s="27">
        <f t="shared" si="523"/>
        <v>1.2499999997089617E-2</v>
      </c>
      <c r="M4030" s="28" t="str">
        <f t="shared" si="524"/>
        <v>TRUE</v>
      </c>
      <c r="N4030" s="31" t="s">
        <v>39</v>
      </c>
      <c r="O4030" s="29" t="s">
        <v>486</v>
      </c>
      <c r="P4030"/>
      <c r="Q4030"/>
      <c r="R4030"/>
      <c r="S4030"/>
      <c r="T4030"/>
      <c r="U4030"/>
      <c r="V4030"/>
      <c r="W4030"/>
    </row>
    <row r="4031" spans="1:23" ht="27" customHeight="1" thickBot="1" x14ac:dyDescent="0.3">
      <c r="A4031" s="97">
        <v>20794</v>
      </c>
      <c r="B4031" s="74">
        <v>4139</v>
      </c>
      <c r="C4031" s="75" t="s">
        <v>68</v>
      </c>
      <c r="D4031" s="76">
        <v>43303.215277777781</v>
      </c>
      <c r="E4031" s="74" t="s">
        <v>41</v>
      </c>
      <c r="F4031" s="33">
        <v>43302.762499999997</v>
      </c>
      <c r="G4031" s="51">
        <f t="shared" si="519"/>
        <v>0.45277777778392192</v>
      </c>
      <c r="H4031" s="31" t="str">
        <f t="shared" si="522"/>
        <v>ACCEPTABLE</v>
      </c>
      <c r="J4031" s="33">
        <v>43303.213888888888</v>
      </c>
      <c r="K4031" s="33">
        <v>43303.222916666666</v>
      </c>
      <c r="L4031" s="27">
        <f t="shared" si="523"/>
        <v>9.0277777781011537E-3</v>
      </c>
      <c r="M4031" s="28" t="str">
        <f t="shared" si="524"/>
        <v>TRUE</v>
      </c>
      <c r="N4031" s="31" t="s">
        <v>41</v>
      </c>
      <c r="O4031" s="29" t="s">
        <v>648</v>
      </c>
      <c r="P4031"/>
      <c r="Q4031"/>
      <c r="R4031"/>
      <c r="S4031"/>
      <c r="T4031"/>
      <c r="U4031"/>
      <c r="V4031"/>
      <c r="W4031"/>
    </row>
    <row r="4032" spans="1:23" ht="27" customHeight="1" thickBot="1" x14ac:dyDescent="0.3">
      <c r="A4032" s="97">
        <v>20794</v>
      </c>
      <c r="B4032" s="74">
        <v>4140</v>
      </c>
      <c r="C4032" s="75" t="s">
        <v>340</v>
      </c>
      <c r="D4032" s="76">
        <v>43303.25</v>
      </c>
      <c r="E4032" s="74" t="s">
        <v>39</v>
      </c>
      <c r="F4032" s="33">
        <v>43302.762499999997</v>
      </c>
      <c r="G4032" s="51">
        <f t="shared" si="519"/>
        <v>0.48750000000291038</v>
      </c>
      <c r="H4032" s="31" t="str">
        <f t="shared" si="522"/>
        <v>ACCEPTABLE</v>
      </c>
      <c r="J4032" s="33">
        <v>43303.250694444447</v>
      </c>
      <c r="K4032" s="33">
        <v>43303.26458333333</v>
      </c>
      <c r="L4032" s="27">
        <f t="shared" si="523"/>
        <v>1.3888888883229811E-2</v>
      </c>
      <c r="M4032" s="28" t="str">
        <f t="shared" si="524"/>
        <v>TRUE</v>
      </c>
      <c r="N4032" s="31" t="s">
        <v>39</v>
      </c>
      <c r="O4032" s="29" t="s">
        <v>1334</v>
      </c>
      <c r="P4032"/>
      <c r="Q4032"/>
      <c r="R4032"/>
      <c r="S4032"/>
      <c r="T4032"/>
      <c r="U4032"/>
      <c r="V4032"/>
      <c r="W4032"/>
    </row>
    <row r="4033" spans="1:23" ht="27" customHeight="1" thickBot="1" x14ac:dyDescent="0.3">
      <c r="A4033" s="98">
        <v>20795</v>
      </c>
      <c r="B4033" s="78">
        <v>4141</v>
      </c>
      <c r="C4033" s="79" t="s">
        <v>40</v>
      </c>
      <c r="D4033" s="80">
        <v>43304.333333333336</v>
      </c>
      <c r="E4033" s="78" t="s">
        <v>41</v>
      </c>
      <c r="F4033" s="33">
        <v>43304.231249999997</v>
      </c>
      <c r="G4033" s="51">
        <f t="shared" si="519"/>
        <v>0.10208333333866904</v>
      </c>
      <c r="H4033" s="31" t="str">
        <f t="shared" si="522"/>
        <v>ACCEPTABLE</v>
      </c>
      <c r="J4033" s="33">
        <v>43304.258333333331</v>
      </c>
      <c r="K4033" s="33">
        <v>43304.269444444442</v>
      </c>
      <c r="L4033" s="27">
        <f t="shared" si="523"/>
        <v>1.1111111110949423E-2</v>
      </c>
      <c r="M4033" s="28" t="str">
        <f t="shared" si="524"/>
        <v>TRUE</v>
      </c>
      <c r="N4033" s="31" t="s">
        <v>41</v>
      </c>
      <c r="O4033" s="29" t="s">
        <v>1912</v>
      </c>
      <c r="P4033"/>
      <c r="Q4033"/>
      <c r="R4033"/>
      <c r="S4033"/>
      <c r="T4033"/>
      <c r="U4033"/>
      <c r="V4033"/>
      <c r="W4033"/>
    </row>
    <row r="4034" spans="1:23" ht="27" customHeight="1" thickBot="1" x14ac:dyDescent="0.3">
      <c r="A4034" s="98">
        <v>20795</v>
      </c>
      <c r="B4034" s="78">
        <v>4142</v>
      </c>
      <c r="C4034" s="79" t="s">
        <v>40</v>
      </c>
      <c r="D4034" s="80">
        <v>43304.350694444445</v>
      </c>
      <c r="E4034" s="78" t="s">
        <v>39</v>
      </c>
      <c r="F4034" s="33">
        <v>43304.231249999997</v>
      </c>
      <c r="G4034" s="51">
        <f t="shared" si="519"/>
        <v>0.11944444444816327</v>
      </c>
      <c r="H4034" s="31" t="str">
        <f t="shared" si="522"/>
        <v>ACCEPTABLE</v>
      </c>
      <c r="J4034" s="33">
        <v>43304.285416666666</v>
      </c>
      <c r="K4034" s="33">
        <v>43304.295138888891</v>
      </c>
      <c r="L4034" s="27">
        <f t="shared" si="523"/>
        <v>9.7222222248092294E-3</v>
      </c>
      <c r="M4034" s="28" t="str">
        <f t="shared" si="524"/>
        <v>TRUE</v>
      </c>
      <c r="N4034" s="31" t="s">
        <v>39</v>
      </c>
      <c r="O4034" s="29" t="s">
        <v>1913</v>
      </c>
      <c r="P4034"/>
      <c r="Q4034"/>
      <c r="R4034"/>
      <c r="S4034"/>
      <c r="T4034"/>
      <c r="U4034"/>
      <c r="V4034"/>
      <c r="W4034"/>
    </row>
    <row r="4035" spans="1:23" ht="27" customHeight="1" thickBot="1" x14ac:dyDescent="0.3">
      <c r="A4035" s="98">
        <v>20796</v>
      </c>
      <c r="B4035" s="78">
        <v>4143</v>
      </c>
      <c r="C4035" s="79" t="s">
        <v>40</v>
      </c>
      <c r="D4035" s="80">
        <v>43304.361111111109</v>
      </c>
      <c r="E4035" s="78" t="s">
        <v>41</v>
      </c>
      <c r="F4035" s="33">
        <v>43304.231249999997</v>
      </c>
      <c r="G4035" s="51">
        <f t="shared" si="519"/>
        <v>0.12986111111240461</v>
      </c>
      <c r="H4035" s="31" t="str">
        <f t="shared" si="522"/>
        <v>ACCEPTABLE</v>
      </c>
      <c r="J4035" s="33">
        <v>43304.339583333334</v>
      </c>
      <c r="K4035" s="33">
        <v>43304.351388888892</v>
      </c>
      <c r="L4035" s="27">
        <f t="shared" si="523"/>
        <v>1.1805555557657499E-2</v>
      </c>
      <c r="M4035" s="28" t="str">
        <f t="shared" si="524"/>
        <v>TRUE</v>
      </c>
      <c r="N4035" s="31" t="s">
        <v>41</v>
      </c>
      <c r="O4035" s="29" t="s">
        <v>1914</v>
      </c>
      <c r="P4035"/>
      <c r="Q4035"/>
      <c r="R4035"/>
      <c r="S4035"/>
      <c r="T4035"/>
      <c r="U4035"/>
      <c r="V4035"/>
      <c r="W4035"/>
    </row>
    <row r="4036" spans="1:23" ht="27" customHeight="1" thickBot="1" x14ac:dyDescent="0.3">
      <c r="A4036" s="97">
        <v>20796</v>
      </c>
      <c r="B4036" s="74">
        <v>4144</v>
      </c>
      <c r="C4036" s="75" t="s">
        <v>43</v>
      </c>
      <c r="D4036" s="76">
        <v>43304.395833333336</v>
      </c>
      <c r="E4036" s="74" t="s">
        <v>39</v>
      </c>
      <c r="F4036" s="33">
        <v>43304.231249999997</v>
      </c>
      <c r="G4036" s="51">
        <f t="shared" si="519"/>
        <v>0.16458333333866904</v>
      </c>
      <c r="H4036" s="31" t="str">
        <f t="shared" si="522"/>
        <v>ACCEPTABLE</v>
      </c>
      <c r="J4036" s="33">
        <v>43304.372916666667</v>
      </c>
      <c r="K4036" s="33">
        <v>43304.381944444445</v>
      </c>
      <c r="L4036" s="27">
        <f t="shared" si="523"/>
        <v>9.0277777781011537E-3</v>
      </c>
      <c r="M4036" s="28" t="str">
        <f t="shared" si="524"/>
        <v>TRUE</v>
      </c>
      <c r="N4036" s="31" t="s">
        <v>39</v>
      </c>
      <c r="O4036" s="29" t="s">
        <v>398</v>
      </c>
      <c r="P4036"/>
      <c r="Q4036"/>
      <c r="R4036"/>
      <c r="S4036"/>
      <c r="T4036"/>
      <c r="U4036"/>
      <c r="V4036"/>
      <c r="W4036"/>
    </row>
    <row r="4037" spans="1:23" ht="27" customHeight="1" thickBot="1" x14ac:dyDescent="0.3">
      <c r="A4037" s="97">
        <v>20796</v>
      </c>
      <c r="B4037" s="74">
        <v>4145</v>
      </c>
      <c r="C4037" s="75" t="s">
        <v>43</v>
      </c>
      <c r="D4037" s="76">
        <v>43305.756944444445</v>
      </c>
      <c r="E4037" s="74" t="s">
        <v>41</v>
      </c>
      <c r="F4037" s="33">
        <v>43305.727083333331</v>
      </c>
      <c r="G4037" s="51">
        <f t="shared" si="519"/>
        <v>2.9861111113859806E-2</v>
      </c>
      <c r="H4037" s="31" t="str">
        <f t="shared" si="522"/>
        <v>TOO LATE</v>
      </c>
      <c r="J4037" s="33">
        <v>43305.828472222223</v>
      </c>
      <c r="K4037" s="33">
        <v>43305.837500000001</v>
      </c>
      <c r="L4037" s="27">
        <f t="shared" si="523"/>
        <v>9.0277777781011537E-3</v>
      </c>
      <c r="M4037" s="28" t="str">
        <f t="shared" si="524"/>
        <v>TRUE</v>
      </c>
      <c r="N4037" s="31" t="s">
        <v>41</v>
      </c>
      <c r="O4037" s="29" t="s">
        <v>1767</v>
      </c>
      <c r="P4037"/>
      <c r="Q4037"/>
      <c r="R4037"/>
      <c r="S4037"/>
      <c r="T4037"/>
      <c r="U4037"/>
      <c r="V4037"/>
      <c r="W4037"/>
    </row>
    <row r="4038" spans="1:23" ht="27" customHeight="1" thickBot="1" x14ac:dyDescent="0.3">
      <c r="A4038" s="97">
        <v>20796</v>
      </c>
      <c r="B4038" s="74">
        <v>4146</v>
      </c>
      <c r="C4038" s="75" t="s">
        <v>40</v>
      </c>
      <c r="D4038" s="76">
        <v>43305.784722222219</v>
      </c>
      <c r="E4038" s="74" t="s">
        <v>39</v>
      </c>
      <c r="F4038" s="33">
        <v>43305.727083333331</v>
      </c>
      <c r="G4038" s="51">
        <f t="shared" si="519"/>
        <v>5.7638888887595385E-2</v>
      </c>
      <c r="H4038" s="31" t="str">
        <f t="shared" si="522"/>
        <v>ACCEPTABLE</v>
      </c>
      <c r="J4038" s="33">
        <v>43305.859722222223</v>
      </c>
      <c r="K4038" s="33">
        <v>43305.87222222222</v>
      </c>
      <c r="L4038" s="27">
        <f t="shared" si="523"/>
        <v>1.2499999997089617E-2</v>
      </c>
      <c r="M4038" s="28" t="str">
        <f t="shared" si="524"/>
        <v>TRUE</v>
      </c>
      <c r="N4038" s="31" t="s">
        <v>39</v>
      </c>
      <c r="O4038" s="29" t="s">
        <v>1915</v>
      </c>
      <c r="P4038"/>
      <c r="Q4038"/>
      <c r="R4038"/>
      <c r="S4038"/>
      <c r="T4038"/>
      <c r="U4038"/>
      <c r="V4038"/>
      <c r="W4038"/>
    </row>
    <row r="4039" spans="1:23" ht="27" customHeight="1" thickBot="1" x14ac:dyDescent="0.3">
      <c r="A4039" s="97">
        <v>20797</v>
      </c>
      <c r="B4039" s="74">
        <v>4147</v>
      </c>
      <c r="C4039" s="75" t="s">
        <v>40</v>
      </c>
      <c r="D4039" s="76">
        <v>43305.947916666664</v>
      </c>
      <c r="E4039" s="74" t="s">
        <v>41</v>
      </c>
      <c r="F4039" s="33">
        <v>43305.727083333331</v>
      </c>
      <c r="G4039" s="51">
        <f t="shared" si="519"/>
        <v>0.22083333333284827</v>
      </c>
      <c r="H4039" s="31" t="str">
        <f t="shared" si="522"/>
        <v>ACCEPTABLE</v>
      </c>
      <c r="J4039" s="33">
        <v>43305.979166666664</v>
      </c>
      <c r="K4039" s="33">
        <v>43305.990277777775</v>
      </c>
      <c r="L4039" s="27">
        <f t="shared" si="523"/>
        <v>1.1111111110949423E-2</v>
      </c>
      <c r="M4039" s="28" t="str">
        <f t="shared" si="524"/>
        <v>TRUE</v>
      </c>
      <c r="N4039" s="31" t="s">
        <v>41</v>
      </c>
      <c r="O4039" s="29" t="s">
        <v>1916</v>
      </c>
      <c r="P4039"/>
      <c r="Q4039"/>
      <c r="R4039"/>
      <c r="S4039"/>
      <c r="T4039"/>
      <c r="U4039"/>
      <c r="V4039"/>
      <c r="W4039"/>
    </row>
    <row r="4040" spans="1:23" ht="27" customHeight="1" thickBot="1" x14ac:dyDescent="0.3">
      <c r="A4040" s="97">
        <v>20797</v>
      </c>
      <c r="B4040" s="74">
        <v>4148</v>
      </c>
      <c r="C4040" s="75" t="s">
        <v>43</v>
      </c>
      <c r="D4040" s="76">
        <v>43305.982638888891</v>
      </c>
      <c r="E4040" s="74" t="s">
        <v>39</v>
      </c>
      <c r="F4040" s="33">
        <v>43305.727083333331</v>
      </c>
      <c r="G4040" s="51">
        <f t="shared" si="519"/>
        <v>0.25555555555911269</v>
      </c>
      <c r="H4040" s="31" t="str">
        <f t="shared" si="522"/>
        <v>ACCEPTABLE</v>
      </c>
      <c r="J4040" s="33">
        <v>43306.023611111108</v>
      </c>
      <c r="K4040" s="33">
        <v>43306.033333333333</v>
      </c>
      <c r="L4040" s="27">
        <f t="shared" si="523"/>
        <v>9.7222222248092294E-3</v>
      </c>
      <c r="M4040" s="28" t="str">
        <f t="shared" si="524"/>
        <v>TRUE</v>
      </c>
      <c r="N4040" s="31" t="s">
        <v>39</v>
      </c>
      <c r="O4040" s="29" t="s">
        <v>54</v>
      </c>
      <c r="P4040"/>
      <c r="Q4040"/>
      <c r="R4040"/>
      <c r="S4040"/>
      <c r="T4040"/>
      <c r="U4040"/>
      <c r="V4040"/>
      <c r="W4040"/>
    </row>
    <row r="4041" spans="1:23" ht="27" customHeight="1" thickBot="1" x14ac:dyDescent="0.3">
      <c r="A4041" s="97">
        <v>20797</v>
      </c>
      <c r="B4041" s="74">
        <v>4149</v>
      </c>
      <c r="C4041" s="75" t="s">
        <v>43</v>
      </c>
      <c r="D4041" s="76">
        <v>43306.569444444445</v>
      </c>
      <c r="E4041" s="74" t="s">
        <v>41</v>
      </c>
      <c r="F4041" s="33">
        <v>43306.332638888889</v>
      </c>
      <c r="G4041" s="51">
        <f t="shared" si="519"/>
        <v>0.23680555555620231</v>
      </c>
      <c r="H4041" s="31" t="str">
        <f t="shared" si="522"/>
        <v>ACCEPTABLE</v>
      </c>
      <c r="J4041" s="33">
        <v>43306.55972222222</v>
      </c>
      <c r="K4041" s="33">
        <v>43306.568749999999</v>
      </c>
      <c r="L4041" s="27">
        <f t="shared" si="523"/>
        <v>9.0277777781011537E-3</v>
      </c>
      <c r="M4041" s="28" t="str">
        <f t="shared" si="524"/>
        <v>TRUE</v>
      </c>
      <c r="N4041" s="31" t="s">
        <v>41</v>
      </c>
      <c r="O4041" s="29" t="s">
        <v>54</v>
      </c>
      <c r="P4041"/>
      <c r="Q4041"/>
      <c r="R4041"/>
      <c r="S4041"/>
      <c r="T4041"/>
      <c r="U4041"/>
      <c r="V4041"/>
      <c r="W4041"/>
    </row>
    <row r="4042" spans="1:23" ht="27" customHeight="1" thickBot="1" x14ac:dyDescent="0.3">
      <c r="A4042" s="97">
        <v>20797</v>
      </c>
      <c r="B4042" s="74">
        <v>4150</v>
      </c>
      <c r="C4042" s="75" t="s">
        <v>40</v>
      </c>
      <c r="D4042" s="76">
        <v>43306.597222222219</v>
      </c>
      <c r="E4042" s="74" t="s">
        <v>39</v>
      </c>
      <c r="F4042" s="33">
        <v>43306.332638888889</v>
      </c>
      <c r="G4042" s="51">
        <f t="shared" si="519"/>
        <v>0.26458333332993789</v>
      </c>
      <c r="H4042" s="31" t="str">
        <f t="shared" si="522"/>
        <v>ACCEPTABLE</v>
      </c>
      <c r="J4042" s="33">
        <v>43306.604166666664</v>
      </c>
      <c r="K4042" s="33">
        <v>43306.612500000003</v>
      </c>
      <c r="L4042" s="27">
        <f t="shared" si="523"/>
        <v>8.3333333386690356E-3</v>
      </c>
      <c r="M4042" s="28" t="str">
        <f t="shared" si="524"/>
        <v>TRUE</v>
      </c>
      <c r="N4042" s="31" t="s">
        <v>39</v>
      </c>
      <c r="O4042" s="29" t="s">
        <v>1916</v>
      </c>
      <c r="P4042"/>
      <c r="Q4042"/>
      <c r="R4042"/>
      <c r="S4042"/>
      <c r="T4042"/>
      <c r="U4042"/>
      <c r="V4042"/>
      <c r="W4042"/>
    </row>
    <row r="4043" spans="1:23" ht="27" customHeight="1" thickBot="1" x14ac:dyDescent="0.3">
      <c r="A4043" s="97">
        <v>20798</v>
      </c>
      <c r="B4043" s="74">
        <v>4151</v>
      </c>
      <c r="C4043" s="75" t="s">
        <v>40</v>
      </c>
      <c r="D4043" s="76">
        <v>43306.652777777781</v>
      </c>
      <c r="E4043" s="74" t="s">
        <v>41</v>
      </c>
      <c r="F4043" s="33">
        <v>43306.332638888889</v>
      </c>
      <c r="G4043" s="51">
        <f t="shared" si="519"/>
        <v>0.32013888889196096</v>
      </c>
      <c r="H4043" s="31" t="str">
        <f t="shared" si="522"/>
        <v>ACCEPTABLE</v>
      </c>
      <c r="J4043" s="33">
        <v>43306.636805555558</v>
      </c>
      <c r="K4043" s="33">
        <v>43306.646527777775</v>
      </c>
      <c r="L4043" s="27">
        <f t="shared" si="523"/>
        <v>9.7222222175332718E-3</v>
      </c>
      <c r="M4043" s="28" t="str">
        <f t="shared" si="524"/>
        <v>TRUE</v>
      </c>
      <c r="N4043" s="31" t="s">
        <v>41</v>
      </c>
      <c r="O4043" s="29" t="s">
        <v>459</v>
      </c>
      <c r="P4043"/>
      <c r="Q4043"/>
      <c r="R4043"/>
      <c r="S4043"/>
      <c r="T4043"/>
      <c r="U4043"/>
      <c r="V4043"/>
      <c r="W4043"/>
    </row>
    <row r="4044" spans="1:23" ht="27" customHeight="1" thickBot="1" x14ac:dyDescent="0.3">
      <c r="A4044" s="98">
        <v>20798</v>
      </c>
      <c r="B4044" s="78">
        <v>4152</v>
      </c>
      <c r="C4044" s="79" t="s">
        <v>43</v>
      </c>
      <c r="D4044" s="80">
        <v>43306.6875</v>
      </c>
      <c r="E4044" s="78" t="s">
        <v>39</v>
      </c>
      <c r="F4044" s="33">
        <v>43306.332638888889</v>
      </c>
      <c r="G4044" s="51">
        <f t="shared" si="519"/>
        <v>0.35486111111094942</v>
      </c>
      <c r="H4044" s="31" t="str">
        <f t="shared" si="522"/>
        <v>ACCEPTABLE</v>
      </c>
      <c r="J4044" s="33">
        <v>43306.668749999997</v>
      </c>
      <c r="K4044" s="33">
        <v>43306.678472222222</v>
      </c>
      <c r="L4044" s="27">
        <f t="shared" si="523"/>
        <v>9.7222222248092294E-3</v>
      </c>
      <c r="M4044" s="28" t="str">
        <f t="shared" si="524"/>
        <v>TRUE</v>
      </c>
      <c r="N4044" s="31" t="s">
        <v>39</v>
      </c>
      <c r="O4044" s="29" t="s">
        <v>54</v>
      </c>
      <c r="P4044"/>
      <c r="Q4044"/>
      <c r="R4044"/>
      <c r="S4044"/>
      <c r="T4044"/>
      <c r="U4044"/>
      <c r="V4044"/>
      <c r="W4044"/>
    </row>
    <row r="4045" spans="1:23" ht="27" customHeight="1" thickBot="1" x14ac:dyDescent="0.3">
      <c r="A4045" s="97">
        <v>20798</v>
      </c>
      <c r="B4045" s="74">
        <v>4153</v>
      </c>
      <c r="C4045" s="75" t="s">
        <v>40</v>
      </c>
      <c r="D4045" s="76">
        <v>43307.434027777781</v>
      </c>
      <c r="E4045" s="74" t="s">
        <v>41</v>
      </c>
      <c r="F4045" s="33">
        <v>43307.302777777775</v>
      </c>
      <c r="G4045" s="51">
        <f t="shared" si="519"/>
        <v>0.13125000000582077</v>
      </c>
      <c r="H4045" s="31" t="str">
        <f t="shared" si="522"/>
        <v>ACCEPTABLE</v>
      </c>
      <c r="J4045" s="33">
        <v>43307.429861111108</v>
      </c>
      <c r="K4045" s="33">
        <v>43307.438888888886</v>
      </c>
      <c r="L4045" s="27">
        <f t="shared" si="523"/>
        <v>9.0277777781011537E-3</v>
      </c>
      <c r="M4045" s="28" t="str">
        <f t="shared" si="524"/>
        <v>TRUE</v>
      </c>
      <c r="N4045" s="31" t="s">
        <v>41</v>
      </c>
      <c r="O4045" s="29" t="s">
        <v>44</v>
      </c>
      <c r="P4045"/>
      <c r="Q4045"/>
      <c r="R4045"/>
      <c r="S4045"/>
      <c r="T4045"/>
      <c r="U4045"/>
      <c r="V4045"/>
      <c r="W4045"/>
    </row>
    <row r="4046" spans="1:23" ht="27" customHeight="1" thickBot="1" x14ac:dyDescent="0.3">
      <c r="A4046" s="97">
        <v>20798</v>
      </c>
      <c r="B4046" s="74">
        <v>4154</v>
      </c>
      <c r="C4046" s="75" t="s">
        <v>43</v>
      </c>
      <c r="D4046" s="76">
        <v>43307.461805555555</v>
      </c>
      <c r="E4046" s="74" t="s">
        <v>39</v>
      </c>
      <c r="F4046" s="33">
        <v>43307.302777777775</v>
      </c>
      <c r="G4046" s="51">
        <f t="shared" si="519"/>
        <v>0.15902777777955635</v>
      </c>
      <c r="H4046" s="31" t="str">
        <f t="shared" si="522"/>
        <v>ACCEPTABLE</v>
      </c>
      <c r="J4046" s="33">
        <v>43307.459027777775</v>
      </c>
      <c r="K4046" s="33">
        <v>43307.469444444447</v>
      </c>
      <c r="L4046" s="27">
        <f t="shared" si="523"/>
        <v>1.0416666671517305E-2</v>
      </c>
      <c r="M4046" s="28" t="str">
        <f t="shared" si="524"/>
        <v>TRUE</v>
      </c>
      <c r="N4046" s="31" t="s">
        <v>39</v>
      </c>
      <c r="O4046" s="29" t="s">
        <v>1694</v>
      </c>
      <c r="P4046"/>
      <c r="Q4046"/>
      <c r="R4046"/>
      <c r="S4046"/>
      <c r="T4046"/>
      <c r="U4046"/>
      <c r="V4046"/>
      <c r="W4046"/>
    </row>
    <row r="4047" spans="1:23" ht="27" customHeight="1" thickBot="1" x14ac:dyDescent="0.3">
      <c r="A4047" s="97">
        <v>20799</v>
      </c>
      <c r="B4047" s="74">
        <v>4155</v>
      </c>
      <c r="C4047" s="75" t="s">
        <v>340</v>
      </c>
      <c r="D4047" s="76">
        <v>43307.538194444445</v>
      </c>
      <c r="E4047" s="74" t="s">
        <v>41</v>
      </c>
      <c r="F4047" s="33">
        <v>43307.302777777775</v>
      </c>
      <c r="G4047" s="51">
        <f t="shared" si="519"/>
        <v>0.23541666667006211</v>
      </c>
      <c r="H4047" s="31" t="str">
        <f t="shared" si="522"/>
        <v>ACCEPTABLE</v>
      </c>
      <c r="J4047" s="33">
        <v>43307.537499999999</v>
      </c>
      <c r="K4047" s="33">
        <v>43307.55</v>
      </c>
      <c r="L4047" s="27">
        <f t="shared" si="523"/>
        <v>1.2500000004365575E-2</v>
      </c>
      <c r="M4047" s="28" t="str">
        <f t="shared" si="524"/>
        <v>TRUE</v>
      </c>
      <c r="N4047" s="31" t="s">
        <v>41</v>
      </c>
      <c r="O4047" s="29" t="s">
        <v>1917</v>
      </c>
      <c r="P4047"/>
      <c r="Q4047"/>
      <c r="R4047"/>
      <c r="S4047"/>
      <c r="T4047"/>
      <c r="U4047"/>
      <c r="V4047"/>
      <c r="W4047"/>
    </row>
    <row r="4048" spans="1:23" ht="27" customHeight="1" thickBot="1" x14ac:dyDescent="0.3">
      <c r="A4048" s="97">
        <v>20799</v>
      </c>
      <c r="B4048" s="74">
        <v>4156</v>
      </c>
      <c r="C4048" s="75" t="s">
        <v>64</v>
      </c>
      <c r="D4048" s="76">
        <v>43307.572916666664</v>
      </c>
      <c r="E4048" s="74" t="s">
        <v>39</v>
      </c>
      <c r="F4048" s="33">
        <v>43307.302777777775</v>
      </c>
      <c r="G4048" s="51">
        <f t="shared" si="519"/>
        <v>0.27013888888905058</v>
      </c>
      <c r="H4048" s="31" t="str">
        <f t="shared" si="522"/>
        <v>ACCEPTABLE</v>
      </c>
      <c r="J4048" s="33">
        <v>43307.570138888892</v>
      </c>
      <c r="K4048" s="33">
        <v>43307.57916666667</v>
      </c>
      <c r="L4048" s="27">
        <f t="shared" si="523"/>
        <v>9.0277777781011537E-3</v>
      </c>
      <c r="M4048" s="28" t="str">
        <f t="shared" si="524"/>
        <v>TRUE</v>
      </c>
      <c r="N4048" s="31" t="s">
        <v>39</v>
      </c>
      <c r="O4048" s="29" t="s">
        <v>393</v>
      </c>
      <c r="P4048"/>
      <c r="Q4048"/>
      <c r="R4048"/>
      <c r="S4048"/>
      <c r="T4048"/>
      <c r="U4048"/>
      <c r="V4048"/>
      <c r="W4048"/>
    </row>
    <row r="4049" spans="1:23" ht="27" customHeight="1" thickBot="1" x14ac:dyDescent="0.3">
      <c r="A4049" s="97">
        <v>20800</v>
      </c>
      <c r="B4049" s="74">
        <v>4157</v>
      </c>
      <c r="C4049" s="75" t="s">
        <v>40</v>
      </c>
      <c r="D4049" s="76">
        <v>43307.583333333336</v>
      </c>
      <c r="E4049" s="74" t="s">
        <v>41</v>
      </c>
      <c r="F4049" s="33">
        <v>43307.302777777775</v>
      </c>
      <c r="G4049" s="51">
        <f t="shared" si="519"/>
        <v>0.28055555556056788</v>
      </c>
      <c r="H4049" s="31" t="str">
        <f t="shared" si="522"/>
        <v>ACCEPTABLE</v>
      </c>
      <c r="J4049" s="33">
        <v>43307.586805555555</v>
      </c>
      <c r="K4049" s="33">
        <v>43307.597222222219</v>
      </c>
      <c r="L4049" s="27">
        <f t="shared" si="523"/>
        <v>1.0416666664241347E-2</v>
      </c>
      <c r="M4049" s="28" t="str">
        <f t="shared" si="524"/>
        <v>TRUE</v>
      </c>
      <c r="N4049" s="31" t="s">
        <v>41</v>
      </c>
      <c r="O4049" s="29" t="s">
        <v>268</v>
      </c>
      <c r="P4049"/>
      <c r="Q4049"/>
      <c r="R4049"/>
      <c r="S4049"/>
      <c r="T4049"/>
      <c r="U4049"/>
      <c r="V4049"/>
      <c r="W4049"/>
    </row>
    <row r="4050" spans="1:23" ht="27" customHeight="1" thickBot="1" x14ac:dyDescent="0.3">
      <c r="A4050" s="97">
        <v>20800</v>
      </c>
      <c r="B4050" s="74">
        <v>4158</v>
      </c>
      <c r="C4050" s="75" t="s">
        <v>40</v>
      </c>
      <c r="D4050" s="76">
        <v>43307.600694444445</v>
      </c>
      <c r="E4050" s="74" t="s">
        <v>39</v>
      </c>
      <c r="F4050" s="33">
        <v>43307.302777777775</v>
      </c>
      <c r="G4050" s="51">
        <f t="shared" si="519"/>
        <v>0.29791666667006211</v>
      </c>
      <c r="H4050" s="31" t="str">
        <f t="shared" si="522"/>
        <v>ACCEPTABLE</v>
      </c>
      <c r="J4050" s="33">
        <v>43307.613888888889</v>
      </c>
      <c r="K4050" s="33">
        <v>43307.625</v>
      </c>
      <c r="L4050" s="27">
        <f t="shared" si="523"/>
        <v>1.1111111110949423E-2</v>
      </c>
      <c r="M4050" s="28" t="str">
        <f t="shared" si="524"/>
        <v>TRUE</v>
      </c>
      <c r="N4050" s="31" t="s">
        <v>39</v>
      </c>
      <c r="O4050" s="29" t="s">
        <v>268</v>
      </c>
      <c r="P4050"/>
      <c r="Q4050"/>
      <c r="R4050"/>
      <c r="S4050"/>
      <c r="T4050"/>
      <c r="U4050"/>
      <c r="V4050"/>
      <c r="W4050"/>
    </row>
    <row r="4051" spans="1:23" ht="27" customHeight="1" thickBot="1" x14ac:dyDescent="0.3">
      <c r="A4051" s="97">
        <v>20801</v>
      </c>
      <c r="B4051" s="74">
        <v>4159</v>
      </c>
      <c r="C4051" s="75" t="s">
        <v>40</v>
      </c>
      <c r="D4051" s="76">
        <v>43308.59375</v>
      </c>
      <c r="E4051" s="74" t="s">
        <v>41</v>
      </c>
      <c r="F4051" s="33">
        <v>43308.45</v>
      </c>
      <c r="G4051" s="51">
        <f t="shared" si="519"/>
        <v>0.14375000000291038</v>
      </c>
      <c r="H4051" s="31" t="str">
        <f t="shared" si="522"/>
        <v>ACCEPTABLE</v>
      </c>
      <c r="J4051" s="33">
        <v>43308.59652777778</v>
      </c>
      <c r="K4051" s="33">
        <v>43308.607638888891</v>
      </c>
      <c r="L4051" s="27">
        <f t="shared" si="523"/>
        <v>1.1111111110949423E-2</v>
      </c>
      <c r="M4051" s="28" t="str">
        <f t="shared" si="524"/>
        <v>TRUE</v>
      </c>
      <c r="N4051" s="31" t="s">
        <v>41</v>
      </c>
      <c r="O4051" s="29" t="s">
        <v>1918</v>
      </c>
      <c r="P4051"/>
      <c r="Q4051"/>
      <c r="R4051"/>
      <c r="S4051"/>
      <c r="T4051"/>
      <c r="U4051"/>
      <c r="V4051"/>
      <c r="W4051"/>
    </row>
    <row r="4052" spans="1:23" ht="27" customHeight="1" thickBot="1" x14ac:dyDescent="0.3">
      <c r="A4052" s="97">
        <v>20801</v>
      </c>
      <c r="B4052" s="74">
        <v>4160</v>
      </c>
      <c r="C4052" s="75" t="s">
        <v>40</v>
      </c>
      <c r="D4052" s="76">
        <v>43308.611111111109</v>
      </c>
      <c r="E4052" s="74" t="s">
        <v>39</v>
      </c>
      <c r="F4052" s="33">
        <v>43308.45</v>
      </c>
      <c r="G4052" s="51">
        <f t="shared" si="519"/>
        <v>0.16111111111240461</v>
      </c>
      <c r="H4052" s="31" t="str">
        <f t="shared" si="522"/>
        <v>ACCEPTABLE</v>
      </c>
      <c r="J4052" s="33">
        <v>43308.62777777778</v>
      </c>
      <c r="K4052" s="33">
        <v>43308.638888888891</v>
      </c>
      <c r="L4052" s="27">
        <f t="shared" si="523"/>
        <v>1.1111111110949423E-2</v>
      </c>
      <c r="M4052" s="28" t="str">
        <f t="shared" si="524"/>
        <v>TRUE</v>
      </c>
      <c r="N4052" s="31" t="s">
        <v>39</v>
      </c>
      <c r="O4052" s="29" t="s">
        <v>1918</v>
      </c>
      <c r="P4052"/>
      <c r="Q4052"/>
      <c r="R4052"/>
      <c r="S4052"/>
      <c r="T4052"/>
      <c r="U4052"/>
      <c r="V4052"/>
      <c r="W4052"/>
    </row>
    <row r="4053" spans="1:23" ht="27" customHeight="1" thickBot="1" x14ac:dyDescent="0.3">
      <c r="A4053" s="98">
        <v>20802</v>
      </c>
      <c r="B4053" s="78">
        <v>4161</v>
      </c>
      <c r="C4053" s="79" t="s">
        <v>40</v>
      </c>
      <c r="D4053" s="80">
        <v>43308.673611111109</v>
      </c>
      <c r="E4053" s="78" t="s">
        <v>41</v>
      </c>
      <c r="F4053" s="33">
        <v>43308.45</v>
      </c>
      <c r="G4053" s="51">
        <f t="shared" si="519"/>
        <v>0.22361111111240461</v>
      </c>
      <c r="H4053" s="31" t="str">
        <f t="shared" si="522"/>
        <v>ACCEPTABLE</v>
      </c>
      <c r="J4053" s="33">
        <v>43308.675000000003</v>
      </c>
      <c r="K4053" s="33">
        <v>43308.685416666667</v>
      </c>
      <c r="L4053" s="27">
        <f t="shared" si="523"/>
        <v>1.0416666664241347E-2</v>
      </c>
      <c r="M4053" s="28" t="str">
        <f t="shared" si="524"/>
        <v>TRUE</v>
      </c>
      <c r="N4053" s="31" t="s">
        <v>41</v>
      </c>
      <c r="O4053" s="29" t="s">
        <v>1919</v>
      </c>
      <c r="P4053"/>
      <c r="Q4053"/>
      <c r="R4053"/>
      <c r="S4053"/>
      <c r="T4053"/>
      <c r="U4053"/>
      <c r="V4053"/>
      <c r="W4053"/>
    </row>
    <row r="4054" spans="1:23" ht="27" customHeight="1" thickBot="1" x14ac:dyDescent="0.3">
      <c r="A4054" s="98">
        <v>20802</v>
      </c>
      <c r="B4054" s="78">
        <v>4162</v>
      </c>
      <c r="C4054" s="79" t="s">
        <v>43</v>
      </c>
      <c r="D4054" s="80">
        <v>43308.704861111109</v>
      </c>
      <c r="E4054" s="78" t="s">
        <v>39</v>
      </c>
      <c r="F4054" s="33">
        <v>43308.45</v>
      </c>
      <c r="G4054" s="51">
        <f t="shared" si="519"/>
        <v>0.25486111111240461</v>
      </c>
      <c r="H4054" s="31" t="str">
        <f t="shared" si="522"/>
        <v>ACCEPTABLE</v>
      </c>
      <c r="J4054" s="33">
        <v>43308.704861111109</v>
      </c>
      <c r="K4054" s="33">
        <v>43308.715277777781</v>
      </c>
      <c r="L4054" s="27">
        <f t="shared" si="523"/>
        <v>1.0416666671517305E-2</v>
      </c>
      <c r="M4054" s="28" t="str">
        <f t="shared" si="524"/>
        <v>TRUE</v>
      </c>
      <c r="N4054" s="31" t="s">
        <v>39</v>
      </c>
      <c r="O4054" s="29" t="s">
        <v>54</v>
      </c>
      <c r="P4054"/>
      <c r="Q4054"/>
      <c r="R4054"/>
      <c r="S4054"/>
      <c r="T4054"/>
      <c r="U4054"/>
      <c r="V4054"/>
      <c r="W4054"/>
    </row>
    <row r="4055" spans="1:23" ht="27" customHeight="1" thickBot="1" x14ac:dyDescent="0.3">
      <c r="A4055" s="97">
        <v>20802</v>
      </c>
      <c r="B4055" s="74">
        <v>4163</v>
      </c>
      <c r="C4055" s="75" t="s">
        <v>43</v>
      </c>
      <c r="D4055" s="76">
        <v>43309.239583333336</v>
      </c>
      <c r="E4055" s="74" t="s">
        <v>41</v>
      </c>
      <c r="F4055" s="33">
        <v>43309.234722222223</v>
      </c>
      <c r="G4055" s="51">
        <f t="shared" ref="G4055:G4106" si="525">IF(D4055="","",D4055-F4055)</f>
        <v>4.8611111124046147E-3</v>
      </c>
      <c r="H4055" s="31" t="str">
        <f t="shared" si="522"/>
        <v>TOO LATE</v>
      </c>
      <c r="J4055" s="33">
        <v>43309.242361111108</v>
      </c>
      <c r="K4055" s="33">
        <v>43309.251388888886</v>
      </c>
      <c r="L4055" s="27">
        <f t="shared" si="523"/>
        <v>9.0277777781011537E-3</v>
      </c>
      <c r="M4055" s="28" t="str">
        <f t="shared" si="524"/>
        <v>TRUE</v>
      </c>
      <c r="N4055" s="31" t="s">
        <v>41</v>
      </c>
      <c r="O4055" s="29" t="s">
        <v>398</v>
      </c>
      <c r="P4055"/>
      <c r="Q4055"/>
      <c r="R4055"/>
      <c r="S4055"/>
      <c r="T4055"/>
      <c r="U4055"/>
      <c r="V4055"/>
      <c r="W4055"/>
    </row>
    <row r="4056" spans="1:23" ht="27" customHeight="1" thickBot="1" x14ac:dyDescent="0.3">
      <c r="A4056" s="98">
        <v>20802</v>
      </c>
      <c r="B4056" s="78">
        <v>4164</v>
      </c>
      <c r="C4056" s="79" t="s">
        <v>40</v>
      </c>
      <c r="D4056" s="80">
        <v>43309.270833333336</v>
      </c>
      <c r="E4056" s="78" t="s">
        <v>39</v>
      </c>
      <c r="F4056" s="33">
        <v>43309.234722222223</v>
      </c>
      <c r="G4056" s="51">
        <f t="shared" si="525"/>
        <v>3.6111111112404615E-2</v>
      </c>
      <c r="H4056" s="31" t="str">
        <f t="shared" si="522"/>
        <v>TOO LATE</v>
      </c>
      <c r="J4056" s="33">
        <v>43309.259027777778</v>
      </c>
      <c r="K4056" s="33">
        <v>43309.269444444442</v>
      </c>
      <c r="L4056" s="27">
        <f t="shared" si="523"/>
        <v>1.0416666664241347E-2</v>
      </c>
      <c r="M4056" s="28" t="str">
        <f t="shared" si="524"/>
        <v>TRUE</v>
      </c>
      <c r="N4056" s="31" t="s">
        <v>39</v>
      </c>
      <c r="O4056" s="29" t="s">
        <v>1920</v>
      </c>
      <c r="P4056"/>
      <c r="Q4056"/>
      <c r="R4056"/>
      <c r="S4056"/>
      <c r="T4056"/>
      <c r="U4056"/>
      <c r="V4056"/>
      <c r="W4056"/>
    </row>
    <row r="4057" spans="1:23" ht="27" customHeight="1" thickBot="1" x14ac:dyDescent="0.3">
      <c r="A4057" s="97">
        <v>20799</v>
      </c>
      <c r="B4057" s="74">
        <v>4165</v>
      </c>
      <c r="C4057" s="75" t="s">
        <v>51</v>
      </c>
      <c r="D4057" s="76">
        <v>43309.444444444445</v>
      </c>
      <c r="E4057" s="74" t="s">
        <v>41</v>
      </c>
      <c r="F4057" s="33">
        <v>43309.234722222223</v>
      </c>
      <c r="G4057" s="51">
        <f t="shared" si="525"/>
        <v>0.20972222222189885</v>
      </c>
      <c r="H4057" s="31" t="str">
        <f t="shared" si="522"/>
        <v>ACCEPTABLE</v>
      </c>
      <c r="J4057" s="33">
        <v>43309.443055555559</v>
      </c>
      <c r="K4057" s="33">
        <v>43309.453472222223</v>
      </c>
      <c r="L4057" s="27">
        <f t="shared" si="523"/>
        <v>1.0416666664241347E-2</v>
      </c>
      <c r="M4057" s="28" t="str">
        <f t="shared" si="524"/>
        <v>TRUE</v>
      </c>
      <c r="N4057" s="31" t="s">
        <v>41</v>
      </c>
      <c r="O4057" s="29" t="s">
        <v>648</v>
      </c>
      <c r="P4057"/>
      <c r="Q4057"/>
      <c r="R4057"/>
      <c r="S4057"/>
      <c r="T4057"/>
      <c r="U4057"/>
      <c r="V4057"/>
      <c r="W4057"/>
    </row>
    <row r="4058" spans="1:23" ht="27" customHeight="1" thickBot="1" x14ac:dyDescent="0.3">
      <c r="A4058" s="97">
        <v>20799</v>
      </c>
      <c r="B4058" s="74">
        <v>4166</v>
      </c>
      <c r="C4058" s="75" t="s">
        <v>340</v>
      </c>
      <c r="D4058" s="76">
        <v>43309.472222222219</v>
      </c>
      <c r="E4058" s="74" t="s">
        <v>39</v>
      </c>
      <c r="F4058" s="33">
        <v>43309.234722222223</v>
      </c>
      <c r="G4058" s="51">
        <f t="shared" si="525"/>
        <v>0.23749999999563443</v>
      </c>
      <c r="H4058" s="31" t="str">
        <f t="shared" si="522"/>
        <v>ACCEPTABLE</v>
      </c>
      <c r="J4058" s="33">
        <v>43309.466666666667</v>
      </c>
      <c r="K4058" s="33">
        <v>43309.488194444442</v>
      </c>
      <c r="L4058" s="27">
        <f t="shared" si="523"/>
        <v>2.1527777775190771E-2</v>
      </c>
      <c r="M4058" s="28" t="str">
        <f t="shared" si="524"/>
        <v>TRUE</v>
      </c>
      <c r="N4058" s="31" t="s">
        <v>39</v>
      </c>
      <c r="O4058" s="29" t="s">
        <v>1888</v>
      </c>
      <c r="P4058"/>
      <c r="Q4058"/>
      <c r="R4058"/>
      <c r="S4058"/>
      <c r="T4058"/>
      <c r="U4058"/>
      <c r="V4058"/>
      <c r="W4058"/>
    </row>
    <row r="4059" spans="1:23" ht="27" customHeight="1" thickBot="1" x14ac:dyDescent="0.3">
      <c r="A4059" s="97">
        <v>20803</v>
      </c>
      <c r="B4059" s="74">
        <v>4167</v>
      </c>
      <c r="C4059" s="75" t="s">
        <v>340</v>
      </c>
      <c r="D4059" s="76">
        <v>43309.527777777781</v>
      </c>
      <c r="E4059" s="74" t="s">
        <v>41</v>
      </c>
      <c r="F4059" s="33">
        <v>43309.234722222223</v>
      </c>
      <c r="G4059" s="51">
        <f t="shared" si="525"/>
        <v>0.2930555555576575</v>
      </c>
      <c r="H4059" s="31" t="str">
        <f t="shared" si="522"/>
        <v>ACCEPTABLE</v>
      </c>
      <c r="J4059" s="33">
        <v>43309.52847222222</v>
      </c>
      <c r="K4059" s="33">
        <v>43309.539583333331</v>
      </c>
      <c r="L4059" s="27">
        <f t="shared" si="523"/>
        <v>1.1111111110949423E-2</v>
      </c>
      <c r="M4059" s="28" t="str">
        <f t="shared" si="524"/>
        <v>TRUE</v>
      </c>
      <c r="N4059" s="31" t="s">
        <v>41</v>
      </c>
      <c r="O4059" s="29" t="s">
        <v>987</v>
      </c>
      <c r="P4059"/>
      <c r="Q4059"/>
      <c r="R4059"/>
      <c r="S4059"/>
      <c r="T4059"/>
      <c r="U4059"/>
      <c r="V4059"/>
      <c r="W4059"/>
    </row>
    <row r="4060" spans="1:23" ht="27" customHeight="1" thickBot="1" x14ac:dyDescent="0.3">
      <c r="A4060" s="97">
        <v>20803</v>
      </c>
      <c r="B4060" s="74">
        <v>4168</v>
      </c>
      <c r="C4060" s="75" t="s">
        <v>51</v>
      </c>
      <c r="D4060" s="76">
        <v>43309.5625</v>
      </c>
      <c r="E4060" s="74" t="s">
        <v>39</v>
      </c>
      <c r="F4060" s="33">
        <v>43309.234722222223</v>
      </c>
      <c r="G4060" s="51">
        <f t="shared" si="525"/>
        <v>0.32777777777664596</v>
      </c>
      <c r="H4060" s="31" t="str">
        <f t="shared" si="522"/>
        <v>ACCEPTABLE</v>
      </c>
      <c r="J4060" s="33">
        <v>43309.563888888886</v>
      </c>
      <c r="K4060" s="33">
        <v>43309.572916666664</v>
      </c>
      <c r="L4060" s="27">
        <f t="shared" si="523"/>
        <v>9.0277777781011537E-3</v>
      </c>
      <c r="M4060" s="28" t="str">
        <f t="shared" si="524"/>
        <v>TRUE</v>
      </c>
      <c r="N4060" s="31" t="s">
        <v>39</v>
      </c>
      <c r="O4060" s="29" t="s">
        <v>542</v>
      </c>
      <c r="P4060"/>
      <c r="Q4060"/>
      <c r="R4060"/>
      <c r="S4060"/>
      <c r="T4060"/>
      <c r="U4060"/>
      <c r="V4060"/>
      <c r="W4060"/>
    </row>
    <row r="4061" spans="1:23" ht="27" customHeight="1" thickBot="1" x14ac:dyDescent="0.3">
      <c r="A4061" s="97">
        <v>20804</v>
      </c>
      <c r="B4061" s="74">
        <v>4169</v>
      </c>
      <c r="C4061" s="75" t="s">
        <v>40</v>
      </c>
      <c r="D4061" s="76">
        <v>43309.583333333336</v>
      </c>
      <c r="E4061" s="74" t="s">
        <v>41</v>
      </c>
      <c r="F4061" s="33">
        <v>43309.426388888889</v>
      </c>
      <c r="G4061" s="51">
        <f t="shared" si="525"/>
        <v>0.15694444444670808</v>
      </c>
      <c r="H4061" s="31" t="str">
        <f t="shared" si="522"/>
        <v>ACCEPTABLE</v>
      </c>
      <c r="J4061" s="33">
        <v>43309.598611111112</v>
      </c>
      <c r="K4061" s="33">
        <v>43309.609027777777</v>
      </c>
      <c r="L4061" s="27">
        <f t="shared" si="523"/>
        <v>1.0416666664241347E-2</v>
      </c>
      <c r="M4061" s="28" t="str">
        <f t="shared" si="524"/>
        <v>TRUE</v>
      </c>
      <c r="N4061" s="31" t="s">
        <v>41</v>
      </c>
      <c r="O4061" s="29" t="s">
        <v>1886</v>
      </c>
      <c r="P4061"/>
      <c r="Q4061"/>
      <c r="R4061"/>
      <c r="S4061"/>
      <c r="T4061"/>
      <c r="U4061"/>
      <c r="V4061"/>
      <c r="W4061"/>
    </row>
    <row r="4062" spans="1:23" ht="27" customHeight="1" thickBot="1" x14ac:dyDescent="0.3">
      <c r="A4062" s="97">
        <v>20804</v>
      </c>
      <c r="B4062" s="74">
        <v>4170</v>
      </c>
      <c r="C4062" s="75" t="s">
        <v>40</v>
      </c>
      <c r="D4062" s="76">
        <v>43309.600694444445</v>
      </c>
      <c r="E4062" s="74" t="s">
        <v>39</v>
      </c>
      <c r="F4062" s="33">
        <v>43309.426388888889</v>
      </c>
      <c r="G4062" s="51">
        <f t="shared" si="525"/>
        <v>0.17430555555620231</v>
      </c>
      <c r="H4062" s="31" t="str">
        <f t="shared" ref="H4062:H4112" si="526">IF(D4062-F4062&lt;0,"TOO LATE",IF(G4062="","",IF(OR(DAY(D4062-F4062)&gt;1,AND(HOUR(D4062-F4062)&gt;HOUR("0:59"),(SIGN(D4062-F4062)=1))),"ACCEPTABLE","TOO LATE")))</f>
        <v>ACCEPTABLE</v>
      </c>
      <c r="J4062" s="33">
        <v>43309.622916666667</v>
      </c>
      <c r="K4062" s="33">
        <v>43309.633333333331</v>
      </c>
      <c r="L4062" s="27">
        <f t="shared" si="523"/>
        <v>1.0416666664241347E-2</v>
      </c>
      <c r="M4062" s="28" t="str">
        <f t="shared" si="524"/>
        <v>TRUE</v>
      </c>
      <c r="N4062" s="31" t="s">
        <v>39</v>
      </c>
      <c r="O4062" s="29" t="s">
        <v>1886</v>
      </c>
      <c r="P4062"/>
      <c r="Q4062"/>
      <c r="R4062"/>
      <c r="S4062"/>
      <c r="T4062"/>
      <c r="U4062"/>
      <c r="V4062"/>
      <c r="W4062"/>
    </row>
    <row r="4063" spans="1:23" ht="27" customHeight="1" thickBot="1" x14ac:dyDescent="0.3">
      <c r="A4063" s="98">
        <v>20806</v>
      </c>
      <c r="B4063" s="78">
        <v>4171</v>
      </c>
      <c r="C4063" s="79" t="s">
        <v>40</v>
      </c>
      <c r="D4063" s="80">
        <v>43309.694444444445</v>
      </c>
      <c r="E4063" s="78" t="s">
        <v>41</v>
      </c>
      <c r="F4063" s="33">
        <v>43309.426388888889</v>
      </c>
      <c r="G4063" s="51">
        <f t="shared" si="525"/>
        <v>0.26805555555620231</v>
      </c>
      <c r="H4063" s="31" t="str">
        <f t="shared" si="526"/>
        <v>ACCEPTABLE</v>
      </c>
      <c r="J4063" s="33">
        <v>43309.67291666667</v>
      </c>
      <c r="K4063" s="33">
        <v>43309.682638888888</v>
      </c>
      <c r="L4063" s="27">
        <f t="shared" ref="L4063:L4113" si="527">IF(OR(K4063="",J4063=""), "Incomplete Data", K4063-J4063)</f>
        <v>9.7222222175332718E-3</v>
      </c>
      <c r="M4063" s="28" t="str">
        <f t="shared" ref="M4063:M4113" si="528">_xlfn.IFS(OR(J4063=0,K4063=0,L4063=""), "Incomplete Data", OR(L4063&gt;$M$5,L4063&lt;-$M$5),"FALSE",  OR(L4063&lt;=$M$5,L4063&gt;-$M$5), "TRUE")</f>
        <v>TRUE</v>
      </c>
      <c r="N4063" s="31" t="s">
        <v>41</v>
      </c>
      <c r="O4063" s="29" t="s">
        <v>1828</v>
      </c>
      <c r="P4063"/>
      <c r="Q4063"/>
      <c r="R4063"/>
      <c r="S4063"/>
      <c r="T4063"/>
      <c r="U4063"/>
      <c r="V4063"/>
      <c r="W4063"/>
    </row>
    <row r="4064" spans="1:23" ht="27" customHeight="1" thickBot="1" x14ac:dyDescent="0.3">
      <c r="A4064" s="98">
        <v>20806</v>
      </c>
      <c r="B4064" s="78">
        <v>4172</v>
      </c>
      <c r="C4064" s="79" t="s">
        <v>43</v>
      </c>
      <c r="D4064" s="80">
        <v>43309.722222222219</v>
      </c>
      <c r="E4064" s="78" t="s">
        <v>39</v>
      </c>
      <c r="F4064" s="33">
        <v>43309.426388888889</v>
      </c>
      <c r="G4064" s="51">
        <f t="shared" si="525"/>
        <v>0.29583333332993789</v>
      </c>
      <c r="H4064" s="31" t="str">
        <f t="shared" si="526"/>
        <v>ACCEPTABLE</v>
      </c>
      <c r="J4064" s="33">
        <v>43309.70416666667</v>
      </c>
      <c r="K4064" s="33">
        <v>43309.714583333334</v>
      </c>
      <c r="L4064" s="27">
        <f t="shared" si="527"/>
        <v>1.0416666664241347E-2</v>
      </c>
      <c r="M4064" s="28" t="str">
        <f t="shared" si="528"/>
        <v>TRUE</v>
      </c>
      <c r="N4064" s="31" t="s">
        <v>39</v>
      </c>
      <c r="O4064" s="29" t="s">
        <v>398</v>
      </c>
      <c r="P4064"/>
      <c r="Q4064"/>
      <c r="R4064"/>
      <c r="S4064"/>
      <c r="T4064"/>
      <c r="U4064"/>
      <c r="V4064"/>
      <c r="W4064"/>
    </row>
    <row r="4065" spans="1:23" ht="27" customHeight="1" thickBot="1" x14ac:dyDescent="0.3">
      <c r="A4065" s="98">
        <v>20803</v>
      </c>
      <c r="B4065" s="78">
        <v>4173</v>
      </c>
      <c r="C4065" s="79" t="s">
        <v>51</v>
      </c>
      <c r="D4065" s="80">
        <v>43310.392361111109</v>
      </c>
      <c r="E4065" s="78" t="s">
        <v>41</v>
      </c>
      <c r="F4065" s="33">
        <v>43310.314583333333</v>
      </c>
      <c r="G4065" s="51">
        <f t="shared" si="525"/>
        <v>7.7777777776645962E-2</v>
      </c>
      <c r="H4065" s="31" t="str">
        <f t="shared" si="526"/>
        <v>ACCEPTABLE</v>
      </c>
      <c r="J4065" s="33">
        <v>43310.39166666667</v>
      </c>
      <c r="K4065" s="33">
        <v>43310.400694444441</v>
      </c>
      <c r="L4065" s="27">
        <f t="shared" si="527"/>
        <v>9.0277777708251961E-3</v>
      </c>
      <c r="M4065" s="28" t="str">
        <f t="shared" si="528"/>
        <v>TRUE</v>
      </c>
      <c r="N4065" s="31" t="s">
        <v>41</v>
      </c>
      <c r="O4065" s="29" t="s">
        <v>821</v>
      </c>
      <c r="P4065"/>
      <c r="Q4065"/>
      <c r="R4065"/>
      <c r="S4065"/>
      <c r="T4065"/>
      <c r="U4065"/>
      <c r="V4065"/>
      <c r="W4065"/>
    </row>
    <row r="4066" spans="1:23" ht="27" customHeight="1" thickBot="1" x14ac:dyDescent="0.3">
      <c r="A4066" s="97">
        <v>20803</v>
      </c>
      <c r="B4066" s="74">
        <v>4174</v>
      </c>
      <c r="C4066" s="75" t="s">
        <v>340</v>
      </c>
      <c r="D4066" s="76">
        <v>43310.430555555555</v>
      </c>
      <c r="E4066" s="74" t="s">
        <v>39</v>
      </c>
      <c r="F4066" s="33">
        <v>43310.314583333333</v>
      </c>
      <c r="G4066" s="51">
        <f t="shared" si="525"/>
        <v>0.11597222222189885</v>
      </c>
      <c r="H4066" s="31" t="str">
        <f t="shared" si="526"/>
        <v>ACCEPTABLE</v>
      </c>
      <c r="J4066" s="33">
        <v>43310.421527777777</v>
      </c>
      <c r="K4066" s="33">
        <v>43310.433333333334</v>
      </c>
      <c r="L4066" s="27">
        <f t="shared" si="527"/>
        <v>1.1805555557657499E-2</v>
      </c>
      <c r="M4066" s="28" t="str">
        <f t="shared" si="528"/>
        <v>TRUE</v>
      </c>
      <c r="N4066" s="31" t="s">
        <v>39</v>
      </c>
      <c r="O4066" s="29" t="s">
        <v>1921</v>
      </c>
      <c r="P4066"/>
      <c r="Q4066"/>
      <c r="R4066"/>
      <c r="S4066"/>
      <c r="T4066"/>
      <c r="U4066"/>
      <c r="V4066"/>
      <c r="W4066"/>
    </row>
    <row r="4067" spans="1:23" ht="27" customHeight="1" thickBot="1" x14ac:dyDescent="0.3">
      <c r="A4067" s="97">
        <v>20806</v>
      </c>
      <c r="B4067" s="74">
        <v>4175</v>
      </c>
      <c r="C4067" s="75" t="s">
        <v>40</v>
      </c>
      <c r="D4067" s="76">
        <v>43310.451388888891</v>
      </c>
      <c r="E4067" s="74" t="s">
        <v>39</v>
      </c>
      <c r="F4067" s="33">
        <v>43310.314583333333</v>
      </c>
      <c r="G4067" s="51">
        <f t="shared" si="525"/>
        <v>0.1368055555576575</v>
      </c>
      <c r="H4067" s="31" t="str">
        <f t="shared" si="526"/>
        <v>ACCEPTABLE</v>
      </c>
      <c r="J4067" s="33">
        <v>43310.456250000003</v>
      </c>
      <c r="K4067" s="33">
        <v>43310.467361111114</v>
      </c>
      <c r="L4067" s="27">
        <f t="shared" si="527"/>
        <v>1.1111111110949423E-2</v>
      </c>
      <c r="M4067" s="28" t="str">
        <f t="shared" si="528"/>
        <v>TRUE</v>
      </c>
      <c r="N4067" s="31" t="s">
        <v>39</v>
      </c>
      <c r="O4067" s="29" t="s">
        <v>1732</v>
      </c>
      <c r="P4067"/>
      <c r="Q4067"/>
      <c r="R4067"/>
      <c r="S4067"/>
      <c r="T4067"/>
      <c r="U4067"/>
      <c r="V4067"/>
      <c r="W4067"/>
    </row>
    <row r="4068" spans="1:23" ht="27" customHeight="1" thickBot="1" x14ac:dyDescent="0.3">
      <c r="A4068" s="97">
        <v>20807</v>
      </c>
      <c r="B4068" s="74">
        <v>4177</v>
      </c>
      <c r="C4068" s="75" t="s">
        <v>40</v>
      </c>
      <c r="D4068" s="76">
        <v>43312.0625</v>
      </c>
      <c r="E4068" s="74" t="s">
        <v>41</v>
      </c>
      <c r="F4068" s="33">
        <v>43311.297222222223</v>
      </c>
      <c r="G4068" s="51">
        <f t="shared" si="525"/>
        <v>0.76527777777664596</v>
      </c>
      <c r="H4068" s="31" t="str">
        <f t="shared" si="526"/>
        <v>ACCEPTABLE</v>
      </c>
      <c r="J4068" s="33">
        <v>43312.049305555556</v>
      </c>
      <c r="K4068" s="33">
        <v>43312.058333333334</v>
      </c>
      <c r="L4068" s="27">
        <f t="shared" si="527"/>
        <v>9.0277777781011537E-3</v>
      </c>
      <c r="M4068" s="28" t="str">
        <f t="shared" si="528"/>
        <v>TRUE</v>
      </c>
      <c r="N4068" s="31" t="s">
        <v>41</v>
      </c>
      <c r="O4068" s="29" t="s">
        <v>1823</v>
      </c>
      <c r="P4068"/>
      <c r="Q4068"/>
      <c r="R4068"/>
      <c r="S4068"/>
      <c r="T4068"/>
      <c r="U4068"/>
      <c r="V4068"/>
      <c r="W4068"/>
    </row>
    <row r="4069" spans="1:23" ht="27" customHeight="1" thickBot="1" x14ac:dyDescent="0.3">
      <c r="A4069" s="97">
        <v>20807</v>
      </c>
      <c r="B4069" s="74">
        <v>4178</v>
      </c>
      <c r="C4069" s="75" t="s">
        <v>43</v>
      </c>
      <c r="D4069" s="76">
        <v>43312.097222222219</v>
      </c>
      <c r="E4069" s="74" t="s">
        <v>39</v>
      </c>
      <c r="F4069" s="33">
        <v>43311.297222222223</v>
      </c>
      <c r="G4069" s="51">
        <f t="shared" si="525"/>
        <v>0.79999999999563443</v>
      </c>
      <c r="H4069" s="31" t="str">
        <f t="shared" si="526"/>
        <v>ACCEPTABLE</v>
      </c>
      <c r="J4069" s="33">
        <v>43312.095138888886</v>
      </c>
      <c r="K4069" s="33">
        <v>43312.104166666664</v>
      </c>
      <c r="L4069" s="27">
        <f t="shared" si="527"/>
        <v>9.0277777781011537E-3</v>
      </c>
      <c r="M4069" s="28" t="str">
        <f t="shared" si="528"/>
        <v>TRUE</v>
      </c>
      <c r="N4069" s="31" t="s">
        <v>39</v>
      </c>
      <c r="O4069" s="29" t="s">
        <v>398</v>
      </c>
      <c r="P4069"/>
      <c r="Q4069"/>
      <c r="R4069"/>
      <c r="S4069"/>
      <c r="T4069"/>
      <c r="U4069"/>
      <c r="V4069"/>
      <c r="W4069"/>
    </row>
    <row r="4070" spans="1:23" ht="27" customHeight="1" thickBot="1" x14ac:dyDescent="0.3">
      <c r="A4070" s="97">
        <v>20808</v>
      </c>
      <c r="B4070" s="74">
        <v>4179</v>
      </c>
      <c r="C4070" s="75" t="s">
        <v>40</v>
      </c>
      <c r="D4070" s="76">
        <v>43312.215277777781</v>
      </c>
      <c r="E4070" s="74" t="s">
        <v>41</v>
      </c>
      <c r="F4070" s="33">
        <v>43311.297222222223</v>
      </c>
      <c r="G4070" s="51">
        <f t="shared" si="525"/>
        <v>0.9180555555576575</v>
      </c>
      <c r="H4070" s="31" t="str">
        <f t="shared" si="526"/>
        <v>ACCEPTABLE</v>
      </c>
      <c r="J4070" s="33">
        <v>43312.194444444445</v>
      </c>
      <c r="K4070" s="33">
        <v>43312.205555555556</v>
      </c>
      <c r="L4070" s="27">
        <f t="shared" si="527"/>
        <v>1.1111111110949423E-2</v>
      </c>
      <c r="M4070" s="28" t="str">
        <f t="shared" si="528"/>
        <v>TRUE</v>
      </c>
      <c r="N4070" s="31" t="s">
        <v>41</v>
      </c>
      <c r="O4070" s="29" t="s">
        <v>806</v>
      </c>
      <c r="P4070"/>
      <c r="Q4070"/>
      <c r="R4070"/>
      <c r="S4070"/>
      <c r="T4070"/>
      <c r="U4070"/>
      <c r="V4070"/>
      <c r="W4070"/>
    </row>
    <row r="4071" spans="1:23" ht="27" customHeight="1" thickBot="1" x14ac:dyDescent="0.3">
      <c r="A4071" s="97">
        <v>20808</v>
      </c>
      <c r="B4071" s="74">
        <v>4180</v>
      </c>
      <c r="C4071" s="75" t="s">
        <v>43</v>
      </c>
      <c r="D4071" s="76">
        <v>43312.25</v>
      </c>
      <c r="E4071" s="74" t="s">
        <v>39</v>
      </c>
      <c r="F4071" s="33">
        <v>43311.297222222223</v>
      </c>
      <c r="G4071" s="51">
        <f t="shared" si="525"/>
        <v>0.95277777777664596</v>
      </c>
      <c r="H4071" s="31" t="str">
        <f t="shared" si="526"/>
        <v>ACCEPTABLE</v>
      </c>
      <c r="J4071" s="33">
        <v>43312.242361111108</v>
      </c>
      <c r="K4071" s="33">
        <v>43312.252083333333</v>
      </c>
      <c r="L4071" s="27">
        <f t="shared" si="527"/>
        <v>9.7222222248092294E-3</v>
      </c>
      <c r="M4071" s="28" t="str">
        <f t="shared" si="528"/>
        <v>TRUE</v>
      </c>
      <c r="N4071" s="31" t="s">
        <v>39</v>
      </c>
      <c r="O4071" s="29" t="s">
        <v>398</v>
      </c>
      <c r="P4071"/>
      <c r="Q4071"/>
      <c r="R4071"/>
      <c r="S4071"/>
      <c r="T4071"/>
      <c r="U4071"/>
      <c r="V4071"/>
      <c r="W4071"/>
    </row>
    <row r="4072" spans="1:23" ht="27" customHeight="1" thickBot="1" x14ac:dyDescent="0.3">
      <c r="A4072" s="98">
        <v>20807</v>
      </c>
      <c r="B4072" s="78">
        <v>4181</v>
      </c>
      <c r="C4072" s="79" t="s">
        <v>43</v>
      </c>
      <c r="D4072" s="80">
        <v>43312.652777777781</v>
      </c>
      <c r="E4072" s="78" t="s">
        <v>41</v>
      </c>
      <c r="F4072" s="33">
        <v>43312.410416666666</v>
      </c>
      <c r="G4072" s="51">
        <f t="shared" si="525"/>
        <v>0.242361111115315</v>
      </c>
      <c r="H4072" s="31" t="str">
        <f t="shared" si="526"/>
        <v>ACCEPTABLE</v>
      </c>
      <c r="J4072" s="33">
        <v>43312.71597222222</v>
      </c>
      <c r="K4072" s="33">
        <v>43312.726388888892</v>
      </c>
      <c r="L4072" s="27">
        <f t="shared" si="527"/>
        <v>1.0416666671517305E-2</v>
      </c>
      <c r="M4072" s="28" t="str">
        <f t="shared" si="528"/>
        <v>TRUE</v>
      </c>
      <c r="N4072" s="31" t="s">
        <v>41</v>
      </c>
      <c r="O4072" s="29" t="s">
        <v>398</v>
      </c>
      <c r="P4072"/>
      <c r="Q4072"/>
      <c r="R4072"/>
      <c r="S4072"/>
      <c r="T4072"/>
      <c r="U4072"/>
      <c r="V4072"/>
      <c r="W4072"/>
    </row>
    <row r="4073" spans="1:23" ht="27" customHeight="1" thickBot="1" x14ac:dyDescent="0.3">
      <c r="A4073" s="98">
        <v>20807</v>
      </c>
      <c r="B4073" s="78">
        <v>4182</v>
      </c>
      <c r="C4073" s="79" t="s">
        <v>40</v>
      </c>
      <c r="D4073" s="80">
        <v>43312.680555555555</v>
      </c>
      <c r="E4073" s="78" t="s">
        <v>39</v>
      </c>
      <c r="F4073" s="33">
        <v>43312.410416666666</v>
      </c>
      <c r="G4073" s="51">
        <f t="shared" si="525"/>
        <v>0.27013888888905058</v>
      </c>
      <c r="H4073" s="31" t="str">
        <f t="shared" si="526"/>
        <v>ACCEPTABLE</v>
      </c>
      <c r="J4073" s="33">
        <v>43312.754166666666</v>
      </c>
      <c r="K4073" s="33">
        <v>43312.763888888891</v>
      </c>
      <c r="L4073" s="27">
        <f t="shared" si="527"/>
        <v>9.7222222248092294E-3</v>
      </c>
      <c r="M4073" s="28" t="str">
        <f t="shared" si="528"/>
        <v>TRUE</v>
      </c>
      <c r="N4073" s="31" t="s">
        <v>39</v>
      </c>
      <c r="O4073" s="29" t="s">
        <v>1837</v>
      </c>
      <c r="P4073"/>
      <c r="Q4073"/>
      <c r="R4073"/>
      <c r="S4073"/>
      <c r="T4073"/>
      <c r="U4073"/>
      <c r="V4073"/>
      <c r="W4073"/>
    </row>
    <row r="4074" spans="1:23" ht="27" customHeight="1" thickBot="1" x14ac:dyDescent="0.3">
      <c r="A4074" s="97">
        <v>20808</v>
      </c>
      <c r="B4074" s="74">
        <v>4183</v>
      </c>
      <c r="C4074" s="75" t="s">
        <v>43</v>
      </c>
      <c r="D4074" s="76">
        <v>43313.611111111109</v>
      </c>
      <c r="E4074" s="74" t="s">
        <v>41</v>
      </c>
      <c r="F4074" s="33">
        <v>43313.272916666669</v>
      </c>
      <c r="G4074" s="51">
        <f t="shared" si="525"/>
        <v>0.33819444444088731</v>
      </c>
      <c r="H4074" s="31" t="str">
        <f t="shared" si="526"/>
        <v>ACCEPTABLE</v>
      </c>
      <c r="J4074" s="33">
        <v>43313.648611111108</v>
      </c>
      <c r="K4074" s="33">
        <v>43313.657638888886</v>
      </c>
      <c r="L4074" s="27">
        <f t="shared" si="527"/>
        <v>9.0277777781011537E-3</v>
      </c>
      <c r="M4074" s="28" t="str">
        <f t="shared" si="528"/>
        <v>TRUE</v>
      </c>
      <c r="N4074" s="31" t="s">
        <v>41</v>
      </c>
      <c r="O4074" s="29" t="s">
        <v>44</v>
      </c>
      <c r="P4074"/>
      <c r="Q4074"/>
      <c r="R4074"/>
      <c r="S4074"/>
      <c r="T4074"/>
      <c r="U4074"/>
      <c r="V4074"/>
      <c r="W4074"/>
    </row>
    <row r="4075" spans="1:23" ht="27" customHeight="1" thickBot="1" x14ac:dyDescent="0.3">
      <c r="A4075" s="97">
        <v>20808</v>
      </c>
      <c r="B4075" s="74">
        <v>4184</v>
      </c>
      <c r="C4075" s="75" t="s">
        <v>40</v>
      </c>
      <c r="D4075" s="76">
        <v>43313.638888888891</v>
      </c>
      <c r="E4075" s="74" t="s">
        <v>39</v>
      </c>
      <c r="F4075" s="33">
        <v>43313.272916666669</v>
      </c>
      <c r="G4075" s="51">
        <f t="shared" si="525"/>
        <v>0.36597222222189885</v>
      </c>
      <c r="H4075" s="31" t="str">
        <f t="shared" si="526"/>
        <v>ACCEPTABLE</v>
      </c>
      <c r="J4075" s="33">
        <v>43313.679166666669</v>
      </c>
      <c r="K4075" s="33">
        <v>43313.689583333333</v>
      </c>
      <c r="L4075" s="27">
        <f t="shared" si="527"/>
        <v>1.0416666664241347E-2</v>
      </c>
      <c r="M4075" s="28" t="str">
        <f t="shared" si="528"/>
        <v>TRUE</v>
      </c>
      <c r="N4075" s="31" t="s">
        <v>39</v>
      </c>
      <c r="O4075" s="29" t="s">
        <v>963</v>
      </c>
      <c r="P4075"/>
      <c r="Q4075"/>
      <c r="R4075"/>
      <c r="S4075"/>
      <c r="T4075"/>
      <c r="U4075"/>
      <c r="V4075"/>
      <c r="W4075"/>
    </row>
    <row r="4076" spans="1:23" ht="27" customHeight="1" thickBot="1" x14ac:dyDescent="0.3">
      <c r="A4076" s="97">
        <v>20809</v>
      </c>
      <c r="B4076" s="74">
        <v>4185</v>
      </c>
      <c r="C4076" s="75" t="s">
        <v>340</v>
      </c>
      <c r="D4076" s="76">
        <v>43314.527777777781</v>
      </c>
      <c r="E4076" s="74" t="s">
        <v>41</v>
      </c>
      <c r="F4076" s="33">
        <v>43314.236111111109</v>
      </c>
      <c r="G4076" s="51">
        <f t="shared" si="525"/>
        <v>0.29166666667151731</v>
      </c>
      <c r="H4076" s="31" t="str">
        <f t="shared" si="526"/>
        <v>ACCEPTABLE</v>
      </c>
      <c r="J4076" s="33">
        <v>43314.518750000003</v>
      </c>
      <c r="K4076" s="33">
        <v>43314.53125</v>
      </c>
      <c r="L4076" s="27">
        <f t="shared" si="527"/>
        <v>1.2499999997089617E-2</v>
      </c>
      <c r="M4076" s="28" t="str">
        <f t="shared" si="528"/>
        <v>TRUE</v>
      </c>
      <c r="N4076" s="31" t="s">
        <v>41</v>
      </c>
      <c r="O4076" s="29" t="s">
        <v>1922</v>
      </c>
      <c r="P4076"/>
      <c r="Q4076"/>
      <c r="R4076"/>
      <c r="S4076"/>
      <c r="T4076"/>
      <c r="U4076"/>
      <c r="V4076"/>
      <c r="W4076"/>
    </row>
    <row r="4077" spans="1:23" ht="27" customHeight="1" thickBot="1" x14ac:dyDescent="0.3">
      <c r="A4077" s="81">
        <v>20809</v>
      </c>
      <c r="B4077" s="81">
        <v>4186</v>
      </c>
      <c r="C4077" s="104" t="s">
        <v>1923</v>
      </c>
      <c r="D4077" s="101">
        <v>43314.559027777781</v>
      </c>
      <c r="E4077" s="81" t="s">
        <v>128</v>
      </c>
      <c r="F4077" s="33">
        <v>43314.236111111109</v>
      </c>
      <c r="G4077" s="51">
        <f t="shared" si="525"/>
        <v>0.32291666667151731</v>
      </c>
      <c r="H4077" s="31" t="str">
        <f t="shared" si="526"/>
        <v>ACCEPTABLE</v>
      </c>
      <c r="J4077" s="33">
        <v>43314.546527777777</v>
      </c>
      <c r="K4077" s="33">
        <v>43314.560416666667</v>
      </c>
      <c r="L4077" s="27">
        <f t="shared" si="527"/>
        <v>1.3888888890505768E-2</v>
      </c>
      <c r="M4077" s="28" t="str">
        <f t="shared" si="528"/>
        <v>TRUE</v>
      </c>
      <c r="N4077" s="31" t="s">
        <v>41</v>
      </c>
      <c r="O4077" s="29" t="s">
        <v>1893</v>
      </c>
      <c r="P4077"/>
      <c r="Q4077"/>
      <c r="R4077"/>
      <c r="S4077"/>
      <c r="T4077"/>
      <c r="U4077"/>
      <c r="V4077"/>
      <c r="W4077"/>
    </row>
    <row r="4078" spans="1:23" ht="27" customHeight="1" thickBot="1" x14ac:dyDescent="0.3">
      <c r="A4078" s="97">
        <v>20810</v>
      </c>
      <c r="B4078" s="74">
        <v>4187</v>
      </c>
      <c r="C4078" s="75" t="s">
        <v>40</v>
      </c>
      <c r="D4078" s="76">
        <v>43314.579861111109</v>
      </c>
      <c r="E4078" s="74" t="s">
        <v>39</v>
      </c>
      <c r="F4078" s="33">
        <v>43314.236111111109</v>
      </c>
      <c r="G4078" s="51">
        <f t="shared" si="525"/>
        <v>0.34375</v>
      </c>
      <c r="H4078" s="31" t="str">
        <f t="shared" si="526"/>
        <v>ACCEPTABLE</v>
      </c>
      <c r="J4078" s="33">
        <v>43314.576388888891</v>
      </c>
      <c r="K4078" s="33">
        <v>43314.586805555555</v>
      </c>
      <c r="L4078" s="27">
        <f t="shared" si="527"/>
        <v>1.0416666664241347E-2</v>
      </c>
      <c r="M4078" s="28" t="str">
        <f t="shared" si="528"/>
        <v>TRUE</v>
      </c>
      <c r="N4078" s="31" t="s">
        <v>39</v>
      </c>
      <c r="O4078" s="29" t="s">
        <v>1893</v>
      </c>
      <c r="P4078"/>
      <c r="Q4078"/>
      <c r="R4078"/>
      <c r="S4078"/>
      <c r="T4078"/>
      <c r="U4078"/>
      <c r="V4078"/>
      <c r="W4078"/>
    </row>
    <row r="4079" spans="1:23" ht="27" customHeight="1" thickBot="1" x14ac:dyDescent="0.3">
      <c r="A4079" s="98">
        <v>20809</v>
      </c>
      <c r="B4079" s="78">
        <v>4188</v>
      </c>
      <c r="C4079" s="79" t="s">
        <v>68</v>
      </c>
      <c r="D4079" s="80">
        <v>43315.652777777781</v>
      </c>
      <c r="E4079" s="78" t="s">
        <v>41</v>
      </c>
      <c r="F4079" s="33">
        <v>43315.433333333334</v>
      </c>
      <c r="G4079" s="51">
        <f t="shared" si="525"/>
        <v>0.21944444444670808</v>
      </c>
      <c r="H4079" s="31" t="str">
        <f t="shared" si="526"/>
        <v>ACCEPTABLE</v>
      </c>
      <c r="J4079" s="33">
        <v>43315.595833333333</v>
      </c>
      <c r="K4079" s="33">
        <v>43315.604861111111</v>
      </c>
      <c r="L4079" s="27">
        <f t="shared" si="527"/>
        <v>9.0277777781011537E-3</v>
      </c>
      <c r="M4079" s="28" t="str">
        <f t="shared" si="528"/>
        <v>TRUE</v>
      </c>
      <c r="N4079" s="31" t="s">
        <v>41</v>
      </c>
      <c r="O4079" s="29" t="s">
        <v>648</v>
      </c>
      <c r="P4079"/>
      <c r="Q4079"/>
      <c r="R4079"/>
      <c r="S4079"/>
      <c r="T4079"/>
      <c r="U4079"/>
      <c r="V4079"/>
      <c r="W4079"/>
    </row>
    <row r="4080" spans="1:23" ht="27" customHeight="1" thickBot="1" x14ac:dyDescent="0.3">
      <c r="A4080" s="98">
        <v>20809</v>
      </c>
      <c r="B4080" s="78">
        <v>4189</v>
      </c>
      <c r="C4080" s="79" t="s">
        <v>340</v>
      </c>
      <c r="D4080" s="80">
        <v>43315.649305555555</v>
      </c>
      <c r="E4080" s="78" t="s">
        <v>39</v>
      </c>
      <c r="F4080" s="33">
        <v>43315.643750000003</v>
      </c>
      <c r="G4080" s="51">
        <f t="shared" si="525"/>
        <v>5.5555555518367328E-3</v>
      </c>
      <c r="H4080" s="31" t="str">
        <f t="shared" si="526"/>
        <v>TOO LATE</v>
      </c>
      <c r="J4080" s="33">
        <v>43315.655555555553</v>
      </c>
      <c r="K4080" s="33">
        <v>43315.666666666664</v>
      </c>
      <c r="L4080" s="27">
        <f t="shared" si="527"/>
        <v>1.1111111110949423E-2</v>
      </c>
      <c r="M4080" s="28" t="str">
        <f t="shared" si="528"/>
        <v>TRUE</v>
      </c>
      <c r="N4080" s="31" t="s">
        <v>39</v>
      </c>
      <c r="O4080" s="29" t="s">
        <v>1922</v>
      </c>
      <c r="P4080"/>
      <c r="Q4080"/>
      <c r="R4080"/>
      <c r="S4080"/>
      <c r="T4080"/>
      <c r="U4080"/>
      <c r="V4080"/>
      <c r="W4080"/>
    </row>
    <row r="4081" spans="1:23" ht="27" customHeight="1" thickBot="1" x14ac:dyDescent="0.3">
      <c r="A4081" s="98">
        <v>20811</v>
      </c>
      <c r="B4081" s="78">
        <v>4190</v>
      </c>
      <c r="C4081" s="79" t="s">
        <v>40</v>
      </c>
      <c r="D4081" s="80">
        <v>43315.6875</v>
      </c>
      <c r="E4081" s="78" t="s">
        <v>41</v>
      </c>
      <c r="F4081" s="33">
        <v>43315.643750000003</v>
      </c>
      <c r="G4081" s="51">
        <f t="shared" si="525"/>
        <v>4.3749999997089617E-2</v>
      </c>
      <c r="H4081" s="31" t="str">
        <f t="shared" si="526"/>
        <v>ACCEPTABLE</v>
      </c>
      <c r="J4081" s="33">
        <v>43315.686111111114</v>
      </c>
      <c r="K4081" s="33">
        <v>43315.695138888892</v>
      </c>
      <c r="L4081" s="27">
        <f t="shared" si="527"/>
        <v>9.0277777781011537E-3</v>
      </c>
      <c r="M4081" s="28" t="str">
        <f t="shared" si="528"/>
        <v>TRUE</v>
      </c>
      <c r="N4081" s="31" t="s">
        <v>41</v>
      </c>
      <c r="O4081" s="29" t="s">
        <v>1854</v>
      </c>
      <c r="P4081"/>
      <c r="Q4081"/>
      <c r="R4081"/>
      <c r="S4081"/>
      <c r="T4081"/>
      <c r="U4081"/>
      <c r="V4081"/>
      <c r="W4081"/>
    </row>
    <row r="4082" spans="1:23" ht="27" customHeight="1" thickBot="1" x14ac:dyDescent="0.3">
      <c r="A4082" s="98">
        <v>20811</v>
      </c>
      <c r="B4082" s="78">
        <v>4191</v>
      </c>
      <c r="C4082" s="79" t="s">
        <v>43</v>
      </c>
      <c r="D4082" s="80">
        <v>43315.708333333336</v>
      </c>
      <c r="E4082" s="78" t="s">
        <v>39</v>
      </c>
      <c r="F4082" s="33">
        <v>43315.643750000003</v>
      </c>
      <c r="G4082" s="51">
        <f t="shared" si="525"/>
        <v>6.4583333332848269E-2</v>
      </c>
      <c r="H4082" s="31" t="str">
        <f t="shared" si="526"/>
        <v>ACCEPTABLE</v>
      </c>
      <c r="J4082" s="33">
        <v>43315.716666666667</v>
      </c>
      <c r="K4082" s="33">
        <v>43315.720138888886</v>
      </c>
      <c r="L4082" s="27">
        <f t="shared" si="527"/>
        <v>3.4722222189884633E-3</v>
      </c>
      <c r="M4082" s="28" t="str">
        <f t="shared" si="528"/>
        <v>TRUE</v>
      </c>
      <c r="N4082" s="31" t="s">
        <v>39</v>
      </c>
      <c r="O4082" s="29" t="s">
        <v>44</v>
      </c>
      <c r="P4082"/>
      <c r="Q4082"/>
      <c r="R4082"/>
      <c r="S4082"/>
      <c r="T4082"/>
      <c r="U4082"/>
      <c r="V4082"/>
      <c r="W4082"/>
    </row>
    <row r="4083" spans="1:23" ht="27" customHeight="1" thickBot="1" x14ac:dyDescent="0.3">
      <c r="A4083" s="97">
        <v>20812</v>
      </c>
      <c r="B4083" s="74">
        <v>4192</v>
      </c>
      <c r="C4083" s="75" t="s">
        <v>40</v>
      </c>
      <c r="D4083" s="76">
        <v>43315.8125</v>
      </c>
      <c r="E4083" s="74" t="s">
        <v>41</v>
      </c>
      <c r="F4083" s="33">
        <v>43315.643750000003</v>
      </c>
      <c r="G4083" s="51">
        <f t="shared" si="525"/>
        <v>0.16874999999708962</v>
      </c>
      <c r="H4083" s="31" t="str">
        <f t="shared" si="526"/>
        <v>ACCEPTABLE</v>
      </c>
      <c r="J4083" s="33">
        <v>43315.798611111109</v>
      </c>
      <c r="K4083" s="33">
        <v>43315.80972222222</v>
      </c>
      <c r="L4083" s="27">
        <f t="shared" si="527"/>
        <v>1.1111111110949423E-2</v>
      </c>
      <c r="M4083" s="28" t="str">
        <f t="shared" si="528"/>
        <v>TRUE</v>
      </c>
      <c r="N4083" s="31" t="s">
        <v>41</v>
      </c>
      <c r="O4083" s="29" t="s">
        <v>1924</v>
      </c>
      <c r="P4083"/>
      <c r="Q4083"/>
      <c r="R4083"/>
      <c r="S4083"/>
      <c r="T4083"/>
      <c r="U4083"/>
      <c r="V4083"/>
      <c r="W4083"/>
    </row>
    <row r="4084" spans="1:23" ht="27" customHeight="1" thickBot="1" x14ac:dyDescent="0.3">
      <c r="A4084" s="97">
        <v>20812</v>
      </c>
      <c r="B4084" s="74">
        <v>4193</v>
      </c>
      <c r="C4084" s="75" t="s">
        <v>40</v>
      </c>
      <c r="D4084" s="76">
        <v>43315.829861111109</v>
      </c>
      <c r="E4084" s="74" t="s">
        <v>39</v>
      </c>
      <c r="F4084" s="33">
        <v>43315.643750000003</v>
      </c>
      <c r="G4084" s="51">
        <f t="shared" si="525"/>
        <v>0.18611111110658385</v>
      </c>
      <c r="H4084" s="31" t="str">
        <f t="shared" si="526"/>
        <v>ACCEPTABLE</v>
      </c>
      <c r="J4084" s="33">
        <v>43315.825694444444</v>
      </c>
      <c r="K4084" s="33">
        <v>43315.834722222222</v>
      </c>
      <c r="L4084" s="27">
        <f t="shared" si="527"/>
        <v>9.0277777781011537E-3</v>
      </c>
      <c r="M4084" s="28" t="str">
        <f t="shared" si="528"/>
        <v>TRUE</v>
      </c>
      <c r="N4084" s="31" t="s">
        <v>39</v>
      </c>
      <c r="O4084" s="29" t="s">
        <v>1924</v>
      </c>
      <c r="P4084"/>
      <c r="Q4084"/>
      <c r="R4084"/>
      <c r="S4084"/>
      <c r="T4084"/>
      <c r="U4084"/>
      <c r="V4084"/>
      <c r="W4084"/>
    </row>
    <row r="4085" spans="1:23" ht="27" customHeight="1" thickBot="1" x14ac:dyDescent="0.3">
      <c r="A4085" s="97">
        <v>20813</v>
      </c>
      <c r="B4085" s="74">
        <v>4194</v>
      </c>
      <c r="C4085" s="75" t="s">
        <v>40</v>
      </c>
      <c r="D4085" s="76">
        <v>43315.892361111109</v>
      </c>
      <c r="E4085" s="74" t="s">
        <v>41</v>
      </c>
      <c r="F4085" s="33">
        <v>43315.643750000003</v>
      </c>
      <c r="G4085" s="51">
        <f t="shared" si="525"/>
        <v>0.24861111110658385</v>
      </c>
      <c r="H4085" s="31" t="str">
        <f t="shared" si="526"/>
        <v>ACCEPTABLE</v>
      </c>
      <c r="J4085" s="33">
        <v>43315.870833333334</v>
      </c>
      <c r="K4085" s="33">
        <v>43315.879166666666</v>
      </c>
      <c r="L4085" s="27">
        <f t="shared" si="527"/>
        <v>8.333333331393078E-3</v>
      </c>
      <c r="M4085" s="28" t="str">
        <f t="shared" si="528"/>
        <v>TRUE</v>
      </c>
      <c r="N4085" s="31" t="s">
        <v>41</v>
      </c>
      <c r="O4085" s="29" t="s">
        <v>1925</v>
      </c>
      <c r="P4085"/>
      <c r="Q4085"/>
      <c r="R4085"/>
      <c r="S4085"/>
      <c r="T4085"/>
      <c r="U4085"/>
      <c r="V4085"/>
      <c r="W4085"/>
    </row>
    <row r="4086" spans="1:23" ht="27" customHeight="1" thickBot="1" x14ac:dyDescent="0.3">
      <c r="A4086" s="97">
        <v>20814</v>
      </c>
      <c r="B4086" s="74">
        <v>4195</v>
      </c>
      <c r="C4086" s="75" t="s">
        <v>40</v>
      </c>
      <c r="D4086" s="76">
        <v>43315.930555555555</v>
      </c>
      <c r="E4086" s="74" t="s">
        <v>39</v>
      </c>
      <c r="F4086" s="33">
        <v>43315.643750000003</v>
      </c>
      <c r="G4086" s="51">
        <f t="shared" si="525"/>
        <v>0.28680555555183673</v>
      </c>
      <c r="H4086" s="31" t="str">
        <f t="shared" si="526"/>
        <v>ACCEPTABLE</v>
      </c>
      <c r="J4086" s="33">
        <v>43315.920138888891</v>
      </c>
      <c r="K4086" s="33">
        <v>43315.929861111108</v>
      </c>
      <c r="L4086" s="27">
        <f t="shared" si="527"/>
        <v>9.7222222175332718E-3</v>
      </c>
      <c r="M4086" s="28" t="str">
        <f t="shared" si="528"/>
        <v>TRUE</v>
      </c>
      <c r="N4086" s="31" t="s">
        <v>39</v>
      </c>
      <c r="O4086" s="29" t="s">
        <v>1926</v>
      </c>
      <c r="P4086"/>
      <c r="Q4086"/>
      <c r="R4086"/>
      <c r="S4086"/>
      <c r="T4086"/>
      <c r="U4086"/>
      <c r="V4086"/>
      <c r="W4086"/>
    </row>
    <row r="4087" spans="1:23" ht="27" customHeight="1" thickBot="1" x14ac:dyDescent="0.3">
      <c r="A4087" s="98">
        <v>20813</v>
      </c>
      <c r="B4087" s="78">
        <v>4196</v>
      </c>
      <c r="C4087" s="79" t="s">
        <v>43</v>
      </c>
      <c r="D4087" s="80">
        <v>43316.333333333336</v>
      </c>
      <c r="E4087" s="78" t="s">
        <v>39</v>
      </c>
      <c r="F4087" s="33">
        <v>43316.255555555559</v>
      </c>
      <c r="G4087" s="51">
        <f t="shared" si="525"/>
        <v>7.7777777776645962E-2</v>
      </c>
      <c r="H4087" s="31" t="str">
        <f t="shared" si="526"/>
        <v>ACCEPTABLE</v>
      </c>
      <c r="J4087" s="33">
        <v>43316.306944444441</v>
      </c>
      <c r="K4087" s="33">
        <v>43316.315972222219</v>
      </c>
      <c r="L4087" s="27">
        <f t="shared" si="527"/>
        <v>9.0277777781011537E-3</v>
      </c>
      <c r="M4087" s="28" t="str">
        <f t="shared" si="528"/>
        <v>TRUE</v>
      </c>
      <c r="N4087" s="31" t="s">
        <v>39</v>
      </c>
      <c r="O4087" s="29" t="s">
        <v>1787</v>
      </c>
      <c r="P4087"/>
      <c r="Q4087"/>
      <c r="R4087"/>
      <c r="S4087"/>
      <c r="T4087"/>
      <c r="U4087"/>
      <c r="V4087"/>
      <c r="W4087"/>
    </row>
    <row r="4088" spans="1:23" ht="27" customHeight="1" thickBot="1" x14ac:dyDescent="0.3">
      <c r="A4088" s="98">
        <v>20811</v>
      </c>
      <c r="B4088" s="78">
        <v>4197</v>
      </c>
      <c r="C4088" s="79" t="s">
        <v>43</v>
      </c>
      <c r="D4088" s="80">
        <v>43316.34375</v>
      </c>
      <c r="E4088" s="78" t="s">
        <v>41</v>
      </c>
      <c r="F4088" s="33">
        <v>43316.255555555559</v>
      </c>
      <c r="G4088" s="51">
        <f t="shared" si="525"/>
        <v>8.819444444088731E-2</v>
      </c>
      <c r="H4088" s="31" t="str">
        <f t="shared" si="526"/>
        <v>ACCEPTABLE</v>
      </c>
      <c r="J4088" s="33">
        <v>43316.394444444442</v>
      </c>
      <c r="K4088" s="33">
        <v>43316.40347222222</v>
      </c>
      <c r="L4088" s="27">
        <f t="shared" si="527"/>
        <v>9.0277777781011537E-3</v>
      </c>
      <c r="M4088" s="28" t="str">
        <f t="shared" si="528"/>
        <v>TRUE</v>
      </c>
      <c r="N4088" s="31" t="s">
        <v>41</v>
      </c>
      <c r="O4088" s="29" t="s">
        <v>44</v>
      </c>
      <c r="P4088"/>
      <c r="Q4088"/>
      <c r="R4088"/>
      <c r="S4088"/>
      <c r="T4088"/>
      <c r="U4088"/>
      <c r="V4088"/>
      <c r="W4088"/>
    </row>
    <row r="4089" spans="1:23" ht="27" customHeight="1" thickBot="1" x14ac:dyDescent="0.3">
      <c r="A4089" s="98">
        <v>20811</v>
      </c>
      <c r="B4089" s="78">
        <v>4198</v>
      </c>
      <c r="C4089" s="79" t="s">
        <v>40</v>
      </c>
      <c r="D4089" s="80">
        <v>43316.368055555555</v>
      </c>
      <c r="E4089" s="78" t="s">
        <v>39</v>
      </c>
      <c r="F4089" s="33">
        <v>43316.255555555559</v>
      </c>
      <c r="G4089" s="51">
        <f t="shared" si="525"/>
        <v>0.11249999999563443</v>
      </c>
      <c r="H4089" s="31" t="str">
        <f t="shared" si="526"/>
        <v>ACCEPTABLE</v>
      </c>
      <c r="J4089" s="33">
        <v>43316.415277777778</v>
      </c>
      <c r="K4089" s="33">
        <v>43316.424305555556</v>
      </c>
      <c r="L4089" s="27">
        <f t="shared" si="527"/>
        <v>9.0277777781011537E-3</v>
      </c>
      <c r="M4089" s="28" t="str">
        <f t="shared" si="528"/>
        <v>TRUE</v>
      </c>
      <c r="N4089" s="31" t="s">
        <v>39</v>
      </c>
      <c r="O4089" s="29" t="s">
        <v>1927</v>
      </c>
      <c r="P4089"/>
      <c r="Q4089"/>
      <c r="R4089"/>
      <c r="S4089"/>
      <c r="T4089"/>
      <c r="U4089"/>
      <c r="V4089"/>
      <c r="W4089"/>
    </row>
    <row r="4090" spans="1:23" ht="27" customHeight="1" thickBot="1" x14ac:dyDescent="0.3">
      <c r="A4090" s="97">
        <v>20815</v>
      </c>
      <c r="B4090" s="74">
        <v>4199</v>
      </c>
      <c r="C4090" s="75" t="s">
        <v>40</v>
      </c>
      <c r="D4090" s="76">
        <v>43316.458333333336</v>
      </c>
      <c r="E4090" s="74" t="s">
        <v>41</v>
      </c>
      <c r="F4090" s="33">
        <v>43316.425000000003</v>
      </c>
      <c r="G4090" s="51">
        <f t="shared" si="525"/>
        <v>3.3333333332848269E-2</v>
      </c>
      <c r="H4090" s="31" t="str">
        <f t="shared" si="526"/>
        <v>TOO LATE</v>
      </c>
      <c r="J4090" s="33">
        <v>43316.472222222219</v>
      </c>
      <c r="K4090" s="33">
        <v>43316.484722222223</v>
      </c>
      <c r="L4090" s="27">
        <f t="shared" si="527"/>
        <v>1.2500000004365575E-2</v>
      </c>
      <c r="M4090" s="28" t="str">
        <f t="shared" si="528"/>
        <v>TRUE</v>
      </c>
      <c r="N4090" s="31" t="s">
        <v>41</v>
      </c>
      <c r="O4090" s="29" t="s">
        <v>1928</v>
      </c>
      <c r="P4090"/>
      <c r="Q4090"/>
      <c r="R4090"/>
      <c r="S4090"/>
      <c r="T4090"/>
      <c r="U4090"/>
      <c r="V4090"/>
      <c r="W4090"/>
    </row>
    <row r="4091" spans="1:23" ht="27" customHeight="1" thickBot="1" x14ac:dyDescent="0.3">
      <c r="A4091" s="97">
        <v>20813</v>
      </c>
      <c r="B4091" s="74">
        <v>4200</v>
      </c>
      <c r="C4091" s="75" t="s">
        <v>43</v>
      </c>
      <c r="D4091" s="76">
        <v>43316.5</v>
      </c>
      <c r="E4091" s="74" t="s">
        <v>41</v>
      </c>
      <c r="F4091" s="33">
        <v>43316.425000000003</v>
      </c>
      <c r="G4091" s="51">
        <f t="shared" si="525"/>
        <v>7.4999999997089617E-2</v>
      </c>
      <c r="H4091" s="31" t="str">
        <f t="shared" si="526"/>
        <v>ACCEPTABLE</v>
      </c>
      <c r="J4091" s="33">
        <v>43316.518055555556</v>
      </c>
      <c r="K4091" s="33">
        <v>43316.527777777781</v>
      </c>
      <c r="L4091" s="27">
        <f t="shared" si="527"/>
        <v>9.7222222248092294E-3</v>
      </c>
      <c r="M4091" s="28" t="str">
        <f t="shared" si="528"/>
        <v>TRUE</v>
      </c>
      <c r="N4091" s="31" t="s">
        <v>41</v>
      </c>
      <c r="O4091" s="29" t="s">
        <v>1787</v>
      </c>
      <c r="P4091"/>
      <c r="Q4091"/>
      <c r="R4091"/>
      <c r="S4091"/>
      <c r="T4091"/>
      <c r="U4091"/>
      <c r="V4091"/>
      <c r="W4091"/>
    </row>
    <row r="4092" spans="1:23" ht="27" customHeight="1" thickBot="1" x14ac:dyDescent="0.3">
      <c r="A4092" s="97">
        <v>20816</v>
      </c>
      <c r="B4092" s="74">
        <v>4201</v>
      </c>
      <c r="C4092" s="75" t="s">
        <v>40</v>
      </c>
      <c r="D4092" s="76">
        <v>43316.604166666664</v>
      </c>
      <c r="E4092" s="74" t="s">
        <v>41</v>
      </c>
      <c r="F4092" s="33">
        <v>43316.425000000003</v>
      </c>
      <c r="G4092" s="51">
        <f t="shared" si="525"/>
        <v>0.17916666666133096</v>
      </c>
      <c r="H4092" s="31" t="str">
        <f t="shared" si="526"/>
        <v>ACCEPTABLE</v>
      </c>
      <c r="J4092" s="33">
        <v>43316.598611111112</v>
      </c>
      <c r="K4092" s="33">
        <v>43316.60833333333</v>
      </c>
      <c r="L4092" s="27">
        <f t="shared" si="527"/>
        <v>9.7222222175332718E-3</v>
      </c>
      <c r="M4092" s="28" t="str">
        <f t="shared" si="528"/>
        <v>TRUE</v>
      </c>
      <c r="N4092" s="31" t="s">
        <v>41</v>
      </c>
      <c r="O4092" s="29" t="s">
        <v>1929</v>
      </c>
      <c r="P4092"/>
      <c r="Q4092"/>
      <c r="R4092"/>
      <c r="S4092"/>
      <c r="T4092"/>
      <c r="U4092"/>
      <c r="V4092"/>
      <c r="W4092"/>
    </row>
    <row r="4093" spans="1:23" ht="27" customHeight="1" thickBot="1" x14ac:dyDescent="0.3">
      <c r="A4093" s="97">
        <v>20816</v>
      </c>
      <c r="B4093" s="74">
        <v>4202</v>
      </c>
      <c r="C4093" s="75" t="s">
        <v>40</v>
      </c>
      <c r="D4093" s="76">
        <v>43316.621527777781</v>
      </c>
      <c r="E4093" s="74" t="s">
        <v>39</v>
      </c>
      <c r="F4093" s="33">
        <v>43316.425000000003</v>
      </c>
      <c r="G4093" s="51">
        <f t="shared" si="525"/>
        <v>0.19652777777810115</v>
      </c>
      <c r="H4093" s="31" t="str">
        <f t="shared" si="526"/>
        <v>ACCEPTABLE</v>
      </c>
      <c r="J4093" s="33">
        <v>43316.628472222219</v>
      </c>
      <c r="K4093" s="33">
        <v>43316.638888888891</v>
      </c>
      <c r="L4093" s="27">
        <f t="shared" si="527"/>
        <v>1.0416666671517305E-2</v>
      </c>
      <c r="M4093" s="28" t="str">
        <f t="shared" si="528"/>
        <v>TRUE</v>
      </c>
      <c r="N4093" s="31" t="s">
        <v>39</v>
      </c>
      <c r="O4093" s="29" t="s">
        <v>1929</v>
      </c>
      <c r="P4093"/>
      <c r="Q4093"/>
      <c r="R4093"/>
      <c r="S4093"/>
      <c r="T4093"/>
      <c r="U4093"/>
      <c r="V4093"/>
      <c r="W4093"/>
    </row>
    <row r="4094" spans="1:23" ht="27" customHeight="1" thickBot="1" x14ac:dyDescent="0.3">
      <c r="A4094" s="97">
        <v>20813</v>
      </c>
      <c r="B4094" s="74">
        <v>4205</v>
      </c>
      <c r="C4094" s="75" t="s">
        <v>43</v>
      </c>
      <c r="D4094" s="76">
        <v>43316.8125</v>
      </c>
      <c r="E4094" s="74" t="s">
        <v>41</v>
      </c>
      <c r="F4094" s="33">
        <v>43316.765277777777</v>
      </c>
      <c r="G4094" s="51">
        <f t="shared" si="525"/>
        <v>4.7222222223354038E-2</v>
      </c>
      <c r="H4094" s="31" t="str">
        <f t="shared" si="526"/>
        <v>ACCEPTABLE</v>
      </c>
      <c r="J4094" s="33">
        <v>43316.818749999999</v>
      </c>
      <c r="K4094" s="33">
        <v>43316.828472222223</v>
      </c>
      <c r="L4094" s="27">
        <f t="shared" si="527"/>
        <v>9.7222222248092294E-3</v>
      </c>
      <c r="M4094" s="28" t="str">
        <f t="shared" si="528"/>
        <v>TRUE</v>
      </c>
      <c r="N4094" s="31" t="s">
        <v>128</v>
      </c>
      <c r="O4094" s="29" t="s">
        <v>633</v>
      </c>
      <c r="P4094"/>
      <c r="Q4094"/>
      <c r="R4094"/>
      <c r="S4094"/>
      <c r="T4094"/>
      <c r="U4094"/>
      <c r="V4094"/>
      <c r="W4094"/>
    </row>
    <row r="4095" spans="1:23" ht="27" customHeight="1" thickBot="1" x14ac:dyDescent="0.3">
      <c r="A4095" s="97">
        <v>20813</v>
      </c>
      <c r="B4095" s="74">
        <v>4207</v>
      </c>
      <c r="C4095" s="75" t="s">
        <v>43</v>
      </c>
      <c r="D4095" s="76">
        <v>43317.111111111109</v>
      </c>
      <c r="E4095" s="74" t="s">
        <v>41</v>
      </c>
      <c r="F4095" s="33">
        <v>43316.765277777777</v>
      </c>
      <c r="G4095" s="51">
        <f t="shared" si="525"/>
        <v>0.34583333333284827</v>
      </c>
      <c r="H4095" s="31" t="str">
        <f t="shared" si="526"/>
        <v>ACCEPTABLE</v>
      </c>
      <c r="J4095" s="33">
        <v>43317.23333333333</v>
      </c>
      <c r="K4095" s="33">
        <v>43317.242361111108</v>
      </c>
      <c r="L4095" s="27">
        <f t="shared" si="527"/>
        <v>9.0277777781011537E-3</v>
      </c>
      <c r="M4095" s="28" t="str">
        <f t="shared" si="528"/>
        <v>TRUE</v>
      </c>
      <c r="N4095" s="31" t="s">
        <v>41</v>
      </c>
      <c r="O4095" s="29" t="s">
        <v>54</v>
      </c>
      <c r="P4095"/>
      <c r="Q4095"/>
      <c r="R4095"/>
      <c r="S4095"/>
      <c r="T4095"/>
      <c r="U4095"/>
      <c r="V4095"/>
      <c r="W4095"/>
    </row>
    <row r="4096" spans="1:23" ht="27" customHeight="1" thickBot="1" x14ac:dyDescent="0.3">
      <c r="A4096" s="97">
        <v>20813</v>
      </c>
      <c r="B4096" s="74">
        <v>4208</v>
      </c>
      <c r="C4096" s="75" t="s">
        <v>40</v>
      </c>
      <c r="D4096" s="76">
        <v>43317.145833333336</v>
      </c>
      <c r="E4096" s="74" t="s">
        <v>39</v>
      </c>
      <c r="F4096" s="33">
        <v>43316.765277777777</v>
      </c>
      <c r="G4096" s="51">
        <f t="shared" si="525"/>
        <v>0.38055555555911269</v>
      </c>
      <c r="H4096" s="31" t="str">
        <f t="shared" si="526"/>
        <v>ACCEPTABLE</v>
      </c>
      <c r="J4096" s="33">
        <v>43317.265277777777</v>
      </c>
      <c r="K4096" s="33">
        <v>43317.276388888888</v>
      </c>
      <c r="L4096" s="27">
        <f t="shared" si="527"/>
        <v>1.1111111110949423E-2</v>
      </c>
      <c r="M4096" s="28" t="str">
        <f t="shared" si="528"/>
        <v>TRUE</v>
      </c>
      <c r="N4096" s="31" t="s">
        <v>39</v>
      </c>
      <c r="O4096" s="29" t="s">
        <v>88</v>
      </c>
      <c r="P4096"/>
      <c r="Q4096"/>
      <c r="R4096"/>
      <c r="S4096"/>
      <c r="T4096"/>
      <c r="U4096"/>
      <c r="V4096"/>
      <c r="W4096"/>
    </row>
    <row r="4097" spans="1:23" ht="27" customHeight="1" thickBot="1" x14ac:dyDescent="0.3">
      <c r="A4097" s="97">
        <v>20815</v>
      </c>
      <c r="B4097" s="74">
        <v>4209</v>
      </c>
      <c r="C4097" s="75" t="s">
        <v>40</v>
      </c>
      <c r="D4097" s="76">
        <v>43317.40625</v>
      </c>
      <c r="E4097" s="74" t="s">
        <v>39</v>
      </c>
      <c r="F4097" s="33">
        <v>43317.28402777778</v>
      </c>
      <c r="G4097" s="51">
        <f t="shared" si="525"/>
        <v>0.12222222222044365</v>
      </c>
      <c r="H4097" s="31" t="str">
        <f t="shared" si="526"/>
        <v>ACCEPTABLE</v>
      </c>
      <c r="J4097" s="33">
        <v>43317.42083333333</v>
      </c>
      <c r="K4097" s="33">
        <v>43317.431944444441</v>
      </c>
      <c r="L4097" s="27">
        <f t="shared" si="527"/>
        <v>1.1111111110949423E-2</v>
      </c>
      <c r="M4097" s="28" t="str">
        <f t="shared" si="528"/>
        <v>TRUE</v>
      </c>
      <c r="N4097" s="31" t="s">
        <v>39</v>
      </c>
      <c r="O4097" s="29" t="s">
        <v>1930</v>
      </c>
      <c r="P4097"/>
      <c r="Q4097"/>
      <c r="R4097"/>
      <c r="S4097"/>
      <c r="T4097"/>
      <c r="U4097"/>
      <c r="V4097"/>
      <c r="W4097"/>
    </row>
    <row r="4098" spans="1:23" ht="27" customHeight="1" thickBot="1" x14ac:dyDescent="0.3">
      <c r="A4098" s="97">
        <v>20817</v>
      </c>
      <c r="B4098" s="74">
        <v>4210</v>
      </c>
      <c r="C4098" s="75" t="s">
        <v>340</v>
      </c>
      <c r="D4098" s="76">
        <v>43317.611111111109</v>
      </c>
      <c r="E4098" s="74" t="s">
        <v>41</v>
      </c>
      <c r="F4098" s="33">
        <v>43317.28402777778</v>
      </c>
      <c r="G4098" s="51">
        <f t="shared" si="525"/>
        <v>0.32708333332993789</v>
      </c>
      <c r="H4098" s="31" t="str">
        <f t="shared" si="526"/>
        <v>ACCEPTABLE</v>
      </c>
      <c r="J4098" s="33">
        <v>43317.609027777777</v>
      </c>
      <c r="K4098" s="33">
        <v>43317.618055555555</v>
      </c>
      <c r="L4098" s="27">
        <f t="shared" si="527"/>
        <v>9.0277777781011537E-3</v>
      </c>
      <c r="M4098" s="28" t="str">
        <f t="shared" si="528"/>
        <v>TRUE</v>
      </c>
      <c r="N4098" s="31" t="s">
        <v>41</v>
      </c>
      <c r="O4098" s="29" t="s">
        <v>1714</v>
      </c>
      <c r="P4098"/>
      <c r="Q4098"/>
      <c r="R4098"/>
      <c r="S4098"/>
      <c r="T4098"/>
      <c r="U4098"/>
      <c r="V4098"/>
      <c r="W4098"/>
    </row>
    <row r="4099" spans="1:23" ht="27" customHeight="1" thickBot="1" x14ac:dyDescent="0.3">
      <c r="A4099" s="97">
        <v>20817</v>
      </c>
      <c r="B4099" s="74">
        <v>4212</v>
      </c>
      <c r="C4099" s="75" t="s">
        <v>51</v>
      </c>
      <c r="D4099" s="76">
        <v>43318.788194444445</v>
      </c>
      <c r="E4099" s="74" t="s">
        <v>41</v>
      </c>
      <c r="F4099" s="33">
        <v>43318.601388888892</v>
      </c>
      <c r="G4099" s="51">
        <f t="shared" si="525"/>
        <v>0.18680555555329192</v>
      </c>
      <c r="H4099" s="31" t="str">
        <f t="shared" si="526"/>
        <v>ACCEPTABLE</v>
      </c>
      <c r="J4099" s="33">
        <v>43318.777777777781</v>
      </c>
      <c r="K4099" s="33">
        <v>43318.786805555559</v>
      </c>
      <c r="L4099" s="27">
        <f t="shared" si="527"/>
        <v>9.0277777781011537E-3</v>
      </c>
      <c r="M4099" s="28" t="str">
        <f t="shared" si="528"/>
        <v>TRUE</v>
      </c>
      <c r="N4099" s="31" t="s">
        <v>41</v>
      </c>
      <c r="O4099" s="29" t="s">
        <v>446</v>
      </c>
      <c r="P4099"/>
      <c r="Q4099"/>
      <c r="R4099"/>
      <c r="S4099"/>
      <c r="T4099"/>
      <c r="U4099"/>
      <c r="V4099"/>
      <c r="W4099"/>
    </row>
    <row r="4100" spans="1:23" ht="27" customHeight="1" thickBot="1" x14ac:dyDescent="0.3">
      <c r="A4100" s="97">
        <v>20817</v>
      </c>
      <c r="B4100" s="74">
        <v>4213</v>
      </c>
      <c r="C4100" s="75" t="s">
        <v>340</v>
      </c>
      <c r="D4100" s="76">
        <v>43318.815972222219</v>
      </c>
      <c r="E4100" s="74" t="s">
        <v>39</v>
      </c>
      <c r="F4100" s="33">
        <v>43318.601388888892</v>
      </c>
      <c r="G4100" s="51">
        <f t="shared" si="525"/>
        <v>0.2145833333270275</v>
      </c>
      <c r="H4100" s="31" t="str">
        <f t="shared" si="526"/>
        <v>ACCEPTABLE</v>
      </c>
      <c r="J4100" s="33">
        <v>43318.802777777775</v>
      </c>
      <c r="K4100" s="33">
        <v>43318.813888888886</v>
      </c>
      <c r="L4100" s="27">
        <f t="shared" si="527"/>
        <v>1.1111111110949423E-2</v>
      </c>
      <c r="M4100" s="28" t="str">
        <f t="shared" si="528"/>
        <v>TRUE</v>
      </c>
      <c r="N4100" s="31" t="s">
        <v>39</v>
      </c>
      <c r="O4100" s="29" t="s">
        <v>1058</v>
      </c>
      <c r="P4100"/>
      <c r="Q4100"/>
      <c r="R4100"/>
      <c r="S4100"/>
      <c r="T4100"/>
      <c r="U4100"/>
      <c r="V4100"/>
      <c r="W4100"/>
    </row>
    <row r="4101" spans="1:23" ht="27" customHeight="1" thickBot="1" x14ac:dyDescent="0.3">
      <c r="A4101" s="97">
        <v>20818</v>
      </c>
      <c r="B4101" s="74">
        <v>4214</v>
      </c>
      <c r="C4101" s="75" t="s">
        <v>311</v>
      </c>
      <c r="D4101" s="76">
        <v>43320.416666666664</v>
      </c>
      <c r="E4101" s="74" t="s">
        <v>41</v>
      </c>
      <c r="F4101" s="33">
        <v>43320.28402777778</v>
      </c>
      <c r="G4101" s="51">
        <f t="shared" si="525"/>
        <v>0.132638888884685</v>
      </c>
      <c r="H4101" s="31" t="str">
        <f t="shared" si="526"/>
        <v>ACCEPTABLE</v>
      </c>
      <c r="J4101" s="33">
        <v>43320.420138888891</v>
      </c>
      <c r="K4101" s="33">
        <v>43320.430555555555</v>
      </c>
      <c r="L4101" s="27">
        <f t="shared" si="527"/>
        <v>1.0416666664241347E-2</v>
      </c>
      <c r="M4101" s="28" t="str">
        <f t="shared" si="528"/>
        <v>TRUE</v>
      </c>
      <c r="N4101" s="31" t="s">
        <v>41</v>
      </c>
      <c r="O4101" s="29" t="s">
        <v>1931</v>
      </c>
      <c r="P4101"/>
      <c r="Q4101"/>
      <c r="R4101"/>
      <c r="S4101"/>
      <c r="T4101"/>
      <c r="U4101"/>
      <c r="V4101"/>
      <c r="W4101"/>
    </row>
    <row r="4102" spans="1:23" ht="27" customHeight="1" thickBot="1" x14ac:dyDescent="0.3">
      <c r="A4102" s="97">
        <v>20819</v>
      </c>
      <c r="B4102" s="74">
        <v>4215</v>
      </c>
      <c r="C4102" s="75" t="s">
        <v>1932</v>
      </c>
      <c r="D4102" s="76">
        <v>43320.4375</v>
      </c>
      <c r="E4102" s="74" t="s">
        <v>39</v>
      </c>
      <c r="F4102" s="33">
        <v>43320.28402777778</v>
      </c>
      <c r="G4102" s="51">
        <f t="shared" si="525"/>
        <v>0.15347222222044365</v>
      </c>
      <c r="H4102" s="31" t="str">
        <f t="shared" si="526"/>
        <v>ACCEPTABLE</v>
      </c>
      <c r="J4102" s="33">
        <v>43320.444444444445</v>
      </c>
      <c r="K4102" s="33">
        <v>43320.45416666667</v>
      </c>
      <c r="L4102" s="27">
        <f t="shared" si="527"/>
        <v>9.7222222248092294E-3</v>
      </c>
      <c r="M4102" s="28" t="str">
        <f t="shared" si="528"/>
        <v>TRUE</v>
      </c>
      <c r="N4102" s="31" t="s">
        <v>39</v>
      </c>
      <c r="O4102" s="29" t="s">
        <v>1931</v>
      </c>
      <c r="P4102"/>
      <c r="Q4102"/>
      <c r="R4102"/>
      <c r="S4102"/>
      <c r="T4102"/>
      <c r="U4102"/>
      <c r="V4102"/>
      <c r="W4102"/>
    </row>
    <row r="4103" spans="1:23" ht="27" customHeight="1" thickBot="1" x14ac:dyDescent="0.3">
      <c r="A4103" s="97">
        <v>20818</v>
      </c>
      <c r="B4103" s="74">
        <v>4216</v>
      </c>
      <c r="C4103" s="75" t="s">
        <v>43</v>
      </c>
      <c r="D4103" s="76">
        <v>43320.777777777781</v>
      </c>
      <c r="E4103" s="74" t="s">
        <v>41</v>
      </c>
      <c r="F4103" s="33">
        <v>43320.681944444441</v>
      </c>
      <c r="G4103" s="51">
        <f t="shared" si="525"/>
        <v>9.5833333340124227E-2</v>
      </c>
      <c r="H4103" s="31" t="str">
        <f t="shared" si="526"/>
        <v>ACCEPTABLE</v>
      </c>
      <c r="J4103" s="33">
        <v>43320.782638888886</v>
      </c>
      <c r="K4103" s="33">
        <v>43320.793055555558</v>
      </c>
      <c r="L4103" s="27">
        <f t="shared" si="527"/>
        <v>1.0416666671517305E-2</v>
      </c>
      <c r="M4103" s="28" t="str">
        <f t="shared" si="528"/>
        <v>TRUE</v>
      </c>
      <c r="N4103" s="31" t="s">
        <v>41</v>
      </c>
      <c r="O4103" s="29" t="s">
        <v>398</v>
      </c>
      <c r="P4103"/>
      <c r="Q4103"/>
      <c r="R4103"/>
      <c r="S4103"/>
      <c r="T4103"/>
      <c r="U4103"/>
      <c r="V4103"/>
      <c r="W4103"/>
    </row>
    <row r="4104" spans="1:23" ht="27" customHeight="1" thickBot="1" x14ac:dyDescent="0.3">
      <c r="A4104" s="97">
        <v>20818</v>
      </c>
      <c r="B4104" s="74">
        <v>4217</v>
      </c>
      <c r="C4104" s="75" t="s">
        <v>40</v>
      </c>
      <c r="D4104" s="76">
        <v>43320.805555555555</v>
      </c>
      <c r="E4104" s="74" t="s">
        <v>39</v>
      </c>
      <c r="F4104" s="33">
        <v>43320.681944444441</v>
      </c>
      <c r="G4104" s="51">
        <f t="shared" si="525"/>
        <v>0.12361111111385981</v>
      </c>
      <c r="H4104" s="31" t="str">
        <f t="shared" si="526"/>
        <v>ACCEPTABLE</v>
      </c>
      <c r="J4104" s="33">
        <v>43320.852083333331</v>
      </c>
      <c r="K4104" s="33">
        <v>43320.861805555556</v>
      </c>
      <c r="L4104" s="27">
        <f t="shared" si="527"/>
        <v>9.7222222248092294E-3</v>
      </c>
      <c r="M4104" s="28" t="str">
        <f t="shared" si="528"/>
        <v>TRUE</v>
      </c>
      <c r="N4104" s="31" t="s">
        <v>39</v>
      </c>
      <c r="O4104" s="29" t="s">
        <v>1933</v>
      </c>
      <c r="P4104"/>
      <c r="Q4104"/>
      <c r="R4104"/>
      <c r="S4104"/>
      <c r="T4104"/>
      <c r="U4104"/>
      <c r="V4104"/>
      <c r="W4104"/>
    </row>
    <row r="4105" spans="1:23" ht="27" customHeight="1" thickBot="1" x14ac:dyDescent="0.3">
      <c r="A4105" s="97">
        <v>20820</v>
      </c>
      <c r="B4105" s="74">
        <v>4218</v>
      </c>
      <c r="C4105" s="75" t="s">
        <v>40</v>
      </c>
      <c r="D4105" s="76">
        <v>43320.833333333336</v>
      </c>
      <c r="E4105" s="74" t="s">
        <v>41</v>
      </c>
      <c r="F4105" s="33">
        <v>43320.681944444441</v>
      </c>
      <c r="G4105" s="51">
        <f t="shared" si="525"/>
        <v>0.15138888889487134</v>
      </c>
      <c r="H4105" s="31" t="str">
        <f t="shared" si="526"/>
        <v>ACCEPTABLE</v>
      </c>
      <c r="J4105" s="33">
        <v>43320.897222222222</v>
      </c>
      <c r="K4105" s="33">
        <v>43320.907638888886</v>
      </c>
      <c r="L4105" s="27">
        <f t="shared" si="527"/>
        <v>1.0416666664241347E-2</v>
      </c>
      <c r="M4105" s="28" t="str">
        <f t="shared" si="528"/>
        <v>TRUE</v>
      </c>
      <c r="N4105" s="31" t="s">
        <v>41</v>
      </c>
      <c r="O4105" s="29" t="s">
        <v>1934</v>
      </c>
      <c r="P4105"/>
      <c r="Q4105"/>
      <c r="R4105"/>
      <c r="S4105"/>
      <c r="T4105"/>
      <c r="U4105"/>
      <c r="V4105"/>
      <c r="W4105"/>
    </row>
    <row r="4106" spans="1:23" ht="27" customHeight="1" thickBot="1" x14ac:dyDescent="0.3">
      <c r="A4106" s="97">
        <v>20820</v>
      </c>
      <c r="B4106" s="74">
        <v>4219</v>
      </c>
      <c r="C4106" s="75" t="s">
        <v>43</v>
      </c>
      <c r="D4106" s="76">
        <v>43320.854166666664</v>
      </c>
      <c r="E4106" s="74" t="s">
        <v>39</v>
      </c>
      <c r="F4106" s="33">
        <v>43320.681944444441</v>
      </c>
      <c r="G4106" s="51">
        <f t="shared" si="525"/>
        <v>0.17222222222335404</v>
      </c>
      <c r="H4106" s="31" t="str">
        <f t="shared" si="526"/>
        <v>ACCEPTABLE</v>
      </c>
      <c r="J4106" s="33">
        <v>43320.945833333331</v>
      </c>
      <c r="K4106" s="33">
        <v>43320.956250000003</v>
      </c>
      <c r="L4106" s="27">
        <f t="shared" si="527"/>
        <v>1.0416666671517305E-2</v>
      </c>
      <c r="M4106" s="28" t="str">
        <f t="shared" si="528"/>
        <v>TRUE</v>
      </c>
      <c r="N4106" s="31" t="s">
        <v>39</v>
      </c>
      <c r="O4106" s="29" t="s">
        <v>398</v>
      </c>
      <c r="P4106"/>
      <c r="Q4106"/>
      <c r="R4106"/>
      <c r="S4106"/>
      <c r="T4106"/>
      <c r="U4106"/>
      <c r="V4106"/>
      <c r="W4106"/>
    </row>
    <row r="4107" spans="1:23" ht="27" customHeight="1" thickBot="1" x14ac:dyDescent="0.3">
      <c r="A4107" s="97">
        <v>20820</v>
      </c>
      <c r="B4107" s="74">
        <v>4220</v>
      </c>
      <c r="C4107" s="75" t="s">
        <v>40</v>
      </c>
      <c r="D4107" s="76">
        <v>43321.541666666664</v>
      </c>
      <c r="E4107" s="74" t="s">
        <v>41</v>
      </c>
      <c r="F4107" s="33">
        <v>43321.46875</v>
      </c>
      <c r="G4107" s="51">
        <f t="shared" ref="G4107:G4161" si="529">IF(D4107="","",D4107-F4107)</f>
        <v>7.2916666664241347E-2</v>
      </c>
      <c r="H4107" s="31" t="str">
        <f t="shared" si="526"/>
        <v>ACCEPTABLE</v>
      </c>
      <c r="J4107" s="33">
        <v>43321.539583333331</v>
      </c>
      <c r="K4107" s="33">
        <v>43321.548611111109</v>
      </c>
      <c r="L4107" s="27">
        <f t="shared" si="527"/>
        <v>9.0277777781011537E-3</v>
      </c>
      <c r="M4107" s="28" t="str">
        <f t="shared" si="528"/>
        <v>TRUE</v>
      </c>
      <c r="N4107" s="31" t="s">
        <v>41</v>
      </c>
      <c r="O4107" s="29" t="s">
        <v>44</v>
      </c>
      <c r="P4107"/>
      <c r="Q4107"/>
      <c r="R4107"/>
      <c r="S4107"/>
      <c r="T4107"/>
      <c r="U4107"/>
      <c r="V4107"/>
      <c r="W4107"/>
    </row>
    <row r="4108" spans="1:23" ht="30" customHeight="1" thickBot="1" x14ac:dyDescent="0.3">
      <c r="A4108" s="97">
        <v>20820</v>
      </c>
      <c r="B4108" s="74">
        <v>4221</v>
      </c>
      <c r="C4108" s="75" t="s">
        <v>43</v>
      </c>
      <c r="D4108" s="76">
        <v>43321.565972222219</v>
      </c>
      <c r="E4108" s="74" t="s">
        <v>39</v>
      </c>
      <c r="F4108" s="33">
        <v>43321.46875</v>
      </c>
      <c r="G4108" s="51">
        <f t="shared" si="529"/>
        <v>9.7222222218988463E-2</v>
      </c>
      <c r="H4108" s="31" t="str">
        <f t="shared" si="526"/>
        <v>ACCEPTABLE</v>
      </c>
      <c r="J4108" s="33">
        <v>43321.57708333333</v>
      </c>
      <c r="K4108" s="33">
        <v>43321.592361111114</v>
      </c>
      <c r="L4108" s="27">
        <f t="shared" si="527"/>
        <v>1.527777778392192E-2</v>
      </c>
      <c r="M4108" s="28" t="str">
        <f t="shared" si="528"/>
        <v>TRUE</v>
      </c>
      <c r="N4108" s="31" t="s">
        <v>39</v>
      </c>
      <c r="O4108" s="29" t="s">
        <v>1935</v>
      </c>
      <c r="P4108"/>
      <c r="Q4108"/>
      <c r="R4108"/>
      <c r="S4108"/>
      <c r="T4108"/>
      <c r="U4108"/>
      <c r="V4108"/>
      <c r="W4108"/>
    </row>
    <row r="4109" spans="1:23" ht="27" customHeight="1" thickBot="1" x14ac:dyDescent="0.3">
      <c r="A4109" s="98">
        <v>20821</v>
      </c>
      <c r="B4109" s="78">
        <v>4222</v>
      </c>
      <c r="C4109" s="79" t="s">
        <v>40</v>
      </c>
      <c r="D4109" s="80">
        <v>43321.666666666664</v>
      </c>
      <c r="E4109" s="78" t="s">
        <v>41</v>
      </c>
      <c r="F4109" s="33">
        <v>43321.46875</v>
      </c>
      <c r="G4109" s="51">
        <f t="shared" si="529"/>
        <v>0.19791666666424135</v>
      </c>
      <c r="H4109" s="31" t="str">
        <f t="shared" si="526"/>
        <v>ACCEPTABLE</v>
      </c>
      <c r="J4109" s="33">
        <v>43321.655555555553</v>
      </c>
      <c r="K4109" s="33">
        <v>43321.665277777778</v>
      </c>
      <c r="L4109" s="27">
        <f t="shared" si="527"/>
        <v>9.7222222248092294E-3</v>
      </c>
      <c r="M4109" s="28" t="str">
        <f t="shared" si="528"/>
        <v>TRUE</v>
      </c>
      <c r="N4109" s="31" t="s">
        <v>41</v>
      </c>
      <c r="O4109" s="29" t="s">
        <v>1936</v>
      </c>
      <c r="P4109"/>
      <c r="Q4109"/>
      <c r="R4109"/>
      <c r="S4109"/>
      <c r="T4109"/>
      <c r="U4109"/>
      <c r="V4109"/>
      <c r="W4109"/>
    </row>
    <row r="4110" spans="1:23" ht="27" customHeight="1" thickBot="1" x14ac:dyDescent="0.3">
      <c r="A4110" s="98">
        <v>20821</v>
      </c>
      <c r="B4110" s="78">
        <v>4223</v>
      </c>
      <c r="C4110" s="79" t="s">
        <v>40</v>
      </c>
      <c r="D4110" s="80">
        <v>43321.684027777781</v>
      </c>
      <c r="E4110" s="78" t="s">
        <v>39</v>
      </c>
      <c r="F4110" s="33">
        <v>43321.46875</v>
      </c>
      <c r="G4110" s="51">
        <f t="shared" si="529"/>
        <v>0.21527777778101154</v>
      </c>
      <c r="H4110" s="31" t="str">
        <f t="shared" si="526"/>
        <v>ACCEPTABLE</v>
      </c>
      <c r="J4110" s="33">
        <v>43321.679861111108</v>
      </c>
      <c r="K4110" s="33">
        <v>43321.689583333333</v>
      </c>
      <c r="L4110" s="27">
        <f t="shared" si="527"/>
        <v>9.7222222248092294E-3</v>
      </c>
      <c r="M4110" s="28" t="str">
        <f t="shared" si="528"/>
        <v>TRUE</v>
      </c>
      <c r="N4110" s="31" t="s">
        <v>39</v>
      </c>
      <c r="O4110" s="29" t="s">
        <v>1936</v>
      </c>
      <c r="P4110"/>
      <c r="Q4110"/>
      <c r="R4110"/>
      <c r="S4110"/>
      <c r="T4110"/>
      <c r="U4110"/>
      <c r="V4110"/>
      <c r="W4110"/>
    </row>
    <row r="4111" spans="1:23" ht="27" customHeight="1" thickBot="1" x14ac:dyDescent="0.3">
      <c r="A4111" s="97">
        <v>20823</v>
      </c>
      <c r="B4111" s="74">
        <v>4224</v>
      </c>
      <c r="C4111" s="75" t="s">
        <v>40</v>
      </c>
      <c r="D4111" s="76">
        <v>43322.795138888891</v>
      </c>
      <c r="E4111" s="74" t="s">
        <v>41</v>
      </c>
      <c r="F4111" s="33">
        <v>43322.655555555553</v>
      </c>
      <c r="G4111" s="51">
        <f t="shared" si="529"/>
        <v>0.13958333333721384</v>
      </c>
      <c r="H4111" s="31" t="str">
        <f t="shared" si="526"/>
        <v>ACCEPTABLE</v>
      </c>
      <c r="J4111" s="33">
        <v>43322.7</v>
      </c>
      <c r="K4111" s="33">
        <v>43322.712500000001</v>
      </c>
      <c r="L4111" s="27">
        <f t="shared" si="527"/>
        <v>1.2500000004365575E-2</v>
      </c>
      <c r="M4111" s="28" t="str">
        <f t="shared" si="528"/>
        <v>TRUE</v>
      </c>
      <c r="N4111" s="31" t="s">
        <v>41</v>
      </c>
      <c r="O4111" s="29" t="s">
        <v>1937</v>
      </c>
      <c r="P4111"/>
      <c r="Q4111"/>
      <c r="R4111"/>
      <c r="S4111"/>
      <c r="T4111"/>
      <c r="U4111"/>
      <c r="V4111"/>
      <c r="W4111"/>
    </row>
    <row r="4112" spans="1:23" ht="27" customHeight="1" thickBot="1" x14ac:dyDescent="0.3">
      <c r="A4112" s="98">
        <v>20822</v>
      </c>
      <c r="B4112" s="78">
        <v>4225</v>
      </c>
      <c r="C4112" s="79" t="s">
        <v>40</v>
      </c>
      <c r="D4112" s="80">
        <v>43322.75</v>
      </c>
      <c r="E4112" s="78" t="s">
        <v>39</v>
      </c>
      <c r="F4112" s="33">
        <v>43322.655555555553</v>
      </c>
      <c r="G4112" s="51">
        <f t="shared" si="529"/>
        <v>9.4444444446708076E-2</v>
      </c>
      <c r="H4112" s="31" t="str">
        <f t="shared" si="526"/>
        <v>ACCEPTABLE</v>
      </c>
      <c r="J4112" s="33">
        <v>43322.772222222222</v>
      </c>
      <c r="K4112" s="33">
        <v>43322.78125</v>
      </c>
      <c r="L4112" s="27">
        <f t="shared" si="527"/>
        <v>9.0277777781011537E-3</v>
      </c>
      <c r="M4112" s="28" t="str">
        <f t="shared" si="528"/>
        <v>TRUE</v>
      </c>
      <c r="N4112" s="31" t="s">
        <v>39</v>
      </c>
      <c r="O4112" s="29" t="s">
        <v>1734</v>
      </c>
      <c r="P4112"/>
      <c r="Q4112"/>
      <c r="R4112"/>
      <c r="S4112"/>
      <c r="T4112"/>
      <c r="U4112"/>
      <c r="V4112"/>
      <c r="W4112"/>
    </row>
    <row r="4113" spans="1:23" ht="27" customHeight="1" thickBot="1" x14ac:dyDescent="0.3">
      <c r="A4113" s="97">
        <v>20823</v>
      </c>
      <c r="B4113" s="74">
        <v>4226</v>
      </c>
      <c r="C4113" s="75" t="s">
        <v>43</v>
      </c>
      <c r="D4113" s="76">
        <v>43323.243055555555</v>
      </c>
      <c r="E4113" s="74" t="s">
        <v>41</v>
      </c>
      <c r="F4113" s="33">
        <v>43323.206250000003</v>
      </c>
      <c r="G4113" s="51">
        <f t="shared" si="529"/>
        <v>3.6805555551836733E-2</v>
      </c>
      <c r="H4113" s="31" t="str">
        <f t="shared" ref="H4113:H4168" si="530">IF(D4113-F4113&lt;0,"TOO LATE",IF(G4113="","",IF(OR(DAY(D4113-F4113)&gt;1,AND(HOUR(D4113-F4113)&gt;HOUR("0:59"),(SIGN(D4113-F4113)=1))),"ACCEPTABLE","TOO LATE")))</f>
        <v>TOO LATE</v>
      </c>
      <c r="J4113" s="33">
        <v>43323.259722222225</v>
      </c>
      <c r="K4113" s="33">
        <v>43323.269444444442</v>
      </c>
      <c r="L4113" s="27">
        <f t="shared" si="527"/>
        <v>9.7222222175332718E-3</v>
      </c>
      <c r="M4113" s="28" t="str">
        <f t="shared" si="528"/>
        <v>TRUE</v>
      </c>
      <c r="N4113" s="31" t="s">
        <v>41</v>
      </c>
      <c r="O4113" s="29" t="s">
        <v>398</v>
      </c>
      <c r="P4113"/>
      <c r="Q4113"/>
      <c r="R4113"/>
      <c r="S4113"/>
      <c r="T4113"/>
      <c r="U4113"/>
      <c r="V4113"/>
      <c r="W4113"/>
    </row>
    <row r="4114" spans="1:23" ht="27" customHeight="1" thickBot="1" x14ac:dyDescent="0.3">
      <c r="A4114" s="98">
        <v>20823</v>
      </c>
      <c r="B4114" s="78">
        <v>4227</v>
      </c>
      <c r="C4114" s="79" t="s">
        <v>43</v>
      </c>
      <c r="D4114" s="80">
        <v>43323.277777777781</v>
      </c>
      <c r="E4114" s="78" t="s">
        <v>39</v>
      </c>
      <c r="F4114" s="33">
        <v>43323.206250000003</v>
      </c>
      <c r="G4114" s="51">
        <f t="shared" si="529"/>
        <v>7.1527777778101154E-2</v>
      </c>
      <c r="H4114" s="31" t="str">
        <f t="shared" si="530"/>
        <v>ACCEPTABLE</v>
      </c>
      <c r="J4114" s="33">
        <v>43323.320138888892</v>
      </c>
      <c r="K4114" s="33">
        <v>43323.330555555556</v>
      </c>
      <c r="L4114" s="27">
        <f t="shared" ref="L4114:L4169" si="531">IF(OR(K4114="",J4114=""), "Incomplete Data", K4114-J4114)</f>
        <v>1.0416666664241347E-2</v>
      </c>
      <c r="M4114" s="28" t="str">
        <f t="shared" ref="M4114:M4169" si="532">_xlfn.IFS(OR(J4114=0,K4114=0,L4114=""), "Incomplete Data", OR(L4114&gt;$M$5,L4114&lt;-$M$5),"FALSE",  OR(L4114&lt;=$M$5,L4114&gt;-$M$5), "TRUE")</f>
        <v>TRUE</v>
      </c>
      <c r="N4114" s="31" t="s">
        <v>39</v>
      </c>
      <c r="O4114" s="29" t="s">
        <v>398</v>
      </c>
      <c r="P4114"/>
      <c r="Q4114"/>
      <c r="R4114"/>
      <c r="S4114"/>
      <c r="T4114"/>
      <c r="U4114"/>
      <c r="V4114"/>
      <c r="W4114"/>
    </row>
    <row r="4115" spans="1:23" ht="27" customHeight="1" thickBot="1" x14ac:dyDescent="0.3">
      <c r="A4115" s="97">
        <v>20824</v>
      </c>
      <c r="B4115" s="74">
        <v>4228</v>
      </c>
      <c r="C4115" s="75" t="s">
        <v>40</v>
      </c>
      <c r="D4115" s="76">
        <v>43323.444444444445</v>
      </c>
      <c r="E4115" s="74" t="s">
        <v>41</v>
      </c>
      <c r="F4115" s="33">
        <v>43323.206250000003</v>
      </c>
      <c r="G4115" s="51">
        <f t="shared" si="529"/>
        <v>0.2381944444423425</v>
      </c>
      <c r="H4115" s="31" t="str">
        <f t="shared" si="530"/>
        <v>ACCEPTABLE</v>
      </c>
      <c r="J4115" s="33">
        <v>43323.42083333333</v>
      </c>
      <c r="K4115" s="33">
        <v>43323.431944444441</v>
      </c>
      <c r="L4115" s="27">
        <f t="shared" si="531"/>
        <v>1.1111111110949423E-2</v>
      </c>
      <c r="M4115" s="28" t="str">
        <f t="shared" si="532"/>
        <v>TRUE</v>
      </c>
      <c r="N4115" s="31" t="s">
        <v>41</v>
      </c>
      <c r="O4115" s="29" t="s">
        <v>1582</v>
      </c>
      <c r="P4115"/>
      <c r="Q4115"/>
      <c r="R4115"/>
      <c r="S4115"/>
      <c r="T4115"/>
      <c r="U4115"/>
      <c r="V4115"/>
      <c r="W4115"/>
    </row>
    <row r="4116" spans="1:23" ht="27" customHeight="1" thickBot="1" x14ac:dyDescent="0.3">
      <c r="A4116" s="97">
        <v>20823</v>
      </c>
      <c r="B4116" s="74">
        <v>4230</v>
      </c>
      <c r="C4116" s="75" t="s">
        <v>43</v>
      </c>
      <c r="D4116" s="76">
        <v>43323.625</v>
      </c>
      <c r="E4116" s="74" t="s">
        <v>41</v>
      </c>
      <c r="F4116" s="33">
        <v>43323.586805555555</v>
      </c>
      <c r="G4116" s="51">
        <f t="shared" si="529"/>
        <v>3.8194444445252884E-2</v>
      </c>
      <c r="H4116" s="31" t="str">
        <f t="shared" si="530"/>
        <v>TOO LATE</v>
      </c>
      <c r="J4116" s="33">
        <v>43323.614583333336</v>
      </c>
      <c r="K4116" s="33">
        <v>43323.623611111114</v>
      </c>
      <c r="L4116" s="27">
        <f t="shared" si="531"/>
        <v>9.0277777781011537E-3</v>
      </c>
      <c r="M4116" s="28" t="str">
        <f t="shared" si="532"/>
        <v>TRUE</v>
      </c>
      <c r="N4116" s="31" t="s">
        <v>41</v>
      </c>
      <c r="O4116" s="29" t="s">
        <v>1741</v>
      </c>
      <c r="P4116"/>
      <c r="Q4116"/>
      <c r="R4116"/>
      <c r="S4116"/>
      <c r="T4116"/>
      <c r="U4116"/>
      <c r="V4116"/>
      <c r="W4116"/>
    </row>
    <row r="4117" spans="1:23" ht="27" customHeight="1" thickBot="1" x14ac:dyDescent="0.3">
      <c r="A4117" s="98">
        <v>20823</v>
      </c>
      <c r="B4117" s="78">
        <v>4231</v>
      </c>
      <c r="C4117" s="79" t="s">
        <v>40</v>
      </c>
      <c r="D4117" s="80">
        <v>43323.652777777781</v>
      </c>
      <c r="E4117" s="78" t="s">
        <v>39</v>
      </c>
      <c r="F4117" s="33">
        <v>43323.586805555555</v>
      </c>
      <c r="G4117" s="51">
        <f t="shared" si="529"/>
        <v>6.5972222226264421E-2</v>
      </c>
      <c r="H4117" s="31" t="str">
        <f t="shared" si="530"/>
        <v>ACCEPTABLE</v>
      </c>
      <c r="J4117" s="33">
        <v>43323.651388888888</v>
      </c>
      <c r="K4117" s="33">
        <v>43323.659722222219</v>
      </c>
      <c r="L4117" s="27">
        <f t="shared" si="531"/>
        <v>8.333333331393078E-3</v>
      </c>
      <c r="M4117" s="28" t="str">
        <f t="shared" si="532"/>
        <v>TRUE</v>
      </c>
      <c r="N4117" s="31" t="s">
        <v>39</v>
      </c>
      <c r="O4117" s="29" t="s">
        <v>1938</v>
      </c>
      <c r="P4117"/>
      <c r="Q4117"/>
      <c r="R4117"/>
      <c r="S4117"/>
      <c r="T4117"/>
      <c r="U4117"/>
      <c r="V4117"/>
      <c r="W4117"/>
    </row>
    <row r="4118" spans="1:23" ht="27" customHeight="1" thickBot="1" x14ac:dyDescent="0.3">
      <c r="A4118" s="97">
        <v>20824</v>
      </c>
      <c r="B4118" s="74">
        <v>4232</v>
      </c>
      <c r="C4118" s="159" t="s">
        <v>49</v>
      </c>
      <c r="D4118" s="76">
        <v>43324.447916666664</v>
      </c>
      <c r="E4118" s="74" t="s">
        <v>41</v>
      </c>
      <c r="F4118" s="33">
        <v>43324.254166666666</v>
      </c>
      <c r="G4118" s="51">
        <f t="shared" si="529"/>
        <v>0.19374999999854481</v>
      </c>
      <c r="H4118" s="31" t="str">
        <f t="shared" si="530"/>
        <v>ACCEPTABLE</v>
      </c>
      <c r="J4118" s="33">
        <v>43324.446527777778</v>
      </c>
      <c r="K4118" s="33">
        <v>43324.458333333336</v>
      </c>
      <c r="L4118" s="27">
        <f t="shared" si="531"/>
        <v>1.1805555557657499E-2</v>
      </c>
      <c r="M4118" s="28" t="str">
        <f t="shared" si="532"/>
        <v>TRUE</v>
      </c>
      <c r="N4118" s="31" t="s">
        <v>41</v>
      </c>
      <c r="O4118" s="29" t="s">
        <v>880</v>
      </c>
      <c r="P4118"/>
      <c r="Q4118"/>
      <c r="R4118"/>
      <c r="S4118"/>
      <c r="T4118"/>
      <c r="U4118"/>
      <c r="V4118"/>
      <c r="W4118"/>
    </row>
    <row r="4119" spans="1:23" ht="27" customHeight="1" thickBot="1" x14ac:dyDescent="0.3">
      <c r="A4119" s="98">
        <v>20824</v>
      </c>
      <c r="B4119" s="78">
        <v>4233</v>
      </c>
      <c r="C4119" s="79" t="s">
        <v>40</v>
      </c>
      <c r="D4119" s="80">
        <v>43324.482638888891</v>
      </c>
      <c r="E4119" s="78" t="s">
        <v>39</v>
      </c>
      <c r="F4119" s="33">
        <v>43324.254166666666</v>
      </c>
      <c r="G4119" s="51">
        <f t="shared" si="529"/>
        <v>0.22847222222480923</v>
      </c>
      <c r="H4119" s="31" t="str">
        <f t="shared" si="530"/>
        <v>ACCEPTABLE</v>
      </c>
      <c r="J4119" s="33">
        <v>43324.486805555556</v>
      </c>
      <c r="K4119" s="33">
        <v>43324.495833333334</v>
      </c>
      <c r="L4119" s="27">
        <f t="shared" si="531"/>
        <v>9.0277777781011537E-3</v>
      </c>
      <c r="M4119" s="28" t="str">
        <f t="shared" si="532"/>
        <v>TRUE</v>
      </c>
      <c r="N4119" s="31" t="s">
        <v>39</v>
      </c>
      <c r="O4119" s="29" t="s">
        <v>422</v>
      </c>
      <c r="P4119"/>
      <c r="Q4119"/>
      <c r="R4119"/>
      <c r="S4119"/>
      <c r="T4119"/>
      <c r="U4119"/>
      <c r="V4119"/>
      <c r="W4119"/>
    </row>
    <row r="4120" spans="1:23" ht="27" customHeight="1" thickBot="1" x14ac:dyDescent="0.3">
      <c r="A4120" s="98">
        <v>20825</v>
      </c>
      <c r="B4120" s="78">
        <v>4234</v>
      </c>
      <c r="C4120" s="79" t="s">
        <v>340</v>
      </c>
      <c r="D4120" s="80">
        <v>43325.361111111109</v>
      </c>
      <c r="E4120" s="78" t="s">
        <v>41</v>
      </c>
      <c r="F4120" s="33">
        <v>43325.38958333333</v>
      </c>
      <c r="G4120" s="51">
        <f t="shared" si="529"/>
        <v>-2.8472222220443655E-2</v>
      </c>
      <c r="H4120" s="31" t="str">
        <f t="shared" si="530"/>
        <v>TOO LATE</v>
      </c>
      <c r="J4120" s="33">
        <v>43325.362500000003</v>
      </c>
      <c r="K4120" s="33">
        <v>43325.375</v>
      </c>
      <c r="L4120" s="27">
        <f t="shared" si="531"/>
        <v>1.2499999997089617E-2</v>
      </c>
      <c r="M4120" s="28" t="str">
        <f t="shared" si="532"/>
        <v>TRUE</v>
      </c>
      <c r="N4120" s="31" t="s">
        <v>41</v>
      </c>
      <c r="O4120" s="29" t="s">
        <v>1939</v>
      </c>
      <c r="P4120"/>
      <c r="Q4120"/>
      <c r="R4120"/>
      <c r="S4120"/>
      <c r="T4120"/>
      <c r="U4120"/>
      <c r="V4120"/>
      <c r="W4120"/>
    </row>
    <row r="4121" spans="1:23" ht="27" customHeight="1" thickBot="1" x14ac:dyDescent="0.3">
      <c r="A4121" s="98">
        <v>20825</v>
      </c>
      <c r="B4121" s="78">
        <v>4235</v>
      </c>
      <c r="C4121" s="79" t="s">
        <v>68</v>
      </c>
      <c r="D4121" s="80">
        <v>43325.392361111109</v>
      </c>
      <c r="E4121" s="78" t="s">
        <v>39</v>
      </c>
      <c r="F4121" s="33">
        <v>43325.38958333333</v>
      </c>
      <c r="G4121" s="51">
        <f t="shared" si="529"/>
        <v>2.7777777795563452E-3</v>
      </c>
      <c r="H4121" s="31" t="str">
        <f t="shared" si="530"/>
        <v>TOO LATE</v>
      </c>
      <c r="J4121" s="33">
        <v>43325.394444444442</v>
      </c>
      <c r="K4121" s="33">
        <v>43325.40347222222</v>
      </c>
      <c r="L4121" s="27">
        <f t="shared" si="531"/>
        <v>9.0277777781011537E-3</v>
      </c>
      <c r="M4121" s="28" t="str">
        <f t="shared" si="532"/>
        <v>TRUE</v>
      </c>
      <c r="N4121" s="31" t="s">
        <v>39</v>
      </c>
      <c r="O4121" s="29" t="s">
        <v>633</v>
      </c>
      <c r="P4121"/>
      <c r="Q4121"/>
      <c r="R4121"/>
      <c r="S4121"/>
      <c r="T4121"/>
      <c r="U4121"/>
      <c r="V4121"/>
      <c r="W4121"/>
    </row>
    <row r="4122" spans="1:23" ht="27" customHeight="1" thickBot="1" x14ac:dyDescent="0.3">
      <c r="A4122" s="97">
        <v>20826</v>
      </c>
      <c r="B4122" s="74">
        <v>4236</v>
      </c>
      <c r="C4122" s="75" t="s">
        <v>68</v>
      </c>
      <c r="D4122" s="76">
        <v>43325.517361111109</v>
      </c>
      <c r="E4122" s="74" t="s">
        <v>41</v>
      </c>
      <c r="F4122" s="33">
        <v>43325.38958333333</v>
      </c>
      <c r="G4122" s="51">
        <f t="shared" si="529"/>
        <v>0.12777777777955635</v>
      </c>
      <c r="H4122" s="31" t="str">
        <f t="shared" si="530"/>
        <v>ACCEPTABLE</v>
      </c>
      <c r="J4122" s="33">
        <v>43325.523611111108</v>
      </c>
      <c r="K4122" s="33">
        <v>43325.532638888886</v>
      </c>
      <c r="L4122" s="27">
        <f t="shared" si="531"/>
        <v>9.0277777781011537E-3</v>
      </c>
      <c r="M4122" s="28" t="str">
        <f t="shared" si="532"/>
        <v>TRUE</v>
      </c>
      <c r="N4122" s="31" t="s">
        <v>41</v>
      </c>
      <c r="O4122" s="29" t="s">
        <v>405</v>
      </c>
      <c r="P4122"/>
      <c r="Q4122"/>
      <c r="R4122"/>
      <c r="S4122"/>
      <c r="T4122"/>
      <c r="U4122"/>
      <c r="V4122"/>
      <c r="W4122"/>
    </row>
    <row r="4123" spans="1:23" ht="27" customHeight="1" thickBot="1" x14ac:dyDescent="0.3">
      <c r="A4123" s="97">
        <v>20826</v>
      </c>
      <c r="B4123" s="74">
        <v>4237</v>
      </c>
      <c r="C4123" s="75" t="s">
        <v>340</v>
      </c>
      <c r="D4123" s="76">
        <v>43325.552083333336</v>
      </c>
      <c r="E4123" s="74" t="s">
        <v>39</v>
      </c>
      <c r="F4123" s="33">
        <v>43325.38958333333</v>
      </c>
      <c r="G4123" s="51">
        <f t="shared" si="529"/>
        <v>0.16250000000582077</v>
      </c>
      <c r="H4123" s="31" t="str">
        <f t="shared" si="530"/>
        <v>ACCEPTABLE</v>
      </c>
      <c r="J4123" s="33">
        <v>43325.549305555556</v>
      </c>
      <c r="K4123" s="33">
        <v>43325.560416666667</v>
      </c>
      <c r="L4123" s="27">
        <f t="shared" si="531"/>
        <v>1.1111111110949423E-2</v>
      </c>
      <c r="M4123" s="28" t="str">
        <f t="shared" si="532"/>
        <v>TRUE</v>
      </c>
      <c r="N4123" s="31" t="s">
        <v>39</v>
      </c>
      <c r="O4123" s="29" t="s">
        <v>1940</v>
      </c>
      <c r="P4123"/>
      <c r="Q4123"/>
      <c r="R4123"/>
      <c r="S4123"/>
      <c r="T4123"/>
      <c r="U4123"/>
      <c r="V4123"/>
      <c r="W4123"/>
    </row>
    <row r="4124" spans="1:23" ht="27" customHeight="1" thickBot="1" x14ac:dyDescent="0.3">
      <c r="A4124" s="97">
        <v>20827</v>
      </c>
      <c r="B4124" s="74">
        <v>4238</v>
      </c>
      <c r="C4124" s="75" t="s">
        <v>40</v>
      </c>
      <c r="D4124" s="76">
        <v>43325.569444444445</v>
      </c>
      <c r="E4124" s="74" t="s">
        <v>41</v>
      </c>
      <c r="F4124" s="33">
        <v>43325.540277777778</v>
      </c>
      <c r="G4124" s="51">
        <f t="shared" si="529"/>
        <v>2.9166666667151731E-2</v>
      </c>
      <c r="H4124" s="31" t="str">
        <f t="shared" si="530"/>
        <v>TOO LATE</v>
      </c>
      <c r="J4124" s="33">
        <v>43325.59652777778</v>
      </c>
      <c r="K4124" s="33">
        <v>43325.607638888891</v>
      </c>
      <c r="L4124" s="27">
        <f t="shared" si="531"/>
        <v>1.1111111110949423E-2</v>
      </c>
      <c r="M4124" s="28" t="str">
        <f t="shared" si="532"/>
        <v>TRUE</v>
      </c>
      <c r="N4124" s="31" t="s">
        <v>41</v>
      </c>
      <c r="O4124" s="29" t="s">
        <v>1941</v>
      </c>
      <c r="P4124"/>
      <c r="Q4124"/>
      <c r="R4124"/>
      <c r="S4124"/>
      <c r="T4124"/>
      <c r="U4124"/>
      <c r="V4124"/>
      <c r="W4124"/>
    </row>
    <row r="4125" spans="1:23" ht="27" customHeight="1" thickBot="1" x14ac:dyDescent="0.3">
      <c r="A4125" s="97">
        <v>20827</v>
      </c>
      <c r="B4125" s="74">
        <v>4239</v>
      </c>
      <c r="C4125" s="75" t="s">
        <v>43</v>
      </c>
      <c r="D4125" s="76">
        <v>43325.597222222219</v>
      </c>
      <c r="E4125" s="74" t="s">
        <v>39</v>
      </c>
      <c r="F4125" s="33">
        <v>43325.540277777778</v>
      </c>
      <c r="G4125" s="51">
        <f t="shared" si="529"/>
        <v>5.694444444088731E-2</v>
      </c>
      <c r="H4125" s="31" t="str">
        <f t="shared" si="530"/>
        <v>ACCEPTABLE</v>
      </c>
      <c r="J4125" s="33">
        <v>43325.642361111109</v>
      </c>
      <c r="K4125" s="33">
        <v>43325.651388888888</v>
      </c>
      <c r="L4125" s="27">
        <f t="shared" si="531"/>
        <v>9.0277777781011537E-3</v>
      </c>
      <c r="M4125" s="28" t="str">
        <f t="shared" si="532"/>
        <v>TRUE</v>
      </c>
      <c r="N4125" s="31" t="s">
        <v>39</v>
      </c>
      <c r="O4125" s="29" t="s">
        <v>44</v>
      </c>
      <c r="P4125"/>
      <c r="Q4125"/>
      <c r="R4125"/>
      <c r="S4125"/>
      <c r="T4125"/>
      <c r="U4125"/>
      <c r="V4125"/>
      <c r="W4125"/>
    </row>
    <row r="4126" spans="1:23" ht="27" customHeight="1" thickBot="1" x14ac:dyDescent="0.3">
      <c r="A4126" s="97">
        <v>20825</v>
      </c>
      <c r="B4126" s="74">
        <v>4240</v>
      </c>
      <c r="C4126" s="75" t="s">
        <v>64</v>
      </c>
      <c r="D4126" s="76">
        <v>43326.215277777781</v>
      </c>
      <c r="E4126" s="74" t="s">
        <v>41</v>
      </c>
      <c r="F4126" s="33">
        <v>43326.167361111111</v>
      </c>
      <c r="G4126" s="51">
        <f t="shared" si="529"/>
        <v>4.7916666670062114E-2</v>
      </c>
      <c r="H4126" s="31" t="str">
        <f t="shared" si="530"/>
        <v>ACCEPTABLE</v>
      </c>
      <c r="J4126" s="33">
        <v>43326.213194444441</v>
      </c>
      <c r="K4126" s="33">
        <v>43326.222222222219</v>
      </c>
      <c r="L4126" s="27">
        <f t="shared" si="531"/>
        <v>9.0277777781011537E-3</v>
      </c>
      <c r="M4126" s="28" t="str">
        <f t="shared" si="532"/>
        <v>TRUE</v>
      </c>
      <c r="N4126" s="31" t="s">
        <v>41</v>
      </c>
      <c r="O4126" s="29" t="s">
        <v>405</v>
      </c>
      <c r="P4126"/>
      <c r="Q4126"/>
      <c r="R4126"/>
      <c r="S4126"/>
      <c r="T4126"/>
      <c r="U4126"/>
      <c r="V4126"/>
      <c r="W4126"/>
    </row>
    <row r="4127" spans="1:23" ht="27" customHeight="1" thickBot="1" x14ac:dyDescent="0.3">
      <c r="A4127" s="97">
        <v>20825</v>
      </c>
      <c r="B4127" s="74">
        <v>4241</v>
      </c>
      <c r="C4127" s="75" t="s">
        <v>497</v>
      </c>
      <c r="D4127" s="76">
        <v>43326.243055555555</v>
      </c>
      <c r="E4127" s="74" t="s">
        <v>39</v>
      </c>
      <c r="F4127" s="33">
        <v>43326.167361111111</v>
      </c>
      <c r="G4127" s="51">
        <f t="shared" si="529"/>
        <v>7.5694444443797693E-2</v>
      </c>
      <c r="H4127" s="31" t="str">
        <f t="shared" si="530"/>
        <v>ACCEPTABLE</v>
      </c>
      <c r="J4127" s="33">
        <v>43326.25</v>
      </c>
      <c r="K4127" s="33">
        <v>43326.260416666664</v>
      </c>
      <c r="L4127" s="27">
        <f t="shared" si="531"/>
        <v>1.0416666664241347E-2</v>
      </c>
      <c r="M4127" s="28" t="str">
        <f t="shared" si="532"/>
        <v>TRUE</v>
      </c>
      <c r="N4127" s="31" t="s">
        <v>39</v>
      </c>
      <c r="O4127" s="29" t="s">
        <v>750</v>
      </c>
      <c r="P4127"/>
      <c r="Q4127"/>
      <c r="R4127"/>
      <c r="S4127"/>
      <c r="T4127"/>
      <c r="U4127"/>
      <c r="V4127"/>
      <c r="W4127"/>
    </row>
    <row r="4128" spans="1:23" ht="27" customHeight="1" thickBot="1" x14ac:dyDescent="0.3">
      <c r="A4128" s="98">
        <v>20827</v>
      </c>
      <c r="B4128" s="78">
        <v>4242</v>
      </c>
      <c r="C4128" s="79" t="s">
        <v>64</v>
      </c>
      <c r="D4128" s="80">
        <v>43326.652777777781</v>
      </c>
      <c r="E4128" s="78" t="s">
        <v>41</v>
      </c>
      <c r="F4128" s="33">
        <v>43326.604861111111</v>
      </c>
      <c r="G4128" s="51">
        <f t="shared" si="529"/>
        <v>4.7916666670062114E-2</v>
      </c>
      <c r="H4128" s="31" t="str">
        <f t="shared" si="530"/>
        <v>ACCEPTABLE</v>
      </c>
      <c r="J4128" s="33">
        <v>43326.655555555553</v>
      </c>
      <c r="K4128" s="33">
        <v>43326.662499999999</v>
      </c>
      <c r="L4128" s="27">
        <f t="shared" si="531"/>
        <v>6.9444444452528842E-3</v>
      </c>
      <c r="M4128" s="28" t="str">
        <f t="shared" si="532"/>
        <v>TRUE</v>
      </c>
      <c r="N4128" s="31" t="s">
        <v>41</v>
      </c>
      <c r="O4128" s="29" t="s">
        <v>398</v>
      </c>
      <c r="P4128"/>
      <c r="Q4128"/>
      <c r="R4128"/>
      <c r="S4128"/>
      <c r="T4128"/>
      <c r="U4128"/>
      <c r="V4128"/>
      <c r="W4128"/>
    </row>
    <row r="4129" spans="1:23" ht="27" customHeight="1" thickBot="1" x14ac:dyDescent="0.3">
      <c r="A4129" s="98">
        <v>20827</v>
      </c>
      <c r="B4129" s="78">
        <v>4243</v>
      </c>
      <c r="C4129" s="79" t="s">
        <v>1635</v>
      </c>
      <c r="D4129" s="80">
        <v>43326.680555555555</v>
      </c>
      <c r="E4129" s="78" t="s">
        <v>39</v>
      </c>
      <c r="F4129" s="33">
        <v>43326.604861111111</v>
      </c>
      <c r="G4129" s="51">
        <f t="shared" si="529"/>
        <v>7.5694444443797693E-2</v>
      </c>
      <c r="H4129" s="31" t="str">
        <f t="shared" si="530"/>
        <v>ACCEPTABLE</v>
      </c>
      <c r="J4129" s="33">
        <v>43326.679166666669</v>
      </c>
      <c r="K4129" s="33">
        <v>43326.689583333333</v>
      </c>
      <c r="L4129" s="27">
        <f t="shared" si="531"/>
        <v>1.0416666664241347E-2</v>
      </c>
      <c r="M4129" s="28" t="str">
        <f t="shared" si="532"/>
        <v>TRUE</v>
      </c>
      <c r="N4129" s="31" t="s">
        <v>39</v>
      </c>
      <c r="O4129" s="29" t="s">
        <v>1779</v>
      </c>
      <c r="P4129"/>
      <c r="Q4129"/>
      <c r="R4129"/>
      <c r="S4129"/>
      <c r="T4129"/>
      <c r="U4129"/>
      <c r="V4129"/>
      <c r="W4129"/>
    </row>
    <row r="4130" spans="1:23" ht="27" customHeight="1" thickBot="1" x14ac:dyDescent="0.3">
      <c r="A4130" s="98">
        <v>20828</v>
      </c>
      <c r="B4130" s="78">
        <v>4244</v>
      </c>
      <c r="C4130" s="79" t="s">
        <v>1635</v>
      </c>
      <c r="D4130" s="80">
        <v>43326.715277777781</v>
      </c>
      <c r="E4130" s="78" t="s">
        <v>41</v>
      </c>
      <c r="F4130" s="33">
        <v>43326.604861111111</v>
      </c>
      <c r="G4130" s="51">
        <f t="shared" si="529"/>
        <v>0.11041666667006211</v>
      </c>
      <c r="H4130" s="31" t="str">
        <f t="shared" si="530"/>
        <v>ACCEPTABLE</v>
      </c>
      <c r="J4130" s="33">
        <v>43326.745138888888</v>
      </c>
      <c r="K4130" s="33">
        <v>43326.757638888892</v>
      </c>
      <c r="L4130" s="27">
        <f t="shared" si="531"/>
        <v>1.2500000004365575E-2</v>
      </c>
      <c r="M4130" s="28" t="str">
        <f t="shared" si="532"/>
        <v>TRUE</v>
      </c>
      <c r="N4130" s="31" t="s">
        <v>41</v>
      </c>
      <c r="O4130" s="29" t="s">
        <v>1942</v>
      </c>
      <c r="P4130"/>
      <c r="Q4130"/>
      <c r="R4130"/>
      <c r="S4130"/>
      <c r="T4130"/>
      <c r="U4130"/>
      <c r="V4130"/>
      <c r="W4130"/>
    </row>
    <row r="4131" spans="1:23" ht="27" customHeight="1" thickBot="1" x14ac:dyDescent="0.3">
      <c r="A4131" s="98">
        <v>20828</v>
      </c>
      <c r="B4131" s="78">
        <v>4245</v>
      </c>
      <c r="C4131" s="79" t="s">
        <v>64</v>
      </c>
      <c r="D4131" s="80">
        <v>43326.743055555555</v>
      </c>
      <c r="E4131" s="78" t="s">
        <v>39</v>
      </c>
      <c r="F4131" s="33">
        <v>43326.604861111111</v>
      </c>
      <c r="G4131" s="51">
        <f t="shared" si="529"/>
        <v>0.13819444444379769</v>
      </c>
      <c r="H4131" s="31" t="str">
        <f t="shared" si="530"/>
        <v>ACCEPTABLE</v>
      </c>
      <c r="J4131" s="33">
        <v>43326.79791666667</v>
      </c>
      <c r="K4131" s="33">
        <v>43326.807638888888</v>
      </c>
      <c r="L4131" s="27">
        <f t="shared" si="531"/>
        <v>9.7222222175332718E-3</v>
      </c>
      <c r="M4131" s="28" t="str">
        <f t="shared" si="532"/>
        <v>TRUE</v>
      </c>
      <c r="N4131" s="31" t="s">
        <v>39</v>
      </c>
      <c r="O4131" s="29" t="s">
        <v>398</v>
      </c>
      <c r="P4131"/>
      <c r="Q4131"/>
      <c r="R4131"/>
      <c r="S4131"/>
      <c r="T4131"/>
      <c r="U4131"/>
      <c r="V4131"/>
      <c r="W4131"/>
    </row>
    <row r="4132" spans="1:23" ht="27" customHeight="1" thickBot="1" x14ac:dyDescent="0.3">
      <c r="A4132" s="98">
        <v>20828</v>
      </c>
      <c r="B4132" s="78">
        <v>4246</v>
      </c>
      <c r="C4132" s="79" t="s">
        <v>43</v>
      </c>
      <c r="D4132" s="80">
        <v>43328.652777777781</v>
      </c>
      <c r="E4132" s="78" t="s">
        <v>41</v>
      </c>
      <c r="F4132" s="33">
        <v>43328.275694444441</v>
      </c>
      <c r="G4132" s="51">
        <f t="shared" si="529"/>
        <v>0.37708333334012423</v>
      </c>
      <c r="H4132" s="31" t="str">
        <f t="shared" si="530"/>
        <v>ACCEPTABLE</v>
      </c>
      <c r="J4132" s="33">
        <v>43328.67083333333</v>
      </c>
      <c r="K4132" s="33">
        <v>43328.679861111108</v>
      </c>
      <c r="L4132" s="27">
        <f t="shared" si="531"/>
        <v>9.0277777781011537E-3</v>
      </c>
      <c r="M4132" s="28" t="str">
        <f t="shared" si="532"/>
        <v>TRUE</v>
      </c>
      <c r="N4132" s="31" t="s">
        <v>41</v>
      </c>
      <c r="O4132" s="29" t="s">
        <v>54</v>
      </c>
      <c r="P4132"/>
      <c r="Q4132"/>
      <c r="R4132"/>
      <c r="S4132"/>
      <c r="T4132"/>
      <c r="U4132"/>
      <c r="V4132"/>
      <c r="W4132"/>
    </row>
    <row r="4133" spans="1:23" ht="27" customHeight="1" thickBot="1" x14ac:dyDescent="0.3">
      <c r="A4133" s="98">
        <v>20828</v>
      </c>
      <c r="B4133" s="78">
        <v>4247</v>
      </c>
      <c r="C4133" s="79" t="s">
        <v>40</v>
      </c>
      <c r="D4133" s="80">
        <v>43328.680555555555</v>
      </c>
      <c r="E4133" s="78" t="s">
        <v>39</v>
      </c>
      <c r="F4133" s="33">
        <v>43328.275694444441</v>
      </c>
      <c r="G4133" s="51">
        <f t="shared" si="529"/>
        <v>0.40486111111385981</v>
      </c>
      <c r="H4133" s="31" t="str">
        <f t="shared" si="530"/>
        <v>ACCEPTABLE</v>
      </c>
      <c r="J4133" s="33">
        <v>43328.725694444445</v>
      </c>
      <c r="K4133" s="33">
        <v>43328.736111111109</v>
      </c>
      <c r="L4133" s="27">
        <f t="shared" si="531"/>
        <v>1.0416666664241347E-2</v>
      </c>
      <c r="M4133" s="28" t="str">
        <f t="shared" si="532"/>
        <v>TRUE</v>
      </c>
      <c r="N4133" s="31" t="s">
        <v>39</v>
      </c>
      <c r="O4133" s="29" t="s">
        <v>1396</v>
      </c>
      <c r="P4133"/>
      <c r="Q4133"/>
      <c r="R4133"/>
      <c r="S4133"/>
      <c r="T4133"/>
      <c r="U4133"/>
      <c r="V4133"/>
      <c r="W4133"/>
    </row>
    <row r="4134" spans="1:23" ht="27" customHeight="1" thickBot="1" x14ac:dyDescent="0.3">
      <c r="A4134" s="98">
        <v>20829</v>
      </c>
      <c r="B4134" s="78">
        <v>4248</v>
      </c>
      <c r="C4134" s="79" t="s">
        <v>340</v>
      </c>
      <c r="D4134" s="80">
        <v>43328.756944444445</v>
      </c>
      <c r="E4134" s="78" t="s">
        <v>41</v>
      </c>
      <c r="F4134" s="33">
        <v>43328.573611111111</v>
      </c>
      <c r="G4134" s="51">
        <f t="shared" si="529"/>
        <v>0.18333333333430346</v>
      </c>
      <c r="H4134" s="31" t="str">
        <f t="shared" si="530"/>
        <v>ACCEPTABLE</v>
      </c>
      <c r="J4134" s="33">
        <v>43328.769444444442</v>
      </c>
      <c r="K4134" s="33">
        <v>43328.78125</v>
      </c>
      <c r="L4134" s="27">
        <f t="shared" si="531"/>
        <v>1.1805555557657499E-2</v>
      </c>
      <c r="M4134" s="28" t="str">
        <f t="shared" si="532"/>
        <v>TRUE</v>
      </c>
      <c r="N4134" s="31" t="s">
        <v>41</v>
      </c>
      <c r="O4134" s="29" t="s">
        <v>1943</v>
      </c>
      <c r="P4134"/>
      <c r="Q4134"/>
      <c r="R4134"/>
      <c r="S4134"/>
      <c r="T4134"/>
      <c r="U4134"/>
      <c r="V4134"/>
      <c r="W4134"/>
    </row>
    <row r="4135" spans="1:23" ht="27" customHeight="1" thickBot="1" x14ac:dyDescent="0.3">
      <c r="A4135" s="97">
        <v>20829</v>
      </c>
      <c r="B4135" s="74">
        <v>4249</v>
      </c>
      <c r="C4135" s="75" t="s">
        <v>68</v>
      </c>
      <c r="D4135" s="76">
        <v>43328.802083333336</v>
      </c>
      <c r="E4135" s="74" t="s">
        <v>39</v>
      </c>
      <c r="F4135" s="33">
        <v>43328.770833333336</v>
      </c>
      <c r="G4135" s="51">
        <f t="shared" si="529"/>
        <v>3.125E-2</v>
      </c>
      <c r="H4135" s="31" t="str">
        <f t="shared" si="530"/>
        <v>TOO LATE</v>
      </c>
      <c r="J4135" s="33">
        <v>43328.807638888888</v>
      </c>
      <c r="K4135" s="33">
        <v>43328.816666666666</v>
      </c>
      <c r="L4135" s="27">
        <f t="shared" si="531"/>
        <v>9.0277777781011537E-3</v>
      </c>
      <c r="M4135" s="28" t="str">
        <f t="shared" si="532"/>
        <v>TRUE</v>
      </c>
      <c r="N4135" s="31" t="s">
        <v>39</v>
      </c>
      <c r="O4135" s="29" t="s">
        <v>1944</v>
      </c>
      <c r="P4135"/>
      <c r="Q4135"/>
      <c r="R4135"/>
      <c r="S4135"/>
      <c r="T4135"/>
      <c r="U4135"/>
      <c r="V4135"/>
      <c r="W4135"/>
    </row>
    <row r="4136" spans="1:23" ht="27" customHeight="1" thickBot="1" x14ac:dyDescent="0.3">
      <c r="A4136" s="97">
        <v>20830</v>
      </c>
      <c r="B4136" s="74">
        <v>4250</v>
      </c>
      <c r="C4136" s="75" t="s">
        <v>40</v>
      </c>
      <c r="D4136" s="76">
        <v>43328.833333333336</v>
      </c>
      <c r="E4136" s="74" t="s">
        <v>41</v>
      </c>
      <c r="F4136" s="33">
        <v>43328.573611111111</v>
      </c>
      <c r="G4136" s="51">
        <f t="shared" si="529"/>
        <v>0.25972222222480923</v>
      </c>
      <c r="H4136" s="31" t="str">
        <f t="shared" si="530"/>
        <v>ACCEPTABLE</v>
      </c>
      <c r="J4136" s="33">
        <v>43328.822916666664</v>
      </c>
      <c r="K4136" s="33">
        <v>43328.833333333336</v>
      </c>
      <c r="L4136" s="27">
        <f t="shared" si="531"/>
        <v>1.0416666671517305E-2</v>
      </c>
      <c r="M4136" s="28" t="str">
        <f t="shared" si="532"/>
        <v>TRUE</v>
      </c>
      <c r="N4136" s="31" t="s">
        <v>41</v>
      </c>
      <c r="O4136" s="29" t="s">
        <v>458</v>
      </c>
      <c r="P4136"/>
      <c r="Q4136"/>
      <c r="R4136"/>
      <c r="S4136"/>
      <c r="T4136"/>
      <c r="U4136"/>
      <c r="V4136"/>
      <c r="W4136"/>
    </row>
    <row r="4137" spans="1:23" ht="27" customHeight="1" thickBot="1" x14ac:dyDescent="0.3">
      <c r="A4137" s="97">
        <v>20830</v>
      </c>
      <c r="B4137" s="74">
        <v>4251</v>
      </c>
      <c r="C4137" s="75" t="s">
        <v>40</v>
      </c>
      <c r="D4137" s="76">
        <v>43328.850694444445</v>
      </c>
      <c r="E4137" s="74" t="s">
        <v>39</v>
      </c>
      <c r="F4137" s="33">
        <v>43328.573611111111</v>
      </c>
      <c r="G4137" s="51">
        <f t="shared" si="529"/>
        <v>0.27708333333430346</v>
      </c>
      <c r="H4137" s="31" t="str">
        <f t="shared" si="530"/>
        <v>ACCEPTABLE</v>
      </c>
      <c r="J4137" s="33">
        <v>43328.85</v>
      </c>
      <c r="K4137" s="33">
        <v>43328.861111111109</v>
      </c>
      <c r="L4137" s="27">
        <f t="shared" si="531"/>
        <v>1.1111111110949423E-2</v>
      </c>
      <c r="M4137" s="28" t="str">
        <f t="shared" si="532"/>
        <v>TRUE</v>
      </c>
      <c r="N4137" s="31" t="s">
        <v>39</v>
      </c>
      <c r="O4137" s="29" t="s">
        <v>458</v>
      </c>
      <c r="P4137"/>
      <c r="Q4137"/>
      <c r="R4137"/>
      <c r="S4137"/>
      <c r="T4137"/>
      <c r="U4137"/>
      <c r="V4137"/>
      <c r="W4137"/>
    </row>
    <row r="4138" spans="1:23" ht="27" customHeight="1" thickBot="1" x14ac:dyDescent="0.3">
      <c r="A4138" s="98">
        <v>20829</v>
      </c>
      <c r="B4138" s="78">
        <v>4252</v>
      </c>
      <c r="C4138" s="79" t="s">
        <v>64</v>
      </c>
      <c r="D4138" s="80">
        <v>43329.673611111109</v>
      </c>
      <c r="E4138" s="78" t="s">
        <v>41</v>
      </c>
      <c r="F4138" s="33">
        <v>43329.54583333333</v>
      </c>
      <c r="G4138" s="51">
        <f t="shared" si="529"/>
        <v>0.12777777777955635</v>
      </c>
      <c r="H4138" s="31" t="str">
        <f t="shared" si="530"/>
        <v>ACCEPTABLE</v>
      </c>
      <c r="J4138" s="33">
        <v>43329.673611111109</v>
      </c>
      <c r="K4138" s="33">
        <v>43329.682638888888</v>
      </c>
      <c r="L4138" s="27">
        <f t="shared" si="531"/>
        <v>9.0277777781011537E-3</v>
      </c>
      <c r="M4138" s="28" t="str">
        <f t="shared" si="532"/>
        <v>TRUE</v>
      </c>
      <c r="N4138" s="31" t="s">
        <v>41</v>
      </c>
      <c r="O4138" s="29" t="s">
        <v>485</v>
      </c>
      <c r="P4138"/>
      <c r="Q4138"/>
      <c r="R4138"/>
      <c r="S4138"/>
      <c r="T4138"/>
      <c r="U4138"/>
      <c r="V4138"/>
      <c r="W4138"/>
    </row>
    <row r="4139" spans="1:23" ht="27" customHeight="1" thickBot="1" x14ac:dyDescent="0.3">
      <c r="A4139" s="98">
        <v>20829</v>
      </c>
      <c r="B4139" s="78">
        <v>4253</v>
      </c>
      <c r="C4139" s="79" t="s">
        <v>64</v>
      </c>
      <c r="D4139" s="80">
        <v>43329.722222222219</v>
      </c>
      <c r="E4139" s="78" t="s">
        <v>39</v>
      </c>
      <c r="F4139" s="33">
        <v>43329.54583333333</v>
      </c>
      <c r="G4139" s="51">
        <f t="shared" si="529"/>
        <v>0.17638888888905058</v>
      </c>
      <c r="H4139" s="31" t="str">
        <f t="shared" si="530"/>
        <v>ACCEPTABLE</v>
      </c>
      <c r="J4139" s="33">
        <v>43329.71875</v>
      </c>
      <c r="K4139" s="33">
        <v>43329.728472222225</v>
      </c>
      <c r="L4139" s="27">
        <f t="shared" si="531"/>
        <v>9.7222222248092294E-3</v>
      </c>
      <c r="M4139" s="28" t="str">
        <f t="shared" si="532"/>
        <v>TRUE</v>
      </c>
      <c r="N4139" s="31" t="s">
        <v>39</v>
      </c>
      <c r="O4139" s="29" t="s">
        <v>485</v>
      </c>
      <c r="P4139"/>
      <c r="Q4139"/>
      <c r="R4139"/>
      <c r="S4139"/>
      <c r="T4139"/>
      <c r="U4139"/>
      <c r="V4139"/>
      <c r="W4139"/>
    </row>
    <row r="4140" spans="1:23" ht="27" customHeight="1" thickBot="1" x14ac:dyDescent="0.3">
      <c r="A4140" s="97">
        <v>20829</v>
      </c>
      <c r="B4140" s="74">
        <v>4254</v>
      </c>
      <c r="C4140" s="75" t="s">
        <v>68</v>
      </c>
      <c r="D4140" s="76">
        <v>43330.215277777781</v>
      </c>
      <c r="E4140" s="74" t="s">
        <v>41</v>
      </c>
      <c r="F4140" s="33">
        <v>43329.724999999999</v>
      </c>
      <c r="G4140" s="51">
        <f t="shared" si="529"/>
        <v>0.49027777778246673</v>
      </c>
      <c r="H4140" s="31" t="str">
        <f t="shared" si="530"/>
        <v>ACCEPTABLE</v>
      </c>
      <c r="J4140" s="33">
        <v>43330.213194444441</v>
      </c>
      <c r="K4140" s="33">
        <v>43330.222916666666</v>
      </c>
      <c r="L4140" s="27">
        <f t="shared" si="531"/>
        <v>9.7222222248092294E-3</v>
      </c>
      <c r="M4140" s="28" t="str">
        <f t="shared" si="532"/>
        <v>TRUE</v>
      </c>
      <c r="N4140" s="31" t="s">
        <v>41</v>
      </c>
      <c r="O4140" s="29" t="s">
        <v>1945</v>
      </c>
      <c r="P4140"/>
      <c r="Q4140"/>
      <c r="R4140"/>
      <c r="S4140"/>
      <c r="T4140"/>
      <c r="U4140"/>
      <c r="V4140"/>
      <c r="W4140"/>
    </row>
    <row r="4141" spans="1:23" ht="27" customHeight="1" thickBot="1" x14ac:dyDescent="0.3">
      <c r="A4141" s="97">
        <v>20829</v>
      </c>
      <c r="B4141" s="74">
        <v>4255</v>
      </c>
      <c r="C4141" s="75" t="s">
        <v>340</v>
      </c>
      <c r="D4141" s="76">
        <v>43330.243055555555</v>
      </c>
      <c r="E4141" s="74" t="s">
        <v>39</v>
      </c>
      <c r="F4141" s="33">
        <v>43329.724999999999</v>
      </c>
      <c r="G4141" s="51">
        <f t="shared" si="529"/>
        <v>0.51805555555620231</v>
      </c>
      <c r="H4141" s="31" t="str">
        <f t="shared" si="530"/>
        <v>ACCEPTABLE</v>
      </c>
      <c r="J4141" s="33">
        <v>43330.231944444444</v>
      </c>
      <c r="K4141" s="33">
        <v>43330.245833333334</v>
      </c>
      <c r="L4141" s="27">
        <f t="shared" si="531"/>
        <v>1.3888888890505768E-2</v>
      </c>
      <c r="M4141" s="28" t="str">
        <f t="shared" si="532"/>
        <v>TRUE</v>
      </c>
      <c r="N4141" s="31" t="s">
        <v>39</v>
      </c>
      <c r="O4141" s="29" t="s">
        <v>1946</v>
      </c>
      <c r="P4141"/>
      <c r="Q4141"/>
      <c r="R4141"/>
      <c r="S4141"/>
      <c r="T4141"/>
      <c r="U4141"/>
      <c r="V4141"/>
      <c r="W4141"/>
    </row>
    <row r="4142" spans="1:23" ht="27" customHeight="1" thickBot="1" x14ac:dyDescent="0.3">
      <c r="A4142" s="97">
        <v>20831</v>
      </c>
      <c r="B4142" s="74">
        <v>4256</v>
      </c>
      <c r="C4142" s="75" t="s">
        <v>40</v>
      </c>
      <c r="D4142" s="76">
        <v>43330.440972222219</v>
      </c>
      <c r="E4142" s="74" t="s">
        <v>41</v>
      </c>
      <c r="F4142" s="33">
        <v>43330.302777777775</v>
      </c>
      <c r="G4142" s="51">
        <f t="shared" si="529"/>
        <v>0.13819444444379769</v>
      </c>
      <c r="H4142" s="31" t="str">
        <f t="shared" si="530"/>
        <v>ACCEPTABLE</v>
      </c>
      <c r="J4142" s="33">
        <v>43330.427083333336</v>
      </c>
      <c r="K4142" s="33">
        <v>43330.439583333333</v>
      </c>
      <c r="L4142" s="27">
        <f t="shared" si="531"/>
        <v>1.2499999997089617E-2</v>
      </c>
      <c r="M4142" s="28" t="str">
        <f t="shared" si="532"/>
        <v>TRUE</v>
      </c>
      <c r="N4142" s="31" t="s">
        <v>41</v>
      </c>
      <c r="O4142" s="29" t="s">
        <v>1947</v>
      </c>
      <c r="P4142"/>
      <c r="Q4142"/>
      <c r="R4142"/>
      <c r="S4142"/>
      <c r="T4142"/>
      <c r="U4142"/>
      <c r="V4142"/>
      <c r="W4142"/>
    </row>
    <row r="4143" spans="1:23" ht="27" customHeight="1" thickBot="1" x14ac:dyDescent="0.3">
      <c r="A4143" s="97">
        <v>20831</v>
      </c>
      <c r="B4143" s="74">
        <v>4257</v>
      </c>
      <c r="C4143" s="75" t="s">
        <v>43</v>
      </c>
      <c r="D4143" s="76">
        <v>43330.46875</v>
      </c>
      <c r="E4143" s="74" t="s">
        <v>39</v>
      </c>
      <c r="F4143" s="33">
        <v>43330.302777777775</v>
      </c>
      <c r="G4143" s="51">
        <f t="shared" si="529"/>
        <v>0.16597222222480923</v>
      </c>
      <c r="H4143" s="31" t="str">
        <f t="shared" si="530"/>
        <v>ACCEPTABLE</v>
      </c>
      <c r="J4143" s="33">
        <v>43330.46597222222</v>
      </c>
      <c r="K4143" s="33">
        <v>43330.476388888892</v>
      </c>
      <c r="L4143" s="27">
        <f t="shared" si="531"/>
        <v>1.0416666671517305E-2</v>
      </c>
      <c r="M4143" s="28" t="str">
        <f t="shared" si="532"/>
        <v>TRUE</v>
      </c>
      <c r="N4143" s="31" t="s">
        <v>39</v>
      </c>
      <c r="O4143" s="29" t="s">
        <v>398</v>
      </c>
      <c r="P4143"/>
      <c r="Q4143"/>
      <c r="R4143"/>
      <c r="S4143"/>
      <c r="T4143"/>
      <c r="U4143"/>
      <c r="V4143"/>
      <c r="W4143"/>
    </row>
    <row r="4144" spans="1:23" ht="27" customHeight="1" thickBot="1" x14ac:dyDescent="0.3">
      <c r="A4144" s="97">
        <v>20832</v>
      </c>
      <c r="B4144" s="74">
        <v>4258</v>
      </c>
      <c r="C4144" s="75" t="s">
        <v>340</v>
      </c>
      <c r="D4144" s="76">
        <v>43330.621527777781</v>
      </c>
      <c r="E4144" s="74" t="s">
        <v>41</v>
      </c>
      <c r="F4144" s="33">
        <v>43330.302777777775</v>
      </c>
      <c r="G4144" s="51">
        <f t="shared" si="529"/>
        <v>0.31875000000582077</v>
      </c>
      <c r="H4144" s="31" t="str">
        <f t="shared" si="530"/>
        <v>ACCEPTABLE</v>
      </c>
      <c r="J4144" s="33">
        <v>43330.621527777781</v>
      </c>
      <c r="K4144" s="33">
        <v>43330.631249999999</v>
      </c>
      <c r="L4144" s="27">
        <f t="shared" si="531"/>
        <v>9.7222222175332718E-3</v>
      </c>
      <c r="M4144" s="28" t="str">
        <f t="shared" si="532"/>
        <v>TRUE</v>
      </c>
      <c r="N4144" s="31" t="s">
        <v>41</v>
      </c>
      <c r="O4144" s="29" t="s">
        <v>1144</v>
      </c>
      <c r="P4144"/>
      <c r="Q4144"/>
      <c r="R4144"/>
      <c r="S4144"/>
      <c r="T4144"/>
      <c r="U4144"/>
      <c r="V4144"/>
      <c r="W4144"/>
    </row>
    <row r="4145" spans="1:23" ht="27" customHeight="1" thickBot="1" x14ac:dyDescent="0.3">
      <c r="A4145" s="98">
        <v>20833</v>
      </c>
      <c r="B4145" s="78">
        <v>4260</v>
      </c>
      <c r="C4145" s="79" t="s">
        <v>40</v>
      </c>
      <c r="D4145" s="80">
        <v>43330.670138888891</v>
      </c>
      <c r="E4145" s="78" t="s">
        <v>41</v>
      </c>
      <c r="F4145" s="33">
        <v>43330.302777777775</v>
      </c>
      <c r="G4145" s="51">
        <f t="shared" si="529"/>
        <v>0.367361111115315</v>
      </c>
      <c r="H4145" s="31" t="str">
        <f t="shared" si="530"/>
        <v>ACCEPTABLE</v>
      </c>
      <c r="J4145" s="33">
        <v>43330.645833333336</v>
      </c>
      <c r="K4145" s="33">
        <v>43330.658333333333</v>
      </c>
      <c r="L4145" s="27">
        <f t="shared" si="531"/>
        <v>1.2499999997089617E-2</v>
      </c>
      <c r="M4145" s="28" t="str">
        <f t="shared" si="532"/>
        <v>TRUE</v>
      </c>
      <c r="N4145" s="31" t="s">
        <v>128</v>
      </c>
      <c r="O4145" s="29" t="s">
        <v>1948</v>
      </c>
      <c r="P4145"/>
      <c r="Q4145"/>
      <c r="R4145"/>
      <c r="S4145"/>
      <c r="T4145"/>
      <c r="U4145"/>
      <c r="V4145"/>
      <c r="W4145"/>
    </row>
    <row r="4146" spans="1:23" ht="27" customHeight="1" thickBot="1" x14ac:dyDescent="0.3">
      <c r="A4146" s="98">
        <v>20833</v>
      </c>
      <c r="B4146" s="78">
        <v>4261</v>
      </c>
      <c r="C4146" s="79" t="s">
        <v>40</v>
      </c>
      <c r="D4146" s="80">
        <v>43330.677083333336</v>
      </c>
      <c r="E4146" s="78" t="s">
        <v>39</v>
      </c>
      <c r="F4146" s="33">
        <v>43330.67291666667</v>
      </c>
      <c r="G4146" s="51">
        <f t="shared" si="529"/>
        <v>4.166666665696539E-3</v>
      </c>
      <c r="H4146" s="31" t="str">
        <f t="shared" si="530"/>
        <v>TOO LATE</v>
      </c>
      <c r="J4146" s="33">
        <v>43330.67291666667</v>
      </c>
      <c r="K4146" s="33">
        <v>43330.684027777781</v>
      </c>
      <c r="L4146" s="27">
        <f t="shared" si="531"/>
        <v>1.1111111110949423E-2</v>
      </c>
      <c r="M4146" s="28" t="str">
        <f t="shared" si="532"/>
        <v>TRUE</v>
      </c>
      <c r="N4146" s="31" t="s">
        <v>39</v>
      </c>
      <c r="O4146" s="29" t="s">
        <v>1137</v>
      </c>
      <c r="P4146"/>
      <c r="Q4146"/>
      <c r="R4146"/>
      <c r="S4146"/>
      <c r="T4146"/>
      <c r="U4146"/>
      <c r="V4146"/>
      <c r="W4146"/>
    </row>
    <row r="4147" spans="1:23" ht="27" customHeight="1" thickBot="1" x14ac:dyDescent="0.3">
      <c r="A4147" s="97">
        <v>20831</v>
      </c>
      <c r="B4147" s="74">
        <v>4262</v>
      </c>
      <c r="C4147" s="75" t="s">
        <v>43</v>
      </c>
      <c r="D4147" s="76">
        <v>43330.777777777781</v>
      </c>
      <c r="E4147" s="74" t="s">
        <v>41</v>
      </c>
      <c r="F4147" s="33">
        <v>43330.67291666667</v>
      </c>
      <c r="G4147" s="51">
        <f t="shared" si="529"/>
        <v>0.10486111111094942</v>
      </c>
      <c r="H4147" s="31" t="str">
        <f t="shared" si="530"/>
        <v>ACCEPTABLE</v>
      </c>
      <c r="J4147" s="33">
        <v>43330.741666666669</v>
      </c>
      <c r="K4147" s="33">
        <v>43330.75</v>
      </c>
      <c r="L4147" s="27">
        <f t="shared" si="531"/>
        <v>8.333333331393078E-3</v>
      </c>
      <c r="M4147" s="28" t="str">
        <f t="shared" si="532"/>
        <v>TRUE</v>
      </c>
      <c r="N4147" s="31" t="s">
        <v>41</v>
      </c>
      <c r="O4147" s="29" t="s">
        <v>398</v>
      </c>
      <c r="P4147"/>
      <c r="Q4147"/>
      <c r="R4147"/>
      <c r="S4147"/>
      <c r="T4147"/>
      <c r="U4147"/>
      <c r="V4147"/>
      <c r="W4147"/>
    </row>
    <row r="4148" spans="1:23" ht="27" customHeight="1" thickBot="1" x14ac:dyDescent="0.3">
      <c r="A4148" s="97">
        <v>20831</v>
      </c>
      <c r="B4148" s="74">
        <v>4263</v>
      </c>
      <c r="C4148" s="75" t="s">
        <v>40</v>
      </c>
      <c r="D4148" s="76">
        <v>43330.805555555555</v>
      </c>
      <c r="E4148" s="74" t="s">
        <v>39</v>
      </c>
      <c r="F4148" s="33">
        <v>43330.67291666667</v>
      </c>
      <c r="G4148" s="51">
        <f t="shared" si="529"/>
        <v>0.132638888884685</v>
      </c>
      <c r="H4148" s="31" t="str">
        <f t="shared" si="530"/>
        <v>ACCEPTABLE</v>
      </c>
      <c r="J4148" s="33">
        <v>43330.793055555558</v>
      </c>
      <c r="K4148" s="33">
        <v>43330.803472222222</v>
      </c>
      <c r="L4148" s="27">
        <f t="shared" si="531"/>
        <v>1.0416666664241347E-2</v>
      </c>
      <c r="M4148" s="28" t="str">
        <f t="shared" si="532"/>
        <v>TRUE</v>
      </c>
      <c r="N4148" s="31" t="s">
        <v>39</v>
      </c>
      <c r="O4148" s="29" t="s">
        <v>1949</v>
      </c>
      <c r="P4148"/>
      <c r="Q4148"/>
      <c r="R4148"/>
      <c r="S4148"/>
      <c r="T4148"/>
      <c r="U4148"/>
      <c r="V4148"/>
      <c r="W4148"/>
    </row>
    <row r="4149" spans="1:23" ht="27" customHeight="1" thickBot="1" x14ac:dyDescent="0.3">
      <c r="A4149" s="98">
        <v>20834</v>
      </c>
      <c r="B4149" s="78">
        <v>4264</v>
      </c>
      <c r="C4149" s="79" t="s">
        <v>40</v>
      </c>
      <c r="D4149" s="80">
        <v>43331.354166666664</v>
      </c>
      <c r="E4149" s="78" t="s">
        <v>41</v>
      </c>
      <c r="F4149" s="33">
        <v>43331.286805555559</v>
      </c>
      <c r="G4149" s="51">
        <f t="shared" si="529"/>
        <v>6.7361111105128657E-2</v>
      </c>
      <c r="H4149" s="31" t="str">
        <f t="shared" si="530"/>
        <v>ACCEPTABLE</v>
      </c>
      <c r="J4149" s="33">
        <v>43331.36041666667</v>
      </c>
      <c r="K4149" s="33">
        <v>43331.375</v>
      </c>
      <c r="L4149" s="27">
        <f t="shared" si="531"/>
        <v>1.4583333329937886E-2</v>
      </c>
      <c r="M4149" s="28" t="str">
        <f t="shared" si="532"/>
        <v>TRUE</v>
      </c>
      <c r="N4149" s="31" t="s">
        <v>41</v>
      </c>
      <c r="O4149" s="29" t="s">
        <v>1914</v>
      </c>
      <c r="P4149"/>
      <c r="Q4149"/>
      <c r="R4149"/>
      <c r="S4149"/>
      <c r="T4149"/>
      <c r="U4149"/>
      <c r="V4149"/>
      <c r="W4149"/>
    </row>
    <row r="4150" spans="1:23" ht="27" customHeight="1" thickBot="1" x14ac:dyDescent="0.3">
      <c r="A4150" s="98">
        <v>20834</v>
      </c>
      <c r="B4150" s="78">
        <v>4265</v>
      </c>
      <c r="C4150" s="79" t="s">
        <v>43</v>
      </c>
      <c r="D4150" s="80">
        <v>43331.385416666664</v>
      </c>
      <c r="E4150" s="78" t="s">
        <v>39</v>
      </c>
      <c r="F4150" s="33">
        <v>43331.286805555559</v>
      </c>
      <c r="G4150" s="51">
        <f t="shared" si="529"/>
        <v>9.8611111105128657E-2</v>
      </c>
      <c r="H4150" s="31" t="str">
        <f t="shared" si="530"/>
        <v>ACCEPTABLE</v>
      </c>
      <c r="J4150" s="33">
        <v>43331.393055555556</v>
      </c>
      <c r="K4150" s="33">
        <v>43331.402083333334</v>
      </c>
      <c r="L4150" s="27">
        <f t="shared" si="531"/>
        <v>9.0277777781011537E-3</v>
      </c>
      <c r="M4150" s="28" t="str">
        <f t="shared" si="532"/>
        <v>TRUE</v>
      </c>
      <c r="N4150" s="31" t="s">
        <v>39</v>
      </c>
      <c r="O4150" s="29" t="s">
        <v>398</v>
      </c>
      <c r="P4150"/>
      <c r="Q4150"/>
      <c r="R4150"/>
      <c r="S4150"/>
      <c r="T4150"/>
      <c r="U4150"/>
      <c r="V4150"/>
      <c r="W4150"/>
    </row>
    <row r="4151" spans="1:23" ht="27" customHeight="1" thickBot="1" x14ac:dyDescent="0.3">
      <c r="A4151" s="98">
        <v>20832</v>
      </c>
      <c r="B4151" s="78">
        <v>4266</v>
      </c>
      <c r="C4151" s="79" t="s">
        <v>178</v>
      </c>
      <c r="D4151" s="80">
        <v>43332.361111111109</v>
      </c>
      <c r="E4151" s="78" t="s">
        <v>41</v>
      </c>
      <c r="F4151" s="33">
        <v>43332.287499999999</v>
      </c>
      <c r="G4151" s="51">
        <f t="shared" si="529"/>
        <v>7.3611111110949423E-2</v>
      </c>
      <c r="H4151" s="31" t="str">
        <f t="shared" si="530"/>
        <v>ACCEPTABLE</v>
      </c>
      <c r="J4151" s="33">
        <v>43332.350694444445</v>
      </c>
      <c r="K4151" s="33">
        <v>43332.36041666667</v>
      </c>
      <c r="L4151" s="27">
        <f t="shared" si="531"/>
        <v>9.7222222248092294E-3</v>
      </c>
      <c r="M4151" s="28" t="str">
        <f t="shared" si="532"/>
        <v>TRUE</v>
      </c>
      <c r="N4151" s="31" t="s">
        <v>41</v>
      </c>
      <c r="O4151" s="29" t="s">
        <v>633</v>
      </c>
      <c r="P4151"/>
      <c r="Q4151"/>
      <c r="R4151"/>
      <c r="S4151"/>
      <c r="T4151"/>
      <c r="U4151"/>
      <c r="V4151"/>
      <c r="W4151"/>
    </row>
    <row r="4152" spans="1:23" ht="27" customHeight="1" thickBot="1" x14ac:dyDescent="0.3">
      <c r="A4152" s="97">
        <v>20832</v>
      </c>
      <c r="B4152" s="74">
        <v>4267</v>
      </c>
      <c r="C4152" s="75" t="s">
        <v>53</v>
      </c>
      <c r="D4152" s="76">
        <v>43332.40625</v>
      </c>
      <c r="E4152" s="74" t="s">
        <v>39</v>
      </c>
      <c r="F4152" s="33">
        <v>43332.287499999999</v>
      </c>
      <c r="G4152" s="51">
        <f t="shared" si="529"/>
        <v>0.11875000000145519</v>
      </c>
      <c r="H4152" s="31" t="str">
        <f t="shared" si="530"/>
        <v>ACCEPTABLE</v>
      </c>
      <c r="J4152" s="33">
        <v>43332.413888888892</v>
      </c>
      <c r="K4152" s="33">
        <v>43332.42291666667</v>
      </c>
      <c r="L4152" s="27">
        <f t="shared" si="531"/>
        <v>9.0277777781011537E-3</v>
      </c>
      <c r="M4152" s="28" t="str">
        <f t="shared" si="532"/>
        <v>TRUE</v>
      </c>
      <c r="N4152" s="31" t="s">
        <v>39</v>
      </c>
      <c r="O4152" s="29" t="s">
        <v>633</v>
      </c>
      <c r="P4152"/>
      <c r="Q4152"/>
      <c r="R4152"/>
      <c r="S4152"/>
      <c r="T4152"/>
      <c r="U4152"/>
      <c r="V4152"/>
      <c r="W4152"/>
    </row>
    <row r="4153" spans="1:23" ht="27" customHeight="1" thickBot="1" x14ac:dyDescent="0.3">
      <c r="A4153" s="97">
        <v>20834</v>
      </c>
      <c r="B4153" s="74">
        <v>4268</v>
      </c>
      <c r="C4153" s="75" t="s">
        <v>40</v>
      </c>
      <c r="D4153" s="76">
        <v>43332.447916666664</v>
      </c>
      <c r="E4153" s="74" t="s">
        <v>41</v>
      </c>
      <c r="F4153" s="33">
        <v>43332.287499999999</v>
      </c>
      <c r="G4153" s="51">
        <f t="shared" si="529"/>
        <v>0.16041666666569654</v>
      </c>
      <c r="H4153" s="31" t="str">
        <f t="shared" si="530"/>
        <v>ACCEPTABLE</v>
      </c>
      <c r="J4153" s="33">
        <v>43332.429166666669</v>
      </c>
      <c r="K4153" s="33">
        <v>43332.44027777778</v>
      </c>
      <c r="L4153" s="27">
        <f t="shared" si="531"/>
        <v>1.1111111110949423E-2</v>
      </c>
      <c r="M4153" s="28" t="str">
        <f t="shared" si="532"/>
        <v>TRUE</v>
      </c>
      <c r="N4153" s="31" t="s">
        <v>41</v>
      </c>
      <c r="O4153" s="29" t="s">
        <v>1914</v>
      </c>
      <c r="P4153"/>
      <c r="Q4153"/>
      <c r="R4153"/>
      <c r="S4153"/>
      <c r="T4153"/>
      <c r="U4153"/>
      <c r="V4153"/>
      <c r="W4153"/>
    </row>
    <row r="4154" spans="1:23" ht="27" customHeight="1" thickBot="1" x14ac:dyDescent="0.3">
      <c r="A4154" s="97">
        <v>20834</v>
      </c>
      <c r="B4154" s="74">
        <v>4269</v>
      </c>
      <c r="C4154" s="75" t="s">
        <v>43</v>
      </c>
      <c r="D4154" s="76">
        <v>43332.479166666664</v>
      </c>
      <c r="E4154" s="74" t="s">
        <v>39</v>
      </c>
      <c r="F4154" s="33">
        <v>43332.287499999999</v>
      </c>
      <c r="G4154" s="51">
        <f t="shared" si="529"/>
        <v>0.19166666666569654</v>
      </c>
      <c r="H4154" s="31" t="str">
        <f t="shared" si="530"/>
        <v>ACCEPTABLE</v>
      </c>
      <c r="J4154" s="33">
        <v>43332.467361111114</v>
      </c>
      <c r="K4154" s="33">
        <v>43332.476388888892</v>
      </c>
      <c r="L4154" s="27">
        <f t="shared" si="531"/>
        <v>9.0277777781011537E-3</v>
      </c>
      <c r="M4154" s="28" t="str">
        <f t="shared" si="532"/>
        <v>TRUE</v>
      </c>
      <c r="N4154" s="31" t="s">
        <v>39</v>
      </c>
      <c r="O4154" s="29" t="s">
        <v>398</v>
      </c>
      <c r="P4154"/>
      <c r="Q4154"/>
      <c r="R4154"/>
      <c r="S4154"/>
      <c r="T4154"/>
      <c r="U4154"/>
      <c r="V4154"/>
      <c r="W4154"/>
    </row>
    <row r="4155" spans="1:23" ht="27" customHeight="1" thickBot="1" x14ac:dyDescent="0.3">
      <c r="A4155" s="97">
        <v>20832</v>
      </c>
      <c r="B4155" s="74">
        <v>4270</v>
      </c>
      <c r="C4155" s="75" t="s">
        <v>51</v>
      </c>
      <c r="D4155" s="76">
        <v>43332.798611111109</v>
      </c>
      <c r="E4155" s="74" t="s">
        <v>41</v>
      </c>
      <c r="F4155" s="33">
        <v>43332.722222222219</v>
      </c>
      <c r="G4155" s="51">
        <f t="shared" si="529"/>
        <v>7.6388888890505768E-2</v>
      </c>
      <c r="H4155" s="31" t="str">
        <f t="shared" si="530"/>
        <v>ACCEPTABLE</v>
      </c>
      <c r="J4155" s="33">
        <v>43332.79791666667</v>
      </c>
      <c r="K4155" s="33">
        <v>43332.806250000001</v>
      </c>
      <c r="L4155" s="27">
        <f t="shared" si="531"/>
        <v>8.333333331393078E-3</v>
      </c>
      <c r="M4155" s="28" t="str">
        <f t="shared" si="532"/>
        <v>TRUE</v>
      </c>
      <c r="N4155" s="31" t="s">
        <v>41</v>
      </c>
      <c r="O4155" s="29" t="s">
        <v>648</v>
      </c>
      <c r="P4155"/>
      <c r="Q4155"/>
      <c r="R4155"/>
      <c r="S4155"/>
      <c r="T4155"/>
      <c r="U4155"/>
      <c r="V4155"/>
      <c r="W4155"/>
    </row>
    <row r="4156" spans="1:23" ht="27" customHeight="1" thickBot="1" x14ac:dyDescent="0.3">
      <c r="A4156" s="97">
        <v>20832</v>
      </c>
      <c r="B4156" s="74">
        <v>4271</v>
      </c>
      <c r="C4156" s="75" t="s">
        <v>340</v>
      </c>
      <c r="D4156" s="76">
        <v>43332.819444444445</v>
      </c>
      <c r="E4156" s="74" t="s">
        <v>39</v>
      </c>
      <c r="F4156" s="33">
        <v>43332.722222222219</v>
      </c>
      <c r="G4156" s="51">
        <f t="shared" si="529"/>
        <v>9.7222222226264421E-2</v>
      </c>
      <c r="H4156" s="31" t="str">
        <f t="shared" si="530"/>
        <v>ACCEPTABLE</v>
      </c>
      <c r="J4156" s="33">
        <v>43332.816666666666</v>
      </c>
      <c r="K4156" s="33">
        <v>43332.828472222223</v>
      </c>
      <c r="L4156" s="27">
        <f t="shared" si="531"/>
        <v>1.1805555557657499E-2</v>
      </c>
      <c r="M4156" s="28" t="str">
        <f t="shared" si="532"/>
        <v>TRUE</v>
      </c>
      <c r="N4156" s="31" t="s">
        <v>39</v>
      </c>
      <c r="O4156" s="29" t="s">
        <v>829</v>
      </c>
      <c r="P4156"/>
      <c r="Q4156"/>
      <c r="R4156"/>
      <c r="S4156"/>
      <c r="T4156"/>
      <c r="U4156"/>
      <c r="V4156"/>
      <c r="W4156"/>
    </row>
    <row r="4157" spans="1:23" ht="27" customHeight="1" thickBot="1" x14ac:dyDescent="0.3">
      <c r="A4157" s="97">
        <v>20834</v>
      </c>
      <c r="B4157" s="74">
        <v>4272</v>
      </c>
      <c r="C4157" s="75" t="s">
        <v>43</v>
      </c>
      <c r="D4157" s="76">
        <v>43333.027777777781</v>
      </c>
      <c r="E4157" s="74" t="s">
        <v>41</v>
      </c>
      <c r="F4157" s="33">
        <v>43332.973611111112</v>
      </c>
      <c r="G4157" s="51">
        <f t="shared" si="529"/>
        <v>5.4166666668606922E-2</v>
      </c>
      <c r="H4157" s="31" t="str">
        <f t="shared" si="530"/>
        <v>ACCEPTABLE</v>
      </c>
      <c r="J4157" s="33">
        <v>43333.027083333334</v>
      </c>
      <c r="K4157" s="33">
        <v>43333.035416666666</v>
      </c>
      <c r="L4157" s="27">
        <f t="shared" si="531"/>
        <v>8.333333331393078E-3</v>
      </c>
      <c r="M4157" s="28" t="str">
        <f t="shared" si="532"/>
        <v>TRUE</v>
      </c>
      <c r="N4157" s="31" t="s">
        <v>41</v>
      </c>
      <c r="O4157" s="29" t="s">
        <v>398</v>
      </c>
      <c r="P4157"/>
      <c r="Q4157"/>
      <c r="R4157"/>
      <c r="S4157"/>
      <c r="T4157"/>
      <c r="U4157"/>
      <c r="V4157"/>
      <c r="W4157"/>
    </row>
    <row r="4158" spans="1:23" ht="27" customHeight="1" thickBot="1" x14ac:dyDescent="0.3">
      <c r="A4158" s="97">
        <v>20834</v>
      </c>
      <c r="B4158" s="74">
        <v>4273</v>
      </c>
      <c r="C4158" s="75" t="s">
        <v>40</v>
      </c>
      <c r="D4158" s="76">
        <v>43333.055555555555</v>
      </c>
      <c r="E4158" s="74" t="s">
        <v>39</v>
      </c>
      <c r="F4158" s="33">
        <v>43332.973611111112</v>
      </c>
      <c r="G4158" s="51">
        <f t="shared" si="529"/>
        <v>8.1944444442342501E-2</v>
      </c>
      <c r="H4158" s="31" t="str">
        <f t="shared" si="530"/>
        <v>ACCEPTABLE</v>
      </c>
      <c r="J4158" s="33">
        <v>43333.055555555555</v>
      </c>
      <c r="K4158" s="33">
        <v>43333.064583333333</v>
      </c>
      <c r="L4158" s="27">
        <f t="shared" si="531"/>
        <v>9.0277777781011537E-3</v>
      </c>
      <c r="M4158" s="28" t="str">
        <f t="shared" si="532"/>
        <v>TRUE</v>
      </c>
      <c r="N4158" s="31" t="s">
        <v>39</v>
      </c>
      <c r="O4158" s="29" t="s">
        <v>1914</v>
      </c>
      <c r="P4158"/>
      <c r="Q4158"/>
      <c r="R4158"/>
      <c r="S4158"/>
      <c r="T4158"/>
      <c r="U4158"/>
      <c r="V4158"/>
      <c r="W4158"/>
    </row>
    <row r="4159" spans="1:23" ht="27" customHeight="1" thickBot="1" x14ac:dyDescent="0.3">
      <c r="A4159" s="98">
        <v>20835</v>
      </c>
      <c r="B4159" s="78">
        <v>4274</v>
      </c>
      <c r="C4159" s="79" t="s">
        <v>40</v>
      </c>
      <c r="D4159" s="80">
        <v>43335.291666666664</v>
      </c>
      <c r="E4159" s="78" t="s">
        <v>41</v>
      </c>
      <c r="F4159" s="33">
        <v>43335.224999999999</v>
      </c>
      <c r="G4159" s="51">
        <f t="shared" si="529"/>
        <v>6.6666666665696539E-2</v>
      </c>
      <c r="H4159" s="31" t="str">
        <f t="shared" si="530"/>
        <v>ACCEPTABLE</v>
      </c>
      <c r="J4159" s="33">
        <v>43335.270138888889</v>
      </c>
      <c r="K4159" s="33">
        <v>43335.28125</v>
      </c>
      <c r="L4159" s="27">
        <f t="shared" si="531"/>
        <v>1.1111111110949423E-2</v>
      </c>
      <c r="M4159" s="28" t="str">
        <f t="shared" si="532"/>
        <v>TRUE</v>
      </c>
      <c r="N4159" s="31" t="s">
        <v>41</v>
      </c>
      <c r="O4159" s="29" t="s">
        <v>1950</v>
      </c>
      <c r="P4159"/>
      <c r="Q4159"/>
      <c r="R4159"/>
      <c r="S4159"/>
      <c r="T4159"/>
      <c r="U4159"/>
      <c r="V4159"/>
      <c r="W4159"/>
    </row>
    <row r="4160" spans="1:23" ht="27" customHeight="1" thickBot="1" x14ac:dyDescent="0.3">
      <c r="A4160" s="98">
        <v>20835</v>
      </c>
      <c r="B4160" s="78">
        <v>4275</v>
      </c>
      <c r="C4160" s="79" t="s">
        <v>40</v>
      </c>
      <c r="D4160" s="80">
        <v>43335.309027777781</v>
      </c>
      <c r="E4160" s="78" t="s">
        <v>39</v>
      </c>
      <c r="F4160" s="33">
        <v>43335.224999999999</v>
      </c>
      <c r="G4160" s="51">
        <f t="shared" si="529"/>
        <v>8.4027777782466728E-2</v>
      </c>
      <c r="H4160" s="31" t="str">
        <f t="shared" si="530"/>
        <v>ACCEPTABLE</v>
      </c>
      <c r="J4160" s="33">
        <v>43335.29791666667</v>
      </c>
      <c r="K4160" s="33">
        <v>43335.310416666667</v>
      </c>
      <c r="L4160" s="27">
        <f t="shared" si="531"/>
        <v>1.2499999997089617E-2</v>
      </c>
      <c r="M4160" s="28" t="str">
        <f t="shared" si="532"/>
        <v>TRUE</v>
      </c>
      <c r="N4160" s="31" t="s">
        <v>39</v>
      </c>
      <c r="O4160" s="29" t="s">
        <v>1950</v>
      </c>
      <c r="P4160"/>
      <c r="Q4160"/>
      <c r="R4160"/>
      <c r="S4160"/>
      <c r="T4160"/>
      <c r="U4160"/>
      <c r="V4160"/>
      <c r="W4160"/>
    </row>
    <row r="4161" spans="1:23" ht="27" customHeight="1" thickBot="1" x14ac:dyDescent="0.3">
      <c r="A4161" s="97">
        <v>20836</v>
      </c>
      <c r="B4161" s="74">
        <v>4276</v>
      </c>
      <c r="C4161" s="75" t="s">
        <v>340</v>
      </c>
      <c r="D4161" s="76">
        <v>43336.267361111109</v>
      </c>
      <c r="E4161" s="74" t="s">
        <v>41</v>
      </c>
      <c r="F4161" s="33">
        <v>43336.2</v>
      </c>
      <c r="G4161" s="51">
        <f t="shared" si="529"/>
        <v>6.7361111112404615E-2</v>
      </c>
      <c r="H4161" s="31" t="str">
        <f t="shared" si="530"/>
        <v>ACCEPTABLE</v>
      </c>
      <c r="J4161" s="33">
        <v>43336.258333333331</v>
      </c>
      <c r="K4161" s="33">
        <v>43336.267361111109</v>
      </c>
      <c r="L4161" s="27">
        <f t="shared" si="531"/>
        <v>9.0277777781011537E-3</v>
      </c>
      <c r="M4161" s="28" t="str">
        <f t="shared" si="532"/>
        <v>TRUE</v>
      </c>
      <c r="N4161" s="31" t="s">
        <v>41</v>
      </c>
      <c r="O4161" s="29" t="s">
        <v>1951</v>
      </c>
      <c r="P4161"/>
      <c r="Q4161"/>
      <c r="R4161"/>
      <c r="S4161"/>
      <c r="T4161"/>
      <c r="U4161"/>
      <c r="V4161"/>
      <c r="W4161"/>
    </row>
    <row r="4162" spans="1:23" ht="27" customHeight="1" thickBot="1" x14ac:dyDescent="0.3">
      <c r="A4162" s="130">
        <v>20836</v>
      </c>
      <c r="B4162" s="130">
        <v>4277</v>
      </c>
      <c r="C4162" s="131" t="s">
        <v>1261</v>
      </c>
      <c r="D4162" s="158">
        <v>43336.291666666664</v>
      </c>
      <c r="E4162" s="130" t="s">
        <v>128</v>
      </c>
      <c r="F4162" s="33">
        <v>43336.2</v>
      </c>
      <c r="G4162" s="51">
        <f t="shared" ref="G4162:G4216" si="533">IF(D4162="","",D4162-F4162)</f>
        <v>9.1666666667151731E-2</v>
      </c>
      <c r="H4162" s="31" t="str">
        <f t="shared" si="530"/>
        <v>ACCEPTABLE</v>
      </c>
      <c r="J4162" s="33">
        <v>43336.288888888892</v>
      </c>
      <c r="K4162" s="33">
        <v>43336.291666666664</v>
      </c>
      <c r="L4162" s="27">
        <f t="shared" si="531"/>
        <v>2.7777777722803876E-3</v>
      </c>
      <c r="M4162" s="28" t="str">
        <f t="shared" si="532"/>
        <v>TRUE</v>
      </c>
      <c r="N4162" s="31" t="s">
        <v>128</v>
      </c>
      <c r="O4162" s="29" t="s">
        <v>1952</v>
      </c>
      <c r="P4162"/>
      <c r="Q4162"/>
      <c r="R4162"/>
      <c r="S4162"/>
      <c r="T4162"/>
      <c r="U4162"/>
      <c r="V4162"/>
      <c r="W4162"/>
    </row>
    <row r="4163" spans="1:23" ht="27" customHeight="1" thickBot="1" x14ac:dyDescent="0.3">
      <c r="A4163" s="98">
        <v>20837</v>
      </c>
      <c r="B4163" s="78">
        <v>4278</v>
      </c>
      <c r="C4163" s="79" t="s">
        <v>40</v>
      </c>
      <c r="D4163" s="80">
        <v>43336.309027777781</v>
      </c>
      <c r="E4163" s="78" t="s">
        <v>39</v>
      </c>
      <c r="F4163" s="33">
        <v>43336.2</v>
      </c>
      <c r="G4163" s="51">
        <f t="shared" si="533"/>
        <v>0.10902777778392192</v>
      </c>
      <c r="H4163" s="31" t="str">
        <f t="shared" si="530"/>
        <v>ACCEPTABLE</v>
      </c>
      <c r="J4163" s="33">
        <v>43336.308333333334</v>
      </c>
      <c r="K4163" s="33">
        <v>43336.322916666664</v>
      </c>
      <c r="L4163" s="27">
        <f t="shared" si="531"/>
        <v>1.4583333329937886E-2</v>
      </c>
      <c r="M4163" s="28" t="str">
        <f t="shared" si="532"/>
        <v>TRUE</v>
      </c>
      <c r="N4163" s="31" t="s">
        <v>39</v>
      </c>
      <c r="O4163" s="29" t="s">
        <v>1868</v>
      </c>
      <c r="P4163"/>
      <c r="Q4163"/>
      <c r="R4163"/>
      <c r="S4163"/>
      <c r="T4163"/>
      <c r="U4163"/>
      <c r="V4163"/>
      <c r="W4163"/>
    </row>
    <row r="4164" spans="1:23" ht="27" customHeight="1" thickBot="1" x14ac:dyDescent="0.3">
      <c r="A4164" s="98">
        <v>20838</v>
      </c>
      <c r="B4164" s="78">
        <v>4279</v>
      </c>
      <c r="C4164" s="79" t="s">
        <v>40</v>
      </c>
      <c r="D4164" s="80">
        <v>43336.673611111109</v>
      </c>
      <c r="E4164" s="78" t="s">
        <v>41</v>
      </c>
      <c r="F4164" s="33">
        <v>43336.612500000003</v>
      </c>
      <c r="G4164" s="51">
        <f t="shared" si="533"/>
        <v>6.1111111106583849E-2</v>
      </c>
      <c r="H4164" s="31" t="str">
        <f t="shared" si="530"/>
        <v>ACCEPTABLE</v>
      </c>
      <c r="J4164" s="33">
        <v>43336.668749999997</v>
      </c>
      <c r="K4164" s="33">
        <v>43336.677777777775</v>
      </c>
      <c r="L4164" s="27">
        <f t="shared" si="531"/>
        <v>9.0277777781011537E-3</v>
      </c>
      <c r="M4164" s="28" t="str">
        <f t="shared" si="532"/>
        <v>TRUE</v>
      </c>
      <c r="N4164" s="31" t="s">
        <v>41</v>
      </c>
      <c r="O4164" s="29" t="s">
        <v>1837</v>
      </c>
      <c r="P4164"/>
      <c r="Q4164"/>
      <c r="R4164"/>
      <c r="S4164"/>
      <c r="T4164"/>
      <c r="U4164"/>
      <c r="V4164"/>
      <c r="W4164"/>
    </row>
    <row r="4165" spans="1:23" ht="27" customHeight="1" thickBot="1" x14ac:dyDescent="0.3">
      <c r="A4165" s="98">
        <v>20838</v>
      </c>
      <c r="B4165" s="78">
        <v>4280</v>
      </c>
      <c r="C4165" s="79" t="s">
        <v>43</v>
      </c>
      <c r="D4165" s="80">
        <v>43336.701388888891</v>
      </c>
      <c r="E4165" s="78" t="s">
        <v>39</v>
      </c>
      <c r="F4165" s="33">
        <v>43336.612500000003</v>
      </c>
      <c r="G4165" s="51">
        <f t="shared" si="533"/>
        <v>8.8888888887595385E-2</v>
      </c>
      <c r="H4165" s="31" t="str">
        <f t="shared" si="530"/>
        <v>ACCEPTABLE</v>
      </c>
      <c r="J4165" s="33">
        <v>43336.706250000003</v>
      </c>
      <c r="K4165" s="33">
        <v>43336.715277777781</v>
      </c>
      <c r="L4165" s="27">
        <f t="shared" si="531"/>
        <v>9.0277777781011537E-3</v>
      </c>
      <c r="M4165" s="28" t="str">
        <f t="shared" si="532"/>
        <v>TRUE</v>
      </c>
      <c r="N4165" s="31" t="s">
        <v>39</v>
      </c>
      <c r="O4165" s="29" t="s">
        <v>398</v>
      </c>
      <c r="P4165"/>
      <c r="Q4165"/>
      <c r="R4165"/>
      <c r="S4165"/>
      <c r="T4165"/>
      <c r="U4165"/>
      <c r="V4165"/>
      <c r="W4165"/>
    </row>
    <row r="4166" spans="1:23" ht="27" customHeight="1" thickBot="1" x14ac:dyDescent="0.3">
      <c r="A4166" s="97">
        <v>20836</v>
      </c>
      <c r="B4166" s="74">
        <v>4281</v>
      </c>
      <c r="C4166" s="75" t="s">
        <v>51</v>
      </c>
      <c r="D4166" s="76">
        <v>43337.236111111109</v>
      </c>
      <c r="E4166" s="74" t="s">
        <v>41</v>
      </c>
      <c r="F4166" s="33">
        <v>43337.195833333331</v>
      </c>
      <c r="G4166" s="51">
        <f t="shared" si="533"/>
        <v>4.0277777778101154E-2</v>
      </c>
      <c r="H4166" s="31" t="str">
        <f t="shared" si="530"/>
        <v>TOO LATE</v>
      </c>
      <c r="J4166" s="33">
        <v>43337.223611111112</v>
      </c>
      <c r="K4166" s="33">
        <v>43337.230555555558</v>
      </c>
      <c r="L4166" s="27">
        <f t="shared" si="531"/>
        <v>6.9444444452528842E-3</v>
      </c>
      <c r="M4166" s="28" t="str">
        <f t="shared" si="532"/>
        <v>TRUE</v>
      </c>
      <c r="N4166" s="31" t="s">
        <v>41</v>
      </c>
      <c r="O4166" s="29" t="s">
        <v>1385</v>
      </c>
      <c r="P4166"/>
      <c r="Q4166"/>
      <c r="R4166"/>
      <c r="S4166"/>
      <c r="T4166"/>
      <c r="U4166"/>
      <c r="V4166"/>
      <c r="W4166"/>
    </row>
    <row r="4167" spans="1:23" ht="27" customHeight="1" thickBot="1" x14ac:dyDescent="0.3">
      <c r="A4167" s="97">
        <v>20836</v>
      </c>
      <c r="B4167" s="74">
        <v>4282</v>
      </c>
      <c r="C4167" s="75" t="s">
        <v>340</v>
      </c>
      <c r="D4167" s="76">
        <v>43337.263888888891</v>
      </c>
      <c r="E4167" s="74" t="s">
        <v>39</v>
      </c>
      <c r="F4167" s="33">
        <v>43337.195833333331</v>
      </c>
      <c r="G4167" s="51">
        <f t="shared" si="533"/>
        <v>6.805555555911269E-2</v>
      </c>
      <c r="H4167" s="31" t="str">
        <f t="shared" si="530"/>
        <v>ACCEPTABLE</v>
      </c>
      <c r="J4167" s="33">
        <v>43337.265972222223</v>
      </c>
      <c r="K4167" s="33">
        <v>43337.277777777781</v>
      </c>
      <c r="L4167" s="27">
        <f t="shared" si="531"/>
        <v>1.1805555557657499E-2</v>
      </c>
      <c r="M4167" s="28" t="str">
        <f t="shared" si="532"/>
        <v>TRUE</v>
      </c>
      <c r="N4167" s="31" t="s">
        <v>39</v>
      </c>
      <c r="O4167" s="29" t="s">
        <v>1953</v>
      </c>
      <c r="P4167"/>
      <c r="Q4167"/>
      <c r="R4167"/>
      <c r="S4167"/>
      <c r="T4167"/>
      <c r="U4167"/>
      <c r="V4167"/>
      <c r="W4167"/>
    </row>
    <row r="4168" spans="1:23" ht="27" customHeight="1" thickBot="1" x14ac:dyDescent="0.3">
      <c r="A4168" s="98">
        <v>20839</v>
      </c>
      <c r="B4168" s="78">
        <v>4283</v>
      </c>
      <c r="C4168" s="79" t="s">
        <v>40</v>
      </c>
      <c r="D4168" s="80">
        <v>43337.690972222219</v>
      </c>
      <c r="E4168" s="78" t="s">
        <v>41</v>
      </c>
      <c r="F4168" s="33">
        <v>43337.557638888888</v>
      </c>
      <c r="G4168" s="51">
        <f t="shared" si="533"/>
        <v>0.13333333333139308</v>
      </c>
      <c r="H4168" s="31" t="str">
        <f t="shared" si="530"/>
        <v>ACCEPTABLE</v>
      </c>
      <c r="J4168" s="33">
        <v>43337.713194444441</v>
      </c>
      <c r="K4168" s="33">
        <v>43337.726388888892</v>
      </c>
      <c r="L4168" s="27">
        <f t="shared" si="531"/>
        <v>1.319444445107365E-2</v>
      </c>
      <c r="M4168" s="28" t="str">
        <f t="shared" si="532"/>
        <v>TRUE</v>
      </c>
      <c r="N4168" s="31" t="s">
        <v>41</v>
      </c>
      <c r="O4168" s="29" t="s">
        <v>1954</v>
      </c>
      <c r="P4168"/>
      <c r="Q4168"/>
      <c r="R4168"/>
      <c r="S4168"/>
      <c r="T4168"/>
      <c r="U4168"/>
      <c r="V4168"/>
      <c r="W4168"/>
    </row>
    <row r="4169" spans="1:23" ht="27" customHeight="1" thickBot="1" x14ac:dyDescent="0.3">
      <c r="A4169" s="98">
        <v>20838</v>
      </c>
      <c r="B4169" s="78">
        <v>4284</v>
      </c>
      <c r="C4169" s="79" t="s">
        <v>40</v>
      </c>
      <c r="D4169" s="80">
        <v>43337.756944444445</v>
      </c>
      <c r="E4169" s="78" t="s">
        <v>39</v>
      </c>
      <c r="F4169" s="33">
        <v>43337.557638888888</v>
      </c>
      <c r="G4169" s="51">
        <f t="shared" si="533"/>
        <v>0.1993055555576575</v>
      </c>
      <c r="H4169" s="31" t="str">
        <f t="shared" ref="H4169:H4223" si="534">IF(D4169-F4169&lt;0,"TOO LATE",IF(G4169="","",IF(OR(DAY(D4169-F4169)&gt;1,AND(HOUR(D4169-F4169)&gt;HOUR("0:59"),(SIGN(D4169-F4169)=1))),"ACCEPTABLE","TOO LATE")))</f>
        <v>ACCEPTABLE</v>
      </c>
      <c r="J4169" s="33">
        <v>43337.745833333334</v>
      </c>
      <c r="K4169" s="33">
        <v>43337.756944444445</v>
      </c>
      <c r="L4169" s="27">
        <f t="shared" si="531"/>
        <v>1.1111111110949423E-2</v>
      </c>
      <c r="M4169" s="28" t="str">
        <f t="shared" si="532"/>
        <v>TRUE</v>
      </c>
      <c r="N4169" s="31" t="s">
        <v>39</v>
      </c>
      <c r="O4169" s="29" t="s">
        <v>1955</v>
      </c>
      <c r="P4169"/>
      <c r="Q4169"/>
      <c r="R4169"/>
      <c r="S4169"/>
      <c r="T4169"/>
      <c r="U4169"/>
      <c r="V4169"/>
      <c r="W4169"/>
    </row>
    <row r="4170" spans="1:23" ht="27" customHeight="1" thickBot="1" x14ac:dyDescent="0.3">
      <c r="A4170" s="97">
        <v>20838</v>
      </c>
      <c r="B4170" s="74">
        <v>4288</v>
      </c>
      <c r="C4170" s="75" t="s">
        <v>40</v>
      </c>
      <c r="D4170" s="76">
        <v>43337.847222222219</v>
      </c>
      <c r="E4170" s="74" t="s">
        <v>39</v>
      </c>
      <c r="F4170" s="33">
        <v>43337.770833333336</v>
      </c>
      <c r="G4170" s="51">
        <f t="shared" si="533"/>
        <v>7.6388888883229811E-2</v>
      </c>
      <c r="H4170" s="31" t="str">
        <f t="shared" si="534"/>
        <v>ACCEPTABLE</v>
      </c>
      <c r="J4170" s="33">
        <v>43337.879861111112</v>
      </c>
      <c r="K4170" s="33">
        <v>43337.890972222223</v>
      </c>
      <c r="L4170" s="27">
        <f t="shared" ref="L4170:L4224" si="535">IF(OR(K4170="",J4170=""), "Incomplete Data", K4170-J4170)</f>
        <v>1.1111111110949423E-2</v>
      </c>
      <c r="M4170" s="28" t="str">
        <f t="shared" ref="M4170:M4224" si="536">_xlfn.IFS(OR(J4170=0,K4170=0,L4170=""), "Incomplete Data", OR(L4170&gt;$M$5,L4170&lt;-$M$5),"FALSE",  OR(L4170&lt;=$M$5,L4170&gt;-$M$5), "TRUE")</f>
        <v>TRUE</v>
      </c>
      <c r="N4170" s="31" t="s">
        <v>39</v>
      </c>
      <c r="O4170" s="29" t="s">
        <v>1956</v>
      </c>
      <c r="P4170"/>
      <c r="Q4170"/>
      <c r="R4170"/>
      <c r="S4170"/>
      <c r="T4170"/>
      <c r="U4170"/>
      <c r="V4170"/>
      <c r="W4170"/>
    </row>
    <row r="4171" spans="1:23" ht="27" customHeight="1" thickBot="1" x14ac:dyDescent="0.3">
      <c r="A4171" s="97">
        <v>20841</v>
      </c>
      <c r="B4171" s="74">
        <v>4289</v>
      </c>
      <c r="C4171" s="75" t="s">
        <v>40</v>
      </c>
      <c r="D4171" s="76">
        <v>43338.611111111109</v>
      </c>
      <c r="E4171" s="74" t="s">
        <v>41</v>
      </c>
      <c r="F4171" s="33">
        <v>43338.511805555558</v>
      </c>
      <c r="G4171" s="51">
        <f t="shared" si="533"/>
        <v>9.9305555551836733E-2</v>
      </c>
      <c r="H4171" s="31" t="str">
        <f t="shared" si="534"/>
        <v>ACCEPTABLE</v>
      </c>
      <c r="J4171" s="33">
        <v>43338.634722222225</v>
      </c>
      <c r="K4171" s="33">
        <v>43338.645138888889</v>
      </c>
      <c r="L4171" s="27">
        <f t="shared" si="535"/>
        <v>1.0416666664241347E-2</v>
      </c>
      <c r="M4171" s="28" t="str">
        <f t="shared" si="536"/>
        <v>TRUE</v>
      </c>
      <c r="N4171" s="31" t="s">
        <v>41</v>
      </c>
      <c r="O4171" s="29" t="s">
        <v>1957</v>
      </c>
      <c r="P4171"/>
      <c r="Q4171"/>
      <c r="R4171"/>
      <c r="S4171"/>
      <c r="T4171"/>
      <c r="U4171"/>
      <c r="V4171"/>
      <c r="W4171"/>
    </row>
    <row r="4172" spans="1:23" ht="27" customHeight="1" thickBot="1" x14ac:dyDescent="0.3">
      <c r="A4172" s="97">
        <v>20841</v>
      </c>
      <c r="B4172" s="74">
        <v>4290</v>
      </c>
      <c r="C4172" s="75" t="s">
        <v>43</v>
      </c>
      <c r="D4172" s="76">
        <v>43338.638888888891</v>
      </c>
      <c r="E4172" s="74" t="s">
        <v>39</v>
      </c>
      <c r="F4172" s="33">
        <v>43338.511805555558</v>
      </c>
      <c r="G4172" s="51">
        <f t="shared" si="533"/>
        <v>0.12708333333284827</v>
      </c>
      <c r="H4172" s="31" t="str">
        <f t="shared" si="534"/>
        <v>ACCEPTABLE</v>
      </c>
      <c r="J4172" s="33">
        <v>43338.668749999997</v>
      </c>
      <c r="K4172" s="33">
        <v>43338.677777777775</v>
      </c>
      <c r="L4172" s="27">
        <f t="shared" si="535"/>
        <v>9.0277777781011537E-3</v>
      </c>
      <c r="M4172" s="28" t="str">
        <f t="shared" si="536"/>
        <v>TRUE</v>
      </c>
      <c r="N4172" s="31" t="s">
        <v>39</v>
      </c>
      <c r="O4172" s="29" t="s">
        <v>44</v>
      </c>
      <c r="P4172"/>
      <c r="Q4172"/>
      <c r="R4172"/>
      <c r="S4172"/>
      <c r="T4172"/>
      <c r="U4172"/>
      <c r="V4172"/>
      <c r="W4172"/>
    </row>
    <row r="4173" spans="1:23" ht="27" customHeight="1" thickBot="1" x14ac:dyDescent="0.3">
      <c r="A4173" s="97">
        <v>20841</v>
      </c>
      <c r="B4173" s="74">
        <v>4291</v>
      </c>
      <c r="C4173" s="75" t="s">
        <v>43</v>
      </c>
      <c r="D4173" s="76">
        <v>43339.152777777781</v>
      </c>
      <c r="E4173" s="74" t="s">
        <v>41</v>
      </c>
      <c r="F4173" s="33">
        <v>43338.901388888888</v>
      </c>
      <c r="G4173" s="51">
        <f t="shared" si="533"/>
        <v>0.25138888889341615</v>
      </c>
      <c r="H4173" s="31" t="str">
        <f t="shared" si="534"/>
        <v>ACCEPTABLE</v>
      </c>
      <c r="J4173" s="33">
        <v>43339.152777777781</v>
      </c>
      <c r="K4173" s="33">
        <v>43339.161805555559</v>
      </c>
      <c r="L4173" s="27">
        <f t="shared" si="535"/>
        <v>9.0277777781011537E-3</v>
      </c>
      <c r="M4173" s="28" t="str">
        <f t="shared" si="536"/>
        <v>TRUE</v>
      </c>
      <c r="N4173" s="31" t="s">
        <v>41</v>
      </c>
      <c r="O4173" s="29" t="s">
        <v>54</v>
      </c>
      <c r="P4173"/>
      <c r="Q4173"/>
      <c r="R4173"/>
      <c r="S4173"/>
      <c r="T4173"/>
      <c r="U4173"/>
      <c r="V4173"/>
      <c r="W4173"/>
    </row>
    <row r="4174" spans="1:23" ht="27" customHeight="1" thickBot="1" x14ac:dyDescent="0.3">
      <c r="A4174" s="97">
        <v>20841</v>
      </c>
      <c r="B4174" s="74">
        <v>4292</v>
      </c>
      <c r="C4174" s="75" t="s">
        <v>40</v>
      </c>
      <c r="D4174" s="76">
        <v>43339.180555555555</v>
      </c>
      <c r="E4174" s="74" t="s">
        <v>39</v>
      </c>
      <c r="F4174" s="33">
        <v>43338.901388888888</v>
      </c>
      <c r="G4174" s="51">
        <f t="shared" si="533"/>
        <v>0.27916666666715173</v>
      </c>
      <c r="H4174" s="31" t="str">
        <f t="shared" si="534"/>
        <v>ACCEPTABLE</v>
      </c>
      <c r="J4174" s="33">
        <v>43339.182638888888</v>
      </c>
      <c r="K4174" s="33">
        <v>43339.193749999999</v>
      </c>
      <c r="L4174" s="27">
        <f t="shared" si="535"/>
        <v>1.1111111110949423E-2</v>
      </c>
      <c r="M4174" s="28" t="str">
        <f t="shared" si="536"/>
        <v>TRUE</v>
      </c>
      <c r="N4174" s="31" t="s">
        <v>39</v>
      </c>
      <c r="O4174" s="29" t="s">
        <v>1958</v>
      </c>
      <c r="P4174"/>
      <c r="Q4174"/>
      <c r="R4174"/>
      <c r="S4174"/>
      <c r="T4174"/>
      <c r="U4174"/>
      <c r="V4174"/>
      <c r="W4174"/>
    </row>
    <row r="4175" spans="1:23" ht="27" customHeight="1" thickBot="1" x14ac:dyDescent="0.3">
      <c r="A4175" s="97">
        <v>20842</v>
      </c>
      <c r="B4175" s="74">
        <v>4293</v>
      </c>
      <c r="C4175" s="75" t="s">
        <v>340</v>
      </c>
      <c r="D4175" s="76">
        <v>43339.444444444445</v>
      </c>
      <c r="E4175" s="74" t="s">
        <v>41</v>
      </c>
      <c r="F4175" s="33">
        <v>43339.261805555558</v>
      </c>
      <c r="G4175" s="51">
        <f t="shared" si="533"/>
        <v>0.18263888888759539</v>
      </c>
      <c r="H4175" s="31" t="str">
        <f t="shared" si="534"/>
        <v>ACCEPTABLE</v>
      </c>
      <c r="J4175" s="33">
        <v>43339.425694444442</v>
      </c>
      <c r="K4175" s="33">
        <v>43339.435416666667</v>
      </c>
      <c r="L4175" s="27">
        <f t="shared" si="535"/>
        <v>9.7222222248092294E-3</v>
      </c>
      <c r="M4175" s="28" t="str">
        <f t="shared" si="536"/>
        <v>TRUE</v>
      </c>
      <c r="N4175" s="31" t="s">
        <v>41</v>
      </c>
      <c r="O4175" s="29" t="s">
        <v>1959</v>
      </c>
      <c r="P4175"/>
      <c r="Q4175"/>
      <c r="R4175"/>
      <c r="S4175"/>
      <c r="T4175"/>
      <c r="U4175"/>
      <c r="V4175"/>
      <c r="W4175"/>
    </row>
    <row r="4176" spans="1:23" ht="27" customHeight="1" thickBot="1" x14ac:dyDescent="0.3">
      <c r="A4176" s="97">
        <v>20842</v>
      </c>
      <c r="B4176" s="74">
        <v>4294</v>
      </c>
      <c r="C4176" s="75" t="s">
        <v>51</v>
      </c>
      <c r="D4176" s="76">
        <v>43339.479166666664</v>
      </c>
      <c r="E4176" s="74" t="s">
        <v>39</v>
      </c>
      <c r="F4176" s="33">
        <v>43339.261805555558</v>
      </c>
      <c r="G4176" s="51">
        <f t="shared" si="533"/>
        <v>0.21736111110658385</v>
      </c>
      <c r="H4176" s="31" t="str">
        <f t="shared" si="534"/>
        <v>ACCEPTABLE</v>
      </c>
      <c r="J4176" s="33">
        <v>43339.455555555556</v>
      </c>
      <c r="K4176" s="33">
        <v>43339.464583333334</v>
      </c>
      <c r="L4176" s="27">
        <f t="shared" si="535"/>
        <v>9.0277777781011537E-3</v>
      </c>
      <c r="M4176" s="28" t="str">
        <f t="shared" si="536"/>
        <v>TRUE</v>
      </c>
      <c r="N4176" s="31" t="s">
        <v>39</v>
      </c>
      <c r="O4176" s="29" t="s">
        <v>542</v>
      </c>
      <c r="P4176"/>
      <c r="Q4176"/>
      <c r="R4176"/>
      <c r="S4176"/>
      <c r="T4176"/>
      <c r="U4176"/>
      <c r="V4176"/>
      <c r="W4176"/>
    </row>
    <row r="4177" spans="1:23" ht="27" customHeight="1" thickBot="1" x14ac:dyDescent="0.3">
      <c r="A4177" s="97">
        <v>20842</v>
      </c>
      <c r="B4177" s="74">
        <v>4295</v>
      </c>
      <c r="C4177" s="75" t="s">
        <v>51</v>
      </c>
      <c r="D4177" s="76">
        <v>43342.236111111109</v>
      </c>
      <c r="E4177" s="74" t="s">
        <v>41</v>
      </c>
      <c r="F4177" s="33">
        <v>43341.649305555555</v>
      </c>
      <c r="G4177" s="51">
        <f t="shared" si="533"/>
        <v>0.58680555555474712</v>
      </c>
      <c r="H4177" s="31" t="str">
        <f t="shared" si="534"/>
        <v>ACCEPTABLE</v>
      </c>
      <c r="J4177" s="33">
        <v>43342.236111111109</v>
      </c>
      <c r="K4177" s="33">
        <v>43342.244444444441</v>
      </c>
      <c r="L4177" s="27">
        <f t="shared" si="535"/>
        <v>8.333333331393078E-3</v>
      </c>
      <c r="M4177" s="28" t="str">
        <f t="shared" si="536"/>
        <v>TRUE</v>
      </c>
      <c r="N4177" s="31" t="s">
        <v>41</v>
      </c>
      <c r="O4177" s="29" t="s">
        <v>1960</v>
      </c>
      <c r="P4177"/>
      <c r="Q4177"/>
      <c r="R4177"/>
      <c r="S4177"/>
      <c r="T4177"/>
      <c r="U4177"/>
      <c r="V4177"/>
      <c r="W4177"/>
    </row>
    <row r="4178" spans="1:23" ht="27" customHeight="1" thickBot="1" x14ac:dyDescent="0.3">
      <c r="A4178" s="97">
        <v>20842</v>
      </c>
      <c r="B4178" s="74">
        <v>4296</v>
      </c>
      <c r="C4178" s="75" t="s">
        <v>340</v>
      </c>
      <c r="D4178" s="76">
        <v>43342.263888888891</v>
      </c>
      <c r="E4178" s="74" t="s">
        <v>39</v>
      </c>
      <c r="F4178" s="33">
        <v>43341.649305555555</v>
      </c>
      <c r="G4178" s="51">
        <f t="shared" si="533"/>
        <v>0.61458333333575865</v>
      </c>
      <c r="H4178" s="31" t="str">
        <f t="shared" si="534"/>
        <v>ACCEPTABLE</v>
      </c>
      <c r="J4178" s="33">
        <v>43342.263888888891</v>
      </c>
      <c r="K4178" s="33">
        <v>43342.273611111108</v>
      </c>
      <c r="L4178" s="27">
        <f t="shared" si="535"/>
        <v>9.7222222175332718E-3</v>
      </c>
      <c r="M4178" s="28" t="str">
        <f t="shared" si="536"/>
        <v>TRUE</v>
      </c>
      <c r="N4178" s="31" t="s">
        <v>39</v>
      </c>
      <c r="O4178" s="29" t="s">
        <v>1961</v>
      </c>
      <c r="P4178"/>
      <c r="Q4178"/>
      <c r="R4178"/>
      <c r="S4178"/>
      <c r="T4178"/>
      <c r="U4178"/>
      <c r="V4178"/>
      <c r="W4178"/>
    </row>
    <row r="4179" spans="1:23" ht="27" customHeight="1" thickBot="1" x14ac:dyDescent="0.3">
      <c r="A4179" s="97">
        <v>20843</v>
      </c>
      <c r="B4179" s="74">
        <v>4297</v>
      </c>
      <c r="C4179" s="75" t="s">
        <v>40</v>
      </c>
      <c r="D4179" s="76">
        <v>43342.295138888891</v>
      </c>
      <c r="E4179" s="74" t="s">
        <v>41</v>
      </c>
      <c r="F4179" s="33">
        <v>43342.240972222222</v>
      </c>
      <c r="G4179" s="51">
        <f t="shared" si="533"/>
        <v>5.4166666668606922E-2</v>
      </c>
      <c r="H4179" s="31" t="str">
        <f t="shared" si="534"/>
        <v>ACCEPTABLE</v>
      </c>
      <c r="J4179" s="33">
        <v>43342.3</v>
      </c>
      <c r="K4179" s="33">
        <v>43342.311111111114</v>
      </c>
      <c r="L4179" s="27">
        <f t="shared" si="535"/>
        <v>1.1111111110949423E-2</v>
      </c>
      <c r="M4179" s="28" t="str">
        <f t="shared" si="536"/>
        <v>TRUE</v>
      </c>
      <c r="N4179" s="31" t="s">
        <v>41</v>
      </c>
      <c r="O4179" s="29" t="s">
        <v>1962</v>
      </c>
      <c r="P4179"/>
      <c r="Q4179"/>
      <c r="R4179"/>
      <c r="S4179"/>
      <c r="T4179"/>
      <c r="U4179"/>
      <c r="V4179"/>
      <c r="W4179"/>
    </row>
    <row r="4180" spans="1:23" ht="27" customHeight="1" thickBot="1" x14ac:dyDescent="0.3">
      <c r="A4180" s="97">
        <v>20843</v>
      </c>
      <c r="B4180" s="74">
        <v>4298</v>
      </c>
      <c r="C4180" s="75" t="s">
        <v>40</v>
      </c>
      <c r="D4180" s="76">
        <v>43342.3125</v>
      </c>
      <c r="E4180" s="74" t="s">
        <v>39</v>
      </c>
      <c r="F4180" s="33">
        <v>43342.240972222222</v>
      </c>
      <c r="G4180" s="51">
        <f t="shared" si="533"/>
        <v>7.1527777778101154E-2</v>
      </c>
      <c r="H4180" s="31" t="str">
        <f t="shared" si="534"/>
        <v>ACCEPTABLE</v>
      </c>
      <c r="J4180" s="33">
        <v>43342.325694444444</v>
      </c>
      <c r="K4180" s="33">
        <v>43342.338888888888</v>
      </c>
      <c r="L4180" s="27">
        <f t="shared" si="535"/>
        <v>1.3194444443797693E-2</v>
      </c>
      <c r="M4180" s="28" t="str">
        <f t="shared" si="536"/>
        <v>TRUE</v>
      </c>
      <c r="N4180" s="31" t="s">
        <v>39</v>
      </c>
      <c r="O4180" s="29" t="s">
        <v>1962</v>
      </c>
      <c r="P4180"/>
      <c r="Q4180"/>
      <c r="R4180"/>
      <c r="S4180"/>
      <c r="T4180"/>
      <c r="U4180"/>
      <c r="V4180"/>
      <c r="W4180"/>
    </row>
    <row r="4181" spans="1:23" ht="27" customHeight="1" thickBot="1" x14ac:dyDescent="0.3">
      <c r="A4181" s="97">
        <v>20844</v>
      </c>
      <c r="B4181" s="74">
        <v>4299</v>
      </c>
      <c r="C4181" s="75" t="s">
        <v>40</v>
      </c>
      <c r="D4181" s="76">
        <v>43342.482638888891</v>
      </c>
      <c r="E4181" s="74" t="s">
        <v>41</v>
      </c>
      <c r="F4181" s="33">
        <v>43342.240972222222</v>
      </c>
      <c r="G4181" s="51">
        <f t="shared" si="533"/>
        <v>0.24166666666860692</v>
      </c>
      <c r="H4181" s="31" t="str">
        <f t="shared" si="534"/>
        <v>ACCEPTABLE</v>
      </c>
      <c r="J4181" s="33">
        <v>43342.463194444441</v>
      </c>
      <c r="K4181" s="33">
        <v>43342.472222222219</v>
      </c>
      <c r="L4181" s="27">
        <f t="shared" si="535"/>
        <v>9.0277777781011537E-3</v>
      </c>
      <c r="M4181" s="28" t="str">
        <f t="shared" si="536"/>
        <v>TRUE</v>
      </c>
      <c r="N4181" s="31" t="s">
        <v>41</v>
      </c>
      <c r="O4181" s="29" t="s">
        <v>1963</v>
      </c>
      <c r="P4181"/>
      <c r="Q4181"/>
      <c r="R4181"/>
      <c r="S4181"/>
      <c r="T4181"/>
      <c r="U4181"/>
      <c r="V4181"/>
      <c r="W4181"/>
    </row>
    <row r="4182" spans="1:23" ht="27" customHeight="1" thickBot="1" x14ac:dyDescent="0.3">
      <c r="A4182" s="97">
        <v>20844</v>
      </c>
      <c r="B4182" s="74">
        <v>4300</v>
      </c>
      <c r="C4182" s="75" t="s">
        <v>43</v>
      </c>
      <c r="D4182" s="76">
        <v>43342.513888888891</v>
      </c>
      <c r="E4182" s="74" t="s">
        <v>39</v>
      </c>
      <c r="F4182" s="33">
        <v>43342.240972222222</v>
      </c>
      <c r="G4182" s="51">
        <f t="shared" si="533"/>
        <v>0.27291666666860692</v>
      </c>
      <c r="H4182" s="31" t="str">
        <f t="shared" si="534"/>
        <v>ACCEPTABLE</v>
      </c>
      <c r="J4182" s="33">
        <v>43342.493055555555</v>
      </c>
      <c r="K4182" s="33">
        <v>43342.502083333333</v>
      </c>
      <c r="L4182" s="27">
        <f t="shared" si="535"/>
        <v>9.0277777781011537E-3</v>
      </c>
      <c r="M4182" s="28" t="str">
        <f t="shared" si="536"/>
        <v>TRUE</v>
      </c>
      <c r="N4182" s="31" t="s">
        <v>39</v>
      </c>
      <c r="O4182" s="29" t="s">
        <v>54</v>
      </c>
      <c r="P4182"/>
      <c r="Q4182"/>
      <c r="R4182"/>
      <c r="S4182"/>
      <c r="T4182"/>
      <c r="U4182"/>
      <c r="V4182"/>
      <c r="W4182"/>
    </row>
    <row r="4183" spans="1:23" ht="27" customHeight="1" thickBot="1" x14ac:dyDescent="0.3">
      <c r="A4183" s="97">
        <v>20845</v>
      </c>
      <c r="B4183" s="74">
        <v>4301</v>
      </c>
      <c r="C4183" s="75" t="s">
        <v>40</v>
      </c>
      <c r="D4183" s="96">
        <v>43343.041666666664</v>
      </c>
      <c r="E4183" s="74" t="s">
        <v>41</v>
      </c>
      <c r="F4183" s="33">
        <v>43342.744444444441</v>
      </c>
      <c r="G4183" s="51">
        <f t="shared" si="533"/>
        <v>0.29722222222335404</v>
      </c>
      <c r="H4183" s="31" t="str">
        <f t="shared" si="534"/>
        <v>ACCEPTABLE</v>
      </c>
      <c r="J4183" s="33">
        <v>43343.07708333333</v>
      </c>
      <c r="K4183" s="33">
        <v>43343.088194444441</v>
      </c>
      <c r="L4183" s="27">
        <f t="shared" si="535"/>
        <v>1.1111111110949423E-2</v>
      </c>
      <c r="M4183" s="28" t="str">
        <f t="shared" si="536"/>
        <v>TRUE</v>
      </c>
      <c r="N4183" s="31" t="s">
        <v>41</v>
      </c>
      <c r="O4183" s="29" t="s">
        <v>478</v>
      </c>
      <c r="P4183"/>
      <c r="Q4183"/>
      <c r="R4183"/>
      <c r="S4183"/>
      <c r="T4183"/>
      <c r="U4183"/>
      <c r="V4183"/>
      <c r="W4183"/>
    </row>
    <row r="4184" spans="1:23" ht="27" customHeight="1" thickBot="1" x14ac:dyDescent="0.3">
      <c r="A4184" s="97">
        <v>20845</v>
      </c>
      <c r="B4184" s="74">
        <v>4302</v>
      </c>
      <c r="C4184" s="75" t="s">
        <v>40</v>
      </c>
      <c r="D4184" s="96">
        <v>43343.059027777781</v>
      </c>
      <c r="E4184" s="74" t="s">
        <v>39</v>
      </c>
      <c r="F4184" s="33">
        <v>43342.744444444441</v>
      </c>
      <c r="G4184" s="51">
        <f t="shared" si="533"/>
        <v>0.31458333334012423</v>
      </c>
      <c r="H4184" s="31" t="str">
        <f t="shared" si="534"/>
        <v>ACCEPTABLE</v>
      </c>
      <c r="J4184" s="33">
        <v>43343.104166666664</v>
      </c>
      <c r="K4184" s="33">
        <v>43343.117361111108</v>
      </c>
      <c r="L4184" s="27">
        <f t="shared" si="535"/>
        <v>1.3194444443797693E-2</v>
      </c>
      <c r="M4184" s="28" t="str">
        <f t="shared" si="536"/>
        <v>TRUE</v>
      </c>
      <c r="N4184" s="31" t="s">
        <v>39</v>
      </c>
      <c r="O4184" s="29" t="s">
        <v>1964</v>
      </c>
      <c r="P4184"/>
      <c r="Q4184"/>
      <c r="R4184"/>
      <c r="S4184"/>
      <c r="T4184"/>
      <c r="U4184"/>
      <c r="V4184"/>
      <c r="W4184"/>
    </row>
    <row r="4185" spans="1:23" ht="27" customHeight="1" thickBot="1" x14ac:dyDescent="0.3">
      <c r="A4185" s="97">
        <v>20844</v>
      </c>
      <c r="B4185" s="74">
        <v>4303</v>
      </c>
      <c r="C4185" s="75" t="s">
        <v>43</v>
      </c>
      <c r="D4185" s="76">
        <v>43343.298611111109</v>
      </c>
      <c r="E4185" s="74" t="s">
        <v>41</v>
      </c>
      <c r="F4185" s="33">
        <v>43343.243750000001</v>
      </c>
      <c r="G4185" s="51">
        <f t="shared" si="533"/>
        <v>5.486111110803904E-2</v>
      </c>
      <c r="H4185" s="31" t="str">
        <f t="shared" si="534"/>
        <v>ACCEPTABLE</v>
      </c>
      <c r="J4185" s="33">
        <v>43343.322916666664</v>
      </c>
      <c r="K4185" s="33">
        <v>43343.331944444442</v>
      </c>
      <c r="L4185" s="27">
        <f t="shared" si="535"/>
        <v>9.0277777781011537E-3</v>
      </c>
      <c r="M4185" s="28" t="str">
        <f t="shared" si="536"/>
        <v>TRUE</v>
      </c>
      <c r="N4185" s="31" t="s">
        <v>41</v>
      </c>
      <c r="O4185" s="29" t="s">
        <v>54</v>
      </c>
      <c r="P4185"/>
      <c r="Q4185"/>
      <c r="R4185"/>
      <c r="S4185"/>
      <c r="T4185"/>
      <c r="U4185"/>
      <c r="V4185"/>
      <c r="W4185"/>
    </row>
    <row r="4186" spans="1:23" ht="27" customHeight="1" thickBot="1" x14ac:dyDescent="0.3">
      <c r="A4186" s="97">
        <v>20844</v>
      </c>
      <c r="B4186" s="74">
        <v>4304</v>
      </c>
      <c r="C4186" s="75" t="s">
        <v>40</v>
      </c>
      <c r="D4186" s="76">
        <v>43343.326388888891</v>
      </c>
      <c r="E4186" s="74" t="s">
        <v>39</v>
      </c>
      <c r="F4186" s="33">
        <v>43343.243750000001</v>
      </c>
      <c r="G4186" s="51">
        <f t="shared" si="533"/>
        <v>8.2638888889050577E-2</v>
      </c>
      <c r="H4186" s="31" t="str">
        <f t="shared" si="534"/>
        <v>ACCEPTABLE</v>
      </c>
      <c r="J4186" s="33">
        <v>43343.34652777778</v>
      </c>
      <c r="K4186" s="33">
        <v>43343.356249999997</v>
      </c>
      <c r="L4186" s="27">
        <f t="shared" si="535"/>
        <v>9.7222222175332718E-3</v>
      </c>
      <c r="M4186" s="28" t="str">
        <f t="shared" si="536"/>
        <v>TRUE</v>
      </c>
      <c r="N4186" s="31" t="s">
        <v>39</v>
      </c>
      <c r="O4186" s="29" t="s">
        <v>1965</v>
      </c>
      <c r="P4186"/>
      <c r="Q4186"/>
      <c r="R4186"/>
      <c r="S4186"/>
      <c r="T4186"/>
      <c r="U4186"/>
      <c r="V4186"/>
      <c r="W4186"/>
    </row>
    <row r="4187" spans="1:23" ht="27" customHeight="1" thickBot="1" x14ac:dyDescent="0.3">
      <c r="A4187" s="98">
        <v>20846</v>
      </c>
      <c r="B4187" s="78">
        <v>20846</v>
      </c>
      <c r="C4187" s="79" t="s">
        <v>40</v>
      </c>
      <c r="D4187" s="80">
        <v>43344.763888888891</v>
      </c>
      <c r="E4187" s="78" t="s">
        <v>41</v>
      </c>
      <c r="F4187" s="33">
        <v>43344.705555555556</v>
      </c>
      <c r="G4187" s="51">
        <f t="shared" si="533"/>
        <v>5.8333333334303461E-2</v>
      </c>
      <c r="H4187" s="31" t="str">
        <f t="shared" si="534"/>
        <v>ACCEPTABLE</v>
      </c>
      <c r="J4187" s="33">
        <v>43344.753472222219</v>
      </c>
      <c r="K4187" s="33">
        <v>43344.76458333333</v>
      </c>
      <c r="L4187" s="27">
        <f t="shared" si="535"/>
        <v>1.1111111110949423E-2</v>
      </c>
      <c r="M4187" s="28" t="str">
        <f t="shared" si="536"/>
        <v>TRUE</v>
      </c>
      <c r="N4187" s="31" t="s">
        <v>41</v>
      </c>
      <c r="O4187" s="29" t="s">
        <v>1937</v>
      </c>
      <c r="P4187"/>
      <c r="Q4187"/>
      <c r="R4187"/>
      <c r="S4187"/>
      <c r="T4187"/>
      <c r="U4187"/>
      <c r="V4187"/>
      <c r="W4187"/>
    </row>
    <row r="4188" spans="1:23" ht="27" customHeight="1" thickBot="1" x14ac:dyDescent="0.3">
      <c r="A4188" s="97">
        <v>20846</v>
      </c>
      <c r="B4188" s="74">
        <v>20846</v>
      </c>
      <c r="C4188" s="75" t="s">
        <v>43</v>
      </c>
      <c r="D4188" s="76">
        <v>43344.791666666664</v>
      </c>
      <c r="E4188" s="74" t="s">
        <v>39</v>
      </c>
      <c r="F4188" s="33">
        <v>43344.705555555556</v>
      </c>
      <c r="G4188" s="51">
        <f t="shared" si="533"/>
        <v>8.611111110803904E-2</v>
      </c>
      <c r="H4188" s="31" t="str">
        <f t="shared" si="534"/>
        <v>ACCEPTABLE</v>
      </c>
      <c r="J4188" s="33">
        <v>43344.789583333331</v>
      </c>
      <c r="K4188" s="33">
        <v>43344.799305555556</v>
      </c>
      <c r="L4188" s="27">
        <f t="shared" si="535"/>
        <v>9.7222222248092294E-3</v>
      </c>
      <c r="M4188" s="28" t="str">
        <f t="shared" si="536"/>
        <v>TRUE</v>
      </c>
      <c r="N4188" s="31" t="s">
        <v>39</v>
      </c>
      <c r="O4188" s="29" t="s">
        <v>398</v>
      </c>
      <c r="P4188"/>
      <c r="Q4188"/>
      <c r="R4188"/>
      <c r="S4188"/>
      <c r="T4188"/>
      <c r="U4188"/>
      <c r="V4188"/>
      <c r="W4188"/>
    </row>
    <row r="4189" spans="1:23" ht="27" customHeight="1" thickBot="1" x14ac:dyDescent="0.3">
      <c r="A4189" s="97">
        <v>20846</v>
      </c>
      <c r="B4189" s="74">
        <v>20846</v>
      </c>
      <c r="C4189" s="75" t="s">
        <v>43</v>
      </c>
      <c r="D4189" s="76">
        <v>43345.069444444445</v>
      </c>
      <c r="E4189" s="74" t="s">
        <v>41</v>
      </c>
      <c r="F4189" s="33">
        <v>43344.705555555556</v>
      </c>
      <c r="G4189" s="51">
        <f t="shared" si="533"/>
        <v>0.36388888888905058</v>
      </c>
      <c r="H4189" s="31" t="str">
        <f t="shared" si="534"/>
        <v>ACCEPTABLE</v>
      </c>
      <c r="J4189" s="33">
        <v>43345.047222222223</v>
      </c>
      <c r="K4189" s="33">
        <v>43345.056250000001</v>
      </c>
      <c r="L4189" s="27">
        <f t="shared" si="535"/>
        <v>9.0277777781011537E-3</v>
      </c>
      <c r="M4189" s="28" t="str">
        <f t="shared" si="536"/>
        <v>TRUE</v>
      </c>
      <c r="N4189" s="31" t="s">
        <v>41</v>
      </c>
      <c r="O4189" s="29" t="s">
        <v>398</v>
      </c>
      <c r="P4189"/>
      <c r="Q4189"/>
      <c r="R4189"/>
      <c r="S4189"/>
      <c r="T4189"/>
      <c r="U4189"/>
      <c r="V4189"/>
      <c r="W4189"/>
    </row>
    <row r="4190" spans="1:23" ht="27" customHeight="1" thickBot="1" x14ac:dyDescent="0.3">
      <c r="A4190" s="97">
        <v>20846</v>
      </c>
      <c r="B4190" s="74">
        <v>20846</v>
      </c>
      <c r="C4190" s="75" t="s">
        <v>43</v>
      </c>
      <c r="D4190" s="76">
        <v>43345.114583333336</v>
      </c>
      <c r="E4190" s="74" t="s">
        <v>39</v>
      </c>
      <c r="F4190" s="33">
        <v>43344.705555555556</v>
      </c>
      <c r="G4190" s="51">
        <f t="shared" si="533"/>
        <v>0.40902777777955635</v>
      </c>
      <c r="H4190" s="31" t="str">
        <f t="shared" si="534"/>
        <v>ACCEPTABLE</v>
      </c>
      <c r="J4190" s="33">
        <v>43345.089583333334</v>
      </c>
      <c r="K4190" s="33">
        <v>43345.098611111112</v>
      </c>
      <c r="L4190" s="27">
        <f t="shared" si="535"/>
        <v>9.0277777781011537E-3</v>
      </c>
      <c r="M4190" s="28" t="str">
        <f t="shared" si="536"/>
        <v>TRUE</v>
      </c>
      <c r="N4190" s="31" t="s">
        <v>39</v>
      </c>
      <c r="O4190" s="29" t="s">
        <v>398</v>
      </c>
      <c r="P4190"/>
      <c r="Q4190"/>
      <c r="R4190"/>
      <c r="S4190"/>
      <c r="T4190"/>
      <c r="U4190"/>
      <c r="V4190"/>
      <c r="W4190"/>
    </row>
    <row r="4191" spans="1:23" ht="27" customHeight="1" thickBot="1" x14ac:dyDescent="0.3">
      <c r="A4191" s="97">
        <v>20847</v>
      </c>
      <c r="B4191" s="74">
        <v>20846</v>
      </c>
      <c r="C4191" s="75" t="s">
        <v>340</v>
      </c>
      <c r="D4191" s="76">
        <v>43345.256944444445</v>
      </c>
      <c r="E4191" s="74" t="s">
        <v>41</v>
      </c>
      <c r="F4191" s="33">
        <v>43344.705555555556</v>
      </c>
      <c r="G4191" s="51">
        <f t="shared" si="533"/>
        <v>0.55138888888905058</v>
      </c>
      <c r="H4191" s="31" t="str">
        <f t="shared" si="534"/>
        <v>ACCEPTABLE</v>
      </c>
      <c r="J4191" s="33">
        <v>43345.253472222219</v>
      </c>
      <c r="K4191" s="33">
        <v>43345.263888888891</v>
      </c>
      <c r="L4191" s="27">
        <f t="shared" si="535"/>
        <v>1.0416666671517305E-2</v>
      </c>
      <c r="M4191" s="28" t="str">
        <f t="shared" si="536"/>
        <v>TRUE</v>
      </c>
      <c r="N4191" s="31" t="s">
        <v>41</v>
      </c>
      <c r="O4191" s="29" t="s">
        <v>988</v>
      </c>
      <c r="P4191"/>
      <c r="Q4191"/>
      <c r="R4191"/>
      <c r="S4191"/>
      <c r="T4191"/>
      <c r="U4191"/>
      <c r="V4191"/>
      <c r="W4191"/>
    </row>
    <row r="4192" spans="1:23" ht="27" customHeight="1" thickBot="1" x14ac:dyDescent="0.3">
      <c r="A4192" s="97">
        <v>20847</v>
      </c>
      <c r="B4192" s="74">
        <v>20846</v>
      </c>
      <c r="C4192" s="75" t="s">
        <v>51</v>
      </c>
      <c r="D4192" s="76">
        <v>43345.284722222219</v>
      </c>
      <c r="E4192" s="74" t="s">
        <v>39</v>
      </c>
      <c r="F4192" s="33">
        <v>43344.705555555556</v>
      </c>
      <c r="G4192" s="51">
        <f t="shared" si="533"/>
        <v>0.57916666666278616</v>
      </c>
      <c r="H4192" s="31" t="str">
        <f t="shared" si="534"/>
        <v>ACCEPTABLE</v>
      </c>
      <c r="J4192" s="33">
        <v>43345.284722222219</v>
      </c>
      <c r="K4192" s="33">
        <v>43345.293749999997</v>
      </c>
      <c r="L4192" s="27">
        <f t="shared" si="535"/>
        <v>9.0277777781011537E-3</v>
      </c>
      <c r="M4192" s="28" t="str">
        <f t="shared" si="536"/>
        <v>TRUE</v>
      </c>
      <c r="N4192" s="31" t="s">
        <v>39</v>
      </c>
      <c r="O4192" s="29" t="s">
        <v>812</v>
      </c>
      <c r="P4192"/>
      <c r="Q4192"/>
      <c r="R4192"/>
      <c r="S4192"/>
      <c r="T4192"/>
      <c r="U4192"/>
      <c r="V4192"/>
      <c r="W4192"/>
    </row>
    <row r="4193" spans="1:23" ht="27" customHeight="1" thickBot="1" x14ac:dyDescent="0.3">
      <c r="A4193" s="98">
        <v>20846</v>
      </c>
      <c r="B4193" s="78">
        <v>4311</v>
      </c>
      <c r="C4193" s="79" t="s">
        <v>40</v>
      </c>
      <c r="D4193" s="80">
        <v>43345.756944444445</v>
      </c>
      <c r="E4193" s="78" t="s">
        <v>41</v>
      </c>
      <c r="F4193" s="33">
        <v>43345.707638888889</v>
      </c>
      <c r="G4193" s="51">
        <f t="shared" si="533"/>
        <v>4.9305555556202307E-2</v>
      </c>
      <c r="H4193" s="31" t="str">
        <f t="shared" si="534"/>
        <v>ACCEPTABLE</v>
      </c>
      <c r="J4193" s="33">
        <v>43345.743055555555</v>
      </c>
      <c r="K4193" s="33">
        <v>43345.752083333333</v>
      </c>
      <c r="L4193" s="27">
        <f t="shared" si="535"/>
        <v>9.0277777781011537E-3</v>
      </c>
      <c r="M4193" s="28" t="str">
        <f t="shared" si="536"/>
        <v>TRUE</v>
      </c>
      <c r="N4193" s="31" t="s">
        <v>41</v>
      </c>
      <c r="O4193" s="29" t="s">
        <v>1155</v>
      </c>
      <c r="P4193"/>
      <c r="Q4193"/>
      <c r="R4193"/>
      <c r="S4193"/>
      <c r="T4193"/>
      <c r="U4193"/>
      <c r="V4193"/>
      <c r="W4193"/>
    </row>
    <row r="4194" spans="1:23" ht="27" customHeight="1" thickBot="1" x14ac:dyDescent="0.3">
      <c r="A4194" s="97">
        <v>20846</v>
      </c>
      <c r="B4194" s="74">
        <v>4312</v>
      </c>
      <c r="C4194" s="75" t="s">
        <v>40</v>
      </c>
      <c r="D4194" s="76">
        <v>43345.784722222219</v>
      </c>
      <c r="E4194" s="74" t="s">
        <v>39</v>
      </c>
      <c r="F4194" s="33">
        <v>43345.707638888889</v>
      </c>
      <c r="G4194" s="51">
        <f t="shared" si="533"/>
        <v>7.7083333329937886E-2</v>
      </c>
      <c r="H4194" s="31" t="str">
        <f t="shared" si="534"/>
        <v>ACCEPTABLE</v>
      </c>
      <c r="J4194" s="33">
        <v>43345.790972222225</v>
      </c>
      <c r="K4194" s="33">
        <v>43345.8</v>
      </c>
      <c r="L4194" s="27">
        <f t="shared" si="535"/>
        <v>9.0277777781011537E-3</v>
      </c>
      <c r="M4194" s="28" t="str">
        <f t="shared" si="536"/>
        <v>TRUE</v>
      </c>
      <c r="N4194" s="31" t="s">
        <v>39</v>
      </c>
      <c r="O4194" s="29" t="s">
        <v>1966</v>
      </c>
      <c r="P4194"/>
      <c r="Q4194"/>
      <c r="R4194"/>
      <c r="S4194"/>
      <c r="T4194"/>
      <c r="U4194"/>
      <c r="V4194"/>
      <c r="W4194"/>
    </row>
    <row r="4195" spans="1:23" ht="27" customHeight="1" thickBot="1" x14ac:dyDescent="0.3">
      <c r="A4195" s="97">
        <v>20847</v>
      </c>
      <c r="B4195" s="74">
        <v>4313</v>
      </c>
      <c r="C4195" s="75" t="s">
        <v>40</v>
      </c>
      <c r="D4195" s="76">
        <v>43345.916666666664</v>
      </c>
      <c r="E4195" s="74" t="s">
        <v>39</v>
      </c>
      <c r="F4195" s="33">
        <v>43345.707638888889</v>
      </c>
      <c r="G4195" s="51">
        <f t="shared" si="533"/>
        <v>0.20902777777519077</v>
      </c>
      <c r="H4195" s="31" t="str">
        <f t="shared" si="534"/>
        <v>ACCEPTABLE</v>
      </c>
      <c r="J4195" s="33">
        <v>43346.025694444441</v>
      </c>
      <c r="K4195" s="33">
        <v>43346.034722222219</v>
      </c>
      <c r="L4195" s="27">
        <f t="shared" si="535"/>
        <v>9.0277777781011537E-3</v>
      </c>
      <c r="M4195" s="28" t="str">
        <f t="shared" si="536"/>
        <v>TRUE</v>
      </c>
      <c r="N4195" s="31" t="s">
        <v>39</v>
      </c>
      <c r="O4195" s="29" t="s">
        <v>916</v>
      </c>
      <c r="P4195"/>
      <c r="Q4195"/>
      <c r="R4195"/>
      <c r="S4195"/>
      <c r="T4195"/>
      <c r="U4195"/>
      <c r="V4195"/>
      <c r="W4195"/>
    </row>
    <row r="4196" spans="1:23" ht="27" customHeight="1" thickBot="1" x14ac:dyDescent="0.3">
      <c r="A4196" s="97">
        <v>20847</v>
      </c>
      <c r="B4196" s="74">
        <v>4314</v>
      </c>
      <c r="C4196" s="75" t="s">
        <v>51</v>
      </c>
      <c r="D4196" s="76">
        <v>43346.236111111109</v>
      </c>
      <c r="E4196" s="74" t="s">
        <v>41</v>
      </c>
      <c r="F4196" s="33">
        <v>43345.707638888889</v>
      </c>
      <c r="G4196" s="51">
        <f t="shared" si="533"/>
        <v>0.52847222222044365</v>
      </c>
      <c r="H4196" s="31" t="str">
        <f t="shared" si="534"/>
        <v>ACCEPTABLE</v>
      </c>
      <c r="J4196" s="33">
        <v>43346.239583333336</v>
      </c>
      <c r="K4196" s="33">
        <v>43346.250694444447</v>
      </c>
      <c r="L4196" s="27">
        <f t="shared" si="535"/>
        <v>1.1111111110949423E-2</v>
      </c>
      <c r="M4196" s="28" t="str">
        <f t="shared" si="536"/>
        <v>TRUE</v>
      </c>
      <c r="N4196" s="31" t="s">
        <v>41</v>
      </c>
      <c r="O4196" s="29" t="s">
        <v>1967</v>
      </c>
      <c r="P4196"/>
      <c r="Q4196"/>
      <c r="R4196"/>
      <c r="S4196"/>
      <c r="T4196"/>
      <c r="U4196"/>
      <c r="V4196"/>
      <c r="W4196"/>
    </row>
    <row r="4197" spans="1:23" ht="27" customHeight="1" thickBot="1" x14ac:dyDescent="0.3">
      <c r="A4197" s="97">
        <v>20847</v>
      </c>
      <c r="B4197" s="74">
        <v>4315</v>
      </c>
      <c r="C4197" s="75" t="s">
        <v>340</v>
      </c>
      <c r="D4197" s="76">
        <v>43346.267361111109</v>
      </c>
      <c r="E4197" s="74" t="s">
        <v>39</v>
      </c>
      <c r="F4197" s="33">
        <v>43345.707638888889</v>
      </c>
      <c r="G4197" s="51">
        <f t="shared" si="533"/>
        <v>0.55972222222044365</v>
      </c>
      <c r="H4197" s="31" t="str">
        <f t="shared" si="534"/>
        <v>ACCEPTABLE</v>
      </c>
      <c r="J4197" s="33">
        <v>43346.291666666664</v>
      </c>
      <c r="K4197" s="33">
        <v>43346.302777777775</v>
      </c>
      <c r="L4197" s="27">
        <f t="shared" si="535"/>
        <v>1.1111111110949423E-2</v>
      </c>
      <c r="M4197" s="28" t="str">
        <f t="shared" si="536"/>
        <v>TRUE</v>
      </c>
      <c r="N4197" s="31" t="s">
        <v>39</v>
      </c>
      <c r="O4197" s="29" t="s">
        <v>1968</v>
      </c>
      <c r="P4197"/>
      <c r="Q4197"/>
      <c r="R4197"/>
      <c r="S4197"/>
      <c r="T4197"/>
      <c r="U4197"/>
      <c r="V4197"/>
      <c r="W4197"/>
    </row>
    <row r="4198" spans="1:23" ht="27" customHeight="1" thickBot="1" x14ac:dyDescent="0.3">
      <c r="A4198" s="97">
        <v>20848</v>
      </c>
      <c r="B4198" s="74">
        <v>4318</v>
      </c>
      <c r="C4198" s="75" t="s">
        <v>43</v>
      </c>
      <c r="D4198" s="76">
        <v>43346.902777777781</v>
      </c>
      <c r="E4198" s="74" t="s">
        <v>41</v>
      </c>
      <c r="F4198" s="33">
        <v>43346.754166666666</v>
      </c>
      <c r="G4198" s="51">
        <f t="shared" si="533"/>
        <v>0.148611111115315</v>
      </c>
      <c r="H4198" s="31" t="str">
        <f t="shared" si="534"/>
        <v>ACCEPTABLE</v>
      </c>
      <c r="J4198" s="33">
        <v>43346.906944444447</v>
      </c>
      <c r="K4198" s="33">
        <v>43346.915972222225</v>
      </c>
      <c r="L4198" s="27">
        <f t="shared" si="535"/>
        <v>9.0277777781011537E-3</v>
      </c>
      <c r="M4198" s="28" t="str">
        <f t="shared" si="536"/>
        <v>TRUE</v>
      </c>
      <c r="N4198" s="31" t="s">
        <v>41</v>
      </c>
      <c r="O4198" s="29" t="s">
        <v>398</v>
      </c>
      <c r="P4198"/>
      <c r="Q4198"/>
      <c r="R4198"/>
      <c r="S4198"/>
      <c r="T4198"/>
      <c r="U4198"/>
      <c r="V4198"/>
      <c r="W4198"/>
    </row>
    <row r="4199" spans="1:23" ht="27" customHeight="1" thickBot="1" x14ac:dyDescent="0.3">
      <c r="A4199" s="97">
        <v>20848</v>
      </c>
      <c r="B4199" s="74">
        <v>4319</v>
      </c>
      <c r="C4199" s="75" t="s">
        <v>40</v>
      </c>
      <c r="D4199" s="76">
        <v>43346.930555555555</v>
      </c>
      <c r="E4199" s="74" t="s">
        <v>39</v>
      </c>
      <c r="F4199" s="33">
        <v>43346.754166666666</v>
      </c>
      <c r="G4199" s="51">
        <f t="shared" si="533"/>
        <v>0.17638888888905058</v>
      </c>
      <c r="H4199" s="31" t="str">
        <f t="shared" si="534"/>
        <v>ACCEPTABLE</v>
      </c>
      <c r="J4199" s="33">
        <v>43346.942361111112</v>
      </c>
      <c r="K4199" s="33">
        <v>43346.95208333333</v>
      </c>
      <c r="L4199" s="27">
        <f t="shared" si="535"/>
        <v>9.7222222175332718E-3</v>
      </c>
      <c r="M4199" s="28" t="str">
        <f t="shared" si="536"/>
        <v>TRUE</v>
      </c>
      <c r="N4199" s="31" t="s">
        <v>39</v>
      </c>
      <c r="O4199" s="29" t="s">
        <v>1485</v>
      </c>
      <c r="P4199"/>
      <c r="Q4199"/>
      <c r="R4199"/>
      <c r="S4199"/>
      <c r="T4199"/>
      <c r="U4199"/>
      <c r="V4199"/>
      <c r="W4199"/>
    </row>
    <row r="4200" spans="1:23" ht="27" customHeight="1" thickBot="1" x14ac:dyDescent="0.3">
      <c r="A4200" s="97">
        <v>20849</v>
      </c>
      <c r="B4200" s="74">
        <v>4320</v>
      </c>
      <c r="C4200" s="75" t="s">
        <v>40</v>
      </c>
      <c r="D4200" s="76">
        <v>43347.972222222219</v>
      </c>
      <c r="E4200" s="74" t="s">
        <v>41</v>
      </c>
      <c r="F4200" s="33">
        <v>43347.695138888892</v>
      </c>
      <c r="G4200" s="51">
        <f t="shared" si="533"/>
        <v>0.2770833333270275</v>
      </c>
      <c r="H4200" s="31" t="str">
        <f t="shared" si="534"/>
        <v>ACCEPTABLE</v>
      </c>
      <c r="J4200" s="33">
        <v>43347.986805555556</v>
      </c>
      <c r="K4200" s="33">
        <v>43348</v>
      </c>
      <c r="L4200" s="27">
        <f t="shared" si="535"/>
        <v>1.3194444443797693E-2</v>
      </c>
      <c r="M4200" s="28" t="str">
        <f t="shared" si="536"/>
        <v>TRUE</v>
      </c>
      <c r="N4200" s="31" t="s">
        <v>41</v>
      </c>
      <c r="O4200" s="29" t="s">
        <v>1296</v>
      </c>
      <c r="P4200"/>
      <c r="Q4200"/>
      <c r="R4200"/>
      <c r="S4200"/>
      <c r="T4200"/>
      <c r="U4200"/>
      <c r="V4200"/>
      <c r="W4200"/>
    </row>
    <row r="4201" spans="1:23" ht="27" customHeight="1" thickBot="1" x14ac:dyDescent="0.3">
      <c r="A4201" s="97">
        <v>20849</v>
      </c>
      <c r="B4201" s="74">
        <v>4321</v>
      </c>
      <c r="C4201" s="75" t="s">
        <v>43</v>
      </c>
      <c r="D4201" s="76">
        <v>43348.006944444445</v>
      </c>
      <c r="E4201" s="74" t="s">
        <v>39</v>
      </c>
      <c r="F4201" s="33">
        <v>43347.695138888892</v>
      </c>
      <c r="G4201" s="51">
        <f t="shared" si="533"/>
        <v>0.31180555555329192</v>
      </c>
      <c r="H4201" s="31" t="str">
        <f t="shared" si="534"/>
        <v>ACCEPTABLE</v>
      </c>
      <c r="J4201" s="33">
        <v>43348.02847222222</v>
      </c>
      <c r="K4201" s="33">
        <v>43348.036111111112</v>
      </c>
      <c r="L4201" s="27">
        <f t="shared" si="535"/>
        <v>7.6388888919609599E-3</v>
      </c>
      <c r="M4201" s="28" t="str">
        <f t="shared" si="536"/>
        <v>TRUE</v>
      </c>
      <c r="N4201" s="31" t="s">
        <v>39</v>
      </c>
      <c r="O4201" s="29" t="s">
        <v>398</v>
      </c>
      <c r="P4201"/>
      <c r="Q4201"/>
      <c r="R4201"/>
      <c r="S4201"/>
      <c r="T4201"/>
      <c r="U4201"/>
      <c r="V4201"/>
      <c r="W4201"/>
    </row>
    <row r="4202" spans="1:23" ht="27" customHeight="1" thickBot="1" x14ac:dyDescent="0.3">
      <c r="A4202" s="160">
        <v>20850</v>
      </c>
      <c r="B4202" s="164">
        <v>4322</v>
      </c>
      <c r="C4202" s="162" t="s">
        <v>40</v>
      </c>
      <c r="D4202" s="163">
        <v>43348.263888888891</v>
      </c>
      <c r="E4202" s="164" t="s">
        <v>41</v>
      </c>
      <c r="F4202" s="33">
        <v>43348.234027777777</v>
      </c>
      <c r="G4202" s="51">
        <f t="shared" si="533"/>
        <v>2.9861111113859806E-2</v>
      </c>
      <c r="H4202" s="31" t="str">
        <f t="shared" si="534"/>
        <v>TOO LATE</v>
      </c>
      <c r="J4202" s="33">
        <v>43348.260416666664</v>
      </c>
      <c r="K4202" s="33">
        <v>43348.263888888891</v>
      </c>
      <c r="L4202" s="27">
        <f t="shared" si="535"/>
        <v>3.4722222262644209E-3</v>
      </c>
      <c r="M4202" s="28" t="str">
        <f t="shared" si="536"/>
        <v>TRUE</v>
      </c>
      <c r="N4202" s="31" t="s">
        <v>41</v>
      </c>
      <c r="O4202" s="29" t="s">
        <v>1969</v>
      </c>
      <c r="P4202"/>
      <c r="Q4202"/>
      <c r="R4202"/>
      <c r="S4202"/>
      <c r="T4202"/>
      <c r="U4202"/>
      <c r="V4202"/>
      <c r="W4202"/>
    </row>
    <row r="4203" spans="1:23" ht="27" customHeight="1" thickBot="1" x14ac:dyDescent="0.3">
      <c r="A4203" s="160">
        <v>20850</v>
      </c>
      <c r="B4203" s="164">
        <v>4323</v>
      </c>
      <c r="C4203" s="162" t="s">
        <v>43</v>
      </c>
      <c r="D4203" s="163">
        <v>43348.291666666664</v>
      </c>
      <c r="E4203" s="164" t="s">
        <v>39</v>
      </c>
      <c r="F4203" s="33">
        <v>43348.234027777777</v>
      </c>
      <c r="G4203" s="51">
        <f t="shared" si="533"/>
        <v>5.7638888887595385E-2</v>
      </c>
      <c r="H4203" s="31" t="str">
        <f t="shared" si="534"/>
        <v>ACCEPTABLE</v>
      </c>
      <c r="J4203" s="33">
        <v>43348.298611111109</v>
      </c>
      <c r="K4203" s="33">
        <v>43348.307638888888</v>
      </c>
      <c r="L4203" s="27">
        <f t="shared" si="535"/>
        <v>9.0277777781011537E-3</v>
      </c>
      <c r="M4203" s="28" t="str">
        <f t="shared" si="536"/>
        <v>TRUE</v>
      </c>
      <c r="N4203" s="31" t="s">
        <v>39</v>
      </c>
      <c r="O4203" s="29" t="s">
        <v>398</v>
      </c>
      <c r="P4203"/>
      <c r="Q4203"/>
      <c r="R4203"/>
      <c r="S4203"/>
      <c r="T4203"/>
      <c r="U4203"/>
      <c r="V4203"/>
      <c r="W4203"/>
    </row>
    <row r="4204" spans="1:23" ht="27" customHeight="1" thickBot="1" x14ac:dyDescent="0.3">
      <c r="A4204" s="97">
        <v>20851</v>
      </c>
      <c r="B4204" s="74">
        <v>4324</v>
      </c>
      <c r="C4204" s="75" t="s">
        <v>340</v>
      </c>
      <c r="D4204" s="76">
        <v>43348.798611111109</v>
      </c>
      <c r="E4204" s="74" t="s">
        <v>41</v>
      </c>
      <c r="F4204" s="33">
        <v>43348.680555555555</v>
      </c>
      <c r="G4204" s="51">
        <f t="shared" si="533"/>
        <v>0.11805555555474712</v>
      </c>
      <c r="H4204" s="31" t="str">
        <f t="shared" si="534"/>
        <v>ACCEPTABLE</v>
      </c>
      <c r="J4204" s="33">
        <v>43348.8125</v>
      </c>
      <c r="K4204" s="33">
        <v>43348.824305555558</v>
      </c>
      <c r="L4204" s="27">
        <f t="shared" si="535"/>
        <v>1.1805555557657499E-2</v>
      </c>
      <c r="M4204" s="28" t="str">
        <f t="shared" si="536"/>
        <v>TRUE</v>
      </c>
      <c r="N4204" s="31" t="s">
        <v>41</v>
      </c>
      <c r="O4204" s="29" t="s">
        <v>1970</v>
      </c>
      <c r="P4204"/>
      <c r="Q4204"/>
      <c r="R4204"/>
      <c r="S4204"/>
      <c r="T4204"/>
      <c r="U4204"/>
      <c r="V4204"/>
      <c r="W4204"/>
    </row>
    <row r="4205" spans="1:23" ht="27" customHeight="1" thickBot="1" x14ac:dyDescent="0.3">
      <c r="A4205" s="97">
        <v>20852</v>
      </c>
      <c r="B4205" s="74">
        <v>4326</v>
      </c>
      <c r="C4205" s="75" t="s">
        <v>40</v>
      </c>
      <c r="D4205" s="76">
        <v>43348.833333333336</v>
      </c>
      <c r="E4205" s="74" t="s">
        <v>41</v>
      </c>
      <c r="F4205" s="33">
        <v>43348.680555555555</v>
      </c>
      <c r="G4205" s="51">
        <f t="shared" si="533"/>
        <v>0.15277777778101154</v>
      </c>
      <c r="H4205" s="31" t="str">
        <f t="shared" si="534"/>
        <v>ACCEPTABLE</v>
      </c>
      <c r="J4205" s="33">
        <v>43348.840277777781</v>
      </c>
      <c r="K4205" s="33">
        <v>43348.849305555559</v>
      </c>
      <c r="L4205" s="27">
        <f t="shared" si="535"/>
        <v>9.0277777781011537E-3</v>
      </c>
      <c r="M4205" s="28" t="str">
        <f t="shared" si="536"/>
        <v>TRUE</v>
      </c>
      <c r="N4205" s="31" t="s">
        <v>41</v>
      </c>
      <c r="O4205" s="29" t="s">
        <v>836</v>
      </c>
      <c r="P4205"/>
      <c r="Q4205"/>
      <c r="R4205"/>
      <c r="S4205"/>
      <c r="T4205"/>
      <c r="U4205"/>
      <c r="V4205"/>
      <c r="W4205"/>
    </row>
    <row r="4206" spans="1:23" ht="27" customHeight="1" thickBot="1" x14ac:dyDescent="0.3">
      <c r="A4206" s="97">
        <v>20852</v>
      </c>
      <c r="B4206" s="74">
        <v>4327</v>
      </c>
      <c r="C4206" s="75" t="s">
        <v>40</v>
      </c>
      <c r="D4206" s="76">
        <v>43348.850694444445</v>
      </c>
      <c r="E4206" s="74" t="s">
        <v>39</v>
      </c>
      <c r="F4206" s="33">
        <v>43348.680555555555</v>
      </c>
      <c r="G4206" s="51">
        <f t="shared" si="533"/>
        <v>0.17013888889050577</v>
      </c>
      <c r="H4206" s="31" t="str">
        <f t="shared" si="534"/>
        <v>ACCEPTABLE</v>
      </c>
      <c r="J4206" s="33">
        <v>43348.859722222223</v>
      </c>
      <c r="K4206" s="33">
        <v>43348.871527777781</v>
      </c>
      <c r="L4206" s="27">
        <f t="shared" si="535"/>
        <v>1.1805555557657499E-2</v>
      </c>
      <c r="M4206" s="28" t="str">
        <f t="shared" si="536"/>
        <v>TRUE</v>
      </c>
      <c r="N4206" s="31" t="s">
        <v>39</v>
      </c>
      <c r="O4206" s="29" t="s">
        <v>1971</v>
      </c>
      <c r="P4206"/>
      <c r="Q4206"/>
      <c r="R4206"/>
      <c r="S4206"/>
      <c r="T4206"/>
      <c r="U4206"/>
      <c r="V4206"/>
      <c r="W4206"/>
    </row>
    <row r="4207" spans="1:23" ht="27" customHeight="1" thickBot="1" x14ac:dyDescent="0.3">
      <c r="A4207" s="97">
        <v>20849</v>
      </c>
      <c r="B4207" s="74">
        <v>4328</v>
      </c>
      <c r="C4207" s="75" t="s">
        <v>43</v>
      </c>
      <c r="D4207" s="76">
        <v>43349.048611111109</v>
      </c>
      <c r="E4207" s="74" t="s">
        <v>41</v>
      </c>
      <c r="F4207" s="33">
        <v>43348.680555555555</v>
      </c>
      <c r="G4207" s="51">
        <f t="shared" si="533"/>
        <v>0.36805555555474712</v>
      </c>
      <c r="H4207" s="31" t="str">
        <f t="shared" si="534"/>
        <v>ACCEPTABLE</v>
      </c>
      <c r="J4207" s="33">
        <v>43349.104166666664</v>
      </c>
      <c r="K4207" s="33">
        <v>43349.113194444442</v>
      </c>
      <c r="L4207" s="27">
        <f t="shared" si="535"/>
        <v>9.0277777781011537E-3</v>
      </c>
      <c r="M4207" s="28" t="str">
        <f t="shared" si="536"/>
        <v>TRUE</v>
      </c>
      <c r="N4207" s="31" t="s">
        <v>41</v>
      </c>
      <c r="O4207" s="29" t="s">
        <v>398</v>
      </c>
      <c r="P4207"/>
      <c r="Q4207"/>
      <c r="R4207"/>
      <c r="S4207"/>
      <c r="T4207"/>
      <c r="U4207"/>
      <c r="V4207"/>
      <c r="W4207"/>
    </row>
    <row r="4208" spans="1:23" ht="27" customHeight="1" thickBot="1" x14ac:dyDescent="0.3">
      <c r="A4208" s="97">
        <v>20849</v>
      </c>
      <c r="B4208" s="74">
        <v>4329</v>
      </c>
      <c r="C4208" s="75" t="s">
        <v>40</v>
      </c>
      <c r="D4208" s="76">
        <v>43349.076388888891</v>
      </c>
      <c r="E4208" s="74" t="s">
        <v>39</v>
      </c>
      <c r="F4208" s="33">
        <v>43348.680555555555</v>
      </c>
      <c r="G4208" s="51">
        <f t="shared" si="533"/>
        <v>0.39583333333575865</v>
      </c>
      <c r="H4208" s="31" t="str">
        <f t="shared" si="534"/>
        <v>ACCEPTABLE</v>
      </c>
      <c r="J4208" s="33">
        <v>43349.158333333333</v>
      </c>
      <c r="K4208" s="33">
        <v>43349.169444444444</v>
      </c>
      <c r="L4208" s="27">
        <f t="shared" si="535"/>
        <v>1.1111111110949423E-2</v>
      </c>
      <c r="M4208" s="28" t="str">
        <f t="shared" si="536"/>
        <v>TRUE</v>
      </c>
      <c r="N4208" s="31" t="s">
        <v>39</v>
      </c>
      <c r="O4208" s="29" t="s">
        <v>1039</v>
      </c>
      <c r="P4208"/>
      <c r="Q4208"/>
      <c r="R4208"/>
      <c r="S4208"/>
      <c r="T4208"/>
      <c r="U4208"/>
      <c r="V4208"/>
      <c r="W4208"/>
    </row>
    <row r="4209" spans="1:23" ht="27" customHeight="1" thickBot="1" x14ac:dyDescent="0.3">
      <c r="A4209" s="97">
        <v>20851</v>
      </c>
      <c r="B4209" s="74">
        <v>4330</v>
      </c>
      <c r="C4209" s="75" t="s">
        <v>53</v>
      </c>
      <c r="D4209" s="76">
        <v>43349.097222222219</v>
      </c>
      <c r="E4209" s="74" t="s">
        <v>41</v>
      </c>
      <c r="F4209" s="33">
        <v>43348.680555555555</v>
      </c>
      <c r="G4209" s="51">
        <f t="shared" si="533"/>
        <v>0.41666666666424135</v>
      </c>
      <c r="H4209" s="31" t="str">
        <f t="shared" si="534"/>
        <v>ACCEPTABLE</v>
      </c>
      <c r="J4209" s="33">
        <v>43349.189583333333</v>
      </c>
      <c r="K4209" s="33">
        <v>43349.198611111111</v>
      </c>
      <c r="L4209" s="27">
        <f t="shared" si="535"/>
        <v>9.0277777781011537E-3</v>
      </c>
      <c r="M4209" s="28" t="str">
        <f t="shared" si="536"/>
        <v>TRUE</v>
      </c>
      <c r="N4209" s="31" t="s">
        <v>41</v>
      </c>
      <c r="O4209" s="29" t="s">
        <v>1972</v>
      </c>
      <c r="P4209"/>
      <c r="Q4209"/>
      <c r="R4209"/>
      <c r="S4209"/>
      <c r="T4209"/>
      <c r="U4209"/>
      <c r="V4209"/>
      <c r="W4209"/>
    </row>
    <row r="4210" spans="1:23" ht="27" customHeight="1" thickBot="1" x14ac:dyDescent="0.3">
      <c r="A4210" s="97">
        <v>20851</v>
      </c>
      <c r="B4210" s="74">
        <v>4331</v>
      </c>
      <c r="C4210" s="75" t="s">
        <v>53</v>
      </c>
      <c r="D4210" s="76">
        <v>43349.125</v>
      </c>
      <c r="E4210" s="74" t="s">
        <v>39</v>
      </c>
      <c r="F4210" s="33">
        <v>43348.680555555555</v>
      </c>
      <c r="G4210" s="51">
        <f t="shared" si="533"/>
        <v>0.44444444444525288</v>
      </c>
      <c r="H4210" s="31" t="str">
        <f t="shared" si="534"/>
        <v>ACCEPTABLE</v>
      </c>
      <c r="J4210" s="33">
        <v>43349.240972222222</v>
      </c>
      <c r="K4210" s="33">
        <v>43349.25</v>
      </c>
      <c r="L4210" s="27">
        <f t="shared" si="535"/>
        <v>9.0277777781011537E-3</v>
      </c>
      <c r="M4210" s="28" t="str">
        <f t="shared" si="536"/>
        <v>TRUE</v>
      </c>
      <c r="N4210" s="31" t="s">
        <v>39</v>
      </c>
      <c r="O4210" s="29" t="s">
        <v>1972</v>
      </c>
      <c r="P4210"/>
      <c r="Q4210"/>
      <c r="R4210"/>
      <c r="S4210"/>
      <c r="T4210"/>
      <c r="U4210"/>
      <c r="V4210"/>
      <c r="W4210"/>
    </row>
    <row r="4211" spans="1:23" ht="27" customHeight="1" thickBot="1" x14ac:dyDescent="0.3">
      <c r="A4211" s="98">
        <v>20853</v>
      </c>
      <c r="B4211" s="78">
        <v>4332</v>
      </c>
      <c r="C4211" s="79" t="s">
        <v>40</v>
      </c>
      <c r="D4211" s="80">
        <v>43349.690972222219</v>
      </c>
      <c r="E4211" s="78" t="s">
        <v>41</v>
      </c>
      <c r="F4211" s="33">
        <v>43349.643055555556</v>
      </c>
      <c r="G4211" s="51">
        <f t="shared" si="533"/>
        <v>4.7916666662786156E-2</v>
      </c>
      <c r="H4211" s="31" t="str">
        <f t="shared" si="534"/>
        <v>ACCEPTABLE</v>
      </c>
      <c r="J4211" s="33">
        <v>43349.699305555558</v>
      </c>
      <c r="K4211" s="33">
        <v>43349.709722222222</v>
      </c>
      <c r="L4211" s="27">
        <f t="shared" si="535"/>
        <v>1.0416666664241347E-2</v>
      </c>
      <c r="M4211" s="28" t="str">
        <f t="shared" si="536"/>
        <v>TRUE</v>
      </c>
      <c r="N4211" s="31" t="s">
        <v>41</v>
      </c>
      <c r="O4211" s="29" t="s">
        <v>1604</v>
      </c>
      <c r="P4211"/>
      <c r="Q4211"/>
      <c r="R4211"/>
      <c r="S4211"/>
      <c r="T4211"/>
      <c r="U4211"/>
      <c r="V4211"/>
      <c r="W4211"/>
    </row>
    <row r="4212" spans="1:23" ht="27" customHeight="1" thickBot="1" x14ac:dyDescent="0.3">
      <c r="A4212" s="98">
        <v>20853</v>
      </c>
      <c r="B4212" s="78">
        <v>4333</v>
      </c>
      <c r="C4212" s="79" t="s">
        <v>40</v>
      </c>
      <c r="D4212" s="80">
        <v>43349.708333333336</v>
      </c>
      <c r="E4212" s="78" t="s">
        <v>39</v>
      </c>
      <c r="F4212" s="33">
        <v>43349.643055555556</v>
      </c>
      <c r="G4212" s="51">
        <f t="shared" si="533"/>
        <v>6.5277777779556345E-2</v>
      </c>
      <c r="H4212" s="31" t="str">
        <f t="shared" si="534"/>
        <v>ACCEPTABLE</v>
      </c>
      <c r="J4212" s="33">
        <v>43349.723611111112</v>
      </c>
      <c r="K4212" s="33">
        <v>43349.734027777777</v>
      </c>
      <c r="L4212" s="27">
        <f t="shared" si="535"/>
        <v>1.0416666664241347E-2</v>
      </c>
      <c r="M4212" s="28" t="str">
        <f t="shared" si="536"/>
        <v>TRUE</v>
      </c>
      <c r="N4212" s="31" t="s">
        <v>39</v>
      </c>
      <c r="O4212" s="29" t="s">
        <v>1973</v>
      </c>
      <c r="P4212"/>
      <c r="Q4212"/>
      <c r="R4212"/>
      <c r="S4212"/>
      <c r="T4212"/>
      <c r="U4212"/>
      <c r="V4212"/>
      <c r="W4212"/>
    </row>
    <row r="4213" spans="1:23" ht="27" customHeight="1" thickBot="1" x14ac:dyDescent="0.3">
      <c r="A4213" s="97">
        <v>20851</v>
      </c>
      <c r="B4213" s="74">
        <v>4334</v>
      </c>
      <c r="C4213" s="75" t="s">
        <v>51</v>
      </c>
      <c r="D4213" s="76">
        <v>43350.236111111109</v>
      </c>
      <c r="E4213" s="74" t="s">
        <v>41</v>
      </c>
      <c r="F4213" s="33">
        <v>43349.643055555556</v>
      </c>
      <c r="G4213" s="51">
        <f t="shared" si="533"/>
        <v>0.59305555555329192</v>
      </c>
      <c r="H4213" s="31" t="str">
        <f t="shared" si="534"/>
        <v>ACCEPTABLE</v>
      </c>
      <c r="J4213" s="33">
        <v>43350.234027777777</v>
      </c>
      <c r="K4213" s="33">
        <v>43350.243055555555</v>
      </c>
      <c r="L4213" s="27">
        <f t="shared" si="535"/>
        <v>9.0277777781011537E-3</v>
      </c>
      <c r="M4213" s="28" t="str">
        <f t="shared" si="536"/>
        <v>TRUE</v>
      </c>
      <c r="N4213" s="31" t="s">
        <v>41</v>
      </c>
      <c r="O4213" s="29" t="s">
        <v>422</v>
      </c>
      <c r="P4213"/>
      <c r="Q4213"/>
      <c r="R4213"/>
      <c r="S4213"/>
      <c r="T4213"/>
      <c r="U4213"/>
      <c r="V4213"/>
      <c r="W4213"/>
    </row>
    <row r="4214" spans="1:23" ht="27" customHeight="1" thickBot="1" x14ac:dyDescent="0.3">
      <c r="A4214" s="98">
        <v>20851</v>
      </c>
      <c r="B4214" s="78">
        <v>4335</v>
      </c>
      <c r="C4214" s="79" t="s">
        <v>340</v>
      </c>
      <c r="D4214" s="80">
        <v>43350.263888888891</v>
      </c>
      <c r="E4214" s="78" t="s">
        <v>39</v>
      </c>
      <c r="F4214" s="33">
        <v>43349.643055555556</v>
      </c>
      <c r="G4214" s="51">
        <f t="shared" si="533"/>
        <v>0.62083333333430346</v>
      </c>
      <c r="H4214" s="31" t="str">
        <f t="shared" si="534"/>
        <v>ACCEPTABLE</v>
      </c>
      <c r="J4214" s="33">
        <v>43350.26458333333</v>
      </c>
      <c r="K4214" s="33">
        <v>43350.275000000001</v>
      </c>
      <c r="L4214" s="27">
        <f t="shared" si="535"/>
        <v>1.0416666671517305E-2</v>
      </c>
      <c r="M4214" s="28" t="str">
        <f t="shared" si="536"/>
        <v>TRUE</v>
      </c>
      <c r="N4214" s="31" t="s">
        <v>39</v>
      </c>
      <c r="O4214" s="29" t="s">
        <v>1169</v>
      </c>
      <c r="P4214"/>
      <c r="Q4214"/>
      <c r="R4214"/>
      <c r="S4214"/>
      <c r="T4214"/>
      <c r="U4214"/>
      <c r="V4214"/>
      <c r="W4214"/>
    </row>
    <row r="4215" spans="1:23" ht="27" customHeight="1" thickBot="1" x14ac:dyDescent="0.3">
      <c r="A4215" s="98">
        <v>20853</v>
      </c>
      <c r="B4215" s="78">
        <v>4336</v>
      </c>
      <c r="C4215" s="79" t="s">
        <v>40</v>
      </c>
      <c r="D4215" s="80">
        <v>43350.319444444445</v>
      </c>
      <c r="E4215" s="78" t="s">
        <v>41</v>
      </c>
      <c r="F4215" s="33">
        <v>43350.281944444447</v>
      </c>
      <c r="G4215" s="51">
        <f t="shared" si="533"/>
        <v>3.7499999998544808E-2</v>
      </c>
      <c r="H4215" s="31" t="str">
        <f t="shared" si="534"/>
        <v>TOO LATE</v>
      </c>
      <c r="J4215" s="33">
        <v>43350.297222222223</v>
      </c>
      <c r="K4215" s="33">
        <v>43350.306944444441</v>
      </c>
      <c r="L4215" s="27">
        <f t="shared" si="535"/>
        <v>9.7222222175332718E-3</v>
      </c>
      <c r="M4215" s="28" t="str">
        <f t="shared" si="536"/>
        <v>TRUE</v>
      </c>
      <c r="N4215" s="31" t="s">
        <v>41</v>
      </c>
      <c r="O4215" s="29" t="s">
        <v>1622</v>
      </c>
      <c r="P4215"/>
      <c r="Q4215"/>
      <c r="R4215"/>
      <c r="S4215"/>
      <c r="T4215"/>
      <c r="U4215"/>
      <c r="V4215"/>
      <c r="W4215"/>
    </row>
    <row r="4216" spans="1:23" ht="27" customHeight="1" thickBot="1" x14ac:dyDescent="0.3">
      <c r="A4216" s="98">
        <v>20853</v>
      </c>
      <c r="B4216" s="78">
        <v>4337</v>
      </c>
      <c r="C4216" s="79" t="s">
        <v>43</v>
      </c>
      <c r="D4216" s="80">
        <v>43350.347222222219</v>
      </c>
      <c r="E4216" s="78" t="s">
        <v>39</v>
      </c>
      <c r="F4216" s="33">
        <v>43350.281944444447</v>
      </c>
      <c r="G4216" s="51">
        <f t="shared" si="533"/>
        <v>6.5277777772280388E-2</v>
      </c>
      <c r="H4216" s="31" t="str">
        <f t="shared" si="534"/>
        <v>ACCEPTABLE</v>
      </c>
      <c r="J4216" s="33">
        <v>43350.331250000003</v>
      </c>
      <c r="K4216" s="33">
        <v>43350.340277777781</v>
      </c>
      <c r="L4216" s="27">
        <f t="shared" si="535"/>
        <v>9.0277777781011537E-3</v>
      </c>
      <c r="M4216" s="28" t="str">
        <f t="shared" si="536"/>
        <v>TRUE</v>
      </c>
      <c r="N4216" s="31" t="s">
        <v>39</v>
      </c>
      <c r="O4216" s="29" t="s">
        <v>54</v>
      </c>
      <c r="P4216"/>
      <c r="Q4216"/>
      <c r="R4216"/>
      <c r="S4216"/>
      <c r="T4216"/>
      <c r="U4216"/>
      <c r="V4216"/>
      <c r="W4216"/>
    </row>
    <row r="4217" spans="1:23" ht="27" customHeight="1" thickBot="1" x14ac:dyDescent="0.3">
      <c r="A4217" s="98">
        <v>20854</v>
      </c>
      <c r="B4217" s="78">
        <v>4338</v>
      </c>
      <c r="C4217" s="79" t="s">
        <v>40</v>
      </c>
      <c r="D4217" s="80">
        <v>43350.375</v>
      </c>
      <c r="E4217" s="78" t="s">
        <v>41</v>
      </c>
      <c r="F4217" s="33">
        <v>43350.281944444447</v>
      </c>
      <c r="G4217" s="51">
        <f t="shared" ref="G4217:G4271" si="537">IF(D4217="","",D4217-F4217)</f>
        <v>9.3055555553291924E-2</v>
      </c>
      <c r="H4217" s="31" t="str">
        <f t="shared" si="534"/>
        <v>ACCEPTABLE</v>
      </c>
      <c r="J4217" s="33">
        <v>43350.347916666666</v>
      </c>
      <c r="K4217" s="33">
        <v>43350.359027777777</v>
      </c>
      <c r="L4217" s="27">
        <f t="shared" si="535"/>
        <v>1.1111111110949423E-2</v>
      </c>
      <c r="M4217" s="28" t="str">
        <f t="shared" si="536"/>
        <v>TRUE</v>
      </c>
      <c r="N4217" s="31" t="s">
        <v>41</v>
      </c>
      <c r="O4217" s="29" t="s">
        <v>217</v>
      </c>
      <c r="P4217"/>
      <c r="Q4217"/>
      <c r="R4217"/>
      <c r="S4217"/>
      <c r="T4217"/>
      <c r="U4217"/>
      <c r="V4217"/>
      <c r="W4217"/>
    </row>
    <row r="4218" spans="1:23" ht="27" customHeight="1" thickBot="1" x14ac:dyDescent="0.3">
      <c r="A4218" s="98">
        <v>20854</v>
      </c>
      <c r="B4218" s="78">
        <v>4339</v>
      </c>
      <c r="C4218" s="79" t="s">
        <v>40</v>
      </c>
      <c r="D4218" s="80">
        <v>43350.392361111109</v>
      </c>
      <c r="E4218" s="78" t="s">
        <v>39</v>
      </c>
      <c r="F4218" s="33">
        <v>43350.281944444447</v>
      </c>
      <c r="G4218" s="51">
        <f t="shared" si="537"/>
        <v>0.11041666666278616</v>
      </c>
      <c r="H4218" s="31" t="str">
        <f t="shared" si="534"/>
        <v>ACCEPTABLE</v>
      </c>
      <c r="J4218" s="33">
        <v>43350.375</v>
      </c>
      <c r="K4218" s="33">
        <v>43350.385416666664</v>
      </c>
      <c r="L4218" s="27">
        <f t="shared" si="535"/>
        <v>1.0416666664241347E-2</v>
      </c>
      <c r="M4218" s="28" t="str">
        <f t="shared" si="536"/>
        <v>TRUE</v>
      </c>
      <c r="N4218" s="31" t="s">
        <v>39</v>
      </c>
      <c r="O4218" s="29" t="s">
        <v>771</v>
      </c>
      <c r="P4218"/>
      <c r="Q4218"/>
      <c r="R4218"/>
      <c r="S4218"/>
      <c r="T4218"/>
      <c r="U4218"/>
      <c r="V4218"/>
      <c r="W4218"/>
    </row>
    <row r="4219" spans="1:23" ht="27" customHeight="1" thickBot="1" x14ac:dyDescent="0.3">
      <c r="A4219" s="97">
        <v>20853</v>
      </c>
      <c r="B4219" s="74">
        <v>4340</v>
      </c>
      <c r="C4219" s="75" t="s">
        <v>40</v>
      </c>
      <c r="D4219" s="76">
        <v>43350.631944444445</v>
      </c>
      <c r="E4219" s="74" t="s">
        <v>41</v>
      </c>
      <c r="F4219" s="33">
        <v>43350.615972222222</v>
      </c>
      <c r="G4219" s="51">
        <f t="shared" si="537"/>
        <v>1.5972222223354038E-2</v>
      </c>
      <c r="H4219" s="31" t="str">
        <f t="shared" si="534"/>
        <v>TOO LATE</v>
      </c>
      <c r="J4219" s="33">
        <v>43350.631249999999</v>
      </c>
      <c r="K4219" s="33">
        <v>43350.640277777777</v>
      </c>
      <c r="L4219" s="27">
        <f t="shared" si="535"/>
        <v>9.0277777781011537E-3</v>
      </c>
      <c r="M4219" s="28" t="str">
        <f t="shared" si="536"/>
        <v>TRUE</v>
      </c>
      <c r="N4219" s="31" t="s">
        <v>41</v>
      </c>
      <c r="O4219" s="29" t="s">
        <v>1155</v>
      </c>
      <c r="P4219"/>
      <c r="Q4219"/>
      <c r="R4219"/>
      <c r="S4219"/>
      <c r="T4219"/>
      <c r="U4219"/>
      <c r="V4219"/>
      <c r="W4219"/>
    </row>
    <row r="4220" spans="1:23" ht="27" customHeight="1" thickBot="1" x14ac:dyDescent="0.3">
      <c r="A4220" s="98">
        <v>20853</v>
      </c>
      <c r="B4220" s="78">
        <v>4341</v>
      </c>
      <c r="C4220" s="79" t="s">
        <v>43</v>
      </c>
      <c r="D4220" s="80">
        <v>43350.659722222219</v>
      </c>
      <c r="E4220" s="78" t="s">
        <v>39</v>
      </c>
      <c r="F4220" s="33">
        <v>43350.615972222222</v>
      </c>
      <c r="G4220" s="51">
        <f t="shared" si="537"/>
        <v>4.3749999997089617E-2</v>
      </c>
      <c r="H4220" s="31" t="str">
        <f t="shared" si="534"/>
        <v>ACCEPTABLE</v>
      </c>
      <c r="J4220" s="33">
        <v>43350.661111111112</v>
      </c>
      <c r="K4220" s="33">
        <v>43350.670138888891</v>
      </c>
      <c r="L4220" s="27">
        <f t="shared" si="535"/>
        <v>9.0277777781011537E-3</v>
      </c>
      <c r="M4220" s="28" t="str">
        <f t="shared" si="536"/>
        <v>TRUE</v>
      </c>
      <c r="N4220" s="31" t="s">
        <v>39</v>
      </c>
      <c r="O4220" s="29" t="s">
        <v>1974</v>
      </c>
      <c r="P4220"/>
      <c r="Q4220"/>
      <c r="R4220"/>
      <c r="S4220"/>
      <c r="T4220"/>
      <c r="U4220"/>
      <c r="V4220"/>
      <c r="W4220"/>
    </row>
    <row r="4221" spans="1:23" ht="27" customHeight="1" thickBot="1" x14ac:dyDescent="0.3">
      <c r="A4221" s="98">
        <v>20850</v>
      </c>
      <c r="B4221" s="78">
        <v>4342</v>
      </c>
      <c r="C4221" s="79" t="s">
        <v>43</v>
      </c>
      <c r="D4221" s="80">
        <v>43351.263888888891</v>
      </c>
      <c r="E4221" s="79" t="s">
        <v>41</v>
      </c>
      <c r="F4221" s="33">
        <v>43351.261111111111</v>
      </c>
      <c r="G4221" s="51">
        <f t="shared" si="537"/>
        <v>2.7777777795563452E-3</v>
      </c>
      <c r="H4221" s="31" t="str">
        <f t="shared" si="534"/>
        <v>TOO LATE</v>
      </c>
      <c r="J4221" s="33">
        <v>43351.271527777775</v>
      </c>
      <c r="K4221" s="33">
        <v>43351.280555555553</v>
      </c>
      <c r="L4221" s="27">
        <f t="shared" si="535"/>
        <v>9.0277777781011537E-3</v>
      </c>
      <c r="M4221" s="28" t="str">
        <f t="shared" si="536"/>
        <v>TRUE</v>
      </c>
      <c r="N4221" s="31" t="s">
        <v>41</v>
      </c>
      <c r="O4221" s="29" t="s">
        <v>1155</v>
      </c>
      <c r="P4221"/>
      <c r="Q4221"/>
      <c r="R4221"/>
      <c r="S4221"/>
      <c r="T4221"/>
      <c r="U4221"/>
      <c r="V4221"/>
      <c r="W4221"/>
    </row>
    <row r="4222" spans="1:23" ht="27" customHeight="1" thickBot="1" x14ac:dyDescent="0.3">
      <c r="A4222" s="98">
        <v>20850</v>
      </c>
      <c r="B4222" s="78">
        <v>4343</v>
      </c>
      <c r="C4222" s="79" t="s">
        <v>40</v>
      </c>
      <c r="D4222" s="80">
        <v>43351.291666666664</v>
      </c>
      <c r="E4222" s="79" t="s">
        <v>39</v>
      </c>
      <c r="F4222" s="33">
        <v>43351.261111111111</v>
      </c>
      <c r="G4222" s="51">
        <f t="shared" si="537"/>
        <v>3.0555555553291924E-2</v>
      </c>
      <c r="H4222" s="31" t="str">
        <f t="shared" si="534"/>
        <v>TOO LATE</v>
      </c>
      <c r="J4222" s="33">
        <v>43351.291666666664</v>
      </c>
      <c r="K4222" s="33">
        <v>43351.300694444442</v>
      </c>
      <c r="L4222" s="27">
        <f t="shared" si="535"/>
        <v>9.0277777781011537E-3</v>
      </c>
      <c r="M4222" s="28" t="str">
        <f t="shared" si="536"/>
        <v>TRUE</v>
      </c>
      <c r="N4222" s="31" t="s">
        <v>39</v>
      </c>
      <c r="O4222" s="29" t="s">
        <v>1675</v>
      </c>
      <c r="P4222"/>
      <c r="Q4222"/>
      <c r="R4222"/>
      <c r="S4222"/>
      <c r="T4222"/>
      <c r="U4222"/>
      <c r="V4222"/>
      <c r="W4222"/>
    </row>
    <row r="4223" spans="1:23" ht="27" customHeight="1" thickBot="1" x14ac:dyDescent="0.3">
      <c r="A4223" s="97">
        <v>20855</v>
      </c>
      <c r="B4223" s="74">
        <v>4344</v>
      </c>
      <c r="C4223" s="75" t="s">
        <v>40</v>
      </c>
      <c r="D4223" s="76">
        <v>43351.524305555555</v>
      </c>
      <c r="E4223" s="75" t="s">
        <v>41</v>
      </c>
      <c r="F4223" s="33">
        <v>43351.261111111111</v>
      </c>
      <c r="G4223" s="51">
        <f t="shared" si="537"/>
        <v>0.26319444444379769</v>
      </c>
      <c r="H4223" s="31" t="str">
        <f t="shared" si="534"/>
        <v>ACCEPTABLE</v>
      </c>
      <c r="J4223" s="33">
        <v>43351.481944444444</v>
      </c>
      <c r="K4223" s="33">
        <v>43351.490277777775</v>
      </c>
      <c r="L4223" s="27">
        <f t="shared" si="535"/>
        <v>8.333333331393078E-3</v>
      </c>
      <c r="M4223" s="28" t="str">
        <f t="shared" si="536"/>
        <v>TRUE</v>
      </c>
      <c r="N4223" s="31" t="s">
        <v>41</v>
      </c>
      <c r="O4223" s="29" t="s">
        <v>1380</v>
      </c>
      <c r="P4223"/>
      <c r="Q4223"/>
      <c r="R4223"/>
      <c r="S4223"/>
      <c r="T4223"/>
      <c r="U4223"/>
      <c r="V4223"/>
      <c r="W4223"/>
    </row>
    <row r="4224" spans="1:23" ht="27" customHeight="1" thickBot="1" x14ac:dyDescent="0.3">
      <c r="A4224" s="97">
        <v>20855</v>
      </c>
      <c r="B4224" s="74">
        <v>4345</v>
      </c>
      <c r="C4224" s="75" t="s">
        <v>43</v>
      </c>
      <c r="D4224" s="76">
        <v>43351.555555555555</v>
      </c>
      <c r="E4224" s="74" t="s">
        <v>39</v>
      </c>
      <c r="F4224" s="33">
        <v>43351.261111111111</v>
      </c>
      <c r="G4224" s="51">
        <f t="shared" si="537"/>
        <v>0.29444444444379769</v>
      </c>
      <c r="H4224" s="31" t="str">
        <f t="shared" ref="H4224:H4278" si="538">IF(D4224-F4224&lt;0,"TOO LATE",IF(G4224="","",IF(OR(DAY(D4224-F4224)&gt;1,AND(HOUR(D4224-F4224)&gt;HOUR("0:59"),(SIGN(D4224-F4224)=1))),"ACCEPTABLE","TOO LATE")))</f>
        <v>ACCEPTABLE</v>
      </c>
      <c r="J4224" s="33">
        <v>43351.508333333331</v>
      </c>
      <c r="K4224" s="33">
        <v>43351.517361111109</v>
      </c>
      <c r="L4224" s="27">
        <f t="shared" si="535"/>
        <v>9.0277777781011537E-3</v>
      </c>
      <c r="M4224" s="28" t="str">
        <f t="shared" si="536"/>
        <v>TRUE</v>
      </c>
      <c r="N4224" s="31" t="s">
        <v>39</v>
      </c>
      <c r="O4224" s="29" t="s">
        <v>1155</v>
      </c>
      <c r="P4224"/>
      <c r="Q4224"/>
      <c r="R4224"/>
      <c r="S4224"/>
      <c r="T4224"/>
      <c r="U4224"/>
      <c r="V4224"/>
      <c r="W4224"/>
    </row>
    <row r="4225" spans="1:23" ht="27" customHeight="1" thickBot="1" x14ac:dyDescent="0.3">
      <c r="A4225" s="97">
        <v>20855</v>
      </c>
      <c r="B4225" s="74">
        <v>4346</v>
      </c>
      <c r="C4225" s="75" t="s">
        <v>43</v>
      </c>
      <c r="D4225" s="76">
        <v>43352.427083333336</v>
      </c>
      <c r="E4225" s="75" t="s">
        <v>41</v>
      </c>
      <c r="F4225" s="33">
        <v>43352.349305555559</v>
      </c>
      <c r="G4225" s="51">
        <f t="shared" si="537"/>
        <v>7.7777777776645962E-2</v>
      </c>
      <c r="H4225" s="31" t="str">
        <f t="shared" si="538"/>
        <v>ACCEPTABLE</v>
      </c>
      <c r="J4225" s="33">
        <v>43352.439583333333</v>
      </c>
      <c r="K4225" s="33">
        <v>43352.449305555558</v>
      </c>
      <c r="L4225" s="27">
        <f t="shared" ref="L4225:L4278" si="539">IF(OR(K4225="",J4225=""), "Incomplete Data", K4225-J4225)</f>
        <v>9.7222222248092294E-3</v>
      </c>
      <c r="M4225" s="28" t="str">
        <f t="shared" ref="M4225:M4278" si="540">_xlfn.IFS(OR(J4225=0,K4225=0,L4225=""), "Incomplete Data", OR(L4225&gt;$M$5,L4225&lt;-$M$5),"FALSE",  OR(L4225&lt;=$M$5,L4225&gt;-$M$5), "TRUE")</f>
        <v>TRUE</v>
      </c>
      <c r="N4225" s="31" t="s">
        <v>41</v>
      </c>
      <c r="O4225" s="29" t="s">
        <v>1285</v>
      </c>
      <c r="P4225"/>
      <c r="Q4225"/>
      <c r="R4225"/>
      <c r="S4225"/>
      <c r="T4225"/>
      <c r="U4225"/>
      <c r="V4225"/>
      <c r="W4225"/>
    </row>
    <row r="4226" spans="1:23" ht="27" customHeight="1" thickBot="1" x14ac:dyDescent="0.3">
      <c r="A4226" s="97">
        <v>20855</v>
      </c>
      <c r="B4226" s="74">
        <v>4347</v>
      </c>
      <c r="C4226" s="75" t="s">
        <v>40</v>
      </c>
      <c r="D4226" s="76">
        <v>43352.451388888891</v>
      </c>
      <c r="E4226" s="74" t="s">
        <v>39</v>
      </c>
      <c r="F4226" s="33">
        <v>43352.349305555559</v>
      </c>
      <c r="G4226" s="51">
        <f t="shared" si="537"/>
        <v>0.10208333333139308</v>
      </c>
      <c r="H4226" s="31" t="str">
        <f t="shared" si="538"/>
        <v>ACCEPTABLE</v>
      </c>
      <c r="J4226" s="33">
        <v>43352.459027777775</v>
      </c>
      <c r="K4226" s="33">
        <v>43352.468055555553</v>
      </c>
      <c r="L4226" s="27">
        <f t="shared" si="539"/>
        <v>9.0277777781011537E-3</v>
      </c>
      <c r="M4226" s="28" t="str">
        <f t="shared" si="540"/>
        <v>TRUE</v>
      </c>
      <c r="N4226" s="31" t="s">
        <v>39</v>
      </c>
      <c r="O4226" s="29" t="s">
        <v>1975</v>
      </c>
      <c r="P4226"/>
      <c r="Q4226"/>
      <c r="R4226"/>
      <c r="S4226"/>
      <c r="T4226"/>
      <c r="U4226"/>
      <c r="V4226"/>
      <c r="W4226"/>
    </row>
    <row r="4227" spans="1:23" ht="27" customHeight="1" thickBot="1" x14ac:dyDescent="0.3">
      <c r="A4227" s="165">
        <v>20856</v>
      </c>
      <c r="B4227" s="78">
        <v>4348</v>
      </c>
      <c r="C4227" s="79" t="s">
        <v>40</v>
      </c>
      <c r="D4227" s="80">
        <v>43353.305555555555</v>
      </c>
      <c r="E4227" s="79" t="s">
        <v>41</v>
      </c>
      <c r="F4227" s="33">
        <v>43352.729166666664</v>
      </c>
      <c r="G4227" s="51">
        <f t="shared" si="537"/>
        <v>0.57638888889050577</v>
      </c>
      <c r="H4227" s="31" t="str">
        <f t="shared" si="538"/>
        <v>ACCEPTABLE</v>
      </c>
      <c r="J4227" s="33">
        <v>43353.299305555556</v>
      </c>
      <c r="K4227" s="33">
        <v>43353.311111111114</v>
      </c>
      <c r="L4227" s="27">
        <f t="shared" si="539"/>
        <v>1.1805555557657499E-2</v>
      </c>
      <c r="M4227" s="28" t="str">
        <f t="shared" si="540"/>
        <v>TRUE</v>
      </c>
      <c r="N4227" s="31" t="s">
        <v>41</v>
      </c>
      <c r="O4227" s="29" t="s">
        <v>1387</v>
      </c>
      <c r="P4227"/>
      <c r="Q4227"/>
      <c r="R4227"/>
      <c r="S4227"/>
      <c r="T4227"/>
      <c r="U4227"/>
      <c r="V4227"/>
      <c r="W4227"/>
    </row>
    <row r="4228" spans="1:23" ht="27" customHeight="1" thickBot="1" x14ac:dyDescent="0.3">
      <c r="A4228" s="98">
        <v>20856</v>
      </c>
      <c r="B4228" s="78">
        <v>4349</v>
      </c>
      <c r="C4228" s="79" t="s">
        <v>40</v>
      </c>
      <c r="D4228" s="80">
        <v>43353.340277777781</v>
      </c>
      <c r="E4228" s="78" t="s">
        <v>39</v>
      </c>
      <c r="F4228" s="33">
        <v>43352.729166666664</v>
      </c>
      <c r="G4228" s="51">
        <f t="shared" si="537"/>
        <v>0.61111111111677019</v>
      </c>
      <c r="H4228" s="31" t="str">
        <f t="shared" si="538"/>
        <v>ACCEPTABLE</v>
      </c>
      <c r="J4228" s="33">
        <v>43353.326388888891</v>
      </c>
      <c r="K4228" s="33">
        <v>43353.340277777781</v>
      </c>
      <c r="L4228" s="27">
        <f t="shared" si="539"/>
        <v>1.3888888890505768E-2</v>
      </c>
      <c r="M4228" s="28" t="str">
        <f t="shared" si="540"/>
        <v>TRUE</v>
      </c>
      <c r="N4228" s="31" t="s">
        <v>39</v>
      </c>
      <c r="O4228" s="29" t="s">
        <v>1387</v>
      </c>
      <c r="P4228"/>
      <c r="Q4228"/>
      <c r="R4228"/>
      <c r="S4228"/>
      <c r="T4228"/>
      <c r="U4228"/>
      <c r="V4228"/>
      <c r="W4228"/>
    </row>
    <row r="4229" spans="1:23" ht="27" customHeight="1" thickBot="1" x14ac:dyDescent="0.3">
      <c r="A4229" s="97">
        <v>20857</v>
      </c>
      <c r="B4229" s="74">
        <v>4350</v>
      </c>
      <c r="C4229" s="75" t="s">
        <v>40</v>
      </c>
      <c r="D4229" s="76">
        <v>43354.628472222219</v>
      </c>
      <c r="E4229" s="75" t="s">
        <v>41</v>
      </c>
      <c r="F4229" s="33">
        <v>43354.438194444447</v>
      </c>
      <c r="G4229" s="51">
        <f t="shared" si="537"/>
        <v>0.19027777777228039</v>
      </c>
      <c r="H4229" s="31" t="str">
        <f t="shared" si="538"/>
        <v>ACCEPTABLE</v>
      </c>
      <c r="J4229" s="33">
        <v>43354.620833333334</v>
      </c>
      <c r="K4229" s="33">
        <v>43354.633333333331</v>
      </c>
      <c r="L4229" s="27">
        <f t="shared" si="539"/>
        <v>1.2499999997089617E-2</v>
      </c>
      <c r="M4229" s="28" t="str">
        <f t="shared" si="540"/>
        <v>TRUE</v>
      </c>
      <c r="N4229" s="31" t="s">
        <v>41</v>
      </c>
      <c r="O4229" s="29" t="s">
        <v>1976</v>
      </c>
      <c r="P4229"/>
      <c r="Q4229"/>
      <c r="R4229"/>
      <c r="S4229"/>
      <c r="T4229"/>
      <c r="U4229"/>
      <c r="V4229"/>
      <c r="W4229"/>
    </row>
    <row r="4230" spans="1:23" ht="27" customHeight="1" thickBot="1" x14ac:dyDescent="0.3">
      <c r="A4230" s="98">
        <v>20857</v>
      </c>
      <c r="B4230" s="78">
        <v>4351</v>
      </c>
      <c r="C4230" s="79" t="s">
        <v>43</v>
      </c>
      <c r="D4230" s="80">
        <v>43354.659722222219</v>
      </c>
      <c r="E4230" s="78" t="s">
        <v>39</v>
      </c>
      <c r="F4230" s="33">
        <v>43354.438194444447</v>
      </c>
      <c r="G4230" s="51">
        <f t="shared" si="537"/>
        <v>0.22152777777228039</v>
      </c>
      <c r="H4230" s="31" t="str">
        <f t="shared" si="538"/>
        <v>ACCEPTABLE</v>
      </c>
      <c r="J4230" s="33">
        <v>43354.664583333331</v>
      </c>
      <c r="K4230" s="33">
        <v>43354.673611111109</v>
      </c>
      <c r="L4230" s="27">
        <f t="shared" si="539"/>
        <v>9.0277777781011537E-3</v>
      </c>
      <c r="M4230" s="28" t="str">
        <f t="shared" si="540"/>
        <v>TRUE</v>
      </c>
      <c r="N4230" s="31" t="s">
        <v>39</v>
      </c>
      <c r="O4230" s="29" t="s">
        <v>44</v>
      </c>
      <c r="P4230"/>
      <c r="Q4230"/>
      <c r="R4230"/>
      <c r="S4230"/>
      <c r="T4230"/>
      <c r="U4230"/>
      <c r="V4230"/>
      <c r="W4230"/>
    </row>
    <row r="4231" spans="1:23" ht="27" customHeight="1" thickBot="1" x14ac:dyDescent="0.3">
      <c r="A4231" s="97">
        <v>20857</v>
      </c>
      <c r="B4231" s="74">
        <v>4352</v>
      </c>
      <c r="C4231" s="75" t="s">
        <v>43</v>
      </c>
      <c r="D4231" s="76">
        <v>43355.861111111109</v>
      </c>
      <c r="E4231" s="75" t="s">
        <v>41</v>
      </c>
      <c r="F4231" s="33">
        <v>43355.617361111108</v>
      </c>
      <c r="G4231" s="51">
        <f t="shared" si="537"/>
        <v>0.24375000000145519</v>
      </c>
      <c r="H4231" s="31" t="str">
        <f t="shared" si="538"/>
        <v>ACCEPTABLE</v>
      </c>
      <c r="J4231" s="33">
        <v>43355.838194444441</v>
      </c>
      <c r="K4231" s="33">
        <v>43355.847916666666</v>
      </c>
      <c r="L4231" s="27">
        <f t="shared" si="539"/>
        <v>9.7222222248092294E-3</v>
      </c>
      <c r="M4231" s="28" t="str">
        <f t="shared" si="540"/>
        <v>TRUE</v>
      </c>
      <c r="N4231" s="31" t="s">
        <v>41</v>
      </c>
      <c r="O4231" s="29" t="s">
        <v>1155</v>
      </c>
      <c r="P4231"/>
      <c r="Q4231"/>
      <c r="R4231"/>
      <c r="S4231"/>
      <c r="T4231"/>
      <c r="U4231"/>
      <c r="V4231"/>
      <c r="W4231"/>
    </row>
    <row r="4232" spans="1:23" ht="27" customHeight="1" thickBot="1" x14ac:dyDescent="0.3">
      <c r="A4232" s="97">
        <v>20857</v>
      </c>
      <c r="B4232" s="74">
        <v>4353</v>
      </c>
      <c r="C4232" s="75" t="s">
        <v>40</v>
      </c>
      <c r="D4232" s="76">
        <v>43355.888888888891</v>
      </c>
      <c r="E4232" s="74" t="s">
        <v>39</v>
      </c>
      <c r="F4232" s="33">
        <v>43355.617361111108</v>
      </c>
      <c r="G4232" s="51">
        <f t="shared" si="537"/>
        <v>0.27152777778246673</v>
      </c>
      <c r="H4232" s="31" t="str">
        <f t="shared" si="538"/>
        <v>ACCEPTABLE</v>
      </c>
      <c r="J4232" s="33">
        <v>43355.864583333336</v>
      </c>
      <c r="K4232" s="33">
        <v>43355.875</v>
      </c>
      <c r="L4232" s="27">
        <f t="shared" si="539"/>
        <v>1.0416666664241347E-2</v>
      </c>
      <c r="M4232" s="28" t="str">
        <f t="shared" si="540"/>
        <v>TRUE</v>
      </c>
      <c r="N4232" s="31" t="s">
        <v>39</v>
      </c>
      <c r="O4232" s="29" t="s">
        <v>809</v>
      </c>
      <c r="P4232"/>
      <c r="Q4232"/>
      <c r="R4232"/>
      <c r="S4232"/>
      <c r="T4232"/>
      <c r="U4232"/>
      <c r="V4232"/>
      <c r="W4232"/>
    </row>
    <row r="4233" spans="1:23" ht="27" customHeight="1" thickBot="1" x14ac:dyDescent="0.3">
      <c r="A4233" s="98">
        <v>20858</v>
      </c>
      <c r="B4233" s="78">
        <v>4354</v>
      </c>
      <c r="C4233" s="79" t="s">
        <v>340</v>
      </c>
      <c r="D4233" s="80">
        <v>43356.267361111109</v>
      </c>
      <c r="E4233" s="79" t="s">
        <v>41</v>
      </c>
      <c r="F4233" s="33">
        <v>43355.617361111108</v>
      </c>
      <c r="G4233" s="51">
        <f t="shared" si="537"/>
        <v>0.65000000000145519</v>
      </c>
      <c r="H4233" s="31" t="str">
        <f t="shared" si="538"/>
        <v>ACCEPTABLE</v>
      </c>
      <c r="J4233" s="33">
        <v>43356.260416666664</v>
      </c>
      <c r="K4233" s="33">
        <v>43356.271527777775</v>
      </c>
      <c r="L4233" s="27">
        <f t="shared" si="539"/>
        <v>1.1111111110949423E-2</v>
      </c>
      <c r="M4233" s="28" t="str">
        <f t="shared" si="540"/>
        <v>TRUE</v>
      </c>
      <c r="N4233" s="31" t="s">
        <v>41</v>
      </c>
      <c r="O4233" s="29" t="s">
        <v>1619</v>
      </c>
      <c r="P4233"/>
      <c r="Q4233"/>
      <c r="R4233"/>
      <c r="S4233"/>
      <c r="T4233"/>
      <c r="U4233"/>
      <c r="V4233"/>
      <c r="W4233"/>
    </row>
    <row r="4234" spans="1:23" ht="27" customHeight="1" thickBot="1" x14ac:dyDescent="0.3">
      <c r="A4234" s="98">
        <v>20858</v>
      </c>
      <c r="B4234" s="78">
        <v>4355</v>
      </c>
      <c r="C4234" s="79" t="s">
        <v>68</v>
      </c>
      <c r="D4234" s="80">
        <v>43356.298611111109</v>
      </c>
      <c r="E4234" s="78" t="s">
        <v>39</v>
      </c>
      <c r="F4234" s="33">
        <v>43356.26666666667</v>
      </c>
      <c r="G4234" s="51">
        <f t="shared" si="537"/>
        <v>3.1944444439432118E-2</v>
      </c>
      <c r="H4234" s="31" t="str">
        <f t="shared" si="538"/>
        <v>TOO LATE</v>
      </c>
      <c r="J4234" s="33">
        <v>43356.297222222223</v>
      </c>
      <c r="K4234" s="33">
        <v>43356.305555555555</v>
      </c>
      <c r="L4234" s="27">
        <f t="shared" si="539"/>
        <v>8.333333331393078E-3</v>
      </c>
      <c r="M4234" s="28" t="str">
        <f t="shared" si="540"/>
        <v>TRUE</v>
      </c>
      <c r="N4234" s="31" t="s">
        <v>39</v>
      </c>
      <c r="O4234" s="29" t="s">
        <v>446</v>
      </c>
      <c r="P4234"/>
      <c r="Q4234"/>
      <c r="R4234"/>
      <c r="S4234"/>
      <c r="T4234"/>
      <c r="U4234"/>
      <c r="V4234"/>
      <c r="W4234"/>
    </row>
    <row r="4235" spans="1:23" ht="27" customHeight="1" thickBot="1" x14ac:dyDescent="0.3">
      <c r="A4235" s="98">
        <v>20859</v>
      </c>
      <c r="B4235" s="78">
        <v>4356</v>
      </c>
      <c r="C4235" s="79" t="s">
        <v>340</v>
      </c>
      <c r="D4235" s="80">
        <v>43356.340277777781</v>
      </c>
      <c r="E4235" s="79" t="s">
        <v>41</v>
      </c>
      <c r="F4235" s="33">
        <v>43356.26666666667</v>
      </c>
      <c r="G4235" s="51">
        <f t="shared" si="537"/>
        <v>7.3611111110949423E-2</v>
      </c>
      <c r="H4235" s="31" t="str">
        <f t="shared" si="538"/>
        <v>ACCEPTABLE</v>
      </c>
      <c r="J4235" s="33">
        <v>43356.334027777775</v>
      </c>
      <c r="K4235" s="33">
        <v>43356.344444444447</v>
      </c>
      <c r="L4235" s="27">
        <f t="shared" si="539"/>
        <v>1.0416666671517305E-2</v>
      </c>
      <c r="M4235" s="28" t="str">
        <f t="shared" si="540"/>
        <v>TRUE</v>
      </c>
      <c r="N4235" s="31" t="s">
        <v>41</v>
      </c>
      <c r="O4235" s="29" t="s">
        <v>1977</v>
      </c>
      <c r="P4235"/>
      <c r="Q4235"/>
      <c r="R4235"/>
      <c r="S4235"/>
      <c r="T4235"/>
      <c r="U4235"/>
      <c r="V4235"/>
      <c r="W4235"/>
    </row>
    <row r="4236" spans="1:23" ht="27" customHeight="1" thickBot="1" x14ac:dyDescent="0.3">
      <c r="A4236" s="98">
        <v>20859</v>
      </c>
      <c r="B4236" s="78">
        <v>4357</v>
      </c>
      <c r="C4236" s="79" t="s">
        <v>68</v>
      </c>
      <c r="D4236" s="80">
        <v>43356.371527777781</v>
      </c>
      <c r="E4236" s="78" t="s">
        <v>39</v>
      </c>
      <c r="F4236" s="33">
        <v>43356.26666666667</v>
      </c>
      <c r="G4236" s="51">
        <f t="shared" si="537"/>
        <v>0.10486111111094942</v>
      </c>
      <c r="H4236" s="31" t="str">
        <f t="shared" si="538"/>
        <v>ACCEPTABLE</v>
      </c>
      <c r="J4236" s="33">
        <v>43356.363888888889</v>
      </c>
      <c r="K4236" s="33">
        <v>43356.373611111114</v>
      </c>
      <c r="L4236" s="27">
        <f t="shared" si="539"/>
        <v>9.7222222248092294E-3</v>
      </c>
      <c r="M4236" s="28" t="str">
        <f t="shared" si="540"/>
        <v>TRUE</v>
      </c>
      <c r="N4236" s="31" t="s">
        <v>39</v>
      </c>
      <c r="O4236" s="29" t="s">
        <v>446</v>
      </c>
      <c r="P4236"/>
      <c r="Q4236"/>
      <c r="R4236"/>
      <c r="S4236"/>
      <c r="T4236"/>
      <c r="U4236"/>
      <c r="V4236"/>
      <c r="W4236"/>
    </row>
    <row r="4237" spans="1:23" ht="27" customHeight="1" thickBot="1" x14ac:dyDescent="0.3">
      <c r="A4237" s="97">
        <v>20860</v>
      </c>
      <c r="B4237" s="74">
        <v>4358</v>
      </c>
      <c r="C4237" s="75" t="s">
        <v>40</v>
      </c>
      <c r="D4237" s="76">
        <v>43356.416666666664</v>
      </c>
      <c r="E4237" s="75" t="s">
        <v>41</v>
      </c>
      <c r="F4237" s="33">
        <v>43356.26666666667</v>
      </c>
      <c r="G4237" s="51">
        <f t="shared" si="537"/>
        <v>0.14999999999417923</v>
      </c>
      <c r="H4237" s="31" t="str">
        <f t="shared" si="538"/>
        <v>ACCEPTABLE</v>
      </c>
      <c r="J4237" s="33">
        <v>43356.394444444442</v>
      </c>
      <c r="K4237" s="33">
        <v>43356.404166666667</v>
      </c>
      <c r="L4237" s="27">
        <f t="shared" si="539"/>
        <v>9.7222222248092294E-3</v>
      </c>
      <c r="M4237" s="28" t="str">
        <f t="shared" si="540"/>
        <v>TRUE</v>
      </c>
      <c r="N4237" s="31" t="s">
        <v>41</v>
      </c>
      <c r="O4237" s="29" t="s">
        <v>287</v>
      </c>
      <c r="P4237"/>
      <c r="Q4237"/>
      <c r="R4237"/>
      <c r="S4237"/>
      <c r="T4237"/>
      <c r="U4237"/>
      <c r="V4237"/>
      <c r="W4237"/>
    </row>
    <row r="4238" spans="1:23" ht="27" customHeight="1" thickBot="1" x14ac:dyDescent="0.3">
      <c r="A4238" s="97">
        <v>20860</v>
      </c>
      <c r="B4238" s="74">
        <v>4359</v>
      </c>
      <c r="C4238" s="75" t="s">
        <v>40</v>
      </c>
      <c r="D4238" s="76">
        <v>43356.434027777781</v>
      </c>
      <c r="E4238" s="74" t="s">
        <v>39</v>
      </c>
      <c r="F4238" s="33">
        <v>43356.26666666667</v>
      </c>
      <c r="G4238" s="51">
        <f t="shared" si="537"/>
        <v>0.16736111111094942</v>
      </c>
      <c r="H4238" s="31" t="str">
        <f t="shared" si="538"/>
        <v>ACCEPTABLE</v>
      </c>
      <c r="J4238" s="33">
        <v>43356.418055555558</v>
      </c>
      <c r="K4238" s="33">
        <v>43356.429861111108</v>
      </c>
      <c r="L4238" s="27">
        <f t="shared" si="539"/>
        <v>1.1805555550381541E-2</v>
      </c>
      <c r="M4238" s="28" t="str">
        <f t="shared" si="540"/>
        <v>TRUE</v>
      </c>
      <c r="N4238" s="31" t="s">
        <v>39</v>
      </c>
      <c r="O4238" s="29" t="s">
        <v>287</v>
      </c>
      <c r="P4238"/>
      <c r="Q4238"/>
      <c r="R4238"/>
      <c r="S4238"/>
      <c r="T4238"/>
      <c r="U4238"/>
      <c r="V4238"/>
      <c r="W4238"/>
    </row>
    <row r="4239" spans="1:23" ht="27" customHeight="1" thickBot="1" x14ac:dyDescent="0.3">
      <c r="A4239" s="97">
        <v>20858</v>
      </c>
      <c r="B4239" s="74">
        <v>4360</v>
      </c>
      <c r="C4239" s="75" t="s">
        <v>68</v>
      </c>
      <c r="D4239" s="76">
        <v>43357.506944444445</v>
      </c>
      <c r="E4239" s="75" t="s">
        <v>41</v>
      </c>
      <c r="F4239" s="33">
        <v>43357.486805555556</v>
      </c>
      <c r="G4239" s="51">
        <f t="shared" si="537"/>
        <v>2.0138888889050577E-2</v>
      </c>
      <c r="H4239" s="31" t="str">
        <f t="shared" si="538"/>
        <v>TOO LATE</v>
      </c>
      <c r="J4239" s="33">
        <v>43357.502083333333</v>
      </c>
      <c r="K4239" s="33">
        <v>43357.511111111111</v>
      </c>
      <c r="L4239" s="27">
        <f t="shared" si="539"/>
        <v>9.0277777781011537E-3</v>
      </c>
      <c r="M4239" s="28" t="str">
        <f t="shared" si="540"/>
        <v>TRUE</v>
      </c>
      <c r="N4239" s="31" t="s">
        <v>41</v>
      </c>
      <c r="O4239" s="29" t="s">
        <v>1978</v>
      </c>
      <c r="P4239"/>
      <c r="Q4239"/>
      <c r="R4239"/>
      <c r="S4239"/>
      <c r="T4239"/>
      <c r="U4239"/>
      <c r="V4239"/>
      <c r="W4239"/>
    </row>
    <row r="4240" spans="1:23" ht="27" customHeight="1" thickBot="1" x14ac:dyDescent="0.3">
      <c r="A4240" s="97">
        <v>20858</v>
      </c>
      <c r="B4240" s="74">
        <v>4361</v>
      </c>
      <c r="C4240" s="75" t="s">
        <v>340</v>
      </c>
      <c r="D4240" s="76">
        <v>43357.534722222219</v>
      </c>
      <c r="E4240" s="74" t="s">
        <v>39</v>
      </c>
      <c r="F4240" s="33">
        <v>43357.486805555556</v>
      </c>
      <c r="G4240" s="51">
        <f t="shared" si="537"/>
        <v>4.7916666662786156E-2</v>
      </c>
      <c r="H4240" s="31" t="str">
        <f t="shared" si="538"/>
        <v>ACCEPTABLE</v>
      </c>
      <c r="J4240" s="33">
        <v>43357.525000000001</v>
      </c>
      <c r="K4240" s="33">
        <v>43357.536111111112</v>
      </c>
      <c r="L4240" s="27">
        <f t="shared" si="539"/>
        <v>1.1111111110949423E-2</v>
      </c>
      <c r="M4240" s="28" t="str">
        <f t="shared" si="540"/>
        <v>TRUE</v>
      </c>
      <c r="N4240" s="31" t="s">
        <v>39</v>
      </c>
      <c r="O4240" s="29" t="s">
        <v>1979</v>
      </c>
      <c r="P4240"/>
      <c r="Q4240"/>
      <c r="R4240"/>
      <c r="S4240"/>
      <c r="T4240"/>
      <c r="U4240"/>
      <c r="V4240"/>
      <c r="W4240"/>
    </row>
    <row r="4241" spans="1:23" ht="27" customHeight="1" thickBot="1" x14ac:dyDescent="0.3">
      <c r="A4241" s="97">
        <v>20859</v>
      </c>
      <c r="B4241" s="74">
        <v>4362</v>
      </c>
      <c r="C4241" s="75" t="s">
        <v>68</v>
      </c>
      <c r="D4241" s="76">
        <v>43357.590277777781</v>
      </c>
      <c r="E4241" s="75" t="s">
        <v>41</v>
      </c>
      <c r="F4241" s="33">
        <v>43357.29583333333</v>
      </c>
      <c r="G4241" s="51">
        <f t="shared" si="537"/>
        <v>0.29444444445107365</v>
      </c>
      <c r="H4241" s="31" t="str">
        <f t="shared" si="538"/>
        <v>ACCEPTABLE</v>
      </c>
      <c r="J4241" s="33">
        <v>43357.552777777775</v>
      </c>
      <c r="K4241" s="33">
        <v>43357.5625</v>
      </c>
      <c r="L4241" s="27">
        <f t="shared" si="539"/>
        <v>9.7222222248092294E-3</v>
      </c>
      <c r="M4241" s="28" t="str">
        <f t="shared" si="540"/>
        <v>TRUE</v>
      </c>
      <c r="N4241" s="31" t="s">
        <v>41</v>
      </c>
      <c r="O4241" s="29" t="s">
        <v>1980</v>
      </c>
      <c r="P4241"/>
      <c r="Q4241"/>
      <c r="R4241"/>
      <c r="S4241"/>
      <c r="T4241"/>
      <c r="U4241"/>
      <c r="V4241"/>
      <c r="W4241"/>
    </row>
    <row r="4242" spans="1:23" ht="27" customHeight="1" thickBot="1" x14ac:dyDescent="0.3">
      <c r="A4242" s="97">
        <v>20859</v>
      </c>
      <c r="B4242" s="74">
        <v>4363</v>
      </c>
      <c r="C4242" s="75" t="s">
        <v>340</v>
      </c>
      <c r="D4242" s="76">
        <v>43357.618055555555</v>
      </c>
      <c r="E4242" s="74" t="s">
        <v>39</v>
      </c>
      <c r="F4242" s="33">
        <v>43357.29583333333</v>
      </c>
      <c r="G4242" s="51">
        <f t="shared" si="537"/>
        <v>0.32222222222480923</v>
      </c>
      <c r="H4242" s="31" t="str">
        <f t="shared" si="538"/>
        <v>ACCEPTABLE</v>
      </c>
      <c r="J4242" s="33">
        <v>43357.587500000001</v>
      </c>
      <c r="K4242" s="33">
        <v>43357.598611111112</v>
      </c>
      <c r="L4242" s="27">
        <f t="shared" si="539"/>
        <v>1.1111111110949423E-2</v>
      </c>
      <c r="M4242" s="28" t="str">
        <f t="shared" si="540"/>
        <v>TRUE</v>
      </c>
      <c r="N4242" s="31" t="s">
        <v>39</v>
      </c>
      <c r="O4242" s="29" t="s">
        <v>1981</v>
      </c>
      <c r="P4242"/>
      <c r="Q4242"/>
      <c r="R4242"/>
      <c r="S4242"/>
      <c r="T4242"/>
      <c r="U4242"/>
      <c r="V4242"/>
      <c r="W4242"/>
    </row>
    <row r="4243" spans="1:23" ht="27" customHeight="1" thickBot="1" x14ac:dyDescent="0.3">
      <c r="A4243" s="98">
        <v>20861</v>
      </c>
      <c r="B4243" s="78">
        <v>4364</v>
      </c>
      <c r="C4243" s="79" t="s">
        <v>340</v>
      </c>
      <c r="D4243" s="80">
        <v>43357.666666666664</v>
      </c>
      <c r="E4243" s="79" t="s">
        <v>41</v>
      </c>
      <c r="F4243" s="33">
        <v>43357.29583333333</v>
      </c>
      <c r="G4243" s="51">
        <f t="shared" si="537"/>
        <v>0.37083333333430346</v>
      </c>
      <c r="H4243" s="31" t="str">
        <f t="shared" si="538"/>
        <v>ACCEPTABLE</v>
      </c>
      <c r="J4243" s="33">
        <v>43357.650694444441</v>
      </c>
      <c r="K4243" s="33">
        <v>43357.662499999999</v>
      </c>
      <c r="L4243" s="27">
        <f t="shared" si="539"/>
        <v>1.1805555557657499E-2</v>
      </c>
      <c r="M4243" s="28" t="str">
        <f t="shared" si="540"/>
        <v>TRUE</v>
      </c>
      <c r="N4243" s="31" t="s">
        <v>41</v>
      </c>
      <c r="O4243" s="29" t="s">
        <v>1982</v>
      </c>
      <c r="P4243"/>
      <c r="Q4243"/>
      <c r="R4243"/>
      <c r="S4243"/>
      <c r="T4243"/>
      <c r="U4243"/>
      <c r="V4243"/>
      <c r="W4243"/>
    </row>
    <row r="4244" spans="1:23" ht="27" customHeight="1" thickBot="1" x14ac:dyDescent="0.3">
      <c r="A4244" s="98">
        <v>20861</v>
      </c>
      <c r="B4244" s="78">
        <v>4365</v>
      </c>
      <c r="C4244" s="79" t="s">
        <v>68</v>
      </c>
      <c r="D4244" s="80">
        <v>43357.701388888891</v>
      </c>
      <c r="E4244" s="78" t="s">
        <v>39</v>
      </c>
      <c r="F4244" s="33">
        <v>43357.29583333333</v>
      </c>
      <c r="G4244" s="51">
        <f t="shared" si="537"/>
        <v>0.40555555556056788</v>
      </c>
      <c r="H4244" s="31" t="str">
        <f t="shared" si="538"/>
        <v>ACCEPTABLE</v>
      </c>
      <c r="J4244" s="33">
        <v>43357.685416666667</v>
      </c>
      <c r="K4244" s="33">
        <v>43357.694444444445</v>
      </c>
      <c r="L4244" s="27">
        <f t="shared" si="539"/>
        <v>9.0277777781011537E-3</v>
      </c>
      <c r="M4244" s="28" t="str">
        <f t="shared" si="540"/>
        <v>TRUE</v>
      </c>
      <c r="N4244" s="31" t="s">
        <v>39</v>
      </c>
      <c r="O4244" s="29" t="s">
        <v>1983</v>
      </c>
      <c r="P4244"/>
      <c r="Q4244"/>
      <c r="R4244"/>
      <c r="S4244"/>
      <c r="T4244"/>
      <c r="U4244"/>
      <c r="V4244"/>
      <c r="W4244"/>
    </row>
    <row r="4245" spans="1:23" ht="27" customHeight="1" thickBot="1" x14ac:dyDescent="0.3">
      <c r="A4245" s="98">
        <v>20861</v>
      </c>
      <c r="B4245" s="78">
        <v>4366</v>
      </c>
      <c r="C4245" s="79" t="s">
        <v>68</v>
      </c>
      <c r="D4245" s="80">
        <v>43358.340277777781</v>
      </c>
      <c r="E4245" s="79" t="s">
        <v>41</v>
      </c>
      <c r="F4245" s="33">
        <v>43358.26666666667</v>
      </c>
      <c r="G4245" s="51">
        <f t="shared" si="537"/>
        <v>7.3611111110949423E-2</v>
      </c>
      <c r="H4245" s="31" t="str">
        <f t="shared" si="538"/>
        <v>ACCEPTABLE</v>
      </c>
      <c r="J4245" s="33">
        <v>43358.34097222222</v>
      </c>
      <c r="K4245" s="33">
        <v>43358.35</v>
      </c>
      <c r="L4245" s="27">
        <f t="shared" si="539"/>
        <v>9.0277777781011537E-3</v>
      </c>
      <c r="M4245" s="28" t="str">
        <f t="shared" si="540"/>
        <v>TRUE</v>
      </c>
      <c r="N4245" s="31" t="s">
        <v>41</v>
      </c>
      <c r="O4245" s="29" t="s">
        <v>648</v>
      </c>
      <c r="P4245"/>
      <c r="Q4245"/>
      <c r="R4245"/>
      <c r="S4245"/>
      <c r="T4245"/>
      <c r="U4245"/>
      <c r="V4245"/>
      <c r="W4245"/>
    </row>
    <row r="4246" spans="1:23" ht="27" customHeight="1" thickBot="1" x14ac:dyDescent="0.3">
      <c r="A4246" s="98">
        <v>20861</v>
      </c>
      <c r="B4246" s="78">
        <v>4367</v>
      </c>
      <c r="C4246" s="79" t="s">
        <v>340</v>
      </c>
      <c r="D4246" s="80">
        <v>43358.368055555555</v>
      </c>
      <c r="E4246" s="78" t="s">
        <v>39</v>
      </c>
      <c r="F4246" s="33">
        <v>43358.26666666667</v>
      </c>
      <c r="G4246" s="51">
        <f t="shared" si="537"/>
        <v>0.101388888884685</v>
      </c>
      <c r="H4246" s="31" t="str">
        <f t="shared" si="538"/>
        <v>ACCEPTABLE</v>
      </c>
      <c r="J4246" s="33">
        <v>43358.365972222222</v>
      </c>
      <c r="K4246" s="33">
        <v>43358.378472222219</v>
      </c>
      <c r="L4246" s="27">
        <f t="shared" si="539"/>
        <v>1.2499999997089617E-2</v>
      </c>
      <c r="M4246" s="28" t="str">
        <f t="shared" si="540"/>
        <v>TRUE</v>
      </c>
      <c r="N4246" s="31" t="s">
        <v>39</v>
      </c>
      <c r="O4246" s="29" t="s">
        <v>1984</v>
      </c>
      <c r="P4246"/>
      <c r="Q4246"/>
      <c r="R4246"/>
      <c r="S4246"/>
      <c r="T4246"/>
      <c r="U4246"/>
      <c r="V4246"/>
      <c r="W4246"/>
    </row>
    <row r="4247" spans="1:23" ht="27" customHeight="1" thickBot="1" x14ac:dyDescent="0.3">
      <c r="A4247" s="97">
        <v>20862</v>
      </c>
      <c r="B4247" s="74">
        <v>4368</v>
      </c>
      <c r="C4247" s="75" t="s">
        <v>311</v>
      </c>
      <c r="D4247" s="76">
        <v>43358.423611111109</v>
      </c>
      <c r="E4247" s="75" t="s">
        <v>41</v>
      </c>
      <c r="F4247" s="33">
        <v>43358.26666666667</v>
      </c>
      <c r="G4247" s="51">
        <f t="shared" si="537"/>
        <v>0.15694444443943212</v>
      </c>
      <c r="H4247" s="31" t="str">
        <f t="shared" si="538"/>
        <v>ACCEPTABLE</v>
      </c>
      <c r="J4247" s="33">
        <v>43358.393750000003</v>
      </c>
      <c r="K4247" s="33">
        <v>43358.40625</v>
      </c>
      <c r="L4247" s="27">
        <f t="shared" si="539"/>
        <v>1.2499999997089617E-2</v>
      </c>
      <c r="M4247" s="28" t="str">
        <f t="shared" si="540"/>
        <v>TRUE</v>
      </c>
      <c r="N4247" s="31" t="s">
        <v>41</v>
      </c>
      <c r="O4247" s="29" t="s">
        <v>1985</v>
      </c>
      <c r="P4247"/>
      <c r="Q4247"/>
      <c r="R4247"/>
      <c r="S4247"/>
      <c r="T4247"/>
      <c r="U4247"/>
      <c r="V4247"/>
      <c r="W4247"/>
    </row>
    <row r="4248" spans="1:23" ht="27" customHeight="1" thickBot="1" x14ac:dyDescent="0.3">
      <c r="A4248" s="97">
        <v>20863</v>
      </c>
      <c r="B4248" s="74">
        <v>4369</v>
      </c>
      <c r="C4248" s="75" t="s">
        <v>64</v>
      </c>
      <c r="D4248" s="76">
        <v>43358.458333333336</v>
      </c>
      <c r="E4248" s="74" t="s">
        <v>39</v>
      </c>
      <c r="F4248" s="33">
        <v>43358.26666666667</v>
      </c>
      <c r="G4248" s="51">
        <f t="shared" si="537"/>
        <v>0.19166666666569654</v>
      </c>
      <c r="H4248" s="31" t="str">
        <f t="shared" si="538"/>
        <v>ACCEPTABLE</v>
      </c>
      <c r="J4248" s="33">
        <v>43358.426388888889</v>
      </c>
      <c r="K4248" s="33">
        <v>43358.435416666667</v>
      </c>
      <c r="L4248" s="27">
        <f t="shared" si="539"/>
        <v>9.0277777781011537E-3</v>
      </c>
      <c r="M4248" s="28" t="str">
        <f t="shared" si="540"/>
        <v>TRUE</v>
      </c>
      <c r="N4248" s="31" t="s">
        <v>39</v>
      </c>
      <c r="O4248" s="29" t="s">
        <v>54</v>
      </c>
      <c r="P4248"/>
      <c r="Q4248"/>
      <c r="R4248"/>
      <c r="S4248"/>
      <c r="T4248"/>
      <c r="U4248"/>
      <c r="V4248"/>
      <c r="W4248"/>
    </row>
    <row r="4249" spans="1:23" ht="27" customHeight="1" thickBot="1" x14ac:dyDescent="0.3">
      <c r="A4249" s="97">
        <v>20862</v>
      </c>
      <c r="B4249" s="74">
        <v>4370</v>
      </c>
      <c r="C4249" s="75" t="s">
        <v>1435</v>
      </c>
      <c r="D4249" s="76">
        <v>43358.520833333336</v>
      </c>
      <c r="E4249" s="75" t="s">
        <v>41</v>
      </c>
      <c r="F4249" s="33">
        <v>43358.489583333336</v>
      </c>
      <c r="G4249" s="51">
        <f t="shared" si="537"/>
        <v>3.125E-2</v>
      </c>
      <c r="H4249" s="31" t="str">
        <f t="shared" si="538"/>
        <v>TOO LATE</v>
      </c>
      <c r="J4249" s="33">
        <v>43358.593055555553</v>
      </c>
      <c r="K4249" s="33">
        <v>43358.604166666664</v>
      </c>
      <c r="L4249" s="27">
        <f t="shared" si="539"/>
        <v>1.1111111110949423E-2</v>
      </c>
      <c r="M4249" s="28" t="str">
        <f t="shared" si="540"/>
        <v>TRUE</v>
      </c>
      <c r="N4249" s="31" t="s">
        <v>41</v>
      </c>
      <c r="O4249" s="29" t="s">
        <v>1986</v>
      </c>
      <c r="P4249"/>
      <c r="Q4249"/>
      <c r="R4249"/>
      <c r="S4249"/>
      <c r="T4249"/>
      <c r="U4249"/>
      <c r="V4249"/>
      <c r="W4249"/>
    </row>
    <row r="4250" spans="1:23" ht="27" customHeight="1" thickBot="1" x14ac:dyDescent="0.3">
      <c r="A4250" s="97">
        <v>20862</v>
      </c>
      <c r="B4250" s="74">
        <v>4371</v>
      </c>
      <c r="C4250" s="75" t="s">
        <v>68</v>
      </c>
      <c r="D4250" s="76">
        <v>43358.5625</v>
      </c>
      <c r="E4250" s="74" t="s">
        <v>39</v>
      </c>
      <c r="F4250" s="33">
        <v>43358.489583333336</v>
      </c>
      <c r="G4250" s="51">
        <f t="shared" si="537"/>
        <v>7.2916666664241347E-2</v>
      </c>
      <c r="H4250" s="31" t="str">
        <f t="shared" si="538"/>
        <v>ACCEPTABLE</v>
      </c>
      <c r="J4250" s="33">
        <v>43358.620833333334</v>
      </c>
      <c r="K4250" s="33">
        <v>43358.631944444445</v>
      </c>
      <c r="L4250" s="27">
        <f t="shared" si="539"/>
        <v>1.1111111110949423E-2</v>
      </c>
      <c r="M4250" s="28" t="str">
        <f t="shared" si="540"/>
        <v>TRUE</v>
      </c>
      <c r="N4250" s="31" t="s">
        <v>39</v>
      </c>
      <c r="O4250" s="29" t="s">
        <v>485</v>
      </c>
      <c r="P4250"/>
      <c r="Q4250"/>
      <c r="R4250"/>
      <c r="S4250"/>
      <c r="T4250"/>
      <c r="U4250"/>
      <c r="V4250"/>
      <c r="W4250"/>
    </row>
    <row r="4251" spans="1:23" ht="27" customHeight="1" thickBot="1" x14ac:dyDescent="0.3">
      <c r="A4251" s="98">
        <v>20863</v>
      </c>
      <c r="B4251" s="78">
        <v>4372</v>
      </c>
      <c r="C4251" s="79" t="s">
        <v>43</v>
      </c>
      <c r="D4251" s="80">
        <v>43359.361111111109</v>
      </c>
      <c r="E4251" s="79" t="s">
        <v>41</v>
      </c>
      <c r="F4251" s="33">
        <v>43359.270138888889</v>
      </c>
      <c r="G4251" s="51">
        <f t="shared" si="537"/>
        <v>9.0972222220443655E-2</v>
      </c>
      <c r="H4251" s="31" t="str">
        <f t="shared" si="538"/>
        <v>ACCEPTABLE</v>
      </c>
      <c r="J4251" s="33">
        <v>43359.359027777777</v>
      </c>
      <c r="K4251" s="33">
        <v>43359.368055555555</v>
      </c>
      <c r="L4251" s="27">
        <f t="shared" si="539"/>
        <v>9.0277777781011537E-3</v>
      </c>
      <c r="M4251" s="28" t="str">
        <f t="shared" si="540"/>
        <v>TRUE</v>
      </c>
      <c r="N4251" s="31" t="s">
        <v>41</v>
      </c>
      <c r="O4251" s="29" t="s">
        <v>54</v>
      </c>
      <c r="P4251"/>
      <c r="Q4251"/>
      <c r="R4251"/>
      <c r="S4251"/>
      <c r="T4251"/>
      <c r="U4251"/>
      <c r="V4251"/>
      <c r="W4251"/>
    </row>
    <row r="4252" spans="1:23" ht="27" customHeight="1" thickBot="1" x14ac:dyDescent="0.3">
      <c r="A4252" s="98">
        <v>20863</v>
      </c>
      <c r="B4252" s="78">
        <v>4373</v>
      </c>
      <c r="C4252" s="79" t="s">
        <v>40</v>
      </c>
      <c r="D4252" s="80">
        <v>43359.388888888891</v>
      </c>
      <c r="E4252" s="78" t="s">
        <v>39</v>
      </c>
      <c r="F4252" s="33">
        <v>43359.270138888889</v>
      </c>
      <c r="G4252" s="51">
        <f t="shared" si="537"/>
        <v>0.11875000000145519</v>
      </c>
      <c r="H4252" s="31" t="str">
        <f t="shared" si="538"/>
        <v>ACCEPTABLE</v>
      </c>
      <c r="J4252" s="33">
        <v>43359.379861111112</v>
      </c>
      <c r="K4252" s="33">
        <v>43359.392361111109</v>
      </c>
      <c r="L4252" s="27">
        <f t="shared" si="539"/>
        <v>1.2499999997089617E-2</v>
      </c>
      <c r="M4252" s="28" t="str">
        <f t="shared" si="540"/>
        <v>TRUE</v>
      </c>
      <c r="N4252" s="31" t="s">
        <v>39</v>
      </c>
      <c r="O4252" s="29" t="s">
        <v>1958</v>
      </c>
      <c r="P4252"/>
      <c r="Q4252"/>
      <c r="R4252"/>
      <c r="S4252"/>
      <c r="T4252"/>
      <c r="U4252"/>
      <c r="V4252"/>
      <c r="W4252"/>
    </row>
    <row r="4253" spans="1:23" ht="27" customHeight="1" thickBot="1" x14ac:dyDescent="0.3">
      <c r="A4253" s="97">
        <v>20864</v>
      </c>
      <c r="B4253" s="74">
        <v>4374</v>
      </c>
      <c r="C4253" s="75" t="s">
        <v>40</v>
      </c>
      <c r="D4253" s="76">
        <v>43359.479166666664</v>
      </c>
      <c r="E4253" s="75" t="s">
        <v>41</v>
      </c>
      <c r="F4253" s="33">
        <v>43359.270138888889</v>
      </c>
      <c r="G4253" s="51">
        <f t="shared" si="537"/>
        <v>0.20902777777519077</v>
      </c>
      <c r="H4253" s="31" t="str">
        <f t="shared" si="538"/>
        <v>ACCEPTABLE</v>
      </c>
      <c r="J4253" s="33">
        <v>43359.470833333333</v>
      </c>
      <c r="K4253" s="33">
        <v>43359.480555555558</v>
      </c>
      <c r="L4253" s="27">
        <f t="shared" si="539"/>
        <v>9.7222222248092294E-3</v>
      </c>
      <c r="M4253" s="28" t="str">
        <f t="shared" si="540"/>
        <v>TRUE</v>
      </c>
      <c r="N4253" s="31" t="s">
        <v>41</v>
      </c>
      <c r="O4253" s="29" t="s">
        <v>472</v>
      </c>
      <c r="P4253"/>
      <c r="Q4253"/>
      <c r="R4253"/>
      <c r="S4253"/>
      <c r="T4253"/>
      <c r="U4253"/>
      <c r="V4253"/>
      <c r="W4253"/>
    </row>
    <row r="4254" spans="1:23" ht="27" customHeight="1" thickBot="1" x14ac:dyDescent="0.3">
      <c r="A4254" s="97">
        <v>20864</v>
      </c>
      <c r="B4254" s="74">
        <v>4375</v>
      </c>
      <c r="C4254" s="75" t="s">
        <v>40</v>
      </c>
      <c r="D4254" s="76">
        <v>43359.5</v>
      </c>
      <c r="E4254" s="74" t="s">
        <v>39</v>
      </c>
      <c r="F4254" s="33">
        <v>43359.270138888889</v>
      </c>
      <c r="G4254" s="51">
        <f t="shared" si="537"/>
        <v>0.22986111111094942</v>
      </c>
      <c r="H4254" s="31" t="str">
        <f t="shared" si="538"/>
        <v>ACCEPTABLE</v>
      </c>
      <c r="J4254" s="33">
        <v>43359.493750000001</v>
      </c>
      <c r="K4254" s="33">
        <v>43359.506249999999</v>
      </c>
      <c r="L4254" s="27">
        <f t="shared" si="539"/>
        <v>1.2499999997089617E-2</v>
      </c>
      <c r="M4254" s="28" t="str">
        <f t="shared" si="540"/>
        <v>TRUE</v>
      </c>
      <c r="N4254" s="31" t="s">
        <v>39</v>
      </c>
      <c r="O4254" s="29" t="s">
        <v>472</v>
      </c>
      <c r="P4254"/>
      <c r="Q4254"/>
      <c r="R4254"/>
      <c r="S4254"/>
      <c r="T4254"/>
      <c r="U4254"/>
      <c r="V4254"/>
      <c r="W4254"/>
    </row>
    <row r="4255" spans="1:23" ht="27" customHeight="1" thickBot="1" x14ac:dyDescent="0.3">
      <c r="A4255" s="97">
        <v>20862</v>
      </c>
      <c r="B4255" s="74">
        <v>4376</v>
      </c>
      <c r="C4255" s="75" t="s">
        <v>43</v>
      </c>
      <c r="D4255" s="76">
        <v>43359.854166666664</v>
      </c>
      <c r="E4255" s="75" t="s">
        <v>41</v>
      </c>
      <c r="F4255" s="33">
        <v>43359.772222222222</v>
      </c>
      <c r="G4255" s="51">
        <f t="shared" si="537"/>
        <v>8.1944444442342501E-2</v>
      </c>
      <c r="H4255" s="31" t="str">
        <f t="shared" si="538"/>
        <v>ACCEPTABLE</v>
      </c>
      <c r="J4255" s="33">
        <v>43359.800694444442</v>
      </c>
      <c r="K4255" s="33">
        <v>43359.80972222222</v>
      </c>
      <c r="L4255" s="27">
        <f t="shared" si="539"/>
        <v>9.0277777781011537E-3</v>
      </c>
      <c r="M4255" s="28" t="str">
        <f t="shared" si="540"/>
        <v>TRUE</v>
      </c>
      <c r="N4255" s="31" t="s">
        <v>41</v>
      </c>
      <c r="O4255" s="29" t="s">
        <v>1787</v>
      </c>
      <c r="P4255"/>
      <c r="Q4255"/>
      <c r="R4255"/>
      <c r="S4255"/>
      <c r="T4255"/>
      <c r="U4255"/>
      <c r="V4255"/>
      <c r="W4255"/>
    </row>
    <row r="4256" spans="1:23" ht="27" customHeight="1" thickBot="1" x14ac:dyDescent="0.3">
      <c r="A4256" s="97">
        <v>20862</v>
      </c>
      <c r="B4256" s="74">
        <v>4377</v>
      </c>
      <c r="C4256" s="75" t="s">
        <v>43</v>
      </c>
      <c r="D4256" s="76">
        <v>43360.173611111109</v>
      </c>
      <c r="E4256" s="75" t="s">
        <v>41</v>
      </c>
      <c r="F4256" s="33">
        <v>43359.967361111114</v>
      </c>
      <c r="G4256" s="51">
        <f t="shared" si="537"/>
        <v>0.20624999999563443</v>
      </c>
      <c r="H4256" s="31" t="str">
        <f t="shared" si="538"/>
        <v>ACCEPTABLE</v>
      </c>
      <c r="J4256" s="33">
        <v>43360.193749999999</v>
      </c>
      <c r="K4256" s="33">
        <v>43360.202777777777</v>
      </c>
      <c r="L4256" s="27">
        <f t="shared" si="539"/>
        <v>9.0277777781011537E-3</v>
      </c>
      <c r="M4256" s="28" t="str">
        <f t="shared" si="540"/>
        <v>TRUE</v>
      </c>
      <c r="N4256" s="31" t="s">
        <v>41</v>
      </c>
      <c r="O4256" s="29" t="s">
        <v>44</v>
      </c>
      <c r="P4256"/>
      <c r="Q4256"/>
      <c r="R4256"/>
      <c r="S4256"/>
      <c r="T4256"/>
      <c r="U4256"/>
      <c r="V4256"/>
      <c r="W4256"/>
    </row>
    <row r="4257" spans="1:23" ht="27" customHeight="1" thickBot="1" x14ac:dyDescent="0.3">
      <c r="A4257" s="97">
        <v>20862</v>
      </c>
      <c r="B4257" s="74">
        <v>4378</v>
      </c>
      <c r="C4257" s="75" t="s">
        <v>40</v>
      </c>
      <c r="D4257" s="76">
        <v>43360.201388888891</v>
      </c>
      <c r="E4257" s="74" t="s">
        <v>39</v>
      </c>
      <c r="F4257" s="33">
        <v>43359.967361111114</v>
      </c>
      <c r="G4257" s="51">
        <f t="shared" si="537"/>
        <v>0.23402777777664596</v>
      </c>
      <c r="H4257" s="31" t="str">
        <f t="shared" si="538"/>
        <v>ACCEPTABLE</v>
      </c>
      <c r="J4257" s="33">
        <v>43360.227083333331</v>
      </c>
      <c r="K4257" s="33">
        <v>43360.238194444442</v>
      </c>
      <c r="L4257" s="27">
        <f t="shared" si="539"/>
        <v>1.1111111110949423E-2</v>
      </c>
      <c r="M4257" s="28" t="str">
        <f t="shared" si="540"/>
        <v>TRUE</v>
      </c>
      <c r="N4257" s="31" t="s">
        <v>39</v>
      </c>
      <c r="O4257" s="29" t="s">
        <v>725</v>
      </c>
      <c r="P4257"/>
      <c r="Q4257"/>
      <c r="R4257"/>
      <c r="S4257"/>
      <c r="T4257"/>
      <c r="U4257"/>
      <c r="V4257"/>
      <c r="W4257"/>
    </row>
    <row r="4258" spans="1:23" ht="27" customHeight="1" thickBot="1" x14ac:dyDescent="0.3">
      <c r="A4258" s="97">
        <v>20865</v>
      </c>
      <c r="B4258" s="74">
        <v>4379</v>
      </c>
      <c r="C4258" s="75" t="s">
        <v>340</v>
      </c>
      <c r="D4258" s="76">
        <v>43360.625</v>
      </c>
      <c r="E4258" s="75" t="s">
        <v>41</v>
      </c>
      <c r="F4258" s="33">
        <v>43360.302083333336</v>
      </c>
      <c r="G4258" s="51">
        <f t="shared" si="537"/>
        <v>0.32291666666424135</v>
      </c>
      <c r="H4258" s="31" t="str">
        <f t="shared" si="538"/>
        <v>ACCEPTABLE</v>
      </c>
      <c r="J4258" s="33">
        <v>43360.611111111109</v>
      </c>
      <c r="K4258" s="33">
        <v>43360.621527777781</v>
      </c>
      <c r="L4258" s="27">
        <f t="shared" si="539"/>
        <v>1.0416666671517305E-2</v>
      </c>
      <c r="M4258" s="28" t="str">
        <f t="shared" si="540"/>
        <v>TRUE</v>
      </c>
      <c r="N4258" s="31" t="s">
        <v>41</v>
      </c>
      <c r="O4258" s="29" t="s">
        <v>1987</v>
      </c>
      <c r="P4258"/>
      <c r="Q4258"/>
      <c r="R4258"/>
      <c r="S4258"/>
      <c r="T4258"/>
      <c r="U4258"/>
      <c r="V4258"/>
      <c r="W4258"/>
    </row>
    <row r="4259" spans="1:23" ht="27" customHeight="1" thickBot="1" x14ac:dyDescent="0.3">
      <c r="A4259" s="98">
        <v>20865</v>
      </c>
      <c r="B4259" s="78">
        <v>4380</v>
      </c>
      <c r="C4259" s="79" t="s">
        <v>51</v>
      </c>
      <c r="D4259" s="80">
        <v>43360.659722222219</v>
      </c>
      <c r="E4259" s="78" t="s">
        <v>39</v>
      </c>
      <c r="F4259" s="33">
        <v>43360.302083333336</v>
      </c>
      <c r="G4259" s="51">
        <f t="shared" si="537"/>
        <v>0.35763888888322981</v>
      </c>
      <c r="H4259" s="31" t="str">
        <f t="shared" si="538"/>
        <v>ACCEPTABLE</v>
      </c>
      <c r="J4259" s="33">
        <v>43360.64166666667</v>
      </c>
      <c r="K4259" s="33">
        <v>43360.65</v>
      </c>
      <c r="L4259" s="27">
        <f t="shared" si="539"/>
        <v>8.333333331393078E-3</v>
      </c>
      <c r="M4259" s="28" t="str">
        <f t="shared" si="540"/>
        <v>TRUE</v>
      </c>
      <c r="N4259" s="31" t="s">
        <v>39</v>
      </c>
      <c r="O4259" s="29" t="s">
        <v>1988</v>
      </c>
      <c r="P4259"/>
      <c r="Q4259"/>
      <c r="R4259"/>
      <c r="S4259"/>
      <c r="T4259"/>
      <c r="U4259"/>
      <c r="V4259"/>
      <c r="W4259"/>
    </row>
    <row r="4260" spans="1:23" ht="27" customHeight="1" thickBot="1" x14ac:dyDescent="0.3">
      <c r="A4260" s="97">
        <v>20865</v>
      </c>
      <c r="B4260" s="74">
        <v>4381</v>
      </c>
      <c r="C4260" s="75" t="s">
        <v>53</v>
      </c>
      <c r="D4260" s="76">
        <v>43361.819444444445</v>
      </c>
      <c r="E4260" s="75" t="s">
        <v>41</v>
      </c>
      <c r="F4260" s="33">
        <v>43361.734027777777</v>
      </c>
      <c r="G4260" s="51">
        <f t="shared" ref="G4260" si="541">IF(D4260="","",D4260-F4260)</f>
        <v>8.5416666668606922E-2</v>
      </c>
      <c r="H4260" s="31" t="str">
        <f t="shared" si="538"/>
        <v>ACCEPTABLE</v>
      </c>
      <c r="J4260" s="33">
        <v>43361.815972222219</v>
      </c>
      <c r="K4260" s="33">
        <v>43361.826388888891</v>
      </c>
      <c r="L4260" s="27">
        <f t="shared" si="539"/>
        <v>1.0416666671517305E-2</v>
      </c>
      <c r="M4260" s="28" t="str">
        <f t="shared" si="540"/>
        <v>TRUE</v>
      </c>
      <c r="N4260" s="31" t="s">
        <v>41</v>
      </c>
      <c r="O4260" s="29" t="s">
        <v>542</v>
      </c>
      <c r="P4260"/>
      <c r="Q4260"/>
      <c r="R4260"/>
      <c r="S4260"/>
      <c r="T4260"/>
      <c r="U4260"/>
      <c r="V4260"/>
      <c r="W4260"/>
    </row>
    <row r="4261" spans="1:23" ht="27" customHeight="1" thickBot="1" x14ac:dyDescent="0.3">
      <c r="A4261" s="97">
        <v>20865</v>
      </c>
      <c r="B4261" s="74">
        <v>4382</v>
      </c>
      <c r="C4261" s="75" t="s">
        <v>53</v>
      </c>
      <c r="D4261" s="76">
        <v>43361.864583333336</v>
      </c>
      <c r="E4261" s="74" t="s">
        <v>39</v>
      </c>
      <c r="F4261" s="33">
        <v>43361.734027777777</v>
      </c>
      <c r="G4261" s="51">
        <f t="shared" si="537"/>
        <v>0.13055555555911269</v>
      </c>
      <c r="H4261" s="31" t="str">
        <f t="shared" si="538"/>
        <v>ACCEPTABLE</v>
      </c>
      <c r="J4261" s="33">
        <v>43361.852777777778</v>
      </c>
      <c r="K4261" s="33">
        <v>43361.861805555556</v>
      </c>
      <c r="L4261" s="27">
        <f t="shared" si="539"/>
        <v>9.0277777781011537E-3</v>
      </c>
      <c r="M4261" s="28" t="str">
        <f t="shared" si="540"/>
        <v>TRUE</v>
      </c>
      <c r="N4261" s="31" t="s">
        <v>39</v>
      </c>
      <c r="O4261" s="29" t="s">
        <v>542</v>
      </c>
      <c r="P4261"/>
      <c r="Q4261"/>
      <c r="R4261"/>
      <c r="S4261"/>
      <c r="T4261"/>
      <c r="U4261"/>
      <c r="V4261"/>
      <c r="W4261"/>
    </row>
    <row r="4262" spans="1:23" ht="27" customHeight="1" thickBot="1" x14ac:dyDescent="0.3">
      <c r="A4262" s="97">
        <v>20866</v>
      </c>
      <c r="B4262" s="74">
        <v>4383</v>
      </c>
      <c r="C4262" s="75" t="s">
        <v>40</v>
      </c>
      <c r="D4262" s="76">
        <v>43361.944444444445</v>
      </c>
      <c r="E4262" s="75" t="s">
        <v>41</v>
      </c>
      <c r="F4262" s="33">
        <v>43361.734027777777</v>
      </c>
      <c r="G4262" s="51">
        <f t="shared" si="537"/>
        <v>0.21041666666860692</v>
      </c>
      <c r="H4262" s="31" t="str">
        <f t="shared" si="538"/>
        <v>ACCEPTABLE</v>
      </c>
      <c r="J4262" s="33">
        <v>43361.935416666667</v>
      </c>
      <c r="K4262" s="33">
        <v>43361.949305555558</v>
      </c>
      <c r="L4262" s="27">
        <f t="shared" si="539"/>
        <v>1.3888888890505768E-2</v>
      </c>
      <c r="M4262" s="28" t="str">
        <f t="shared" si="540"/>
        <v>TRUE</v>
      </c>
      <c r="N4262" s="31" t="s">
        <v>41</v>
      </c>
      <c r="O4262" s="29" t="s">
        <v>1989</v>
      </c>
      <c r="P4262"/>
      <c r="Q4262"/>
      <c r="R4262"/>
      <c r="S4262"/>
      <c r="T4262"/>
      <c r="U4262"/>
      <c r="V4262"/>
      <c r="W4262"/>
    </row>
    <row r="4263" spans="1:23" ht="27" customHeight="1" thickBot="1" x14ac:dyDescent="0.3">
      <c r="A4263" s="97">
        <v>20866</v>
      </c>
      <c r="B4263" s="74">
        <v>4384</v>
      </c>
      <c r="C4263" s="75" t="s">
        <v>43</v>
      </c>
      <c r="D4263" s="76">
        <v>43361.979166666664</v>
      </c>
      <c r="E4263" s="74" t="s">
        <v>39</v>
      </c>
      <c r="F4263" s="33">
        <v>43361.734027777777</v>
      </c>
      <c r="G4263" s="51">
        <f t="shared" si="537"/>
        <v>0.24513888888759539</v>
      </c>
      <c r="H4263" s="31" t="str">
        <f t="shared" si="538"/>
        <v>ACCEPTABLE</v>
      </c>
      <c r="J4263" s="33">
        <v>43361.993055555555</v>
      </c>
      <c r="K4263" s="33">
        <v>43362.002083333333</v>
      </c>
      <c r="L4263" s="27">
        <f t="shared" si="539"/>
        <v>9.0277777781011537E-3</v>
      </c>
      <c r="M4263" s="28" t="str">
        <f t="shared" si="540"/>
        <v>TRUE</v>
      </c>
      <c r="N4263" s="31" t="s">
        <v>39</v>
      </c>
      <c r="O4263" s="29" t="s">
        <v>398</v>
      </c>
      <c r="P4263"/>
      <c r="Q4263"/>
      <c r="R4263"/>
      <c r="S4263"/>
      <c r="T4263"/>
      <c r="U4263"/>
      <c r="V4263"/>
      <c r="W4263"/>
    </row>
    <row r="4264" spans="1:23" ht="27" customHeight="1" thickBot="1" x14ac:dyDescent="0.3">
      <c r="A4264" s="97">
        <v>20865</v>
      </c>
      <c r="B4264" s="74">
        <v>4385</v>
      </c>
      <c r="C4264" s="75" t="s">
        <v>51</v>
      </c>
      <c r="D4264" s="76">
        <v>43362.236111111109</v>
      </c>
      <c r="E4264" s="75" t="s">
        <v>41</v>
      </c>
      <c r="F4264" s="33">
        <v>43361.734027777777</v>
      </c>
      <c r="G4264" s="51">
        <f t="shared" si="537"/>
        <v>0.50208333333284827</v>
      </c>
      <c r="H4264" s="31" t="str">
        <f t="shared" si="538"/>
        <v>ACCEPTABLE</v>
      </c>
      <c r="J4264" s="33">
        <v>43362.23541666667</v>
      </c>
      <c r="K4264" s="33">
        <v>43362.243750000001</v>
      </c>
      <c r="L4264" s="27">
        <f t="shared" si="539"/>
        <v>8.333333331393078E-3</v>
      </c>
      <c r="M4264" s="28" t="str">
        <f t="shared" si="540"/>
        <v>TRUE</v>
      </c>
      <c r="N4264" s="31" t="s">
        <v>41</v>
      </c>
      <c r="O4264" s="29" t="s">
        <v>821</v>
      </c>
      <c r="P4264"/>
      <c r="Q4264"/>
      <c r="R4264"/>
      <c r="S4264"/>
      <c r="T4264"/>
      <c r="U4264"/>
      <c r="V4264"/>
      <c r="W4264"/>
    </row>
    <row r="4265" spans="1:23" ht="27" customHeight="1" thickBot="1" x14ac:dyDescent="0.3">
      <c r="A4265" s="98">
        <v>20865</v>
      </c>
      <c r="B4265" s="78">
        <v>4386</v>
      </c>
      <c r="C4265" s="79" t="s">
        <v>340</v>
      </c>
      <c r="D4265" s="80">
        <v>43362.263888888891</v>
      </c>
      <c r="E4265" s="78" t="s">
        <v>39</v>
      </c>
      <c r="F4265" s="33">
        <v>43361.734027777777</v>
      </c>
      <c r="G4265" s="51">
        <f t="shared" si="537"/>
        <v>0.52986111111385981</v>
      </c>
      <c r="H4265" s="31" t="str">
        <f t="shared" si="538"/>
        <v>ACCEPTABLE</v>
      </c>
      <c r="J4265" s="33">
        <v>43362.263194444444</v>
      </c>
      <c r="K4265" s="33">
        <v>43362.274305555555</v>
      </c>
      <c r="L4265" s="27">
        <f t="shared" si="539"/>
        <v>1.1111111110949423E-2</v>
      </c>
      <c r="M4265" s="28" t="str">
        <f t="shared" si="540"/>
        <v>TRUE</v>
      </c>
      <c r="N4265" s="31" t="s">
        <v>39</v>
      </c>
      <c r="O4265" s="29" t="s">
        <v>1475</v>
      </c>
      <c r="P4265"/>
      <c r="Q4265"/>
      <c r="R4265"/>
      <c r="S4265"/>
      <c r="T4265"/>
      <c r="U4265"/>
      <c r="V4265"/>
      <c r="W4265"/>
    </row>
    <row r="4266" spans="1:23" ht="27" customHeight="1" thickBot="1" x14ac:dyDescent="0.3">
      <c r="A4266" s="98">
        <v>20867</v>
      </c>
      <c r="B4266" s="78">
        <v>4387</v>
      </c>
      <c r="C4266" s="79" t="s">
        <v>340</v>
      </c>
      <c r="D4266" s="80">
        <v>43362.319444444445</v>
      </c>
      <c r="E4266" s="79" t="s">
        <v>41</v>
      </c>
      <c r="F4266" s="33">
        <v>43362.263194444444</v>
      </c>
      <c r="G4266" s="51">
        <f t="shared" si="537"/>
        <v>5.6250000001455192E-2</v>
      </c>
      <c r="H4266" s="31" t="str">
        <f t="shared" si="538"/>
        <v>ACCEPTABLE</v>
      </c>
      <c r="J4266" s="33">
        <v>43362.311111111114</v>
      </c>
      <c r="K4266" s="33">
        <v>43362.322916666664</v>
      </c>
      <c r="L4266" s="27">
        <f t="shared" si="539"/>
        <v>1.1805555550381541E-2</v>
      </c>
      <c r="M4266" s="28" t="str">
        <f t="shared" si="540"/>
        <v>TRUE</v>
      </c>
      <c r="N4266" s="31" t="s">
        <v>41</v>
      </c>
      <c r="O4266" s="29" t="s">
        <v>1169</v>
      </c>
      <c r="P4266"/>
      <c r="Q4266"/>
      <c r="R4266"/>
      <c r="S4266"/>
      <c r="T4266"/>
      <c r="U4266"/>
      <c r="V4266"/>
      <c r="W4266"/>
    </row>
    <row r="4267" spans="1:23" ht="27" customHeight="1" thickBot="1" x14ac:dyDescent="0.3">
      <c r="A4267" s="98">
        <v>20867</v>
      </c>
      <c r="B4267" s="78">
        <v>4388</v>
      </c>
      <c r="C4267" s="79" t="s">
        <v>51</v>
      </c>
      <c r="D4267" s="80">
        <v>43362.350694444445</v>
      </c>
      <c r="E4267" s="78" t="s">
        <v>39</v>
      </c>
      <c r="F4267" s="33">
        <v>43362.263194444444</v>
      </c>
      <c r="G4267" s="51">
        <f t="shared" si="537"/>
        <v>8.7500000001455192E-2</v>
      </c>
      <c r="H4267" s="31" t="str">
        <f t="shared" si="538"/>
        <v>ACCEPTABLE</v>
      </c>
      <c r="J4267" s="33">
        <v>43362.350694444445</v>
      </c>
      <c r="K4267" s="33">
        <v>43362.359027777777</v>
      </c>
      <c r="L4267" s="27">
        <f t="shared" si="539"/>
        <v>8.333333331393078E-3</v>
      </c>
      <c r="M4267" s="28" t="str">
        <f t="shared" si="540"/>
        <v>TRUE</v>
      </c>
      <c r="N4267" s="31" t="s">
        <v>39</v>
      </c>
      <c r="O4267" s="29" t="s">
        <v>422</v>
      </c>
      <c r="P4267"/>
      <c r="Q4267"/>
      <c r="R4267"/>
      <c r="S4267"/>
      <c r="T4267"/>
      <c r="U4267"/>
      <c r="V4267"/>
      <c r="W4267"/>
    </row>
    <row r="4268" spans="1:23" ht="27" customHeight="1" thickBot="1" x14ac:dyDescent="0.3">
      <c r="A4268" s="97">
        <v>20867</v>
      </c>
      <c r="B4268" s="74">
        <v>4389</v>
      </c>
      <c r="C4268" s="75" t="s">
        <v>51</v>
      </c>
      <c r="D4268" s="76">
        <v>43363.527777777781</v>
      </c>
      <c r="E4268" s="75" t="s">
        <v>41</v>
      </c>
      <c r="F4268" s="33">
        <v>43363.276388888888</v>
      </c>
      <c r="G4268" s="51">
        <f t="shared" si="537"/>
        <v>0.25138888889341615</v>
      </c>
      <c r="H4268" s="31" t="str">
        <f t="shared" si="538"/>
        <v>ACCEPTABLE</v>
      </c>
      <c r="J4268" s="33">
        <v>43363.558333333334</v>
      </c>
      <c r="K4268" s="33">
        <v>43363.567361111112</v>
      </c>
      <c r="L4268" s="27">
        <f t="shared" si="539"/>
        <v>9.0277777781011537E-3</v>
      </c>
      <c r="M4268" s="28" t="str">
        <f t="shared" si="540"/>
        <v>TRUE</v>
      </c>
      <c r="N4268" s="31" t="s">
        <v>41</v>
      </c>
      <c r="O4268" s="29" t="s">
        <v>1990</v>
      </c>
      <c r="P4268"/>
      <c r="Q4268"/>
      <c r="R4268"/>
      <c r="S4268"/>
      <c r="T4268"/>
      <c r="U4268"/>
      <c r="V4268"/>
      <c r="W4268"/>
    </row>
    <row r="4269" spans="1:23" ht="27" customHeight="1" thickBot="1" x14ac:dyDescent="0.3">
      <c r="A4269" s="97">
        <v>20867</v>
      </c>
      <c r="B4269" s="74">
        <v>4390</v>
      </c>
      <c r="C4269" s="75" t="s">
        <v>340</v>
      </c>
      <c r="D4269" s="76">
        <v>43363.555555555555</v>
      </c>
      <c r="E4269" s="74" t="s">
        <v>39</v>
      </c>
      <c r="F4269" s="33">
        <v>43363.276388888888</v>
      </c>
      <c r="G4269" s="51">
        <f t="shared" si="537"/>
        <v>0.27916666666715173</v>
      </c>
      <c r="H4269" s="31" t="str">
        <f t="shared" si="538"/>
        <v>ACCEPTABLE</v>
      </c>
      <c r="J4269" s="33">
        <v>43363.580555555556</v>
      </c>
      <c r="K4269" s="33">
        <v>43363.592361111114</v>
      </c>
      <c r="L4269" s="27">
        <f t="shared" si="539"/>
        <v>1.1805555557657499E-2</v>
      </c>
      <c r="M4269" s="28" t="str">
        <f t="shared" si="540"/>
        <v>TRUE</v>
      </c>
      <c r="N4269" s="31" t="s">
        <v>39</v>
      </c>
      <c r="O4269" s="29" t="s">
        <v>1991</v>
      </c>
      <c r="P4269"/>
      <c r="Q4269"/>
      <c r="R4269"/>
      <c r="S4269"/>
      <c r="T4269"/>
      <c r="U4269"/>
      <c r="V4269"/>
      <c r="W4269"/>
    </row>
    <row r="4270" spans="1:23" ht="27" customHeight="1" thickBot="1" x14ac:dyDescent="0.3">
      <c r="A4270" s="98">
        <v>20866</v>
      </c>
      <c r="B4270" s="78">
        <v>4391</v>
      </c>
      <c r="C4270" s="79" t="s">
        <v>43</v>
      </c>
      <c r="D4270" s="80">
        <v>43363.663194444445</v>
      </c>
      <c r="E4270" s="79" t="s">
        <v>41</v>
      </c>
      <c r="F4270" s="33">
        <v>43363.276388888888</v>
      </c>
      <c r="G4270" s="51">
        <f t="shared" si="537"/>
        <v>0.3868055555576575</v>
      </c>
      <c r="H4270" s="31" t="str">
        <f t="shared" si="538"/>
        <v>ACCEPTABLE</v>
      </c>
      <c r="J4270" s="33">
        <v>43363.657638888886</v>
      </c>
      <c r="K4270" s="33">
        <v>43363.667361111111</v>
      </c>
      <c r="L4270" s="27">
        <f t="shared" si="539"/>
        <v>9.7222222248092294E-3</v>
      </c>
      <c r="M4270" s="28" t="str">
        <f t="shared" si="540"/>
        <v>TRUE</v>
      </c>
      <c r="N4270" s="31" t="s">
        <v>41</v>
      </c>
      <c r="O4270" s="29" t="s">
        <v>1992</v>
      </c>
      <c r="P4270"/>
      <c r="Q4270"/>
      <c r="R4270"/>
      <c r="S4270"/>
      <c r="T4270"/>
      <c r="U4270"/>
      <c r="V4270"/>
      <c r="W4270"/>
    </row>
    <row r="4271" spans="1:23" ht="27" customHeight="1" thickBot="1" x14ac:dyDescent="0.3">
      <c r="A4271" s="98">
        <v>20866</v>
      </c>
      <c r="B4271" s="78">
        <v>4392</v>
      </c>
      <c r="C4271" s="79" t="s">
        <v>43</v>
      </c>
      <c r="D4271" s="80">
        <v>43363.704861111109</v>
      </c>
      <c r="E4271" s="78" t="s">
        <v>39</v>
      </c>
      <c r="F4271" s="33">
        <v>43363.276388888888</v>
      </c>
      <c r="G4271" s="51">
        <f t="shared" si="537"/>
        <v>0.42847222222189885</v>
      </c>
      <c r="H4271" s="31" t="str">
        <f t="shared" si="538"/>
        <v>ACCEPTABLE</v>
      </c>
      <c r="J4271" s="33">
        <v>43363.708333333336</v>
      </c>
      <c r="K4271" s="33">
        <v>43363.717361111114</v>
      </c>
      <c r="L4271" s="27">
        <f t="shared" si="539"/>
        <v>9.0277777781011537E-3</v>
      </c>
      <c r="M4271" s="28" t="str">
        <f t="shared" si="540"/>
        <v>TRUE</v>
      </c>
      <c r="N4271" s="31" t="s">
        <v>39</v>
      </c>
      <c r="O4271" s="29" t="s">
        <v>1992</v>
      </c>
      <c r="P4271"/>
      <c r="Q4271"/>
      <c r="R4271"/>
      <c r="S4271"/>
      <c r="T4271"/>
      <c r="U4271"/>
      <c r="V4271"/>
      <c r="W4271"/>
    </row>
    <row r="4272" spans="1:23" ht="27" customHeight="1" thickBot="1" x14ac:dyDescent="0.3">
      <c r="A4272" s="97">
        <v>20866</v>
      </c>
      <c r="B4272" s="74">
        <v>4393</v>
      </c>
      <c r="C4272" s="75" t="s">
        <v>43</v>
      </c>
      <c r="D4272" s="76">
        <v>43364.423611111109</v>
      </c>
      <c r="E4272" s="75" t="s">
        <v>41</v>
      </c>
      <c r="F4272" s="33">
        <v>43364.225694444445</v>
      </c>
      <c r="G4272" s="51">
        <f t="shared" ref="G4272:G4319" si="542">IF(D4272="","",D4272-F4272)</f>
        <v>0.19791666666424135</v>
      </c>
      <c r="H4272" s="31" t="str">
        <f t="shared" si="538"/>
        <v>ACCEPTABLE</v>
      </c>
      <c r="J4272" s="33">
        <v>43364.426388888889</v>
      </c>
      <c r="K4272" s="33">
        <v>43364.43472222222</v>
      </c>
      <c r="L4272" s="27">
        <f t="shared" si="539"/>
        <v>8.333333331393078E-3</v>
      </c>
      <c r="M4272" s="28" t="str">
        <f t="shared" si="540"/>
        <v>TRUE</v>
      </c>
      <c r="N4272" s="31" t="s">
        <v>41</v>
      </c>
      <c r="O4272" s="29" t="s">
        <v>54</v>
      </c>
      <c r="P4272"/>
      <c r="Q4272"/>
      <c r="R4272"/>
      <c r="S4272"/>
      <c r="T4272"/>
      <c r="U4272"/>
      <c r="V4272"/>
      <c r="W4272"/>
    </row>
    <row r="4273" spans="1:23" ht="27" customHeight="1" thickBot="1" x14ac:dyDescent="0.3">
      <c r="A4273" s="97">
        <v>20866</v>
      </c>
      <c r="B4273" s="74">
        <v>4394</v>
      </c>
      <c r="C4273" s="75" t="s">
        <v>40</v>
      </c>
      <c r="D4273" s="76">
        <v>43364.458333333336</v>
      </c>
      <c r="E4273" s="74" t="s">
        <v>39</v>
      </c>
      <c r="F4273" s="33">
        <v>43364.225694444445</v>
      </c>
      <c r="G4273" s="51">
        <f t="shared" si="542"/>
        <v>0.23263888889050577</v>
      </c>
      <c r="H4273" s="31" t="str">
        <f t="shared" si="538"/>
        <v>ACCEPTABLE</v>
      </c>
      <c r="J4273" s="33">
        <v>43364.468055555553</v>
      </c>
      <c r="K4273" s="33">
        <v>43364.479861111111</v>
      </c>
      <c r="L4273" s="27">
        <f t="shared" si="539"/>
        <v>1.1805555557657499E-2</v>
      </c>
      <c r="M4273" s="28" t="str">
        <f t="shared" si="540"/>
        <v>TRUE</v>
      </c>
      <c r="N4273" s="31" t="s">
        <v>39</v>
      </c>
      <c r="O4273" s="29" t="s">
        <v>1993</v>
      </c>
      <c r="P4273"/>
      <c r="Q4273"/>
      <c r="R4273"/>
      <c r="S4273"/>
      <c r="T4273"/>
      <c r="U4273"/>
      <c r="V4273"/>
      <c r="W4273"/>
    </row>
    <row r="4274" spans="1:23" ht="27" customHeight="1" thickBot="1" x14ac:dyDescent="0.3">
      <c r="A4274" s="97">
        <v>20868</v>
      </c>
      <c r="B4274" s="74">
        <v>4395</v>
      </c>
      <c r="C4274" s="75" t="s">
        <v>40</v>
      </c>
      <c r="D4274" s="76">
        <v>43364.503472222219</v>
      </c>
      <c r="E4274" s="75" t="s">
        <v>41</v>
      </c>
      <c r="F4274" s="33">
        <v>43364.225694444445</v>
      </c>
      <c r="G4274" s="51">
        <f t="shared" si="542"/>
        <v>0.27777777777373558</v>
      </c>
      <c r="H4274" s="31" t="str">
        <f t="shared" si="538"/>
        <v>ACCEPTABLE</v>
      </c>
      <c r="J4274" s="33">
        <v>43364.503472222219</v>
      </c>
      <c r="K4274" s="33">
        <v>43364.515972222223</v>
      </c>
      <c r="L4274" s="27">
        <f t="shared" si="539"/>
        <v>1.2500000004365575E-2</v>
      </c>
      <c r="M4274" s="28" t="str">
        <f t="shared" si="540"/>
        <v>TRUE</v>
      </c>
      <c r="N4274" s="31" t="s">
        <v>41</v>
      </c>
      <c r="O4274" s="29" t="s">
        <v>1994</v>
      </c>
      <c r="P4274"/>
      <c r="Q4274"/>
      <c r="R4274"/>
      <c r="S4274"/>
      <c r="T4274"/>
      <c r="U4274"/>
      <c r="V4274"/>
      <c r="W4274"/>
    </row>
    <row r="4275" spans="1:23" ht="27" customHeight="1" thickBot="1" x14ac:dyDescent="0.3">
      <c r="A4275" s="97">
        <v>20868</v>
      </c>
      <c r="B4275" s="74">
        <v>4396</v>
      </c>
      <c r="C4275" s="75" t="s">
        <v>43</v>
      </c>
      <c r="D4275" s="76">
        <v>43364.538194444445</v>
      </c>
      <c r="E4275" s="74" t="s">
        <v>39</v>
      </c>
      <c r="F4275" s="33">
        <v>43364.225694444445</v>
      </c>
      <c r="G4275" s="51">
        <f t="shared" si="542"/>
        <v>0.3125</v>
      </c>
      <c r="H4275" s="31" t="str">
        <f t="shared" si="538"/>
        <v>ACCEPTABLE</v>
      </c>
      <c r="J4275" s="33">
        <v>43364.545138888891</v>
      </c>
      <c r="K4275" s="33">
        <v>43364.554166666669</v>
      </c>
      <c r="L4275" s="27">
        <f t="shared" si="539"/>
        <v>9.0277777781011537E-3</v>
      </c>
      <c r="M4275" s="28" t="str">
        <f t="shared" si="540"/>
        <v>TRUE</v>
      </c>
      <c r="N4275" s="31" t="s">
        <v>39</v>
      </c>
      <c r="O4275" s="29" t="s">
        <v>54</v>
      </c>
      <c r="P4275"/>
      <c r="Q4275"/>
      <c r="R4275"/>
      <c r="S4275"/>
      <c r="T4275"/>
      <c r="U4275"/>
      <c r="V4275"/>
      <c r="W4275"/>
    </row>
    <row r="4276" spans="1:23" ht="27" customHeight="1" thickBot="1" x14ac:dyDescent="0.3">
      <c r="A4276" s="97">
        <v>20868</v>
      </c>
      <c r="B4276" s="74">
        <v>4397</v>
      </c>
      <c r="C4276" s="75" t="s">
        <v>43</v>
      </c>
      <c r="D4276" s="76">
        <v>43364.822916666664</v>
      </c>
      <c r="E4276" s="75" t="s">
        <v>41</v>
      </c>
      <c r="F4276" s="33">
        <v>43364.790277777778</v>
      </c>
      <c r="G4276" s="51">
        <f t="shared" si="542"/>
        <v>3.2638888886140194E-2</v>
      </c>
      <c r="H4276" s="31" t="str">
        <f t="shared" si="538"/>
        <v>TOO LATE</v>
      </c>
      <c r="J4276" s="33">
        <v>43364.816666666666</v>
      </c>
      <c r="K4276" s="33">
        <v>43364.825694444444</v>
      </c>
      <c r="L4276" s="27">
        <f t="shared" si="539"/>
        <v>9.0277777781011537E-3</v>
      </c>
      <c r="M4276" s="28" t="str">
        <f t="shared" si="540"/>
        <v>TRUE</v>
      </c>
      <c r="N4276" s="31" t="s">
        <v>41</v>
      </c>
      <c r="O4276" s="29" t="s">
        <v>54</v>
      </c>
      <c r="P4276"/>
      <c r="Q4276"/>
      <c r="R4276"/>
      <c r="S4276"/>
      <c r="T4276"/>
      <c r="U4276"/>
      <c r="V4276"/>
      <c r="W4276"/>
    </row>
    <row r="4277" spans="1:23" ht="27" customHeight="1" thickBot="1" x14ac:dyDescent="0.3">
      <c r="A4277" s="97">
        <v>20868</v>
      </c>
      <c r="B4277" s="74">
        <v>4398</v>
      </c>
      <c r="C4277" s="75" t="s">
        <v>40</v>
      </c>
      <c r="D4277" s="76">
        <v>43364.847222222219</v>
      </c>
      <c r="E4277" s="74" t="s">
        <v>39</v>
      </c>
      <c r="F4277" s="33">
        <v>43364.790277777778</v>
      </c>
      <c r="G4277" s="51">
        <f t="shared" si="542"/>
        <v>5.694444444088731E-2</v>
      </c>
      <c r="H4277" s="31" t="str">
        <f t="shared" si="538"/>
        <v>ACCEPTABLE</v>
      </c>
      <c r="J4277" s="33">
        <v>43364.84652777778</v>
      </c>
      <c r="K4277" s="33">
        <v>43364.85</v>
      </c>
      <c r="L4277" s="27">
        <f t="shared" si="539"/>
        <v>3.4722222189884633E-3</v>
      </c>
      <c r="M4277" s="28" t="str">
        <f t="shared" si="540"/>
        <v>TRUE</v>
      </c>
      <c r="N4277" s="31" t="s">
        <v>39</v>
      </c>
      <c r="O4277" s="29" t="s">
        <v>1995</v>
      </c>
      <c r="P4277"/>
      <c r="Q4277"/>
      <c r="R4277"/>
      <c r="S4277"/>
      <c r="T4277"/>
      <c r="U4277"/>
      <c r="V4277"/>
      <c r="W4277"/>
    </row>
    <row r="4278" spans="1:23" ht="27" customHeight="1" thickBot="1" x14ac:dyDescent="0.3">
      <c r="A4278" s="97">
        <v>20869</v>
      </c>
      <c r="B4278" s="74">
        <v>4399</v>
      </c>
      <c r="C4278" s="75" t="s">
        <v>40</v>
      </c>
      <c r="D4278" s="76">
        <v>43364.902777777781</v>
      </c>
      <c r="E4278" s="75" t="s">
        <v>41</v>
      </c>
      <c r="F4278" s="33">
        <v>43364.790277777778</v>
      </c>
      <c r="G4278" s="51">
        <f t="shared" si="542"/>
        <v>0.11250000000291038</v>
      </c>
      <c r="H4278" s="31" t="str">
        <f t="shared" si="538"/>
        <v>ACCEPTABLE</v>
      </c>
      <c r="J4278" s="33">
        <v>43364.900694444441</v>
      </c>
      <c r="K4278" s="33">
        <v>43364.915277777778</v>
      </c>
      <c r="L4278" s="27">
        <f t="shared" si="539"/>
        <v>1.4583333337213844E-2</v>
      </c>
      <c r="M4278" s="28" t="str">
        <f t="shared" si="540"/>
        <v>TRUE</v>
      </c>
      <c r="N4278" s="31" t="s">
        <v>41</v>
      </c>
      <c r="O4278" s="29" t="s">
        <v>1996</v>
      </c>
      <c r="P4278"/>
      <c r="Q4278"/>
      <c r="R4278"/>
      <c r="S4278"/>
      <c r="T4278"/>
      <c r="U4278"/>
      <c r="V4278"/>
      <c r="W4278"/>
    </row>
    <row r="4279" spans="1:23" ht="27" customHeight="1" thickBot="1" x14ac:dyDescent="0.3">
      <c r="A4279" s="98">
        <v>20870</v>
      </c>
      <c r="B4279" s="78">
        <v>4401</v>
      </c>
      <c r="C4279" s="79" t="s">
        <v>40</v>
      </c>
      <c r="D4279" s="80">
        <v>43365.361111111109</v>
      </c>
      <c r="E4279" s="79" t="s">
        <v>41</v>
      </c>
      <c r="F4279" s="33">
        <v>43365.286111111112</v>
      </c>
      <c r="G4279" s="51">
        <f t="shared" si="542"/>
        <v>7.4999999997089617E-2</v>
      </c>
      <c r="H4279" s="31" t="str">
        <f t="shared" ref="H4279:H4323" si="543">IF(D4279-F4279&lt;0,"TOO LATE",IF(G4279="","",IF(OR(DAY(D4279-F4279)&gt;1,AND(HOUR(D4279-F4279)&gt;HOUR("0:59"),(SIGN(D4279-F4279)=1))),"ACCEPTABLE","TOO LATE")))</f>
        <v>ACCEPTABLE</v>
      </c>
      <c r="J4279" s="33">
        <v>43365.356249999997</v>
      </c>
      <c r="K4279" s="33">
        <v>43365.366666666669</v>
      </c>
      <c r="L4279" s="27">
        <f t="shared" ref="L4279:L4324" si="544">IF(OR(K4279="",J4279=""), "Incomplete Data", K4279-J4279)</f>
        <v>1.0416666671517305E-2</v>
      </c>
      <c r="M4279" s="28" t="str">
        <f t="shared" ref="M4279:M4324" si="545">_xlfn.IFS(OR(J4279=0,K4279=0,L4279=""), "Incomplete Data", OR(L4279&gt;$M$5,L4279&lt;-$M$5),"FALSE",  OR(L4279&lt;=$M$5,L4279&gt;-$M$5), "TRUE")</f>
        <v>TRUE</v>
      </c>
      <c r="N4279" s="31" t="s">
        <v>41</v>
      </c>
      <c r="O4279" s="29" t="s">
        <v>42</v>
      </c>
      <c r="P4279"/>
      <c r="Q4279"/>
      <c r="R4279"/>
      <c r="S4279"/>
      <c r="T4279"/>
      <c r="U4279"/>
      <c r="V4279"/>
      <c r="W4279"/>
    </row>
    <row r="4280" spans="1:23" ht="27" customHeight="1" thickBot="1" x14ac:dyDescent="0.3">
      <c r="A4280" s="98">
        <v>20870</v>
      </c>
      <c r="B4280" s="78">
        <v>4402</v>
      </c>
      <c r="C4280" s="79" t="s">
        <v>40</v>
      </c>
      <c r="D4280" s="80">
        <v>43365.395833333336</v>
      </c>
      <c r="E4280" s="78" t="s">
        <v>39</v>
      </c>
      <c r="F4280" s="33">
        <v>43365.286111111112</v>
      </c>
      <c r="G4280" s="51">
        <f t="shared" si="542"/>
        <v>0.10972222222335404</v>
      </c>
      <c r="H4280" s="31" t="str">
        <f t="shared" si="543"/>
        <v>ACCEPTABLE</v>
      </c>
      <c r="J4280" s="33">
        <v>43365.385416666664</v>
      </c>
      <c r="K4280" s="33">
        <v>43365.396527777775</v>
      </c>
      <c r="L4280" s="27">
        <f t="shared" si="544"/>
        <v>1.1111111110949423E-2</v>
      </c>
      <c r="M4280" s="28" t="str">
        <f t="shared" si="545"/>
        <v>TRUE</v>
      </c>
      <c r="N4280" s="31" t="s">
        <v>39</v>
      </c>
      <c r="O4280" s="29" t="s">
        <v>287</v>
      </c>
      <c r="P4280"/>
      <c r="Q4280"/>
      <c r="R4280"/>
      <c r="S4280"/>
      <c r="T4280"/>
      <c r="U4280"/>
      <c r="V4280"/>
      <c r="W4280"/>
    </row>
    <row r="4281" spans="1:23" ht="27" customHeight="1" thickBot="1" x14ac:dyDescent="0.3">
      <c r="A4281" s="97">
        <v>20869</v>
      </c>
      <c r="B4281" s="74">
        <v>4403</v>
      </c>
      <c r="C4281" s="75" t="s">
        <v>43</v>
      </c>
      <c r="D4281" s="76">
        <v>43366.486111111109</v>
      </c>
      <c r="E4281" s="75" t="s">
        <v>41</v>
      </c>
      <c r="F4281" s="33">
        <v>43366.4375</v>
      </c>
      <c r="G4281" s="51">
        <f t="shared" si="542"/>
        <v>4.8611111109494232E-2</v>
      </c>
      <c r="H4281" s="31" t="str">
        <f t="shared" si="543"/>
        <v>ACCEPTABLE</v>
      </c>
      <c r="J4281" s="33">
        <v>43366.479861111111</v>
      </c>
      <c r="K4281" s="33">
        <v>43366.488888888889</v>
      </c>
      <c r="L4281" s="27">
        <f t="shared" si="544"/>
        <v>9.0277777781011537E-3</v>
      </c>
      <c r="M4281" s="28" t="str">
        <f t="shared" si="545"/>
        <v>TRUE</v>
      </c>
      <c r="N4281" s="31" t="s">
        <v>41</v>
      </c>
      <c r="O4281" s="29" t="s">
        <v>44</v>
      </c>
      <c r="P4281"/>
      <c r="Q4281"/>
      <c r="R4281"/>
      <c r="S4281"/>
      <c r="T4281"/>
      <c r="U4281"/>
      <c r="V4281"/>
      <c r="W4281"/>
    </row>
    <row r="4282" spans="1:23" ht="27" customHeight="1" thickBot="1" x14ac:dyDescent="0.3">
      <c r="A4282" s="97">
        <v>20869</v>
      </c>
      <c r="B4282" s="74">
        <v>4404</v>
      </c>
      <c r="C4282" s="75" t="s">
        <v>40</v>
      </c>
      <c r="D4282" s="76">
        <v>43366.513888888891</v>
      </c>
      <c r="E4282" s="74" t="s">
        <v>39</v>
      </c>
      <c r="F4282" s="33">
        <v>43366.4375</v>
      </c>
      <c r="G4282" s="51">
        <f t="shared" si="542"/>
        <v>7.6388888890505768E-2</v>
      </c>
      <c r="H4282" s="31" t="str">
        <f t="shared" si="543"/>
        <v>ACCEPTABLE</v>
      </c>
      <c r="J4282" s="33">
        <v>43366.513194444444</v>
      </c>
      <c r="K4282" s="33">
        <v>43366.522916666669</v>
      </c>
      <c r="L4282" s="27">
        <f t="shared" si="544"/>
        <v>9.7222222248092294E-3</v>
      </c>
      <c r="M4282" s="28" t="str">
        <f t="shared" si="545"/>
        <v>TRUE</v>
      </c>
      <c r="N4282" s="31" t="s">
        <v>39</v>
      </c>
      <c r="O4282" s="29" t="s">
        <v>1927</v>
      </c>
      <c r="P4282"/>
      <c r="Q4282"/>
      <c r="R4282"/>
      <c r="S4282"/>
      <c r="T4282"/>
      <c r="U4282"/>
      <c r="V4282"/>
      <c r="W4282"/>
    </row>
    <row r="4283" spans="1:23" ht="27" customHeight="1" thickBot="1" x14ac:dyDescent="0.3">
      <c r="A4283" s="97">
        <v>20871</v>
      </c>
      <c r="B4283" s="74">
        <v>4405</v>
      </c>
      <c r="C4283" s="75" t="s">
        <v>1997</v>
      </c>
      <c r="D4283" s="76">
        <v>43366.611111111109</v>
      </c>
      <c r="E4283" s="75" t="s">
        <v>41</v>
      </c>
      <c r="F4283" s="33">
        <v>43366.4375</v>
      </c>
      <c r="G4283" s="51">
        <f t="shared" si="542"/>
        <v>0.17361111110949423</v>
      </c>
      <c r="H4283" s="31" t="str">
        <f t="shared" si="543"/>
        <v>ACCEPTABLE</v>
      </c>
      <c r="J4283" s="33">
        <v>43366.618055555555</v>
      </c>
      <c r="K4283" s="33">
        <v>43366.630555555559</v>
      </c>
      <c r="L4283" s="27">
        <f t="shared" si="544"/>
        <v>1.2500000004365575E-2</v>
      </c>
      <c r="M4283" s="28" t="str">
        <f t="shared" si="545"/>
        <v>TRUE</v>
      </c>
      <c r="N4283" s="31" t="s">
        <v>41</v>
      </c>
      <c r="O4283" s="29" t="s">
        <v>1998</v>
      </c>
      <c r="P4283"/>
      <c r="Q4283"/>
      <c r="R4283"/>
      <c r="S4283"/>
      <c r="T4283"/>
      <c r="U4283"/>
      <c r="V4283"/>
      <c r="W4283"/>
    </row>
    <row r="4284" spans="1:23" ht="27" customHeight="1" thickBot="1" x14ac:dyDescent="0.3">
      <c r="A4284" s="97">
        <v>20871</v>
      </c>
      <c r="B4284" s="74">
        <v>4406</v>
      </c>
      <c r="C4284" s="75" t="s">
        <v>51</v>
      </c>
      <c r="D4284" s="76">
        <v>43366.645833333336</v>
      </c>
      <c r="E4284" s="74" t="s">
        <v>39</v>
      </c>
      <c r="F4284" s="33">
        <v>43366.4375</v>
      </c>
      <c r="G4284" s="51">
        <f t="shared" si="542"/>
        <v>0.20833333333575865</v>
      </c>
      <c r="H4284" s="31" t="str">
        <f t="shared" si="543"/>
        <v>ACCEPTABLE</v>
      </c>
      <c r="J4284" s="33">
        <v>43366.654166666667</v>
      </c>
      <c r="K4284" s="33">
        <v>43366.663194444445</v>
      </c>
      <c r="L4284" s="27">
        <f t="shared" si="544"/>
        <v>9.0277777781011537E-3</v>
      </c>
      <c r="M4284" s="28" t="str">
        <f t="shared" si="545"/>
        <v>TRUE</v>
      </c>
      <c r="N4284" s="31" t="s">
        <v>39</v>
      </c>
      <c r="O4284" s="29" t="s">
        <v>1999</v>
      </c>
      <c r="P4284"/>
      <c r="Q4284"/>
      <c r="R4284"/>
      <c r="S4284"/>
      <c r="T4284"/>
      <c r="U4284"/>
      <c r="V4284"/>
      <c r="W4284"/>
    </row>
    <row r="4285" spans="1:23" ht="27" customHeight="1" thickBot="1" x14ac:dyDescent="0.3">
      <c r="A4285" s="97">
        <v>20872</v>
      </c>
      <c r="B4285" s="74">
        <v>4405</v>
      </c>
      <c r="C4285" s="75" t="s">
        <v>40</v>
      </c>
      <c r="D4285" s="76">
        <v>43366.913194444445</v>
      </c>
      <c r="E4285" s="75" t="s">
        <v>41</v>
      </c>
      <c r="F4285" s="33">
        <v>43366.751388888886</v>
      </c>
      <c r="G4285" s="51">
        <f t="shared" si="542"/>
        <v>0.16180555555911269</v>
      </c>
      <c r="H4285" s="31" t="str">
        <f t="shared" si="543"/>
        <v>ACCEPTABLE</v>
      </c>
      <c r="J4285" s="33">
        <v>43366.890972222223</v>
      </c>
      <c r="K4285" s="33">
        <v>43366.9</v>
      </c>
      <c r="L4285" s="27">
        <f t="shared" si="544"/>
        <v>9.0277777781011537E-3</v>
      </c>
      <c r="M4285" s="28" t="str">
        <f t="shared" si="545"/>
        <v>TRUE</v>
      </c>
      <c r="N4285" s="31" t="s">
        <v>41</v>
      </c>
      <c r="O4285" s="29" t="s">
        <v>2000</v>
      </c>
      <c r="P4285"/>
      <c r="Q4285"/>
      <c r="R4285"/>
      <c r="S4285"/>
      <c r="T4285"/>
      <c r="U4285"/>
      <c r="V4285"/>
      <c r="W4285"/>
    </row>
    <row r="4286" spans="1:23" ht="27" customHeight="1" thickBot="1" x14ac:dyDescent="0.3">
      <c r="A4286" s="97">
        <v>20872</v>
      </c>
      <c r="B4286" s="74">
        <v>4406</v>
      </c>
      <c r="C4286" s="75" t="s">
        <v>43</v>
      </c>
      <c r="D4286" s="76">
        <v>43366.947916666664</v>
      </c>
      <c r="E4286" s="74" t="s">
        <v>39</v>
      </c>
      <c r="F4286" s="33">
        <v>43366.751388888886</v>
      </c>
      <c r="G4286" s="51">
        <f t="shared" si="542"/>
        <v>0.19652777777810115</v>
      </c>
      <c r="H4286" s="31" t="str">
        <f t="shared" si="543"/>
        <v>ACCEPTABLE</v>
      </c>
      <c r="J4286" s="33">
        <v>43366.92291666667</v>
      </c>
      <c r="K4286" s="33">
        <v>43366.931944444441</v>
      </c>
      <c r="L4286" s="27">
        <f t="shared" si="544"/>
        <v>9.0277777708251961E-3</v>
      </c>
      <c r="M4286" s="28" t="str">
        <f t="shared" si="545"/>
        <v>TRUE</v>
      </c>
      <c r="N4286" s="31" t="s">
        <v>39</v>
      </c>
      <c r="O4286" s="29" t="s">
        <v>398</v>
      </c>
      <c r="P4286"/>
      <c r="Q4286"/>
      <c r="R4286"/>
      <c r="S4286"/>
      <c r="T4286"/>
      <c r="U4286"/>
      <c r="V4286"/>
      <c r="W4286"/>
    </row>
    <row r="4287" spans="1:23" ht="27" customHeight="1" thickBot="1" x14ac:dyDescent="0.3">
      <c r="A4287" s="97">
        <v>20873</v>
      </c>
      <c r="B4287" s="74">
        <v>4407</v>
      </c>
      <c r="C4287" s="75" t="s">
        <v>40</v>
      </c>
      <c r="D4287" s="76">
        <v>43367.336805555555</v>
      </c>
      <c r="E4287" s="75" t="s">
        <v>41</v>
      </c>
      <c r="F4287" s="33">
        <v>43367.285416666666</v>
      </c>
      <c r="G4287" s="51">
        <f t="shared" si="542"/>
        <v>5.1388888889050577E-2</v>
      </c>
      <c r="H4287" s="31" t="str">
        <f t="shared" si="543"/>
        <v>ACCEPTABLE</v>
      </c>
      <c r="J4287" s="33">
        <v>43367.326388888891</v>
      </c>
      <c r="K4287" s="33">
        <v>43367.336805555555</v>
      </c>
      <c r="L4287" s="27">
        <f t="shared" si="544"/>
        <v>1.0416666664241347E-2</v>
      </c>
      <c r="M4287" s="28" t="str">
        <f t="shared" si="545"/>
        <v>TRUE</v>
      </c>
      <c r="N4287" s="31" t="s">
        <v>41</v>
      </c>
      <c r="O4287" s="29" t="s">
        <v>472</v>
      </c>
      <c r="P4287"/>
      <c r="Q4287"/>
      <c r="R4287"/>
      <c r="S4287"/>
      <c r="T4287"/>
      <c r="U4287"/>
      <c r="V4287"/>
      <c r="W4287"/>
    </row>
    <row r="4288" spans="1:23" ht="27" customHeight="1" thickBot="1" x14ac:dyDescent="0.3">
      <c r="A4288" s="97">
        <v>20873</v>
      </c>
      <c r="B4288" s="74">
        <v>4408</v>
      </c>
      <c r="C4288" s="75" t="s">
        <v>40</v>
      </c>
      <c r="D4288" s="76">
        <v>43367.357638888891</v>
      </c>
      <c r="E4288" s="74" t="s">
        <v>39</v>
      </c>
      <c r="F4288" s="33">
        <v>43367.285416666666</v>
      </c>
      <c r="G4288" s="51">
        <f t="shared" si="542"/>
        <v>7.2222222224809229E-2</v>
      </c>
      <c r="H4288" s="31" t="str">
        <f t="shared" si="543"/>
        <v>ACCEPTABLE</v>
      </c>
      <c r="J4288" s="33">
        <v>43367.348611111112</v>
      </c>
      <c r="K4288" s="33">
        <v>43367.36041666667</v>
      </c>
      <c r="L4288" s="27">
        <f t="shared" si="544"/>
        <v>1.1805555557657499E-2</v>
      </c>
      <c r="M4288" s="28" t="str">
        <f t="shared" si="545"/>
        <v>TRUE</v>
      </c>
      <c r="N4288" s="31" t="s">
        <v>39</v>
      </c>
      <c r="O4288" s="29" t="s">
        <v>472</v>
      </c>
      <c r="P4288"/>
      <c r="Q4288"/>
      <c r="R4288"/>
      <c r="S4288"/>
      <c r="T4288"/>
      <c r="U4288"/>
      <c r="V4288"/>
      <c r="W4288"/>
    </row>
    <row r="4289" spans="1:23" ht="27" customHeight="1" thickBot="1" x14ac:dyDescent="0.3">
      <c r="A4289" s="97">
        <v>20871</v>
      </c>
      <c r="B4289" s="74">
        <v>4409</v>
      </c>
      <c r="C4289" s="75" t="s">
        <v>53</v>
      </c>
      <c r="D4289" s="76">
        <v>43367.527777777781</v>
      </c>
      <c r="E4289" s="75" t="s">
        <v>41</v>
      </c>
      <c r="F4289" s="33">
        <v>43367.285416666666</v>
      </c>
      <c r="G4289" s="51">
        <f t="shared" si="542"/>
        <v>0.242361111115315</v>
      </c>
      <c r="H4289" s="31" t="str">
        <f t="shared" si="543"/>
        <v>ACCEPTABLE</v>
      </c>
      <c r="J4289" s="33">
        <v>43367.530555555553</v>
      </c>
      <c r="K4289" s="33">
        <v>43367.539583333331</v>
      </c>
      <c r="L4289" s="27">
        <f t="shared" si="544"/>
        <v>9.0277777781011537E-3</v>
      </c>
      <c r="M4289" s="28" t="str">
        <f t="shared" si="545"/>
        <v>TRUE</v>
      </c>
      <c r="N4289" s="31" t="s">
        <v>41</v>
      </c>
      <c r="O4289" s="29" t="s">
        <v>2001</v>
      </c>
      <c r="P4289"/>
      <c r="Q4289"/>
      <c r="R4289"/>
      <c r="S4289"/>
      <c r="T4289"/>
      <c r="U4289"/>
      <c r="V4289"/>
      <c r="W4289"/>
    </row>
    <row r="4290" spans="1:23" ht="27" customHeight="1" thickBot="1" x14ac:dyDescent="0.3">
      <c r="A4290" s="97">
        <v>20871</v>
      </c>
      <c r="B4290" s="74">
        <v>4410</v>
      </c>
      <c r="C4290" s="75" t="s">
        <v>53</v>
      </c>
      <c r="D4290" s="76">
        <v>43367.576388888891</v>
      </c>
      <c r="E4290" s="74" t="s">
        <v>39</v>
      </c>
      <c r="F4290" s="33">
        <v>43367.285416666666</v>
      </c>
      <c r="G4290" s="51">
        <f t="shared" si="542"/>
        <v>0.29097222222480923</v>
      </c>
      <c r="H4290" s="31" t="str">
        <f t="shared" si="543"/>
        <v>ACCEPTABLE</v>
      </c>
      <c r="J4290" s="33">
        <v>43367.62222222222</v>
      </c>
      <c r="K4290" s="33">
        <v>43367.631944444445</v>
      </c>
      <c r="L4290" s="27">
        <f t="shared" si="544"/>
        <v>9.7222222248092294E-3</v>
      </c>
      <c r="M4290" s="28" t="str">
        <f t="shared" si="545"/>
        <v>TRUE</v>
      </c>
      <c r="N4290" s="31" t="s">
        <v>39</v>
      </c>
      <c r="O4290" s="29" t="s">
        <v>812</v>
      </c>
      <c r="P4290"/>
      <c r="Q4290"/>
      <c r="R4290"/>
      <c r="S4290"/>
      <c r="T4290"/>
      <c r="U4290"/>
      <c r="V4290"/>
      <c r="W4290"/>
    </row>
    <row r="4291" spans="1:23" ht="27" customHeight="1" thickBot="1" x14ac:dyDescent="0.3">
      <c r="A4291" s="98">
        <v>20872</v>
      </c>
      <c r="B4291" s="78">
        <v>4412</v>
      </c>
      <c r="C4291" s="79" t="s">
        <v>43</v>
      </c>
      <c r="D4291" s="80">
        <v>43368.319444444445</v>
      </c>
      <c r="E4291" s="78" t="s">
        <v>41</v>
      </c>
      <c r="F4291" s="33">
        <v>43368.259027777778</v>
      </c>
      <c r="G4291" s="51">
        <f t="shared" si="542"/>
        <v>6.0416666667151731E-2</v>
      </c>
      <c r="H4291" s="31" t="str">
        <f t="shared" si="543"/>
        <v>ACCEPTABLE</v>
      </c>
      <c r="J4291" s="33">
        <v>43368.321527777778</v>
      </c>
      <c r="K4291" s="33">
        <v>43368.330555555556</v>
      </c>
      <c r="L4291" s="27">
        <f t="shared" si="544"/>
        <v>9.0277777781011537E-3</v>
      </c>
      <c r="M4291" s="28" t="str">
        <f t="shared" si="545"/>
        <v>TRUE</v>
      </c>
      <c r="N4291" s="31" t="s">
        <v>41</v>
      </c>
      <c r="O4291" s="29" t="s">
        <v>398</v>
      </c>
      <c r="P4291"/>
      <c r="Q4291"/>
      <c r="R4291"/>
      <c r="S4291"/>
      <c r="T4291"/>
      <c r="U4291"/>
      <c r="V4291"/>
      <c r="W4291"/>
    </row>
    <row r="4292" spans="1:23" ht="27" customHeight="1" thickBot="1" x14ac:dyDescent="0.3">
      <c r="A4292" s="98">
        <v>20872</v>
      </c>
      <c r="B4292" s="78">
        <v>4413</v>
      </c>
      <c r="C4292" s="79" t="s">
        <v>40</v>
      </c>
      <c r="D4292" s="80">
        <v>43368.347222222219</v>
      </c>
      <c r="E4292" s="78" t="s">
        <v>39</v>
      </c>
      <c r="F4292" s="33">
        <v>43368.259027777778</v>
      </c>
      <c r="G4292" s="51">
        <f t="shared" si="542"/>
        <v>8.819444444088731E-2</v>
      </c>
      <c r="H4292" s="31" t="str">
        <f t="shared" si="543"/>
        <v>ACCEPTABLE</v>
      </c>
      <c r="J4292" s="33">
        <v>43368.350694444445</v>
      </c>
      <c r="K4292" s="33">
        <v>43368.359722222223</v>
      </c>
      <c r="L4292" s="27">
        <f t="shared" si="544"/>
        <v>9.0277777781011537E-3</v>
      </c>
      <c r="M4292" s="28" t="str">
        <f t="shared" si="545"/>
        <v>TRUE</v>
      </c>
      <c r="N4292" s="31" t="s">
        <v>39</v>
      </c>
      <c r="O4292" s="29" t="s">
        <v>1942</v>
      </c>
      <c r="P4292"/>
      <c r="Q4292"/>
      <c r="R4292"/>
      <c r="S4292"/>
      <c r="T4292"/>
      <c r="U4292"/>
      <c r="V4292"/>
      <c r="W4292"/>
    </row>
    <row r="4293" spans="1:23" ht="27" customHeight="1" thickBot="1" x14ac:dyDescent="0.3">
      <c r="A4293" s="98">
        <v>20871</v>
      </c>
      <c r="B4293" s="78">
        <v>4414</v>
      </c>
      <c r="C4293" s="79" t="s">
        <v>340</v>
      </c>
      <c r="D4293" s="80">
        <v>43368.715277777781</v>
      </c>
      <c r="E4293" s="78" t="s">
        <v>41</v>
      </c>
      <c r="F4293" s="33">
        <v>43368.676388888889</v>
      </c>
      <c r="G4293" s="51">
        <f t="shared" si="542"/>
        <v>3.888888889196096E-2</v>
      </c>
      <c r="H4293" s="31" t="str">
        <f t="shared" si="543"/>
        <v>TOO LATE</v>
      </c>
      <c r="J4293" s="33">
        <v>43368.709027777775</v>
      </c>
      <c r="K4293" s="33">
        <v>43368.718055555553</v>
      </c>
      <c r="L4293" s="27">
        <f t="shared" si="544"/>
        <v>9.0277777781011537E-3</v>
      </c>
      <c r="M4293" s="28" t="str">
        <f t="shared" si="545"/>
        <v>TRUE</v>
      </c>
      <c r="N4293" s="31" t="s">
        <v>41</v>
      </c>
      <c r="O4293" s="29" t="s">
        <v>648</v>
      </c>
      <c r="P4293"/>
      <c r="Q4293"/>
      <c r="R4293"/>
      <c r="S4293"/>
      <c r="T4293"/>
      <c r="U4293"/>
      <c r="V4293"/>
      <c r="W4293"/>
    </row>
    <row r="4294" spans="1:23" ht="27" customHeight="1" thickBot="1" x14ac:dyDescent="0.3">
      <c r="A4294" s="98">
        <v>20871</v>
      </c>
      <c r="B4294" s="78">
        <v>4415</v>
      </c>
      <c r="C4294" s="79" t="s">
        <v>51</v>
      </c>
      <c r="D4294" s="80">
        <v>43368.739583333336</v>
      </c>
      <c r="E4294" s="78" t="s">
        <v>39</v>
      </c>
      <c r="F4294" s="33">
        <v>43368.676388888889</v>
      </c>
      <c r="G4294" s="51">
        <f t="shared" si="542"/>
        <v>6.3194444446708076E-2</v>
      </c>
      <c r="H4294" s="31" t="str">
        <f t="shared" si="543"/>
        <v>ACCEPTABLE</v>
      </c>
      <c r="J4294" s="33">
        <v>43368.729861111111</v>
      </c>
      <c r="K4294" s="33">
        <v>43368.740277777775</v>
      </c>
      <c r="L4294" s="27">
        <f t="shared" si="544"/>
        <v>1.0416666664241347E-2</v>
      </c>
      <c r="M4294" s="28" t="str">
        <f t="shared" si="545"/>
        <v>TRUE</v>
      </c>
      <c r="N4294" s="31" t="s">
        <v>39</v>
      </c>
      <c r="O4294" s="29" t="s">
        <v>1419</v>
      </c>
      <c r="P4294"/>
      <c r="Q4294"/>
      <c r="R4294"/>
      <c r="S4294"/>
      <c r="T4294"/>
      <c r="U4294"/>
      <c r="V4294"/>
      <c r="W4294"/>
    </row>
    <row r="4295" spans="1:23" ht="27" customHeight="1" thickBot="1" x14ac:dyDescent="0.3">
      <c r="A4295" s="97">
        <v>20874</v>
      </c>
      <c r="B4295" s="74">
        <v>4416</v>
      </c>
      <c r="C4295" s="75" t="s">
        <v>340</v>
      </c>
      <c r="D4295" s="76">
        <v>43369.413194444445</v>
      </c>
      <c r="E4295" s="74" t="s">
        <v>41</v>
      </c>
      <c r="F4295" s="33">
        <v>43369.329861111109</v>
      </c>
      <c r="G4295" s="51">
        <f t="shared" si="542"/>
        <v>8.3333333335758653E-2</v>
      </c>
      <c r="H4295" s="31" t="str">
        <f t="shared" si="543"/>
        <v>ACCEPTABLE</v>
      </c>
      <c r="J4295" s="33">
        <v>43369.406944444447</v>
      </c>
      <c r="K4295" s="33">
        <v>43369.418749999997</v>
      </c>
      <c r="L4295" s="27">
        <f t="shared" si="544"/>
        <v>1.1805555550381541E-2</v>
      </c>
      <c r="M4295" s="28" t="str">
        <f t="shared" si="545"/>
        <v>TRUE</v>
      </c>
      <c r="N4295" s="31" t="s">
        <v>41</v>
      </c>
      <c r="O4295" s="29" t="s">
        <v>2002</v>
      </c>
      <c r="P4295"/>
      <c r="Q4295"/>
      <c r="R4295"/>
      <c r="S4295"/>
      <c r="T4295"/>
      <c r="U4295"/>
      <c r="V4295"/>
      <c r="W4295"/>
    </row>
    <row r="4296" spans="1:23" ht="27" customHeight="1" thickBot="1" x14ac:dyDescent="0.3">
      <c r="A4296" s="97">
        <v>20874</v>
      </c>
      <c r="B4296" s="74">
        <v>4417</v>
      </c>
      <c r="C4296" s="75" t="s">
        <v>51</v>
      </c>
      <c r="D4296" s="76">
        <v>43369.447916666664</v>
      </c>
      <c r="E4296" s="74" t="s">
        <v>39</v>
      </c>
      <c r="F4296" s="33">
        <v>43369.329861111109</v>
      </c>
      <c r="G4296" s="51">
        <f t="shared" si="542"/>
        <v>0.11805555555474712</v>
      </c>
      <c r="H4296" s="31" t="str">
        <f t="shared" si="543"/>
        <v>ACCEPTABLE</v>
      </c>
      <c r="J4296" s="33">
        <v>43369.44027777778</v>
      </c>
      <c r="K4296" s="33">
        <v>43369.449305555558</v>
      </c>
      <c r="L4296" s="27">
        <f t="shared" si="544"/>
        <v>9.0277777781011537E-3</v>
      </c>
      <c r="M4296" s="28" t="str">
        <f t="shared" si="545"/>
        <v>TRUE</v>
      </c>
      <c r="N4296" s="31" t="s">
        <v>39</v>
      </c>
      <c r="O4296" s="29" t="s">
        <v>78</v>
      </c>
      <c r="P4296"/>
      <c r="Q4296"/>
      <c r="R4296"/>
      <c r="S4296"/>
      <c r="T4296"/>
      <c r="U4296"/>
      <c r="V4296"/>
      <c r="W4296"/>
    </row>
    <row r="4297" spans="1:23" ht="27" customHeight="1" thickBot="1" x14ac:dyDescent="0.3">
      <c r="A4297" s="97">
        <v>20874</v>
      </c>
      <c r="B4297" s="74">
        <v>4418</v>
      </c>
      <c r="C4297" s="75" t="s">
        <v>51</v>
      </c>
      <c r="D4297" s="76">
        <v>43370.236111111109</v>
      </c>
      <c r="E4297" s="74" t="s">
        <v>41</v>
      </c>
      <c r="F4297" s="33">
        <v>43369.72152777778</v>
      </c>
      <c r="G4297" s="51">
        <f t="shared" si="542"/>
        <v>0.51458333332993789</v>
      </c>
      <c r="H4297" s="31" t="str">
        <f t="shared" si="543"/>
        <v>ACCEPTABLE</v>
      </c>
      <c r="J4297" s="33">
        <v>43370.234027777777</v>
      </c>
      <c r="K4297" s="33">
        <v>43370.243750000001</v>
      </c>
      <c r="L4297" s="27">
        <f t="shared" si="544"/>
        <v>9.7222222248092294E-3</v>
      </c>
      <c r="M4297" s="28" t="str">
        <f t="shared" si="545"/>
        <v>TRUE</v>
      </c>
      <c r="N4297" s="31" t="s">
        <v>41</v>
      </c>
      <c r="O4297" s="29" t="s">
        <v>422</v>
      </c>
      <c r="P4297"/>
      <c r="Q4297"/>
      <c r="R4297"/>
      <c r="S4297"/>
      <c r="T4297"/>
      <c r="U4297"/>
      <c r="V4297"/>
      <c r="W4297"/>
    </row>
    <row r="4298" spans="1:23" ht="27" customHeight="1" thickBot="1" x14ac:dyDescent="0.3">
      <c r="A4298" s="98">
        <v>20874</v>
      </c>
      <c r="B4298" s="78">
        <v>4419</v>
      </c>
      <c r="C4298" s="79" t="s">
        <v>340</v>
      </c>
      <c r="D4298" s="80">
        <v>43370.263888888891</v>
      </c>
      <c r="E4298" s="78" t="s">
        <v>39</v>
      </c>
      <c r="F4298" s="33">
        <v>43369.72152777778</v>
      </c>
      <c r="G4298" s="51">
        <f t="shared" si="542"/>
        <v>0.54236111111094942</v>
      </c>
      <c r="H4298" s="31" t="str">
        <f t="shared" si="543"/>
        <v>ACCEPTABLE</v>
      </c>
      <c r="J4298" s="33">
        <v>43370.262499999997</v>
      </c>
      <c r="K4298" s="33">
        <v>43370.275694444441</v>
      </c>
      <c r="L4298" s="27">
        <f t="shared" si="544"/>
        <v>1.3194444443797693E-2</v>
      </c>
      <c r="M4298" s="28" t="str">
        <f t="shared" si="545"/>
        <v>TRUE</v>
      </c>
      <c r="N4298" s="31" t="s">
        <v>39</v>
      </c>
      <c r="O4298" s="29" t="s">
        <v>684</v>
      </c>
      <c r="P4298"/>
      <c r="Q4298"/>
      <c r="R4298"/>
      <c r="S4298"/>
      <c r="T4298"/>
      <c r="U4298"/>
      <c r="V4298"/>
      <c r="W4298"/>
    </row>
    <row r="4299" spans="1:23" ht="27" customHeight="1" thickBot="1" x14ac:dyDescent="0.3">
      <c r="A4299" s="98">
        <v>20875</v>
      </c>
      <c r="B4299" s="78">
        <v>4420</v>
      </c>
      <c r="C4299" s="79" t="s">
        <v>40</v>
      </c>
      <c r="D4299" s="80">
        <v>43370.319444444445</v>
      </c>
      <c r="E4299" s="78" t="s">
        <v>41</v>
      </c>
      <c r="F4299" s="33">
        <v>43370.229861111111</v>
      </c>
      <c r="G4299" s="51">
        <f t="shared" si="542"/>
        <v>8.9583333334303461E-2</v>
      </c>
      <c r="H4299" s="31" t="str">
        <f t="shared" si="543"/>
        <v>ACCEPTABLE</v>
      </c>
      <c r="J4299" s="33">
        <v>43370.310416666667</v>
      </c>
      <c r="K4299" s="33">
        <v>43370.321527777778</v>
      </c>
      <c r="L4299" s="27">
        <f t="shared" si="544"/>
        <v>1.1111111110949423E-2</v>
      </c>
      <c r="M4299" s="28" t="str">
        <f t="shared" si="545"/>
        <v>TRUE</v>
      </c>
      <c r="N4299" s="31" t="s">
        <v>41</v>
      </c>
      <c r="O4299" s="29" t="s">
        <v>1661</v>
      </c>
      <c r="P4299"/>
      <c r="Q4299"/>
      <c r="R4299"/>
      <c r="S4299"/>
      <c r="T4299"/>
      <c r="U4299"/>
      <c r="V4299"/>
      <c r="W4299"/>
    </row>
    <row r="4300" spans="1:23" ht="27" customHeight="1" thickBot="1" x14ac:dyDescent="0.3">
      <c r="A4300" s="98">
        <v>20875</v>
      </c>
      <c r="B4300" s="78">
        <v>4421</v>
      </c>
      <c r="C4300" s="79" t="s">
        <v>40</v>
      </c>
      <c r="D4300" s="80">
        <v>43370.336805555555</v>
      </c>
      <c r="E4300" s="78" t="s">
        <v>39</v>
      </c>
      <c r="F4300" s="33">
        <v>43370.229861111111</v>
      </c>
      <c r="G4300" s="51">
        <f t="shared" si="542"/>
        <v>0.10694444444379769</v>
      </c>
      <c r="H4300" s="31" t="str">
        <f t="shared" si="543"/>
        <v>ACCEPTABLE</v>
      </c>
      <c r="J4300" s="33">
        <v>43370.336805555555</v>
      </c>
      <c r="K4300" s="33">
        <v>43370.350694444445</v>
      </c>
      <c r="L4300" s="27">
        <f t="shared" si="544"/>
        <v>1.3888888890505768E-2</v>
      </c>
      <c r="M4300" s="28" t="str">
        <f t="shared" si="545"/>
        <v>TRUE</v>
      </c>
      <c r="N4300" s="31" t="s">
        <v>39</v>
      </c>
      <c r="O4300" s="29" t="s">
        <v>1661</v>
      </c>
      <c r="P4300"/>
      <c r="Q4300"/>
      <c r="R4300"/>
      <c r="S4300"/>
      <c r="T4300"/>
      <c r="U4300"/>
      <c r="V4300"/>
      <c r="W4300"/>
    </row>
    <row r="4301" spans="1:23" ht="27" customHeight="1" thickBot="1" x14ac:dyDescent="0.3">
      <c r="A4301" s="97">
        <v>20876</v>
      </c>
      <c r="B4301" s="74">
        <v>4422</v>
      </c>
      <c r="C4301" s="75" t="s">
        <v>40</v>
      </c>
      <c r="D4301" s="76">
        <v>43372.236111111109</v>
      </c>
      <c r="E4301" s="74" t="s">
        <v>41</v>
      </c>
      <c r="F4301" s="33">
        <v>43372.183333333334</v>
      </c>
      <c r="G4301" s="51">
        <f t="shared" si="542"/>
        <v>5.2777777775190771E-2</v>
      </c>
      <c r="H4301" s="31" t="str">
        <f t="shared" si="543"/>
        <v>ACCEPTABLE</v>
      </c>
      <c r="J4301" s="33">
        <v>43372.226388888892</v>
      </c>
      <c r="K4301" s="33">
        <v>43372.241666666669</v>
      </c>
      <c r="L4301" s="27">
        <f t="shared" si="544"/>
        <v>1.5277777776645962E-2</v>
      </c>
      <c r="M4301" s="28" t="str">
        <f t="shared" si="545"/>
        <v>TRUE</v>
      </c>
      <c r="N4301" s="31" t="s">
        <v>41</v>
      </c>
      <c r="O4301" s="29" t="s">
        <v>2003</v>
      </c>
      <c r="P4301"/>
      <c r="Q4301"/>
      <c r="R4301"/>
      <c r="S4301"/>
      <c r="T4301"/>
      <c r="U4301"/>
      <c r="V4301"/>
      <c r="W4301"/>
    </row>
    <row r="4302" spans="1:23" ht="27" customHeight="1" thickBot="1" x14ac:dyDescent="0.3">
      <c r="A4302" s="97">
        <v>20876</v>
      </c>
      <c r="B4302" s="74">
        <v>4423</v>
      </c>
      <c r="C4302" s="159" t="s">
        <v>1778</v>
      </c>
      <c r="D4302" s="76">
        <v>43372.270833333336</v>
      </c>
      <c r="E4302" s="74" t="s">
        <v>39</v>
      </c>
      <c r="F4302" s="33">
        <v>43372.183333333334</v>
      </c>
      <c r="G4302" s="51">
        <f t="shared" si="542"/>
        <v>8.7500000001455192E-2</v>
      </c>
      <c r="H4302" s="31" t="str">
        <f t="shared" si="543"/>
        <v>ACCEPTABLE</v>
      </c>
      <c r="J4302" s="33">
        <v>43372.275694444441</v>
      </c>
      <c r="K4302" s="33">
        <v>43372.285416666666</v>
      </c>
      <c r="L4302" s="27">
        <f t="shared" si="544"/>
        <v>9.7222222248092294E-3</v>
      </c>
      <c r="M4302" s="28" t="str">
        <f t="shared" si="545"/>
        <v>TRUE</v>
      </c>
      <c r="N4302" s="31" t="s">
        <v>39</v>
      </c>
      <c r="O4302" s="29" t="s">
        <v>54</v>
      </c>
      <c r="P4302"/>
      <c r="Q4302"/>
      <c r="R4302"/>
      <c r="S4302"/>
      <c r="T4302"/>
      <c r="U4302"/>
      <c r="V4302"/>
      <c r="W4302"/>
    </row>
    <row r="4303" spans="1:23" ht="27" customHeight="1" thickBot="1" x14ac:dyDescent="0.3">
      <c r="A4303" s="97">
        <v>20877</v>
      </c>
      <c r="B4303" s="74">
        <v>4425</v>
      </c>
      <c r="C4303" s="75" t="s">
        <v>40</v>
      </c>
      <c r="D4303" s="76">
        <v>43372.590277777781</v>
      </c>
      <c r="E4303" s="74" t="s">
        <v>39</v>
      </c>
      <c r="F4303" s="33">
        <v>43372.431944444441</v>
      </c>
      <c r="G4303" s="51">
        <f t="shared" si="542"/>
        <v>0.15833333334012423</v>
      </c>
      <c r="H4303" s="31" t="str">
        <f t="shared" si="543"/>
        <v>ACCEPTABLE</v>
      </c>
      <c r="J4303" s="33">
        <v>43372.583333333336</v>
      </c>
      <c r="K4303" s="33">
        <v>43372.597222222219</v>
      </c>
      <c r="L4303" s="27">
        <f t="shared" si="544"/>
        <v>1.3888888883229811E-2</v>
      </c>
      <c r="M4303" s="28" t="str">
        <f t="shared" si="545"/>
        <v>TRUE</v>
      </c>
      <c r="N4303" s="31" t="s">
        <v>39</v>
      </c>
      <c r="O4303" s="29" t="s">
        <v>2004</v>
      </c>
      <c r="P4303"/>
      <c r="Q4303"/>
      <c r="R4303"/>
      <c r="S4303"/>
      <c r="T4303"/>
      <c r="U4303"/>
      <c r="V4303"/>
      <c r="W4303"/>
    </row>
    <row r="4304" spans="1:23" ht="27" customHeight="1" thickBot="1" x14ac:dyDescent="0.3">
      <c r="A4304" s="98">
        <v>20877</v>
      </c>
      <c r="B4304" s="78">
        <v>4427</v>
      </c>
      <c r="C4304" s="79" t="s">
        <v>43</v>
      </c>
      <c r="D4304" s="80">
        <v>43372.729166666664</v>
      </c>
      <c r="E4304" s="78" t="s">
        <v>39</v>
      </c>
      <c r="F4304" s="33">
        <v>43372.69027777778</v>
      </c>
      <c r="G4304" s="51">
        <f t="shared" si="542"/>
        <v>3.8888888884685002E-2</v>
      </c>
      <c r="H4304" s="31" t="str">
        <f t="shared" si="543"/>
        <v>TOO LATE</v>
      </c>
      <c r="J4304" s="33">
        <v>43372.737500000003</v>
      </c>
      <c r="K4304" s="33">
        <v>43372.74722222222</v>
      </c>
      <c r="L4304" s="27">
        <f t="shared" si="544"/>
        <v>9.7222222175332718E-3</v>
      </c>
      <c r="M4304" s="28" t="str">
        <f t="shared" si="545"/>
        <v>TRUE</v>
      </c>
      <c r="N4304" s="31" t="s">
        <v>39</v>
      </c>
      <c r="O4304" s="29" t="s">
        <v>971</v>
      </c>
      <c r="P4304"/>
      <c r="Q4304"/>
      <c r="R4304"/>
      <c r="S4304"/>
      <c r="T4304"/>
      <c r="U4304"/>
      <c r="V4304"/>
      <c r="W4304"/>
    </row>
    <row r="4305" spans="1:23" ht="27" customHeight="1" thickBot="1" x14ac:dyDescent="0.3">
      <c r="A4305" s="97">
        <v>20876</v>
      </c>
      <c r="B4305" s="74">
        <v>4428</v>
      </c>
      <c r="C4305" s="75" t="s">
        <v>43</v>
      </c>
      <c r="D4305" s="76">
        <v>43372.819444444445</v>
      </c>
      <c r="E4305" s="74" t="s">
        <v>41</v>
      </c>
      <c r="F4305" s="33">
        <v>43372.69027777778</v>
      </c>
      <c r="G4305" s="51">
        <f t="shared" si="542"/>
        <v>0.12916666666569654</v>
      </c>
      <c r="H4305" s="31" t="str">
        <f t="shared" si="543"/>
        <v>ACCEPTABLE</v>
      </c>
      <c r="J4305" s="33">
        <v>43372.816666666666</v>
      </c>
      <c r="K4305" s="33">
        <v>43372.825694444444</v>
      </c>
      <c r="L4305" s="27">
        <f t="shared" si="544"/>
        <v>9.0277777781011537E-3</v>
      </c>
      <c r="M4305" s="28" t="str">
        <f t="shared" si="545"/>
        <v>TRUE</v>
      </c>
      <c r="N4305" s="31" t="s">
        <v>41</v>
      </c>
      <c r="O4305" s="29" t="s">
        <v>398</v>
      </c>
      <c r="P4305"/>
      <c r="Q4305"/>
      <c r="R4305"/>
      <c r="S4305"/>
      <c r="T4305"/>
      <c r="U4305"/>
      <c r="V4305"/>
      <c r="W4305"/>
    </row>
    <row r="4306" spans="1:23" ht="27" customHeight="1" thickBot="1" x14ac:dyDescent="0.3">
      <c r="A4306" s="97">
        <v>20876</v>
      </c>
      <c r="B4306" s="74">
        <v>4429</v>
      </c>
      <c r="C4306" s="75" t="s">
        <v>40</v>
      </c>
      <c r="D4306" s="76">
        <v>43372.847222222219</v>
      </c>
      <c r="E4306" s="74" t="s">
        <v>39</v>
      </c>
      <c r="F4306" s="33">
        <v>43372.69027777778</v>
      </c>
      <c r="G4306" s="51">
        <f t="shared" si="542"/>
        <v>0.15694444443943212</v>
      </c>
      <c r="H4306" s="31" t="str">
        <f t="shared" si="543"/>
        <v>ACCEPTABLE</v>
      </c>
      <c r="J4306" s="33">
        <v>43372.857638888891</v>
      </c>
      <c r="K4306" s="33">
        <v>43372.868055555555</v>
      </c>
      <c r="L4306" s="27">
        <f t="shared" si="544"/>
        <v>1.0416666664241347E-2</v>
      </c>
      <c r="M4306" s="28" t="str">
        <f t="shared" si="545"/>
        <v>TRUE</v>
      </c>
      <c r="N4306" s="31" t="s">
        <v>39</v>
      </c>
      <c r="O4306" s="29" t="s">
        <v>2005</v>
      </c>
      <c r="P4306"/>
      <c r="Q4306"/>
      <c r="R4306"/>
      <c r="S4306"/>
      <c r="T4306"/>
      <c r="U4306"/>
      <c r="V4306"/>
      <c r="W4306"/>
    </row>
    <row r="4307" spans="1:23" ht="27" customHeight="1" thickBot="1" x14ac:dyDescent="0.3">
      <c r="A4307" s="97">
        <v>20879</v>
      </c>
      <c r="B4307" s="74">
        <v>4430</v>
      </c>
      <c r="C4307" s="75" t="s">
        <v>40</v>
      </c>
      <c r="D4307" s="76">
        <v>43372.888888888891</v>
      </c>
      <c r="E4307" s="74" t="s">
        <v>41</v>
      </c>
      <c r="F4307" s="33">
        <v>43372.69027777778</v>
      </c>
      <c r="G4307" s="51">
        <f t="shared" si="542"/>
        <v>0.19861111111094942</v>
      </c>
      <c r="H4307" s="31" t="str">
        <f t="shared" si="543"/>
        <v>ACCEPTABLE</v>
      </c>
      <c r="J4307" s="33">
        <v>43372.885416666664</v>
      </c>
      <c r="K4307" s="33">
        <v>43372.894444444442</v>
      </c>
      <c r="L4307" s="27">
        <f t="shared" si="544"/>
        <v>9.0277777781011537E-3</v>
      </c>
      <c r="M4307" s="28" t="str">
        <f t="shared" si="545"/>
        <v>TRUE</v>
      </c>
      <c r="N4307" s="31" t="s">
        <v>41</v>
      </c>
      <c r="O4307" s="29" t="s">
        <v>2006</v>
      </c>
      <c r="P4307"/>
      <c r="Q4307"/>
      <c r="R4307"/>
      <c r="S4307"/>
      <c r="T4307"/>
      <c r="U4307"/>
      <c r="V4307"/>
      <c r="W4307"/>
    </row>
    <row r="4308" spans="1:23" ht="27" customHeight="1" thickBot="1" x14ac:dyDescent="0.3">
      <c r="A4308" s="97">
        <v>20879</v>
      </c>
      <c r="B4308" s="74">
        <v>4431</v>
      </c>
      <c r="C4308" s="75" t="s">
        <v>43</v>
      </c>
      <c r="D4308" s="76">
        <v>43372.920138888891</v>
      </c>
      <c r="E4308" s="74" t="s">
        <v>39</v>
      </c>
      <c r="F4308" s="33">
        <v>43372.69027777778</v>
      </c>
      <c r="G4308" s="51">
        <f t="shared" si="542"/>
        <v>0.22986111111094942</v>
      </c>
      <c r="H4308" s="31" t="str">
        <f t="shared" si="543"/>
        <v>ACCEPTABLE</v>
      </c>
      <c r="J4308" s="33">
        <v>43372.913194444445</v>
      </c>
      <c r="K4308" s="33">
        <v>43372.923611111109</v>
      </c>
      <c r="L4308" s="27">
        <f t="shared" si="544"/>
        <v>1.0416666664241347E-2</v>
      </c>
      <c r="M4308" s="28" t="str">
        <f t="shared" si="545"/>
        <v>TRUE</v>
      </c>
      <c r="N4308" s="31" t="s">
        <v>39</v>
      </c>
      <c r="O4308" s="29" t="s">
        <v>398</v>
      </c>
      <c r="P4308"/>
      <c r="Q4308"/>
      <c r="R4308"/>
      <c r="S4308"/>
      <c r="T4308"/>
      <c r="U4308"/>
      <c r="V4308"/>
      <c r="W4308"/>
    </row>
    <row r="4309" spans="1:23" ht="27" customHeight="1" thickBot="1" x14ac:dyDescent="0.3">
      <c r="A4309" s="97">
        <v>20877</v>
      </c>
      <c r="B4309" s="74">
        <v>4432</v>
      </c>
      <c r="C4309" s="75" t="s">
        <v>43</v>
      </c>
      <c r="D4309" s="76">
        <v>43372.972222222219</v>
      </c>
      <c r="E4309" s="74" t="s">
        <v>41</v>
      </c>
      <c r="F4309" s="33">
        <v>43372.69027777778</v>
      </c>
      <c r="G4309" s="51">
        <f t="shared" si="542"/>
        <v>0.28194444443943212</v>
      </c>
      <c r="H4309" s="31" t="str">
        <f t="shared" si="543"/>
        <v>ACCEPTABLE</v>
      </c>
      <c r="J4309" s="33">
        <v>43372.999305555553</v>
      </c>
      <c r="K4309" s="33">
        <v>43373.008333333331</v>
      </c>
      <c r="L4309" s="27">
        <f t="shared" si="544"/>
        <v>9.0277777781011537E-3</v>
      </c>
      <c r="M4309" s="28" t="str">
        <f t="shared" si="545"/>
        <v>TRUE</v>
      </c>
      <c r="N4309" s="31" t="s">
        <v>41</v>
      </c>
      <c r="O4309" s="29" t="s">
        <v>805</v>
      </c>
      <c r="P4309"/>
      <c r="Q4309"/>
      <c r="R4309"/>
      <c r="S4309"/>
      <c r="T4309"/>
      <c r="U4309"/>
      <c r="V4309"/>
      <c r="W4309"/>
    </row>
    <row r="4310" spans="1:23" ht="27" customHeight="1" thickBot="1" x14ac:dyDescent="0.3">
      <c r="A4310" s="97">
        <v>20879</v>
      </c>
      <c r="B4310" s="74">
        <v>4433</v>
      </c>
      <c r="C4310" s="75" t="s">
        <v>43</v>
      </c>
      <c r="D4310" s="76">
        <v>43373.902777777781</v>
      </c>
      <c r="E4310" s="74" t="s">
        <v>41</v>
      </c>
      <c r="F4310" s="33">
        <v>43373.729861111111</v>
      </c>
      <c r="G4310" s="51">
        <f t="shared" si="542"/>
        <v>0.17291666667006211</v>
      </c>
      <c r="H4310" s="31" t="str">
        <f t="shared" si="543"/>
        <v>ACCEPTABLE</v>
      </c>
      <c r="J4310" s="33">
        <v>43373.838194444441</v>
      </c>
      <c r="K4310" s="33">
        <v>43373.847222222219</v>
      </c>
      <c r="L4310" s="27">
        <f t="shared" si="544"/>
        <v>9.0277777781011537E-3</v>
      </c>
      <c r="M4310" s="28" t="str">
        <f t="shared" si="545"/>
        <v>TRUE</v>
      </c>
      <c r="N4310" s="31" t="s">
        <v>41</v>
      </c>
      <c r="O4310" s="29" t="s">
        <v>398</v>
      </c>
      <c r="P4310"/>
      <c r="Q4310"/>
      <c r="R4310"/>
      <c r="S4310"/>
      <c r="T4310"/>
      <c r="U4310"/>
      <c r="V4310"/>
      <c r="W4310"/>
    </row>
    <row r="4311" spans="1:23" ht="27" customHeight="1" thickBot="1" x14ac:dyDescent="0.3">
      <c r="A4311" s="97">
        <v>20879</v>
      </c>
      <c r="B4311" s="74">
        <v>4434</v>
      </c>
      <c r="C4311" s="75" t="s">
        <v>40</v>
      </c>
      <c r="D4311" s="76">
        <v>43373.930555555555</v>
      </c>
      <c r="E4311" s="74" t="s">
        <v>39</v>
      </c>
      <c r="F4311" s="33">
        <v>43373.729861111111</v>
      </c>
      <c r="G4311" s="51">
        <f t="shared" si="542"/>
        <v>0.20069444444379769</v>
      </c>
      <c r="H4311" s="31" t="str">
        <f t="shared" si="543"/>
        <v>ACCEPTABLE</v>
      </c>
      <c r="J4311" s="33">
        <v>43373.868055555555</v>
      </c>
      <c r="K4311" s="33">
        <v>43373.87777777778</v>
      </c>
      <c r="L4311" s="27">
        <f t="shared" si="544"/>
        <v>9.7222222248092294E-3</v>
      </c>
      <c r="M4311" s="28" t="str">
        <f t="shared" si="545"/>
        <v>TRUE</v>
      </c>
      <c r="N4311" s="31" t="s">
        <v>39</v>
      </c>
      <c r="O4311" s="29" t="s">
        <v>1914</v>
      </c>
      <c r="P4311"/>
      <c r="Q4311"/>
      <c r="R4311"/>
      <c r="S4311"/>
      <c r="T4311"/>
      <c r="U4311"/>
      <c r="V4311"/>
      <c r="W4311"/>
    </row>
    <row r="4312" spans="1:23" ht="27" customHeight="1" thickBot="1" x14ac:dyDescent="0.3">
      <c r="A4312" s="97">
        <v>20877</v>
      </c>
      <c r="B4312" s="74">
        <v>4435</v>
      </c>
      <c r="C4312" s="75" t="s">
        <v>43</v>
      </c>
      <c r="D4312" s="76">
        <v>43373.965277777781</v>
      </c>
      <c r="E4312" s="74" t="s">
        <v>41</v>
      </c>
      <c r="F4312" s="33">
        <v>43373.729861111111</v>
      </c>
      <c r="G4312" s="51">
        <f t="shared" si="542"/>
        <v>0.23541666667006211</v>
      </c>
      <c r="H4312" s="31" t="str">
        <f t="shared" si="543"/>
        <v>ACCEPTABLE</v>
      </c>
      <c r="J4312" s="33">
        <v>43373.995138888888</v>
      </c>
      <c r="K4312" s="33">
        <v>43374.004166666666</v>
      </c>
      <c r="L4312" s="27">
        <f t="shared" si="544"/>
        <v>9.0277777781011537E-3</v>
      </c>
      <c r="M4312" s="28" t="str">
        <f t="shared" si="545"/>
        <v>TRUE</v>
      </c>
      <c r="N4312" s="31" t="s">
        <v>41</v>
      </c>
      <c r="O4312" s="29" t="s">
        <v>398</v>
      </c>
      <c r="P4312"/>
      <c r="Q4312"/>
      <c r="R4312"/>
      <c r="S4312"/>
      <c r="T4312"/>
      <c r="U4312"/>
      <c r="V4312"/>
      <c r="W4312"/>
    </row>
    <row r="4313" spans="1:23" ht="27" customHeight="1" thickBot="1" x14ac:dyDescent="0.3">
      <c r="A4313" s="97">
        <v>20877</v>
      </c>
      <c r="B4313" s="74">
        <v>4436</v>
      </c>
      <c r="C4313" s="75" t="s">
        <v>40</v>
      </c>
      <c r="D4313" s="76">
        <v>43373.993055555555</v>
      </c>
      <c r="E4313" s="74" t="s">
        <v>39</v>
      </c>
      <c r="F4313" s="33">
        <v>43373.729861111111</v>
      </c>
      <c r="G4313" s="51">
        <f t="shared" si="542"/>
        <v>0.26319444444379769</v>
      </c>
      <c r="H4313" s="31" t="str">
        <f t="shared" si="543"/>
        <v>ACCEPTABLE</v>
      </c>
      <c r="J4313" s="33">
        <v>43374.018055555556</v>
      </c>
      <c r="K4313" s="33">
        <v>43374.029861111114</v>
      </c>
      <c r="L4313" s="27">
        <f t="shared" si="544"/>
        <v>1.1805555557657499E-2</v>
      </c>
      <c r="M4313" s="28" t="str">
        <f t="shared" si="545"/>
        <v>TRUE</v>
      </c>
      <c r="N4313" s="31" t="s">
        <v>39</v>
      </c>
      <c r="O4313" s="29" t="s">
        <v>806</v>
      </c>
      <c r="P4313"/>
      <c r="Q4313"/>
      <c r="R4313"/>
      <c r="S4313"/>
      <c r="T4313"/>
      <c r="U4313"/>
      <c r="V4313"/>
      <c r="W4313"/>
    </row>
    <row r="4314" spans="1:23" ht="27" customHeight="1" thickBot="1" x14ac:dyDescent="0.3">
      <c r="A4314" s="98">
        <v>20880</v>
      </c>
      <c r="B4314" s="78">
        <v>4437</v>
      </c>
      <c r="C4314" s="79" t="s">
        <v>340</v>
      </c>
      <c r="D4314" s="80">
        <v>43375.277777777781</v>
      </c>
      <c r="E4314" s="78" t="s">
        <v>41</v>
      </c>
      <c r="F4314" s="33">
        <v>43375.216666666667</v>
      </c>
      <c r="G4314" s="51">
        <f t="shared" si="542"/>
        <v>6.1111111113859806E-2</v>
      </c>
      <c r="H4314" s="31" t="str">
        <f t="shared" si="543"/>
        <v>ACCEPTABLE</v>
      </c>
      <c r="J4314" s="33">
        <v>43375.271527777775</v>
      </c>
      <c r="K4314" s="33">
        <v>43375.284722222219</v>
      </c>
      <c r="L4314" s="27">
        <f t="shared" si="544"/>
        <v>1.3194444443797693E-2</v>
      </c>
      <c r="M4314" s="28" t="str">
        <f t="shared" si="545"/>
        <v>TRUE</v>
      </c>
      <c r="N4314" s="31" t="s">
        <v>41</v>
      </c>
      <c r="O4314" s="29" t="s">
        <v>2007</v>
      </c>
      <c r="P4314"/>
      <c r="Q4314"/>
      <c r="R4314"/>
      <c r="S4314"/>
      <c r="T4314"/>
      <c r="U4314"/>
      <c r="V4314"/>
      <c r="W4314"/>
    </row>
    <row r="4315" spans="1:23" ht="27" customHeight="1" thickBot="1" x14ac:dyDescent="0.3">
      <c r="A4315" s="98">
        <v>20880</v>
      </c>
      <c r="B4315" s="78">
        <v>4438</v>
      </c>
      <c r="C4315" s="79" t="s">
        <v>51</v>
      </c>
      <c r="D4315" s="80">
        <v>43375.3125</v>
      </c>
      <c r="E4315" s="78" t="s">
        <v>39</v>
      </c>
      <c r="F4315" s="33">
        <v>43375.216666666667</v>
      </c>
      <c r="G4315" s="51">
        <f t="shared" si="542"/>
        <v>9.5833333332848269E-2</v>
      </c>
      <c r="H4315" s="31" t="str">
        <f t="shared" si="543"/>
        <v>ACCEPTABLE</v>
      </c>
      <c r="J4315" s="33">
        <v>43375.307638888888</v>
      </c>
      <c r="K4315" s="33">
        <v>43375.317361111112</v>
      </c>
      <c r="L4315" s="27">
        <f t="shared" si="544"/>
        <v>9.7222222248092294E-3</v>
      </c>
      <c r="M4315" s="28" t="str">
        <f t="shared" si="545"/>
        <v>TRUE</v>
      </c>
      <c r="N4315" s="31" t="s">
        <v>39</v>
      </c>
      <c r="O4315" s="29" t="s">
        <v>542</v>
      </c>
      <c r="P4315"/>
      <c r="Q4315"/>
      <c r="R4315"/>
      <c r="S4315"/>
      <c r="T4315"/>
      <c r="U4315"/>
      <c r="V4315"/>
      <c r="W4315"/>
    </row>
    <row r="4316" spans="1:23" ht="27" customHeight="1" thickBot="1" x14ac:dyDescent="0.3">
      <c r="A4316" s="98">
        <v>20881</v>
      </c>
      <c r="B4316" s="78">
        <v>4439</v>
      </c>
      <c r="C4316" s="79" t="s">
        <v>340</v>
      </c>
      <c r="D4316" s="80">
        <v>43377.284722222219</v>
      </c>
      <c r="E4316" s="78" t="s">
        <v>41</v>
      </c>
      <c r="F4316" s="33">
        <v>43377.136805555558</v>
      </c>
      <c r="G4316" s="51">
        <f t="shared" si="542"/>
        <v>0.14791666666133096</v>
      </c>
      <c r="H4316" s="31" t="str">
        <f t="shared" si="543"/>
        <v>ACCEPTABLE</v>
      </c>
      <c r="J4316" s="33">
        <v>43377.279861111114</v>
      </c>
      <c r="K4316" s="33">
        <v>43377.291666666664</v>
      </c>
      <c r="L4316" s="27">
        <f t="shared" si="544"/>
        <v>1.1805555550381541E-2</v>
      </c>
      <c r="M4316" s="28" t="str">
        <f t="shared" si="545"/>
        <v>TRUE</v>
      </c>
      <c r="N4316" s="31" t="s">
        <v>41</v>
      </c>
      <c r="O4316" s="29" t="s">
        <v>2008</v>
      </c>
      <c r="P4316"/>
      <c r="Q4316"/>
      <c r="R4316"/>
      <c r="S4316"/>
      <c r="T4316"/>
      <c r="U4316"/>
      <c r="V4316"/>
      <c r="W4316"/>
    </row>
    <row r="4317" spans="1:23" ht="27" customHeight="1" thickBot="1" x14ac:dyDescent="0.3">
      <c r="A4317" s="98">
        <v>20880</v>
      </c>
      <c r="B4317" s="78">
        <v>4440</v>
      </c>
      <c r="C4317" s="79" t="s">
        <v>340</v>
      </c>
      <c r="D4317" s="80">
        <v>43377.361111111109</v>
      </c>
      <c r="E4317" s="78" t="s">
        <v>39</v>
      </c>
      <c r="F4317" s="33">
        <v>43377.136805555558</v>
      </c>
      <c r="G4317" s="51">
        <f t="shared" si="542"/>
        <v>0.22430555555183673</v>
      </c>
      <c r="H4317" s="31" t="str">
        <f t="shared" si="543"/>
        <v>ACCEPTABLE</v>
      </c>
      <c r="J4317" s="33">
        <v>43377.365972222222</v>
      </c>
      <c r="K4317" s="33">
        <v>43377.377083333333</v>
      </c>
      <c r="L4317" s="27">
        <f t="shared" si="544"/>
        <v>1.1111111110949423E-2</v>
      </c>
      <c r="M4317" s="28" t="str">
        <f t="shared" si="545"/>
        <v>TRUE</v>
      </c>
      <c r="N4317" s="31" t="s">
        <v>39</v>
      </c>
      <c r="O4317" s="29" t="s">
        <v>2009</v>
      </c>
      <c r="P4317"/>
      <c r="Q4317"/>
      <c r="R4317"/>
      <c r="S4317"/>
      <c r="T4317"/>
      <c r="U4317"/>
      <c r="V4317"/>
      <c r="W4317"/>
    </row>
    <row r="4318" spans="1:23" ht="27" customHeight="1" thickBot="1" x14ac:dyDescent="0.3">
      <c r="A4318" s="97">
        <v>20882</v>
      </c>
      <c r="B4318" s="74">
        <v>4441</v>
      </c>
      <c r="C4318" s="75" t="s">
        <v>40</v>
      </c>
      <c r="D4318" s="76">
        <v>43377.420138888891</v>
      </c>
      <c r="E4318" s="74" t="s">
        <v>41</v>
      </c>
      <c r="F4318" s="33">
        <v>43377.136805555558</v>
      </c>
      <c r="G4318" s="51">
        <f t="shared" si="542"/>
        <v>0.28333333333284827</v>
      </c>
      <c r="H4318" s="31" t="str">
        <f t="shared" si="543"/>
        <v>ACCEPTABLE</v>
      </c>
      <c r="J4318" s="33">
        <v>43377.399305555555</v>
      </c>
      <c r="K4318" s="33">
        <v>43377.40902777778</v>
      </c>
      <c r="L4318" s="27">
        <f t="shared" si="544"/>
        <v>9.7222222248092294E-3</v>
      </c>
      <c r="M4318" s="28" t="str">
        <f t="shared" si="545"/>
        <v>TRUE</v>
      </c>
      <c r="N4318" s="31" t="s">
        <v>41</v>
      </c>
      <c r="O4318" s="29" t="s">
        <v>2010</v>
      </c>
      <c r="P4318"/>
      <c r="Q4318"/>
      <c r="R4318"/>
      <c r="S4318"/>
      <c r="T4318"/>
      <c r="U4318"/>
      <c r="V4318"/>
      <c r="W4318"/>
    </row>
    <row r="4319" spans="1:23" ht="27" customHeight="1" thickBot="1" x14ac:dyDescent="0.3">
      <c r="A4319" s="97">
        <v>20882</v>
      </c>
      <c r="B4319" s="74">
        <v>4442</v>
      </c>
      <c r="C4319" s="75" t="s">
        <v>40</v>
      </c>
      <c r="D4319" s="76">
        <v>43377.444444444445</v>
      </c>
      <c r="E4319" s="74" t="s">
        <v>39</v>
      </c>
      <c r="F4319" s="33">
        <v>43377.136805555558</v>
      </c>
      <c r="G4319" s="51">
        <f t="shared" si="542"/>
        <v>0.30763888888759539</v>
      </c>
      <c r="H4319" s="31" t="str">
        <f t="shared" si="543"/>
        <v>ACCEPTABLE</v>
      </c>
      <c r="J4319" s="33">
        <v>43377.421527777777</v>
      </c>
      <c r="K4319" s="33">
        <v>43377.430555555555</v>
      </c>
      <c r="L4319" s="27">
        <f t="shared" si="544"/>
        <v>9.0277777781011537E-3</v>
      </c>
      <c r="M4319" s="28" t="str">
        <f t="shared" si="545"/>
        <v>TRUE</v>
      </c>
      <c r="N4319" s="31" t="s">
        <v>39</v>
      </c>
      <c r="O4319" s="29" t="s">
        <v>2010</v>
      </c>
      <c r="P4319"/>
      <c r="Q4319"/>
      <c r="R4319"/>
      <c r="S4319"/>
      <c r="T4319"/>
      <c r="U4319"/>
      <c r="V4319"/>
      <c r="W4319"/>
    </row>
    <row r="4320" spans="1:23" ht="27" customHeight="1" thickBot="1" x14ac:dyDescent="0.3">
      <c r="A4320" s="97">
        <v>20881</v>
      </c>
      <c r="B4320" s="74">
        <v>4443</v>
      </c>
      <c r="C4320" s="75" t="s">
        <v>51</v>
      </c>
      <c r="D4320" s="76">
        <v>43378.402777777781</v>
      </c>
      <c r="E4320" s="74" t="s">
        <v>41</v>
      </c>
      <c r="F4320" s="33">
        <v>43378.293055555558</v>
      </c>
      <c r="G4320" s="51">
        <f t="shared" ref="G4320:G4374" si="546">IF(D4320="","",D4320-F4320)</f>
        <v>0.10972222222335404</v>
      </c>
      <c r="H4320" s="31" t="str">
        <f t="shared" si="543"/>
        <v>ACCEPTABLE</v>
      </c>
      <c r="J4320" s="33">
        <v>43378.401388888888</v>
      </c>
      <c r="K4320" s="33">
        <v>43378.410416666666</v>
      </c>
      <c r="L4320" s="27">
        <f t="shared" si="544"/>
        <v>9.0277777781011537E-3</v>
      </c>
      <c r="M4320" s="28" t="str">
        <f t="shared" si="545"/>
        <v>TRUE</v>
      </c>
      <c r="N4320" s="31" t="s">
        <v>41</v>
      </c>
      <c r="O4320" s="29" t="s">
        <v>2012</v>
      </c>
      <c r="P4320"/>
      <c r="Q4320"/>
      <c r="R4320"/>
      <c r="S4320"/>
      <c r="T4320"/>
      <c r="U4320"/>
      <c r="V4320"/>
      <c r="W4320"/>
    </row>
    <row r="4321" spans="1:23" ht="27" customHeight="1" thickBot="1" x14ac:dyDescent="0.3">
      <c r="A4321" s="97">
        <v>20881</v>
      </c>
      <c r="B4321" s="74">
        <v>4444</v>
      </c>
      <c r="C4321" s="75" t="s">
        <v>340</v>
      </c>
      <c r="D4321" s="76">
        <v>43378.430555555555</v>
      </c>
      <c r="E4321" s="74" t="s">
        <v>39</v>
      </c>
      <c r="F4321" s="33">
        <v>43378.293055555558</v>
      </c>
      <c r="G4321" s="51">
        <f t="shared" si="546"/>
        <v>0.13749999999708962</v>
      </c>
      <c r="H4321" s="31" t="str">
        <f t="shared" si="543"/>
        <v>ACCEPTABLE</v>
      </c>
      <c r="J4321" s="33">
        <v>43378.436111111114</v>
      </c>
      <c r="K4321" s="33">
        <v>43378.450694444444</v>
      </c>
      <c r="L4321" s="27">
        <f t="shared" si="544"/>
        <v>1.4583333329937886E-2</v>
      </c>
      <c r="M4321" s="28" t="str">
        <f t="shared" si="545"/>
        <v>TRUE</v>
      </c>
      <c r="N4321" s="31" t="s">
        <v>39</v>
      </c>
      <c r="O4321" s="29" t="s">
        <v>2013</v>
      </c>
      <c r="P4321"/>
      <c r="Q4321"/>
      <c r="R4321"/>
      <c r="S4321"/>
      <c r="T4321"/>
      <c r="U4321"/>
      <c r="V4321"/>
      <c r="W4321"/>
    </row>
    <row r="4322" spans="1:23" ht="27" customHeight="1" thickBot="1" x14ac:dyDescent="0.3">
      <c r="A4322" s="97">
        <v>20883</v>
      </c>
      <c r="B4322" s="74">
        <v>4445</v>
      </c>
      <c r="C4322" s="75" t="s">
        <v>2014</v>
      </c>
      <c r="D4322" s="76">
        <v>43378.482638888891</v>
      </c>
      <c r="E4322" s="74" t="s">
        <v>41</v>
      </c>
      <c r="F4322" s="33">
        <v>43378.293055555558</v>
      </c>
      <c r="G4322" s="51">
        <f t="shared" si="546"/>
        <v>0.18958333333284827</v>
      </c>
      <c r="H4322" s="31" t="str">
        <f t="shared" si="543"/>
        <v>ACCEPTABLE</v>
      </c>
      <c r="J4322" s="33">
        <v>43378.484027777777</v>
      </c>
      <c r="K4322" s="33">
        <v>43378.497916666667</v>
      </c>
      <c r="L4322" s="27">
        <f t="shared" si="544"/>
        <v>1.3888888890505768E-2</v>
      </c>
      <c r="M4322" s="28" t="str">
        <f t="shared" si="545"/>
        <v>TRUE</v>
      </c>
      <c r="N4322" s="31" t="s">
        <v>41</v>
      </c>
      <c r="O4322" s="29" t="s">
        <v>2015</v>
      </c>
      <c r="P4322"/>
      <c r="Q4322"/>
      <c r="R4322"/>
      <c r="S4322"/>
      <c r="T4322"/>
      <c r="U4322"/>
      <c r="V4322"/>
      <c r="W4322"/>
    </row>
    <row r="4323" spans="1:23" ht="27" customHeight="1" thickBot="1" x14ac:dyDescent="0.3">
      <c r="A4323" s="97">
        <v>20883</v>
      </c>
      <c r="B4323" s="74">
        <v>4446</v>
      </c>
      <c r="C4323" s="75" t="s">
        <v>43</v>
      </c>
      <c r="D4323" s="76">
        <v>43378.520833333336</v>
      </c>
      <c r="E4323" s="74" t="s">
        <v>39</v>
      </c>
      <c r="F4323" s="33">
        <v>43378.293055555558</v>
      </c>
      <c r="G4323" s="51">
        <f t="shared" si="546"/>
        <v>0.22777777777810115</v>
      </c>
      <c r="H4323" s="31" t="str">
        <f t="shared" si="543"/>
        <v>ACCEPTABLE</v>
      </c>
      <c r="J4323" s="33">
        <v>43378.513888888891</v>
      </c>
      <c r="K4323" s="33">
        <v>43378.527777777781</v>
      </c>
      <c r="L4323" s="27">
        <f t="shared" si="544"/>
        <v>1.3888888890505768E-2</v>
      </c>
      <c r="M4323" s="28" t="str">
        <f t="shared" si="545"/>
        <v>TRUE</v>
      </c>
      <c r="N4323" s="31" t="s">
        <v>39</v>
      </c>
      <c r="O4323" s="29" t="s">
        <v>2016</v>
      </c>
      <c r="P4323"/>
      <c r="Q4323"/>
      <c r="R4323"/>
      <c r="S4323"/>
      <c r="T4323"/>
      <c r="U4323"/>
      <c r="V4323"/>
      <c r="W4323"/>
    </row>
    <row r="4324" spans="1:23" ht="27" customHeight="1" thickBot="1" x14ac:dyDescent="0.3">
      <c r="A4324" s="97">
        <v>20885</v>
      </c>
      <c r="B4324" s="74">
        <v>4447</v>
      </c>
      <c r="C4324" s="75" t="s">
        <v>43</v>
      </c>
      <c r="D4324" s="76">
        <v>43378.944444444445</v>
      </c>
      <c r="E4324" s="74" t="s">
        <v>41</v>
      </c>
      <c r="F4324" s="33">
        <v>43378.736111111109</v>
      </c>
      <c r="G4324" s="51">
        <f t="shared" si="546"/>
        <v>0.20833333333575865</v>
      </c>
      <c r="H4324" s="31" t="str">
        <f t="shared" ref="H4324:H4378" si="547">IF(D4324-F4324&lt;0,"TOO LATE",IF(G4324="","",IF(OR(DAY(D4324-F4324)&gt;1,AND(HOUR(D4324-F4324)&gt;HOUR("0:59"),(SIGN(D4324-F4324)=1))),"ACCEPTABLE","TOO LATE")))</f>
        <v>ACCEPTABLE</v>
      </c>
      <c r="J4324" s="33">
        <v>43378.991666666669</v>
      </c>
      <c r="K4324" s="33">
        <v>43379</v>
      </c>
      <c r="L4324" s="27">
        <f t="shared" si="544"/>
        <v>8.333333331393078E-3</v>
      </c>
      <c r="M4324" s="28" t="str">
        <f t="shared" si="545"/>
        <v>TRUE</v>
      </c>
      <c r="N4324" s="31" t="s">
        <v>41</v>
      </c>
      <c r="O4324" s="29" t="s">
        <v>398</v>
      </c>
      <c r="P4324"/>
      <c r="Q4324"/>
      <c r="R4324"/>
      <c r="S4324"/>
      <c r="T4324"/>
      <c r="U4324"/>
      <c r="V4324"/>
      <c r="W4324"/>
    </row>
    <row r="4325" spans="1:23" ht="27" customHeight="1" thickBot="1" x14ac:dyDescent="0.3">
      <c r="A4325" s="97">
        <v>20885</v>
      </c>
      <c r="B4325" s="74">
        <v>4448</v>
      </c>
      <c r="C4325" s="75" t="s">
        <v>40</v>
      </c>
      <c r="D4325" s="76">
        <v>43378.972222222219</v>
      </c>
      <c r="E4325" s="74" t="s">
        <v>39</v>
      </c>
      <c r="F4325" s="33">
        <v>43378.736111111109</v>
      </c>
      <c r="G4325" s="51">
        <f t="shared" si="546"/>
        <v>0.23611111110949423</v>
      </c>
      <c r="H4325" s="31" t="str">
        <f t="shared" si="547"/>
        <v>ACCEPTABLE</v>
      </c>
      <c r="J4325" s="33">
        <v>43379.027777777781</v>
      </c>
      <c r="K4325" s="33">
        <v>43379.038194444445</v>
      </c>
      <c r="L4325" s="27">
        <f t="shared" ref="L4325:L4379" si="548">IF(OR(K4325="",J4325=""), "Incomplete Data", K4325-J4325)</f>
        <v>1.0416666664241347E-2</v>
      </c>
      <c r="M4325" s="28" t="str">
        <f t="shared" ref="M4325:M4379" si="549">_xlfn.IFS(OR(J4325=0,K4325=0,L4325=""), "Incomplete Data", OR(L4325&gt;$M$5,L4325&lt;-$M$5),"FALSE",  OR(L4325&lt;=$M$5,L4325&gt;-$M$5), "TRUE")</f>
        <v>TRUE</v>
      </c>
      <c r="N4325" s="31" t="s">
        <v>39</v>
      </c>
      <c r="O4325" s="29" t="s">
        <v>897</v>
      </c>
      <c r="P4325"/>
      <c r="Q4325"/>
      <c r="R4325"/>
      <c r="S4325"/>
      <c r="T4325"/>
      <c r="U4325"/>
      <c r="V4325"/>
      <c r="W4325"/>
    </row>
    <row r="4326" spans="1:23" ht="27" customHeight="1" thickBot="1" x14ac:dyDescent="0.3">
      <c r="A4326" s="97">
        <v>20883</v>
      </c>
      <c r="B4326" s="74">
        <v>4449</v>
      </c>
      <c r="C4326" s="75" t="s">
        <v>43</v>
      </c>
      <c r="D4326" s="76">
        <v>43379.069444444445</v>
      </c>
      <c r="E4326" s="74" t="s">
        <v>41</v>
      </c>
      <c r="F4326" s="33">
        <v>43378.736111111109</v>
      </c>
      <c r="G4326" s="51">
        <f t="shared" si="546"/>
        <v>0.33333333333575865</v>
      </c>
      <c r="H4326" s="31" t="str">
        <f t="shared" si="547"/>
        <v>ACCEPTABLE</v>
      </c>
      <c r="J4326" s="33">
        <v>43379.111111111109</v>
      </c>
      <c r="K4326" s="33">
        <v>43379.120833333334</v>
      </c>
      <c r="L4326" s="27">
        <f t="shared" si="548"/>
        <v>9.7222222248092294E-3</v>
      </c>
      <c r="M4326" s="28" t="str">
        <f t="shared" si="549"/>
        <v>TRUE</v>
      </c>
      <c r="N4326" s="31" t="s">
        <v>41</v>
      </c>
      <c r="O4326" s="29" t="s">
        <v>2017</v>
      </c>
      <c r="P4326"/>
      <c r="Q4326"/>
      <c r="R4326"/>
      <c r="S4326"/>
      <c r="T4326"/>
      <c r="U4326"/>
      <c r="V4326"/>
      <c r="W4326"/>
    </row>
    <row r="4327" spans="1:23" ht="27" customHeight="1" thickBot="1" x14ac:dyDescent="0.3">
      <c r="A4327" s="97">
        <v>20883</v>
      </c>
      <c r="B4327" s="74">
        <v>4450</v>
      </c>
      <c r="C4327" s="75" t="s">
        <v>40</v>
      </c>
      <c r="D4327" s="76">
        <v>43379.097222222219</v>
      </c>
      <c r="E4327" s="74" t="s">
        <v>39</v>
      </c>
      <c r="F4327" s="33">
        <v>43378.736111111109</v>
      </c>
      <c r="G4327" s="51">
        <f t="shared" si="546"/>
        <v>0.36111111110949423</v>
      </c>
      <c r="H4327" s="31" t="str">
        <f t="shared" si="547"/>
        <v>ACCEPTABLE</v>
      </c>
      <c r="J4327" s="33">
        <v>43379.176388888889</v>
      </c>
      <c r="K4327" s="33">
        <v>43379.186111111114</v>
      </c>
      <c r="L4327" s="27">
        <f t="shared" si="548"/>
        <v>9.7222222248092294E-3</v>
      </c>
      <c r="M4327" s="28" t="str">
        <f t="shared" si="549"/>
        <v>TRUE</v>
      </c>
      <c r="N4327" s="31" t="s">
        <v>39</v>
      </c>
      <c r="O4327" s="29" t="s">
        <v>2018</v>
      </c>
      <c r="P4327"/>
      <c r="Q4327"/>
      <c r="R4327"/>
      <c r="S4327"/>
      <c r="T4327"/>
      <c r="U4327"/>
      <c r="V4327"/>
      <c r="W4327"/>
    </row>
    <row r="4328" spans="1:23" ht="27" customHeight="1" thickBot="1" x14ac:dyDescent="0.3">
      <c r="A4328" s="97">
        <v>20886</v>
      </c>
      <c r="B4328" s="74">
        <v>4451</v>
      </c>
      <c r="C4328" s="75" t="s">
        <v>43</v>
      </c>
      <c r="D4328" s="76">
        <v>43379.138888888891</v>
      </c>
      <c r="E4328" s="74" t="s">
        <v>41</v>
      </c>
      <c r="F4328" s="33">
        <v>43378.736111111109</v>
      </c>
      <c r="G4328" s="51">
        <f t="shared" si="546"/>
        <v>0.40277777778101154</v>
      </c>
      <c r="H4328" s="31" t="str">
        <f t="shared" si="547"/>
        <v>ACCEPTABLE</v>
      </c>
      <c r="J4328" s="33">
        <v>43379.209722222222</v>
      </c>
      <c r="K4328" s="33">
        <v>43379.218055555553</v>
      </c>
      <c r="L4328" s="27">
        <f t="shared" si="548"/>
        <v>8.333333331393078E-3</v>
      </c>
      <c r="M4328" s="28" t="str">
        <f t="shared" si="549"/>
        <v>TRUE</v>
      </c>
      <c r="N4328" s="31" t="s">
        <v>41</v>
      </c>
      <c r="O4328" s="29" t="s">
        <v>398</v>
      </c>
      <c r="P4328"/>
      <c r="Q4328"/>
      <c r="R4328"/>
      <c r="S4328"/>
      <c r="T4328"/>
      <c r="U4328"/>
      <c r="V4328"/>
      <c r="W4328"/>
    </row>
    <row r="4329" spans="1:23" ht="27" customHeight="1" thickBot="1" x14ac:dyDescent="0.3">
      <c r="A4329" s="97">
        <v>20886</v>
      </c>
      <c r="B4329" s="74">
        <v>4452</v>
      </c>
      <c r="C4329" s="75" t="s">
        <v>43</v>
      </c>
      <c r="D4329" s="76">
        <v>43379.180555555555</v>
      </c>
      <c r="E4329" s="74" t="s">
        <v>39</v>
      </c>
      <c r="F4329" s="33">
        <v>43378.736111111109</v>
      </c>
      <c r="G4329" s="51">
        <f t="shared" si="546"/>
        <v>0.44444444444525288</v>
      </c>
      <c r="H4329" s="31" t="str">
        <f t="shared" si="547"/>
        <v>ACCEPTABLE</v>
      </c>
      <c r="J4329" s="33">
        <v>43379.244444444441</v>
      </c>
      <c r="K4329" s="33">
        <v>43379.254166666666</v>
      </c>
      <c r="L4329" s="27">
        <f t="shared" si="548"/>
        <v>9.7222222248092294E-3</v>
      </c>
      <c r="M4329" s="28" t="str">
        <f t="shared" si="549"/>
        <v>TRUE</v>
      </c>
      <c r="N4329" s="31" t="s">
        <v>39</v>
      </c>
      <c r="O4329" s="29" t="s">
        <v>398</v>
      </c>
      <c r="P4329"/>
      <c r="Q4329"/>
      <c r="R4329"/>
      <c r="S4329"/>
      <c r="T4329"/>
      <c r="U4329"/>
      <c r="V4329"/>
      <c r="W4329"/>
    </row>
    <row r="4330" spans="1:23" ht="27" customHeight="1" thickBot="1" x14ac:dyDescent="0.3">
      <c r="A4330" s="97">
        <v>20884</v>
      </c>
      <c r="B4330" s="74">
        <v>4453</v>
      </c>
      <c r="C4330" s="75" t="s">
        <v>40</v>
      </c>
      <c r="D4330" s="76">
        <v>43379.541666666664</v>
      </c>
      <c r="E4330" s="74" t="s">
        <v>41</v>
      </c>
      <c r="F4330" s="33">
        <v>43379.290277777778</v>
      </c>
      <c r="G4330" s="51">
        <f t="shared" si="546"/>
        <v>0.25138888888614019</v>
      </c>
      <c r="H4330" s="31" t="str">
        <f t="shared" si="547"/>
        <v>ACCEPTABLE</v>
      </c>
      <c r="J4330" s="33">
        <v>43379.530555555553</v>
      </c>
      <c r="K4330" s="33">
        <v>43379.543055555558</v>
      </c>
      <c r="L4330" s="27">
        <f t="shared" si="548"/>
        <v>1.2500000004365575E-2</v>
      </c>
      <c r="M4330" s="28" t="str">
        <f t="shared" si="549"/>
        <v>TRUE</v>
      </c>
      <c r="N4330" s="31" t="s">
        <v>41</v>
      </c>
      <c r="O4330" s="29" t="s">
        <v>420</v>
      </c>
      <c r="P4330"/>
      <c r="Q4330"/>
      <c r="R4330"/>
      <c r="S4330"/>
      <c r="T4330"/>
      <c r="U4330"/>
      <c r="V4330"/>
      <c r="W4330"/>
    </row>
    <row r="4331" spans="1:23" ht="27" customHeight="1" thickBot="1" x14ac:dyDescent="0.3">
      <c r="A4331" s="97">
        <v>20884</v>
      </c>
      <c r="B4331" s="74">
        <v>4454</v>
      </c>
      <c r="C4331" s="75" t="s">
        <v>40</v>
      </c>
      <c r="D4331" s="76">
        <v>43379.565972222219</v>
      </c>
      <c r="E4331" s="74" t="s">
        <v>39</v>
      </c>
      <c r="F4331" s="33">
        <v>43379.290277777778</v>
      </c>
      <c r="G4331" s="51">
        <f t="shared" si="546"/>
        <v>0.27569444444088731</v>
      </c>
      <c r="H4331" s="31" t="str">
        <f t="shared" si="547"/>
        <v>ACCEPTABLE</v>
      </c>
      <c r="J4331" s="33">
        <v>43379.556250000001</v>
      </c>
      <c r="K4331" s="33">
        <v>43379.570138888892</v>
      </c>
      <c r="L4331" s="27">
        <f t="shared" si="548"/>
        <v>1.3888888890505768E-2</v>
      </c>
      <c r="M4331" s="28" t="str">
        <f t="shared" si="549"/>
        <v>TRUE</v>
      </c>
      <c r="N4331" s="31" t="s">
        <v>39</v>
      </c>
      <c r="O4331" s="29" t="s">
        <v>2019</v>
      </c>
      <c r="P4331"/>
      <c r="Q4331"/>
      <c r="R4331"/>
      <c r="S4331"/>
      <c r="T4331"/>
      <c r="U4331"/>
      <c r="V4331"/>
      <c r="W4331"/>
    </row>
    <row r="4332" spans="1:23" ht="27" customHeight="1" thickBot="1" x14ac:dyDescent="0.3">
      <c r="A4332" s="97">
        <v>20886</v>
      </c>
      <c r="B4332" s="74">
        <v>4455</v>
      </c>
      <c r="C4332" s="75" t="s">
        <v>43</v>
      </c>
      <c r="D4332" s="76">
        <v>43379.986111111109</v>
      </c>
      <c r="E4332" s="74" t="s">
        <v>41</v>
      </c>
      <c r="F4332" s="33">
        <v>43379.720138888886</v>
      </c>
      <c r="G4332" s="51">
        <f t="shared" si="546"/>
        <v>0.26597222222335404</v>
      </c>
      <c r="H4332" s="31" t="str">
        <f t="shared" si="547"/>
        <v>ACCEPTABLE</v>
      </c>
      <c r="J4332" s="33">
        <v>43380.00277777778</v>
      </c>
      <c r="K4332" s="33">
        <v>43380.011805555558</v>
      </c>
      <c r="L4332" s="27">
        <f t="shared" si="548"/>
        <v>9.0277777781011537E-3</v>
      </c>
      <c r="M4332" s="28" t="str">
        <f t="shared" si="549"/>
        <v>TRUE</v>
      </c>
      <c r="N4332" s="31" t="s">
        <v>41</v>
      </c>
      <c r="O4332" s="29" t="s">
        <v>398</v>
      </c>
      <c r="P4332"/>
      <c r="Q4332"/>
      <c r="R4332"/>
      <c r="S4332"/>
      <c r="T4332"/>
      <c r="U4332"/>
      <c r="V4332"/>
      <c r="W4332"/>
    </row>
    <row r="4333" spans="1:23" ht="27" customHeight="1" thickBot="1" x14ac:dyDescent="0.3">
      <c r="A4333" s="97">
        <v>20886</v>
      </c>
      <c r="B4333" s="74">
        <v>4456</v>
      </c>
      <c r="C4333" s="75" t="s">
        <v>40</v>
      </c>
      <c r="D4333" s="76">
        <v>43380.013888888891</v>
      </c>
      <c r="E4333" s="74" t="s">
        <v>39</v>
      </c>
      <c r="F4333" s="33">
        <v>43379.720138888886</v>
      </c>
      <c r="G4333" s="51">
        <f t="shared" si="546"/>
        <v>0.29375000000436557</v>
      </c>
      <c r="H4333" s="31" t="str">
        <f t="shared" si="547"/>
        <v>ACCEPTABLE</v>
      </c>
      <c r="J4333" s="33">
        <v>43380.031944444447</v>
      </c>
      <c r="K4333" s="33">
        <v>43380.041666666664</v>
      </c>
      <c r="L4333" s="27">
        <f t="shared" si="548"/>
        <v>9.7222222175332718E-3</v>
      </c>
      <c r="M4333" s="28" t="str">
        <f t="shared" si="549"/>
        <v>TRUE</v>
      </c>
      <c r="N4333" s="31" t="s">
        <v>39</v>
      </c>
      <c r="O4333" s="29" t="s">
        <v>1914</v>
      </c>
      <c r="P4333"/>
      <c r="Q4333"/>
      <c r="R4333"/>
      <c r="S4333"/>
      <c r="T4333"/>
      <c r="U4333"/>
      <c r="V4333"/>
      <c r="W4333"/>
    </row>
    <row r="4334" spans="1:23" ht="27" customHeight="1" thickBot="1" x14ac:dyDescent="0.3">
      <c r="A4334" s="97">
        <v>20887</v>
      </c>
      <c r="B4334" s="74">
        <v>4457</v>
      </c>
      <c r="C4334" s="75" t="s">
        <v>40</v>
      </c>
      <c r="D4334" s="76">
        <v>43382.975694444445</v>
      </c>
      <c r="E4334" s="74" t="s">
        <v>41</v>
      </c>
      <c r="F4334" s="33">
        <v>43382.756249999999</v>
      </c>
      <c r="G4334" s="51">
        <f t="shared" si="546"/>
        <v>0.21944444444670808</v>
      </c>
      <c r="H4334" s="31" t="str">
        <f t="shared" si="547"/>
        <v>ACCEPTABLE</v>
      </c>
      <c r="J4334" s="33">
        <v>43382.900694444441</v>
      </c>
      <c r="K4334" s="33">
        <v>43382.913194444445</v>
      </c>
      <c r="L4334" s="27">
        <f t="shared" si="548"/>
        <v>1.2500000004365575E-2</v>
      </c>
      <c r="M4334" s="28" t="str">
        <f t="shared" si="549"/>
        <v>TRUE</v>
      </c>
      <c r="N4334" s="31" t="s">
        <v>41</v>
      </c>
      <c r="O4334" s="29" t="s">
        <v>2020</v>
      </c>
      <c r="P4334"/>
      <c r="Q4334"/>
      <c r="R4334"/>
      <c r="S4334"/>
      <c r="T4334"/>
      <c r="U4334"/>
      <c r="V4334"/>
      <c r="W4334"/>
    </row>
    <row r="4335" spans="1:23" ht="27" customHeight="1" thickBot="1" x14ac:dyDescent="0.3">
      <c r="A4335" s="97">
        <v>20887</v>
      </c>
      <c r="B4335" s="74">
        <v>4458</v>
      </c>
      <c r="C4335" s="75" t="s">
        <v>43</v>
      </c>
      <c r="D4335" s="76">
        <v>43383.010416666664</v>
      </c>
      <c r="E4335" s="74" t="s">
        <v>39</v>
      </c>
      <c r="F4335" s="33">
        <v>43382.756249999999</v>
      </c>
      <c r="G4335" s="51">
        <f t="shared" si="546"/>
        <v>0.25416666666569654</v>
      </c>
      <c r="H4335" s="31" t="str">
        <f t="shared" si="547"/>
        <v>ACCEPTABLE</v>
      </c>
      <c r="J4335" s="33">
        <v>43382.952777777777</v>
      </c>
      <c r="K4335" s="33">
        <v>43382.961805555555</v>
      </c>
      <c r="L4335" s="27">
        <f t="shared" si="548"/>
        <v>9.0277777781011537E-3</v>
      </c>
      <c r="M4335" s="28" t="str">
        <f t="shared" si="549"/>
        <v>TRUE</v>
      </c>
      <c r="N4335" s="31" t="s">
        <v>39</v>
      </c>
      <c r="O4335" s="29" t="s">
        <v>2021</v>
      </c>
      <c r="P4335"/>
      <c r="Q4335"/>
      <c r="R4335"/>
      <c r="S4335"/>
      <c r="T4335"/>
      <c r="U4335"/>
      <c r="V4335"/>
      <c r="W4335"/>
    </row>
    <row r="4336" spans="1:23" ht="27" customHeight="1" thickBot="1" x14ac:dyDescent="0.3">
      <c r="A4336" s="97">
        <v>20887</v>
      </c>
      <c r="B4336" s="74">
        <v>4459</v>
      </c>
      <c r="C4336" s="75" t="s">
        <v>43</v>
      </c>
      <c r="D4336" s="76">
        <v>43383.798611111109</v>
      </c>
      <c r="E4336" s="74" t="s">
        <v>41</v>
      </c>
      <c r="F4336" s="33">
        <v>43383.670138888891</v>
      </c>
      <c r="G4336" s="51">
        <f t="shared" ref="G4336" si="550">IF(D4336="","",D4336-F4336)</f>
        <v>0.12847222221898846</v>
      </c>
      <c r="H4336" s="31" t="str">
        <f t="shared" ref="H4336" si="551">IF(D4336-F4336&lt;0,"TOO LATE",IF(G4336="","",IF(OR(DAY(D4336-F4336)&gt;1,AND(HOUR(D4336-F4336)&gt;HOUR("0:59"),(SIGN(D4336-F4336)=1))),"ACCEPTABLE","TOO LATE")))</f>
        <v>ACCEPTABLE</v>
      </c>
      <c r="J4336" s="33">
        <v>43383.799305555556</v>
      </c>
      <c r="K4336" s="33">
        <v>43383.808333333334</v>
      </c>
      <c r="L4336" s="27">
        <f t="shared" si="548"/>
        <v>9.0277777781011537E-3</v>
      </c>
      <c r="M4336" s="28" t="str">
        <f t="shared" si="549"/>
        <v>TRUE</v>
      </c>
      <c r="N4336" s="31" t="s">
        <v>41</v>
      </c>
      <c r="O4336" s="29" t="s">
        <v>398</v>
      </c>
      <c r="P4336"/>
      <c r="Q4336"/>
      <c r="R4336"/>
      <c r="S4336"/>
      <c r="T4336"/>
      <c r="U4336"/>
      <c r="V4336"/>
      <c r="W4336"/>
    </row>
    <row r="4337" spans="1:23" ht="27" customHeight="1" thickBot="1" x14ac:dyDescent="0.3">
      <c r="A4337" s="97">
        <v>20887</v>
      </c>
      <c r="B4337" s="74">
        <v>4460</v>
      </c>
      <c r="C4337" s="75" t="s">
        <v>43</v>
      </c>
      <c r="D4337" s="76">
        <v>43383.840277777781</v>
      </c>
      <c r="E4337" s="74" t="s">
        <v>39</v>
      </c>
      <c r="F4337" s="33">
        <v>43383.670138888891</v>
      </c>
      <c r="G4337" s="51">
        <f t="shared" si="546"/>
        <v>0.17013888889050577</v>
      </c>
      <c r="H4337" s="31" t="str">
        <f t="shared" si="547"/>
        <v>ACCEPTABLE</v>
      </c>
      <c r="J4337" s="33">
        <v>43383.857638888891</v>
      </c>
      <c r="K4337" s="33">
        <v>43383.866666666669</v>
      </c>
      <c r="L4337" s="27">
        <f t="shared" si="548"/>
        <v>9.0277777781011537E-3</v>
      </c>
      <c r="M4337" s="28" t="str">
        <f t="shared" si="549"/>
        <v>TRUE</v>
      </c>
      <c r="N4337" s="31" t="s">
        <v>39</v>
      </c>
      <c r="O4337" s="29" t="s">
        <v>398</v>
      </c>
      <c r="P4337"/>
      <c r="Q4337"/>
      <c r="R4337"/>
      <c r="S4337"/>
      <c r="T4337"/>
      <c r="U4337"/>
      <c r="V4337"/>
      <c r="W4337"/>
    </row>
    <row r="4338" spans="1:23" ht="27" customHeight="1" thickBot="1" x14ac:dyDescent="0.3">
      <c r="A4338" s="97">
        <v>20888</v>
      </c>
      <c r="B4338" s="74">
        <v>4461</v>
      </c>
      <c r="C4338" s="75" t="s">
        <v>40</v>
      </c>
      <c r="D4338" s="76">
        <v>43383.878472222219</v>
      </c>
      <c r="E4338" s="74" t="s">
        <v>41</v>
      </c>
      <c r="F4338" s="33">
        <v>43383.670138888891</v>
      </c>
      <c r="G4338" s="51">
        <f t="shared" si="546"/>
        <v>0.20833333332848269</v>
      </c>
      <c r="H4338" s="31" t="str">
        <f t="shared" si="547"/>
        <v>ACCEPTABLE</v>
      </c>
      <c r="J4338" s="33">
        <v>43383.883333333331</v>
      </c>
      <c r="K4338" s="33">
        <v>43383.892361111109</v>
      </c>
      <c r="L4338" s="27">
        <f t="shared" si="548"/>
        <v>9.0277777781011537E-3</v>
      </c>
      <c r="M4338" s="28" t="str">
        <f t="shared" si="549"/>
        <v>TRUE</v>
      </c>
      <c r="N4338" s="31" t="s">
        <v>41</v>
      </c>
      <c r="O4338" s="29" t="s">
        <v>1014</v>
      </c>
      <c r="P4338"/>
      <c r="Q4338"/>
      <c r="R4338"/>
      <c r="S4338"/>
      <c r="T4338"/>
      <c r="U4338"/>
      <c r="V4338"/>
      <c r="W4338"/>
    </row>
    <row r="4339" spans="1:23" ht="27" customHeight="1" thickBot="1" x14ac:dyDescent="0.3">
      <c r="A4339" s="97">
        <v>20888</v>
      </c>
      <c r="B4339" s="74">
        <v>4462</v>
      </c>
      <c r="C4339" s="75" t="s">
        <v>43</v>
      </c>
      <c r="D4339" s="76">
        <v>43383.913194444445</v>
      </c>
      <c r="E4339" s="74" t="s">
        <v>39</v>
      </c>
      <c r="F4339" s="33">
        <v>43383.670138888891</v>
      </c>
      <c r="G4339" s="51">
        <f t="shared" si="546"/>
        <v>0.24305555555474712</v>
      </c>
      <c r="H4339" s="31" t="str">
        <f t="shared" si="547"/>
        <v>ACCEPTABLE</v>
      </c>
      <c r="J4339" s="33">
        <v>43383.925000000003</v>
      </c>
      <c r="K4339" s="33">
        <v>43383.935416666667</v>
      </c>
      <c r="L4339" s="27">
        <f t="shared" si="548"/>
        <v>1.0416666664241347E-2</v>
      </c>
      <c r="M4339" s="28" t="str">
        <f t="shared" si="549"/>
        <v>TRUE</v>
      </c>
      <c r="N4339" s="31" t="s">
        <v>39</v>
      </c>
      <c r="O4339" s="29" t="s">
        <v>398</v>
      </c>
      <c r="P4339"/>
      <c r="Q4339"/>
      <c r="R4339"/>
      <c r="S4339"/>
      <c r="T4339"/>
      <c r="U4339"/>
      <c r="V4339"/>
      <c r="W4339"/>
    </row>
    <row r="4340" spans="1:23" ht="27" customHeight="1" thickBot="1" x14ac:dyDescent="0.3">
      <c r="A4340" s="97">
        <v>20887</v>
      </c>
      <c r="B4340" s="74">
        <v>4463</v>
      </c>
      <c r="C4340" s="75" t="s">
        <v>43</v>
      </c>
      <c r="D4340" s="76">
        <v>43384.239583333336</v>
      </c>
      <c r="E4340" s="74" t="s">
        <v>41</v>
      </c>
      <c r="F4340" s="33">
        <v>43384.217361111114</v>
      </c>
      <c r="G4340" s="51">
        <f t="shared" si="546"/>
        <v>2.2222222221898846E-2</v>
      </c>
      <c r="H4340" s="31" t="str">
        <f t="shared" si="547"/>
        <v>TOO LATE</v>
      </c>
      <c r="J4340" s="33">
        <v>43384.240972222222</v>
      </c>
      <c r="K4340" s="33">
        <v>43384.250694444447</v>
      </c>
      <c r="L4340" s="27">
        <f t="shared" si="548"/>
        <v>9.7222222248092294E-3</v>
      </c>
      <c r="M4340" s="28" t="str">
        <f t="shared" si="549"/>
        <v>TRUE</v>
      </c>
      <c r="N4340" s="31" t="s">
        <v>41</v>
      </c>
      <c r="O4340" s="29" t="s">
        <v>44</v>
      </c>
      <c r="P4340"/>
      <c r="Q4340"/>
      <c r="R4340"/>
      <c r="S4340"/>
      <c r="T4340"/>
      <c r="U4340"/>
      <c r="V4340"/>
      <c r="W4340"/>
    </row>
    <row r="4341" spans="1:23" ht="27" customHeight="1" thickBot="1" x14ac:dyDescent="0.3">
      <c r="A4341" s="98">
        <v>20887</v>
      </c>
      <c r="B4341" s="78">
        <v>4464</v>
      </c>
      <c r="C4341" s="79" t="s">
        <v>407</v>
      </c>
      <c r="D4341" s="80">
        <v>43384.260416666664</v>
      </c>
      <c r="E4341" s="78" t="s">
        <v>39</v>
      </c>
      <c r="F4341" s="33">
        <v>43384.217361111114</v>
      </c>
      <c r="G4341" s="51">
        <f t="shared" si="546"/>
        <v>4.3055555550381541E-2</v>
      </c>
      <c r="H4341" s="31" t="str">
        <f t="shared" si="547"/>
        <v>ACCEPTABLE</v>
      </c>
      <c r="J4341" s="33">
        <v>43384.256944444445</v>
      </c>
      <c r="K4341" s="33">
        <v>43384.269444444442</v>
      </c>
      <c r="L4341" s="27">
        <f t="shared" si="548"/>
        <v>1.2499999997089617E-2</v>
      </c>
      <c r="M4341" s="28" t="str">
        <f t="shared" si="549"/>
        <v>TRUE</v>
      </c>
      <c r="N4341" s="31" t="s">
        <v>39</v>
      </c>
      <c r="O4341" s="29" t="s">
        <v>2020</v>
      </c>
      <c r="P4341"/>
      <c r="Q4341"/>
      <c r="R4341"/>
      <c r="S4341"/>
      <c r="T4341"/>
      <c r="U4341"/>
      <c r="V4341"/>
      <c r="W4341"/>
    </row>
    <row r="4342" spans="1:23" ht="27" customHeight="1" thickBot="1" x14ac:dyDescent="0.3">
      <c r="A4342" s="168">
        <v>20889</v>
      </c>
      <c r="B4342" s="134">
        <v>4465</v>
      </c>
      <c r="C4342" s="108" t="s">
        <v>340</v>
      </c>
      <c r="D4342" s="133">
        <v>43384.631944444445</v>
      </c>
      <c r="E4342" s="134" t="s">
        <v>41</v>
      </c>
      <c r="F4342" s="33">
        <v>43384.51458333333</v>
      </c>
      <c r="G4342" s="51">
        <f t="shared" si="546"/>
        <v>0.117361111115315</v>
      </c>
      <c r="H4342" s="31" t="str">
        <f t="shared" si="547"/>
        <v>ACCEPTABLE</v>
      </c>
      <c r="J4342" s="33">
        <v>43384.620833333334</v>
      </c>
      <c r="K4342" s="33">
        <v>43384.631249999999</v>
      </c>
      <c r="L4342" s="27">
        <f t="shared" si="548"/>
        <v>1.0416666664241347E-2</v>
      </c>
      <c r="M4342" s="28" t="str">
        <f t="shared" si="549"/>
        <v>TRUE</v>
      </c>
      <c r="N4342" s="31" t="s">
        <v>41</v>
      </c>
      <c r="O4342" s="29" t="s">
        <v>2022</v>
      </c>
      <c r="P4342"/>
      <c r="Q4342"/>
      <c r="R4342"/>
      <c r="S4342"/>
      <c r="T4342"/>
      <c r="U4342"/>
      <c r="V4342"/>
      <c r="W4342"/>
    </row>
    <row r="4343" spans="1:23" ht="27" customHeight="1" thickBot="1" x14ac:dyDescent="0.3">
      <c r="A4343" s="130">
        <v>20890</v>
      </c>
      <c r="B4343" s="130">
        <v>4466</v>
      </c>
      <c r="C4343" s="131" t="s">
        <v>2023</v>
      </c>
      <c r="D4343" s="158">
        <v>43384.65625</v>
      </c>
      <c r="E4343" s="130" t="s">
        <v>128</v>
      </c>
      <c r="F4343" s="33">
        <v>43384.51458333333</v>
      </c>
      <c r="G4343" s="51">
        <f t="shared" si="546"/>
        <v>0.14166666667006211</v>
      </c>
      <c r="H4343" s="31" t="str">
        <f t="shared" si="547"/>
        <v>ACCEPTABLE</v>
      </c>
      <c r="J4343" s="33">
        <v>43384.647222222222</v>
      </c>
      <c r="K4343" s="33">
        <v>43384.657638888886</v>
      </c>
      <c r="L4343" s="27">
        <f t="shared" si="548"/>
        <v>1.0416666664241347E-2</v>
      </c>
      <c r="M4343" s="28" t="str">
        <f t="shared" si="549"/>
        <v>TRUE</v>
      </c>
      <c r="N4343" s="31" t="s">
        <v>41</v>
      </c>
      <c r="O4343" s="29" t="s">
        <v>836</v>
      </c>
      <c r="P4343"/>
      <c r="Q4343"/>
      <c r="R4343"/>
      <c r="S4343"/>
      <c r="T4343"/>
      <c r="U4343"/>
      <c r="V4343"/>
      <c r="W4343"/>
    </row>
    <row r="4344" spans="1:23" ht="27" customHeight="1" thickBot="1" x14ac:dyDescent="0.3">
      <c r="A4344" s="98">
        <v>20890</v>
      </c>
      <c r="B4344" s="78">
        <v>4467</v>
      </c>
      <c r="C4344" s="79" t="s">
        <v>40</v>
      </c>
      <c r="D4344" s="80">
        <v>43384.684027777781</v>
      </c>
      <c r="E4344" s="78" t="s">
        <v>39</v>
      </c>
      <c r="F4344" s="33">
        <v>43384.51458333333</v>
      </c>
      <c r="G4344" s="51">
        <f t="shared" si="546"/>
        <v>0.16944444445107365</v>
      </c>
      <c r="H4344" s="31" t="str">
        <f t="shared" si="547"/>
        <v>ACCEPTABLE</v>
      </c>
      <c r="J4344" s="33">
        <v>43384.667361111111</v>
      </c>
      <c r="K4344" s="33">
        <v>43384.677777777775</v>
      </c>
      <c r="L4344" s="27">
        <f t="shared" si="548"/>
        <v>1.0416666664241347E-2</v>
      </c>
      <c r="M4344" s="28" t="str">
        <f t="shared" si="549"/>
        <v>TRUE</v>
      </c>
      <c r="N4344" s="31" t="s">
        <v>39</v>
      </c>
      <c r="O4344" s="29" t="s">
        <v>2024</v>
      </c>
      <c r="P4344"/>
      <c r="Q4344"/>
      <c r="R4344"/>
      <c r="S4344"/>
      <c r="T4344"/>
      <c r="U4344"/>
      <c r="V4344"/>
      <c r="W4344"/>
    </row>
    <row r="4345" spans="1:23" ht="27" customHeight="1" thickBot="1" x14ac:dyDescent="0.3">
      <c r="A4345" s="97">
        <v>20888</v>
      </c>
      <c r="B4345" s="74">
        <v>4468</v>
      </c>
      <c r="C4345" s="75" t="s">
        <v>43</v>
      </c>
      <c r="D4345" s="76">
        <v>43385.194444444445</v>
      </c>
      <c r="E4345" s="74" t="s">
        <v>41</v>
      </c>
      <c r="F4345" s="33">
        <v>43384.866666666669</v>
      </c>
      <c r="G4345" s="51">
        <f t="shared" si="546"/>
        <v>0.32777777777664596</v>
      </c>
      <c r="H4345" s="31" t="str">
        <f t="shared" si="547"/>
        <v>ACCEPTABLE</v>
      </c>
      <c r="J4345" s="33">
        <v>43385.185416666667</v>
      </c>
      <c r="K4345" s="33">
        <v>43385.199305555558</v>
      </c>
      <c r="L4345" s="27">
        <f t="shared" si="548"/>
        <v>1.3888888890505768E-2</v>
      </c>
      <c r="M4345" s="28" t="str">
        <f t="shared" si="549"/>
        <v>TRUE</v>
      </c>
      <c r="N4345" s="31" t="s">
        <v>41</v>
      </c>
      <c r="O4345" s="29" t="s">
        <v>54</v>
      </c>
      <c r="P4345"/>
      <c r="Q4345"/>
      <c r="R4345"/>
      <c r="S4345"/>
      <c r="T4345"/>
      <c r="U4345"/>
      <c r="V4345"/>
      <c r="W4345"/>
    </row>
    <row r="4346" spans="1:23" ht="27" customHeight="1" thickBot="1" x14ac:dyDescent="0.3">
      <c r="A4346" s="97">
        <v>20888</v>
      </c>
      <c r="B4346" s="74">
        <v>4469</v>
      </c>
      <c r="C4346" s="75" t="s">
        <v>40</v>
      </c>
      <c r="D4346" s="76">
        <v>43385.222222222219</v>
      </c>
      <c r="E4346" s="74" t="s">
        <v>39</v>
      </c>
      <c r="F4346" s="33">
        <v>43384.866666666669</v>
      </c>
      <c r="G4346" s="51">
        <f t="shared" si="546"/>
        <v>0.35555555555038154</v>
      </c>
      <c r="H4346" s="31" t="str">
        <f t="shared" si="547"/>
        <v>ACCEPTABLE</v>
      </c>
      <c r="J4346" s="33">
        <v>43385.219444444447</v>
      </c>
      <c r="K4346" s="33">
        <v>43385.229861111111</v>
      </c>
      <c r="L4346" s="27">
        <f t="shared" si="548"/>
        <v>1.0416666664241347E-2</v>
      </c>
      <c r="M4346" s="28" t="str">
        <f t="shared" si="549"/>
        <v>TRUE</v>
      </c>
      <c r="N4346" s="31" t="s">
        <v>39</v>
      </c>
      <c r="O4346" s="29" t="s">
        <v>1176</v>
      </c>
      <c r="P4346"/>
      <c r="Q4346"/>
      <c r="R4346"/>
      <c r="S4346"/>
      <c r="T4346"/>
      <c r="U4346"/>
      <c r="V4346"/>
      <c r="W4346"/>
    </row>
    <row r="4347" spans="1:23" ht="27" customHeight="1" thickBot="1" x14ac:dyDescent="0.3">
      <c r="A4347" s="97">
        <v>20889</v>
      </c>
      <c r="B4347" s="74">
        <v>4470</v>
      </c>
      <c r="C4347" s="75" t="s">
        <v>53</v>
      </c>
      <c r="D4347" s="76">
        <v>43385.260416666664</v>
      </c>
      <c r="E4347" s="74" t="s">
        <v>41</v>
      </c>
      <c r="F4347" s="33">
        <v>43384.866666666669</v>
      </c>
      <c r="G4347" s="51">
        <f t="shared" si="546"/>
        <v>0.39374999999563443</v>
      </c>
      <c r="H4347" s="31" t="str">
        <f t="shared" si="547"/>
        <v>ACCEPTABLE</v>
      </c>
      <c r="J4347" s="33">
        <v>43385.258333333331</v>
      </c>
      <c r="K4347" s="33">
        <v>43385.268055555556</v>
      </c>
      <c r="L4347" s="27">
        <f t="shared" si="548"/>
        <v>9.7222222248092294E-3</v>
      </c>
      <c r="M4347" s="28" t="str">
        <f t="shared" si="549"/>
        <v>TRUE</v>
      </c>
      <c r="N4347" s="31" t="s">
        <v>41</v>
      </c>
      <c r="O4347" s="29" t="s">
        <v>2025</v>
      </c>
      <c r="P4347"/>
      <c r="Q4347"/>
      <c r="R4347"/>
      <c r="S4347"/>
      <c r="T4347"/>
      <c r="U4347"/>
      <c r="V4347"/>
      <c r="W4347"/>
    </row>
    <row r="4348" spans="1:23" ht="27" customHeight="1" thickBot="1" x14ac:dyDescent="0.3">
      <c r="A4348" s="98">
        <v>20889</v>
      </c>
      <c r="B4348" s="78">
        <v>4471</v>
      </c>
      <c r="C4348" s="79" t="s">
        <v>53</v>
      </c>
      <c r="D4348" s="80">
        <v>43385.291666666664</v>
      </c>
      <c r="E4348" s="78" t="s">
        <v>39</v>
      </c>
      <c r="F4348" s="33">
        <v>43384.866666666669</v>
      </c>
      <c r="G4348" s="51">
        <f t="shared" si="546"/>
        <v>0.42499999999563443</v>
      </c>
      <c r="H4348" s="31" t="str">
        <f t="shared" si="547"/>
        <v>ACCEPTABLE</v>
      </c>
      <c r="J4348" s="33">
        <v>43385.311111111114</v>
      </c>
      <c r="K4348" s="33">
        <v>43385.320138888892</v>
      </c>
      <c r="L4348" s="27">
        <f t="shared" si="548"/>
        <v>9.0277777781011537E-3</v>
      </c>
      <c r="M4348" s="28" t="str">
        <f t="shared" si="549"/>
        <v>TRUE</v>
      </c>
      <c r="N4348" s="31" t="s">
        <v>39</v>
      </c>
      <c r="O4348" s="29" t="s">
        <v>2025</v>
      </c>
      <c r="P4348"/>
      <c r="Q4348"/>
      <c r="R4348"/>
      <c r="S4348"/>
      <c r="T4348"/>
      <c r="U4348"/>
      <c r="V4348"/>
      <c r="W4348"/>
    </row>
    <row r="4349" spans="1:23" ht="27" customHeight="1" thickBot="1" x14ac:dyDescent="0.3">
      <c r="A4349" s="98">
        <v>20889</v>
      </c>
      <c r="B4349" s="78">
        <v>4475</v>
      </c>
      <c r="C4349" s="79" t="s">
        <v>340</v>
      </c>
      <c r="D4349" s="80">
        <v>43385.729166666664</v>
      </c>
      <c r="E4349" s="78" t="s">
        <v>39</v>
      </c>
      <c r="F4349" s="33">
        <v>43385.729166666664</v>
      </c>
      <c r="G4349" s="51">
        <f t="shared" si="546"/>
        <v>0</v>
      </c>
      <c r="H4349" s="31" t="str">
        <f t="shared" si="547"/>
        <v>TOO LATE</v>
      </c>
      <c r="J4349" s="33">
        <v>43385.724305555559</v>
      </c>
      <c r="K4349" s="33">
        <v>43385.737500000003</v>
      </c>
      <c r="L4349" s="27">
        <f t="shared" si="548"/>
        <v>1.3194444443797693E-2</v>
      </c>
      <c r="M4349" s="28" t="str">
        <f t="shared" si="549"/>
        <v>TRUE</v>
      </c>
      <c r="N4349" s="31" t="s">
        <v>39</v>
      </c>
      <c r="O4349" s="29" t="s">
        <v>2026</v>
      </c>
      <c r="P4349"/>
      <c r="Q4349"/>
      <c r="R4349"/>
      <c r="S4349"/>
      <c r="T4349"/>
      <c r="U4349"/>
      <c r="V4349"/>
      <c r="W4349"/>
    </row>
    <row r="4350" spans="1:23" ht="27" customHeight="1" thickBot="1" x14ac:dyDescent="0.3">
      <c r="A4350" s="97">
        <v>20892</v>
      </c>
      <c r="B4350" s="74">
        <v>4476</v>
      </c>
      <c r="C4350" s="75" t="s">
        <v>40</v>
      </c>
      <c r="D4350" s="76">
        <v>43385.777777777781</v>
      </c>
      <c r="E4350" s="74" t="s">
        <v>41</v>
      </c>
      <c r="F4350" s="33">
        <v>43385.729166666664</v>
      </c>
      <c r="G4350" s="51">
        <f t="shared" si="546"/>
        <v>4.8611111116770189E-2</v>
      </c>
      <c r="H4350" s="31" t="str">
        <f t="shared" si="547"/>
        <v>ACCEPTABLE</v>
      </c>
      <c r="J4350" s="33">
        <v>43385.774305555555</v>
      </c>
      <c r="K4350" s="33">
        <v>43385.784722222219</v>
      </c>
      <c r="L4350" s="27">
        <f t="shared" si="548"/>
        <v>1.0416666664241347E-2</v>
      </c>
      <c r="M4350" s="28" t="str">
        <f t="shared" si="549"/>
        <v>TRUE</v>
      </c>
      <c r="N4350" s="31" t="s">
        <v>41</v>
      </c>
      <c r="O4350" s="29" t="s">
        <v>2027</v>
      </c>
      <c r="P4350"/>
      <c r="Q4350"/>
      <c r="R4350"/>
      <c r="S4350"/>
      <c r="T4350"/>
      <c r="U4350"/>
      <c r="V4350"/>
      <c r="W4350"/>
    </row>
    <row r="4351" spans="1:23" ht="27" customHeight="1" thickBot="1" x14ac:dyDescent="0.3">
      <c r="A4351" s="97">
        <v>20892</v>
      </c>
      <c r="B4351" s="74">
        <v>4477</v>
      </c>
      <c r="C4351" s="75" t="s">
        <v>43</v>
      </c>
      <c r="D4351" s="76">
        <v>43385.8125</v>
      </c>
      <c r="E4351" s="74" t="s">
        <v>39</v>
      </c>
      <c r="F4351" s="33">
        <v>43385.729166666664</v>
      </c>
      <c r="G4351" s="51">
        <f t="shared" si="546"/>
        <v>8.3333333335758653E-2</v>
      </c>
      <c r="H4351" s="31" t="str">
        <f t="shared" si="547"/>
        <v>ACCEPTABLE</v>
      </c>
      <c r="J4351" s="33">
        <v>43385.804861111108</v>
      </c>
      <c r="K4351" s="33">
        <v>43385.813888888886</v>
      </c>
      <c r="L4351" s="27">
        <f t="shared" si="548"/>
        <v>9.0277777781011537E-3</v>
      </c>
      <c r="M4351" s="28" t="str">
        <f t="shared" si="549"/>
        <v>TRUE</v>
      </c>
      <c r="N4351" s="31" t="s">
        <v>39</v>
      </c>
      <c r="O4351" s="29" t="s">
        <v>54</v>
      </c>
      <c r="P4351"/>
      <c r="Q4351"/>
      <c r="R4351"/>
      <c r="S4351"/>
      <c r="T4351"/>
      <c r="U4351"/>
      <c r="V4351"/>
      <c r="W4351"/>
    </row>
    <row r="4352" spans="1:23" ht="27" customHeight="1" thickBot="1" x14ac:dyDescent="0.3">
      <c r="A4352" s="97">
        <v>20892</v>
      </c>
      <c r="B4352" s="74">
        <v>4478</v>
      </c>
      <c r="C4352" s="75" t="s">
        <v>51</v>
      </c>
      <c r="D4352" s="76">
        <v>43386.631944444445</v>
      </c>
      <c r="E4352" s="74" t="s">
        <v>41</v>
      </c>
      <c r="F4352" s="33">
        <v>43386.5</v>
      </c>
      <c r="G4352" s="51">
        <f t="shared" si="546"/>
        <v>0.13194444444525288</v>
      </c>
      <c r="H4352" s="31" t="str">
        <f t="shared" si="547"/>
        <v>ACCEPTABLE</v>
      </c>
      <c r="J4352" s="33">
        <v>43386.665972222225</v>
      </c>
      <c r="K4352" s="33">
        <v>43386.675000000003</v>
      </c>
      <c r="L4352" s="27">
        <f t="shared" si="548"/>
        <v>9.0277777781011537E-3</v>
      </c>
      <c r="M4352" s="28" t="str">
        <f t="shared" si="549"/>
        <v>TRUE</v>
      </c>
      <c r="N4352" s="31" t="s">
        <v>41</v>
      </c>
      <c r="O4352" s="29" t="s">
        <v>1587</v>
      </c>
      <c r="P4352"/>
      <c r="Q4352"/>
      <c r="R4352"/>
      <c r="S4352"/>
      <c r="T4352"/>
      <c r="U4352"/>
      <c r="V4352"/>
      <c r="W4352"/>
    </row>
    <row r="4353" spans="1:23" ht="27" customHeight="1" thickBot="1" x14ac:dyDescent="0.3">
      <c r="A4353" s="98">
        <v>20892</v>
      </c>
      <c r="B4353" s="78">
        <v>4479</v>
      </c>
      <c r="C4353" s="79" t="s">
        <v>40</v>
      </c>
      <c r="D4353" s="80">
        <v>43386.659722222219</v>
      </c>
      <c r="E4353" s="78" t="s">
        <v>39</v>
      </c>
      <c r="F4353" s="33">
        <v>43386.5</v>
      </c>
      <c r="G4353" s="51">
        <f t="shared" si="546"/>
        <v>0.15972222221898846</v>
      </c>
      <c r="H4353" s="31" t="str">
        <f t="shared" si="547"/>
        <v>ACCEPTABLE</v>
      </c>
      <c r="J4353" s="33">
        <v>43386.68472222222</v>
      </c>
      <c r="K4353" s="33">
        <v>43386.694444444445</v>
      </c>
      <c r="L4353" s="27">
        <f t="shared" si="548"/>
        <v>9.7222222248092294E-3</v>
      </c>
      <c r="M4353" s="28" t="str">
        <f t="shared" si="549"/>
        <v>TRUE</v>
      </c>
      <c r="N4353" s="31" t="s">
        <v>39</v>
      </c>
      <c r="O4353" s="29" t="s">
        <v>2028</v>
      </c>
      <c r="P4353"/>
      <c r="Q4353"/>
      <c r="R4353"/>
      <c r="S4353"/>
      <c r="T4353"/>
      <c r="U4353"/>
      <c r="V4353"/>
      <c r="W4353"/>
    </row>
    <row r="4354" spans="1:23" ht="27" customHeight="1" thickBot="1" x14ac:dyDescent="0.3">
      <c r="A4354" s="98">
        <v>20891</v>
      </c>
      <c r="B4354" s="78">
        <v>4480</v>
      </c>
      <c r="C4354" s="79" t="s">
        <v>53</v>
      </c>
      <c r="D4354" s="80">
        <v>43386.6875</v>
      </c>
      <c r="E4354" s="78" t="s">
        <v>39</v>
      </c>
      <c r="F4354" s="33">
        <v>43386.5</v>
      </c>
      <c r="G4354" s="51">
        <f t="shared" si="546"/>
        <v>0.1875</v>
      </c>
      <c r="H4354" s="31" t="str">
        <f t="shared" si="547"/>
        <v>ACCEPTABLE</v>
      </c>
      <c r="J4354" s="33">
        <v>43386.729166666664</v>
      </c>
      <c r="K4354" s="33">
        <v>43386.736805555556</v>
      </c>
      <c r="L4354" s="27">
        <f t="shared" si="548"/>
        <v>7.6388888919609599E-3</v>
      </c>
      <c r="M4354" s="28" t="str">
        <f t="shared" si="549"/>
        <v>TRUE</v>
      </c>
      <c r="N4354" s="31" t="s">
        <v>39</v>
      </c>
      <c r="O4354" s="29" t="s">
        <v>633</v>
      </c>
      <c r="P4354"/>
      <c r="Q4354"/>
      <c r="R4354"/>
      <c r="S4354"/>
      <c r="T4354"/>
      <c r="U4354"/>
      <c r="V4354"/>
      <c r="W4354"/>
    </row>
    <row r="4355" spans="1:23" ht="27" customHeight="1" thickBot="1" x14ac:dyDescent="0.3">
      <c r="A4355" s="97">
        <v>20893</v>
      </c>
      <c r="B4355" s="74">
        <v>4481</v>
      </c>
      <c r="C4355" s="75" t="s">
        <v>40</v>
      </c>
      <c r="D4355" s="76">
        <v>43387.027777777781</v>
      </c>
      <c r="E4355" s="74" t="s">
        <v>41</v>
      </c>
      <c r="F4355" s="33">
        <v>43386.772916666669</v>
      </c>
      <c r="G4355" s="51">
        <f t="shared" si="546"/>
        <v>0.25486111111240461</v>
      </c>
      <c r="H4355" s="31" t="str">
        <f t="shared" si="547"/>
        <v>ACCEPTABLE</v>
      </c>
      <c r="J4355" s="33">
        <v>43386.969444444447</v>
      </c>
      <c r="K4355" s="33">
        <v>43386.980555555558</v>
      </c>
      <c r="L4355" s="27">
        <f t="shared" si="548"/>
        <v>1.1111111110949423E-2</v>
      </c>
      <c r="M4355" s="28" t="str">
        <f t="shared" si="549"/>
        <v>TRUE</v>
      </c>
      <c r="N4355" s="31" t="s">
        <v>41</v>
      </c>
      <c r="O4355" s="29" t="s">
        <v>1914</v>
      </c>
      <c r="P4355"/>
      <c r="Q4355"/>
      <c r="R4355"/>
      <c r="S4355"/>
      <c r="T4355"/>
      <c r="U4355"/>
      <c r="V4355"/>
      <c r="W4355"/>
    </row>
    <row r="4356" spans="1:23" ht="27" customHeight="1" thickBot="1" x14ac:dyDescent="0.3">
      <c r="A4356" s="97">
        <v>20893</v>
      </c>
      <c r="B4356" s="74">
        <v>4482</v>
      </c>
      <c r="C4356" s="75" t="s">
        <v>43</v>
      </c>
      <c r="D4356" s="76">
        <v>43387.0625</v>
      </c>
      <c r="E4356" s="74" t="s">
        <v>39</v>
      </c>
      <c r="F4356" s="33">
        <v>43386.772916666669</v>
      </c>
      <c r="G4356" s="51">
        <f t="shared" si="546"/>
        <v>0.28958333333139308</v>
      </c>
      <c r="H4356" s="31" t="str">
        <f t="shared" si="547"/>
        <v>ACCEPTABLE</v>
      </c>
      <c r="J4356" s="33">
        <v>43387.027777777781</v>
      </c>
      <c r="K4356" s="33">
        <v>43387.036805555559</v>
      </c>
      <c r="L4356" s="27">
        <f t="shared" si="548"/>
        <v>9.0277777781011537E-3</v>
      </c>
      <c r="M4356" s="28" t="str">
        <f t="shared" si="549"/>
        <v>TRUE</v>
      </c>
      <c r="N4356" s="31" t="s">
        <v>39</v>
      </c>
      <c r="O4356" s="29" t="s">
        <v>398</v>
      </c>
      <c r="P4356"/>
      <c r="Q4356"/>
      <c r="R4356"/>
      <c r="S4356"/>
      <c r="T4356"/>
      <c r="U4356"/>
      <c r="V4356"/>
      <c r="W4356"/>
    </row>
    <row r="4357" spans="1:23" ht="27" customHeight="1" thickBot="1" x14ac:dyDescent="0.3">
      <c r="A4357" s="97">
        <v>20891</v>
      </c>
      <c r="B4357" s="74">
        <v>4483</v>
      </c>
      <c r="C4357" s="75" t="s">
        <v>51</v>
      </c>
      <c r="D4357" s="76">
        <v>43387.423611111109</v>
      </c>
      <c r="E4357" s="74" t="s">
        <v>41</v>
      </c>
      <c r="F4357" s="33">
        <v>43387.324999999997</v>
      </c>
      <c r="G4357" s="51">
        <f t="shared" si="546"/>
        <v>9.8611111112404615E-2</v>
      </c>
      <c r="H4357" s="31" t="str">
        <f t="shared" si="547"/>
        <v>ACCEPTABLE</v>
      </c>
      <c r="J4357" s="33">
        <v>43387.430555555555</v>
      </c>
      <c r="K4357" s="33">
        <v>43387.439583333333</v>
      </c>
      <c r="L4357" s="27">
        <f t="shared" si="548"/>
        <v>9.0277777781011537E-3</v>
      </c>
      <c r="M4357" s="28" t="str">
        <f t="shared" si="549"/>
        <v>TRUE</v>
      </c>
      <c r="N4357" s="31" t="s">
        <v>41</v>
      </c>
      <c r="O4357" s="29" t="s">
        <v>1774</v>
      </c>
      <c r="P4357"/>
      <c r="Q4357"/>
      <c r="R4357"/>
      <c r="S4357"/>
      <c r="T4357"/>
      <c r="U4357"/>
      <c r="V4357"/>
      <c r="W4357"/>
    </row>
    <row r="4358" spans="1:23" ht="27" customHeight="1" thickBot="1" x14ac:dyDescent="0.3">
      <c r="A4358" s="97">
        <v>20891</v>
      </c>
      <c r="B4358" s="74">
        <v>4484</v>
      </c>
      <c r="C4358" s="75" t="s">
        <v>340</v>
      </c>
      <c r="D4358" s="76">
        <v>43387.451388888891</v>
      </c>
      <c r="E4358" s="74" t="s">
        <v>39</v>
      </c>
      <c r="F4358" s="33">
        <v>43387.324999999997</v>
      </c>
      <c r="G4358" s="51">
        <f t="shared" si="546"/>
        <v>0.12638888889341615</v>
      </c>
      <c r="H4358" s="31" t="str">
        <f t="shared" si="547"/>
        <v>ACCEPTABLE</v>
      </c>
      <c r="J4358" s="33">
        <v>43387.456944444442</v>
      </c>
      <c r="K4358" s="33">
        <v>43387.466666666667</v>
      </c>
      <c r="L4358" s="27">
        <f t="shared" si="548"/>
        <v>9.7222222248092294E-3</v>
      </c>
      <c r="M4358" s="28" t="str">
        <f t="shared" si="549"/>
        <v>TRUE</v>
      </c>
      <c r="N4358" s="31" t="s">
        <v>39</v>
      </c>
      <c r="O4358" s="29" t="s">
        <v>2029</v>
      </c>
      <c r="P4358"/>
      <c r="Q4358"/>
      <c r="R4358"/>
      <c r="S4358"/>
      <c r="T4358"/>
      <c r="U4358"/>
      <c r="V4358"/>
      <c r="W4358"/>
    </row>
    <row r="4359" spans="1:23" ht="27" customHeight="1" thickBot="1" x14ac:dyDescent="0.3">
      <c r="A4359" s="97">
        <v>20893</v>
      </c>
      <c r="B4359" s="74">
        <v>4485</v>
      </c>
      <c r="C4359" s="75" t="s">
        <v>43</v>
      </c>
      <c r="D4359" s="76">
        <v>43387.493055555555</v>
      </c>
      <c r="E4359" s="74" t="s">
        <v>39</v>
      </c>
      <c r="F4359" s="33">
        <v>43387.324999999997</v>
      </c>
      <c r="G4359" s="51">
        <f t="shared" si="546"/>
        <v>0.1680555555576575</v>
      </c>
      <c r="H4359" s="31" t="str">
        <f t="shared" si="547"/>
        <v>ACCEPTABLE</v>
      </c>
      <c r="J4359" s="33">
        <v>43387.547222222223</v>
      </c>
      <c r="K4359" s="33">
        <v>43387.556250000001</v>
      </c>
      <c r="L4359" s="27">
        <f t="shared" si="548"/>
        <v>9.0277777781011537E-3</v>
      </c>
      <c r="M4359" s="28" t="str">
        <f t="shared" si="549"/>
        <v>TRUE</v>
      </c>
      <c r="N4359" s="31" t="s">
        <v>39</v>
      </c>
      <c r="O4359" s="29" t="s">
        <v>2030</v>
      </c>
      <c r="P4359"/>
      <c r="Q4359"/>
      <c r="R4359"/>
      <c r="S4359"/>
      <c r="T4359"/>
      <c r="U4359"/>
      <c r="V4359"/>
      <c r="W4359"/>
    </row>
    <row r="4360" spans="1:23" ht="27" customHeight="1" thickBot="1" x14ac:dyDescent="0.3">
      <c r="A4360" s="97">
        <v>20893</v>
      </c>
      <c r="B4360" s="74">
        <v>4486</v>
      </c>
      <c r="C4360" s="75" t="s">
        <v>43</v>
      </c>
      <c r="D4360" s="76">
        <v>43388.006944444445</v>
      </c>
      <c r="E4360" s="74" t="s">
        <v>41</v>
      </c>
      <c r="F4360" s="33">
        <v>43387.736805555556</v>
      </c>
      <c r="G4360" s="51">
        <f t="shared" si="546"/>
        <v>0.27013888888905058</v>
      </c>
      <c r="H4360" s="31" t="str">
        <f t="shared" si="547"/>
        <v>ACCEPTABLE</v>
      </c>
      <c r="J4360" s="33">
        <v>43387.989583333336</v>
      </c>
      <c r="K4360" s="33">
        <v>43387.999305555553</v>
      </c>
      <c r="L4360" s="27">
        <f t="shared" si="548"/>
        <v>9.7222222175332718E-3</v>
      </c>
      <c r="M4360" s="28" t="str">
        <f t="shared" si="549"/>
        <v>TRUE</v>
      </c>
      <c r="N4360" s="31" t="s">
        <v>41</v>
      </c>
      <c r="O4360" s="29" t="s">
        <v>398</v>
      </c>
      <c r="P4360"/>
      <c r="Q4360"/>
      <c r="R4360"/>
      <c r="S4360"/>
      <c r="T4360"/>
      <c r="U4360"/>
      <c r="V4360"/>
      <c r="W4360"/>
    </row>
    <row r="4361" spans="1:23" ht="27" customHeight="1" thickBot="1" x14ac:dyDescent="0.3">
      <c r="A4361" s="97">
        <v>20893</v>
      </c>
      <c r="B4361" s="74">
        <v>4487</v>
      </c>
      <c r="C4361" s="75" t="s">
        <v>40</v>
      </c>
      <c r="D4361" s="76">
        <v>43388.034722222219</v>
      </c>
      <c r="E4361" s="74" t="s">
        <v>39</v>
      </c>
      <c r="F4361" s="33">
        <v>43387.736805555556</v>
      </c>
      <c r="G4361" s="51">
        <f t="shared" si="546"/>
        <v>0.29791666666278616</v>
      </c>
      <c r="H4361" s="31" t="str">
        <f t="shared" si="547"/>
        <v>ACCEPTABLE</v>
      </c>
      <c r="J4361" s="33">
        <v>43388.024305555555</v>
      </c>
      <c r="K4361" s="33">
        <v>43388.034722222219</v>
      </c>
      <c r="L4361" s="27">
        <f t="shared" si="548"/>
        <v>1.0416666664241347E-2</v>
      </c>
      <c r="M4361" s="28" t="str">
        <f t="shared" si="549"/>
        <v>TRUE</v>
      </c>
      <c r="N4361" s="31" t="s">
        <v>39</v>
      </c>
      <c r="O4361" s="29" t="s">
        <v>1914</v>
      </c>
      <c r="P4361"/>
      <c r="Q4361"/>
      <c r="R4361"/>
      <c r="S4361"/>
      <c r="T4361"/>
      <c r="U4361"/>
      <c r="V4361"/>
      <c r="W4361"/>
    </row>
    <row r="4362" spans="1:23" ht="27" customHeight="1" thickBot="1" x14ac:dyDescent="0.3">
      <c r="A4362" s="97">
        <v>20894</v>
      </c>
      <c r="B4362" s="74">
        <v>4488</v>
      </c>
      <c r="C4362" s="75" t="s">
        <v>40</v>
      </c>
      <c r="D4362" s="76">
        <v>43389.215277777781</v>
      </c>
      <c r="E4362" s="74" t="s">
        <v>41</v>
      </c>
      <c r="F4362" s="33">
        <v>43388.750694444447</v>
      </c>
      <c r="G4362" s="51">
        <f t="shared" si="546"/>
        <v>0.46458333333430346</v>
      </c>
      <c r="H4362" s="31" t="str">
        <f t="shared" si="547"/>
        <v>ACCEPTABLE</v>
      </c>
      <c r="J4362" s="33">
        <v>43389.193055555559</v>
      </c>
      <c r="K4362" s="33">
        <v>43389.202777777777</v>
      </c>
      <c r="L4362" s="27">
        <f t="shared" si="548"/>
        <v>9.7222222175332718E-3</v>
      </c>
      <c r="M4362" s="28" t="str">
        <f t="shared" si="549"/>
        <v>TRUE</v>
      </c>
      <c r="N4362" s="31" t="s">
        <v>41</v>
      </c>
      <c r="O4362" s="29" t="s">
        <v>828</v>
      </c>
      <c r="P4362"/>
      <c r="Q4362"/>
      <c r="R4362"/>
      <c r="S4362"/>
      <c r="T4362"/>
      <c r="U4362"/>
      <c r="V4362"/>
      <c r="W4362"/>
    </row>
    <row r="4363" spans="1:23" ht="27" customHeight="1" thickBot="1" x14ac:dyDescent="0.3">
      <c r="A4363" s="98">
        <v>20894</v>
      </c>
      <c r="B4363" s="78">
        <v>4489</v>
      </c>
      <c r="C4363" s="79" t="s">
        <v>43</v>
      </c>
      <c r="D4363" s="80">
        <v>43389.25</v>
      </c>
      <c r="E4363" s="78" t="s">
        <v>39</v>
      </c>
      <c r="F4363" s="33">
        <v>43388.750694444447</v>
      </c>
      <c r="G4363" s="51">
        <f t="shared" si="546"/>
        <v>0.49930555555329192</v>
      </c>
      <c r="H4363" s="31" t="str">
        <f t="shared" si="547"/>
        <v>ACCEPTABLE</v>
      </c>
      <c r="J4363" s="33">
        <v>43389.225694444445</v>
      </c>
      <c r="K4363" s="33">
        <v>43389.234722222223</v>
      </c>
      <c r="L4363" s="27">
        <f t="shared" si="548"/>
        <v>9.0277777781011537E-3</v>
      </c>
      <c r="M4363" s="28" t="str">
        <f t="shared" si="549"/>
        <v>TRUE</v>
      </c>
      <c r="N4363" s="31" t="s">
        <v>39</v>
      </c>
      <c r="O4363" s="29" t="s">
        <v>398</v>
      </c>
      <c r="P4363"/>
      <c r="Q4363"/>
      <c r="R4363"/>
      <c r="S4363"/>
      <c r="T4363"/>
      <c r="U4363"/>
      <c r="V4363"/>
      <c r="W4363"/>
    </row>
    <row r="4364" spans="1:23" ht="27" customHeight="1" thickBot="1" x14ac:dyDescent="0.3">
      <c r="A4364" s="97">
        <v>20894</v>
      </c>
      <c r="B4364" s="74">
        <v>4490</v>
      </c>
      <c r="C4364" s="75" t="s">
        <v>43</v>
      </c>
      <c r="D4364" s="76">
        <v>43389.444444444445</v>
      </c>
      <c r="E4364" s="74" t="s">
        <v>41</v>
      </c>
      <c r="F4364" s="33">
        <v>43389.386805555558</v>
      </c>
      <c r="G4364" s="51">
        <f t="shared" si="546"/>
        <v>5.7638888887595385E-2</v>
      </c>
      <c r="H4364" s="31" t="str">
        <f t="shared" si="547"/>
        <v>ACCEPTABLE</v>
      </c>
      <c r="J4364" s="33">
        <v>43389.446527777778</v>
      </c>
      <c r="K4364" s="33">
        <v>43389.456250000003</v>
      </c>
      <c r="L4364" s="27">
        <f t="shared" si="548"/>
        <v>9.7222222248092294E-3</v>
      </c>
      <c r="M4364" s="28" t="str">
        <f t="shared" si="549"/>
        <v>TRUE</v>
      </c>
      <c r="N4364" s="31" t="s">
        <v>41</v>
      </c>
      <c r="O4364" s="29" t="s">
        <v>398</v>
      </c>
      <c r="P4364"/>
      <c r="Q4364"/>
      <c r="R4364"/>
      <c r="S4364"/>
      <c r="T4364"/>
      <c r="U4364"/>
      <c r="V4364"/>
      <c r="W4364"/>
    </row>
    <row r="4365" spans="1:23" ht="27" customHeight="1" thickBot="1" x14ac:dyDescent="0.3">
      <c r="A4365" s="97">
        <v>20894</v>
      </c>
      <c r="B4365" s="74">
        <v>4491</v>
      </c>
      <c r="C4365" s="75" t="s">
        <v>40</v>
      </c>
      <c r="D4365" s="76">
        <v>43389.472222222219</v>
      </c>
      <c r="E4365" s="74" t="s">
        <v>39</v>
      </c>
      <c r="F4365" s="33">
        <v>43389.386805555558</v>
      </c>
      <c r="G4365" s="51">
        <f t="shared" si="546"/>
        <v>8.5416666661330964E-2</v>
      </c>
      <c r="H4365" s="31" t="str">
        <f t="shared" si="547"/>
        <v>ACCEPTABLE</v>
      </c>
      <c r="J4365" s="33">
        <v>43389.479166666664</v>
      </c>
      <c r="K4365" s="33">
        <v>43389.488194444442</v>
      </c>
      <c r="L4365" s="27">
        <f t="shared" si="548"/>
        <v>9.0277777781011537E-3</v>
      </c>
      <c r="M4365" s="28" t="str">
        <f t="shared" si="549"/>
        <v>TRUE</v>
      </c>
      <c r="N4365" s="31" t="s">
        <v>39</v>
      </c>
      <c r="O4365" s="29" t="s">
        <v>1658</v>
      </c>
      <c r="P4365"/>
      <c r="Q4365"/>
      <c r="R4365"/>
      <c r="S4365"/>
      <c r="T4365"/>
      <c r="U4365"/>
      <c r="V4365"/>
      <c r="W4365"/>
    </row>
    <row r="4366" spans="1:23" ht="27" customHeight="1" thickBot="1" x14ac:dyDescent="0.3">
      <c r="A4366" s="97">
        <v>20895</v>
      </c>
      <c r="B4366" s="74">
        <v>4492</v>
      </c>
      <c r="C4366" s="75" t="s">
        <v>340</v>
      </c>
      <c r="D4366" s="76">
        <v>43389.569444444445</v>
      </c>
      <c r="E4366" s="74" t="s">
        <v>41</v>
      </c>
      <c r="F4366" s="33">
        <v>43389.386805555558</v>
      </c>
      <c r="G4366" s="51">
        <f t="shared" si="546"/>
        <v>0.18263888888759539</v>
      </c>
      <c r="H4366" s="31" t="str">
        <f t="shared" si="547"/>
        <v>ACCEPTABLE</v>
      </c>
      <c r="J4366" s="33">
        <v>43389.550694444442</v>
      </c>
      <c r="K4366" s="33">
        <v>43389.564583333333</v>
      </c>
      <c r="L4366" s="27">
        <f t="shared" si="548"/>
        <v>1.3888888890505768E-2</v>
      </c>
      <c r="M4366" s="28" t="str">
        <f t="shared" si="549"/>
        <v>TRUE</v>
      </c>
      <c r="N4366" s="31" t="s">
        <v>41</v>
      </c>
      <c r="O4366" s="29" t="s">
        <v>2031</v>
      </c>
      <c r="P4366"/>
      <c r="Q4366"/>
      <c r="R4366"/>
      <c r="S4366"/>
      <c r="T4366"/>
      <c r="U4366"/>
      <c r="V4366"/>
      <c r="W4366"/>
    </row>
    <row r="4367" spans="1:23" ht="27" customHeight="1" thickBot="1" x14ac:dyDescent="0.3">
      <c r="A4367" s="97">
        <v>20895</v>
      </c>
      <c r="B4367" s="74">
        <v>4493</v>
      </c>
      <c r="C4367" s="75" t="s">
        <v>51</v>
      </c>
      <c r="D4367" s="76">
        <v>43389.597222222219</v>
      </c>
      <c r="E4367" s="74" t="s">
        <v>39</v>
      </c>
      <c r="F4367" s="33">
        <v>43389.386805555558</v>
      </c>
      <c r="G4367" s="51">
        <f t="shared" si="546"/>
        <v>0.21041666666133096</v>
      </c>
      <c r="H4367" s="31" t="str">
        <f t="shared" si="547"/>
        <v>ACCEPTABLE</v>
      </c>
      <c r="J4367" s="33">
        <v>43389.586805555555</v>
      </c>
      <c r="K4367" s="33">
        <v>43389.595833333333</v>
      </c>
      <c r="L4367" s="27">
        <f t="shared" si="548"/>
        <v>9.0277777781011537E-3</v>
      </c>
      <c r="M4367" s="28" t="str">
        <f t="shared" si="549"/>
        <v>TRUE</v>
      </c>
      <c r="N4367" s="31" t="s">
        <v>39</v>
      </c>
      <c r="O4367" s="29" t="s">
        <v>542</v>
      </c>
      <c r="P4367"/>
      <c r="Q4367"/>
      <c r="R4367"/>
      <c r="S4367"/>
      <c r="T4367"/>
      <c r="U4367"/>
      <c r="V4367"/>
      <c r="W4367"/>
    </row>
    <row r="4368" spans="1:23" ht="27" customHeight="1" thickBot="1" x14ac:dyDescent="0.3">
      <c r="A4368" s="97">
        <v>20896</v>
      </c>
      <c r="B4368" s="74">
        <v>4494</v>
      </c>
      <c r="C4368" s="75" t="s">
        <v>340</v>
      </c>
      <c r="D4368" s="76">
        <v>43389.631944444445</v>
      </c>
      <c r="E4368" s="74" t="s">
        <v>41</v>
      </c>
      <c r="F4368" s="33">
        <v>43389.386805555558</v>
      </c>
      <c r="G4368" s="51">
        <f t="shared" si="546"/>
        <v>0.24513888888759539</v>
      </c>
      <c r="H4368" s="31" t="str">
        <f t="shared" si="547"/>
        <v>ACCEPTABLE</v>
      </c>
      <c r="J4368" s="33">
        <v>43389.611111111109</v>
      </c>
      <c r="K4368" s="33">
        <v>43389.619444444441</v>
      </c>
      <c r="L4368" s="27">
        <f t="shared" si="548"/>
        <v>8.333333331393078E-3</v>
      </c>
      <c r="M4368" s="28" t="str">
        <f t="shared" si="549"/>
        <v>TRUE</v>
      </c>
      <c r="N4368" s="31" t="s">
        <v>41</v>
      </c>
      <c r="O4368" s="29" t="s">
        <v>1696</v>
      </c>
      <c r="P4368"/>
      <c r="Q4368"/>
      <c r="R4368"/>
      <c r="S4368"/>
      <c r="T4368"/>
      <c r="U4368"/>
      <c r="V4368"/>
      <c r="W4368"/>
    </row>
    <row r="4369" spans="1:23" ht="27" customHeight="1" thickBot="1" x14ac:dyDescent="0.3">
      <c r="A4369" s="98">
        <v>20896</v>
      </c>
      <c r="B4369" s="78">
        <v>4495</v>
      </c>
      <c r="C4369" s="79" t="s">
        <v>51</v>
      </c>
      <c r="D4369" s="80">
        <v>43389.666666666664</v>
      </c>
      <c r="E4369" s="78" t="s">
        <v>39</v>
      </c>
      <c r="F4369" s="33">
        <v>43389.386805555558</v>
      </c>
      <c r="G4369" s="51">
        <f t="shared" si="546"/>
        <v>0.27986111110658385</v>
      </c>
      <c r="H4369" s="31" t="str">
        <f t="shared" si="547"/>
        <v>ACCEPTABLE</v>
      </c>
      <c r="J4369" s="33">
        <v>43389.640972222223</v>
      </c>
      <c r="K4369" s="33">
        <v>43389.65</v>
      </c>
      <c r="L4369" s="27">
        <f t="shared" si="548"/>
        <v>9.0277777781011537E-3</v>
      </c>
      <c r="M4369" s="28" t="str">
        <f t="shared" si="549"/>
        <v>TRUE</v>
      </c>
      <c r="N4369" s="31" t="s">
        <v>39</v>
      </c>
      <c r="O4369" s="29" t="s">
        <v>96</v>
      </c>
      <c r="P4369"/>
      <c r="Q4369"/>
      <c r="R4369"/>
      <c r="S4369"/>
      <c r="T4369"/>
      <c r="U4369"/>
      <c r="V4369"/>
      <c r="W4369"/>
    </row>
    <row r="4370" spans="1:23" ht="27" customHeight="1" thickBot="1" x14ac:dyDescent="0.3">
      <c r="A4370" s="97">
        <v>20896</v>
      </c>
      <c r="B4370" s="74">
        <v>4496</v>
      </c>
      <c r="C4370" s="75" t="s">
        <v>51</v>
      </c>
      <c r="D4370" s="76">
        <v>43390.569444444445</v>
      </c>
      <c r="E4370" s="74" t="s">
        <v>41</v>
      </c>
      <c r="F4370" s="33">
        <v>43390.304166666669</v>
      </c>
      <c r="G4370" s="51">
        <f t="shared" si="546"/>
        <v>0.26527777777664596</v>
      </c>
      <c r="H4370" s="31" t="str">
        <f t="shared" si="547"/>
        <v>ACCEPTABLE</v>
      </c>
      <c r="J4370" s="33">
        <v>43390.574999999997</v>
      </c>
      <c r="K4370" s="33">
        <v>43390.584722222222</v>
      </c>
      <c r="L4370" s="27">
        <f t="shared" si="548"/>
        <v>9.7222222248092294E-3</v>
      </c>
      <c r="M4370" s="28" t="str">
        <f t="shared" si="549"/>
        <v>TRUE</v>
      </c>
      <c r="N4370" s="31" t="s">
        <v>41</v>
      </c>
      <c r="O4370" s="29" t="s">
        <v>2032</v>
      </c>
      <c r="P4370"/>
      <c r="Q4370"/>
      <c r="R4370"/>
      <c r="S4370"/>
      <c r="T4370"/>
      <c r="U4370"/>
      <c r="V4370"/>
      <c r="W4370"/>
    </row>
    <row r="4371" spans="1:23" ht="27" customHeight="1" thickBot="1" x14ac:dyDescent="0.3">
      <c r="A4371" s="97">
        <v>20896</v>
      </c>
      <c r="B4371" s="74">
        <v>4497</v>
      </c>
      <c r="C4371" s="75" t="s">
        <v>340</v>
      </c>
      <c r="D4371" s="76">
        <v>43390.597222222219</v>
      </c>
      <c r="E4371" s="74" t="s">
        <v>39</v>
      </c>
      <c r="F4371" s="33">
        <v>43390.304166666669</v>
      </c>
      <c r="G4371" s="51">
        <f t="shared" si="546"/>
        <v>0.29305555555038154</v>
      </c>
      <c r="H4371" s="31" t="str">
        <f t="shared" si="547"/>
        <v>ACCEPTABLE</v>
      </c>
      <c r="J4371" s="33">
        <v>43390.6</v>
      </c>
      <c r="K4371" s="33">
        <v>43390.612500000003</v>
      </c>
      <c r="L4371" s="27">
        <f t="shared" si="548"/>
        <v>1.2500000004365575E-2</v>
      </c>
      <c r="M4371" s="28" t="str">
        <f t="shared" si="549"/>
        <v>TRUE</v>
      </c>
      <c r="N4371" s="31" t="s">
        <v>39</v>
      </c>
      <c r="O4371" s="29" t="s">
        <v>2033</v>
      </c>
      <c r="P4371"/>
      <c r="Q4371"/>
      <c r="R4371"/>
      <c r="S4371"/>
      <c r="T4371"/>
      <c r="U4371"/>
      <c r="V4371"/>
      <c r="W4371"/>
    </row>
    <row r="4372" spans="1:23" ht="27" customHeight="1" thickBot="1" x14ac:dyDescent="0.3">
      <c r="A4372" s="98">
        <v>20898</v>
      </c>
      <c r="B4372" s="78">
        <v>4499</v>
      </c>
      <c r="C4372" s="79" t="s">
        <v>51</v>
      </c>
      <c r="D4372" s="80">
        <v>43390.729166666664</v>
      </c>
      <c r="E4372" s="78" t="s">
        <v>39</v>
      </c>
      <c r="F4372" s="33">
        <v>43390.565972222219</v>
      </c>
      <c r="G4372" s="51">
        <f t="shared" si="546"/>
        <v>0.16319444444525288</v>
      </c>
      <c r="H4372" s="31" t="str">
        <f t="shared" si="547"/>
        <v>ACCEPTABLE</v>
      </c>
      <c r="J4372" s="33">
        <v>43390.718055555553</v>
      </c>
      <c r="K4372" s="33">
        <v>43390.727083333331</v>
      </c>
      <c r="L4372" s="27">
        <f t="shared" si="548"/>
        <v>9.0277777781011537E-3</v>
      </c>
      <c r="M4372" s="28" t="str">
        <f t="shared" si="549"/>
        <v>TRUE</v>
      </c>
      <c r="N4372" s="31" t="s">
        <v>39</v>
      </c>
      <c r="O4372" s="29" t="s">
        <v>2034</v>
      </c>
      <c r="P4372"/>
      <c r="Q4372"/>
      <c r="R4372"/>
      <c r="S4372"/>
      <c r="T4372"/>
      <c r="U4372"/>
      <c r="V4372"/>
      <c r="W4372"/>
    </row>
    <row r="4373" spans="1:23" ht="27" customHeight="1" thickBot="1" x14ac:dyDescent="0.3">
      <c r="A4373" s="97">
        <v>20897</v>
      </c>
      <c r="B4373" s="74">
        <v>4501</v>
      </c>
      <c r="C4373" s="75" t="s">
        <v>40</v>
      </c>
      <c r="D4373" s="76">
        <v>43390.78125</v>
      </c>
      <c r="E4373" s="74" t="s">
        <v>39</v>
      </c>
      <c r="F4373" s="33">
        <v>43390.565972222219</v>
      </c>
      <c r="G4373" s="51">
        <f t="shared" si="546"/>
        <v>0.21527777778101154</v>
      </c>
      <c r="H4373" s="31" t="str">
        <f t="shared" si="547"/>
        <v>ACCEPTABLE</v>
      </c>
      <c r="J4373" s="33">
        <v>43390.76458333333</v>
      </c>
      <c r="K4373" s="33">
        <v>43390.776388888888</v>
      </c>
      <c r="L4373" s="27">
        <f t="shared" si="548"/>
        <v>1.1805555557657499E-2</v>
      </c>
      <c r="M4373" s="28" t="str">
        <f t="shared" si="549"/>
        <v>TRUE</v>
      </c>
      <c r="N4373" s="31" t="s">
        <v>39</v>
      </c>
      <c r="O4373" s="29" t="s">
        <v>2035</v>
      </c>
      <c r="P4373"/>
      <c r="Q4373"/>
      <c r="R4373"/>
      <c r="S4373"/>
      <c r="T4373"/>
      <c r="U4373"/>
      <c r="V4373"/>
      <c r="W4373"/>
    </row>
    <row r="4374" spans="1:23" ht="27" customHeight="1" thickBot="1" x14ac:dyDescent="0.3">
      <c r="A4374" s="98">
        <v>20895</v>
      </c>
      <c r="B4374" s="78">
        <v>4502</v>
      </c>
      <c r="C4374" s="79" t="s">
        <v>51</v>
      </c>
      <c r="D4374" s="80">
        <v>43391.340277777781</v>
      </c>
      <c r="E4374" s="78" t="s">
        <v>41</v>
      </c>
      <c r="F4374" s="33">
        <v>43391.293749999997</v>
      </c>
      <c r="G4374" s="51">
        <f t="shared" si="546"/>
        <v>4.652777778392192E-2</v>
      </c>
      <c r="H4374" s="31" t="str">
        <f t="shared" si="547"/>
        <v>ACCEPTABLE</v>
      </c>
      <c r="J4374" s="33">
        <v>43391.338888888888</v>
      </c>
      <c r="K4374" s="33">
        <v>43391.347916666666</v>
      </c>
      <c r="L4374" s="27">
        <f t="shared" si="548"/>
        <v>9.0277777781011537E-3</v>
      </c>
      <c r="M4374" s="28" t="str">
        <f t="shared" si="549"/>
        <v>TRUE</v>
      </c>
      <c r="N4374" s="31" t="s">
        <v>41</v>
      </c>
      <c r="O4374" s="29" t="s">
        <v>834</v>
      </c>
      <c r="P4374"/>
      <c r="Q4374"/>
      <c r="R4374"/>
      <c r="S4374"/>
      <c r="T4374"/>
      <c r="U4374"/>
      <c r="V4374"/>
      <c r="W4374"/>
    </row>
    <row r="4375" spans="1:23" ht="27" customHeight="1" thickBot="1" x14ac:dyDescent="0.3">
      <c r="A4375" s="98">
        <v>20895</v>
      </c>
      <c r="B4375" s="78">
        <v>4503</v>
      </c>
      <c r="C4375" s="79" t="s">
        <v>340</v>
      </c>
      <c r="D4375" s="80">
        <v>43391.375</v>
      </c>
      <c r="E4375" s="78" t="s">
        <v>39</v>
      </c>
      <c r="F4375" s="33">
        <v>43391.293749999997</v>
      </c>
      <c r="G4375" s="51">
        <f t="shared" ref="G4375:G4426" si="552">IF(D4375="","",D4375-F4375)</f>
        <v>8.1250000002910383E-2</v>
      </c>
      <c r="H4375" s="31" t="str">
        <f t="shared" si="547"/>
        <v>ACCEPTABLE</v>
      </c>
      <c r="J4375" s="33">
        <v>43391.37222222222</v>
      </c>
      <c r="K4375" s="33">
        <v>43391.386111111111</v>
      </c>
      <c r="L4375" s="27">
        <f t="shared" si="548"/>
        <v>1.3888888890505768E-2</v>
      </c>
      <c r="M4375" s="28" t="str">
        <f t="shared" si="549"/>
        <v>TRUE</v>
      </c>
      <c r="N4375" s="31" t="s">
        <v>39</v>
      </c>
      <c r="O4375" s="29" t="s">
        <v>2036</v>
      </c>
      <c r="P4375"/>
      <c r="Q4375"/>
      <c r="R4375"/>
      <c r="S4375"/>
      <c r="T4375"/>
      <c r="U4375"/>
      <c r="V4375"/>
      <c r="W4375"/>
    </row>
    <row r="4376" spans="1:23" ht="27" customHeight="1" thickBot="1" x14ac:dyDescent="0.3">
      <c r="A4376" s="97">
        <v>20898</v>
      </c>
      <c r="B4376" s="74">
        <v>4504</v>
      </c>
      <c r="C4376" s="75" t="s">
        <v>53</v>
      </c>
      <c r="D4376" s="76">
        <v>43391.486111111109</v>
      </c>
      <c r="E4376" s="74" t="s">
        <v>41</v>
      </c>
      <c r="F4376" s="33">
        <v>43391.293749999997</v>
      </c>
      <c r="G4376" s="51">
        <f t="shared" si="552"/>
        <v>0.19236111111240461</v>
      </c>
      <c r="H4376" s="31" t="str">
        <f t="shared" si="547"/>
        <v>ACCEPTABLE</v>
      </c>
      <c r="J4376" s="33">
        <v>43391.51666666667</v>
      </c>
      <c r="K4376" s="33">
        <v>43391.525694444441</v>
      </c>
      <c r="L4376" s="27">
        <f t="shared" si="548"/>
        <v>9.0277777708251961E-3</v>
      </c>
      <c r="M4376" s="28" t="str">
        <f t="shared" si="549"/>
        <v>TRUE</v>
      </c>
      <c r="N4376" s="31" t="s">
        <v>41</v>
      </c>
      <c r="O4376" s="29" t="s">
        <v>519</v>
      </c>
      <c r="P4376"/>
      <c r="Q4376"/>
      <c r="R4376"/>
      <c r="S4376"/>
      <c r="T4376"/>
      <c r="U4376"/>
      <c r="V4376"/>
      <c r="W4376"/>
    </row>
    <row r="4377" spans="1:23" ht="27" customHeight="1" thickBot="1" x14ac:dyDescent="0.3">
      <c r="A4377" s="97">
        <v>20898</v>
      </c>
      <c r="B4377" s="74">
        <v>4505</v>
      </c>
      <c r="C4377" s="75" t="s">
        <v>53</v>
      </c>
      <c r="D4377" s="76">
        <v>43391.538194444445</v>
      </c>
      <c r="E4377" s="74" t="s">
        <v>39</v>
      </c>
      <c r="F4377" s="33">
        <v>43391.293749999997</v>
      </c>
      <c r="G4377" s="51">
        <f t="shared" si="552"/>
        <v>0.24444444444816327</v>
      </c>
      <c r="H4377" s="31" t="str">
        <f t="shared" si="547"/>
        <v>ACCEPTABLE</v>
      </c>
      <c r="J4377" s="33">
        <v>43391.574305555558</v>
      </c>
      <c r="K4377" s="33">
        <v>43391.584027777775</v>
      </c>
      <c r="L4377" s="27">
        <f t="shared" si="548"/>
        <v>9.7222222175332718E-3</v>
      </c>
      <c r="M4377" s="28" t="str">
        <f t="shared" si="549"/>
        <v>TRUE</v>
      </c>
      <c r="N4377" s="31" t="s">
        <v>39</v>
      </c>
      <c r="O4377" s="29" t="s">
        <v>67</v>
      </c>
      <c r="P4377"/>
      <c r="Q4377"/>
      <c r="R4377"/>
      <c r="S4377"/>
      <c r="T4377"/>
      <c r="U4377"/>
      <c r="V4377"/>
      <c r="W4377"/>
    </row>
    <row r="4378" spans="1:23" ht="27" customHeight="1" thickBot="1" x14ac:dyDescent="0.3">
      <c r="A4378" s="97">
        <v>20899</v>
      </c>
      <c r="B4378" s="74">
        <v>4506</v>
      </c>
      <c r="C4378" s="75" t="s">
        <v>40</v>
      </c>
      <c r="D4378" s="76">
        <v>43391.847222222219</v>
      </c>
      <c r="E4378" s="74" t="s">
        <v>41</v>
      </c>
      <c r="F4378" s="33">
        <v>43391.731249999997</v>
      </c>
      <c r="G4378" s="51">
        <f t="shared" si="552"/>
        <v>0.11597222222189885</v>
      </c>
      <c r="H4378" s="31" t="str">
        <f t="shared" si="547"/>
        <v>ACCEPTABLE</v>
      </c>
      <c r="J4378" s="33">
        <v>43391.819444444445</v>
      </c>
      <c r="K4378" s="33">
        <v>43391.82916666667</v>
      </c>
      <c r="L4378" s="27">
        <f t="shared" si="548"/>
        <v>9.7222222248092294E-3</v>
      </c>
      <c r="M4378" s="28" t="str">
        <f t="shared" si="549"/>
        <v>TRUE</v>
      </c>
      <c r="N4378" s="31" t="s">
        <v>41</v>
      </c>
      <c r="O4378" s="29" t="s">
        <v>458</v>
      </c>
      <c r="P4378"/>
      <c r="Q4378"/>
      <c r="R4378"/>
      <c r="S4378"/>
      <c r="T4378"/>
      <c r="U4378"/>
      <c r="V4378"/>
      <c r="W4378"/>
    </row>
    <row r="4379" spans="1:23" ht="27" customHeight="1" thickBot="1" x14ac:dyDescent="0.3">
      <c r="A4379" s="97">
        <v>20899</v>
      </c>
      <c r="B4379" s="74">
        <v>4507</v>
      </c>
      <c r="C4379" s="75" t="s">
        <v>40</v>
      </c>
      <c r="D4379" s="76">
        <v>43391.871527777781</v>
      </c>
      <c r="E4379" s="74" t="s">
        <v>39</v>
      </c>
      <c r="F4379" s="33">
        <v>43391.731249999997</v>
      </c>
      <c r="G4379" s="51">
        <f t="shared" si="552"/>
        <v>0.14027777778392192</v>
      </c>
      <c r="H4379" s="31" t="str">
        <f t="shared" ref="H4379:H4429" si="553">IF(D4379-F4379&lt;0,"TOO LATE",IF(G4379="","",IF(OR(DAY(D4379-F4379)&gt;1,AND(HOUR(D4379-F4379)&gt;HOUR("0:59"),(SIGN(D4379-F4379)=1))),"ACCEPTABLE","TOO LATE")))</f>
        <v>ACCEPTABLE</v>
      </c>
      <c r="J4379" s="33">
        <v>43391.84097222222</v>
      </c>
      <c r="K4379" s="33">
        <v>43391.851388888892</v>
      </c>
      <c r="L4379" s="27">
        <f t="shared" si="548"/>
        <v>1.0416666671517305E-2</v>
      </c>
      <c r="M4379" s="28" t="str">
        <f t="shared" si="549"/>
        <v>TRUE</v>
      </c>
      <c r="N4379" s="31" t="s">
        <v>39</v>
      </c>
      <c r="O4379" s="29" t="s">
        <v>458</v>
      </c>
      <c r="P4379"/>
      <c r="Q4379"/>
      <c r="R4379"/>
      <c r="S4379"/>
      <c r="T4379"/>
      <c r="U4379"/>
      <c r="V4379"/>
      <c r="W4379"/>
    </row>
    <row r="4380" spans="1:23" ht="27" customHeight="1" thickBot="1" x14ac:dyDescent="0.3">
      <c r="A4380" s="97">
        <v>20900</v>
      </c>
      <c r="B4380" s="74">
        <v>4508</v>
      </c>
      <c r="C4380" s="75" t="s">
        <v>40</v>
      </c>
      <c r="D4380" s="76">
        <v>43392.972222222219</v>
      </c>
      <c r="E4380" s="74" t="s">
        <v>41</v>
      </c>
      <c r="F4380" s="33">
        <v>43392.729166666664</v>
      </c>
      <c r="G4380" s="51">
        <f t="shared" si="552"/>
        <v>0.24305555555474712</v>
      </c>
      <c r="H4380" s="31" t="str">
        <f t="shared" si="553"/>
        <v>ACCEPTABLE</v>
      </c>
      <c r="J4380" s="33">
        <v>43392.963194444441</v>
      </c>
      <c r="K4380" s="33">
        <v>43392.972916666666</v>
      </c>
      <c r="L4380" s="27">
        <f t="shared" ref="L4380:L4430" si="554">IF(OR(K4380="",J4380=""), "Incomplete Data", K4380-J4380)</f>
        <v>9.7222222248092294E-3</v>
      </c>
      <c r="M4380" s="28" t="str">
        <f t="shared" ref="M4380:M4430" si="555">_xlfn.IFS(OR(J4380=0,K4380=0,L4380=""), "Incomplete Data", OR(L4380&gt;$M$5,L4380&lt;-$M$5),"FALSE",  OR(L4380&lt;=$M$5,L4380&gt;-$M$5), "TRUE")</f>
        <v>TRUE</v>
      </c>
      <c r="N4380" s="31" t="s">
        <v>41</v>
      </c>
      <c r="O4380" s="29" t="s">
        <v>884</v>
      </c>
      <c r="P4380"/>
      <c r="Q4380"/>
      <c r="R4380"/>
      <c r="S4380"/>
      <c r="T4380"/>
      <c r="U4380"/>
      <c r="V4380"/>
      <c r="W4380"/>
    </row>
    <row r="4381" spans="1:23" ht="27" customHeight="1" thickBot="1" x14ac:dyDescent="0.3">
      <c r="A4381" s="97">
        <v>20900</v>
      </c>
      <c r="B4381" s="74">
        <v>4509</v>
      </c>
      <c r="C4381" s="75" t="s">
        <v>40</v>
      </c>
      <c r="D4381" s="76">
        <v>43392.996527777781</v>
      </c>
      <c r="E4381" s="74" t="s">
        <v>39</v>
      </c>
      <c r="F4381" s="33">
        <v>43392.729166666664</v>
      </c>
      <c r="G4381" s="51">
        <f t="shared" si="552"/>
        <v>0.26736111111677019</v>
      </c>
      <c r="H4381" s="31" t="str">
        <f t="shared" si="553"/>
        <v>ACCEPTABLE</v>
      </c>
      <c r="J4381" s="33">
        <v>43392.988194444442</v>
      </c>
      <c r="K4381" s="33">
        <v>43392.999305555553</v>
      </c>
      <c r="L4381" s="27">
        <f t="shared" si="554"/>
        <v>1.1111111110949423E-2</v>
      </c>
      <c r="M4381" s="28" t="str">
        <f t="shared" si="555"/>
        <v>TRUE</v>
      </c>
      <c r="N4381" s="31" t="s">
        <v>39</v>
      </c>
      <c r="O4381" s="29" t="s">
        <v>2037</v>
      </c>
      <c r="P4381"/>
      <c r="Q4381"/>
      <c r="R4381"/>
      <c r="S4381"/>
      <c r="T4381"/>
      <c r="U4381"/>
      <c r="V4381"/>
      <c r="W4381"/>
    </row>
    <row r="4382" spans="1:23" ht="27" customHeight="1" thickBot="1" x14ac:dyDescent="0.3">
      <c r="A4382" s="97">
        <v>20901</v>
      </c>
      <c r="B4382" s="74">
        <v>4510</v>
      </c>
      <c r="C4382" s="75" t="s">
        <v>40</v>
      </c>
      <c r="D4382" s="76">
        <v>43393.194444444445</v>
      </c>
      <c r="E4382" s="74" t="s">
        <v>41</v>
      </c>
      <c r="F4382" s="33">
        <v>43392.747916666667</v>
      </c>
      <c r="G4382" s="51">
        <f t="shared" si="552"/>
        <v>0.44652777777810115</v>
      </c>
      <c r="H4382" s="31" t="str">
        <f t="shared" si="553"/>
        <v>ACCEPTABLE</v>
      </c>
      <c r="J4382" s="33">
        <v>43393.169444444444</v>
      </c>
      <c r="K4382" s="33">
        <v>43393.179861111108</v>
      </c>
      <c r="L4382" s="27">
        <f t="shared" si="554"/>
        <v>1.0416666664241347E-2</v>
      </c>
      <c r="M4382" s="28" t="str">
        <f t="shared" si="555"/>
        <v>TRUE</v>
      </c>
      <c r="N4382" s="31" t="s">
        <v>41</v>
      </c>
      <c r="O4382" s="29" t="s">
        <v>1455</v>
      </c>
      <c r="P4382"/>
      <c r="Q4382"/>
      <c r="R4382"/>
      <c r="S4382"/>
      <c r="T4382"/>
      <c r="U4382"/>
      <c r="V4382"/>
      <c r="W4382"/>
    </row>
    <row r="4383" spans="1:23" ht="27" customHeight="1" thickBot="1" x14ac:dyDescent="0.3">
      <c r="A4383" s="97">
        <v>20901</v>
      </c>
      <c r="B4383" s="74">
        <v>4511</v>
      </c>
      <c r="C4383" s="75" t="s">
        <v>43</v>
      </c>
      <c r="D4383" s="76">
        <v>43393.229166666664</v>
      </c>
      <c r="E4383" s="74" t="s">
        <v>39</v>
      </c>
      <c r="F4383" s="33">
        <v>43392.747916666667</v>
      </c>
      <c r="G4383" s="51">
        <f t="shared" si="552"/>
        <v>0.48124999999708962</v>
      </c>
      <c r="H4383" s="31" t="str">
        <f t="shared" si="553"/>
        <v>ACCEPTABLE</v>
      </c>
      <c r="J4383" s="33">
        <v>43393.213888888888</v>
      </c>
      <c r="K4383" s="33">
        <v>43393.227777777778</v>
      </c>
      <c r="L4383" s="27">
        <f t="shared" si="554"/>
        <v>1.3888888890505768E-2</v>
      </c>
      <c r="M4383" s="28" t="str">
        <f t="shared" si="555"/>
        <v>TRUE</v>
      </c>
      <c r="N4383" s="31" t="s">
        <v>39</v>
      </c>
      <c r="O4383" s="29" t="s">
        <v>398</v>
      </c>
      <c r="P4383"/>
      <c r="Q4383"/>
      <c r="R4383"/>
      <c r="S4383"/>
      <c r="T4383"/>
      <c r="U4383"/>
      <c r="V4383"/>
      <c r="W4383"/>
    </row>
    <row r="4384" spans="1:23" ht="27" customHeight="1" thickBot="1" x14ac:dyDescent="0.3">
      <c r="A4384" s="97">
        <v>20902</v>
      </c>
      <c r="B4384" s="74">
        <v>4512</v>
      </c>
      <c r="C4384" s="75" t="s">
        <v>40</v>
      </c>
      <c r="D4384" s="76">
        <v>43393.548611111109</v>
      </c>
      <c r="E4384" s="74" t="s">
        <v>41</v>
      </c>
      <c r="F4384" s="33">
        <v>43393.495138888888</v>
      </c>
      <c r="G4384" s="51">
        <f t="shared" si="552"/>
        <v>5.3472222221898846E-2</v>
      </c>
      <c r="H4384" s="31" t="str">
        <f t="shared" si="553"/>
        <v>ACCEPTABLE</v>
      </c>
      <c r="J4384" s="33">
        <v>43393.540277777778</v>
      </c>
      <c r="K4384" s="33">
        <v>43393.552083333336</v>
      </c>
      <c r="L4384" s="27">
        <f t="shared" si="554"/>
        <v>1.1805555557657499E-2</v>
      </c>
      <c r="M4384" s="28" t="str">
        <f t="shared" si="555"/>
        <v>TRUE</v>
      </c>
      <c r="N4384" s="31" t="s">
        <v>41</v>
      </c>
      <c r="O4384" s="29" t="s">
        <v>1176</v>
      </c>
      <c r="P4384"/>
      <c r="Q4384"/>
      <c r="R4384"/>
      <c r="S4384"/>
      <c r="T4384"/>
      <c r="U4384"/>
      <c r="V4384"/>
      <c r="W4384"/>
    </row>
    <row r="4385" spans="1:23" ht="27" customHeight="1" thickBot="1" x14ac:dyDescent="0.3">
      <c r="A4385" s="97">
        <v>20902</v>
      </c>
      <c r="B4385" s="74">
        <v>4513</v>
      </c>
      <c r="C4385" s="75" t="s">
        <v>43</v>
      </c>
      <c r="D4385" s="76">
        <v>43393.583333333336</v>
      </c>
      <c r="E4385" s="74" t="s">
        <v>39</v>
      </c>
      <c r="F4385" s="33">
        <v>43393.495138888888</v>
      </c>
      <c r="G4385" s="51">
        <f t="shared" si="552"/>
        <v>8.8194444448163267E-2</v>
      </c>
      <c r="H4385" s="31" t="str">
        <f t="shared" si="553"/>
        <v>ACCEPTABLE</v>
      </c>
      <c r="J4385" s="33">
        <v>43393.57708333333</v>
      </c>
      <c r="K4385" s="33">
        <v>43393.586805555555</v>
      </c>
      <c r="L4385" s="27">
        <f t="shared" si="554"/>
        <v>9.7222222248092294E-3</v>
      </c>
      <c r="M4385" s="28" t="str">
        <f t="shared" si="555"/>
        <v>TRUE</v>
      </c>
      <c r="N4385" s="31" t="s">
        <v>39</v>
      </c>
      <c r="O4385" s="29" t="s">
        <v>54</v>
      </c>
      <c r="P4385"/>
      <c r="Q4385"/>
      <c r="R4385"/>
      <c r="S4385"/>
      <c r="T4385"/>
      <c r="U4385"/>
      <c r="V4385"/>
      <c r="W4385"/>
    </row>
    <row r="4386" spans="1:23" ht="27" customHeight="1" thickBot="1" x14ac:dyDescent="0.3">
      <c r="A4386" s="98">
        <v>20898</v>
      </c>
      <c r="B4386" s="78">
        <v>4514</v>
      </c>
      <c r="C4386" s="79" t="s">
        <v>51</v>
      </c>
      <c r="D4386" s="80">
        <v>43393.75</v>
      </c>
      <c r="E4386" s="78" t="s">
        <v>41</v>
      </c>
      <c r="F4386" s="33">
        <v>43393.495138888888</v>
      </c>
      <c r="G4386" s="51">
        <f t="shared" si="552"/>
        <v>0.25486111111240461</v>
      </c>
      <c r="H4386" s="31" t="str">
        <f t="shared" si="553"/>
        <v>ACCEPTABLE</v>
      </c>
      <c r="J4386" s="33">
        <v>43393.743055555555</v>
      </c>
      <c r="K4386" s="33">
        <v>43393.754166666666</v>
      </c>
      <c r="L4386" s="27">
        <f t="shared" si="554"/>
        <v>1.1111111110949423E-2</v>
      </c>
      <c r="M4386" s="28" t="str">
        <f t="shared" si="555"/>
        <v>TRUE</v>
      </c>
      <c r="N4386" s="31" t="s">
        <v>41</v>
      </c>
      <c r="O4386" s="29" t="s">
        <v>2038</v>
      </c>
      <c r="P4386"/>
      <c r="Q4386"/>
      <c r="R4386"/>
      <c r="S4386"/>
      <c r="T4386"/>
      <c r="U4386"/>
      <c r="V4386"/>
      <c r="W4386"/>
    </row>
    <row r="4387" spans="1:23" ht="27" customHeight="1" thickBot="1" x14ac:dyDescent="0.3">
      <c r="A4387" s="98">
        <v>20898</v>
      </c>
      <c r="B4387" s="78">
        <v>4515</v>
      </c>
      <c r="C4387" s="79" t="s">
        <v>340</v>
      </c>
      <c r="D4387" s="80">
        <v>43393.763888888891</v>
      </c>
      <c r="E4387" s="78" t="s">
        <v>39</v>
      </c>
      <c r="F4387" s="33">
        <v>43393.495138888888</v>
      </c>
      <c r="G4387" s="51">
        <f t="shared" si="552"/>
        <v>0.26875000000291038</v>
      </c>
      <c r="H4387" s="31" t="str">
        <f t="shared" si="553"/>
        <v>ACCEPTABLE</v>
      </c>
      <c r="J4387" s="33">
        <v>43393.762499999997</v>
      </c>
      <c r="K4387" s="33">
        <v>43393.775000000001</v>
      </c>
      <c r="L4387" s="27">
        <f t="shared" si="554"/>
        <v>1.2500000004365575E-2</v>
      </c>
      <c r="M4387" s="28" t="str">
        <f t="shared" si="555"/>
        <v>TRUE</v>
      </c>
      <c r="N4387" s="31" t="s">
        <v>39</v>
      </c>
      <c r="O4387" s="29" t="s">
        <v>2039</v>
      </c>
      <c r="P4387"/>
      <c r="Q4387"/>
      <c r="R4387"/>
      <c r="S4387"/>
      <c r="T4387"/>
      <c r="U4387"/>
      <c r="V4387"/>
      <c r="W4387"/>
    </row>
    <row r="4388" spans="1:23" ht="27" customHeight="1" thickBot="1" x14ac:dyDescent="0.3">
      <c r="A4388" s="97">
        <v>20903</v>
      </c>
      <c r="B4388" s="74">
        <v>4516</v>
      </c>
      <c r="C4388" s="75" t="s">
        <v>40</v>
      </c>
      <c r="D4388" s="76">
        <v>43393.815972222219</v>
      </c>
      <c r="E4388" s="74" t="s">
        <v>41</v>
      </c>
      <c r="F4388" s="33">
        <v>43393.495138888888</v>
      </c>
      <c r="G4388" s="51">
        <f t="shared" si="552"/>
        <v>0.32083333333139308</v>
      </c>
      <c r="H4388" s="31" t="str">
        <f t="shared" si="553"/>
        <v>ACCEPTABLE</v>
      </c>
      <c r="J4388" s="33">
        <v>43393.803472222222</v>
      </c>
      <c r="K4388" s="33">
        <v>43393.814583333333</v>
      </c>
      <c r="L4388" s="27">
        <f t="shared" si="554"/>
        <v>1.1111111110949423E-2</v>
      </c>
      <c r="M4388" s="28" t="str">
        <f t="shared" si="555"/>
        <v>TRUE</v>
      </c>
      <c r="N4388" s="31" t="s">
        <v>41</v>
      </c>
      <c r="O4388" s="29" t="s">
        <v>2040</v>
      </c>
      <c r="P4388"/>
      <c r="Q4388"/>
      <c r="R4388"/>
      <c r="S4388"/>
      <c r="T4388"/>
      <c r="U4388"/>
      <c r="V4388"/>
      <c r="W4388"/>
    </row>
    <row r="4389" spans="1:23" ht="27" customHeight="1" thickBot="1" x14ac:dyDescent="0.3">
      <c r="A4389" s="97">
        <v>20903</v>
      </c>
      <c r="B4389" s="74">
        <v>4517</v>
      </c>
      <c r="C4389" s="75" t="s">
        <v>40</v>
      </c>
      <c r="D4389" s="76">
        <v>43393.836805555555</v>
      </c>
      <c r="E4389" s="74" t="s">
        <v>39</v>
      </c>
      <c r="F4389" s="33">
        <v>43393.495138888888</v>
      </c>
      <c r="G4389" s="51">
        <f t="shared" si="552"/>
        <v>0.34166666666715173</v>
      </c>
      <c r="H4389" s="31" t="str">
        <f t="shared" si="553"/>
        <v>ACCEPTABLE</v>
      </c>
      <c r="J4389" s="33">
        <v>43393.832638888889</v>
      </c>
      <c r="K4389" s="33">
        <v>43393.843055555553</v>
      </c>
      <c r="L4389" s="27">
        <f t="shared" si="554"/>
        <v>1.0416666664241347E-2</v>
      </c>
      <c r="M4389" s="28" t="str">
        <f t="shared" si="555"/>
        <v>TRUE</v>
      </c>
      <c r="N4389" s="31" t="s">
        <v>39</v>
      </c>
      <c r="O4389" s="29" t="s">
        <v>1299</v>
      </c>
      <c r="P4389"/>
      <c r="Q4389"/>
      <c r="R4389"/>
      <c r="S4389"/>
      <c r="T4389"/>
      <c r="U4389"/>
      <c r="V4389"/>
      <c r="W4389"/>
    </row>
    <row r="4390" spans="1:23" ht="27" customHeight="1" thickBot="1" x14ac:dyDescent="0.3">
      <c r="A4390" s="97">
        <v>20901</v>
      </c>
      <c r="B4390" s="74">
        <v>4519</v>
      </c>
      <c r="C4390" s="75" t="s">
        <v>40</v>
      </c>
      <c r="D4390" s="76">
        <v>43393.875</v>
      </c>
      <c r="E4390" s="74" t="s">
        <v>39</v>
      </c>
      <c r="F4390" s="33">
        <v>43393.495138888888</v>
      </c>
      <c r="G4390" s="51">
        <f t="shared" si="552"/>
        <v>0.37986111111240461</v>
      </c>
      <c r="H4390" s="31" t="str">
        <f t="shared" si="553"/>
        <v>ACCEPTABLE</v>
      </c>
      <c r="J4390" s="33">
        <v>43393.872916666667</v>
      </c>
      <c r="K4390" s="33">
        <v>43393.885416666664</v>
      </c>
      <c r="L4390" s="27">
        <f t="shared" si="554"/>
        <v>1.2499999997089617E-2</v>
      </c>
      <c r="M4390" s="28" t="str">
        <f t="shared" si="555"/>
        <v>TRUE</v>
      </c>
      <c r="N4390" s="31" t="s">
        <v>39</v>
      </c>
      <c r="O4390" s="29" t="s">
        <v>1937</v>
      </c>
      <c r="P4390"/>
      <c r="Q4390"/>
      <c r="R4390"/>
      <c r="S4390"/>
      <c r="T4390"/>
      <c r="U4390"/>
      <c r="V4390"/>
      <c r="W4390"/>
    </row>
    <row r="4391" spans="1:23" ht="27" customHeight="1" thickBot="1" x14ac:dyDescent="0.3">
      <c r="A4391" s="97">
        <v>20902</v>
      </c>
      <c r="B4391" s="74">
        <v>4520</v>
      </c>
      <c r="C4391" s="75" t="s">
        <v>43</v>
      </c>
      <c r="D4391" s="76">
        <v>43394.923611111109</v>
      </c>
      <c r="E4391" s="74" t="s">
        <v>41</v>
      </c>
      <c r="F4391" s="33">
        <v>43394.731944444444</v>
      </c>
      <c r="G4391" s="51">
        <f t="shared" si="552"/>
        <v>0.19166666666569654</v>
      </c>
      <c r="H4391" s="31" t="str">
        <f t="shared" si="553"/>
        <v>ACCEPTABLE</v>
      </c>
      <c r="J4391" s="33">
        <v>43394.951388888891</v>
      </c>
      <c r="K4391" s="33">
        <v>43394.960416666669</v>
      </c>
      <c r="L4391" s="27">
        <f t="shared" si="554"/>
        <v>9.0277777781011537E-3</v>
      </c>
      <c r="M4391" s="28" t="str">
        <f t="shared" si="555"/>
        <v>TRUE</v>
      </c>
      <c r="N4391" s="31" t="s">
        <v>41</v>
      </c>
      <c r="O4391" s="29" t="s">
        <v>398</v>
      </c>
      <c r="P4391"/>
      <c r="Q4391"/>
      <c r="R4391"/>
      <c r="S4391"/>
      <c r="T4391"/>
      <c r="U4391"/>
      <c r="V4391"/>
      <c r="W4391"/>
    </row>
    <row r="4392" spans="1:23" ht="27" customHeight="1" thickBot="1" x14ac:dyDescent="0.3">
      <c r="A4392" s="97">
        <v>20902</v>
      </c>
      <c r="B4392" s="74">
        <v>4521</v>
      </c>
      <c r="C4392" s="75" t="s">
        <v>40</v>
      </c>
      <c r="D4392" s="76">
        <v>43394.951388888891</v>
      </c>
      <c r="E4392" s="74" t="s">
        <v>39</v>
      </c>
      <c r="F4392" s="33">
        <v>43394.731944444444</v>
      </c>
      <c r="G4392" s="51">
        <f t="shared" si="552"/>
        <v>0.21944444444670808</v>
      </c>
      <c r="H4392" s="31" t="str">
        <f t="shared" si="553"/>
        <v>ACCEPTABLE</v>
      </c>
      <c r="J4392" s="33">
        <v>43394.979861111111</v>
      </c>
      <c r="K4392" s="33">
        <v>43394.990972222222</v>
      </c>
      <c r="L4392" s="27">
        <f t="shared" si="554"/>
        <v>1.1111111110949423E-2</v>
      </c>
      <c r="M4392" s="28" t="str">
        <f t="shared" si="555"/>
        <v>TRUE</v>
      </c>
      <c r="N4392" s="31" t="s">
        <v>39</v>
      </c>
      <c r="O4392" s="29" t="s">
        <v>806</v>
      </c>
      <c r="P4392"/>
      <c r="Q4392"/>
      <c r="R4392"/>
      <c r="S4392"/>
      <c r="T4392"/>
      <c r="U4392"/>
      <c r="V4392"/>
      <c r="W4392"/>
    </row>
    <row r="4393" spans="1:23" ht="27" customHeight="1" thickBot="1" x14ac:dyDescent="0.3">
      <c r="A4393" s="97">
        <v>20904</v>
      </c>
      <c r="B4393" s="74">
        <v>4522</v>
      </c>
      <c r="C4393" s="75" t="s">
        <v>340</v>
      </c>
      <c r="D4393" s="76">
        <v>43395.548611111109</v>
      </c>
      <c r="E4393" s="74" t="s">
        <v>41</v>
      </c>
      <c r="F4393" s="33">
        <v>43395.310416666667</v>
      </c>
      <c r="G4393" s="51">
        <f t="shared" si="552"/>
        <v>0.2381944444423425</v>
      </c>
      <c r="H4393" s="31" t="str">
        <f t="shared" si="553"/>
        <v>ACCEPTABLE</v>
      </c>
      <c r="J4393" s="33">
        <v>43395.550694444442</v>
      </c>
      <c r="K4393" s="33">
        <v>43395.564583333333</v>
      </c>
      <c r="L4393" s="27">
        <f t="shared" si="554"/>
        <v>1.3888888890505768E-2</v>
      </c>
      <c r="M4393" s="28" t="str">
        <f t="shared" si="555"/>
        <v>TRUE</v>
      </c>
      <c r="N4393" s="31" t="s">
        <v>41</v>
      </c>
      <c r="O4393" s="29" t="s">
        <v>2041</v>
      </c>
      <c r="P4393"/>
      <c r="Q4393"/>
      <c r="R4393"/>
      <c r="S4393"/>
      <c r="T4393"/>
      <c r="U4393"/>
      <c r="V4393"/>
      <c r="W4393"/>
    </row>
    <row r="4394" spans="1:23" ht="27" customHeight="1" thickBot="1" x14ac:dyDescent="0.3">
      <c r="A4394" s="97">
        <v>20904</v>
      </c>
      <c r="B4394" s="74">
        <v>4523</v>
      </c>
      <c r="C4394" s="75" t="s">
        <v>51</v>
      </c>
      <c r="D4394" s="76">
        <v>43395.583333333336</v>
      </c>
      <c r="E4394" s="74" t="s">
        <v>39</v>
      </c>
      <c r="F4394" s="33">
        <v>43395.310416666667</v>
      </c>
      <c r="G4394" s="51">
        <f t="shared" si="552"/>
        <v>0.27291666666860692</v>
      </c>
      <c r="H4394" s="31" t="str">
        <f t="shared" si="553"/>
        <v>ACCEPTABLE</v>
      </c>
      <c r="J4394" s="33">
        <v>43395.588194444441</v>
      </c>
      <c r="K4394" s="33">
        <v>43395.597222222219</v>
      </c>
      <c r="L4394" s="27">
        <f t="shared" si="554"/>
        <v>9.0277777781011537E-3</v>
      </c>
      <c r="M4394" s="28" t="str">
        <f t="shared" si="555"/>
        <v>TRUE</v>
      </c>
      <c r="N4394" s="31" t="s">
        <v>39</v>
      </c>
      <c r="O4394" s="29" t="s">
        <v>633</v>
      </c>
      <c r="P4394"/>
      <c r="Q4394"/>
      <c r="R4394"/>
      <c r="S4394"/>
      <c r="T4394"/>
      <c r="U4394"/>
      <c r="V4394"/>
      <c r="W4394"/>
    </row>
    <row r="4395" spans="1:23" ht="27" customHeight="1" thickBot="1" x14ac:dyDescent="0.3">
      <c r="A4395" s="97">
        <v>20904</v>
      </c>
      <c r="B4395" s="74">
        <v>4524</v>
      </c>
      <c r="C4395" s="75" t="s">
        <v>51</v>
      </c>
      <c r="D4395" s="76">
        <v>43396.482638888891</v>
      </c>
      <c r="E4395" s="74" t="s">
        <v>41</v>
      </c>
      <c r="F4395" s="33">
        <v>43396.26458333333</v>
      </c>
      <c r="G4395" s="51">
        <f t="shared" si="552"/>
        <v>0.21805555556056788</v>
      </c>
      <c r="H4395" s="31" t="str">
        <f t="shared" si="553"/>
        <v>ACCEPTABLE</v>
      </c>
      <c r="J4395" s="33">
        <v>43396.488888888889</v>
      </c>
      <c r="K4395" s="33">
        <v>43396.497916666667</v>
      </c>
      <c r="L4395" s="27">
        <f t="shared" si="554"/>
        <v>9.0277777781011537E-3</v>
      </c>
      <c r="M4395" s="28" t="str">
        <f t="shared" si="555"/>
        <v>TRUE</v>
      </c>
      <c r="N4395" s="31" t="s">
        <v>41</v>
      </c>
      <c r="O4395" s="29" t="s">
        <v>1990</v>
      </c>
      <c r="P4395"/>
      <c r="Q4395"/>
      <c r="R4395"/>
      <c r="S4395"/>
      <c r="T4395"/>
      <c r="U4395"/>
      <c r="V4395"/>
      <c r="W4395"/>
    </row>
    <row r="4396" spans="1:23" ht="27" customHeight="1" thickBot="1" x14ac:dyDescent="0.3">
      <c r="A4396" s="97">
        <v>20904</v>
      </c>
      <c r="B4396" s="74">
        <v>4525</v>
      </c>
      <c r="C4396" s="75" t="s">
        <v>340</v>
      </c>
      <c r="D4396" s="76">
        <v>43396.513888888891</v>
      </c>
      <c r="E4396" s="74" t="s">
        <v>39</v>
      </c>
      <c r="F4396" s="33">
        <v>43396.26458333333</v>
      </c>
      <c r="G4396" s="51">
        <f t="shared" si="552"/>
        <v>0.24930555556056788</v>
      </c>
      <c r="H4396" s="31" t="str">
        <f t="shared" si="553"/>
        <v>ACCEPTABLE</v>
      </c>
      <c r="J4396" s="33">
        <v>43396.513888888891</v>
      </c>
      <c r="K4396" s="33">
        <v>43396.524305555555</v>
      </c>
      <c r="L4396" s="27">
        <f t="shared" si="554"/>
        <v>1.0416666664241347E-2</v>
      </c>
      <c r="M4396" s="28" t="str">
        <f t="shared" si="555"/>
        <v>TRUE</v>
      </c>
      <c r="N4396" s="31" t="s">
        <v>39</v>
      </c>
      <c r="O4396" s="29" t="s">
        <v>2042</v>
      </c>
      <c r="P4396"/>
      <c r="Q4396"/>
      <c r="R4396"/>
      <c r="S4396"/>
      <c r="T4396"/>
      <c r="U4396"/>
      <c r="V4396"/>
      <c r="W4396"/>
    </row>
    <row r="4397" spans="1:23" ht="27" customHeight="1" thickBot="1" x14ac:dyDescent="0.3">
      <c r="A4397" s="97">
        <v>20905</v>
      </c>
      <c r="B4397" s="74">
        <v>4526</v>
      </c>
      <c r="C4397" s="75" t="s">
        <v>40</v>
      </c>
      <c r="D4397" s="76">
        <v>43396.565972222219</v>
      </c>
      <c r="E4397" s="74" t="s">
        <v>41</v>
      </c>
      <c r="F4397" s="33">
        <v>43396.26458333333</v>
      </c>
      <c r="G4397" s="51">
        <f t="shared" si="552"/>
        <v>0.30138888888905058</v>
      </c>
      <c r="H4397" s="31" t="str">
        <f t="shared" si="553"/>
        <v>ACCEPTABLE</v>
      </c>
      <c r="J4397" s="33">
        <v>43396.545138888891</v>
      </c>
      <c r="K4397" s="33">
        <v>43396.554166666669</v>
      </c>
      <c r="L4397" s="27">
        <f t="shared" si="554"/>
        <v>9.0277777781011537E-3</v>
      </c>
      <c r="M4397" s="28" t="str">
        <f t="shared" si="555"/>
        <v>TRUE</v>
      </c>
      <c r="N4397" s="31" t="s">
        <v>41</v>
      </c>
      <c r="O4397" s="29" t="s">
        <v>2043</v>
      </c>
      <c r="P4397"/>
      <c r="Q4397"/>
      <c r="R4397"/>
      <c r="S4397"/>
      <c r="T4397"/>
      <c r="U4397"/>
      <c r="V4397"/>
      <c r="W4397"/>
    </row>
    <row r="4398" spans="1:23" ht="27" customHeight="1" thickBot="1" x14ac:dyDescent="0.3">
      <c r="A4398" s="97">
        <v>20905</v>
      </c>
      <c r="B4398" s="74">
        <v>4527</v>
      </c>
      <c r="C4398" s="75" t="s">
        <v>43</v>
      </c>
      <c r="D4398" s="76">
        <v>43396.600694444445</v>
      </c>
      <c r="E4398" s="74" t="s">
        <v>39</v>
      </c>
      <c r="F4398" s="33">
        <v>43396.26458333333</v>
      </c>
      <c r="G4398" s="51">
        <f t="shared" si="552"/>
        <v>0.336111111115315</v>
      </c>
      <c r="H4398" s="31" t="str">
        <f t="shared" si="553"/>
        <v>ACCEPTABLE</v>
      </c>
      <c r="J4398" s="33">
        <v>43396.569444444445</v>
      </c>
      <c r="K4398" s="33">
        <v>43396.57916666667</v>
      </c>
      <c r="L4398" s="27">
        <f t="shared" si="554"/>
        <v>9.7222222248092294E-3</v>
      </c>
      <c r="M4398" s="28" t="str">
        <f t="shared" si="555"/>
        <v>TRUE</v>
      </c>
      <c r="N4398" s="31" t="s">
        <v>39</v>
      </c>
      <c r="O4398" s="29" t="s">
        <v>44</v>
      </c>
      <c r="P4398"/>
      <c r="Q4398"/>
      <c r="R4398"/>
      <c r="S4398"/>
      <c r="T4398"/>
      <c r="U4398"/>
      <c r="V4398"/>
      <c r="W4398"/>
    </row>
    <row r="4399" spans="1:23" ht="27" customHeight="1" thickBot="1" x14ac:dyDescent="0.3">
      <c r="A4399" s="98">
        <v>20905</v>
      </c>
      <c r="B4399" s="78">
        <v>4528</v>
      </c>
      <c r="C4399" s="79" t="s">
        <v>43</v>
      </c>
      <c r="D4399" s="80">
        <v>43397.298611111109</v>
      </c>
      <c r="E4399" s="78" t="s">
        <v>41</v>
      </c>
      <c r="F4399" s="33">
        <v>43397.273611111108</v>
      </c>
      <c r="G4399" s="51">
        <f t="shared" si="552"/>
        <v>2.5000000001455192E-2</v>
      </c>
      <c r="H4399" s="31" t="str">
        <f t="shared" si="553"/>
        <v>TOO LATE</v>
      </c>
      <c r="J4399" s="33">
        <v>43397.306944444441</v>
      </c>
      <c r="K4399" s="33">
        <v>43397.316666666666</v>
      </c>
      <c r="L4399" s="27">
        <f t="shared" si="554"/>
        <v>9.7222222248092294E-3</v>
      </c>
      <c r="M4399" s="28" t="str">
        <f t="shared" si="555"/>
        <v>TRUE</v>
      </c>
      <c r="N4399" s="31" t="s">
        <v>41</v>
      </c>
      <c r="O4399" s="29" t="s">
        <v>398</v>
      </c>
      <c r="P4399"/>
      <c r="Q4399"/>
      <c r="R4399"/>
      <c r="S4399"/>
      <c r="T4399"/>
      <c r="U4399"/>
      <c r="V4399"/>
      <c r="W4399"/>
    </row>
    <row r="4400" spans="1:23" ht="27" customHeight="1" thickBot="1" x14ac:dyDescent="0.3">
      <c r="A4400" s="98">
        <v>20905</v>
      </c>
      <c r="B4400" s="78">
        <v>4529</v>
      </c>
      <c r="C4400" s="79" t="s">
        <v>40</v>
      </c>
      <c r="D4400" s="80">
        <v>43397.326388888891</v>
      </c>
      <c r="E4400" s="78" t="s">
        <v>39</v>
      </c>
      <c r="F4400" s="33">
        <v>43397.273611111108</v>
      </c>
      <c r="G4400" s="51">
        <f t="shared" si="552"/>
        <v>5.2777777782466728E-2</v>
      </c>
      <c r="H4400" s="31" t="str">
        <f t="shared" si="553"/>
        <v>ACCEPTABLE</v>
      </c>
      <c r="J4400" s="33">
        <v>43397.337500000001</v>
      </c>
      <c r="K4400" s="33">
        <v>43397.347916666666</v>
      </c>
      <c r="L4400" s="27">
        <f t="shared" si="554"/>
        <v>1.0416666664241347E-2</v>
      </c>
      <c r="M4400" s="28" t="str">
        <f t="shared" si="555"/>
        <v>TRUE</v>
      </c>
      <c r="N4400" s="31" t="s">
        <v>39</v>
      </c>
      <c r="O4400" s="29" t="s">
        <v>2044</v>
      </c>
      <c r="P4400"/>
      <c r="Q4400"/>
      <c r="R4400"/>
      <c r="S4400"/>
      <c r="T4400"/>
      <c r="U4400"/>
      <c r="V4400"/>
      <c r="W4400"/>
    </row>
    <row r="4401" spans="1:23" ht="27" customHeight="1" thickBot="1" x14ac:dyDescent="0.3">
      <c r="A4401" s="97">
        <v>20906</v>
      </c>
      <c r="B4401" s="74">
        <v>4530</v>
      </c>
      <c r="C4401" s="75" t="s">
        <v>40</v>
      </c>
      <c r="D4401" s="76">
        <v>43398.569444444445</v>
      </c>
      <c r="E4401" s="74" t="s">
        <v>41</v>
      </c>
      <c r="F4401" s="33">
        <v>43398.460416666669</v>
      </c>
      <c r="G4401" s="51">
        <f t="shared" si="552"/>
        <v>0.10902777777664596</v>
      </c>
      <c r="H4401" s="31" t="str">
        <f t="shared" si="553"/>
        <v>ACCEPTABLE</v>
      </c>
      <c r="J4401" s="33">
        <v>43398.551388888889</v>
      </c>
      <c r="K4401" s="33">
        <v>43398.563194444447</v>
      </c>
      <c r="L4401" s="27">
        <f t="shared" si="554"/>
        <v>1.1805555557657499E-2</v>
      </c>
      <c r="M4401" s="28" t="str">
        <f t="shared" si="555"/>
        <v>TRUE</v>
      </c>
      <c r="N4401" s="31" t="s">
        <v>41</v>
      </c>
      <c r="O4401" s="29" t="s">
        <v>2045</v>
      </c>
      <c r="P4401"/>
      <c r="Q4401"/>
      <c r="R4401"/>
      <c r="S4401"/>
      <c r="T4401"/>
      <c r="U4401"/>
      <c r="V4401"/>
      <c r="W4401"/>
    </row>
    <row r="4402" spans="1:23" ht="27" customHeight="1" thickBot="1" x14ac:dyDescent="0.3">
      <c r="A4402" s="98">
        <v>20907</v>
      </c>
      <c r="B4402" s="78">
        <v>4532</v>
      </c>
      <c r="C4402" s="79" t="s">
        <v>40</v>
      </c>
      <c r="D4402" s="80">
        <v>43398.694444444445</v>
      </c>
      <c r="E4402" s="78" t="s">
        <v>41</v>
      </c>
      <c r="F4402" s="33">
        <v>43398.460416666669</v>
      </c>
      <c r="G4402" s="51">
        <f t="shared" si="552"/>
        <v>0.23402777777664596</v>
      </c>
      <c r="H4402" s="31" t="str">
        <f t="shared" si="553"/>
        <v>ACCEPTABLE</v>
      </c>
      <c r="J4402" s="33">
        <v>43398.698611111111</v>
      </c>
      <c r="K4402" s="33">
        <v>43398.709722222222</v>
      </c>
      <c r="L4402" s="27">
        <f t="shared" si="554"/>
        <v>1.1111111110949423E-2</v>
      </c>
      <c r="M4402" s="28" t="str">
        <f t="shared" si="555"/>
        <v>TRUE</v>
      </c>
      <c r="N4402" s="31" t="s">
        <v>41</v>
      </c>
      <c r="O4402" s="29" t="s">
        <v>151</v>
      </c>
      <c r="P4402"/>
      <c r="Q4402"/>
      <c r="R4402"/>
      <c r="S4402"/>
      <c r="T4402"/>
      <c r="U4402"/>
      <c r="V4402"/>
      <c r="W4402"/>
    </row>
    <row r="4403" spans="1:23" ht="27" customHeight="1" thickBot="1" x14ac:dyDescent="0.3">
      <c r="A4403" s="98">
        <v>20907</v>
      </c>
      <c r="B4403" s="78">
        <v>4533</v>
      </c>
      <c r="C4403" s="79" t="s">
        <v>40</v>
      </c>
      <c r="D4403" s="80">
        <v>43398.715277777781</v>
      </c>
      <c r="E4403" s="78" t="s">
        <v>39</v>
      </c>
      <c r="F4403" s="33">
        <v>43398.460416666669</v>
      </c>
      <c r="G4403" s="51">
        <f t="shared" si="552"/>
        <v>0.25486111111240461</v>
      </c>
      <c r="H4403" s="31" t="str">
        <f t="shared" si="553"/>
        <v>ACCEPTABLE</v>
      </c>
      <c r="J4403" s="33">
        <v>43398.727777777778</v>
      </c>
      <c r="K4403" s="33">
        <v>43398.740277777775</v>
      </c>
      <c r="L4403" s="27">
        <f t="shared" si="554"/>
        <v>1.2499999997089617E-2</v>
      </c>
      <c r="M4403" s="28" t="str">
        <f t="shared" si="555"/>
        <v>TRUE</v>
      </c>
      <c r="N4403" s="31" t="s">
        <v>39</v>
      </c>
      <c r="O4403" s="29" t="s">
        <v>151</v>
      </c>
      <c r="P4403"/>
      <c r="Q4403"/>
      <c r="R4403"/>
      <c r="S4403"/>
      <c r="T4403"/>
      <c r="U4403"/>
      <c r="V4403"/>
      <c r="W4403"/>
    </row>
    <row r="4404" spans="1:23" ht="27" customHeight="1" thickBot="1" x14ac:dyDescent="0.3">
      <c r="A4404" s="97">
        <v>20906</v>
      </c>
      <c r="B4404" s="74">
        <v>4534</v>
      </c>
      <c r="C4404" s="75" t="s">
        <v>43</v>
      </c>
      <c r="D4404" s="76">
        <v>43399.402777777781</v>
      </c>
      <c r="E4404" s="74" t="s">
        <v>41</v>
      </c>
      <c r="F4404" s="33">
        <v>43399.289583333331</v>
      </c>
      <c r="G4404" s="51">
        <f t="shared" si="552"/>
        <v>0.11319444444961846</v>
      </c>
      <c r="H4404" s="31" t="str">
        <f t="shared" si="553"/>
        <v>ACCEPTABLE</v>
      </c>
      <c r="J4404" s="33">
        <v>43399.443055555559</v>
      </c>
      <c r="K4404" s="33">
        <v>43399.452777777777</v>
      </c>
      <c r="L4404" s="27">
        <f t="shared" si="554"/>
        <v>9.7222222175332718E-3</v>
      </c>
      <c r="M4404" s="28" t="str">
        <f t="shared" si="555"/>
        <v>TRUE</v>
      </c>
      <c r="N4404" s="31" t="s">
        <v>41</v>
      </c>
      <c r="O4404" s="29" t="s">
        <v>54</v>
      </c>
      <c r="P4404"/>
      <c r="Q4404"/>
      <c r="R4404"/>
      <c r="S4404"/>
      <c r="T4404"/>
      <c r="U4404"/>
      <c r="V4404"/>
      <c r="W4404"/>
    </row>
    <row r="4405" spans="1:23" ht="27" customHeight="1" thickBot="1" x14ac:dyDescent="0.3">
      <c r="A4405" s="97">
        <v>20906</v>
      </c>
      <c r="B4405" s="74">
        <v>4535</v>
      </c>
      <c r="C4405" s="75" t="s">
        <v>43</v>
      </c>
      <c r="D4405" s="76">
        <v>43399.454861111109</v>
      </c>
      <c r="E4405" s="74" t="s">
        <v>39</v>
      </c>
      <c r="F4405" s="33">
        <v>43399.289583333331</v>
      </c>
      <c r="G4405" s="51">
        <f t="shared" si="552"/>
        <v>0.16527777777810115</v>
      </c>
      <c r="H4405" s="31" t="str">
        <f t="shared" si="553"/>
        <v>ACCEPTABLE</v>
      </c>
      <c r="J4405" s="33">
        <v>43399.488888888889</v>
      </c>
      <c r="K4405" s="33">
        <v>43399.498611111114</v>
      </c>
      <c r="L4405" s="27">
        <f t="shared" si="554"/>
        <v>9.7222222248092294E-3</v>
      </c>
      <c r="M4405" s="28" t="str">
        <f t="shared" si="555"/>
        <v>TRUE</v>
      </c>
      <c r="N4405" s="31" t="s">
        <v>39</v>
      </c>
      <c r="O4405" s="29" t="s">
        <v>2046</v>
      </c>
      <c r="P4405"/>
      <c r="Q4405"/>
      <c r="R4405"/>
      <c r="S4405"/>
      <c r="T4405"/>
      <c r="U4405"/>
      <c r="V4405"/>
      <c r="W4405"/>
    </row>
    <row r="4406" spans="1:23" ht="27" customHeight="1" thickBot="1" x14ac:dyDescent="0.3">
      <c r="A4406" s="98">
        <v>20908</v>
      </c>
      <c r="B4406" s="78">
        <v>4536</v>
      </c>
      <c r="C4406" s="79" t="s">
        <v>43</v>
      </c>
      <c r="D4406" s="80">
        <v>43399.652777777781</v>
      </c>
      <c r="E4406" s="78" t="s">
        <v>41</v>
      </c>
      <c r="F4406" s="33">
        <v>43399.289583333331</v>
      </c>
      <c r="G4406" s="51">
        <f t="shared" si="552"/>
        <v>0.36319444444961846</v>
      </c>
      <c r="H4406" s="31" t="str">
        <f t="shared" si="553"/>
        <v>ACCEPTABLE</v>
      </c>
      <c r="J4406" s="33">
        <v>43399.646527777775</v>
      </c>
      <c r="K4406" s="33">
        <v>43399.656944444447</v>
      </c>
      <c r="L4406" s="27">
        <f t="shared" si="554"/>
        <v>1.0416666671517305E-2</v>
      </c>
      <c r="M4406" s="28" t="str">
        <f t="shared" si="555"/>
        <v>TRUE</v>
      </c>
      <c r="N4406" s="31" t="s">
        <v>41</v>
      </c>
      <c r="O4406" s="29" t="s">
        <v>2047</v>
      </c>
      <c r="P4406"/>
      <c r="Q4406"/>
      <c r="R4406"/>
      <c r="S4406"/>
      <c r="T4406"/>
      <c r="U4406"/>
      <c r="V4406"/>
      <c r="W4406"/>
    </row>
    <row r="4407" spans="1:23" ht="27" customHeight="1" thickBot="1" x14ac:dyDescent="0.3">
      <c r="A4407" s="98">
        <v>20908</v>
      </c>
      <c r="B4407" s="78">
        <v>4537</v>
      </c>
      <c r="C4407" s="79" t="s">
        <v>40</v>
      </c>
      <c r="D4407" s="80">
        <v>43399.6875</v>
      </c>
      <c r="E4407" s="78" t="s">
        <v>39</v>
      </c>
      <c r="F4407" s="33">
        <v>43399.289583333331</v>
      </c>
      <c r="G4407" s="51">
        <f t="shared" si="552"/>
        <v>0.39791666666860692</v>
      </c>
      <c r="H4407" s="31" t="str">
        <f t="shared" si="553"/>
        <v>ACCEPTABLE</v>
      </c>
      <c r="J4407" s="33">
        <v>43399.677777777775</v>
      </c>
      <c r="K4407" s="33">
        <v>43399.686805555553</v>
      </c>
      <c r="L4407" s="27">
        <f t="shared" si="554"/>
        <v>9.0277777781011537E-3</v>
      </c>
      <c r="M4407" s="28" t="str">
        <f t="shared" si="555"/>
        <v>TRUE</v>
      </c>
      <c r="N4407" s="31" t="s">
        <v>39</v>
      </c>
      <c r="O4407" s="29" t="s">
        <v>54</v>
      </c>
      <c r="P4407"/>
      <c r="Q4407"/>
      <c r="R4407"/>
      <c r="S4407"/>
      <c r="T4407"/>
      <c r="U4407"/>
      <c r="V4407"/>
      <c r="W4407"/>
    </row>
    <row r="4408" spans="1:23" ht="27" customHeight="1" thickBot="1" x14ac:dyDescent="0.3">
      <c r="A4408" s="97">
        <v>20906</v>
      </c>
      <c r="B4408" s="74">
        <v>4538</v>
      </c>
      <c r="C4408" s="75" t="s">
        <v>43</v>
      </c>
      <c r="D4408" s="76">
        <v>43399.881944444445</v>
      </c>
      <c r="E4408" s="74" t="s">
        <v>41</v>
      </c>
      <c r="F4408" s="33">
        <v>43399.711805555555</v>
      </c>
      <c r="G4408" s="51">
        <f t="shared" si="552"/>
        <v>0.17013888889050577</v>
      </c>
      <c r="H4408" s="31" t="str">
        <f t="shared" si="553"/>
        <v>ACCEPTABLE</v>
      </c>
      <c r="J4408" s="33">
        <v>43399.929166666669</v>
      </c>
      <c r="K4408" s="33">
        <v>43399.938888888886</v>
      </c>
      <c r="L4408" s="27">
        <f t="shared" si="554"/>
        <v>9.7222222175332718E-3</v>
      </c>
      <c r="M4408" s="28" t="str">
        <f t="shared" si="555"/>
        <v>TRUE</v>
      </c>
      <c r="N4408" s="31" t="s">
        <v>41</v>
      </c>
      <c r="O4408" s="29" t="s">
        <v>971</v>
      </c>
      <c r="P4408"/>
      <c r="Q4408"/>
      <c r="R4408"/>
      <c r="S4408"/>
      <c r="T4408"/>
      <c r="U4408"/>
      <c r="V4408"/>
      <c r="W4408"/>
    </row>
    <row r="4409" spans="1:23" ht="27" customHeight="1" thickBot="1" x14ac:dyDescent="0.3">
      <c r="A4409" s="98">
        <v>20908</v>
      </c>
      <c r="B4409" s="78">
        <v>4540</v>
      </c>
      <c r="C4409" s="79" t="s">
        <v>43</v>
      </c>
      <c r="D4409" s="80">
        <v>43400.256944444445</v>
      </c>
      <c r="E4409" s="78" t="s">
        <v>41</v>
      </c>
      <c r="F4409" s="33">
        <v>43399.711805555555</v>
      </c>
      <c r="G4409" s="51">
        <f t="shared" si="552"/>
        <v>0.54513888889050577</v>
      </c>
      <c r="H4409" s="31" t="str">
        <f t="shared" si="553"/>
        <v>ACCEPTABLE</v>
      </c>
      <c r="J4409" s="33">
        <v>43400.209027777775</v>
      </c>
      <c r="K4409" s="33">
        <v>43400.218055555553</v>
      </c>
      <c r="L4409" s="27">
        <f t="shared" si="554"/>
        <v>9.0277777781011537E-3</v>
      </c>
      <c r="M4409" s="28" t="str">
        <f t="shared" si="555"/>
        <v>TRUE</v>
      </c>
      <c r="N4409" s="31" t="s">
        <v>41</v>
      </c>
      <c r="O4409" s="29" t="s">
        <v>398</v>
      </c>
      <c r="P4409"/>
      <c r="Q4409"/>
      <c r="R4409"/>
      <c r="S4409"/>
      <c r="T4409"/>
      <c r="U4409"/>
      <c r="V4409"/>
      <c r="W4409"/>
    </row>
    <row r="4410" spans="1:23" ht="27" customHeight="1" thickBot="1" x14ac:dyDescent="0.3">
      <c r="A4410" s="98">
        <v>20909</v>
      </c>
      <c r="B4410" s="78">
        <v>4541</v>
      </c>
      <c r="C4410" s="79" t="s">
        <v>340</v>
      </c>
      <c r="D4410" s="80">
        <v>43400.298611111109</v>
      </c>
      <c r="E4410" s="78" t="s">
        <v>41</v>
      </c>
      <c r="F4410" s="33">
        <v>43399.711805555555</v>
      </c>
      <c r="G4410" s="51">
        <f t="shared" si="552"/>
        <v>0.58680555555474712</v>
      </c>
      <c r="H4410" s="31" t="str">
        <f t="shared" si="553"/>
        <v>ACCEPTABLE</v>
      </c>
      <c r="J4410" s="33">
        <v>43400.309027777781</v>
      </c>
      <c r="K4410" s="33">
        <v>43400.320833333331</v>
      </c>
      <c r="L4410" s="27">
        <f t="shared" si="554"/>
        <v>1.1805555550381541E-2</v>
      </c>
      <c r="M4410" s="28" t="str">
        <f t="shared" si="555"/>
        <v>TRUE</v>
      </c>
      <c r="N4410" s="31" t="s">
        <v>41</v>
      </c>
      <c r="O4410" s="29" t="s">
        <v>467</v>
      </c>
      <c r="P4410"/>
      <c r="Q4410"/>
      <c r="R4410"/>
      <c r="S4410"/>
      <c r="T4410"/>
      <c r="U4410"/>
      <c r="V4410"/>
      <c r="W4410"/>
    </row>
    <row r="4411" spans="1:23" ht="27" customHeight="1" thickBot="1" x14ac:dyDescent="0.3">
      <c r="A4411" s="98">
        <v>20909</v>
      </c>
      <c r="B4411" s="78">
        <v>4542</v>
      </c>
      <c r="C4411" s="79" t="s">
        <v>51</v>
      </c>
      <c r="D4411" s="80">
        <v>43400.333333333336</v>
      </c>
      <c r="E4411" s="78" t="s">
        <v>39</v>
      </c>
      <c r="F4411" s="33">
        <v>43399.711805555555</v>
      </c>
      <c r="G4411" s="51">
        <f t="shared" si="552"/>
        <v>0.62152777778101154</v>
      </c>
      <c r="H4411" s="31" t="str">
        <f t="shared" si="553"/>
        <v>ACCEPTABLE</v>
      </c>
      <c r="J4411" s="33">
        <v>43400.347222222219</v>
      </c>
      <c r="K4411" s="33">
        <v>43400.357638888891</v>
      </c>
      <c r="L4411" s="27">
        <f t="shared" si="554"/>
        <v>1.0416666671517305E-2</v>
      </c>
      <c r="M4411" s="28" t="str">
        <f t="shared" si="555"/>
        <v>TRUE</v>
      </c>
      <c r="N4411" s="31" t="s">
        <v>39</v>
      </c>
      <c r="O4411" s="29" t="s">
        <v>812</v>
      </c>
      <c r="P4411"/>
      <c r="Q4411"/>
      <c r="R4411"/>
      <c r="S4411"/>
      <c r="T4411"/>
      <c r="U4411"/>
      <c r="V4411"/>
      <c r="W4411"/>
    </row>
    <row r="4412" spans="1:23" ht="27" customHeight="1" thickBot="1" x14ac:dyDescent="0.3">
      <c r="A4412" s="97">
        <v>20910</v>
      </c>
      <c r="B4412" s="74">
        <v>4543</v>
      </c>
      <c r="C4412" s="75" t="s">
        <v>40</v>
      </c>
      <c r="D4412" s="76">
        <v>43400.395833333336</v>
      </c>
      <c r="E4412" s="74" t="s">
        <v>41</v>
      </c>
      <c r="F4412" s="33">
        <v>43400.270138888889</v>
      </c>
      <c r="G4412" s="51">
        <f t="shared" si="552"/>
        <v>0.12569444444670808</v>
      </c>
      <c r="H4412" s="31" t="str">
        <f t="shared" si="553"/>
        <v>ACCEPTABLE</v>
      </c>
      <c r="J4412" s="33">
        <v>43400.382638888892</v>
      </c>
      <c r="K4412" s="33">
        <v>43400.392361111109</v>
      </c>
      <c r="L4412" s="27">
        <f t="shared" si="554"/>
        <v>9.7222222175332718E-3</v>
      </c>
      <c r="M4412" s="28" t="str">
        <f t="shared" si="555"/>
        <v>TRUE</v>
      </c>
      <c r="N4412" s="31" t="s">
        <v>41</v>
      </c>
      <c r="O4412" s="29" t="s">
        <v>419</v>
      </c>
      <c r="P4412"/>
      <c r="Q4412"/>
      <c r="R4412"/>
      <c r="S4412"/>
      <c r="T4412"/>
      <c r="U4412"/>
      <c r="V4412"/>
      <c r="W4412"/>
    </row>
    <row r="4413" spans="1:23" ht="27" customHeight="1" thickBot="1" x14ac:dyDescent="0.3">
      <c r="A4413" s="97">
        <v>20910</v>
      </c>
      <c r="B4413" s="74">
        <v>4544</v>
      </c>
      <c r="C4413" s="75" t="s">
        <v>40</v>
      </c>
      <c r="D4413" s="76">
        <v>43400.413194444445</v>
      </c>
      <c r="E4413" s="74" t="s">
        <v>39</v>
      </c>
      <c r="F4413" s="33">
        <v>43400.270138888889</v>
      </c>
      <c r="G4413" s="51">
        <f t="shared" si="552"/>
        <v>0.14305555555620231</v>
      </c>
      <c r="H4413" s="31" t="str">
        <f t="shared" si="553"/>
        <v>ACCEPTABLE</v>
      </c>
      <c r="J4413" s="33">
        <v>43400.40347222222</v>
      </c>
      <c r="K4413" s="33">
        <v>43400.415277777778</v>
      </c>
      <c r="L4413" s="27">
        <f t="shared" si="554"/>
        <v>1.1805555557657499E-2</v>
      </c>
      <c r="M4413" s="28" t="str">
        <f t="shared" si="555"/>
        <v>TRUE</v>
      </c>
      <c r="N4413" s="31" t="s">
        <v>39</v>
      </c>
      <c r="O4413" s="29" t="s">
        <v>836</v>
      </c>
      <c r="P4413"/>
      <c r="Q4413"/>
      <c r="R4413"/>
      <c r="S4413"/>
      <c r="T4413"/>
      <c r="U4413"/>
      <c r="V4413"/>
      <c r="W4413"/>
    </row>
    <row r="4414" spans="1:23" ht="27" customHeight="1" thickBot="1" x14ac:dyDescent="0.3">
      <c r="A4414" s="97">
        <v>20908</v>
      </c>
      <c r="B4414" s="74">
        <v>4545</v>
      </c>
      <c r="C4414" s="75" t="s">
        <v>43</v>
      </c>
      <c r="D4414" s="76">
        <v>43401.111111111109</v>
      </c>
      <c r="E4414" s="74" t="s">
        <v>41</v>
      </c>
      <c r="F4414" s="33">
        <v>43400.797222222223</v>
      </c>
      <c r="G4414" s="51">
        <f t="shared" si="552"/>
        <v>0.31388888888614019</v>
      </c>
      <c r="H4414" s="31" t="str">
        <f t="shared" si="553"/>
        <v>ACCEPTABLE</v>
      </c>
      <c r="J4414" s="33">
        <v>43401.131944444445</v>
      </c>
      <c r="K4414" s="33">
        <v>43401.14166666667</v>
      </c>
      <c r="L4414" s="27">
        <f t="shared" si="554"/>
        <v>9.7222222248092294E-3</v>
      </c>
      <c r="M4414" s="28" t="str">
        <f t="shared" si="555"/>
        <v>TRUE</v>
      </c>
      <c r="N4414" s="31" t="s">
        <v>41</v>
      </c>
      <c r="O4414" s="29" t="s">
        <v>398</v>
      </c>
      <c r="P4414"/>
      <c r="Q4414"/>
      <c r="R4414"/>
      <c r="S4414"/>
      <c r="T4414"/>
      <c r="U4414"/>
      <c r="V4414"/>
      <c r="W4414"/>
    </row>
    <row r="4415" spans="1:23" ht="27" customHeight="1" thickBot="1" x14ac:dyDescent="0.3">
      <c r="A4415" s="97">
        <v>20908</v>
      </c>
      <c r="B4415" s="74">
        <v>4546</v>
      </c>
      <c r="C4415" s="75" t="s">
        <v>1905</v>
      </c>
      <c r="D4415" s="76">
        <v>43401.142361111109</v>
      </c>
      <c r="E4415" s="74" t="s">
        <v>39</v>
      </c>
      <c r="F4415" s="33">
        <v>43400.797222222223</v>
      </c>
      <c r="G4415" s="51">
        <f t="shared" si="552"/>
        <v>0.34513888888614019</v>
      </c>
      <c r="H4415" s="31" t="str">
        <f t="shared" si="553"/>
        <v>ACCEPTABLE</v>
      </c>
      <c r="J4415" s="33">
        <v>43401.15347222222</v>
      </c>
      <c r="K4415" s="33">
        <v>43401.163194444445</v>
      </c>
      <c r="L4415" s="27">
        <f t="shared" si="554"/>
        <v>9.7222222248092294E-3</v>
      </c>
      <c r="M4415" s="28" t="str">
        <f t="shared" si="555"/>
        <v>TRUE</v>
      </c>
      <c r="N4415" s="31" t="s">
        <v>39</v>
      </c>
      <c r="O4415" s="29" t="s">
        <v>897</v>
      </c>
      <c r="P4415"/>
      <c r="Q4415"/>
      <c r="R4415"/>
      <c r="S4415"/>
      <c r="T4415"/>
      <c r="U4415"/>
      <c r="V4415"/>
      <c r="W4415"/>
    </row>
    <row r="4416" spans="1:23" ht="27" customHeight="1" thickBot="1" x14ac:dyDescent="0.3">
      <c r="A4416" s="98">
        <v>20909</v>
      </c>
      <c r="B4416" s="78">
        <v>4545</v>
      </c>
      <c r="C4416" s="79" t="s">
        <v>51</v>
      </c>
      <c r="D4416" s="80">
        <v>43401.340277777781</v>
      </c>
      <c r="E4416" s="78" t="s">
        <v>41</v>
      </c>
      <c r="F4416" s="33">
        <v>43401.234722222223</v>
      </c>
      <c r="G4416" s="51">
        <f t="shared" si="552"/>
        <v>0.1055555555576575</v>
      </c>
      <c r="H4416" s="31" t="str">
        <f t="shared" si="553"/>
        <v>ACCEPTABLE</v>
      </c>
      <c r="J4416" s="33">
        <v>43401.336805555555</v>
      </c>
      <c r="K4416" s="33">
        <v>43401.347222222219</v>
      </c>
      <c r="L4416" s="27">
        <f t="shared" si="554"/>
        <v>1.0416666664241347E-2</v>
      </c>
      <c r="M4416" s="28" t="str">
        <f t="shared" si="555"/>
        <v>TRUE</v>
      </c>
      <c r="N4416" s="31" t="s">
        <v>41</v>
      </c>
      <c r="O4416" s="29" t="s">
        <v>2048</v>
      </c>
      <c r="P4416"/>
      <c r="Q4416"/>
      <c r="R4416"/>
      <c r="S4416"/>
      <c r="T4416"/>
      <c r="U4416"/>
      <c r="V4416"/>
      <c r="W4416"/>
    </row>
    <row r="4417" spans="1:23" ht="27" customHeight="1" thickBot="1" x14ac:dyDescent="0.3">
      <c r="A4417" s="98">
        <v>20909</v>
      </c>
      <c r="B4417" s="78">
        <v>4546</v>
      </c>
      <c r="C4417" s="79" t="s">
        <v>340</v>
      </c>
      <c r="D4417" s="80">
        <v>43401.368055555555</v>
      </c>
      <c r="E4417" s="78" t="s">
        <v>39</v>
      </c>
      <c r="F4417" s="33">
        <v>43401.234722222223</v>
      </c>
      <c r="G4417" s="51">
        <f t="shared" si="552"/>
        <v>0.13333333333139308</v>
      </c>
      <c r="H4417" s="31" t="str">
        <f t="shared" si="553"/>
        <v>ACCEPTABLE</v>
      </c>
      <c r="J4417" s="33">
        <v>43401.363194444442</v>
      </c>
      <c r="K4417" s="33">
        <v>43401.375694444447</v>
      </c>
      <c r="L4417" s="27">
        <f t="shared" si="554"/>
        <v>1.2500000004365575E-2</v>
      </c>
      <c r="M4417" s="28" t="str">
        <f t="shared" si="555"/>
        <v>TRUE</v>
      </c>
      <c r="N4417" s="31" t="s">
        <v>39</v>
      </c>
      <c r="O4417" s="29" t="s">
        <v>2049</v>
      </c>
      <c r="P4417"/>
      <c r="Q4417"/>
      <c r="R4417"/>
      <c r="S4417"/>
      <c r="T4417"/>
      <c r="U4417"/>
      <c r="V4417"/>
      <c r="W4417"/>
    </row>
    <row r="4418" spans="1:23" ht="27" customHeight="1" thickBot="1" x14ac:dyDescent="0.3">
      <c r="A4418" s="98">
        <v>20911</v>
      </c>
      <c r="B4418" s="78">
        <v>4547</v>
      </c>
      <c r="C4418" s="79" t="s">
        <v>340</v>
      </c>
      <c r="D4418" s="80">
        <v>43403.319444444445</v>
      </c>
      <c r="E4418" s="78" t="s">
        <v>41</v>
      </c>
      <c r="F4418" s="33">
        <v>43403.241666666669</v>
      </c>
      <c r="G4418" s="51">
        <f t="shared" si="552"/>
        <v>7.7777777776645962E-2</v>
      </c>
      <c r="H4418" s="31" t="str">
        <f t="shared" si="553"/>
        <v>ACCEPTABLE</v>
      </c>
      <c r="J4418" s="33">
        <v>43403.302777777775</v>
      </c>
      <c r="K4418" s="33">
        <v>43403.3125</v>
      </c>
      <c r="L4418" s="27">
        <f t="shared" si="554"/>
        <v>9.7222222248092294E-3</v>
      </c>
      <c r="M4418" s="28" t="str">
        <f t="shared" si="555"/>
        <v>TRUE</v>
      </c>
      <c r="N4418" s="31" t="s">
        <v>41</v>
      </c>
      <c r="O4418" s="29" t="s">
        <v>930</v>
      </c>
      <c r="P4418"/>
      <c r="Q4418"/>
      <c r="R4418"/>
      <c r="S4418"/>
      <c r="T4418"/>
      <c r="U4418"/>
      <c r="V4418"/>
      <c r="W4418"/>
    </row>
    <row r="4419" spans="1:23" ht="27" customHeight="1" thickBot="1" x14ac:dyDescent="0.3">
      <c r="A4419" s="98">
        <v>20912</v>
      </c>
      <c r="B4419" s="78">
        <v>4549</v>
      </c>
      <c r="C4419" s="79" t="s">
        <v>40</v>
      </c>
      <c r="D4419" s="80">
        <v>43403.364583333336</v>
      </c>
      <c r="E4419" s="78" t="s">
        <v>41</v>
      </c>
      <c r="F4419" s="33">
        <v>43403.241666666669</v>
      </c>
      <c r="G4419" s="51">
        <f t="shared" si="552"/>
        <v>0.12291666666715173</v>
      </c>
      <c r="H4419" s="31" t="str">
        <f t="shared" si="553"/>
        <v>ACCEPTABLE</v>
      </c>
      <c r="J4419" s="33">
        <v>43403.337500000001</v>
      </c>
      <c r="K4419" s="33">
        <v>43403.347916666666</v>
      </c>
      <c r="L4419" s="27">
        <f t="shared" si="554"/>
        <v>1.0416666664241347E-2</v>
      </c>
      <c r="M4419" s="28" t="str">
        <f t="shared" si="555"/>
        <v>TRUE</v>
      </c>
      <c r="N4419" s="31" t="s">
        <v>128</v>
      </c>
      <c r="O4419" s="29" t="s">
        <v>2050</v>
      </c>
      <c r="P4419"/>
      <c r="Q4419"/>
      <c r="R4419"/>
      <c r="S4419"/>
      <c r="T4419"/>
      <c r="U4419"/>
      <c r="V4419"/>
      <c r="W4419"/>
    </row>
    <row r="4420" spans="1:23" ht="27" customHeight="1" thickBot="1" x14ac:dyDescent="0.3">
      <c r="A4420" s="98">
        <v>20912</v>
      </c>
      <c r="B4420" s="78">
        <v>4550</v>
      </c>
      <c r="C4420" s="79" t="s">
        <v>40</v>
      </c>
      <c r="D4420" s="80">
        <v>43403.381944444445</v>
      </c>
      <c r="E4420" s="78" t="s">
        <v>39</v>
      </c>
      <c r="F4420" s="33">
        <v>43403.241666666669</v>
      </c>
      <c r="G4420" s="51">
        <f t="shared" si="552"/>
        <v>0.14027777777664596</v>
      </c>
      <c r="H4420" s="31" t="str">
        <f t="shared" si="553"/>
        <v>ACCEPTABLE</v>
      </c>
      <c r="J4420" s="33">
        <v>43403.359722222223</v>
      </c>
      <c r="K4420" s="33">
        <v>43403.370833333334</v>
      </c>
      <c r="L4420" s="27">
        <f t="shared" si="554"/>
        <v>1.1111111110949423E-2</v>
      </c>
      <c r="M4420" s="28" t="str">
        <f t="shared" si="555"/>
        <v>TRUE</v>
      </c>
      <c r="N4420" s="31" t="s">
        <v>39</v>
      </c>
      <c r="O4420" s="29" t="s">
        <v>1760</v>
      </c>
      <c r="P4420"/>
      <c r="Q4420"/>
      <c r="R4420"/>
      <c r="S4420"/>
      <c r="T4420"/>
      <c r="U4420"/>
      <c r="V4420"/>
      <c r="W4420"/>
    </row>
    <row r="4421" spans="1:23" ht="27" customHeight="1" thickBot="1" x14ac:dyDescent="0.3">
      <c r="A4421" s="98">
        <v>20911</v>
      </c>
      <c r="B4421" s="78">
        <v>4551</v>
      </c>
      <c r="C4421" s="79" t="s">
        <v>99</v>
      </c>
      <c r="D4421" s="80">
        <v>43404.277777777781</v>
      </c>
      <c r="E4421" s="78" t="s">
        <v>41</v>
      </c>
      <c r="F4421" s="33">
        <v>43404.220833333333</v>
      </c>
      <c r="G4421" s="51">
        <f t="shared" si="552"/>
        <v>5.6944444448163267E-2</v>
      </c>
      <c r="H4421" s="31" t="str">
        <f t="shared" si="553"/>
        <v>ACCEPTABLE</v>
      </c>
      <c r="J4421" s="33">
        <v>43404.279861111114</v>
      </c>
      <c r="K4421" s="33">
        <v>43404.290277777778</v>
      </c>
      <c r="L4421" s="27">
        <f t="shared" si="554"/>
        <v>1.0416666664241347E-2</v>
      </c>
      <c r="M4421" s="28" t="str">
        <f t="shared" si="555"/>
        <v>TRUE</v>
      </c>
      <c r="N4421" s="31" t="s">
        <v>41</v>
      </c>
      <c r="O4421" s="29" t="s">
        <v>446</v>
      </c>
      <c r="P4421"/>
      <c r="Q4421"/>
      <c r="R4421"/>
      <c r="S4421"/>
      <c r="T4421"/>
      <c r="U4421"/>
      <c r="V4421"/>
      <c r="W4421"/>
    </row>
    <row r="4422" spans="1:23" ht="27" customHeight="1" thickBot="1" x14ac:dyDescent="0.3">
      <c r="A4422" s="98">
        <v>20911</v>
      </c>
      <c r="B4422" s="78">
        <v>4552</v>
      </c>
      <c r="C4422" s="79" t="s">
        <v>340</v>
      </c>
      <c r="D4422" s="80">
        <v>43404.305555555555</v>
      </c>
      <c r="E4422" s="78" t="s">
        <v>39</v>
      </c>
      <c r="F4422" s="33">
        <v>43404.220833333333</v>
      </c>
      <c r="G4422" s="51">
        <f t="shared" si="552"/>
        <v>8.4722222221898846E-2</v>
      </c>
      <c r="H4422" s="31" t="str">
        <f t="shared" si="553"/>
        <v>ACCEPTABLE</v>
      </c>
      <c r="J4422" s="33">
        <v>43404.319444444445</v>
      </c>
      <c r="K4422" s="33">
        <v>43404.330555555556</v>
      </c>
      <c r="L4422" s="27">
        <f t="shared" si="554"/>
        <v>1.1111111110949423E-2</v>
      </c>
      <c r="M4422" s="28" t="str">
        <f t="shared" si="555"/>
        <v>TRUE</v>
      </c>
      <c r="N4422" s="31" t="s">
        <v>39</v>
      </c>
      <c r="O4422" s="29" t="s">
        <v>1619</v>
      </c>
      <c r="P4422"/>
      <c r="Q4422"/>
      <c r="R4422"/>
      <c r="S4422"/>
      <c r="T4422"/>
      <c r="U4422"/>
      <c r="V4422"/>
      <c r="W4422"/>
    </row>
    <row r="4423" spans="1:23" ht="27" customHeight="1" thickBot="1" x14ac:dyDescent="0.3">
      <c r="A4423" s="98">
        <v>20912</v>
      </c>
      <c r="B4423" s="78">
        <v>4553</v>
      </c>
      <c r="C4423" s="79" t="s">
        <v>40</v>
      </c>
      <c r="D4423" s="80">
        <v>43404.361111111109</v>
      </c>
      <c r="E4423" s="78" t="s">
        <v>41</v>
      </c>
      <c r="F4423" s="33">
        <v>43404.220833333333</v>
      </c>
      <c r="G4423" s="51">
        <f t="shared" si="552"/>
        <v>0.14027777777664596</v>
      </c>
      <c r="H4423" s="31" t="str">
        <f t="shared" si="553"/>
        <v>ACCEPTABLE</v>
      </c>
      <c r="J4423" s="33">
        <v>43404.354166666664</v>
      </c>
      <c r="K4423" s="33">
        <v>43404.369444444441</v>
      </c>
      <c r="L4423" s="27">
        <f t="shared" si="554"/>
        <v>1.5277777776645962E-2</v>
      </c>
      <c r="M4423" s="28" t="str">
        <f t="shared" si="555"/>
        <v>TRUE</v>
      </c>
      <c r="N4423" s="31" t="s">
        <v>41</v>
      </c>
      <c r="O4423" s="29" t="s">
        <v>2051</v>
      </c>
      <c r="P4423"/>
      <c r="Q4423"/>
      <c r="R4423"/>
      <c r="S4423"/>
      <c r="T4423"/>
      <c r="U4423"/>
      <c r="V4423"/>
      <c r="W4423"/>
    </row>
    <row r="4424" spans="1:23" ht="27" customHeight="1" thickBot="1" x14ac:dyDescent="0.3">
      <c r="A4424" s="98">
        <v>20912</v>
      </c>
      <c r="B4424" s="78">
        <v>4554</v>
      </c>
      <c r="C4424" s="79" t="s">
        <v>43</v>
      </c>
      <c r="D4424" s="80">
        <v>43404.395833333336</v>
      </c>
      <c r="E4424" s="78" t="s">
        <v>39</v>
      </c>
      <c r="F4424" s="33">
        <v>43404.220833333333</v>
      </c>
      <c r="G4424" s="51">
        <f t="shared" si="552"/>
        <v>0.17500000000291038</v>
      </c>
      <c r="H4424" s="31" t="str">
        <f t="shared" si="553"/>
        <v>ACCEPTABLE</v>
      </c>
      <c r="J4424" s="33">
        <v>43404.381249999999</v>
      </c>
      <c r="K4424" s="33">
        <v>43404.39166666667</v>
      </c>
      <c r="L4424" s="27">
        <f t="shared" si="554"/>
        <v>1.0416666671517305E-2</v>
      </c>
      <c r="M4424" s="28" t="str">
        <f t="shared" si="555"/>
        <v>TRUE</v>
      </c>
      <c r="N4424" s="31" t="s">
        <v>39</v>
      </c>
      <c r="O4424" s="29" t="s">
        <v>2052</v>
      </c>
      <c r="P4424"/>
      <c r="Q4424"/>
      <c r="R4424"/>
      <c r="S4424"/>
      <c r="T4424"/>
      <c r="U4424"/>
      <c r="V4424"/>
      <c r="W4424"/>
    </row>
    <row r="4425" spans="1:23" ht="27" customHeight="1" thickBot="1" x14ac:dyDescent="0.3">
      <c r="A4425" s="97">
        <v>20913</v>
      </c>
      <c r="B4425" s="74">
        <v>4555</v>
      </c>
      <c r="C4425" s="75" t="s">
        <v>40</v>
      </c>
      <c r="D4425" s="76">
        <v>43404.8125</v>
      </c>
      <c r="E4425" s="74" t="s">
        <v>41</v>
      </c>
      <c r="F4425" s="33">
        <v>43404.793055555558</v>
      </c>
      <c r="G4425" s="51">
        <f t="shared" si="552"/>
        <v>1.9444444442342501E-2</v>
      </c>
      <c r="H4425" s="31" t="str">
        <f t="shared" si="553"/>
        <v>TOO LATE</v>
      </c>
      <c r="J4425" s="33">
        <v>43404.816666666666</v>
      </c>
      <c r="K4425" s="33">
        <v>43404.824999999997</v>
      </c>
      <c r="L4425" s="27">
        <f t="shared" si="554"/>
        <v>8.333333331393078E-3</v>
      </c>
      <c r="M4425" s="28" t="str">
        <f t="shared" si="555"/>
        <v>TRUE</v>
      </c>
      <c r="N4425" s="31" t="s">
        <v>41</v>
      </c>
      <c r="O4425" s="29" t="s">
        <v>2053</v>
      </c>
      <c r="P4425"/>
      <c r="Q4425"/>
      <c r="R4425"/>
      <c r="S4425"/>
      <c r="T4425"/>
      <c r="U4425"/>
      <c r="V4425"/>
      <c r="W4425"/>
    </row>
    <row r="4426" spans="1:23" ht="27" customHeight="1" thickBot="1" x14ac:dyDescent="0.3">
      <c r="A4426" s="97">
        <v>20913</v>
      </c>
      <c r="B4426" s="74">
        <v>4556</v>
      </c>
      <c r="C4426" s="75" t="s">
        <v>43</v>
      </c>
      <c r="D4426" s="76">
        <v>43404.847222222219</v>
      </c>
      <c r="E4426" s="74" t="s">
        <v>39</v>
      </c>
      <c r="F4426" s="33">
        <v>43404.793055555558</v>
      </c>
      <c r="G4426" s="51">
        <f t="shared" si="552"/>
        <v>5.4166666661330964E-2</v>
      </c>
      <c r="H4426" s="31" t="str">
        <f t="shared" si="553"/>
        <v>ACCEPTABLE</v>
      </c>
      <c r="J4426" s="33">
        <v>43404.854166666664</v>
      </c>
      <c r="K4426" s="33">
        <v>43404.864583333336</v>
      </c>
      <c r="L4426" s="27">
        <f t="shared" si="554"/>
        <v>1.0416666671517305E-2</v>
      </c>
      <c r="M4426" s="28" t="str">
        <f t="shared" si="555"/>
        <v>TRUE</v>
      </c>
      <c r="N4426" s="31" t="s">
        <v>39</v>
      </c>
      <c r="O4426" s="29" t="s">
        <v>398</v>
      </c>
      <c r="P4426"/>
      <c r="Q4426"/>
      <c r="R4426"/>
      <c r="S4426"/>
      <c r="T4426"/>
      <c r="U4426"/>
      <c r="V4426"/>
      <c r="W4426"/>
    </row>
    <row r="4427" spans="1:23" ht="27" customHeight="1" thickBot="1" x14ac:dyDescent="0.3">
      <c r="A4427" s="98">
        <v>20913</v>
      </c>
      <c r="B4427" s="78">
        <v>4557</v>
      </c>
      <c r="C4427" s="79" t="s">
        <v>43</v>
      </c>
      <c r="D4427" s="80">
        <v>43405.319444444445</v>
      </c>
      <c r="E4427" s="78" t="s">
        <v>41</v>
      </c>
      <c r="F4427" s="33">
        <v>43405.259027777778</v>
      </c>
      <c r="G4427" s="51">
        <f t="shared" ref="G4427:G4485" si="556">IF(D4427="","",D4427-F4427)</f>
        <v>6.0416666667151731E-2</v>
      </c>
      <c r="H4427" s="31" t="str">
        <f t="shared" si="553"/>
        <v>ACCEPTABLE</v>
      </c>
      <c r="J4427" s="33">
        <v>43405.320833333331</v>
      </c>
      <c r="K4427" s="33">
        <v>43405.330555555556</v>
      </c>
      <c r="L4427" s="27">
        <f t="shared" si="554"/>
        <v>9.7222222248092294E-3</v>
      </c>
      <c r="M4427" s="28" t="str">
        <f t="shared" si="555"/>
        <v>TRUE</v>
      </c>
      <c r="N4427" s="31" t="s">
        <v>41</v>
      </c>
      <c r="O4427" s="29" t="s">
        <v>398</v>
      </c>
      <c r="P4427"/>
      <c r="Q4427"/>
      <c r="R4427"/>
      <c r="S4427"/>
      <c r="T4427"/>
      <c r="U4427"/>
      <c r="V4427"/>
      <c r="W4427"/>
    </row>
    <row r="4428" spans="1:23" ht="27" customHeight="1" thickBot="1" x14ac:dyDescent="0.3">
      <c r="A4428" s="98">
        <v>20913</v>
      </c>
      <c r="B4428" s="78">
        <v>4558</v>
      </c>
      <c r="C4428" s="79" t="s">
        <v>40</v>
      </c>
      <c r="D4428" s="80">
        <v>43405.347222222219</v>
      </c>
      <c r="E4428" s="78" t="s">
        <v>39</v>
      </c>
      <c r="F4428" s="33">
        <v>43405.259027777778</v>
      </c>
      <c r="G4428" s="51">
        <f t="shared" si="556"/>
        <v>8.819444444088731E-2</v>
      </c>
      <c r="H4428" s="31" t="str">
        <f t="shared" si="553"/>
        <v>ACCEPTABLE</v>
      </c>
      <c r="J4428" s="33">
        <v>43405.342361111114</v>
      </c>
      <c r="K4428" s="33">
        <v>43405.351388888892</v>
      </c>
      <c r="L4428" s="27">
        <f t="shared" si="554"/>
        <v>9.0277777781011537E-3</v>
      </c>
      <c r="M4428" s="28" t="str">
        <f t="shared" si="555"/>
        <v>TRUE</v>
      </c>
      <c r="N4428" s="31" t="s">
        <v>39</v>
      </c>
      <c r="O4428" s="29" t="s">
        <v>2054</v>
      </c>
      <c r="P4428"/>
      <c r="Q4428"/>
      <c r="R4428"/>
      <c r="S4428"/>
      <c r="T4428"/>
      <c r="U4428"/>
      <c r="V4428"/>
      <c r="W4428"/>
    </row>
    <row r="4429" spans="1:23" ht="27" customHeight="1" thickBot="1" x14ac:dyDescent="0.3">
      <c r="A4429" s="97">
        <v>20914</v>
      </c>
      <c r="B4429" s="74">
        <v>4559</v>
      </c>
      <c r="C4429" s="75" t="s">
        <v>40</v>
      </c>
      <c r="D4429" s="76">
        <v>43405.402777777781</v>
      </c>
      <c r="E4429" s="74" t="s">
        <v>41</v>
      </c>
      <c r="F4429" s="33">
        <v>43405.259027777778</v>
      </c>
      <c r="G4429" s="51">
        <f t="shared" si="556"/>
        <v>0.14375000000291038</v>
      </c>
      <c r="H4429" s="31" t="str">
        <f t="shared" si="553"/>
        <v>ACCEPTABLE</v>
      </c>
      <c r="J4429" s="33">
        <v>43405.381944444445</v>
      </c>
      <c r="K4429" s="33">
        <v>43405.392361111109</v>
      </c>
      <c r="L4429" s="27">
        <f t="shared" si="554"/>
        <v>1.0416666664241347E-2</v>
      </c>
      <c r="M4429" s="28" t="str">
        <f t="shared" si="555"/>
        <v>TRUE</v>
      </c>
      <c r="N4429" s="31" t="s">
        <v>41</v>
      </c>
      <c r="O4429" s="29" t="s">
        <v>2055</v>
      </c>
      <c r="P4429"/>
      <c r="Q4429"/>
      <c r="R4429"/>
      <c r="S4429"/>
      <c r="T4429"/>
      <c r="U4429"/>
      <c r="V4429"/>
      <c r="W4429"/>
    </row>
    <row r="4430" spans="1:23" ht="27" customHeight="1" thickBot="1" x14ac:dyDescent="0.3">
      <c r="A4430" s="97">
        <v>20914</v>
      </c>
      <c r="B4430" s="74">
        <v>4560</v>
      </c>
      <c r="C4430" s="75" t="s">
        <v>43</v>
      </c>
      <c r="D4430" s="76">
        <v>43405.4375</v>
      </c>
      <c r="E4430" s="74" t="s">
        <v>39</v>
      </c>
      <c r="F4430" s="33">
        <v>43405.259027777778</v>
      </c>
      <c r="G4430" s="51">
        <f t="shared" si="556"/>
        <v>0.17847222222189885</v>
      </c>
      <c r="H4430" s="31" t="str">
        <f t="shared" ref="H4430:H4488" si="557">IF(D4430-F4430&lt;0,"TOO LATE",IF(G4430="","",IF(OR(DAY(D4430-F4430)&gt;1,AND(HOUR(D4430-F4430)&gt;HOUR("0:59"),(SIGN(D4430-F4430)=1))),"ACCEPTABLE","TOO LATE")))</f>
        <v>ACCEPTABLE</v>
      </c>
      <c r="J4430" s="33">
        <v>43405.423611111109</v>
      </c>
      <c r="K4430" s="33">
        <v>43405.433333333334</v>
      </c>
      <c r="L4430" s="27">
        <f t="shared" si="554"/>
        <v>9.7222222248092294E-3</v>
      </c>
      <c r="M4430" s="28" t="str">
        <f t="shared" si="555"/>
        <v>TRUE</v>
      </c>
      <c r="N4430" s="31" t="s">
        <v>39</v>
      </c>
      <c r="O4430" s="29" t="s">
        <v>398</v>
      </c>
      <c r="P4430"/>
      <c r="Q4430"/>
      <c r="R4430"/>
      <c r="S4430"/>
      <c r="T4430"/>
      <c r="U4430"/>
      <c r="V4430"/>
      <c r="W4430"/>
    </row>
    <row r="4431" spans="1:23" ht="27" customHeight="1" thickBot="1" x14ac:dyDescent="0.3">
      <c r="A4431" s="97">
        <v>20915</v>
      </c>
      <c r="B4431" s="74">
        <v>4561</v>
      </c>
      <c r="C4431" s="75" t="s">
        <v>1905</v>
      </c>
      <c r="D4431" s="76">
        <v>43405.8125</v>
      </c>
      <c r="E4431" s="74" t="s">
        <v>41</v>
      </c>
      <c r="F4431" s="33">
        <v>43405.797222222223</v>
      </c>
      <c r="G4431" s="51">
        <f t="shared" si="556"/>
        <v>1.5277777776645962E-2</v>
      </c>
      <c r="H4431" s="31" t="str">
        <f t="shared" si="557"/>
        <v>TOO LATE</v>
      </c>
      <c r="J4431" s="33">
        <v>43405.802083333336</v>
      </c>
      <c r="K4431" s="33">
        <v>43405.813194444447</v>
      </c>
      <c r="L4431" s="27">
        <f t="shared" ref="L4431:L4489" si="558">IF(OR(K4431="",J4431=""), "Incomplete Data", K4431-J4431)</f>
        <v>1.1111111110949423E-2</v>
      </c>
      <c r="M4431" s="28" t="str">
        <f t="shared" ref="M4431:M4489" si="559">_xlfn.IFS(OR(J4431=0,K4431=0,L4431=""), "Incomplete Data", OR(L4431&gt;$M$5,L4431&lt;-$M$5),"FALSE",  OR(L4431&lt;=$M$5,L4431&gt;-$M$5), "TRUE")</f>
        <v>TRUE</v>
      </c>
      <c r="N4431" s="31" t="s">
        <v>41</v>
      </c>
      <c r="O4431" s="29" t="s">
        <v>1553</v>
      </c>
      <c r="P4431"/>
      <c r="Q4431"/>
      <c r="R4431"/>
      <c r="S4431"/>
      <c r="T4431"/>
      <c r="U4431"/>
      <c r="V4431"/>
      <c r="W4431"/>
    </row>
    <row r="4432" spans="1:23" ht="27" customHeight="1" thickBot="1" x14ac:dyDescent="0.3">
      <c r="A4432" s="97">
        <v>20915</v>
      </c>
      <c r="B4432" s="74">
        <v>4562</v>
      </c>
      <c r="C4432" s="75" t="s">
        <v>43</v>
      </c>
      <c r="D4432" s="76">
        <v>43405.847222222219</v>
      </c>
      <c r="E4432" s="74" t="s">
        <v>39</v>
      </c>
      <c r="F4432" s="33">
        <v>43405.797222222223</v>
      </c>
      <c r="G4432" s="51">
        <f t="shared" si="556"/>
        <v>4.9999999995634425E-2</v>
      </c>
      <c r="H4432" s="31" t="str">
        <f t="shared" si="557"/>
        <v>ACCEPTABLE</v>
      </c>
      <c r="J4432" s="33">
        <v>43405.836111111108</v>
      </c>
      <c r="K4432" s="33">
        <v>43405.845833333333</v>
      </c>
      <c r="L4432" s="27">
        <f t="shared" si="558"/>
        <v>9.7222222248092294E-3</v>
      </c>
      <c r="M4432" s="28" t="str">
        <f t="shared" si="559"/>
        <v>TRUE</v>
      </c>
      <c r="N4432" s="31" t="s">
        <v>39</v>
      </c>
      <c r="O4432" s="29" t="s">
        <v>485</v>
      </c>
      <c r="P4432"/>
      <c r="Q4432"/>
      <c r="R4432"/>
      <c r="S4432"/>
      <c r="T4432"/>
      <c r="U4432"/>
      <c r="V4432"/>
      <c r="W4432"/>
    </row>
    <row r="4433" spans="1:23" ht="27" customHeight="1" thickBot="1" x14ac:dyDescent="0.3">
      <c r="A4433" s="97">
        <v>20914</v>
      </c>
      <c r="B4433" s="74">
        <v>4563</v>
      </c>
      <c r="C4433" s="75" t="s">
        <v>43</v>
      </c>
      <c r="D4433" s="76">
        <v>43406.493055555555</v>
      </c>
      <c r="E4433" s="74" t="s">
        <v>41</v>
      </c>
      <c r="F4433" s="33">
        <v>43406.286111111112</v>
      </c>
      <c r="G4433" s="51">
        <f t="shared" si="556"/>
        <v>0.2069444444423425</v>
      </c>
      <c r="H4433" s="31" t="str">
        <f t="shared" si="557"/>
        <v>ACCEPTABLE</v>
      </c>
      <c r="J4433" s="33">
        <v>43406.540972222225</v>
      </c>
      <c r="K4433" s="33">
        <v>43406.550694444442</v>
      </c>
      <c r="L4433" s="27">
        <f t="shared" si="558"/>
        <v>9.7222222175332718E-3</v>
      </c>
      <c r="M4433" s="28" t="str">
        <f t="shared" si="559"/>
        <v>TRUE</v>
      </c>
      <c r="N4433" s="31" t="s">
        <v>41</v>
      </c>
      <c r="O4433" s="29" t="s">
        <v>1272</v>
      </c>
      <c r="P4433"/>
      <c r="Q4433"/>
      <c r="R4433"/>
      <c r="S4433"/>
      <c r="T4433"/>
      <c r="U4433"/>
      <c r="V4433"/>
      <c r="W4433"/>
    </row>
    <row r="4434" spans="1:23" ht="27" customHeight="1" thickBot="1" x14ac:dyDescent="0.3">
      <c r="A4434" s="97">
        <v>20914</v>
      </c>
      <c r="B4434" s="74">
        <v>4564</v>
      </c>
      <c r="C4434" s="75" t="s">
        <v>43</v>
      </c>
      <c r="D4434" s="76">
        <v>43406.631944444445</v>
      </c>
      <c r="E4434" s="74" t="s">
        <v>41</v>
      </c>
      <c r="F4434" s="33">
        <v>43406.286111111112</v>
      </c>
      <c r="G4434" s="51">
        <f t="shared" si="556"/>
        <v>0.34583333333284827</v>
      </c>
      <c r="H4434" s="31" t="str">
        <f t="shared" si="557"/>
        <v>ACCEPTABLE</v>
      </c>
      <c r="J4434" s="33">
        <v>43406.628472222219</v>
      </c>
      <c r="K4434" s="33">
        <v>43406.644444444442</v>
      </c>
      <c r="L4434" s="27">
        <f t="shared" si="558"/>
        <v>1.5972222223354038E-2</v>
      </c>
      <c r="M4434" s="28" t="str">
        <f t="shared" si="559"/>
        <v>TRUE</v>
      </c>
      <c r="N4434" s="31" t="s">
        <v>41</v>
      </c>
      <c r="O4434" s="29" t="s">
        <v>44</v>
      </c>
      <c r="P4434"/>
      <c r="Q4434"/>
      <c r="R4434"/>
      <c r="S4434"/>
      <c r="T4434"/>
      <c r="U4434"/>
      <c r="V4434"/>
      <c r="W4434"/>
    </row>
    <row r="4435" spans="1:23" ht="27" customHeight="1" thickBot="1" x14ac:dyDescent="0.3">
      <c r="A4435" s="98">
        <v>20914</v>
      </c>
      <c r="B4435" s="78">
        <v>4565</v>
      </c>
      <c r="C4435" s="79" t="s">
        <v>1905</v>
      </c>
      <c r="D4435" s="80">
        <v>43406.663194444445</v>
      </c>
      <c r="E4435" s="78" t="s">
        <v>39</v>
      </c>
      <c r="F4435" s="33">
        <v>43406.286111111112</v>
      </c>
      <c r="G4435" s="51">
        <f t="shared" si="556"/>
        <v>0.37708333333284827</v>
      </c>
      <c r="H4435" s="31" t="str">
        <f t="shared" si="557"/>
        <v>ACCEPTABLE</v>
      </c>
      <c r="J4435" s="33">
        <v>43406.670138888891</v>
      </c>
      <c r="K4435" s="33">
        <v>43406.680555555555</v>
      </c>
      <c r="L4435" s="27">
        <f t="shared" si="558"/>
        <v>1.0416666664241347E-2</v>
      </c>
      <c r="M4435" s="28" t="str">
        <f t="shared" si="559"/>
        <v>TRUE</v>
      </c>
      <c r="N4435" s="31" t="s">
        <v>39</v>
      </c>
      <c r="O4435" s="29" t="s">
        <v>2056</v>
      </c>
      <c r="P4435"/>
      <c r="Q4435"/>
      <c r="R4435"/>
      <c r="S4435"/>
      <c r="T4435"/>
      <c r="U4435"/>
      <c r="V4435"/>
      <c r="W4435"/>
    </row>
    <row r="4436" spans="1:23" ht="27" customHeight="1" thickBot="1" x14ac:dyDescent="0.3">
      <c r="A4436" s="98">
        <v>20916</v>
      </c>
      <c r="B4436" s="78">
        <v>4566</v>
      </c>
      <c r="C4436" s="79" t="s">
        <v>1997</v>
      </c>
      <c r="D4436" s="80">
        <v>43406.715277777781</v>
      </c>
      <c r="E4436" s="78" t="s">
        <v>41</v>
      </c>
      <c r="F4436" s="33">
        <v>43406.286111111112</v>
      </c>
      <c r="G4436" s="51">
        <f t="shared" si="556"/>
        <v>0.42916666666860692</v>
      </c>
      <c r="H4436" s="31" t="str">
        <f t="shared" si="557"/>
        <v>ACCEPTABLE</v>
      </c>
      <c r="J4436" s="33">
        <v>43406.711805555555</v>
      </c>
      <c r="K4436" s="33">
        <v>43406.72152777778</v>
      </c>
      <c r="L4436" s="27">
        <f t="shared" si="558"/>
        <v>9.7222222248092294E-3</v>
      </c>
      <c r="M4436" s="28" t="str">
        <f t="shared" si="559"/>
        <v>TRUE</v>
      </c>
      <c r="N4436" s="31" t="s">
        <v>41</v>
      </c>
      <c r="O4436" s="29" t="s">
        <v>595</v>
      </c>
      <c r="P4436"/>
      <c r="Q4436"/>
      <c r="R4436"/>
      <c r="S4436"/>
      <c r="T4436"/>
      <c r="U4436"/>
      <c r="V4436"/>
      <c r="W4436"/>
    </row>
    <row r="4437" spans="1:23" ht="27" customHeight="1" thickBot="1" x14ac:dyDescent="0.3">
      <c r="A4437" s="98">
        <v>20916</v>
      </c>
      <c r="B4437" s="78">
        <v>4567</v>
      </c>
      <c r="C4437" s="79" t="s">
        <v>51</v>
      </c>
      <c r="D4437" s="80">
        <v>43406.75</v>
      </c>
      <c r="E4437" s="78" t="s">
        <v>39</v>
      </c>
      <c r="F4437" s="33">
        <v>43406.286111111112</v>
      </c>
      <c r="G4437" s="51">
        <f t="shared" si="556"/>
        <v>0.46388888888759539</v>
      </c>
      <c r="H4437" s="31" t="str">
        <f t="shared" si="557"/>
        <v>ACCEPTABLE</v>
      </c>
      <c r="J4437" s="33">
        <v>43406.739583333336</v>
      </c>
      <c r="K4437" s="33">
        <v>43406.751388888886</v>
      </c>
      <c r="L4437" s="27">
        <f t="shared" si="558"/>
        <v>1.1805555550381541E-2</v>
      </c>
      <c r="M4437" s="28" t="str">
        <f t="shared" si="559"/>
        <v>TRUE</v>
      </c>
      <c r="N4437" s="31" t="s">
        <v>39</v>
      </c>
      <c r="O4437" s="29" t="s">
        <v>485</v>
      </c>
      <c r="P4437"/>
      <c r="Q4437"/>
      <c r="R4437"/>
      <c r="S4437"/>
      <c r="T4437"/>
      <c r="U4437"/>
      <c r="V4437"/>
      <c r="W4437"/>
    </row>
    <row r="4438" spans="1:23" ht="27" customHeight="1" thickBot="1" x14ac:dyDescent="0.3">
      <c r="A4438" s="97">
        <v>20915</v>
      </c>
      <c r="B4438" s="74">
        <v>4568</v>
      </c>
      <c r="C4438" s="75" t="s">
        <v>43</v>
      </c>
      <c r="D4438" s="76">
        <v>43407.052083333336</v>
      </c>
      <c r="E4438" s="74" t="s">
        <v>41</v>
      </c>
      <c r="F4438" s="33">
        <v>43406.825694444444</v>
      </c>
      <c r="G4438" s="51">
        <f t="shared" si="556"/>
        <v>0.22638888889196096</v>
      </c>
      <c r="H4438" s="31" t="str">
        <f t="shared" si="557"/>
        <v>ACCEPTABLE</v>
      </c>
      <c r="J4438" s="33">
        <v>43407.17291666667</v>
      </c>
      <c r="K4438" s="33">
        <v>43407.182638888888</v>
      </c>
      <c r="L4438" s="27">
        <f t="shared" si="558"/>
        <v>9.7222222175332718E-3</v>
      </c>
      <c r="M4438" s="28" t="str">
        <f t="shared" si="559"/>
        <v>TRUE</v>
      </c>
      <c r="N4438" s="31" t="s">
        <v>41</v>
      </c>
      <c r="O4438" s="29" t="s">
        <v>54</v>
      </c>
      <c r="P4438"/>
      <c r="Q4438"/>
      <c r="R4438"/>
      <c r="S4438"/>
      <c r="T4438"/>
      <c r="U4438"/>
      <c r="V4438"/>
      <c r="W4438"/>
    </row>
    <row r="4439" spans="1:23" ht="27" customHeight="1" thickBot="1" x14ac:dyDescent="0.3">
      <c r="A4439" s="97">
        <v>20917</v>
      </c>
      <c r="B4439" s="74">
        <v>4570</v>
      </c>
      <c r="C4439" s="75" t="s">
        <v>340</v>
      </c>
      <c r="D4439" s="76">
        <v>43407.444444444445</v>
      </c>
      <c r="E4439" s="74" t="s">
        <v>41</v>
      </c>
      <c r="F4439" s="33">
        <v>43407.290277777778</v>
      </c>
      <c r="G4439" s="51">
        <f t="shared" si="556"/>
        <v>0.15416666666715173</v>
      </c>
      <c r="H4439" s="31" t="str">
        <f t="shared" si="557"/>
        <v>ACCEPTABLE</v>
      </c>
      <c r="J4439" s="33">
        <v>43407.45416666667</v>
      </c>
      <c r="K4439" s="33">
        <v>43407.465277777781</v>
      </c>
      <c r="L4439" s="27">
        <f t="shared" si="558"/>
        <v>1.1111111110949423E-2</v>
      </c>
      <c r="M4439" s="28" t="str">
        <f t="shared" si="559"/>
        <v>TRUE</v>
      </c>
      <c r="N4439" s="31" t="s">
        <v>41</v>
      </c>
      <c r="O4439" s="29" t="s">
        <v>2057</v>
      </c>
      <c r="P4439"/>
      <c r="Q4439"/>
      <c r="R4439"/>
      <c r="S4439"/>
      <c r="T4439"/>
      <c r="U4439"/>
      <c r="V4439"/>
      <c r="W4439"/>
    </row>
    <row r="4440" spans="1:23" ht="27" customHeight="1" thickBot="1" x14ac:dyDescent="0.3">
      <c r="A4440" s="97">
        <v>20916</v>
      </c>
      <c r="B4440" s="74">
        <v>4571</v>
      </c>
      <c r="C4440" s="75" t="s">
        <v>340</v>
      </c>
      <c r="D4440" s="76">
        <v>43407.493055555555</v>
      </c>
      <c r="E4440" s="74" t="s">
        <v>39</v>
      </c>
      <c r="F4440" s="33">
        <v>43407.290277777778</v>
      </c>
      <c r="G4440" s="51">
        <f t="shared" si="556"/>
        <v>0.20277777777664596</v>
      </c>
      <c r="H4440" s="31" t="str">
        <f t="shared" si="557"/>
        <v>ACCEPTABLE</v>
      </c>
      <c r="J4440" s="33">
        <v>43407.503472222219</v>
      </c>
      <c r="K4440" s="33">
        <v>43407.517361111109</v>
      </c>
      <c r="L4440" s="27">
        <f t="shared" si="558"/>
        <v>1.3888888890505768E-2</v>
      </c>
      <c r="M4440" s="28" t="str">
        <f t="shared" si="559"/>
        <v>TRUE</v>
      </c>
      <c r="N4440" s="31" t="s">
        <v>39</v>
      </c>
      <c r="O4440" s="29" t="s">
        <v>418</v>
      </c>
      <c r="P4440"/>
      <c r="Q4440"/>
      <c r="R4440"/>
      <c r="S4440"/>
      <c r="T4440"/>
      <c r="U4440"/>
      <c r="V4440"/>
      <c r="W4440"/>
    </row>
    <row r="4441" spans="1:23" ht="27" customHeight="1" thickBot="1" x14ac:dyDescent="0.3">
      <c r="A4441" s="97">
        <v>20918</v>
      </c>
      <c r="B4441" s="74">
        <v>4572</v>
      </c>
      <c r="C4441" s="75" t="s">
        <v>311</v>
      </c>
      <c r="D4441" s="76">
        <v>43407.541666666664</v>
      </c>
      <c r="E4441" s="74" t="s">
        <v>41</v>
      </c>
      <c r="F4441" s="33">
        <v>43407.290277777778</v>
      </c>
      <c r="G4441" s="51">
        <f t="shared" si="556"/>
        <v>0.25138888888614019</v>
      </c>
      <c r="H4441" s="31" t="str">
        <f t="shared" si="557"/>
        <v>ACCEPTABLE</v>
      </c>
      <c r="J4441" s="33">
        <v>43407.535416666666</v>
      </c>
      <c r="K4441" s="33">
        <v>43407.553472222222</v>
      </c>
      <c r="L4441" s="27">
        <f t="shared" si="558"/>
        <v>1.8055555556202307E-2</v>
      </c>
      <c r="M4441" s="28" t="str">
        <f t="shared" si="559"/>
        <v>TRUE</v>
      </c>
      <c r="N4441" s="31" t="s">
        <v>41</v>
      </c>
      <c r="O4441" s="29" t="s">
        <v>2058</v>
      </c>
      <c r="P4441"/>
      <c r="Q4441"/>
      <c r="R4441"/>
      <c r="S4441"/>
      <c r="T4441"/>
      <c r="U4441"/>
      <c r="V4441"/>
      <c r="W4441"/>
    </row>
    <row r="4442" spans="1:23" ht="27" customHeight="1" thickBot="1" x14ac:dyDescent="0.3">
      <c r="A4442" s="97">
        <v>20918</v>
      </c>
      <c r="B4442" s="74">
        <v>4573</v>
      </c>
      <c r="C4442" s="75" t="s">
        <v>40</v>
      </c>
      <c r="D4442" s="76">
        <v>43407.569444444445</v>
      </c>
      <c r="E4442" s="74" t="s">
        <v>39</v>
      </c>
      <c r="F4442" s="33">
        <v>43407.290277777778</v>
      </c>
      <c r="G4442" s="51">
        <f t="shared" si="556"/>
        <v>0.27916666666715173</v>
      </c>
      <c r="H4442" s="31" t="str">
        <f t="shared" si="557"/>
        <v>ACCEPTABLE</v>
      </c>
      <c r="J4442" s="33">
        <v>43407.561111111114</v>
      </c>
      <c r="K4442" s="33">
        <v>43407.572916666664</v>
      </c>
      <c r="L4442" s="27">
        <f t="shared" si="558"/>
        <v>1.1805555550381541E-2</v>
      </c>
      <c r="M4442" s="28" t="str">
        <f t="shared" si="559"/>
        <v>TRUE</v>
      </c>
      <c r="N4442" s="31" t="s">
        <v>39</v>
      </c>
      <c r="O4442" s="29" t="s">
        <v>472</v>
      </c>
      <c r="P4442"/>
      <c r="Q4442"/>
      <c r="R4442"/>
      <c r="S4442"/>
      <c r="T4442"/>
      <c r="U4442"/>
      <c r="V4442"/>
      <c r="W4442"/>
    </row>
    <row r="4443" spans="1:23" ht="27" customHeight="1" thickBot="1" x14ac:dyDescent="0.3">
      <c r="A4443" s="97">
        <v>20917</v>
      </c>
      <c r="B4443" s="74">
        <v>4575</v>
      </c>
      <c r="C4443" s="75" t="s">
        <v>40</v>
      </c>
      <c r="D4443" s="76">
        <v>43408.177083333336</v>
      </c>
      <c r="E4443" s="74" t="s">
        <v>41</v>
      </c>
      <c r="F4443" s="33">
        <v>43407.931944444441</v>
      </c>
      <c r="G4443" s="51">
        <f t="shared" si="556"/>
        <v>0.24513888889487134</v>
      </c>
      <c r="H4443" s="31" t="str">
        <f t="shared" si="557"/>
        <v>ACCEPTABLE</v>
      </c>
      <c r="J4443" s="33">
        <v>43408.179166666669</v>
      </c>
      <c r="K4443" s="33">
        <v>43408.189583333333</v>
      </c>
      <c r="L4443" s="27">
        <f t="shared" si="558"/>
        <v>1.0416666664241347E-2</v>
      </c>
      <c r="M4443" s="28" t="str">
        <f t="shared" si="559"/>
        <v>TRUE</v>
      </c>
      <c r="N4443" s="31" t="s">
        <v>41</v>
      </c>
      <c r="O4443" s="29" t="s">
        <v>916</v>
      </c>
      <c r="P4443"/>
      <c r="Q4443"/>
      <c r="R4443"/>
      <c r="S4443"/>
      <c r="T4443"/>
      <c r="U4443"/>
      <c r="V4443"/>
      <c r="W4443"/>
    </row>
    <row r="4444" spans="1:23" ht="27" customHeight="1" thickBot="1" x14ac:dyDescent="0.3">
      <c r="A4444" s="98">
        <v>20919</v>
      </c>
      <c r="B4444" s="78">
        <v>4576</v>
      </c>
      <c r="C4444" s="79" t="s">
        <v>43</v>
      </c>
      <c r="D4444" s="80">
        <v>43408.277777777781</v>
      </c>
      <c r="E4444" s="78" t="s">
        <v>41</v>
      </c>
      <c r="F4444" s="33">
        <v>43407.931944444441</v>
      </c>
      <c r="G4444" s="51">
        <f t="shared" si="556"/>
        <v>0.34583333334012423</v>
      </c>
      <c r="H4444" s="31" t="str">
        <f t="shared" si="557"/>
        <v>ACCEPTABLE</v>
      </c>
      <c r="J4444" s="33">
        <v>43408.259722222225</v>
      </c>
      <c r="K4444" s="33">
        <v>43408.268750000003</v>
      </c>
      <c r="L4444" s="27">
        <f t="shared" si="558"/>
        <v>9.0277777781011537E-3</v>
      </c>
      <c r="M4444" s="28" t="str">
        <f t="shared" si="559"/>
        <v>TRUE</v>
      </c>
      <c r="N4444" s="31" t="s">
        <v>41</v>
      </c>
      <c r="O4444" s="29" t="s">
        <v>398</v>
      </c>
      <c r="P4444"/>
      <c r="Q4444"/>
      <c r="R4444"/>
      <c r="S4444"/>
      <c r="T4444"/>
      <c r="U4444"/>
      <c r="V4444"/>
      <c r="W4444"/>
    </row>
    <row r="4445" spans="1:23" ht="27" customHeight="1" thickBot="1" x14ac:dyDescent="0.3">
      <c r="A4445" s="98">
        <v>20919</v>
      </c>
      <c r="B4445" s="78">
        <v>4577</v>
      </c>
      <c r="C4445" s="79" t="s">
        <v>40</v>
      </c>
      <c r="D4445" s="80">
        <v>43408.298611111109</v>
      </c>
      <c r="E4445" s="78" t="s">
        <v>39</v>
      </c>
      <c r="F4445" s="33">
        <v>43407.931944444441</v>
      </c>
      <c r="G4445" s="51">
        <f t="shared" si="556"/>
        <v>0.36666666666860692</v>
      </c>
      <c r="H4445" s="31" t="str">
        <f t="shared" si="557"/>
        <v>ACCEPTABLE</v>
      </c>
      <c r="J4445" s="33">
        <v>43408.297222222223</v>
      </c>
      <c r="K4445" s="33">
        <v>43408.307638888888</v>
      </c>
      <c r="L4445" s="27">
        <f t="shared" si="558"/>
        <v>1.0416666664241347E-2</v>
      </c>
      <c r="M4445" s="28" t="str">
        <f t="shared" si="559"/>
        <v>TRUE</v>
      </c>
      <c r="N4445" s="31" t="s">
        <v>39</v>
      </c>
      <c r="O4445" s="29" t="s">
        <v>1914</v>
      </c>
      <c r="P4445"/>
      <c r="Q4445"/>
      <c r="R4445"/>
      <c r="S4445"/>
      <c r="T4445"/>
      <c r="U4445"/>
      <c r="V4445"/>
      <c r="W4445"/>
    </row>
    <row r="4446" spans="1:23" ht="27" customHeight="1" thickBot="1" x14ac:dyDescent="0.3">
      <c r="A4446" s="98">
        <v>20920</v>
      </c>
      <c r="B4446" s="78">
        <v>4578</v>
      </c>
      <c r="C4446" s="79" t="s">
        <v>340</v>
      </c>
      <c r="D4446" s="80">
        <v>43408.361111111109</v>
      </c>
      <c r="E4446" s="78" t="s">
        <v>41</v>
      </c>
      <c r="F4446" s="33">
        <v>43408.291666666664</v>
      </c>
      <c r="G4446" s="51">
        <f t="shared" si="556"/>
        <v>6.9444444445252884E-2</v>
      </c>
      <c r="H4446" s="31" t="str">
        <f t="shared" si="557"/>
        <v>ACCEPTABLE</v>
      </c>
      <c r="J4446" s="33">
        <v>43408.341666666667</v>
      </c>
      <c r="K4446" s="33">
        <v>43408.351388888892</v>
      </c>
      <c r="L4446" s="27">
        <f t="shared" si="558"/>
        <v>9.7222222248092294E-3</v>
      </c>
      <c r="M4446" s="28" t="str">
        <f t="shared" si="559"/>
        <v>TRUE</v>
      </c>
      <c r="N4446" s="31" t="s">
        <v>41</v>
      </c>
      <c r="O4446" s="29" t="s">
        <v>2059</v>
      </c>
      <c r="P4446"/>
      <c r="Q4446"/>
      <c r="R4446"/>
      <c r="S4446"/>
      <c r="T4446"/>
      <c r="U4446"/>
      <c r="V4446"/>
      <c r="W4446"/>
    </row>
    <row r="4447" spans="1:23" ht="27" customHeight="1" thickBot="1" x14ac:dyDescent="0.3">
      <c r="A4447" s="98">
        <v>20920</v>
      </c>
      <c r="B4447" s="78">
        <v>4579</v>
      </c>
      <c r="C4447" s="79" t="s">
        <v>51</v>
      </c>
      <c r="D4447" s="80">
        <v>43408.395833333336</v>
      </c>
      <c r="E4447" s="78" t="s">
        <v>39</v>
      </c>
      <c r="F4447" s="33">
        <v>43408.291666666664</v>
      </c>
      <c r="G4447" s="51">
        <f t="shared" si="556"/>
        <v>0.10416666667151731</v>
      </c>
      <c r="H4447" s="31" t="str">
        <f t="shared" si="557"/>
        <v>ACCEPTABLE</v>
      </c>
      <c r="J4447" s="33">
        <v>43408.37222222222</v>
      </c>
      <c r="K4447" s="33">
        <v>43408.382638888892</v>
      </c>
      <c r="L4447" s="27">
        <f t="shared" si="558"/>
        <v>1.0416666671517305E-2</v>
      </c>
      <c r="M4447" s="28" t="str">
        <f t="shared" si="559"/>
        <v>TRUE</v>
      </c>
      <c r="N4447" s="31" t="s">
        <v>39</v>
      </c>
      <c r="O4447" s="29" t="s">
        <v>96</v>
      </c>
      <c r="P4447"/>
      <c r="Q4447"/>
      <c r="R4447"/>
      <c r="S4447"/>
      <c r="T4447"/>
      <c r="U4447"/>
      <c r="V4447"/>
      <c r="W4447"/>
    </row>
    <row r="4448" spans="1:23" ht="27" customHeight="1" thickBot="1" x14ac:dyDescent="0.3">
      <c r="A4448" s="97">
        <v>20917</v>
      </c>
      <c r="B4448" s="74">
        <v>4580</v>
      </c>
      <c r="C4448" s="75" t="s">
        <v>68</v>
      </c>
      <c r="D4448" s="76">
        <v>43408.423611111109</v>
      </c>
      <c r="E4448" s="74" t="s">
        <v>41</v>
      </c>
      <c r="F4448" s="33">
        <v>43408.291666666664</v>
      </c>
      <c r="G4448" s="51">
        <f t="shared" si="556"/>
        <v>0.13194444444525288</v>
      </c>
      <c r="H4448" s="31" t="str">
        <f t="shared" si="557"/>
        <v>ACCEPTABLE</v>
      </c>
      <c r="J4448" s="33">
        <v>43408.442361111112</v>
      </c>
      <c r="K4448" s="33">
        <v>43408.451388888891</v>
      </c>
      <c r="L4448" s="27">
        <f t="shared" si="558"/>
        <v>9.0277777781011537E-3</v>
      </c>
      <c r="M4448" s="28" t="str">
        <f t="shared" si="559"/>
        <v>TRUE</v>
      </c>
      <c r="N4448" s="31" t="s">
        <v>41</v>
      </c>
      <c r="O4448" s="29" t="s">
        <v>2060</v>
      </c>
      <c r="P4448"/>
      <c r="Q4448"/>
      <c r="R4448"/>
      <c r="S4448"/>
      <c r="T4448"/>
      <c r="U4448"/>
      <c r="V4448"/>
      <c r="W4448"/>
    </row>
    <row r="4449" spans="1:23" ht="27" customHeight="1" thickBot="1" x14ac:dyDescent="0.3">
      <c r="A4449" s="97">
        <v>20917</v>
      </c>
      <c r="B4449" s="74">
        <v>4581</v>
      </c>
      <c r="C4449" s="75" t="s">
        <v>2061</v>
      </c>
      <c r="D4449" s="76">
        <v>43408.458333333336</v>
      </c>
      <c r="E4449" s="74" t="s">
        <v>39</v>
      </c>
      <c r="F4449" s="33">
        <v>43408.291666666664</v>
      </c>
      <c r="G4449" s="51">
        <f t="shared" si="556"/>
        <v>0.16666666667151731</v>
      </c>
      <c r="H4449" s="31" t="str">
        <f t="shared" si="557"/>
        <v>ACCEPTABLE</v>
      </c>
      <c r="J4449" s="33">
        <v>43408.457638888889</v>
      </c>
      <c r="K4449" s="33">
        <v>43408.466666666667</v>
      </c>
      <c r="L4449" s="27">
        <f t="shared" si="558"/>
        <v>9.0277777781011537E-3</v>
      </c>
      <c r="M4449" s="28" t="str">
        <f t="shared" si="559"/>
        <v>TRUE</v>
      </c>
      <c r="N4449" s="31" t="s">
        <v>39</v>
      </c>
      <c r="O4449" s="29" t="s">
        <v>916</v>
      </c>
      <c r="P4449"/>
      <c r="Q4449"/>
      <c r="R4449"/>
      <c r="S4449"/>
      <c r="T4449"/>
      <c r="U4449"/>
      <c r="V4449"/>
      <c r="W4449"/>
    </row>
    <row r="4450" spans="1:23" ht="27" customHeight="1" thickBot="1" x14ac:dyDescent="0.3">
      <c r="A4450" s="98">
        <v>20920</v>
      </c>
      <c r="B4450" s="78">
        <v>4582</v>
      </c>
      <c r="C4450" s="79" t="s">
        <v>68</v>
      </c>
      <c r="D4450" s="80">
        <v>43409.298611111109</v>
      </c>
      <c r="E4450" s="78" t="s">
        <v>41</v>
      </c>
      <c r="F4450" s="33">
        <v>43408.769444444442</v>
      </c>
      <c r="G4450" s="51">
        <f t="shared" si="556"/>
        <v>0.52916666666715173</v>
      </c>
      <c r="H4450" s="31" t="str">
        <f t="shared" si="557"/>
        <v>ACCEPTABLE</v>
      </c>
      <c r="J4450" s="33">
        <v>43409.304861111108</v>
      </c>
      <c r="K4450" s="33">
        <v>43409.313888888886</v>
      </c>
      <c r="L4450" s="27">
        <f t="shared" si="558"/>
        <v>9.0277777781011537E-3</v>
      </c>
      <c r="M4450" s="28" t="str">
        <f t="shared" si="559"/>
        <v>TRUE</v>
      </c>
      <c r="N4450" s="31" t="s">
        <v>41</v>
      </c>
      <c r="O4450" s="29" t="s">
        <v>96</v>
      </c>
      <c r="P4450"/>
      <c r="Q4450"/>
      <c r="R4450"/>
      <c r="S4450"/>
      <c r="T4450"/>
      <c r="U4450"/>
      <c r="V4450"/>
      <c r="W4450"/>
    </row>
    <row r="4451" spans="1:23" ht="27" customHeight="1" thickBot="1" x14ac:dyDescent="0.3">
      <c r="A4451" s="98">
        <v>20920</v>
      </c>
      <c r="B4451" s="78">
        <v>4583</v>
      </c>
      <c r="C4451" s="79" t="s">
        <v>2061</v>
      </c>
      <c r="D4451" s="80">
        <v>43409.326388888891</v>
      </c>
      <c r="E4451" s="78" t="s">
        <v>39</v>
      </c>
      <c r="F4451" s="33">
        <v>43408.769444444442</v>
      </c>
      <c r="G4451" s="51">
        <f t="shared" si="556"/>
        <v>0.55694444444816327</v>
      </c>
      <c r="H4451" s="31" t="str">
        <f t="shared" si="557"/>
        <v>ACCEPTABLE</v>
      </c>
      <c r="J4451" s="33">
        <v>43409.331944444442</v>
      </c>
      <c r="K4451" s="33">
        <v>43409.341666666667</v>
      </c>
      <c r="L4451" s="27">
        <f t="shared" si="558"/>
        <v>9.7222222248092294E-3</v>
      </c>
      <c r="M4451" s="28" t="str">
        <f t="shared" si="559"/>
        <v>TRUE</v>
      </c>
      <c r="N4451" s="31" t="s">
        <v>39</v>
      </c>
      <c r="O4451" s="29" t="s">
        <v>2059</v>
      </c>
      <c r="P4451"/>
      <c r="Q4451"/>
      <c r="R4451"/>
      <c r="S4451"/>
      <c r="T4451"/>
      <c r="U4451"/>
      <c r="V4451"/>
      <c r="W4451"/>
    </row>
    <row r="4452" spans="1:23" ht="27" customHeight="1" thickBot="1" x14ac:dyDescent="0.3">
      <c r="A4452" s="98">
        <v>20921</v>
      </c>
      <c r="B4452" s="78">
        <v>4584</v>
      </c>
      <c r="C4452" s="79" t="s">
        <v>2061</v>
      </c>
      <c r="D4452" s="80">
        <v>43410.298611111109</v>
      </c>
      <c r="E4452" s="78" t="s">
        <v>41</v>
      </c>
      <c r="F4452" s="33">
        <v>43409.711111111108</v>
      </c>
      <c r="G4452" s="51">
        <f t="shared" si="556"/>
        <v>0.58750000000145519</v>
      </c>
      <c r="H4452" s="31" t="str">
        <f t="shared" si="557"/>
        <v>ACCEPTABLE</v>
      </c>
      <c r="J4452" s="33">
        <v>43410.290277777778</v>
      </c>
      <c r="K4452" s="33">
        <v>43410.3</v>
      </c>
      <c r="L4452" s="27">
        <f t="shared" si="558"/>
        <v>9.7222222248092294E-3</v>
      </c>
      <c r="M4452" s="28" t="str">
        <f t="shared" si="559"/>
        <v>TRUE</v>
      </c>
      <c r="N4452" s="31" t="s">
        <v>41</v>
      </c>
      <c r="O4452" s="29" t="s">
        <v>2062</v>
      </c>
      <c r="P4452"/>
      <c r="Q4452"/>
      <c r="R4452"/>
      <c r="S4452"/>
      <c r="T4452"/>
      <c r="U4452"/>
      <c r="V4452"/>
      <c r="W4452"/>
    </row>
    <row r="4453" spans="1:23" ht="27" customHeight="1" thickBot="1" x14ac:dyDescent="0.3">
      <c r="A4453" s="98">
        <v>20921</v>
      </c>
      <c r="B4453" s="78">
        <v>4585</v>
      </c>
      <c r="C4453" s="79" t="s">
        <v>68</v>
      </c>
      <c r="D4453" s="80">
        <v>43410.333333333336</v>
      </c>
      <c r="E4453" s="78" t="s">
        <v>39</v>
      </c>
      <c r="F4453" s="33">
        <v>43409.711111111108</v>
      </c>
      <c r="G4453" s="51">
        <f t="shared" si="556"/>
        <v>0.62222222222771961</v>
      </c>
      <c r="H4453" s="31" t="str">
        <f t="shared" si="557"/>
        <v>ACCEPTABLE</v>
      </c>
      <c r="J4453" s="33">
        <v>43410.322222222225</v>
      </c>
      <c r="K4453" s="33">
        <v>43410.331250000003</v>
      </c>
      <c r="L4453" s="27">
        <f t="shared" si="558"/>
        <v>9.0277777781011537E-3</v>
      </c>
      <c r="M4453" s="28" t="str">
        <f t="shared" si="559"/>
        <v>TRUE</v>
      </c>
      <c r="N4453" s="31" t="s">
        <v>39</v>
      </c>
      <c r="O4453" s="29" t="s">
        <v>2063</v>
      </c>
      <c r="P4453"/>
      <c r="Q4453"/>
      <c r="R4453"/>
      <c r="S4453"/>
      <c r="T4453"/>
      <c r="U4453"/>
      <c r="V4453"/>
      <c r="W4453"/>
    </row>
    <row r="4454" spans="1:23" ht="27" customHeight="1" thickBot="1" x14ac:dyDescent="0.3">
      <c r="A4454" s="97">
        <v>20921</v>
      </c>
      <c r="B4454" s="74">
        <v>4586</v>
      </c>
      <c r="C4454" s="75" t="s">
        <v>53</v>
      </c>
      <c r="D4454" s="76">
        <v>43410.809027777781</v>
      </c>
      <c r="E4454" s="74" t="s">
        <v>41</v>
      </c>
      <c r="F4454" s="33">
        <v>43410.681250000001</v>
      </c>
      <c r="G4454" s="51">
        <f t="shared" si="556"/>
        <v>0.12777777777955635</v>
      </c>
      <c r="H4454" s="31" t="str">
        <f t="shared" si="557"/>
        <v>ACCEPTABLE</v>
      </c>
      <c r="J4454" s="33">
        <v>43410.799305555556</v>
      </c>
      <c r="K4454" s="33">
        <v>43410.809027777781</v>
      </c>
      <c r="L4454" s="27">
        <f t="shared" si="558"/>
        <v>9.7222222248092294E-3</v>
      </c>
      <c r="M4454" s="28" t="str">
        <f t="shared" si="559"/>
        <v>TRUE</v>
      </c>
      <c r="N4454" s="31" t="s">
        <v>41</v>
      </c>
      <c r="O4454" s="29" t="s">
        <v>485</v>
      </c>
      <c r="P4454"/>
      <c r="Q4454"/>
      <c r="R4454"/>
      <c r="S4454"/>
      <c r="T4454"/>
      <c r="U4454"/>
      <c r="V4454"/>
      <c r="W4454"/>
    </row>
    <row r="4455" spans="1:23" ht="27" customHeight="1" thickBot="1" x14ac:dyDescent="0.3">
      <c r="A4455" s="97">
        <v>20921</v>
      </c>
      <c r="B4455" s="74">
        <v>4587</v>
      </c>
      <c r="C4455" s="75" t="s">
        <v>53</v>
      </c>
      <c r="D4455" s="76">
        <v>43410.854166666664</v>
      </c>
      <c r="E4455" s="74" t="s">
        <v>39</v>
      </c>
      <c r="F4455" s="33">
        <v>43410.681250000001</v>
      </c>
      <c r="G4455" s="51">
        <f t="shared" si="556"/>
        <v>0.17291666666278616</v>
      </c>
      <c r="H4455" s="31" t="str">
        <f t="shared" si="557"/>
        <v>ACCEPTABLE</v>
      </c>
      <c r="J4455" s="33">
        <v>43410.854166666664</v>
      </c>
      <c r="K4455" s="33">
        <v>43410.863194444442</v>
      </c>
      <c r="L4455" s="27">
        <f t="shared" si="558"/>
        <v>9.0277777781011537E-3</v>
      </c>
      <c r="M4455" s="28" t="str">
        <f t="shared" si="559"/>
        <v>TRUE</v>
      </c>
      <c r="N4455" s="31" t="s">
        <v>39</v>
      </c>
      <c r="O4455" s="29" t="s">
        <v>485</v>
      </c>
      <c r="P4455"/>
      <c r="Q4455"/>
      <c r="R4455"/>
      <c r="S4455"/>
      <c r="T4455"/>
      <c r="U4455"/>
      <c r="V4455"/>
      <c r="W4455"/>
    </row>
    <row r="4456" spans="1:23" ht="27" customHeight="1" thickBot="1" x14ac:dyDescent="0.3">
      <c r="A4456" s="97">
        <v>20921</v>
      </c>
      <c r="B4456" s="74">
        <v>4588</v>
      </c>
      <c r="C4456" s="75" t="s">
        <v>51</v>
      </c>
      <c r="D4456" s="76">
        <v>43411.486111111109</v>
      </c>
      <c r="E4456" s="74" t="s">
        <v>41</v>
      </c>
      <c r="F4456" s="33">
        <v>43411.431944444441</v>
      </c>
      <c r="G4456" s="51">
        <f t="shared" si="556"/>
        <v>5.4166666668606922E-2</v>
      </c>
      <c r="H4456" s="31" t="str">
        <f t="shared" si="557"/>
        <v>ACCEPTABLE</v>
      </c>
      <c r="J4456" s="33">
        <v>43411.500694444447</v>
      </c>
      <c r="K4456" s="33">
        <v>43411.509722222225</v>
      </c>
      <c r="L4456" s="27">
        <f t="shared" si="558"/>
        <v>9.0277777781011537E-3</v>
      </c>
      <c r="M4456" s="28" t="str">
        <f t="shared" si="559"/>
        <v>TRUE</v>
      </c>
      <c r="N4456" s="31" t="s">
        <v>41</v>
      </c>
      <c r="O4456" s="29" t="s">
        <v>1565</v>
      </c>
      <c r="P4456"/>
      <c r="Q4456"/>
      <c r="R4456"/>
      <c r="S4456"/>
      <c r="T4456"/>
      <c r="U4456"/>
      <c r="V4456"/>
      <c r="W4456"/>
    </row>
    <row r="4457" spans="1:23" ht="27" customHeight="1" thickBot="1" x14ac:dyDescent="0.3">
      <c r="A4457" s="97">
        <v>20921</v>
      </c>
      <c r="B4457" s="74">
        <v>4589</v>
      </c>
      <c r="C4457" s="75" t="s">
        <v>340</v>
      </c>
      <c r="D4457" s="76">
        <v>43411.510416666664</v>
      </c>
      <c r="E4457" s="74" t="s">
        <v>39</v>
      </c>
      <c r="F4457" s="33">
        <v>43411.431944444441</v>
      </c>
      <c r="G4457" s="51">
        <f t="shared" si="556"/>
        <v>7.8472222223354038E-2</v>
      </c>
      <c r="H4457" s="31" t="str">
        <f t="shared" si="557"/>
        <v>ACCEPTABLE</v>
      </c>
      <c r="J4457" s="33">
        <v>43411.51666666667</v>
      </c>
      <c r="K4457" s="33">
        <v>43411.53125</v>
      </c>
      <c r="L4457" s="27">
        <f t="shared" si="558"/>
        <v>1.4583333329937886E-2</v>
      </c>
      <c r="M4457" s="28" t="str">
        <f t="shared" si="559"/>
        <v>TRUE</v>
      </c>
      <c r="N4457" s="31" t="s">
        <v>39</v>
      </c>
      <c r="O4457" s="29" t="s">
        <v>2064</v>
      </c>
      <c r="P4457"/>
      <c r="Q4457"/>
      <c r="R4457"/>
      <c r="S4457"/>
      <c r="T4457"/>
      <c r="U4457"/>
      <c r="V4457"/>
      <c r="W4457"/>
    </row>
    <row r="4458" spans="1:23" ht="27" customHeight="1" thickBot="1" x14ac:dyDescent="0.3">
      <c r="A4458" s="97">
        <v>20922</v>
      </c>
      <c r="B4458" s="74">
        <v>4590</v>
      </c>
      <c r="C4458" s="75" t="s">
        <v>40</v>
      </c>
      <c r="D4458" s="76">
        <v>43411.559027777781</v>
      </c>
      <c r="E4458" s="74" t="s">
        <v>41</v>
      </c>
      <c r="F4458" s="33">
        <v>43411.431944444441</v>
      </c>
      <c r="G4458" s="51">
        <f t="shared" si="556"/>
        <v>0.12708333334012423</v>
      </c>
      <c r="H4458" s="31" t="str">
        <f t="shared" si="557"/>
        <v>ACCEPTABLE</v>
      </c>
      <c r="J4458" s="33">
        <v>43411.558333333334</v>
      </c>
      <c r="K4458" s="33">
        <v>43411.568055555559</v>
      </c>
      <c r="L4458" s="27">
        <f t="shared" si="558"/>
        <v>9.7222222248092294E-3</v>
      </c>
      <c r="M4458" s="28" t="str">
        <f t="shared" si="559"/>
        <v>TRUE</v>
      </c>
      <c r="N4458" s="31" t="s">
        <v>41</v>
      </c>
      <c r="O4458" s="29" t="s">
        <v>2065</v>
      </c>
      <c r="P4458"/>
      <c r="Q4458"/>
      <c r="R4458"/>
      <c r="S4458"/>
      <c r="T4458"/>
      <c r="U4458"/>
      <c r="V4458"/>
      <c r="W4458"/>
    </row>
    <row r="4459" spans="1:23" ht="27" customHeight="1" thickBot="1" x14ac:dyDescent="0.3">
      <c r="A4459" s="97">
        <v>20922</v>
      </c>
      <c r="B4459" s="74">
        <v>4591</v>
      </c>
      <c r="C4459" s="75" t="s">
        <v>43</v>
      </c>
      <c r="D4459" s="76">
        <v>43411.597222222219</v>
      </c>
      <c r="E4459" s="74" t="s">
        <v>39</v>
      </c>
      <c r="F4459" s="33">
        <v>43411.431944444441</v>
      </c>
      <c r="G4459" s="51">
        <f t="shared" si="556"/>
        <v>0.16527777777810115</v>
      </c>
      <c r="H4459" s="31" t="str">
        <f t="shared" si="557"/>
        <v>ACCEPTABLE</v>
      </c>
      <c r="J4459" s="33">
        <v>43411.597222222219</v>
      </c>
      <c r="K4459" s="33">
        <v>43411.604861111111</v>
      </c>
      <c r="L4459" s="27">
        <f t="shared" si="558"/>
        <v>7.6388888919609599E-3</v>
      </c>
      <c r="M4459" s="28" t="str">
        <f t="shared" si="559"/>
        <v>TRUE</v>
      </c>
      <c r="N4459" s="31" t="s">
        <v>39</v>
      </c>
      <c r="O4459" s="29" t="s">
        <v>118</v>
      </c>
      <c r="P4459"/>
      <c r="Q4459"/>
      <c r="R4459"/>
      <c r="S4459"/>
      <c r="T4459"/>
      <c r="U4459"/>
      <c r="V4459"/>
      <c r="W4459"/>
    </row>
    <row r="4460" spans="1:23" ht="27" customHeight="1" thickBot="1" x14ac:dyDescent="0.3">
      <c r="A4460" s="97">
        <v>20923</v>
      </c>
      <c r="B4460" s="74">
        <v>4592</v>
      </c>
      <c r="C4460" s="75" t="s">
        <v>40</v>
      </c>
      <c r="D4460" s="76">
        <v>43412.03125</v>
      </c>
      <c r="E4460" s="74" t="s">
        <v>41</v>
      </c>
      <c r="F4460" s="33">
        <v>43411.761805555558</v>
      </c>
      <c r="G4460" s="51">
        <f t="shared" si="556"/>
        <v>0.2694444444423425</v>
      </c>
      <c r="H4460" s="31" t="str">
        <f t="shared" si="557"/>
        <v>ACCEPTABLE</v>
      </c>
      <c r="J4460" s="33">
        <v>43412.036111111112</v>
      </c>
      <c r="K4460" s="33">
        <v>43412.047222222223</v>
      </c>
      <c r="L4460" s="27">
        <f t="shared" si="558"/>
        <v>1.1111111110949423E-2</v>
      </c>
      <c r="M4460" s="28" t="str">
        <f t="shared" si="559"/>
        <v>TRUE</v>
      </c>
      <c r="N4460" s="31" t="s">
        <v>41</v>
      </c>
      <c r="O4460" s="29" t="s">
        <v>1138</v>
      </c>
      <c r="P4460"/>
      <c r="Q4460"/>
      <c r="R4460"/>
      <c r="S4460"/>
      <c r="T4460"/>
      <c r="U4460"/>
      <c r="V4460"/>
      <c r="W4460"/>
    </row>
    <row r="4461" spans="1:23" ht="27" customHeight="1" thickBot="1" x14ac:dyDescent="0.3">
      <c r="A4461" s="97">
        <v>20923</v>
      </c>
      <c r="B4461" s="74">
        <v>4593</v>
      </c>
      <c r="C4461" s="75" t="s">
        <v>40</v>
      </c>
      <c r="D4461" s="76">
        <v>43412.059027777781</v>
      </c>
      <c r="E4461" s="74" t="s">
        <v>39</v>
      </c>
      <c r="F4461" s="33">
        <v>43411.761805555558</v>
      </c>
      <c r="G4461" s="51">
        <f t="shared" si="556"/>
        <v>0.29722222222335404</v>
      </c>
      <c r="H4461" s="31" t="str">
        <f t="shared" si="557"/>
        <v>ACCEPTABLE</v>
      </c>
      <c r="J4461" s="33">
        <v>43412.061111111114</v>
      </c>
      <c r="K4461" s="33">
        <v>43412.071527777778</v>
      </c>
      <c r="L4461" s="27">
        <f t="shared" si="558"/>
        <v>1.0416666664241347E-2</v>
      </c>
      <c r="M4461" s="28" t="str">
        <f t="shared" si="559"/>
        <v>TRUE</v>
      </c>
      <c r="N4461" s="31" t="s">
        <v>39</v>
      </c>
      <c r="O4461" s="29" t="s">
        <v>1138</v>
      </c>
      <c r="P4461"/>
      <c r="Q4461"/>
      <c r="R4461"/>
      <c r="S4461"/>
      <c r="T4461"/>
      <c r="U4461"/>
      <c r="V4461"/>
      <c r="W4461"/>
    </row>
    <row r="4462" spans="1:23" ht="27" customHeight="1" thickBot="1" x14ac:dyDescent="0.3">
      <c r="A4462" s="97">
        <v>20922</v>
      </c>
      <c r="B4462" s="74">
        <v>4594</v>
      </c>
      <c r="C4462" s="75" t="s">
        <v>43</v>
      </c>
      <c r="D4462" s="76">
        <v>43412.569444444445</v>
      </c>
      <c r="E4462" s="74" t="s">
        <v>41</v>
      </c>
      <c r="F4462" s="33">
        <v>43412.270833333336</v>
      </c>
      <c r="G4462" s="51">
        <f t="shared" si="556"/>
        <v>0.29861111110949423</v>
      </c>
      <c r="H4462" s="31" t="str">
        <f t="shared" si="557"/>
        <v>ACCEPTABLE</v>
      </c>
      <c r="J4462" s="33">
        <v>43412.561805555553</v>
      </c>
      <c r="K4462" s="33">
        <v>43412.571527777778</v>
      </c>
      <c r="L4462" s="27">
        <f t="shared" si="558"/>
        <v>9.7222222248092294E-3</v>
      </c>
      <c r="M4462" s="28" t="str">
        <f t="shared" si="559"/>
        <v>TRUE</v>
      </c>
      <c r="N4462" s="31" t="s">
        <v>41</v>
      </c>
      <c r="O4462" s="29" t="s">
        <v>398</v>
      </c>
      <c r="P4462"/>
      <c r="Q4462"/>
      <c r="R4462"/>
      <c r="S4462"/>
      <c r="T4462"/>
      <c r="U4462"/>
      <c r="V4462"/>
      <c r="W4462"/>
    </row>
    <row r="4463" spans="1:23" ht="27" customHeight="1" thickBot="1" x14ac:dyDescent="0.3">
      <c r="A4463" s="97">
        <v>20922</v>
      </c>
      <c r="B4463" s="74">
        <v>4595</v>
      </c>
      <c r="C4463" s="75" t="s">
        <v>40</v>
      </c>
      <c r="D4463" s="76">
        <v>43412.597222222219</v>
      </c>
      <c r="E4463" s="74" t="s">
        <v>39</v>
      </c>
      <c r="F4463" s="33">
        <v>43412.270833333336</v>
      </c>
      <c r="G4463" s="51">
        <f t="shared" si="556"/>
        <v>0.32638888888322981</v>
      </c>
      <c r="H4463" s="31" t="str">
        <f t="shared" si="557"/>
        <v>ACCEPTABLE</v>
      </c>
      <c r="J4463" s="33">
        <v>43412.613194444442</v>
      </c>
      <c r="K4463" s="33">
        <v>43412.623611111114</v>
      </c>
      <c r="L4463" s="27">
        <f t="shared" si="558"/>
        <v>1.0416666671517305E-2</v>
      </c>
      <c r="M4463" s="28" t="str">
        <f t="shared" si="559"/>
        <v>TRUE</v>
      </c>
      <c r="N4463" s="31" t="s">
        <v>39</v>
      </c>
      <c r="O4463" s="29" t="s">
        <v>1942</v>
      </c>
      <c r="P4463"/>
      <c r="Q4463"/>
      <c r="R4463"/>
      <c r="S4463"/>
      <c r="T4463"/>
      <c r="U4463"/>
      <c r="V4463"/>
      <c r="W4463"/>
    </row>
    <row r="4464" spans="1:23" ht="27" customHeight="1" thickBot="1" x14ac:dyDescent="0.3">
      <c r="A4464" s="98">
        <v>20924</v>
      </c>
      <c r="B4464" s="78">
        <v>4596</v>
      </c>
      <c r="C4464" s="79" t="s">
        <v>340</v>
      </c>
      <c r="D4464" s="80">
        <v>43413.288194444445</v>
      </c>
      <c r="E4464" s="78" t="s">
        <v>41</v>
      </c>
      <c r="F4464" s="33">
        <v>43412.731249999997</v>
      </c>
      <c r="G4464" s="51">
        <f t="shared" si="556"/>
        <v>0.55694444444816327</v>
      </c>
      <c r="H4464" s="31" t="str">
        <f t="shared" si="557"/>
        <v>ACCEPTABLE</v>
      </c>
      <c r="J4464" s="33">
        <v>43413.272222222222</v>
      </c>
      <c r="K4464" s="33">
        <v>43413.283333333333</v>
      </c>
      <c r="L4464" s="27">
        <f t="shared" si="558"/>
        <v>1.1111111110949423E-2</v>
      </c>
      <c r="M4464" s="28" t="str">
        <f t="shared" si="559"/>
        <v>TRUE</v>
      </c>
      <c r="N4464" s="31" t="s">
        <v>41</v>
      </c>
      <c r="O4464" s="29" t="s">
        <v>202</v>
      </c>
      <c r="P4464"/>
      <c r="Q4464"/>
      <c r="R4464"/>
      <c r="S4464"/>
      <c r="T4464"/>
      <c r="U4464"/>
      <c r="V4464"/>
      <c r="W4464"/>
    </row>
    <row r="4465" spans="1:23" ht="27" customHeight="1" thickBot="1" x14ac:dyDescent="0.3">
      <c r="A4465" s="98">
        <v>20924</v>
      </c>
      <c r="B4465" s="78">
        <v>4597</v>
      </c>
      <c r="C4465" s="79" t="s">
        <v>51</v>
      </c>
      <c r="D4465" s="80">
        <v>43413.322916666664</v>
      </c>
      <c r="E4465" s="78" t="s">
        <v>39</v>
      </c>
      <c r="F4465" s="33">
        <v>43412.731249999997</v>
      </c>
      <c r="G4465" s="51">
        <f t="shared" si="556"/>
        <v>0.59166666666715173</v>
      </c>
      <c r="H4465" s="31" t="str">
        <f t="shared" si="557"/>
        <v>ACCEPTABLE</v>
      </c>
      <c r="J4465" s="33">
        <v>43413.306250000001</v>
      </c>
      <c r="K4465" s="33">
        <v>43413.31527777778</v>
      </c>
      <c r="L4465" s="27">
        <f t="shared" si="558"/>
        <v>9.0277777781011537E-3</v>
      </c>
      <c r="M4465" s="28" t="str">
        <f t="shared" si="559"/>
        <v>TRUE</v>
      </c>
      <c r="N4465" s="31" t="s">
        <v>39</v>
      </c>
      <c r="O4465" s="29" t="s">
        <v>181</v>
      </c>
      <c r="P4465"/>
      <c r="Q4465"/>
      <c r="R4465"/>
      <c r="S4465"/>
      <c r="T4465"/>
      <c r="U4465"/>
      <c r="V4465"/>
      <c r="W4465"/>
    </row>
    <row r="4466" spans="1:23" ht="27" customHeight="1" thickBot="1" x14ac:dyDescent="0.3">
      <c r="A4466" s="97">
        <v>20925</v>
      </c>
      <c r="B4466" s="74">
        <v>4598</v>
      </c>
      <c r="C4466" s="75" t="s">
        <v>40</v>
      </c>
      <c r="D4466" s="76">
        <v>43413.416666666664</v>
      </c>
      <c r="E4466" s="74" t="s">
        <v>41</v>
      </c>
      <c r="F4466" s="33">
        <v>43413.296527777777</v>
      </c>
      <c r="G4466" s="51">
        <f t="shared" si="556"/>
        <v>0.12013888888759539</v>
      </c>
      <c r="H4466" s="31" t="str">
        <f t="shared" si="557"/>
        <v>ACCEPTABLE</v>
      </c>
      <c r="J4466" s="33">
        <v>43413.42083333333</v>
      </c>
      <c r="K4466" s="33">
        <v>43413.431250000001</v>
      </c>
      <c r="L4466" s="27">
        <f t="shared" si="558"/>
        <v>1.0416666671517305E-2</v>
      </c>
      <c r="M4466" s="28" t="str">
        <f t="shared" si="559"/>
        <v>TRUE</v>
      </c>
      <c r="N4466" s="31" t="s">
        <v>41</v>
      </c>
      <c r="O4466" s="29" t="s">
        <v>2066</v>
      </c>
      <c r="P4466"/>
      <c r="Q4466"/>
      <c r="R4466"/>
      <c r="S4466"/>
      <c r="T4466"/>
      <c r="U4466"/>
      <c r="V4466"/>
      <c r="W4466"/>
    </row>
    <row r="4467" spans="1:23" ht="27" customHeight="1" thickBot="1" x14ac:dyDescent="0.3">
      <c r="A4467" s="97">
        <v>20925</v>
      </c>
      <c r="B4467" s="74">
        <v>4599</v>
      </c>
      <c r="C4467" s="75" t="s">
        <v>43</v>
      </c>
      <c r="D4467" s="76">
        <v>43413.447916666664</v>
      </c>
      <c r="E4467" s="74" t="s">
        <v>39</v>
      </c>
      <c r="F4467" s="33">
        <v>43413.296527777777</v>
      </c>
      <c r="G4467" s="51">
        <f t="shared" si="556"/>
        <v>0.15138888888759539</v>
      </c>
      <c r="H4467" s="31" t="str">
        <f t="shared" si="557"/>
        <v>ACCEPTABLE</v>
      </c>
      <c r="J4467" s="33">
        <v>43413.461111111108</v>
      </c>
      <c r="K4467" s="33">
        <v>43413.470138888886</v>
      </c>
      <c r="L4467" s="27">
        <f t="shared" si="558"/>
        <v>9.0277777781011537E-3</v>
      </c>
      <c r="M4467" s="28" t="str">
        <f t="shared" si="559"/>
        <v>TRUE</v>
      </c>
      <c r="N4467" s="31" t="s">
        <v>39</v>
      </c>
      <c r="O4467" s="29" t="s">
        <v>44</v>
      </c>
      <c r="P4467"/>
      <c r="Q4467"/>
      <c r="R4467"/>
      <c r="S4467"/>
      <c r="T4467"/>
      <c r="U4467"/>
      <c r="V4467"/>
      <c r="W4467"/>
    </row>
    <row r="4468" spans="1:23" ht="27" customHeight="1" thickBot="1" x14ac:dyDescent="0.3">
      <c r="A4468" s="97">
        <v>20925</v>
      </c>
      <c r="B4468" s="74">
        <v>4600</v>
      </c>
      <c r="C4468" s="75" t="s">
        <v>43</v>
      </c>
      <c r="D4468" s="76">
        <v>43413.84375</v>
      </c>
      <c r="E4468" s="74" t="s">
        <v>41</v>
      </c>
      <c r="F4468" s="33">
        <v>43413.729166666664</v>
      </c>
      <c r="G4468" s="51">
        <f t="shared" si="556"/>
        <v>0.11458333333575865</v>
      </c>
      <c r="H4468" s="31" t="str">
        <f t="shared" si="557"/>
        <v>ACCEPTABLE</v>
      </c>
      <c r="J4468" s="33">
        <v>43413.838888888888</v>
      </c>
      <c r="K4468" s="33">
        <v>43413.847916666666</v>
      </c>
      <c r="L4468" s="27">
        <f t="shared" si="558"/>
        <v>9.0277777781011537E-3</v>
      </c>
      <c r="M4468" s="28" t="str">
        <f t="shared" si="559"/>
        <v>TRUE</v>
      </c>
      <c r="N4468" s="31" t="s">
        <v>41</v>
      </c>
      <c r="O4468" s="29" t="s">
        <v>398</v>
      </c>
      <c r="P4468"/>
      <c r="Q4468"/>
      <c r="R4468"/>
      <c r="S4468"/>
      <c r="T4468"/>
      <c r="U4468"/>
      <c r="V4468"/>
      <c r="W4468"/>
    </row>
    <row r="4469" spans="1:23" ht="27" customHeight="1" thickBot="1" x14ac:dyDescent="0.3">
      <c r="A4469" s="97">
        <v>20925</v>
      </c>
      <c r="B4469" s="74">
        <v>4601</v>
      </c>
      <c r="C4469" s="75" t="s">
        <v>40</v>
      </c>
      <c r="D4469" s="76">
        <v>43413.875</v>
      </c>
      <c r="E4469" s="74" t="s">
        <v>39</v>
      </c>
      <c r="F4469" s="33">
        <v>43413.729166666664</v>
      </c>
      <c r="G4469" s="51">
        <f t="shared" si="556"/>
        <v>0.14583333333575865</v>
      </c>
      <c r="H4469" s="31" t="str">
        <f t="shared" si="557"/>
        <v>ACCEPTABLE</v>
      </c>
      <c r="J4469" s="33">
        <v>43413.854861111111</v>
      </c>
      <c r="K4469" s="33">
        <v>43413.865972222222</v>
      </c>
      <c r="L4469" s="27">
        <f t="shared" si="558"/>
        <v>1.1111111110949423E-2</v>
      </c>
      <c r="M4469" s="28" t="str">
        <f t="shared" si="559"/>
        <v>TRUE</v>
      </c>
      <c r="N4469" s="31" t="s">
        <v>39</v>
      </c>
      <c r="O4469" s="29" t="s">
        <v>2067</v>
      </c>
      <c r="P4469"/>
      <c r="Q4469"/>
      <c r="R4469"/>
      <c r="S4469"/>
      <c r="T4469"/>
      <c r="U4469"/>
      <c r="V4469"/>
      <c r="W4469"/>
    </row>
    <row r="4470" spans="1:23" ht="27" customHeight="1" thickBot="1" x14ac:dyDescent="0.3">
      <c r="A4470" s="98">
        <v>20924</v>
      </c>
      <c r="B4470" s="78">
        <v>4602</v>
      </c>
      <c r="C4470" s="79" t="s">
        <v>68</v>
      </c>
      <c r="D4470" s="80">
        <v>43414.256944444445</v>
      </c>
      <c r="E4470" s="78" t="s">
        <v>41</v>
      </c>
      <c r="F4470" s="33">
        <v>43413.729166666664</v>
      </c>
      <c r="G4470" s="51">
        <f t="shared" si="556"/>
        <v>0.52777777778101154</v>
      </c>
      <c r="H4470" s="31" t="str">
        <f t="shared" si="557"/>
        <v>ACCEPTABLE</v>
      </c>
      <c r="J4470" s="33">
        <v>43414.252083333333</v>
      </c>
      <c r="K4470" s="33">
        <v>43414.263194444444</v>
      </c>
      <c r="L4470" s="27">
        <f t="shared" si="558"/>
        <v>1.1111111110949423E-2</v>
      </c>
      <c r="M4470" s="28" t="str">
        <f t="shared" si="559"/>
        <v>TRUE</v>
      </c>
      <c r="N4470" s="31" t="s">
        <v>41</v>
      </c>
      <c r="O4470" s="29" t="s">
        <v>422</v>
      </c>
      <c r="P4470"/>
      <c r="Q4470"/>
      <c r="R4470"/>
      <c r="S4470"/>
      <c r="T4470"/>
      <c r="U4470"/>
      <c r="V4470"/>
      <c r="W4470"/>
    </row>
    <row r="4471" spans="1:23" ht="27" customHeight="1" thickBot="1" x14ac:dyDescent="0.3">
      <c r="A4471" s="98">
        <v>20924</v>
      </c>
      <c r="B4471" s="78">
        <v>4603</v>
      </c>
      <c r="C4471" s="79" t="s">
        <v>340</v>
      </c>
      <c r="D4471" s="80">
        <v>43414.284722222219</v>
      </c>
      <c r="E4471" s="78" t="s">
        <v>39</v>
      </c>
      <c r="F4471" s="33">
        <v>43413.729166666664</v>
      </c>
      <c r="G4471" s="51">
        <f t="shared" si="556"/>
        <v>0.55555555555474712</v>
      </c>
      <c r="H4471" s="31" t="str">
        <f t="shared" si="557"/>
        <v>ACCEPTABLE</v>
      </c>
      <c r="J4471" s="33">
        <v>43414.277777777781</v>
      </c>
      <c r="K4471" s="33">
        <v>43414.288888888892</v>
      </c>
      <c r="L4471" s="27">
        <f t="shared" si="558"/>
        <v>1.1111111110949423E-2</v>
      </c>
      <c r="M4471" s="28" t="str">
        <f t="shared" si="559"/>
        <v>TRUE</v>
      </c>
      <c r="N4471" s="31" t="s">
        <v>39</v>
      </c>
      <c r="O4471" s="29" t="s">
        <v>937</v>
      </c>
      <c r="P4471"/>
      <c r="Q4471"/>
      <c r="R4471"/>
      <c r="S4471"/>
      <c r="T4471"/>
      <c r="U4471"/>
      <c r="V4471"/>
      <c r="W4471"/>
    </row>
    <row r="4472" spans="1:23" ht="27" customHeight="1" thickBot="1" x14ac:dyDescent="0.3">
      <c r="A4472" s="97">
        <v>20926</v>
      </c>
      <c r="B4472" s="74">
        <v>4604</v>
      </c>
      <c r="C4472" s="75" t="s">
        <v>40</v>
      </c>
      <c r="D4472" s="76">
        <v>43414.611111111109</v>
      </c>
      <c r="E4472" s="74" t="s">
        <v>41</v>
      </c>
      <c r="F4472" s="33">
        <v>43414.224999999999</v>
      </c>
      <c r="G4472" s="51">
        <f t="shared" si="556"/>
        <v>0.38611111111094942</v>
      </c>
      <c r="H4472" s="31" t="str">
        <f t="shared" si="557"/>
        <v>ACCEPTABLE</v>
      </c>
      <c r="J4472" s="33">
        <v>43414.605555555558</v>
      </c>
      <c r="K4472" s="33">
        <v>43414.614583333336</v>
      </c>
      <c r="L4472" s="27">
        <f t="shared" si="558"/>
        <v>9.0277777781011537E-3</v>
      </c>
      <c r="M4472" s="28" t="str">
        <f t="shared" si="559"/>
        <v>TRUE</v>
      </c>
      <c r="N4472" s="31" t="s">
        <v>41</v>
      </c>
      <c r="O4472" s="29" t="s">
        <v>2068</v>
      </c>
      <c r="P4472"/>
      <c r="Q4472"/>
      <c r="R4472"/>
      <c r="S4472"/>
      <c r="T4472"/>
      <c r="U4472"/>
      <c r="V4472"/>
      <c r="W4472"/>
    </row>
    <row r="4473" spans="1:23" ht="27" customHeight="1" thickBot="1" x14ac:dyDescent="0.3">
      <c r="A4473" s="98">
        <v>20926</v>
      </c>
      <c r="B4473" s="78">
        <v>4605</v>
      </c>
      <c r="C4473" s="79" t="s">
        <v>98</v>
      </c>
      <c r="D4473" s="80">
        <v>43414.645833333336</v>
      </c>
      <c r="E4473" s="78" t="s">
        <v>39</v>
      </c>
      <c r="F4473" s="33">
        <v>43414.224999999999</v>
      </c>
      <c r="G4473" s="51">
        <f t="shared" si="556"/>
        <v>0.42083333333721384</v>
      </c>
      <c r="H4473" s="31" t="str">
        <f t="shared" si="557"/>
        <v>ACCEPTABLE</v>
      </c>
      <c r="J4473" s="33">
        <v>43414.63958333333</v>
      </c>
      <c r="K4473" s="33">
        <v>43414.647916666669</v>
      </c>
      <c r="L4473" s="27">
        <f t="shared" si="558"/>
        <v>8.3333333386690356E-3</v>
      </c>
      <c r="M4473" s="28" t="str">
        <f t="shared" si="559"/>
        <v>TRUE</v>
      </c>
      <c r="N4473" s="31" t="s">
        <v>39</v>
      </c>
      <c r="O4473" s="29" t="s">
        <v>398</v>
      </c>
      <c r="P4473"/>
      <c r="Q4473"/>
      <c r="R4473"/>
      <c r="S4473"/>
      <c r="T4473"/>
      <c r="U4473"/>
      <c r="V4473"/>
      <c r="W4473"/>
    </row>
    <row r="4474" spans="1:23" ht="27" customHeight="1" thickBot="1" x14ac:dyDescent="0.3">
      <c r="A4474" s="97">
        <v>20926</v>
      </c>
      <c r="B4474" s="74">
        <v>4606</v>
      </c>
      <c r="C4474" s="75" t="s">
        <v>98</v>
      </c>
      <c r="D4474" s="76">
        <v>43415.402777777781</v>
      </c>
      <c r="E4474" s="74" t="s">
        <v>41</v>
      </c>
      <c r="F4474" s="33">
        <v>43415.338888888888</v>
      </c>
      <c r="G4474" s="51">
        <f t="shared" si="556"/>
        <v>6.3888888893416151E-2</v>
      </c>
      <c r="H4474" s="31" t="str">
        <f t="shared" si="557"/>
        <v>ACCEPTABLE</v>
      </c>
      <c r="J4474" s="33">
        <v>43415.4</v>
      </c>
      <c r="K4474" s="33">
        <v>43415.40902777778</v>
      </c>
      <c r="L4474" s="27">
        <f t="shared" si="558"/>
        <v>9.0277777781011537E-3</v>
      </c>
      <c r="M4474" s="28" t="str">
        <f t="shared" si="559"/>
        <v>TRUE</v>
      </c>
      <c r="N4474" s="31" t="s">
        <v>41</v>
      </c>
      <c r="O4474" s="29" t="s">
        <v>398</v>
      </c>
      <c r="P4474"/>
      <c r="Q4474"/>
      <c r="R4474"/>
      <c r="S4474"/>
      <c r="T4474"/>
      <c r="U4474"/>
      <c r="V4474"/>
      <c r="W4474"/>
    </row>
    <row r="4475" spans="1:23" ht="27" customHeight="1" thickBot="1" x14ac:dyDescent="0.3">
      <c r="A4475" s="97">
        <v>20926</v>
      </c>
      <c r="B4475" s="74">
        <v>4607</v>
      </c>
      <c r="C4475" s="75" t="s">
        <v>40</v>
      </c>
      <c r="D4475" s="76">
        <v>43415.430555555555</v>
      </c>
      <c r="E4475" s="74" t="s">
        <v>39</v>
      </c>
      <c r="F4475" s="33">
        <v>43415.338888888888</v>
      </c>
      <c r="G4475" s="51">
        <f t="shared" si="556"/>
        <v>9.1666666667151731E-2</v>
      </c>
      <c r="H4475" s="31" t="str">
        <f t="shared" si="557"/>
        <v>ACCEPTABLE</v>
      </c>
      <c r="J4475" s="33">
        <v>43415.431250000001</v>
      </c>
      <c r="K4475" s="33">
        <v>43415.44027777778</v>
      </c>
      <c r="L4475" s="27">
        <f t="shared" si="558"/>
        <v>9.0277777781011537E-3</v>
      </c>
      <c r="M4475" s="28" t="str">
        <f t="shared" si="559"/>
        <v>TRUE</v>
      </c>
      <c r="N4475" s="31" t="s">
        <v>39</v>
      </c>
      <c r="O4475" s="29" t="s">
        <v>2069</v>
      </c>
      <c r="P4475"/>
      <c r="Q4475"/>
      <c r="R4475"/>
      <c r="S4475"/>
      <c r="T4475"/>
      <c r="U4475"/>
      <c r="V4475"/>
      <c r="W4475"/>
    </row>
    <row r="4476" spans="1:23" ht="27" customHeight="1" thickBot="1" x14ac:dyDescent="0.3">
      <c r="A4476" s="97">
        <v>20927</v>
      </c>
      <c r="B4476" s="74">
        <v>4608</v>
      </c>
      <c r="C4476" s="75" t="s">
        <v>340</v>
      </c>
      <c r="D4476" s="76">
        <v>43415.486111111109</v>
      </c>
      <c r="E4476" s="74" t="s">
        <v>41</v>
      </c>
      <c r="F4476" s="33">
        <v>43415.338888888888</v>
      </c>
      <c r="G4476" s="51">
        <f t="shared" si="556"/>
        <v>0.14722222222189885</v>
      </c>
      <c r="H4476" s="31" t="str">
        <f t="shared" si="557"/>
        <v>ACCEPTABLE</v>
      </c>
      <c r="J4476" s="33">
        <v>43415.470138888886</v>
      </c>
      <c r="K4476" s="33">
        <v>43415.480555555558</v>
      </c>
      <c r="L4476" s="27">
        <f t="shared" si="558"/>
        <v>1.0416666671517305E-2</v>
      </c>
      <c r="M4476" s="28" t="str">
        <f t="shared" si="559"/>
        <v>TRUE</v>
      </c>
      <c r="N4476" s="31" t="s">
        <v>41</v>
      </c>
      <c r="O4476" s="29" t="s">
        <v>1588</v>
      </c>
      <c r="P4476"/>
      <c r="Q4476"/>
      <c r="R4476"/>
      <c r="S4476"/>
      <c r="T4476"/>
      <c r="U4476"/>
      <c r="V4476"/>
      <c r="W4476"/>
    </row>
    <row r="4477" spans="1:23" ht="27" customHeight="1" thickBot="1" x14ac:dyDescent="0.3">
      <c r="A4477" s="97">
        <v>20927</v>
      </c>
      <c r="B4477" s="74">
        <v>4609</v>
      </c>
      <c r="C4477" s="75" t="s">
        <v>68</v>
      </c>
      <c r="D4477" s="76">
        <v>43415.517361111109</v>
      </c>
      <c r="E4477" s="74" t="s">
        <v>39</v>
      </c>
      <c r="F4477" s="33">
        <v>43415.338888888888</v>
      </c>
      <c r="G4477" s="51">
        <f t="shared" si="556"/>
        <v>0.17847222222189885</v>
      </c>
      <c r="H4477" s="31" t="str">
        <f t="shared" si="557"/>
        <v>ACCEPTABLE</v>
      </c>
      <c r="J4477" s="33">
        <v>43415.504166666666</v>
      </c>
      <c r="K4477" s="33">
        <v>43415.513194444444</v>
      </c>
      <c r="L4477" s="27">
        <f t="shared" si="558"/>
        <v>9.0277777781011537E-3</v>
      </c>
      <c r="M4477" s="28" t="str">
        <f t="shared" si="559"/>
        <v>TRUE</v>
      </c>
      <c r="N4477" s="31" t="s">
        <v>39</v>
      </c>
      <c r="O4477" s="29" t="s">
        <v>96</v>
      </c>
      <c r="P4477"/>
      <c r="Q4477"/>
      <c r="R4477"/>
      <c r="S4477"/>
      <c r="T4477"/>
      <c r="U4477"/>
      <c r="V4477"/>
      <c r="W4477"/>
    </row>
    <row r="4478" spans="1:23" ht="27" customHeight="1" thickBot="1" x14ac:dyDescent="0.3">
      <c r="A4478" s="97">
        <v>20928</v>
      </c>
      <c r="B4478" s="74">
        <v>4610</v>
      </c>
      <c r="C4478" s="75" t="s">
        <v>40</v>
      </c>
      <c r="D4478" s="76">
        <v>43416.090277777781</v>
      </c>
      <c r="E4478" s="74" t="s">
        <v>41</v>
      </c>
      <c r="F4478" s="33">
        <v>43415.740972222222</v>
      </c>
      <c r="G4478" s="51">
        <f t="shared" si="556"/>
        <v>0.34930555555911269</v>
      </c>
      <c r="H4478" s="31" t="str">
        <f t="shared" si="557"/>
        <v>ACCEPTABLE</v>
      </c>
      <c r="J4478" s="33">
        <v>43416.092361111114</v>
      </c>
      <c r="K4478" s="33">
        <v>43416.101388888892</v>
      </c>
      <c r="L4478" s="27">
        <f t="shared" si="558"/>
        <v>9.0277777781011537E-3</v>
      </c>
      <c r="M4478" s="28" t="str">
        <f t="shared" si="559"/>
        <v>TRUE</v>
      </c>
      <c r="N4478" s="31" t="s">
        <v>41</v>
      </c>
      <c r="O4478" s="29" t="s">
        <v>1914</v>
      </c>
      <c r="P4478"/>
      <c r="Q4478"/>
      <c r="R4478"/>
      <c r="S4478"/>
      <c r="T4478"/>
      <c r="U4478"/>
      <c r="V4478"/>
      <c r="W4478"/>
    </row>
    <row r="4479" spans="1:23" ht="27" customHeight="1" thickBot="1" x14ac:dyDescent="0.3">
      <c r="A4479" s="97">
        <v>20928</v>
      </c>
      <c r="B4479" s="74">
        <v>4611</v>
      </c>
      <c r="C4479" s="75" t="s">
        <v>98</v>
      </c>
      <c r="D4479" s="76">
        <v>43416.125</v>
      </c>
      <c r="E4479" s="74" t="s">
        <v>39</v>
      </c>
      <c r="F4479" s="33">
        <v>43415.740972222222</v>
      </c>
      <c r="G4479" s="51">
        <f t="shared" si="556"/>
        <v>0.38402777777810115</v>
      </c>
      <c r="H4479" s="31" t="str">
        <f t="shared" si="557"/>
        <v>ACCEPTABLE</v>
      </c>
      <c r="J4479" s="33">
        <v>43416.125694444447</v>
      </c>
      <c r="K4479" s="33">
        <v>43416.134722222225</v>
      </c>
      <c r="L4479" s="27">
        <f t="shared" si="558"/>
        <v>9.0277777781011537E-3</v>
      </c>
      <c r="M4479" s="28" t="str">
        <f t="shared" si="559"/>
        <v>TRUE</v>
      </c>
      <c r="N4479" s="31" t="s">
        <v>39</v>
      </c>
      <c r="O4479" s="29" t="s">
        <v>398</v>
      </c>
      <c r="P4479"/>
      <c r="Q4479"/>
      <c r="R4479"/>
      <c r="S4479"/>
      <c r="T4479"/>
      <c r="U4479"/>
      <c r="V4479"/>
      <c r="W4479"/>
    </row>
    <row r="4480" spans="1:23" ht="27" customHeight="1" thickBot="1" x14ac:dyDescent="0.3">
      <c r="A4480" s="98">
        <v>20929</v>
      </c>
      <c r="B4480" s="78">
        <v>4612</v>
      </c>
      <c r="C4480" s="79" t="s">
        <v>40</v>
      </c>
      <c r="D4480" s="80">
        <v>43416.253472222219</v>
      </c>
      <c r="E4480" s="78" t="s">
        <v>41</v>
      </c>
      <c r="F4480" s="33">
        <v>43416.206250000003</v>
      </c>
      <c r="G4480" s="51">
        <f t="shared" si="556"/>
        <v>4.722222221607808E-2</v>
      </c>
      <c r="H4480" s="31" t="str">
        <f t="shared" si="557"/>
        <v>ACCEPTABLE</v>
      </c>
      <c r="J4480" s="33">
        <v>43416.238194444442</v>
      </c>
      <c r="K4480" s="33">
        <v>43416.248611111114</v>
      </c>
      <c r="L4480" s="27">
        <f t="shared" si="558"/>
        <v>1.0416666671517305E-2</v>
      </c>
      <c r="M4480" s="28" t="str">
        <f t="shared" si="559"/>
        <v>TRUE</v>
      </c>
      <c r="N4480" s="31" t="s">
        <v>41</v>
      </c>
      <c r="O4480" s="29" t="s">
        <v>2070</v>
      </c>
      <c r="P4480"/>
      <c r="Q4480"/>
      <c r="R4480"/>
      <c r="S4480"/>
      <c r="T4480"/>
      <c r="U4480"/>
      <c r="V4480"/>
      <c r="W4480"/>
    </row>
    <row r="4481" spans="1:23" ht="27" customHeight="1" thickBot="1" x14ac:dyDescent="0.3">
      <c r="A4481" s="98">
        <v>20929</v>
      </c>
      <c r="B4481" s="78">
        <v>4613</v>
      </c>
      <c r="C4481" s="79" t="s">
        <v>40</v>
      </c>
      <c r="D4481" s="80">
        <v>43416.270833333336</v>
      </c>
      <c r="E4481" s="78" t="s">
        <v>39</v>
      </c>
      <c r="F4481" s="33">
        <v>43416.206250000003</v>
      </c>
      <c r="G4481" s="51">
        <f t="shared" si="556"/>
        <v>6.4583333332848269E-2</v>
      </c>
      <c r="H4481" s="31" t="str">
        <f t="shared" si="557"/>
        <v>ACCEPTABLE</v>
      </c>
      <c r="J4481" s="33">
        <v>43416.265972222223</v>
      </c>
      <c r="K4481" s="33">
        <v>43416.27847222222</v>
      </c>
      <c r="L4481" s="27">
        <f t="shared" si="558"/>
        <v>1.2499999997089617E-2</v>
      </c>
      <c r="M4481" s="28" t="str">
        <f t="shared" si="559"/>
        <v>TRUE</v>
      </c>
      <c r="N4481" s="31" t="s">
        <v>39</v>
      </c>
      <c r="O4481" s="29" t="s">
        <v>2070</v>
      </c>
      <c r="P4481"/>
      <c r="Q4481"/>
      <c r="R4481"/>
      <c r="S4481"/>
      <c r="T4481"/>
      <c r="U4481"/>
      <c r="V4481"/>
      <c r="W4481"/>
    </row>
    <row r="4482" spans="1:23" ht="27" customHeight="1" thickBot="1" x14ac:dyDescent="0.3">
      <c r="A4482" s="97">
        <v>20928</v>
      </c>
      <c r="B4482" s="74">
        <v>4614</v>
      </c>
      <c r="C4482" s="75" t="s">
        <v>43</v>
      </c>
      <c r="D4482" s="76">
        <v>43416.902777777781</v>
      </c>
      <c r="E4482" s="74" t="s">
        <v>41</v>
      </c>
      <c r="F4482" s="33">
        <v>43416.708333333336</v>
      </c>
      <c r="G4482" s="51">
        <f t="shared" si="556"/>
        <v>0.19444444444525288</v>
      </c>
      <c r="H4482" s="31" t="str">
        <f t="shared" si="557"/>
        <v>ACCEPTABLE</v>
      </c>
      <c r="J4482" s="33">
        <v>43416.902777777781</v>
      </c>
      <c r="K4482" s="33">
        <v>43416.911805555559</v>
      </c>
      <c r="L4482" s="27">
        <f t="shared" si="558"/>
        <v>9.0277777781011537E-3</v>
      </c>
      <c r="M4482" s="28" t="str">
        <f t="shared" si="559"/>
        <v>TRUE</v>
      </c>
      <c r="N4482" s="31" t="s">
        <v>41</v>
      </c>
      <c r="O4482" s="29" t="s">
        <v>398</v>
      </c>
      <c r="P4482"/>
      <c r="Q4482"/>
      <c r="R4482"/>
      <c r="S4482"/>
      <c r="T4482"/>
      <c r="U4482"/>
      <c r="V4482"/>
      <c r="W4482"/>
    </row>
    <row r="4483" spans="1:23" ht="27" customHeight="1" thickBot="1" x14ac:dyDescent="0.3">
      <c r="A4483" s="97">
        <v>20928</v>
      </c>
      <c r="B4483" s="74">
        <v>4615</v>
      </c>
      <c r="C4483" s="75" t="s">
        <v>40</v>
      </c>
      <c r="D4483" s="76">
        <v>43416.930555555555</v>
      </c>
      <c r="E4483" s="74" t="s">
        <v>39</v>
      </c>
      <c r="F4483" s="33">
        <v>43416.708333333336</v>
      </c>
      <c r="G4483" s="51">
        <f t="shared" si="556"/>
        <v>0.22222222221898846</v>
      </c>
      <c r="H4483" s="31" t="str">
        <f t="shared" si="557"/>
        <v>ACCEPTABLE</v>
      </c>
      <c r="J4483" s="33">
        <v>43416.932638888888</v>
      </c>
      <c r="K4483" s="33">
        <v>43416.946527777778</v>
      </c>
      <c r="L4483" s="27">
        <f t="shared" si="558"/>
        <v>1.3888888890505768E-2</v>
      </c>
      <c r="M4483" s="28" t="str">
        <f t="shared" si="559"/>
        <v>TRUE</v>
      </c>
      <c r="N4483" s="31" t="s">
        <v>39</v>
      </c>
      <c r="O4483" s="29" t="s">
        <v>2071</v>
      </c>
      <c r="P4483"/>
      <c r="Q4483"/>
      <c r="R4483"/>
      <c r="S4483"/>
      <c r="T4483"/>
      <c r="U4483"/>
      <c r="V4483"/>
      <c r="W4483"/>
    </row>
    <row r="4484" spans="1:23" ht="27" customHeight="1" thickBot="1" x14ac:dyDescent="0.3">
      <c r="A4484" s="97">
        <v>20927</v>
      </c>
      <c r="B4484" s="74">
        <v>4616</v>
      </c>
      <c r="C4484" s="75" t="s">
        <v>53</v>
      </c>
      <c r="D4484" s="76">
        <v>43416.947916666664</v>
      </c>
      <c r="E4484" s="74" t="s">
        <v>41</v>
      </c>
      <c r="F4484" s="33">
        <v>43416.708333333336</v>
      </c>
      <c r="G4484" s="51">
        <f t="shared" si="556"/>
        <v>0.23958333332848269</v>
      </c>
      <c r="H4484" s="31" t="str">
        <f t="shared" si="557"/>
        <v>ACCEPTABLE</v>
      </c>
      <c r="J4484" s="33">
        <v>43416.961805555555</v>
      </c>
      <c r="K4484" s="33">
        <v>43416.970833333333</v>
      </c>
      <c r="L4484" s="27">
        <f t="shared" si="558"/>
        <v>9.0277777781011537E-3</v>
      </c>
      <c r="M4484" s="28" t="str">
        <f t="shared" si="559"/>
        <v>TRUE</v>
      </c>
      <c r="N4484" s="31" t="s">
        <v>41</v>
      </c>
      <c r="O4484" s="29" t="s">
        <v>398</v>
      </c>
      <c r="P4484"/>
      <c r="Q4484"/>
      <c r="R4484"/>
      <c r="S4484"/>
      <c r="T4484"/>
      <c r="U4484"/>
      <c r="V4484"/>
      <c r="W4484"/>
    </row>
    <row r="4485" spans="1:23" ht="27" customHeight="1" thickBot="1" x14ac:dyDescent="0.3">
      <c r="A4485" s="97">
        <v>20927</v>
      </c>
      <c r="B4485" s="74">
        <v>4617</v>
      </c>
      <c r="C4485" s="75" t="s">
        <v>53</v>
      </c>
      <c r="D4485" s="76">
        <v>43416.989583333336</v>
      </c>
      <c r="E4485" s="74" t="s">
        <v>39</v>
      </c>
      <c r="F4485" s="33">
        <v>43416.708333333336</v>
      </c>
      <c r="G4485" s="51">
        <f t="shared" si="556"/>
        <v>0.28125</v>
      </c>
      <c r="H4485" s="31" t="str">
        <f t="shared" si="557"/>
        <v>ACCEPTABLE</v>
      </c>
      <c r="J4485" s="33">
        <v>43417.000694444447</v>
      </c>
      <c r="K4485" s="33">
        <v>43417.009722222225</v>
      </c>
      <c r="L4485" s="27">
        <f t="shared" si="558"/>
        <v>9.0277777781011537E-3</v>
      </c>
      <c r="M4485" s="28" t="str">
        <f t="shared" si="559"/>
        <v>TRUE</v>
      </c>
      <c r="N4485" s="31" t="s">
        <v>39</v>
      </c>
      <c r="O4485" s="29" t="s">
        <v>542</v>
      </c>
      <c r="P4485"/>
      <c r="Q4485"/>
      <c r="R4485"/>
      <c r="S4485"/>
      <c r="T4485"/>
      <c r="U4485"/>
      <c r="V4485"/>
      <c r="W4485"/>
    </row>
    <row r="4486" spans="1:23" ht="27" customHeight="1" thickBot="1" x14ac:dyDescent="0.3">
      <c r="A4486" s="97">
        <v>20930</v>
      </c>
      <c r="B4486" s="74">
        <v>4618</v>
      </c>
      <c r="C4486" s="75" t="s">
        <v>40</v>
      </c>
      <c r="D4486" s="76">
        <v>43417.041666666664</v>
      </c>
      <c r="E4486" s="74" t="s">
        <v>41</v>
      </c>
      <c r="F4486" s="33">
        <v>43416.708333333336</v>
      </c>
      <c r="G4486" s="51">
        <f t="shared" ref="G4486:G4535" si="560">IF(D4486="","",D4486-F4486)</f>
        <v>0.33333333332848269</v>
      </c>
      <c r="H4486" s="31" t="str">
        <f t="shared" si="557"/>
        <v>ACCEPTABLE</v>
      </c>
      <c r="J4486" s="33">
        <v>43417.050694444442</v>
      </c>
      <c r="K4486" s="33">
        <v>43417.0625</v>
      </c>
      <c r="L4486" s="27">
        <f t="shared" si="558"/>
        <v>1.1805555557657499E-2</v>
      </c>
      <c r="M4486" s="28" t="str">
        <f t="shared" si="559"/>
        <v>TRUE</v>
      </c>
      <c r="N4486" s="31" t="s">
        <v>41</v>
      </c>
      <c r="O4486" s="29" t="s">
        <v>1404</v>
      </c>
      <c r="P4486"/>
      <c r="Q4486"/>
      <c r="R4486"/>
      <c r="S4486"/>
      <c r="T4486"/>
      <c r="U4486"/>
      <c r="V4486"/>
      <c r="W4486"/>
    </row>
    <row r="4487" spans="1:23" ht="27" customHeight="1" thickBot="1" x14ac:dyDescent="0.3">
      <c r="A4487" s="97">
        <v>20930</v>
      </c>
      <c r="B4487" s="74">
        <v>4619</v>
      </c>
      <c r="C4487" s="75" t="s">
        <v>40</v>
      </c>
      <c r="D4487" s="76">
        <v>43417.059027777781</v>
      </c>
      <c r="E4487" s="74" t="s">
        <v>39</v>
      </c>
      <c r="F4487" s="33">
        <v>43416.708333333336</v>
      </c>
      <c r="G4487" s="51">
        <f t="shared" si="560"/>
        <v>0.35069444444525288</v>
      </c>
      <c r="H4487" s="31" t="str">
        <f t="shared" si="557"/>
        <v>ACCEPTABLE</v>
      </c>
      <c r="J4487" s="33">
        <v>43417.077777777777</v>
      </c>
      <c r="K4487" s="33">
        <v>43417.089583333334</v>
      </c>
      <c r="L4487" s="27">
        <f t="shared" si="558"/>
        <v>1.1805555557657499E-2</v>
      </c>
      <c r="M4487" s="28" t="str">
        <f t="shared" si="559"/>
        <v>TRUE</v>
      </c>
      <c r="N4487" s="31" t="s">
        <v>39</v>
      </c>
      <c r="O4487" s="29" t="s">
        <v>1404</v>
      </c>
      <c r="P4487"/>
      <c r="Q4487"/>
      <c r="R4487"/>
      <c r="S4487"/>
      <c r="T4487"/>
      <c r="U4487"/>
      <c r="V4487"/>
      <c r="W4487"/>
    </row>
    <row r="4488" spans="1:23" ht="27" customHeight="1" thickBot="1" x14ac:dyDescent="0.3">
      <c r="A4488" s="97">
        <v>20931</v>
      </c>
      <c r="B4488" s="74">
        <v>4620</v>
      </c>
      <c r="C4488" s="75" t="s">
        <v>40</v>
      </c>
      <c r="D4488" s="76">
        <v>43417.555555555555</v>
      </c>
      <c r="E4488" s="74" t="s">
        <v>41</v>
      </c>
      <c r="F4488" s="33">
        <v>43417.410416666666</v>
      </c>
      <c r="G4488" s="51">
        <f t="shared" si="560"/>
        <v>0.14513888888905058</v>
      </c>
      <c r="H4488" s="31" t="str">
        <f t="shared" si="557"/>
        <v>ACCEPTABLE</v>
      </c>
      <c r="J4488" s="33">
        <v>43417.526388888888</v>
      </c>
      <c r="K4488" s="33">
        <v>43417.535416666666</v>
      </c>
      <c r="L4488" s="27">
        <f t="shared" si="558"/>
        <v>9.0277777781011537E-3</v>
      </c>
      <c r="M4488" s="28" t="str">
        <f t="shared" si="559"/>
        <v>TRUE</v>
      </c>
      <c r="N4488" s="31" t="s">
        <v>41</v>
      </c>
      <c r="O4488" s="29" t="s">
        <v>1868</v>
      </c>
      <c r="P4488"/>
      <c r="Q4488"/>
      <c r="R4488"/>
      <c r="S4488"/>
      <c r="T4488"/>
      <c r="U4488"/>
      <c r="V4488"/>
      <c r="W4488"/>
    </row>
    <row r="4489" spans="1:23" ht="27" customHeight="1" thickBot="1" x14ac:dyDescent="0.3">
      <c r="A4489" s="97">
        <v>20931</v>
      </c>
      <c r="B4489" s="74">
        <v>4621</v>
      </c>
      <c r="C4489" s="75" t="s">
        <v>40</v>
      </c>
      <c r="D4489" s="76">
        <v>43417.576388888891</v>
      </c>
      <c r="E4489" s="74" t="s">
        <v>39</v>
      </c>
      <c r="F4489" s="33">
        <v>43417.410416666666</v>
      </c>
      <c r="G4489" s="51">
        <f t="shared" si="560"/>
        <v>0.16597222222480923</v>
      </c>
      <c r="H4489" s="31" t="str">
        <f t="shared" ref="H4489:H4537" si="561">IF(D4489-F4489&lt;0,"TOO LATE",IF(G4489="","",IF(OR(DAY(D4489-F4489)&gt;1,AND(HOUR(D4489-F4489)&gt;HOUR("0:59"),(SIGN(D4489-F4489)=1))),"ACCEPTABLE","TOO LATE")))</f>
        <v>ACCEPTABLE</v>
      </c>
      <c r="J4489" s="33">
        <v>43417.553472222222</v>
      </c>
      <c r="K4489" s="33">
        <v>43417.563194444447</v>
      </c>
      <c r="L4489" s="27">
        <f t="shared" si="558"/>
        <v>9.7222222248092294E-3</v>
      </c>
      <c r="M4489" s="28" t="str">
        <f t="shared" si="559"/>
        <v>TRUE</v>
      </c>
      <c r="N4489" s="31" t="s">
        <v>39</v>
      </c>
      <c r="O4489" s="29" t="s">
        <v>1868</v>
      </c>
      <c r="P4489"/>
      <c r="Q4489"/>
      <c r="R4489"/>
      <c r="S4489"/>
      <c r="T4489"/>
      <c r="U4489"/>
      <c r="V4489"/>
      <c r="W4489"/>
    </row>
    <row r="4490" spans="1:23" ht="27" customHeight="1" thickBot="1" x14ac:dyDescent="0.3">
      <c r="A4490" s="98">
        <v>20927</v>
      </c>
      <c r="B4490" s="78">
        <v>4622</v>
      </c>
      <c r="C4490" s="79" t="s">
        <v>51</v>
      </c>
      <c r="D4490" s="80">
        <v>43418.277777777781</v>
      </c>
      <c r="E4490" s="78" t="s">
        <v>41</v>
      </c>
      <c r="F4490" s="33">
        <v>43418.236111111109</v>
      </c>
      <c r="G4490" s="51">
        <f t="shared" si="560"/>
        <v>4.1666666671517305E-2</v>
      </c>
      <c r="H4490" s="31" t="str">
        <f t="shared" si="561"/>
        <v>ACCEPTABLE</v>
      </c>
      <c r="J4490" s="33">
        <v>43418.274305555555</v>
      </c>
      <c r="K4490" s="33">
        <v>43418.283333333333</v>
      </c>
      <c r="L4490" s="27">
        <f t="shared" ref="L4490:L4538" si="562">IF(OR(K4490="",J4490=""), "Incomplete Data", K4490-J4490)</f>
        <v>9.0277777781011537E-3</v>
      </c>
      <c r="M4490" s="28" t="str">
        <f t="shared" ref="M4490:M4538" si="563">_xlfn.IFS(OR(J4490=0,K4490=0,L4490=""), "Incomplete Data", OR(L4490&gt;$M$5,L4490&lt;-$M$5),"FALSE",  OR(L4490&lt;=$M$5,L4490&gt;-$M$5), "TRUE")</f>
        <v>TRUE</v>
      </c>
      <c r="N4490" s="31" t="s">
        <v>41</v>
      </c>
      <c r="O4490" s="29" t="s">
        <v>446</v>
      </c>
      <c r="P4490"/>
      <c r="Q4490"/>
      <c r="R4490"/>
      <c r="S4490"/>
      <c r="T4490"/>
      <c r="U4490"/>
      <c r="V4490"/>
      <c r="W4490"/>
    </row>
    <row r="4491" spans="1:23" ht="27" customHeight="1" thickBot="1" x14ac:dyDescent="0.3">
      <c r="A4491" s="98">
        <v>20927</v>
      </c>
      <c r="B4491" s="78">
        <v>4623</v>
      </c>
      <c r="C4491" s="79" t="s">
        <v>340</v>
      </c>
      <c r="D4491" s="80">
        <v>43418.305555555555</v>
      </c>
      <c r="E4491" s="78" t="s">
        <v>39</v>
      </c>
      <c r="F4491" s="33">
        <v>43418.236111111109</v>
      </c>
      <c r="G4491" s="51">
        <f t="shared" si="560"/>
        <v>6.9444444445252884E-2</v>
      </c>
      <c r="H4491" s="31" t="str">
        <f t="shared" si="561"/>
        <v>ACCEPTABLE</v>
      </c>
      <c r="J4491" s="33">
        <v>43418.302777777775</v>
      </c>
      <c r="K4491" s="33">
        <v>43418.315972222219</v>
      </c>
      <c r="L4491" s="27">
        <f t="shared" si="562"/>
        <v>1.3194444443797693E-2</v>
      </c>
      <c r="M4491" s="28" t="str">
        <f t="shared" si="563"/>
        <v>TRUE</v>
      </c>
      <c r="N4491" s="31" t="s">
        <v>39</v>
      </c>
      <c r="O4491" s="29" t="s">
        <v>1169</v>
      </c>
      <c r="P4491"/>
      <c r="Q4491"/>
      <c r="R4491"/>
      <c r="S4491"/>
      <c r="T4491"/>
      <c r="U4491"/>
      <c r="V4491"/>
      <c r="W4491"/>
    </row>
    <row r="4492" spans="1:23" ht="27" customHeight="1" thickBot="1" x14ac:dyDescent="0.3">
      <c r="A4492" s="98">
        <v>20932</v>
      </c>
      <c r="B4492" s="78">
        <v>4624</v>
      </c>
      <c r="C4492" s="79" t="s">
        <v>40</v>
      </c>
      <c r="D4492" s="80">
        <v>43418.368055555555</v>
      </c>
      <c r="E4492" s="78" t="s">
        <v>41</v>
      </c>
      <c r="F4492" s="33">
        <v>43418.236111111109</v>
      </c>
      <c r="G4492" s="51">
        <f t="shared" si="560"/>
        <v>0.13194444444525288</v>
      </c>
      <c r="H4492" s="31" t="str">
        <f t="shared" si="561"/>
        <v>ACCEPTABLE</v>
      </c>
      <c r="J4492" s="33">
        <v>43418.34375</v>
      </c>
      <c r="K4492" s="33">
        <v>43418.354166666664</v>
      </c>
      <c r="L4492" s="27">
        <f t="shared" si="562"/>
        <v>1.0416666664241347E-2</v>
      </c>
      <c r="M4492" s="28" t="str">
        <f t="shared" si="563"/>
        <v>TRUE</v>
      </c>
      <c r="N4492" s="31" t="s">
        <v>41</v>
      </c>
      <c r="O4492" s="29" t="s">
        <v>2072</v>
      </c>
      <c r="P4492"/>
      <c r="Q4492"/>
      <c r="R4492"/>
      <c r="S4492"/>
      <c r="T4492"/>
      <c r="U4492"/>
      <c r="V4492"/>
      <c r="W4492"/>
    </row>
    <row r="4493" spans="1:23" ht="27" customHeight="1" thickBot="1" x14ac:dyDescent="0.3">
      <c r="A4493" s="97">
        <v>20932</v>
      </c>
      <c r="B4493" s="74">
        <v>4625</v>
      </c>
      <c r="C4493" s="75" t="s">
        <v>43</v>
      </c>
      <c r="D4493" s="76">
        <v>43418.402777777781</v>
      </c>
      <c r="E4493" s="74" t="s">
        <v>39</v>
      </c>
      <c r="F4493" s="33">
        <v>43418.236111111109</v>
      </c>
      <c r="G4493" s="51">
        <f t="shared" si="560"/>
        <v>0.16666666667151731</v>
      </c>
      <c r="H4493" s="31" t="str">
        <f t="shared" si="561"/>
        <v>ACCEPTABLE</v>
      </c>
      <c r="J4493" s="33">
        <v>43418.377083333333</v>
      </c>
      <c r="K4493" s="33">
        <v>43418.387499999997</v>
      </c>
      <c r="L4493" s="27">
        <f t="shared" si="562"/>
        <v>1.0416666664241347E-2</v>
      </c>
      <c r="M4493" s="28" t="str">
        <f t="shared" si="563"/>
        <v>TRUE</v>
      </c>
      <c r="N4493" s="31" t="s">
        <v>39</v>
      </c>
      <c r="O4493" s="29" t="s">
        <v>44</v>
      </c>
      <c r="P4493"/>
      <c r="Q4493"/>
      <c r="R4493"/>
      <c r="S4493"/>
      <c r="T4493"/>
      <c r="U4493"/>
      <c r="V4493"/>
      <c r="W4493"/>
    </row>
    <row r="4494" spans="1:23" ht="27" customHeight="1" thickBot="1" x14ac:dyDescent="0.3">
      <c r="A4494" s="98">
        <v>20932</v>
      </c>
      <c r="B4494" s="78">
        <v>4626</v>
      </c>
      <c r="C4494" s="79" t="s">
        <v>43</v>
      </c>
      <c r="D4494" s="80">
        <v>43418.736111111109</v>
      </c>
      <c r="E4494" s="78" t="s">
        <v>41</v>
      </c>
      <c r="F4494" s="33">
        <v>43418.665277777778</v>
      </c>
      <c r="G4494" s="51">
        <f t="shared" si="560"/>
        <v>7.0833333331393078E-2</v>
      </c>
      <c r="H4494" s="31" t="str">
        <f t="shared" si="561"/>
        <v>ACCEPTABLE</v>
      </c>
      <c r="J4494" s="33">
        <v>43418.734722222223</v>
      </c>
      <c r="K4494" s="33">
        <v>43418.743055555555</v>
      </c>
      <c r="L4494" s="27">
        <f t="shared" si="562"/>
        <v>8.333333331393078E-3</v>
      </c>
      <c r="M4494" s="28" t="str">
        <f t="shared" si="563"/>
        <v>TRUE</v>
      </c>
      <c r="N4494" s="31" t="s">
        <v>41</v>
      </c>
      <c r="O4494" s="29" t="s">
        <v>398</v>
      </c>
      <c r="P4494"/>
      <c r="Q4494"/>
      <c r="R4494"/>
      <c r="S4494"/>
      <c r="T4494"/>
      <c r="U4494"/>
      <c r="V4494"/>
      <c r="W4494"/>
    </row>
    <row r="4495" spans="1:23" ht="27" customHeight="1" thickBot="1" x14ac:dyDescent="0.3">
      <c r="A4495" s="98">
        <v>20932</v>
      </c>
      <c r="B4495" s="78">
        <v>4627</v>
      </c>
      <c r="C4495" s="79" t="s">
        <v>40</v>
      </c>
      <c r="D4495" s="80">
        <v>43418.763888888891</v>
      </c>
      <c r="E4495" s="78" t="s">
        <v>39</v>
      </c>
      <c r="F4495" s="33">
        <v>43418.665277777778</v>
      </c>
      <c r="G4495" s="51">
        <f t="shared" si="560"/>
        <v>9.8611111112404615E-2</v>
      </c>
      <c r="H4495" s="31" t="str">
        <f t="shared" si="561"/>
        <v>ACCEPTABLE</v>
      </c>
      <c r="J4495" s="33">
        <v>43418.761805555558</v>
      </c>
      <c r="K4495" s="33">
        <v>43418.771527777775</v>
      </c>
      <c r="L4495" s="27">
        <f t="shared" si="562"/>
        <v>9.7222222175332718E-3</v>
      </c>
      <c r="M4495" s="28" t="str">
        <f t="shared" si="563"/>
        <v>TRUE</v>
      </c>
      <c r="N4495" s="31" t="s">
        <v>39</v>
      </c>
      <c r="O4495" s="29" t="s">
        <v>1881</v>
      </c>
      <c r="P4495"/>
      <c r="Q4495"/>
      <c r="R4495"/>
      <c r="S4495"/>
      <c r="T4495"/>
      <c r="U4495"/>
      <c r="V4495"/>
      <c r="W4495"/>
    </row>
    <row r="4496" spans="1:23" ht="27" customHeight="1" thickBot="1" x14ac:dyDescent="0.3">
      <c r="A4496" s="97">
        <v>20933</v>
      </c>
      <c r="B4496" s="74">
        <v>4628</v>
      </c>
      <c r="C4496" s="75" t="s">
        <v>340</v>
      </c>
      <c r="D4496" s="76">
        <v>43419.569444444445</v>
      </c>
      <c r="E4496" s="74" t="s">
        <v>41</v>
      </c>
      <c r="F4496" s="33">
        <v>43419.287499999999</v>
      </c>
      <c r="G4496" s="51">
        <f t="shared" si="560"/>
        <v>0.28194444444670808</v>
      </c>
      <c r="H4496" s="31" t="str">
        <f t="shared" si="561"/>
        <v>ACCEPTABLE</v>
      </c>
      <c r="J4496" s="33">
        <v>43419.552777777775</v>
      </c>
      <c r="K4496" s="33">
        <v>43419.560416666667</v>
      </c>
      <c r="L4496" s="27">
        <f t="shared" si="562"/>
        <v>7.6388888919609599E-3</v>
      </c>
      <c r="M4496" s="28" t="str">
        <f t="shared" si="563"/>
        <v>TRUE</v>
      </c>
      <c r="N4496" s="31" t="s">
        <v>41</v>
      </c>
      <c r="O4496" s="29" t="s">
        <v>1798</v>
      </c>
      <c r="P4496"/>
      <c r="Q4496"/>
      <c r="R4496"/>
      <c r="S4496"/>
      <c r="T4496"/>
      <c r="U4496"/>
      <c r="V4496"/>
      <c r="W4496"/>
    </row>
    <row r="4497" spans="1:23" ht="27" customHeight="1" thickBot="1" x14ac:dyDescent="0.3">
      <c r="A4497" s="81">
        <v>20933</v>
      </c>
      <c r="B4497" s="81">
        <v>4629</v>
      </c>
      <c r="C4497" s="104" t="s">
        <v>2023</v>
      </c>
      <c r="D4497" s="101">
        <v>43419.604166666664</v>
      </c>
      <c r="E4497" s="81" t="s">
        <v>128</v>
      </c>
      <c r="F4497" s="33">
        <v>43419.5</v>
      </c>
      <c r="G4497" s="51">
        <f t="shared" si="560"/>
        <v>0.10416666666424135</v>
      </c>
      <c r="H4497" s="31" t="str">
        <f t="shared" si="561"/>
        <v>ACCEPTABLE</v>
      </c>
      <c r="J4497" s="33">
        <v>43419.590277777781</v>
      </c>
      <c r="K4497" s="33">
        <v>43419.6</v>
      </c>
      <c r="L4497" s="27">
        <f t="shared" si="562"/>
        <v>9.7222222175332718E-3</v>
      </c>
      <c r="M4497" s="28" t="str">
        <f t="shared" si="563"/>
        <v>TRUE</v>
      </c>
      <c r="N4497" s="31" t="s">
        <v>128</v>
      </c>
      <c r="O4497" s="29" t="s">
        <v>2073</v>
      </c>
      <c r="P4497"/>
      <c r="Q4497"/>
      <c r="R4497"/>
      <c r="S4497"/>
      <c r="T4497"/>
      <c r="U4497"/>
      <c r="V4497"/>
      <c r="W4497"/>
    </row>
    <row r="4498" spans="1:23" ht="27" customHeight="1" thickBot="1" x14ac:dyDescent="0.3">
      <c r="A4498" s="97">
        <v>20934</v>
      </c>
      <c r="B4498" s="74">
        <v>4630</v>
      </c>
      <c r="C4498" s="75" t="s">
        <v>40</v>
      </c>
      <c r="D4498" s="76">
        <v>43419.625</v>
      </c>
      <c r="E4498" s="74" t="s">
        <v>39</v>
      </c>
      <c r="F4498" s="33">
        <v>43419.5</v>
      </c>
      <c r="G4498" s="51">
        <f t="shared" si="560"/>
        <v>0.125</v>
      </c>
      <c r="H4498" s="31" t="str">
        <f t="shared" si="561"/>
        <v>ACCEPTABLE</v>
      </c>
      <c r="J4498" s="33">
        <v>43419.615972222222</v>
      </c>
      <c r="K4498" s="33">
        <v>43419.627083333333</v>
      </c>
      <c r="L4498" s="27">
        <f t="shared" si="562"/>
        <v>1.1111111110949423E-2</v>
      </c>
      <c r="M4498" s="28" t="str">
        <f t="shared" si="563"/>
        <v>TRUE</v>
      </c>
      <c r="N4498" s="31" t="s">
        <v>39</v>
      </c>
      <c r="O4498" s="29" t="s">
        <v>458</v>
      </c>
      <c r="P4498"/>
      <c r="Q4498"/>
      <c r="R4498"/>
      <c r="S4498"/>
      <c r="T4498"/>
      <c r="U4498"/>
      <c r="V4498"/>
      <c r="W4498"/>
    </row>
    <row r="4499" spans="1:23" ht="27" customHeight="1" thickBot="1" x14ac:dyDescent="0.3">
      <c r="A4499" s="97">
        <v>20933</v>
      </c>
      <c r="B4499" s="74">
        <v>4631</v>
      </c>
      <c r="C4499" s="75" t="s">
        <v>51</v>
      </c>
      <c r="D4499" s="76">
        <v>43420.631944444445</v>
      </c>
      <c r="E4499" s="74" t="s">
        <v>41</v>
      </c>
      <c r="F4499" s="33">
        <v>43420.598611111112</v>
      </c>
      <c r="G4499" s="51">
        <f t="shared" si="560"/>
        <v>3.3333333332848269E-2</v>
      </c>
      <c r="H4499" s="31" t="str">
        <f t="shared" si="561"/>
        <v>TOO LATE</v>
      </c>
      <c r="J4499" s="33">
        <v>43420.613194444442</v>
      </c>
      <c r="K4499" s="33">
        <v>43420.62222222222</v>
      </c>
      <c r="L4499" s="27">
        <f t="shared" si="562"/>
        <v>9.0277777781011537E-3</v>
      </c>
      <c r="M4499" s="28" t="str">
        <f t="shared" si="563"/>
        <v>TRUE</v>
      </c>
      <c r="N4499" s="31" t="s">
        <v>41</v>
      </c>
      <c r="O4499" s="29" t="s">
        <v>2074</v>
      </c>
      <c r="P4499"/>
      <c r="Q4499"/>
      <c r="R4499"/>
      <c r="S4499"/>
      <c r="T4499"/>
      <c r="U4499"/>
      <c r="V4499"/>
      <c r="W4499"/>
    </row>
    <row r="4500" spans="1:23" ht="27" customHeight="1" thickBot="1" x14ac:dyDescent="0.3">
      <c r="A4500" s="98">
        <v>20933</v>
      </c>
      <c r="B4500" s="78">
        <v>4632</v>
      </c>
      <c r="C4500" s="79" t="s">
        <v>2075</v>
      </c>
      <c r="D4500" s="95">
        <v>43420.65625</v>
      </c>
      <c r="E4500" s="79" t="s">
        <v>39</v>
      </c>
      <c r="F4500" s="33">
        <v>43420.598611111112</v>
      </c>
      <c r="G4500" s="51">
        <f t="shared" si="560"/>
        <v>5.7638888887595385E-2</v>
      </c>
      <c r="H4500" s="31" t="str">
        <f t="shared" si="561"/>
        <v>ACCEPTABLE</v>
      </c>
      <c r="J4500" s="33">
        <v>43420.67291666667</v>
      </c>
      <c r="K4500" s="33">
        <v>43420.68472222222</v>
      </c>
      <c r="L4500" s="27">
        <f t="shared" si="562"/>
        <v>1.1805555550381541E-2</v>
      </c>
      <c r="M4500" s="28" t="str">
        <f t="shared" si="563"/>
        <v>TRUE</v>
      </c>
      <c r="N4500" s="31" t="s">
        <v>39</v>
      </c>
      <c r="O4500" s="29" t="s">
        <v>2076</v>
      </c>
      <c r="P4500"/>
      <c r="Q4500"/>
      <c r="R4500"/>
      <c r="S4500"/>
      <c r="T4500"/>
      <c r="U4500"/>
      <c r="V4500"/>
      <c r="W4500"/>
    </row>
    <row r="4501" spans="1:23" ht="27" customHeight="1" thickBot="1" x14ac:dyDescent="0.3">
      <c r="A4501" s="98">
        <v>20935</v>
      </c>
      <c r="B4501" s="78">
        <v>4633</v>
      </c>
      <c r="C4501" s="79" t="s">
        <v>40</v>
      </c>
      <c r="D4501" s="80">
        <v>43420.715277777781</v>
      </c>
      <c r="E4501" s="78" t="s">
        <v>41</v>
      </c>
      <c r="F4501" s="33">
        <v>43420.622916666667</v>
      </c>
      <c r="G4501" s="51">
        <f t="shared" si="560"/>
        <v>9.2361111113859806E-2</v>
      </c>
      <c r="H4501" s="31" t="str">
        <f t="shared" si="561"/>
        <v>ACCEPTABLE</v>
      </c>
      <c r="J4501" s="33">
        <v>43420.71597222222</v>
      </c>
      <c r="K4501" s="33">
        <v>43420.728472222225</v>
      </c>
      <c r="L4501" s="27">
        <f t="shared" si="562"/>
        <v>1.2500000004365575E-2</v>
      </c>
      <c r="M4501" s="28" t="str">
        <f t="shared" si="563"/>
        <v>TRUE</v>
      </c>
      <c r="N4501" s="31" t="s">
        <v>41</v>
      </c>
      <c r="O4501" s="29" t="s">
        <v>2077</v>
      </c>
      <c r="P4501"/>
      <c r="Q4501"/>
      <c r="R4501"/>
      <c r="S4501"/>
      <c r="T4501"/>
      <c r="U4501"/>
      <c r="V4501"/>
      <c r="W4501"/>
    </row>
    <row r="4502" spans="1:23" ht="27" customHeight="1" thickBot="1" x14ac:dyDescent="0.3">
      <c r="A4502" s="98">
        <v>20935</v>
      </c>
      <c r="B4502" s="78">
        <v>4634</v>
      </c>
      <c r="C4502" s="79" t="s">
        <v>43</v>
      </c>
      <c r="D4502" s="80">
        <v>43420.760416666664</v>
      </c>
      <c r="E4502" s="79" t="s">
        <v>39</v>
      </c>
      <c r="F4502" s="33">
        <v>43420.622916666667</v>
      </c>
      <c r="G4502" s="51">
        <f t="shared" si="560"/>
        <v>0.13749999999708962</v>
      </c>
      <c r="H4502" s="31" t="str">
        <f t="shared" si="561"/>
        <v>ACCEPTABLE</v>
      </c>
      <c r="J4502" s="33">
        <v>43420.763888888891</v>
      </c>
      <c r="K4502" s="33">
        <v>43420.773611111108</v>
      </c>
      <c r="L4502" s="27">
        <f t="shared" si="562"/>
        <v>9.7222222175332718E-3</v>
      </c>
      <c r="M4502" s="28" t="str">
        <f t="shared" si="563"/>
        <v>TRUE</v>
      </c>
      <c r="N4502" s="31" t="s">
        <v>39</v>
      </c>
      <c r="O4502" s="29" t="s">
        <v>1285</v>
      </c>
      <c r="P4502"/>
      <c r="Q4502"/>
      <c r="R4502"/>
      <c r="S4502"/>
      <c r="T4502"/>
      <c r="U4502"/>
      <c r="V4502"/>
      <c r="W4502"/>
    </row>
    <row r="4503" spans="1:23" ht="27" customHeight="1" thickBot="1" x14ac:dyDescent="0.3">
      <c r="A4503" s="98">
        <v>20935</v>
      </c>
      <c r="B4503" s="78">
        <v>4635</v>
      </c>
      <c r="C4503" s="79" t="s">
        <v>43</v>
      </c>
      <c r="D4503" s="80">
        <v>43421.673611111109</v>
      </c>
      <c r="E4503" s="78" t="s">
        <v>41</v>
      </c>
      <c r="F4503" s="33">
        <v>43421.524305555555</v>
      </c>
      <c r="G4503" s="51">
        <f t="shared" si="560"/>
        <v>0.14930555555474712</v>
      </c>
      <c r="H4503" s="31" t="str">
        <f t="shared" si="561"/>
        <v>ACCEPTABLE</v>
      </c>
      <c r="J4503" s="33">
        <v>43421.701388888891</v>
      </c>
      <c r="K4503" s="33">
        <v>43421.708333333336</v>
      </c>
      <c r="L4503" s="27">
        <f t="shared" si="562"/>
        <v>6.9444444452528842E-3</v>
      </c>
      <c r="M4503" s="28" t="str">
        <f t="shared" si="563"/>
        <v>TRUE</v>
      </c>
      <c r="N4503" s="31" t="s">
        <v>41</v>
      </c>
      <c r="O4503" s="29" t="s">
        <v>44</v>
      </c>
      <c r="P4503"/>
      <c r="Q4503"/>
      <c r="R4503"/>
      <c r="S4503"/>
      <c r="T4503"/>
      <c r="U4503"/>
      <c r="V4503"/>
      <c r="W4503"/>
    </row>
    <row r="4504" spans="1:23" ht="27" customHeight="1" thickBot="1" x14ac:dyDescent="0.3">
      <c r="A4504" s="98">
        <v>20935</v>
      </c>
      <c r="B4504" s="78">
        <v>4636</v>
      </c>
      <c r="C4504" s="79" t="s">
        <v>40</v>
      </c>
      <c r="D4504" s="80">
        <v>43421.701388888891</v>
      </c>
      <c r="E4504" s="79" t="s">
        <v>39</v>
      </c>
      <c r="F4504" s="33">
        <v>43421.524305555555</v>
      </c>
      <c r="G4504" s="51">
        <f t="shared" si="560"/>
        <v>0.17708333333575865</v>
      </c>
      <c r="H4504" s="31" t="str">
        <f t="shared" si="561"/>
        <v>ACCEPTABLE</v>
      </c>
      <c r="J4504" s="33">
        <v>43421.731944444444</v>
      </c>
      <c r="K4504" s="33">
        <v>43421.745138888888</v>
      </c>
      <c r="L4504" s="27">
        <f t="shared" si="562"/>
        <v>1.3194444443797693E-2</v>
      </c>
      <c r="M4504" s="28" t="str">
        <f t="shared" si="563"/>
        <v>TRUE</v>
      </c>
      <c r="N4504" s="31" t="s">
        <v>39</v>
      </c>
      <c r="O4504" s="29" t="s">
        <v>2078</v>
      </c>
      <c r="P4504"/>
      <c r="Q4504"/>
      <c r="R4504"/>
      <c r="S4504"/>
      <c r="T4504"/>
      <c r="U4504"/>
      <c r="V4504"/>
      <c r="W4504"/>
    </row>
    <row r="4505" spans="1:23" ht="27" customHeight="1" thickBot="1" x14ac:dyDescent="0.3">
      <c r="A4505" s="98">
        <v>20936</v>
      </c>
      <c r="B4505" s="78">
        <v>4637</v>
      </c>
      <c r="C4505" s="79" t="s">
        <v>40</v>
      </c>
      <c r="D4505" s="80">
        <v>43421.763888888891</v>
      </c>
      <c r="E4505" s="78" t="s">
        <v>41</v>
      </c>
      <c r="F4505" s="33">
        <v>43421.524305555555</v>
      </c>
      <c r="G4505" s="51">
        <f t="shared" si="560"/>
        <v>0.23958333333575865</v>
      </c>
      <c r="H4505" s="31" t="str">
        <f t="shared" si="561"/>
        <v>ACCEPTABLE</v>
      </c>
      <c r="J4505" s="33">
        <v>43421.763194444444</v>
      </c>
      <c r="K4505" s="33">
        <v>43421.772916666669</v>
      </c>
      <c r="L4505" s="27">
        <f t="shared" si="562"/>
        <v>9.7222222248092294E-3</v>
      </c>
      <c r="M4505" s="28" t="str">
        <f t="shared" si="563"/>
        <v>TRUE</v>
      </c>
      <c r="N4505" s="31" t="s">
        <v>41</v>
      </c>
      <c r="O4505" s="29" t="s">
        <v>1942</v>
      </c>
      <c r="P4505"/>
      <c r="Q4505"/>
      <c r="R4505"/>
      <c r="S4505"/>
      <c r="T4505"/>
      <c r="U4505"/>
      <c r="V4505"/>
      <c r="W4505"/>
    </row>
    <row r="4506" spans="1:23" ht="27" customHeight="1" thickBot="1" x14ac:dyDescent="0.3">
      <c r="A4506" s="98">
        <v>20936</v>
      </c>
      <c r="B4506" s="78">
        <v>4638</v>
      </c>
      <c r="C4506" s="79" t="s">
        <v>43</v>
      </c>
      <c r="D4506" s="80">
        <v>43421.791666666664</v>
      </c>
      <c r="E4506" s="79" t="s">
        <v>39</v>
      </c>
      <c r="F4506" s="33">
        <v>43421.524305555555</v>
      </c>
      <c r="G4506" s="51">
        <f t="shared" si="560"/>
        <v>0.26736111110949423</v>
      </c>
      <c r="H4506" s="31" t="str">
        <f t="shared" si="561"/>
        <v>ACCEPTABLE</v>
      </c>
      <c r="J4506" s="33">
        <v>43421.794444444444</v>
      </c>
      <c r="K4506" s="33">
        <v>43421.803472222222</v>
      </c>
      <c r="L4506" s="27">
        <f t="shared" si="562"/>
        <v>9.0277777781011537E-3</v>
      </c>
      <c r="M4506" s="28" t="str">
        <f t="shared" si="563"/>
        <v>TRUE</v>
      </c>
      <c r="N4506" s="31" t="s">
        <v>39</v>
      </c>
      <c r="O4506" s="29" t="s">
        <v>398</v>
      </c>
      <c r="P4506"/>
      <c r="Q4506"/>
      <c r="R4506"/>
      <c r="S4506"/>
      <c r="T4506"/>
      <c r="U4506"/>
      <c r="V4506"/>
      <c r="W4506"/>
    </row>
    <row r="4507" spans="1:23" ht="27" customHeight="1" thickBot="1" x14ac:dyDescent="0.3">
      <c r="A4507" s="97">
        <v>20936</v>
      </c>
      <c r="B4507" s="74">
        <v>4639</v>
      </c>
      <c r="C4507" s="75" t="s">
        <v>43</v>
      </c>
      <c r="D4507" s="76">
        <v>43423.006944444445</v>
      </c>
      <c r="E4507" s="74" t="s">
        <v>41</v>
      </c>
      <c r="F4507" s="33">
        <v>43422.744444444441</v>
      </c>
      <c r="G4507" s="51">
        <f t="shared" si="560"/>
        <v>0.26250000000436557</v>
      </c>
      <c r="H4507" s="31" t="str">
        <f t="shared" si="561"/>
        <v>ACCEPTABLE</v>
      </c>
      <c r="J4507" s="33">
        <v>43423.004166666666</v>
      </c>
      <c r="K4507" s="33">
        <v>43423.013194444444</v>
      </c>
      <c r="L4507" s="27">
        <f t="shared" si="562"/>
        <v>9.0277777781011537E-3</v>
      </c>
      <c r="M4507" s="28" t="str">
        <f t="shared" si="563"/>
        <v>TRUE</v>
      </c>
      <c r="N4507" s="31" t="s">
        <v>41</v>
      </c>
      <c r="O4507" s="29" t="s">
        <v>398</v>
      </c>
      <c r="P4507"/>
      <c r="Q4507"/>
      <c r="R4507"/>
      <c r="S4507"/>
      <c r="T4507"/>
      <c r="U4507"/>
      <c r="V4507"/>
      <c r="W4507"/>
    </row>
    <row r="4508" spans="1:23" ht="27" customHeight="1" thickBot="1" x14ac:dyDescent="0.3">
      <c r="A4508" s="97">
        <v>20936</v>
      </c>
      <c r="B4508" s="74">
        <v>4640</v>
      </c>
      <c r="C4508" s="75" t="s">
        <v>40</v>
      </c>
      <c r="D4508" s="76">
        <v>43423.034722222219</v>
      </c>
      <c r="E4508" s="75" t="s">
        <v>39</v>
      </c>
      <c r="F4508" s="33">
        <v>43422.744444444441</v>
      </c>
      <c r="G4508" s="51">
        <f t="shared" si="560"/>
        <v>0.29027777777810115</v>
      </c>
      <c r="H4508" s="31" t="str">
        <f t="shared" si="561"/>
        <v>ACCEPTABLE</v>
      </c>
      <c r="J4508" s="33">
        <v>43423.035416666666</v>
      </c>
      <c r="K4508" s="33">
        <v>43423.045138888891</v>
      </c>
      <c r="L4508" s="27">
        <f t="shared" si="562"/>
        <v>9.7222222248092294E-3</v>
      </c>
      <c r="M4508" s="28" t="str">
        <f t="shared" si="563"/>
        <v>TRUE</v>
      </c>
      <c r="N4508" s="31" t="s">
        <v>39</v>
      </c>
      <c r="O4508" s="29" t="s">
        <v>806</v>
      </c>
      <c r="P4508"/>
      <c r="Q4508"/>
      <c r="R4508"/>
      <c r="S4508"/>
      <c r="T4508"/>
      <c r="U4508"/>
      <c r="V4508"/>
      <c r="W4508"/>
    </row>
    <row r="4509" spans="1:23" ht="27" customHeight="1" thickBot="1" x14ac:dyDescent="0.3">
      <c r="A4509" s="97">
        <v>20937</v>
      </c>
      <c r="B4509" s="74">
        <v>4641</v>
      </c>
      <c r="C4509" s="75" t="s">
        <v>53</v>
      </c>
      <c r="D4509" s="76">
        <v>43423.069444444445</v>
      </c>
      <c r="E4509" s="74" t="s">
        <v>41</v>
      </c>
      <c r="F4509" s="33">
        <v>43422.744444444441</v>
      </c>
      <c r="G4509" s="51">
        <f t="shared" si="560"/>
        <v>0.32500000000436557</v>
      </c>
      <c r="H4509" s="31" t="str">
        <f t="shared" si="561"/>
        <v>ACCEPTABLE</v>
      </c>
      <c r="J4509" s="33">
        <v>43423.059027777781</v>
      </c>
      <c r="K4509" s="33">
        <v>43423.068055555559</v>
      </c>
      <c r="L4509" s="27">
        <f t="shared" si="562"/>
        <v>9.0277777781011537E-3</v>
      </c>
      <c r="M4509" s="28" t="str">
        <f t="shared" si="563"/>
        <v>TRUE</v>
      </c>
      <c r="N4509" s="31" t="s">
        <v>41</v>
      </c>
      <c r="O4509" s="29" t="s">
        <v>542</v>
      </c>
      <c r="P4509"/>
      <c r="Q4509"/>
      <c r="R4509"/>
      <c r="S4509"/>
      <c r="T4509"/>
      <c r="U4509"/>
      <c r="V4509"/>
      <c r="W4509"/>
    </row>
    <row r="4510" spans="1:23" ht="27" customHeight="1" thickBot="1" x14ac:dyDescent="0.3">
      <c r="A4510" s="97">
        <v>20937</v>
      </c>
      <c r="B4510" s="74">
        <v>4642</v>
      </c>
      <c r="C4510" s="75" t="s">
        <v>53</v>
      </c>
      <c r="D4510" s="76">
        <v>43423.125</v>
      </c>
      <c r="E4510" s="75" t="s">
        <v>39</v>
      </c>
      <c r="F4510" s="33">
        <v>43422.744444444441</v>
      </c>
      <c r="G4510" s="51">
        <f t="shared" si="560"/>
        <v>0.38055555555911269</v>
      </c>
      <c r="H4510" s="31" t="str">
        <f t="shared" si="561"/>
        <v>ACCEPTABLE</v>
      </c>
      <c r="J4510" s="33">
        <v>43423.103472222225</v>
      </c>
      <c r="K4510" s="33">
        <v>43423.112500000003</v>
      </c>
      <c r="L4510" s="27">
        <f t="shared" si="562"/>
        <v>9.0277777781011537E-3</v>
      </c>
      <c r="M4510" s="28" t="str">
        <f t="shared" si="563"/>
        <v>TRUE</v>
      </c>
      <c r="N4510" s="31" t="s">
        <v>39</v>
      </c>
      <c r="O4510" s="29" t="s">
        <v>542</v>
      </c>
      <c r="P4510"/>
      <c r="Q4510"/>
      <c r="R4510"/>
      <c r="S4510"/>
      <c r="T4510"/>
      <c r="U4510"/>
      <c r="V4510"/>
      <c r="W4510"/>
    </row>
    <row r="4511" spans="1:23" ht="27" customHeight="1" thickBot="1" x14ac:dyDescent="0.3">
      <c r="A4511" s="97">
        <v>20937</v>
      </c>
      <c r="B4511" s="74">
        <v>4645</v>
      </c>
      <c r="C4511" s="75" t="s">
        <v>51</v>
      </c>
      <c r="D4511" s="76">
        <v>43424.555555555555</v>
      </c>
      <c r="E4511" s="74" t="s">
        <v>41</v>
      </c>
      <c r="F4511" s="33">
        <v>43424.296527777777</v>
      </c>
      <c r="G4511" s="51">
        <f t="shared" si="560"/>
        <v>0.25902777777810115</v>
      </c>
      <c r="H4511" s="31" t="str">
        <f t="shared" si="561"/>
        <v>ACCEPTABLE</v>
      </c>
      <c r="J4511" s="33">
        <v>43424.553472222222</v>
      </c>
      <c r="K4511" s="33">
        <v>43424.563194444447</v>
      </c>
      <c r="L4511" s="27">
        <f t="shared" si="562"/>
        <v>9.7222222248092294E-3</v>
      </c>
      <c r="M4511" s="28" t="str">
        <f t="shared" si="563"/>
        <v>TRUE</v>
      </c>
      <c r="N4511" s="31" t="s">
        <v>41</v>
      </c>
      <c r="O4511" s="29" t="s">
        <v>1638</v>
      </c>
      <c r="P4511"/>
      <c r="Q4511"/>
      <c r="R4511"/>
      <c r="S4511"/>
      <c r="T4511"/>
      <c r="U4511"/>
      <c r="V4511"/>
      <c r="W4511"/>
    </row>
    <row r="4512" spans="1:23" ht="27" customHeight="1" thickBot="1" x14ac:dyDescent="0.3">
      <c r="A4512" s="97">
        <v>20937</v>
      </c>
      <c r="B4512" s="74">
        <v>4646</v>
      </c>
      <c r="C4512" s="75" t="s">
        <v>340</v>
      </c>
      <c r="D4512" s="76">
        <v>43424.583333333336</v>
      </c>
      <c r="E4512" s="75" t="s">
        <v>39</v>
      </c>
      <c r="F4512" s="33">
        <v>43424.296527777777</v>
      </c>
      <c r="G4512" s="51">
        <f t="shared" si="560"/>
        <v>0.28680555555911269</v>
      </c>
      <c r="H4512" s="31" t="str">
        <f t="shared" si="561"/>
        <v>ACCEPTABLE</v>
      </c>
      <c r="J4512" s="33">
        <v>43424.588888888888</v>
      </c>
      <c r="K4512" s="33">
        <v>43424.600694444445</v>
      </c>
      <c r="L4512" s="27">
        <f t="shared" si="562"/>
        <v>1.1805555557657499E-2</v>
      </c>
      <c r="M4512" s="28" t="str">
        <f t="shared" si="563"/>
        <v>TRUE</v>
      </c>
      <c r="N4512" s="31" t="s">
        <v>39</v>
      </c>
      <c r="O4512" s="29" t="s">
        <v>2079</v>
      </c>
      <c r="P4512"/>
      <c r="Q4512"/>
      <c r="R4512"/>
      <c r="S4512"/>
      <c r="T4512"/>
      <c r="U4512"/>
      <c r="V4512"/>
      <c r="W4512"/>
    </row>
    <row r="4513" spans="1:23" ht="27" customHeight="1" thickBot="1" x14ac:dyDescent="0.3">
      <c r="A4513" s="97">
        <v>20938</v>
      </c>
      <c r="B4513" s="74">
        <v>4647</v>
      </c>
      <c r="C4513" s="75" t="s">
        <v>40</v>
      </c>
      <c r="D4513" s="76">
        <v>43424.625</v>
      </c>
      <c r="E4513" s="74" t="s">
        <v>41</v>
      </c>
      <c r="F4513" s="33">
        <v>43424.296527777777</v>
      </c>
      <c r="G4513" s="51">
        <f t="shared" si="560"/>
        <v>0.32847222222335404</v>
      </c>
      <c r="H4513" s="31" t="str">
        <f t="shared" si="561"/>
        <v>ACCEPTABLE</v>
      </c>
      <c r="J4513" s="33">
        <v>43424.615972222222</v>
      </c>
      <c r="K4513" s="33">
        <v>43424.625694444447</v>
      </c>
      <c r="L4513" s="27">
        <f t="shared" si="562"/>
        <v>9.7222222248092294E-3</v>
      </c>
      <c r="M4513" s="28" t="str">
        <f t="shared" si="563"/>
        <v>TRUE</v>
      </c>
      <c r="N4513" s="31" t="s">
        <v>41</v>
      </c>
      <c r="O4513" s="29" t="s">
        <v>1837</v>
      </c>
      <c r="P4513"/>
      <c r="Q4513"/>
      <c r="R4513"/>
      <c r="S4513"/>
      <c r="T4513"/>
      <c r="U4513"/>
      <c r="V4513"/>
      <c r="W4513"/>
    </row>
    <row r="4514" spans="1:23" ht="27" customHeight="1" thickBot="1" x14ac:dyDescent="0.3">
      <c r="A4514" s="98">
        <v>20938</v>
      </c>
      <c r="B4514" s="78">
        <v>4648</v>
      </c>
      <c r="C4514" s="79" t="s">
        <v>43</v>
      </c>
      <c r="D4514" s="80">
        <v>43424.659722222219</v>
      </c>
      <c r="E4514" s="79" t="s">
        <v>39</v>
      </c>
      <c r="F4514" s="33">
        <v>43424.296527777777</v>
      </c>
      <c r="G4514" s="51">
        <f t="shared" si="560"/>
        <v>0.3631944444423425</v>
      </c>
      <c r="H4514" s="31" t="str">
        <f t="shared" si="561"/>
        <v>ACCEPTABLE</v>
      </c>
      <c r="J4514" s="33">
        <v>43424.645833333336</v>
      </c>
      <c r="K4514" s="33">
        <v>43424.655555555553</v>
      </c>
      <c r="L4514" s="27">
        <f t="shared" si="562"/>
        <v>9.7222222175332718E-3</v>
      </c>
      <c r="M4514" s="28" t="str">
        <f t="shared" si="563"/>
        <v>TRUE</v>
      </c>
      <c r="N4514" s="31" t="s">
        <v>39</v>
      </c>
      <c r="O4514" s="29" t="s">
        <v>398</v>
      </c>
      <c r="P4514"/>
      <c r="Q4514"/>
      <c r="R4514"/>
      <c r="S4514"/>
      <c r="T4514"/>
      <c r="U4514"/>
      <c r="V4514"/>
      <c r="W4514"/>
    </row>
    <row r="4515" spans="1:23" ht="27" customHeight="1" thickBot="1" x14ac:dyDescent="0.3">
      <c r="A4515" s="98">
        <v>20939</v>
      </c>
      <c r="B4515" s="78">
        <v>4649</v>
      </c>
      <c r="C4515" s="79" t="s">
        <v>40</v>
      </c>
      <c r="D4515" s="80">
        <v>43424.711805555555</v>
      </c>
      <c r="E4515" s="78" t="s">
        <v>41</v>
      </c>
      <c r="F4515" s="33">
        <v>43424.652083333334</v>
      </c>
      <c r="G4515" s="51">
        <f t="shared" si="560"/>
        <v>5.9722222220443655E-2</v>
      </c>
      <c r="H4515" s="31" t="str">
        <f t="shared" si="561"/>
        <v>ACCEPTABLE</v>
      </c>
      <c r="J4515" s="33">
        <v>43424.717361111114</v>
      </c>
      <c r="K4515" s="33">
        <v>43424.729861111111</v>
      </c>
      <c r="L4515" s="27">
        <f t="shared" si="562"/>
        <v>1.2499999997089617E-2</v>
      </c>
      <c r="M4515" s="28" t="str">
        <f t="shared" si="563"/>
        <v>TRUE</v>
      </c>
      <c r="N4515" s="31" t="s">
        <v>41</v>
      </c>
      <c r="O4515" s="29" t="s">
        <v>2080</v>
      </c>
      <c r="P4515"/>
      <c r="Q4515"/>
      <c r="R4515"/>
      <c r="S4515"/>
      <c r="T4515"/>
      <c r="U4515"/>
      <c r="V4515"/>
      <c r="W4515"/>
    </row>
    <row r="4516" spans="1:23" ht="27" customHeight="1" thickBot="1" x14ac:dyDescent="0.3">
      <c r="A4516" s="98">
        <v>20939</v>
      </c>
      <c r="B4516" s="78">
        <v>4650</v>
      </c>
      <c r="C4516" s="79" t="s">
        <v>40</v>
      </c>
      <c r="D4516" s="80">
        <v>43424.729166666664</v>
      </c>
      <c r="E4516" s="79" t="s">
        <v>39</v>
      </c>
      <c r="F4516" s="33">
        <v>43424.652083333334</v>
      </c>
      <c r="G4516" s="51">
        <f t="shared" si="560"/>
        <v>7.7083333329937886E-2</v>
      </c>
      <c r="H4516" s="31" t="str">
        <f t="shared" si="561"/>
        <v>ACCEPTABLE</v>
      </c>
      <c r="J4516" s="33">
        <v>43424.740972222222</v>
      </c>
      <c r="K4516" s="33">
        <v>43424.756249999999</v>
      </c>
      <c r="L4516" s="27">
        <f t="shared" si="562"/>
        <v>1.5277777776645962E-2</v>
      </c>
      <c r="M4516" s="28" t="str">
        <f t="shared" si="563"/>
        <v>TRUE</v>
      </c>
      <c r="N4516" s="31" t="s">
        <v>39</v>
      </c>
      <c r="O4516" s="29" t="s">
        <v>2080</v>
      </c>
      <c r="P4516"/>
      <c r="Q4516"/>
      <c r="R4516"/>
      <c r="S4516"/>
      <c r="T4516"/>
      <c r="U4516"/>
      <c r="V4516"/>
      <c r="W4516"/>
    </row>
    <row r="4517" spans="1:23" ht="27" customHeight="1" thickBot="1" x14ac:dyDescent="0.3">
      <c r="A4517" s="97">
        <v>20940</v>
      </c>
      <c r="B4517" s="74">
        <v>4651</v>
      </c>
      <c r="C4517" s="75" t="s">
        <v>40</v>
      </c>
      <c r="D4517" s="76">
        <v>43427.041666666664</v>
      </c>
      <c r="E4517" s="74" t="s">
        <v>41</v>
      </c>
      <c r="F4517" s="33">
        <v>43426.820833333331</v>
      </c>
      <c r="G4517" s="51">
        <f t="shared" si="560"/>
        <v>0.22083333333284827</v>
      </c>
      <c r="H4517" s="31" t="str">
        <f t="shared" si="561"/>
        <v>ACCEPTABLE</v>
      </c>
      <c r="J4517" s="33">
        <v>43427.054166666669</v>
      </c>
      <c r="K4517" s="33">
        <v>43427.06527777778</v>
      </c>
      <c r="L4517" s="27">
        <f t="shared" si="562"/>
        <v>1.1111111110949423E-2</v>
      </c>
      <c r="M4517" s="28" t="str">
        <f t="shared" si="563"/>
        <v>TRUE</v>
      </c>
      <c r="N4517" s="31" t="s">
        <v>41</v>
      </c>
      <c r="O4517" s="29" t="s">
        <v>2082</v>
      </c>
      <c r="P4517"/>
      <c r="Q4517"/>
      <c r="R4517"/>
      <c r="S4517"/>
      <c r="T4517"/>
      <c r="U4517"/>
      <c r="V4517"/>
      <c r="W4517"/>
    </row>
    <row r="4518" spans="1:23" ht="27" customHeight="1" thickBot="1" x14ac:dyDescent="0.3">
      <c r="A4518" s="97">
        <v>20940</v>
      </c>
      <c r="B4518" s="74">
        <v>4652</v>
      </c>
      <c r="C4518" s="75" t="s">
        <v>43</v>
      </c>
      <c r="D4518" s="76">
        <v>43427.0625</v>
      </c>
      <c r="E4518" s="75" t="s">
        <v>39</v>
      </c>
      <c r="F4518" s="33">
        <v>43426.820833333331</v>
      </c>
      <c r="G4518" s="51">
        <f t="shared" si="560"/>
        <v>0.24166666666860692</v>
      </c>
      <c r="H4518" s="31" t="str">
        <f t="shared" si="561"/>
        <v>ACCEPTABLE</v>
      </c>
      <c r="J4518" s="33">
        <v>43427.1</v>
      </c>
      <c r="K4518" s="33">
        <v>43427.105555555558</v>
      </c>
      <c r="L4518" s="27">
        <f t="shared" si="562"/>
        <v>5.5555555591126904E-3</v>
      </c>
      <c r="M4518" s="28" t="str">
        <f t="shared" si="563"/>
        <v>TRUE</v>
      </c>
      <c r="N4518" s="31" t="s">
        <v>39</v>
      </c>
      <c r="O4518" s="29" t="s">
        <v>2083</v>
      </c>
      <c r="P4518"/>
      <c r="Q4518"/>
      <c r="R4518"/>
      <c r="S4518"/>
      <c r="T4518"/>
      <c r="U4518"/>
      <c r="V4518"/>
      <c r="W4518"/>
    </row>
    <row r="4519" spans="1:23" ht="27" customHeight="1" thickBot="1" x14ac:dyDescent="0.3">
      <c r="A4519" s="98">
        <v>20941</v>
      </c>
      <c r="B4519" s="78">
        <v>4653</v>
      </c>
      <c r="C4519" s="79" t="s">
        <v>340</v>
      </c>
      <c r="D4519" s="80">
        <v>43427.395833333336</v>
      </c>
      <c r="E4519" s="78" t="s">
        <v>41</v>
      </c>
      <c r="F4519" s="33">
        <v>43427.335416666669</v>
      </c>
      <c r="G4519" s="51">
        <f t="shared" si="560"/>
        <v>6.0416666667151731E-2</v>
      </c>
      <c r="H4519" s="31" t="str">
        <f t="shared" si="561"/>
        <v>ACCEPTABLE</v>
      </c>
      <c r="J4519" s="33">
        <v>43427.399305555555</v>
      </c>
      <c r="K4519" s="33">
        <v>43427.413194444445</v>
      </c>
      <c r="L4519" s="27">
        <f t="shared" si="562"/>
        <v>1.3888888890505768E-2</v>
      </c>
      <c r="M4519" s="28" t="str">
        <f t="shared" si="563"/>
        <v>TRUE</v>
      </c>
      <c r="N4519" s="31" t="s">
        <v>41</v>
      </c>
      <c r="O4519" s="29" t="s">
        <v>1475</v>
      </c>
      <c r="P4519"/>
      <c r="Q4519"/>
      <c r="R4519"/>
      <c r="S4519"/>
      <c r="T4519"/>
      <c r="U4519"/>
      <c r="V4519"/>
      <c r="W4519"/>
    </row>
    <row r="4520" spans="1:23" ht="27" customHeight="1" thickBot="1" x14ac:dyDescent="0.3">
      <c r="A4520" s="97">
        <v>20941</v>
      </c>
      <c r="B4520" s="74">
        <v>4654</v>
      </c>
      <c r="C4520" s="75" t="s">
        <v>51</v>
      </c>
      <c r="D4520" s="76">
        <v>43427.430555555555</v>
      </c>
      <c r="E4520" s="75" t="s">
        <v>39</v>
      </c>
      <c r="F4520" s="33">
        <v>43427.335416666669</v>
      </c>
      <c r="G4520" s="51">
        <f t="shared" si="560"/>
        <v>9.5138888886140194E-2</v>
      </c>
      <c r="H4520" s="31" t="str">
        <f t="shared" si="561"/>
        <v>ACCEPTABLE</v>
      </c>
      <c r="J4520" s="33">
        <v>43427.438888888886</v>
      </c>
      <c r="K4520" s="33">
        <v>43427.451388888891</v>
      </c>
      <c r="L4520" s="27">
        <f t="shared" si="562"/>
        <v>1.2500000004365575E-2</v>
      </c>
      <c r="M4520" s="28" t="str">
        <f t="shared" si="563"/>
        <v>TRUE</v>
      </c>
      <c r="N4520" s="31" t="s">
        <v>39</v>
      </c>
      <c r="O4520" s="29" t="s">
        <v>2084</v>
      </c>
      <c r="P4520"/>
      <c r="Q4520"/>
      <c r="R4520"/>
      <c r="S4520"/>
      <c r="T4520"/>
      <c r="U4520"/>
      <c r="V4520"/>
      <c r="W4520"/>
    </row>
    <row r="4521" spans="1:23" ht="27" customHeight="1" thickBot="1" x14ac:dyDescent="0.3">
      <c r="A4521" s="97">
        <v>20942</v>
      </c>
      <c r="B4521" s="74">
        <v>4655</v>
      </c>
      <c r="C4521" s="75" t="s">
        <v>40</v>
      </c>
      <c r="D4521" s="76">
        <v>43427.482638888891</v>
      </c>
      <c r="E4521" s="74" t="s">
        <v>41</v>
      </c>
      <c r="F4521" s="33">
        <v>43427.335416666669</v>
      </c>
      <c r="G4521" s="51">
        <f t="shared" si="560"/>
        <v>0.14722222222189885</v>
      </c>
      <c r="H4521" s="31" t="str">
        <f t="shared" si="561"/>
        <v>ACCEPTABLE</v>
      </c>
      <c r="J4521" s="33">
        <v>43427.472916666666</v>
      </c>
      <c r="K4521" s="33">
        <v>43427.486111111109</v>
      </c>
      <c r="L4521" s="27">
        <f t="shared" si="562"/>
        <v>1.3194444443797693E-2</v>
      </c>
      <c r="M4521" s="28" t="str">
        <f t="shared" si="563"/>
        <v>TRUE</v>
      </c>
      <c r="N4521" s="31" t="s">
        <v>41</v>
      </c>
      <c r="O4521" s="29" t="s">
        <v>2055</v>
      </c>
      <c r="P4521"/>
      <c r="Q4521"/>
      <c r="R4521"/>
      <c r="S4521"/>
      <c r="T4521"/>
      <c r="U4521"/>
      <c r="V4521"/>
      <c r="W4521"/>
    </row>
    <row r="4522" spans="1:23" ht="27" customHeight="1" thickBot="1" x14ac:dyDescent="0.3">
      <c r="A4522" s="97">
        <v>20942</v>
      </c>
      <c r="B4522" s="74">
        <v>4656</v>
      </c>
      <c r="C4522" s="75" t="s">
        <v>40</v>
      </c>
      <c r="D4522" s="76">
        <v>43427.5</v>
      </c>
      <c r="E4522" s="75" t="s">
        <v>39</v>
      </c>
      <c r="F4522" s="33">
        <v>43427.335416666669</v>
      </c>
      <c r="G4522" s="51">
        <f t="shared" si="560"/>
        <v>0.16458333333139308</v>
      </c>
      <c r="H4522" s="31" t="str">
        <f t="shared" si="561"/>
        <v>ACCEPTABLE</v>
      </c>
      <c r="J4522" s="33">
        <v>43427.5</v>
      </c>
      <c r="K4522" s="33">
        <v>43427.513194444444</v>
      </c>
      <c r="L4522" s="27">
        <f t="shared" si="562"/>
        <v>1.3194444443797693E-2</v>
      </c>
      <c r="M4522" s="28" t="str">
        <f t="shared" si="563"/>
        <v>TRUE</v>
      </c>
      <c r="N4522" s="31" t="s">
        <v>39</v>
      </c>
      <c r="O4522" s="29" t="s">
        <v>2055</v>
      </c>
      <c r="P4522"/>
      <c r="Q4522"/>
      <c r="R4522"/>
      <c r="S4522"/>
      <c r="T4522"/>
      <c r="U4522"/>
      <c r="V4522"/>
      <c r="W4522"/>
    </row>
    <row r="4523" spans="1:23" ht="27" customHeight="1" thickBot="1" x14ac:dyDescent="0.3">
      <c r="A4523" s="97">
        <v>20943</v>
      </c>
      <c r="B4523" s="74">
        <v>4658</v>
      </c>
      <c r="C4523" s="75" t="s">
        <v>43</v>
      </c>
      <c r="D4523" s="76">
        <v>43427.923611111109</v>
      </c>
      <c r="E4523" s="75" t="s">
        <v>39</v>
      </c>
      <c r="F4523" s="33">
        <v>43427.727777777778</v>
      </c>
      <c r="G4523" s="51">
        <f t="shared" si="560"/>
        <v>0.19583333333139308</v>
      </c>
      <c r="H4523" s="31" t="str">
        <f t="shared" si="561"/>
        <v>ACCEPTABLE</v>
      </c>
      <c r="J4523" s="33">
        <v>43427.911111111112</v>
      </c>
      <c r="K4523" s="33">
        <v>43427.921527777777</v>
      </c>
      <c r="L4523" s="27">
        <f t="shared" si="562"/>
        <v>1.0416666664241347E-2</v>
      </c>
      <c r="M4523" s="28" t="str">
        <f t="shared" si="563"/>
        <v>TRUE</v>
      </c>
      <c r="N4523" s="31" t="s">
        <v>39</v>
      </c>
      <c r="O4523" s="29" t="s">
        <v>398</v>
      </c>
      <c r="P4523"/>
      <c r="Q4523"/>
      <c r="R4523"/>
      <c r="S4523"/>
      <c r="T4523"/>
      <c r="U4523"/>
      <c r="V4523"/>
      <c r="W4523"/>
    </row>
    <row r="4524" spans="1:23" ht="27" customHeight="1" thickBot="1" x14ac:dyDescent="0.3">
      <c r="A4524" s="98">
        <v>20941</v>
      </c>
      <c r="B4524" s="78">
        <v>4659</v>
      </c>
      <c r="C4524" s="79" t="s">
        <v>51</v>
      </c>
      <c r="D4524" s="80">
        <v>43428.319444444445</v>
      </c>
      <c r="E4524" s="78" t="s">
        <v>41</v>
      </c>
      <c r="F4524" s="33">
        <v>43428.280555555553</v>
      </c>
      <c r="G4524" s="51">
        <f t="shared" si="560"/>
        <v>3.888888889196096E-2</v>
      </c>
      <c r="H4524" s="31" t="str">
        <f t="shared" si="561"/>
        <v>TOO LATE</v>
      </c>
      <c r="J4524" s="33">
        <v>43428.285416666666</v>
      </c>
      <c r="K4524" s="33">
        <v>43428.297222222223</v>
      </c>
      <c r="L4524" s="27">
        <f t="shared" si="562"/>
        <v>1.1805555557657499E-2</v>
      </c>
      <c r="M4524" s="28" t="str">
        <f t="shared" si="563"/>
        <v>TRUE</v>
      </c>
      <c r="N4524" s="31" t="s">
        <v>41</v>
      </c>
      <c r="O4524" s="29" t="s">
        <v>2085</v>
      </c>
      <c r="P4524"/>
      <c r="Q4524"/>
      <c r="R4524"/>
      <c r="S4524"/>
      <c r="T4524"/>
      <c r="U4524"/>
      <c r="V4524"/>
      <c r="W4524"/>
    </row>
    <row r="4525" spans="1:23" ht="27" customHeight="1" thickBot="1" x14ac:dyDescent="0.3">
      <c r="A4525" s="98">
        <v>20941</v>
      </c>
      <c r="B4525" s="78">
        <v>4660</v>
      </c>
      <c r="C4525" s="79" t="s">
        <v>340</v>
      </c>
      <c r="D4525" s="80">
        <v>43428.34375</v>
      </c>
      <c r="E4525" s="79" t="s">
        <v>39</v>
      </c>
      <c r="F4525" s="33">
        <v>43428.280555555553</v>
      </c>
      <c r="G4525" s="51">
        <f t="shared" si="560"/>
        <v>6.3194444446708076E-2</v>
      </c>
      <c r="H4525" s="31" t="str">
        <f t="shared" si="561"/>
        <v>ACCEPTABLE</v>
      </c>
      <c r="J4525" s="33">
        <v>43428.34097222222</v>
      </c>
      <c r="K4525" s="33">
        <v>43428.354166666664</v>
      </c>
      <c r="L4525" s="27">
        <f t="shared" si="562"/>
        <v>1.3194444443797693E-2</v>
      </c>
      <c r="M4525" s="28" t="str">
        <f t="shared" si="563"/>
        <v>TRUE</v>
      </c>
      <c r="N4525" s="31" t="s">
        <v>39</v>
      </c>
      <c r="O4525" s="29" t="s">
        <v>2086</v>
      </c>
      <c r="P4525"/>
      <c r="Q4525"/>
      <c r="R4525"/>
      <c r="S4525"/>
      <c r="T4525"/>
      <c r="U4525"/>
      <c r="V4525"/>
      <c r="W4525"/>
    </row>
    <row r="4526" spans="1:23" ht="27" customHeight="1" thickBot="1" x14ac:dyDescent="0.3">
      <c r="A4526" s="97">
        <v>20944</v>
      </c>
      <c r="B4526" s="74">
        <v>4661</v>
      </c>
      <c r="C4526" s="75" t="s">
        <v>40</v>
      </c>
      <c r="D4526" s="76">
        <v>43428.4375</v>
      </c>
      <c r="E4526" s="74" t="s">
        <v>41</v>
      </c>
      <c r="F4526" s="33">
        <v>43428.390972222223</v>
      </c>
      <c r="G4526" s="51">
        <f t="shared" si="560"/>
        <v>4.6527777776645962E-2</v>
      </c>
      <c r="H4526" s="31" t="str">
        <f t="shared" si="561"/>
        <v>ACCEPTABLE</v>
      </c>
      <c r="J4526" s="33">
        <v>43428.430555555555</v>
      </c>
      <c r="K4526" s="33">
        <v>43428.441666666666</v>
      </c>
      <c r="L4526" s="27">
        <f t="shared" si="562"/>
        <v>1.1111111110949423E-2</v>
      </c>
      <c r="M4526" s="28" t="str">
        <f t="shared" si="563"/>
        <v>TRUE</v>
      </c>
      <c r="N4526" s="31" t="s">
        <v>41</v>
      </c>
      <c r="O4526" s="29" t="s">
        <v>2087</v>
      </c>
      <c r="P4526"/>
      <c r="Q4526"/>
      <c r="R4526"/>
      <c r="S4526"/>
      <c r="T4526"/>
      <c r="U4526"/>
      <c r="V4526"/>
      <c r="W4526"/>
    </row>
    <row r="4527" spans="1:23" ht="27" customHeight="1" thickBot="1" x14ac:dyDescent="0.3">
      <c r="A4527" s="97">
        <v>20944</v>
      </c>
      <c r="B4527" s="74">
        <v>4663</v>
      </c>
      <c r="C4527" s="75" t="s">
        <v>53</v>
      </c>
      <c r="D4527" s="76">
        <v>43429.861111111109</v>
      </c>
      <c r="E4527" s="74" t="s">
        <v>41</v>
      </c>
      <c r="F4527" s="33">
        <v>43429.793055555558</v>
      </c>
      <c r="G4527" s="51">
        <f>IF(D4527="","",D4527-F4527)</f>
        <v>6.8055555551836733E-2</v>
      </c>
      <c r="H4527" s="31" t="str">
        <f t="shared" si="561"/>
        <v>ACCEPTABLE</v>
      </c>
      <c r="J4527" s="33">
        <v>43429.838194444441</v>
      </c>
      <c r="K4527" s="33">
        <v>43429.847222222219</v>
      </c>
      <c r="L4527" s="27">
        <f t="shared" si="562"/>
        <v>9.0277777781011537E-3</v>
      </c>
      <c r="M4527" s="28" t="str">
        <f t="shared" si="563"/>
        <v>TRUE</v>
      </c>
      <c r="N4527" s="31" t="s">
        <v>41</v>
      </c>
      <c r="O4527" s="29" t="s">
        <v>542</v>
      </c>
      <c r="P4527"/>
      <c r="Q4527"/>
      <c r="R4527"/>
      <c r="S4527"/>
      <c r="T4527"/>
      <c r="U4527"/>
      <c r="V4527"/>
      <c r="W4527"/>
    </row>
    <row r="4528" spans="1:23" ht="27" customHeight="1" thickBot="1" x14ac:dyDescent="0.3">
      <c r="A4528" s="97">
        <v>20943</v>
      </c>
      <c r="B4528" s="74">
        <v>4664</v>
      </c>
      <c r="C4528" s="75" t="s">
        <v>311</v>
      </c>
      <c r="D4528" s="76">
        <v>43429.895833333336</v>
      </c>
      <c r="E4528" s="75" t="s">
        <v>39</v>
      </c>
      <c r="F4528" s="33">
        <v>43429.793055555558</v>
      </c>
      <c r="G4528" s="51">
        <f>IF(D4528="","",D4528-F4528)</f>
        <v>0.10277777777810115</v>
      </c>
      <c r="H4528" s="31" t="str">
        <f t="shared" si="561"/>
        <v>ACCEPTABLE</v>
      </c>
      <c r="J4528" s="33">
        <v>43429.863888888889</v>
      </c>
      <c r="K4528" s="33">
        <v>43429.877083333333</v>
      </c>
      <c r="L4528" s="27">
        <f t="shared" si="562"/>
        <v>1.3194444443797693E-2</v>
      </c>
      <c r="M4528" s="28" t="str">
        <f t="shared" si="563"/>
        <v>TRUE</v>
      </c>
      <c r="N4528" s="31" t="s">
        <v>39</v>
      </c>
      <c r="O4528" s="29" t="s">
        <v>2088</v>
      </c>
      <c r="P4528"/>
      <c r="Q4528"/>
      <c r="R4528"/>
      <c r="S4528"/>
      <c r="T4528"/>
      <c r="U4528"/>
      <c r="V4528"/>
      <c r="W4528"/>
    </row>
    <row r="4529" spans="1:23" ht="27" customHeight="1" thickBot="1" x14ac:dyDescent="0.3">
      <c r="A4529" s="97">
        <v>20945</v>
      </c>
      <c r="B4529" s="74">
        <v>4665</v>
      </c>
      <c r="C4529" s="75" t="s">
        <v>311</v>
      </c>
      <c r="D4529" s="76">
        <v>43429.944444444445</v>
      </c>
      <c r="E4529" s="74" t="s">
        <v>41</v>
      </c>
      <c r="F4529" s="33">
        <v>43429.793055555558</v>
      </c>
      <c r="G4529" s="51">
        <f>IF(D4529="","",D4529-F4529)</f>
        <v>0.15138888888759539</v>
      </c>
      <c r="H4529" s="31" t="str">
        <f t="shared" si="561"/>
        <v>ACCEPTABLE</v>
      </c>
      <c r="J4529" s="33">
        <v>43429.901388888888</v>
      </c>
      <c r="K4529" s="33">
        <v>43429.914583333331</v>
      </c>
      <c r="L4529" s="27">
        <f t="shared" si="562"/>
        <v>1.3194444443797693E-2</v>
      </c>
      <c r="M4529" s="28" t="str">
        <f t="shared" si="563"/>
        <v>TRUE</v>
      </c>
      <c r="N4529" s="31" t="s">
        <v>41</v>
      </c>
      <c r="O4529" s="29" t="s">
        <v>2089</v>
      </c>
      <c r="P4529"/>
      <c r="Q4529"/>
      <c r="R4529"/>
      <c r="S4529"/>
      <c r="T4529"/>
      <c r="U4529"/>
      <c r="V4529"/>
      <c r="W4529"/>
    </row>
    <row r="4530" spans="1:23" ht="27" customHeight="1" thickBot="1" x14ac:dyDescent="0.3">
      <c r="A4530" s="97">
        <v>20946</v>
      </c>
      <c r="B4530" s="74">
        <v>4666</v>
      </c>
      <c r="C4530" s="75" t="s">
        <v>40</v>
      </c>
      <c r="D4530" s="76">
        <v>43429.979166666664</v>
      </c>
      <c r="E4530" s="75" t="s">
        <v>39</v>
      </c>
      <c r="F4530" s="33">
        <v>43429.793055555558</v>
      </c>
      <c r="G4530" s="51">
        <f t="shared" si="560"/>
        <v>0.18611111110658385</v>
      </c>
      <c r="H4530" s="31" t="str">
        <f t="shared" si="561"/>
        <v>ACCEPTABLE</v>
      </c>
      <c r="J4530" s="33">
        <v>43429.929166666669</v>
      </c>
      <c r="K4530" s="33">
        <v>43429.942361111112</v>
      </c>
      <c r="L4530" s="27">
        <f t="shared" si="562"/>
        <v>1.3194444443797693E-2</v>
      </c>
      <c r="M4530" s="28" t="str">
        <f t="shared" si="563"/>
        <v>TRUE</v>
      </c>
      <c r="N4530" s="31" t="s">
        <v>39</v>
      </c>
      <c r="O4530" s="29" t="s">
        <v>2090</v>
      </c>
      <c r="P4530"/>
      <c r="Q4530"/>
      <c r="R4530"/>
      <c r="S4530"/>
      <c r="T4530"/>
      <c r="U4530"/>
      <c r="V4530"/>
      <c r="W4530"/>
    </row>
    <row r="4531" spans="1:23" ht="27" customHeight="1" thickBot="1" x14ac:dyDescent="0.3">
      <c r="A4531" s="97">
        <v>20945</v>
      </c>
      <c r="B4531" s="74">
        <v>4667</v>
      </c>
      <c r="C4531" s="75" t="s">
        <v>43</v>
      </c>
      <c r="D4531" s="76">
        <v>43430.402777777781</v>
      </c>
      <c r="E4531" s="74" t="s">
        <v>41</v>
      </c>
      <c r="F4531" s="33">
        <v>43430.297222222223</v>
      </c>
      <c r="G4531" s="51">
        <f t="shared" si="560"/>
        <v>0.1055555555576575</v>
      </c>
      <c r="H4531" s="31" t="str">
        <f t="shared" si="561"/>
        <v>ACCEPTABLE</v>
      </c>
      <c r="J4531" s="33">
        <v>43430.405555555553</v>
      </c>
      <c r="K4531" s="33">
        <v>43430.414583333331</v>
      </c>
      <c r="L4531" s="27">
        <f t="shared" si="562"/>
        <v>9.0277777781011537E-3</v>
      </c>
      <c r="M4531" s="28" t="str">
        <f t="shared" si="563"/>
        <v>TRUE</v>
      </c>
      <c r="N4531" s="31" t="s">
        <v>41</v>
      </c>
      <c r="O4531" s="29" t="s">
        <v>44</v>
      </c>
      <c r="P4531"/>
      <c r="Q4531"/>
      <c r="R4531"/>
      <c r="S4531"/>
      <c r="T4531"/>
      <c r="U4531"/>
      <c r="V4531"/>
      <c r="W4531"/>
    </row>
    <row r="4532" spans="1:23" ht="27" customHeight="1" thickBot="1" x14ac:dyDescent="0.3">
      <c r="A4532" s="97">
        <v>20945</v>
      </c>
      <c r="B4532" s="74">
        <v>4668</v>
      </c>
      <c r="C4532" s="75" t="s">
        <v>40</v>
      </c>
      <c r="D4532" s="76">
        <v>43430.430555555555</v>
      </c>
      <c r="E4532" s="75" t="s">
        <v>39</v>
      </c>
      <c r="F4532" s="33">
        <v>43430.297222222223</v>
      </c>
      <c r="G4532" s="51">
        <f t="shared" si="560"/>
        <v>0.13333333333139308</v>
      </c>
      <c r="H4532" s="31" t="str">
        <f t="shared" si="561"/>
        <v>ACCEPTABLE</v>
      </c>
      <c r="J4532" s="33">
        <v>43430.425000000003</v>
      </c>
      <c r="K4532" s="33">
        <v>43430.434027777781</v>
      </c>
      <c r="L4532" s="27">
        <f t="shared" si="562"/>
        <v>9.0277777781011537E-3</v>
      </c>
      <c r="M4532" s="28" t="str">
        <f t="shared" si="563"/>
        <v>TRUE</v>
      </c>
      <c r="N4532" s="31" t="s">
        <v>39</v>
      </c>
      <c r="O4532" s="29" t="s">
        <v>1927</v>
      </c>
      <c r="P4532"/>
      <c r="Q4532"/>
      <c r="R4532"/>
      <c r="S4532"/>
      <c r="T4532"/>
      <c r="U4532"/>
      <c r="V4532"/>
      <c r="W4532"/>
    </row>
    <row r="4533" spans="1:23" ht="27" customHeight="1" thickBot="1" x14ac:dyDescent="0.3">
      <c r="A4533" s="98">
        <v>20947</v>
      </c>
      <c r="B4533" s="78">
        <v>4669</v>
      </c>
      <c r="C4533" s="79" t="s">
        <v>340</v>
      </c>
      <c r="D4533" s="80">
        <v>43430.652777777781</v>
      </c>
      <c r="E4533" s="78" t="s">
        <v>41</v>
      </c>
      <c r="F4533" s="33">
        <v>43430.297222222223</v>
      </c>
      <c r="G4533" s="51">
        <f t="shared" si="560"/>
        <v>0.3555555555576575</v>
      </c>
      <c r="H4533" s="31" t="str">
        <f t="shared" si="561"/>
        <v>ACCEPTABLE</v>
      </c>
      <c r="J4533" s="33">
        <v>43430.652777777781</v>
      </c>
      <c r="K4533" s="33">
        <v>43430.665277777778</v>
      </c>
      <c r="L4533" s="27">
        <f t="shared" si="562"/>
        <v>1.2499999997089617E-2</v>
      </c>
      <c r="M4533" s="28" t="str">
        <f t="shared" si="563"/>
        <v>TRUE</v>
      </c>
      <c r="N4533" s="31" t="s">
        <v>41</v>
      </c>
      <c r="O4533" s="29" t="s">
        <v>1714</v>
      </c>
      <c r="P4533"/>
      <c r="Q4533"/>
      <c r="R4533"/>
      <c r="S4533"/>
      <c r="T4533"/>
      <c r="U4533"/>
      <c r="V4533"/>
      <c r="W4533"/>
    </row>
    <row r="4534" spans="1:23" ht="27" customHeight="1" thickBot="1" x14ac:dyDescent="0.3">
      <c r="A4534" s="98">
        <v>20947</v>
      </c>
      <c r="B4534" s="78">
        <v>4670</v>
      </c>
      <c r="C4534" s="79" t="s">
        <v>51</v>
      </c>
      <c r="D4534" s="80">
        <v>43430.6875</v>
      </c>
      <c r="E4534" s="79" t="s">
        <v>39</v>
      </c>
      <c r="F4534" s="33">
        <v>43430.297222222223</v>
      </c>
      <c r="G4534" s="51">
        <f t="shared" si="560"/>
        <v>0.39027777777664596</v>
      </c>
      <c r="H4534" s="31" t="str">
        <f t="shared" si="561"/>
        <v>ACCEPTABLE</v>
      </c>
      <c r="J4534" s="33">
        <v>43430.688888888886</v>
      </c>
      <c r="K4534" s="33">
        <v>43430.697916666664</v>
      </c>
      <c r="L4534" s="27">
        <f t="shared" si="562"/>
        <v>9.0277777781011537E-3</v>
      </c>
      <c r="M4534" s="28" t="str">
        <f t="shared" si="563"/>
        <v>TRUE</v>
      </c>
      <c r="N4534" s="31" t="s">
        <v>39</v>
      </c>
      <c r="O4534" s="29" t="s">
        <v>812</v>
      </c>
      <c r="P4534"/>
      <c r="Q4534"/>
      <c r="R4534"/>
      <c r="S4534"/>
      <c r="T4534"/>
      <c r="U4534"/>
      <c r="V4534"/>
      <c r="W4534"/>
    </row>
    <row r="4535" spans="1:23" ht="27" customHeight="1" thickBot="1" x14ac:dyDescent="0.3">
      <c r="A4535" s="98">
        <v>20947</v>
      </c>
      <c r="B4535" s="78">
        <v>4671</v>
      </c>
      <c r="C4535" s="79" t="s">
        <v>53</v>
      </c>
      <c r="D4535" s="80">
        <v>43431.319444444445</v>
      </c>
      <c r="E4535" s="78" t="s">
        <v>41</v>
      </c>
      <c r="F4535" s="33">
        <v>43431.268750000003</v>
      </c>
      <c r="G4535" s="51">
        <f t="shared" si="560"/>
        <v>5.0694444442342501E-2</v>
      </c>
      <c r="H4535" s="31" t="str">
        <f t="shared" si="561"/>
        <v>ACCEPTABLE</v>
      </c>
      <c r="J4535" s="33">
        <v>43431.314583333333</v>
      </c>
      <c r="K4535" s="33">
        <v>43431.324999999997</v>
      </c>
      <c r="L4535" s="27">
        <f t="shared" si="562"/>
        <v>1.0416666664241347E-2</v>
      </c>
      <c r="M4535" s="28" t="str">
        <f t="shared" si="563"/>
        <v>TRUE</v>
      </c>
      <c r="N4535" s="31" t="s">
        <v>41</v>
      </c>
      <c r="O4535" s="29" t="s">
        <v>542</v>
      </c>
      <c r="P4535"/>
      <c r="Q4535"/>
      <c r="R4535"/>
      <c r="S4535"/>
      <c r="T4535"/>
      <c r="U4535"/>
      <c r="V4535"/>
      <c r="W4535"/>
    </row>
    <row r="4536" spans="1:23" ht="27" customHeight="1" thickBot="1" x14ac:dyDescent="0.3">
      <c r="A4536" s="98">
        <v>20947</v>
      </c>
      <c r="B4536" s="78">
        <v>4672</v>
      </c>
      <c r="C4536" s="79" t="s">
        <v>53</v>
      </c>
      <c r="D4536" s="80">
        <v>43431.368055555555</v>
      </c>
      <c r="E4536" s="79" t="s">
        <v>39</v>
      </c>
      <c r="F4536" s="33">
        <v>43431.268750000003</v>
      </c>
      <c r="G4536" s="51">
        <f t="shared" ref="G4536:G4550" si="564">IF(D4536="","",D4536-F4536)</f>
        <v>9.9305555551836733E-2</v>
      </c>
      <c r="H4536" s="31" t="str">
        <f t="shared" si="561"/>
        <v>ACCEPTABLE</v>
      </c>
      <c r="J4536" s="33">
        <v>43431.367361111108</v>
      </c>
      <c r="K4536" s="33">
        <v>43431.375</v>
      </c>
      <c r="L4536" s="27">
        <f t="shared" si="562"/>
        <v>7.6388888919609599E-3</v>
      </c>
      <c r="M4536" s="28" t="str">
        <f t="shared" si="563"/>
        <v>TRUE</v>
      </c>
      <c r="N4536" s="31" t="s">
        <v>39</v>
      </c>
      <c r="O4536" s="29" t="s">
        <v>542</v>
      </c>
      <c r="P4536"/>
      <c r="Q4536"/>
      <c r="R4536"/>
      <c r="S4536"/>
      <c r="T4536"/>
      <c r="U4536"/>
      <c r="V4536"/>
      <c r="W4536"/>
    </row>
    <row r="4537" spans="1:23" ht="27" customHeight="1" thickBot="1" x14ac:dyDescent="0.3">
      <c r="A4537" s="97">
        <v>20948</v>
      </c>
      <c r="B4537" s="74">
        <v>4673</v>
      </c>
      <c r="C4537" s="75" t="s">
        <v>340</v>
      </c>
      <c r="D4537" s="76">
        <v>43431.506944444445</v>
      </c>
      <c r="E4537" s="74" t="s">
        <v>41</v>
      </c>
      <c r="F4537" s="33">
        <v>43431.268750000003</v>
      </c>
      <c r="G4537" s="51">
        <f t="shared" si="564"/>
        <v>0.2381944444423425</v>
      </c>
      <c r="H4537" s="31" t="str">
        <f t="shared" si="561"/>
        <v>ACCEPTABLE</v>
      </c>
      <c r="J4537" s="33">
        <v>43431.496527777781</v>
      </c>
      <c r="K4537" s="33">
        <v>43431.506944444445</v>
      </c>
      <c r="L4537" s="27">
        <f t="shared" si="562"/>
        <v>1.0416666664241347E-2</v>
      </c>
      <c r="M4537" s="28" t="str">
        <f t="shared" si="563"/>
        <v>TRUE</v>
      </c>
      <c r="N4537" s="31" t="s">
        <v>41</v>
      </c>
      <c r="O4537" s="29" t="s">
        <v>653</v>
      </c>
      <c r="P4537"/>
      <c r="Q4537"/>
      <c r="R4537"/>
      <c r="S4537"/>
      <c r="T4537"/>
      <c r="U4537"/>
      <c r="V4537"/>
      <c r="W4537"/>
    </row>
    <row r="4538" spans="1:23" ht="27" customHeight="1" thickBot="1" x14ac:dyDescent="0.3">
      <c r="A4538" s="97">
        <v>20948</v>
      </c>
      <c r="B4538" s="74">
        <v>4674</v>
      </c>
      <c r="C4538" s="75" t="s">
        <v>51</v>
      </c>
      <c r="D4538" s="76">
        <v>43431.541666666664</v>
      </c>
      <c r="E4538" s="75" t="s">
        <v>39</v>
      </c>
      <c r="F4538" s="33">
        <v>43431.268750000003</v>
      </c>
      <c r="G4538" s="51">
        <f t="shared" si="564"/>
        <v>0.27291666666133096</v>
      </c>
      <c r="H4538" s="31" t="str">
        <f t="shared" ref="H4538:H4596" si="565">IF(D4538-F4538&lt;0,"TOO LATE",IF(G4538="","",IF(OR(DAY(D4538-F4538)&gt;1,AND(HOUR(D4538-F4538)&gt;HOUR("0:59"),(SIGN(D4538-F4538)=1))),"ACCEPTABLE","TOO LATE")))</f>
        <v>ACCEPTABLE</v>
      </c>
      <c r="J4538" s="33">
        <v>43431.536111111112</v>
      </c>
      <c r="K4538" s="33">
        <v>43431.543749999997</v>
      </c>
      <c r="L4538" s="27">
        <f t="shared" si="562"/>
        <v>7.6388888846850023E-3</v>
      </c>
      <c r="M4538" s="28" t="str">
        <f t="shared" si="563"/>
        <v>TRUE</v>
      </c>
      <c r="N4538" s="31" t="s">
        <v>39</v>
      </c>
      <c r="O4538" s="29" t="s">
        <v>422</v>
      </c>
      <c r="P4538"/>
      <c r="Q4538"/>
      <c r="R4538"/>
      <c r="S4538"/>
      <c r="T4538"/>
      <c r="U4538"/>
      <c r="V4538"/>
      <c r="W4538"/>
    </row>
    <row r="4539" spans="1:23" ht="27" customHeight="1" thickBot="1" x14ac:dyDescent="0.3">
      <c r="A4539" s="98">
        <v>20947</v>
      </c>
      <c r="B4539" s="78">
        <v>4675</v>
      </c>
      <c r="C4539" s="79" t="s">
        <v>51</v>
      </c>
      <c r="D4539" s="80">
        <v>43432.260416666664</v>
      </c>
      <c r="E4539" s="78" t="s">
        <v>41</v>
      </c>
      <c r="F4539" s="33">
        <v>43432.22152777778</v>
      </c>
      <c r="G4539" s="51">
        <f t="shared" si="564"/>
        <v>3.8888888884685002E-2</v>
      </c>
      <c r="H4539" s="31" t="str">
        <f t="shared" si="565"/>
        <v>TOO LATE</v>
      </c>
      <c r="J4539" s="33">
        <v>43432.260416666664</v>
      </c>
      <c r="K4539" s="33">
        <v>43432.269444444442</v>
      </c>
      <c r="L4539" s="27">
        <f t="shared" ref="L4539:L4597" si="566">IF(OR(K4539="",J4539=""), "Incomplete Data", K4539-J4539)</f>
        <v>9.0277777781011537E-3</v>
      </c>
      <c r="M4539" s="28" t="str">
        <f t="shared" ref="M4539:M4597" si="567">_xlfn.IFS(OR(J4539=0,K4539=0,L4539=""), "Incomplete Data", OR(L4539&gt;$M$5,L4539&lt;-$M$5),"FALSE",  OR(L4539&lt;=$M$5,L4539&gt;-$M$5), "TRUE")</f>
        <v>TRUE</v>
      </c>
      <c r="N4539" s="31" t="s">
        <v>41</v>
      </c>
      <c r="O4539" s="29" t="s">
        <v>476</v>
      </c>
      <c r="P4539"/>
      <c r="Q4539"/>
      <c r="R4539"/>
      <c r="S4539"/>
      <c r="T4539"/>
      <c r="U4539"/>
      <c r="V4539"/>
      <c r="W4539"/>
    </row>
    <row r="4540" spans="1:23" ht="27" customHeight="1" thickBot="1" x14ac:dyDescent="0.3">
      <c r="A4540" s="98">
        <v>20947</v>
      </c>
      <c r="B4540" s="78">
        <v>4676</v>
      </c>
      <c r="C4540" s="79" t="s">
        <v>340</v>
      </c>
      <c r="D4540" s="80">
        <v>43432.284722222219</v>
      </c>
      <c r="E4540" s="79" t="s">
        <v>39</v>
      </c>
      <c r="F4540" s="33">
        <v>43432.22152777778</v>
      </c>
      <c r="G4540" s="51">
        <f t="shared" si="564"/>
        <v>6.3194444439432118E-2</v>
      </c>
      <c r="H4540" s="31" t="str">
        <f t="shared" si="565"/>
        <v>ACCEPTABLE</v>
      </c>
      <c r="J4540" s="33">
        <v>43432.277083333334</v>
      </c>
      <c r="K4540" s="33">
        <v>43432.291666666664</v>
      </c>
      <c r="L4540" s="27">
        <f t="shared" si="566"/>
        <v>1.4583333329937886E-2</v>
      </c>
      <c r="M4540" s="28" t="str">
        <f t="shared" si="567"/>
        <v>TRUE</v>
      </c>
      <c r="N4540" s="31" t="s">
        <v>39</v>
      </c>
      <c r="O4540" s="29" t="s">
        <v>738</v>
      </c>
      <c r="P4540"/>
      <c r="Q4540"/>
      <c r="R4540"/>
      <c r="S4540"/>
      <c r="T4540"/>
      <c r="U4540"/>
      <c r="V4540"/>
      <c r="W4540"/>
    </row>
    <row r="4541" spans="1:23" ht="27" customHeight="1" thickBot="1" x14ac:dyDescent="0.3">
      <c r="A4541" s="98">
        <v>20948</v>
      </c>
      <c r="B4541" s="78">
        <v>4677</v>
      </c>
      <c r="C4541" s="79" t="s">
        <v>51</v>
      </c>
      <c r="D4541" s="80">
        <v>43433.256944444445</v>
      </c>
      <c r="E4541" s="78" t="s">
        <v>41</v>
      </c>
      <c r="F4541" s="33">
        <v>43432.779861111114</v>
      </c>
      <c r="G4541" s="51">
        <f t="shared" si="564"/>
        <v>0.47708333333139308</v>
      </c>
      <c r="H4541" s="31" t="str">
        <f t="shared" si="565"/>
        <v>ACCEPTABLE</v>
      </c>
      <c r="J4541" s="33">
        <v>43433.259027777778</v>
      </c>
      <c r="K4541" s="33">
        <v>43433.269444444442</v>
      </c>
      <c r="L4541" s="27">
        <f t="shared" si="566"/>
        <v>1.0416666664241347E-2</v>
      </c>
      <c r="M4541" s="28" t="str">
        <f t="shared" si="567"/>
        <v>TRUE</v>
      </c>
      <c r="N4541" s="31" t="s">
        <v>41</v>
      </c>
      <c r="O4541" s="29" t="s">
        <v>821</v>
      </c>
      <c r="P4541"/>
      <c r="Q4541"/>
      <c r="R4541"/>
      <c r="S4541"/>
      <c r="T4541"/>
      <c r="U4541"/>
      <c r="V4541"/>
      <c r="W4541"/>
    </row>
    <row r="4542" spans="1:23" ht="27" customHeight="1" thickBot="1" x14ac:dyDescent="0.3">
      <c r="A4542" s="98">
        <v>20948</v>
      </c>
      <c r="B4542" s="78">
        <v>4678</v>
      </c>
      <c r="C4542" s="79" t="s">
        <v>340</v>
      </c>
      <c r="D4542" s="80">
        <v>43433.284722222219</v>
      </c>
      <c r="E4542" s="79" t="s">
        <v>39</v>
      </c>
      <c r="F4542" s="33">
        <v>43432.779861111114</v>
      </c>
      <c r="G4542" s="51">
        <f t="shared" si="564"/>
        <v>0.50486111110512866</v>
      </c>
      <c r="H4542" s="31" t="str">
        <f t="shared" si="565"/>
        <v>ACCEPTABLE</v>
      </c>
      <c r="J4542" s="33">
        <v>43433.291666666664</v>
      </c>
      <c r="K4542" s="33">
        <v>43433.302777777775</v>
      </c>
      <c r="L4542" s="27">
        <f t="shared" si="566"/>
        <v>1.1111111110949423E-2</v>
      </c>
      <c r="M4542" s="28" t="str">
        <f t="shared" si="567"/>
        <v>TRUE</v>
      </c>
      <c r="N4542" s="31" t="s">
        <v>39</v>
      </c>
      <c r="O4542" s="29" t="s">
        <v>1475</v>
      </c>
      <c r="P4542"/>
      <c r="Q4542"/>
      <c r="R4542"/>
      <c r="S4542"/>
      <c r="T4542"/>
      <c r="U4542"/>
      <c r="V4542"/>
      <c r="W4542"/>
    </row>
    <row r="4543" spans="1:23" ht="27" customHeight="1" thickBot="1" x14ac:dyDescent="0.3">
      <c r="A4543" s="98">
        <v>20949</v>
      </c>
      <c r="B4543" s="78">
        <v>4679</v>
      </c>
      <c r="C4543" s="79" t="s">
        <v>40</v>
      </c>
      <c r="D4543" s="80">
        <v>43433.336805555555</v>
      </c>
      <c r="E4543" s="78" t="s">
        <v>41</v>
      </c>
      <c r="F4543" s="33">
        <v>43432.779861111114</v>
      </c>
      <c r="G4543" s="51">
        <f t="shared" si="564"/>
        <v>0.55694444444088731</v>
      </c>
      <c r="H4543" s="31" t="str">
        <f t="shared" si="565"/>
        <v>ACCEPTABLE</v>
      </c>
      <c r="J4543" s="33">
        <v>43433.331944444442</v>
      </c>
      <c r="K4543" s="33">
        <v>43433.342361111114</v>
      </c>
      <c r="L4543" s="27">
        <f t="shared" si="566"/>
        <v>1.0416666671517305E-2</v>
      </c>
      <c r="M4543" s="28" t="str">
        <f t="shared" si="567"/>
        <v>TRUE</v>
      </c>
      <c r="N4543" s="31" t="s">
        <v>41</v>
      </c>
      <c r="O4543" s="29" t="s">
        <v>1661</v>
      </c>
      <c r="P4543"/>
      <c r="Q4543"/>
      <c r="R4543"/>
      <c r="S4543"/>
      <c r="T4543"/>
      <c r="U4543"/>
      <c r="V4543"/>
      <c r="W4543"/>
    </row>
    <row r="4544" spans="1:23" ht="27" customHeight="1" thickBot="1" x14ac:dyDescent="0.3">
      <c r="A4544" s="98">
        <v>20949</v>
      </c>
      <c r="B4544" s="78">
        <v>4680</v>
      </c>
      <c r="C4544" s="79" t="s">
        <v>43</v>
      </c>
      <c r="D4544" s="80">
        <v>43433.357638888891</v>
      </c>
      <c r="E4544" s="79" t="s">
        <v>39</v>
      </c>
      <c r="F4544" s="33">
        <v>43432.779861111114</v>
      </c>
      <c r="G4544" s="51">
        <f t="shared" si="564"/>
        <v>0.57777777777664596</v>
      </c>
      <c r="H4544" s="31" t="str">
        <f t="shared" si="565"/>
        <v>ACCEPTABLE</v>
      </c>
      <c r="J4544" s="33">
        <v>43433.362500000003</v>
      </c>
      <c r="K4544" s="33">
        <v>43433.37222222222</v>
      </c>
      <c r="L4544" s="27">
        <f t="shared" si="566"/>
        <v>9.7222222175332718E-3</v>
      </c>
      <c r="M4544" s="28" t="str">
        <f t="shared" si="567"/>
        <v>TRUE</v>
      </c>
      <c r="N4544" s="31" t="s">
        <v>39</v>
      </c>
      <c r="O4544" s="29" t="s">
        <v>1661</v>
      </c>
      <c r="P4544"/>
      <c r="Q4544"/>
      <c r="R4544"/>
      <c r="S4544"/>
      <c r="T4544"/>
      <c r="U4544"/>
      <c r="V4544"/>
      <c r="W4544"/>
    </row>
    <row r="4545" spans="1:23" ht="27" customHeight="1" thickBot="1" x14ac:dyDescent="0.3">
      <c r="A4545" s="97">
        <v>20950</v>
      </c>
      <c r="B4545" s="74">
        <v>4681</v>
      </c>
      <c r="C4545" s="75" t="s">
        <v>40</v>
      </c>
      <c r="D4545" s="76">
        <v>43433.850694444445</v>
      </c>
      <c r="E4545" s="74" t="s">
        <v>41</v>
      </c>
      <c r="F4545" s="33">
        <v>43433.569444444445</v>
      </c>
      <c r="G4545" s="51">
        <f t="shared" si="564"/>
        <v>0.28125</v>
      </c>
      <c r="H4545" s="31" t="str">
        <f t="shared" si="565"/>
        <v>ACCEPTABLE</v>
      </c>
      <c r="J4545" s="33">
        <v>43433.839583333334</v>
      </c>
      <c r="K4545" s="33">
        <v>43433.850694444445</v>
      </c>
      <c r="L4545" s="27">
        <f t="shared" si="566"/>
        <v>1.1111111110949423E-2</v>
      </c>
      <c r="M4545" s="28" t="str">
        <f t="shared" si="567"/>
        <v>TRUE</v>
      </c>
      <c r="N4545" s="31" t="s">
        <v>41</v>
      </c>
      <c r="O4545" s="29" t="s">
        <v>2091</v>
      </c>
      <c r="P4545"/>
      <c r="Q4545"/>
      <c r="R4545"/>
      <c r="S4545"/>
      <c r="T4545"/>
      <c r="U4545"/>
      <c r="V4545"/>
      <c r="W4545"/>
    </row>
    <row r="4546" spans="1:23" ht="27" customHeight="1" thickBot="1" x14ac:dyDescent="0.3">
      <c r="A4546" s="97">
        <v>20950</v>
      </c>
      <c r="B4546" s="74">
        <v>4682</v>
      </c>
      <c r="C4546" s="75" t="s">
        <v>43</v>
      </c>
      <c r="D4546" s="76">
        <v>43433.885416666664</v>
      </c>
      <c r="E4546" s="74" t="s">
        <v>39</v>
      </c>
      <c r="F4546" s="33">
        <v>43433.569444444445</v>
      </c>
      <c r="G4546" s="51">
        <f t="shared" si="564"/>
        <v>0.31597222221898846</v>
      </c>
      <c r="H4546" s="31" t="str">
        <f t="shared" si="565"/>
        <v>ACCEPTABLE</v>
      </c>
      <c r="J4546" s="33">
        <v>43433.879861111112</v>
      </c>
      <c r="K4546" s="33">
        <v>43433.888888888891</v>
      </c>
      <c r="L4546" s="27">
        <f t="shared" si="566"/>
        <v>9.0277777781011537E-3</v>
      </c>
      <c r="M4546" s="28" t="str">
        <f t="shared" si="567"/>
        <v>TRUE</v>
      </c>
      <c r="N4546" s="31" t="s">
        <v>39</v>
      </c>
      <c r="O4546" s="29" t="s">
        <v>398</v>
      </c>
      <c r="P4546"/>
      <c r="Q4546"/>
      <c r="R4546"/>
      <c r="S4546"/>
      <c r="T4546"/>
      <c r="U4546"/>
      <c r="V4546"/>
      <c r="W4546"/>
    </row>
    <row r="4547" spans="1:23" ht="27" customHeight="1" thickBot="1" x14ac:dyDescent="0.3">
      <c r="A4547" s="97">
        <v>20950</v>
      </c>
      <c r="B4547" s="74">
        <v>4683</v>
      </c>
      <c r="C4547" s="75" t="s">
        <v>43</v>
      </c>
      <c r="D4547" s="76">
        <v>43434.236111111109</v>
      </c>
      <c r="E4547" s="74" t="s">
        <v>39</v>
      </c>
      <c r="F4547" s="33">
        <v>43433.805555555555</v>
      </c>
      <c r="G4547" s="51">
        <f t="shared" si="564"/>
        <v>0.43055555555474712</v>
      </c>
      <c r="H4547" s="31" t="str">
        <f t="shared" si="565"/>
        <v>ACCEPTABLE</v>
      </c>
      <c r="J4547" s="33">
        <v>43434.23333333333</v>
      </c>
      <c r="K4547" s="33">
        <v>43434.242361111108</v>
      </c>
      <c r="L4547" s="27">
        <f t="shared" si="566"/>
        <v>9.0277777781011537E-3</v>
      </c>
      <c r="M4547" s="28" t="str">
        <f t="shared" si="567"/>
        <v>TRUE</v>
      </c>
      <c r="N4547" s="31" t="s">
        <v>39</v>
      </c>
      <c r="O4547" s="29" t="s">
        <v>971</v>
      </c>
      <c r="P4547"/>
      <c r="Q4547"/>
      <c r="R4547"/>
      <c r="S4547"/>
      <c r="T4547"/>
      <c r="U4547"/>
      <c r="V4547"/>
      <c r="W4547"/>
    </row>
    <row r="4548" spans="1:23" ht="27" customHeight="1" thickBot="1" x14ac:dyDescent="0.3">
      <c r="A4548" s="97">
        <v>20950</v>
      </c>
      <c r="B4548" s="74">
        <v>4684</v>
      </c>
      <c r="C4548" s="75" t="s">
        <v>43</v>
      </c>
      <c r="D4548" s="76">
        <v>43434.541666666664</v>
      </c>
      <c r="E4548" s="74" t="s">
        <v>41</v>
      </c>
      <c r="F4548" s="33">
        <v>43434.277777777781</v>
      </c>
      <c r="G4548" s="51">
        <f t="shared" si="564"/>
        <v>0.26388888888322981</v>
      </c>
      <c r="H4548" s="31" t="str">
        <f t="shared" si="565"/>
        <v>ACCEPTABLE</v>
      </c>
      <c r="J4548" s="33">
        <v>43434.512499999997</v>
      </c>
      <c r="K4548" s="33">
        <v>43434.522222222222</v>
      </c>
      <c r="L4548" s="27">
        <f t="shared" si="566"/>
        <v>9.7222222248092294E-3</v>
      </c>
      <c r="M4548" s="28" t="str">
        <f t="shared" si="567"/>
        <v>TRUE</v>
      </c>
      <c r="N4548" s="31" t="s">
        <v>41</v>
      </c>
      <c r="O4548" s="29" t="s">
        <v>971</v>
      </c>
      <c r="P4548"/>
      <c r="Q4548"/>
      <c r="R4548"/>
      <c r="S4548"/>
      <c r="T4548"/>
      <c r="U4548"/>
      <c r="V4548"/>
      <c r="W4548"/>
    </row>
    <row r="4549" spans="1:23" ht="27" customHeight="1" thickBot="1" x14ac:dyDescent="0.3">
      <c r="A4549" s="97">
        <v>20951</v>
      </c>
      <c r="B4549" s="74">
        <v>4685</v>
      </c>
      <c r="C4549" s="75" t="s">
        <v>340</v>
      </c>
      <c r="D4549" s="76">
        <v>43434.611111111109</v>
      </c>
      <c r="E4549" s="74" t="s">
        <v>41</v>
      </c>
      <c r="F4549" s="33">
        <v>43434.277777777781</v>
      </c>
      <c r="G4549" s="51">
        <f t="shared" si="564"/>
        <v>0.33333333332848269</v>
      </c>
      <c r="H4549" s="31" t="str">
        <f t="shared" si="565"/>
        <v>ACCEPTABLE</v>
      </c>
      <c r="J4549" s="33">
        <v>43434.615972222222</v>
      </c>
      <c r="K4549" s="33">
        <v>43434.626388888886</v>
      </c>
      <c r="L4549" s="27">
        <f t="shared" si="566"/>
        <v>1.0416666664241347E-2</v>
      </c>
      <c r="M4549" s="28" t="str">
        <f t="shared" si="567"/>
        <v>TRUE</v>
      </c>
      <c r="N4549" s="31" t="s">
        <v>41</v>
      </c>
      <c r="O4549" s="29" t="s">
        <v>930</v>
      </c>
      <c r="P4549"/>
      <c r="Q4549"/>
      <c r="R4549"/>
      <c r="S4549"/>
      <c r="T4549"/>
      <c r="U4549"/>
      <c r="V4549"/>
      <c r="W4549"/>
    </row>
    <row r="4550" spans="1:23" ht="27" customHeight="1" thickBot="1" x14ac:dyDescent="0.3">
      <c r="A4550" s="98">
        <v>20951</v>
      </c>
      <c r="B4550" s="78">
        <v>4686</v>
      </c>
      <c r="C4550" s="79" t="s">
        <v>68</v>
      </c>
      <c r="D4550" s="80">
        <v>43434.645833333336</v>
      </c>
      <c r="E4550" s="78" t="s">
        <v>39</v>
      </c>
      <c r="F4550" s="33">
        <v>43434.277777777781</v>
      </c>
      <c r="G4550" s="51">
        <f t="shared" si="564"/>
        <v>0.36805555555474712</v>
      </c>
      <c r="H4550" s="31" t="str">
        <f t="shared" si="565"/>
        <v>ACCEPTABLE</v>
      </c>
      <c r="J4550" s="33">
        <v>43434.648611111108</v>
      </c>
      <c r="K4550" s="33">
        <v>43434.657638888886</v>
      </c>
      <c r="L4550" s="27">
        <f t="shared" si="566"/>
        <v>9.0277777781011537E-3</v>
      </c>
      <c r="M4550" s="28" t="str">
        <f t="shared" si="567"/>
        <v>TRUE</v>
      </c>
      <c r="N4550" s="31" t="s">
        <v>39</v>
      </c>
      <c r="O4550" s="29" t="s">
        <v>812</v>
      </c>
      <c r="P4550"/>
      <c r="Q4550"/>
      <c r="R4550"/>
      <c r="S4550"/>
      <c r="T4550"/>
      <c r="U4550"/>
      <c r="V4550"/>
      <c r="W4550"/>
    </row>
    <row r="4551" spans="1:23" ht="27" customHeight="1" thickBot="1" x14ac:dyDescent="0.3">
      <c r="A4551" s="97">
        <v>20950</v>
      </c>
      <c r="B4551" s="74">
        <v>4687</v>
      </c>
      <c r="C4551" s="75" t="s">
        <v>43</v>
      </c>
      <c r="D4551" s="76">
        <v>43436.055555555555</v>
      </c>
      <c r="E4551" s="74" t="s">
        <v>41</v>
      </c>
      <c r="F4551" s="33">
        <v>43435.668749999997</v>
      </c>
      <c r="G4551" s="51">
        <f t="shared" ref="G4551:G4603" si="568">IF(D4551="","",D4551-F4551)</f>
        <v>0.3868055555576575</v>
      </c>
      <c r="H4551" s="31" t="str">
        <f t="shared" si="565"/>
        <v>ACCEPTABLE</v>
      </c>
      <c r="J4551" s="33">
        <v>43436.061805555553</v>
      </c>
      <c r="K4551" s="33">
        <v>43436.070833333331</v>
      </c>
      <c r="L4551" s="27">
        <f t="shared" si="566"/>
        <v>9.0277777781011537E-3</v>
      </c>
      <c r="M4551" s="28" t="str">
        <f t="shared" si="567"/>
        <v>TRUE</v>
      </c>
      <c r="N4551" s="31" t="s">
        <v>41</v>
      </c>
      <c r="O4551" s="29" t="s">
        <v>44</v>
      </c>
      <c r="P4551"/>
      <c r="Q4551"/>
      <c r="R4551"/>
      <c r="S4551"/>
      <c r="T4551"/>
      <c r="U4551"/>
      <c r="V4551"/>
      <c r="W4551"/>
    </row>
    <row r="4552" spans="1:23" ht="27" customHeight="1" thickBot="1" x14ac:dyDescent="0.3">
      <c r="A4552" s="97">
        <v>20950</v>
      </c>
      <c r="B4552" s="74">
        <v>4688</v>
      </c>
      <c r="C4552" s="75" t="s">
        <v>40</v>
      </c>
      <c r="D4552" s="76">
        <v>43436.076388888891</v>
      </c>
      <c r="E4552" s="74" t="s">
        <v>39</v>
      </c>
      <c r="F4552" s="33">
        <v>43435.668749999997</v>
      </c>
      <c r="G4552" s="51">
        <f t="shared" si="568"/>
        <v>0.40763888889341615</v>
      </c>
      <c r="H4552" s="31" t="str">
        <f t="shared" si="565"/>
        <v>ACCEPTABLE</v>
      </c>
      <c r="J4552" s="33">
        <v>43436.089583333334</v>
      </c>
      <c r="K4552" s="33">
        <v>43436.099305555559</v>
      </c>
      <c r="L4552" s="27">
        <f t="shared" si="566"/>
        <v>9.7222222248092294E-3</v>
      </c>
      <c r="M4552" s="28" t="str">
        <f t="shared" si="567"/>
        <v>TRUE</v>
      </c>
      <c r="N4552" s="31" t="s">
        <v>39</v>
      </c>
      <c r="O4552" s="29" t="s">
        <v>725</v>
      </c>
      <c r="P4552"/>
      <c r="Q4552"/>
      <c r="R4552"/>
      <c r="S4552"/>
      <c r="T4552"/>
      <c r="U4552"/>
      <c r="V4552"/>
      <c r="W4552"/>
    </row>
    <row r="4553" spans="1:23" ht="27" customHeight="1" thickBot="1" x14ac:dyDescent="0.3">
      <c r="A4553" s="97">
        <v>20951</v>
      </c>
      <c r="B4553" s="74">
        <v>4689</v>
      </c>
      <c r="C4553" s="75" t="s">
        <v>53</v>
      </c>
      <c r="D4553" s="76">
        <v>43436.152777777781</v>
      </c>
      <c r="E4553" s="74" t="s">
        <v>41</v>
      </c>
      <c r="F4553" s="33">
        <v>43435.668749999997</v>
      </c>
      <c r="G4553" s="51">
        <f t="shared" si="568"/>
        <v>0.48402777778392192</v>
      </c>
      <c r="H4553" s="31" t="str">
        <f t="shared" si="565"/>
        <v>ACCEPTABLE</v>
      </c>
      <c r="J4553" s="33">
        <v>43436.15</v>
      </c>
      <c r="K4553" s="33">
        <v>43436.15902777778</v>
      </c>
      <c r="L4553" s="27">
        <f t="shared" si="566"/>
        <v>9.0277777781011537E-3</v>
      </c>
      <c r="M4553" s="28" t="str">
        <f t="shared" si="567"/>
        <v>TRUE</v>
      </c>
      <c r="N4553" s="31" t="s">
        <v>41</v>
      </c>
      <c r="O4553" s="29" t="s">
        <v>812</v>
      </c>
      <c r="P4553"/>
      <c r="Q4553"/>
      <c r="R4553"/>
      <c r="S4553"/>
      <c r="T4553"/>
      <c r="U4553"/>
      <c r="V4553"/>
      <c r="W4553"/>
    </row>
    <row r="4554" spans="1:23" ht="27" customHeight="1" thickBot="1" x14ac:dyDescent="0.3">
      <c r="A4554" s="97">
        <v>20951</v>
      </c>
      <c r="B4554" s="74">
        <v>4690</v>
      </c>
      <c r="C4554" s="75" t="s">
        <v>53</v>
      </c>
      <c r="D4554" s="76">
        <v>43436.201388888891</v>
      </c>
      <c r="E4554" s="74" t="s">
        <v>39</v>
      </c>
      <c r="F4554" s="33">
        <v>43435.668749999997</v>
      </c>
      <c r="G4554" s="51">
        <f t="shared" si="568"/>
        <v>0.53263888889341615</v>
      </c>
      <c r="H4554" s="31" t="str">
        <f t="shared" si="565"/>
        <v>ACCEPTABLE</v>
      </c>
      <c r="J4554" s="33">
        <v>43436.206250000003</v>
      </c>
      <c r="K4554" s="33">
        <v>43436.215277777781</v>
      </c>
      <c r="L4554" s="27">
        <f t="shared" si="566"/>
        <v>9.0277777781011537E-3</v>
      </c>
      <c r="M4554" s="28" t="str">
        <f t="shared" si="567"/>
        <v>TRUE</v>
      </c>
      <c r="N4554" s="31" t="s">
        <v>39</v>
      </c>
      <c r="O4554" s="29" t="s">
        <v>633</v>
      </c>
      <c r="P4554"/>
      <c r="Q4554"/>
      <c r="R4554"/>
      <c r="S4554"/>
      <c r="T4554"/>
      <c r="U4554"/>
      <c r="V4554"/>
      <c r="W4554"/>
    </row>
    <row r="4555" spans="1:23" ht="27" customHeight="1" thickBot="1" x14ac:dyDescent="0.3">
      <c r="A4555" s="97">
        <v>20951</v>
      </c>
      <c r="B4555" s="74">
        <v>4692</v>
      </c>
      <c r="C4555" s="75" t="s">
        <v>53</v>
      </c>
      <c r="D4555" s="76">
        <v>43436.548611111109</v>
      </c>
      <c r="E4555" s="74" t="s">
        <v>41</v>
      </c>
      <c r="F4555" s="33">
        <v>43436.306250000001</v>
      </c>
      <c r="G4555" s="51">
        <f t="shared" si="568"/>
        <v>0.24236111110803904</v>
      </c>
      <c r="H4555" s="31" t="str">
        <f t="shared" si="565"/>
        <v>ACCEPTABLE</v>
      </c>
      <c r="J4555" s="33">
        <v>43436.500694444447</v>
      </c>
      <c r="K4555" s="33">
        <v>43436.511111111111</v>
      </c>
      <c r="L4555" s="27">
        <f t="shared" si="566"/>
        <v>1.0416666664241347E-2</v>
      </c>
      <c r="M4555" s="28" t="str">
        <f t="shared" si="567"/>
        <v>TRUE</v>
      </c>
      <c r="N4555" s="31" t="s">
        <v>41</v>
      </c>
      <c r="O4555" s="29" t="s">
        <v>2092</v>
      </c>
      <c r="P4555"/>
      <c r="Q4555"/>
      <c r="R4555"/>
      <c r="S4555"/>
      <c r="T4555"/>
      <c r="U4555"/>
      <c r="V4555"/>
      <c r="W4555"/>
    </row>
    <row r="4556" spans="1:23" ht="27" customHeight="1" thickBot="1" x14ac:dyDescent="0.3">
      <c r="A4556" s="97">
        <v>20951</v>
      </c>
      <c r="B4556" s="74">
        <v>4693</v>
      </c>
      <c r="C4556" s="75" t="s">
        <v>49</v>
      </c>
      <c r="D4556" s="76">
        <v>43436.572916666664</v>
      </c>
      <c r="E4556" s="74" t="s">
        <v>39</v>
      </c>
      <c r="F4556" s="33">
        <v>43436.306250000001</v>
      </c>
      <c r="G4556" s="51">
        <f t="shared" si="568"/>
        <v>0.26666666666278616</v>
      </c>
      <c r="H4556" s="31" t="str">
        <f t="shared" si="565"/>
        <v>ACCEPTABLE</v>
      </c>
      <c r="J4556" s="33">
        <v>43436.620833333334</v>
      </c>
      <c r="K4556" s="33">
        <v>43436.63958333333</v>
      </c>
      <c r="L4556" s="27">
        <f t="shared" si="566"/>
        <v>1.8749999995634425E-2</v>
      </c>
      <c r="M4556" s="28" t="str">
        <f t="shared" si="567"/>
        <v>TRUE</v>
      </c>
      <c r="N4556" s="31" t="s">
        <v>39</v>
      </c>
      <c r="O4556" s="29" t="s">
        <v>1419</v>
      </c>
      <c r="P4556"/>
      <c r="Q4556"/>
      <c r="R4556"/>
      <c r="S4556"/>
      <c r="T4556"/>
      <c r="U4556"/>
      <c r="V4556"/>
      <c r="W4556"/>
    </row>
    <row r="4557" spans="1:23" ht="27" customHeight="1" thickBot="1" x14ac:dyDescent="0.3">
      <c r="A4557" s="97">
        <v>20952</v>
      </c>
      <c r="B4557" s="74">
        <v>4694</v>
      </c>
      <c r="C4557" s="75" t="s">
        <v>43</v>
      </c>
      <c r="D4557" s="76">
        <v>43436.798611111109</v>
      </c>
      <c r="E4557" s="74" t="s">
        <v>41</v>
      </c>
      <c r="F4557" s="33">
        <v>43436.731944444444</v>
      </c>
      <c r="G4557" s="51">
        <f t="shared" si="568"/>
        <v>6.6666666665696539E-2</v>
      </c>
      <c r="H4557" s="31" t="str">
        <f t="shared" si="565"/>
        <v>ACCEPTABLE</v>
      </c>
      <c r="J4557" s="33">
        <v>43436.802083333336</v>
      </c>
      <c r="K4557" s="33">
        <v>43436.811111111114</v>
      </c>
      <c r="L4557" s="27">
        <f t="shared" si="566"/>
        <v>9.0277777781011537E-3</v>
      </c>
      <c r="M4557" s="28" t="str">
        <f t="shared" si="567"/>
        <v>TRUE</v>
      </c>
      <c r="N4557" s="31" t="s">
        <v>41</v>
      </c>
      <c r="O4557" s="29" t="s">
        <v>398</v>
      </c>
      <c r="P4557"/>
      <c r="Q4557"/>
      <c r="R4557"/>
      <c r="S4557"/>
      <c r="T4557"/>
      <c r="U4557"/>
      <c r="V4557"/>
      <c r="W4557"/>
    </row>
    <row r="4558" spans="1:23" ht="27" customHeight="1" thickBot="1" x14ac:dyDescent="0.3">
      <c r="A4558" s="97">
        <v>20952</v>
      </c>
      <c r="B4558" s="74">
        <v>4695</v>
      </c>
      <c r="C4558" s="75" t="s">
        <v>40</v>
      </c>
      <c r="D4558" s="76">
        <v>43436.826388888891</v>
      </c>
      <c r="E4558" s="74" t="s">
        <v>39</v>
      </c>
      <c r="F4558" s="33">
        <v>43436.731944444444</v>
      </c>
      <c r="G4558" s="51">
        <f t="shared" si="568"/>
        <v>9.4444444446708076E-2</v>
      </c>
      <c r="H4558" s="31" t="str">
        <f t="shared" si="565"/>
        <v>ACCEPTABLE</v>
      </c>
      <c r="J4558" s="33">
        <v>43436.834027777775</v>
      </c>
      <c r="K4558" s="33">
        <v>43436.842361111114</v>
      </c>
      <c r="L4558" s="27">
        <f t="shared" si="566"/>
        <v>8.3333333386690356E-3</v>
      </c>
      <c r="M4558" s="28" t="str">
        <f t="shared" si="567"/>
        <v>TRUE</v>
      </c>
      <c r="N4558" s="31" t="s">
        <v>39</v>
      </c>
      <c r="O4558" s="29" t="s">
        <v>1785</v>
      </c>
      <c r="P4558"/>
      <c r="Q4558"/>
      <c r="R4558"/>
      <c r="S4558"/>
      <c r="T4558"/>
      <c r="U4558"/>
      <c r="V4558"/>
      <c r="W4558"/>
    </row>
    <row r="4559" spans="1:23" ht="27" customHeight="1" thickBot="1" x14ac:dyDescent="0.3">
      <c r="A4559" s="97">
        <v>20953</v>
      </c>
      <c r="B4559" s="74">
        <v>4696</v>
      </c>
      <c r="C4559" s="75" t="s">
        <v>40</v>
      </c>
      <c r="D4559" s="76">
        <v>43436.875</v>
      </c>
      <c r="E4559" s="74" t="s">
        <v>41</v>
      </c>
      <c r="F4559" s="33">
        <v>43436.731944444444</v>
      </c>
      <c r="G4559" s="51">
        <f t="shared" si="568"/>
        <v>0.14305555555620231</v>
      </c>
      <c r="H4559" s="31" t="str">
        <f t="shared" si="565"/>
        <v>ACCEPTABLE</v>
      </c>
      <c r="J4559" s="33">
        <v>43436.861805555556</v>
      </c>
      <c r="K4559" s="33">
        <v>43436.870138888888</v>
      </c>
      <c r="L4559" s="27">
        <f t="shared" si="566"/>
        <v>8.333333331393078E-3</v>
      </c>
      <c r="M4559" s="28" t="str">
        <f t="shared" si="567"/>
        <v>TRUE</v>
      </c>
      <c r="N4559" s="31" t="s">
        <v>41</v>
      </c>
      <c r="O4559" s="29" t="s">
        <v>2093</v>
      </c>
      <c r="P4559"/>
      <c r="Q4559"/>
      <c r="R4559"/>
      <c r="S4559"/>
      <c r="T4559"/>
      <c r="U4559"/>
      <c r="V4559"/>
      <c r="W4559"/>
    </row>
    <row r="4560" spans="1:23" ht="27" customHeight="1" thickBot="1" x14ac:dyDescent="0.3">
      <c r="A4560" s="97">
        <v>20953</v>
      </c>
      <c r="B4560" s="74">
        <v>4697</v>
      </c>
      <c r="C4560" s="75" t="s">
        <v>43</v>
      </c>
      <c r="D4560" s="76">
        <v>43436.909722222219</v>
      </c>
      <c r="E4560" s="74" t="s">
        <v>39</v>
      </c>
      <c r="F4560" s="33">
        <v>43436.731944444444</v>
      </c>
      <c r="G4560" s="51">
        <f t="shared" si="568"/>
        <v>0.17777777777519077</v>
      </c>
      <c r="H4560" s="31" t="str">
        <f t="shared" si="565"/>
        <v>ACCEPTABLE</v>
      </c>
      <c r="J4560" s="33">
        <v>43436.888888888891</v>
      </c>
      <c r="K4560" s="33">
        <v>43436.897916666669</v>
      </c>
      <c r="L4560" s="27">
        <f t="shared" si="566"/>
        <v>9.0277777781011537E-3</v>
      </c>
      <c r="M4560" s="28" t="str">
        <f t="shared" si="567"/>
        <v>TRUE</v>
      </c>
      <c r="N4560" s="31" t="s">
        <v>39</v>
      </c>
      <c r="O4560" s="29" t="s">
        <v>398</v>
      </c>
      <c r="P4560"/>
      <c r="Q4560"/>
      <c r="R4560"/>
      <c r="S4560"/>
      <c r="T4560"/>
      <c r="U4560"/>
      <c r="V4560"/>
      <c r="W4560"/>
    </row>
    <row r="4561" spans="1:23" ht="27" customHeight="1" thickBot="1" x14ac:dyDescent="0.3">
      <c r="A4561" s="97">
        <v>20953</v>
      </c>
      <c r="B4561" s="74">
        <v>4698</v>
      </c>
      <c r="C4561" s="75" t="s">
        <v>43</v>
      </c>
      <c r="D4561" s="76">
        <v>43437.402777777781</v>
      </c>
      <c r="E4561" s="74" t="s">
        <v>41</v>
      </c>
      <c r="F4561" s="33">
        <v>43437.303472222222</v>
      </c>
      <c r="G4561" s="51">
        <f t="shared" si="568"/>
        <v>9.930555555911269E-2</v>
      </c>
      <c r="H4561" s="31" t="str">
        <f t="shared" si="565"/>
        <v>ACCEPTABLE</v>
      </c>
      <c r="J4561" s="33">
        <v>43437.398611111108</v>
      </c>
      <c r="K4561" s="33">
        <v>43437.407638888886</v>
      </c>
      <c r="L4561" s="27">
        <f t="shared" si="566"/>
        <v>9.0277777781011537E-3</v>
      </c>
      <c r="M4561" s="28" t="str">
        <f t="shared" si="567"/>
        <v>TRUE</v>
      </c>
      <c r="N4561" s="31" t="s">
        <v>41</v>
      </c>
      <c r="O4561" s="29" t="s">
        <v>44</v>
      </c>
      <c r="P4561"/>
      <c r="Q4561"/>
      <c r="R4561"/>
      <c r="S4561"/>
      <c r="T4561"/>
      <c r="U4561"/>
      <c r="V4561"/>
      <c r="W4561"/>
    </row>
    <row r="4562" spans="1:23" ht="27" customHeight="1" thickBot="1" x14ac:dyDescent="0.3">
      <c r="A4562" s="97">
        <v>20953</v>
      </c>
      <c r="B4562" s="74">
        <v>4699</v>
      </c>
      <c r="C4562" s="75" t="s">
        <v>40</v>
      </c>
      <c r="D4562" s="76">
        <v>43437.430555555555</v>
      </c>
      <c r="E4562" s="74" t="s">
        <v>39</v>
      </c>
      <c r="F4562" s="33">
        <v>43437.303472222222</v>
      </c>
      <c r="G4562" s="51">
        <f t="shared" si="568"/>
        <v>0.12708333333284827</v>
      </c>
      <c r="H4562" s="31" t="str">
        <f t="shared" si="565"/>
        <v>ACCEPTABLE</v>
      </c>
      <c r="J4562" s="33">
        <v>43437.430555555555</v>
      </c>
      <c r="K4562" s="33">
        <v>43437.439583333333</v>
      </c>
      <c r="L4562" s="27">
        <f t="shared" si="566"/>
        <v>9.0277777781011537E-3</v>
      </c>
      <c r="M4562" s="28" t="str">
        <f t="shared" si="567"/>
        <v>TRUE</v>
      </c>
      <c r="N4562" s="31" t="s">
        <v>39</v>
      </c>
      <c r="O4562" s="29" t="s">
        <v>1927</v>
      </c>
      <c r="P4562"/>
      <c r="Q4562"/>
      <c r="R4562"/>
      <c r="S4562"/>
      <c r="T4562"/>
      <c r="U4562"/>
      <c r="V4562"/>
      <c r="W4562"/>
    </row>
    <row r="4563" spans="1:23" ht="27" customHeight="1" thickBot="1" x14ac:dyDescent="0.3">
      <c r="A4563" s="97">
        <v>20954</v>
      </c>
      <c r="B4563" s="74">
        <v>4700</v>
      </c>
      <c r="C4563" s="75" t="s">
        <v>40</v>
      </c>
      <c r="D4563" s="76">
        <v>43437.833333333336</v>
      </c>
      <c r="E4563" s="74" t="s">
        <v>41</v>
      </c>
      <c r="F4563" s="33">
        <v>43437.713888888888</v>
      </c>
      <c r="G4563" s="51">
        <f t="shared" si="568"/>
        <v>0.11944444444816327</v>
      </c>
      <c r="H4563" s="31" t="str">
        <f t="shared" si="565"/>
        <v>ACCEPTABLE</v>
      </c>
      <c r="J4563" s="33">
        <v>43437.866666666669</v>
      </c>
      <c r="K4563" s="33">
        <v>43437.876388888886</v>
      </c>
      <c r="L4563" s="27">
        <f t="shared" si="566"/>
        <v>9.7222222175332718E-3</v>
      </c>
      <c r="M4563" s="28" t="str">
        <f t="shared" si="567"/>
        <v>TRUE</v>
      </c>
      <c r="N4563" s="31" t="s">
        <v>41</v>
      </c>
      <c r="O4563" s="29" t="s">
        <v>2094</v>
      </c>
      <c r="P4563"/>
      <c r="Q4563"/>
      <c r="R4563"/>
      <c r="S4563"/>
      <c r="T4563"/>
      <c r="U4563"/>
      <c r="V4563"/>
      <c r="W4563"/>
    </row>
    <row r="4564" spans="1:23" ht="27" customHeight="1" thickBot="1" x14ac:dyDescent="0.3">
      <c r="A4564" s="97">
        <v>20954</v>
      </c>
      <c r="B4564" s="74">
        <v>4701</v>
      </c>
      <c r="C4564" s="75" t="s">
        <v>40</v>
      </c>
      <c r="D4564" s="76">
        <v>43437.850694444445</v>
      </c>
      <c r="E4564" s="74" t="s">
        <v>39</v>
      </c>
      <c r="F4564" s="33">
        <v>43437.713888888888</v>
      </c>
      <c r="G4564" s="51">
        <f t="shared" si="568"/>
        <v>0.1368055555576575</v>
      </c>
      <c r="H4564" s="31" t="str">
        <f t="shared" si="565"/>
        <v>ACCEPTABLE</v>
      </c>
      <c r="J4564" s="33">
        <v>43437.888888888891</v>
      </c>
      <c r="K4564" s="33">
        <v>43437.898611111108</v>
      </c>
      <c r="L4564" s="27">
        <f t="shared" si="566"/>
        <v>9.7222222175332718E-3</v>
      </c>
      <c r="M4564" s="28" t="str">
        <f t="shared" si="567"/>
        <v>TRUE</v>
      </c>
      <c r="N4564" s="31" t="s">
        <v>39</v>
      </c>
      <c r="O4564" s="29" t="s">
        <v>2095</v>
      </c>
      <c r="P4564"/>
      <c r="Q4564"/>
      <c r="R4564"/>
      <c r="S4564"/>
      <c r="T4564"/>
      <c r="U4564"/>
      <c r="V4564"/>
      <c r="W4564"/>
    </row>
    <row r="4565" spans="1:23" ht="27" customHeight="1" thickBot="1" x14ac:dyDescent="0.3">
      <c r="A4565" s="97">
        <v>20955</v>
      </c>
      <c r="B4565" s="74">
        <v>4702</v>
      </c>
      <c r="C4565" s="75" t="s">
        <v>340</v>
      </c>
      <c r="D4565" s="76">
        <v>43438.444444444445</v>
      </c>
      <c r="E4565" s="74" t="s">
        <v>41</v>
      </c>
      <c r="F4565" s="33">
        <v>43438.269444444442</v>
      </c>
      <c r="G4565" s="51">
        <f t="shared" si="568"/>
        <v>0.17500000000291038</v>
      </c>
      <c r="H4565" s="31" t="str">
        <f t="shared" si="565"/>
        <v>ACCEPTABLE</v>
      </c>
      <c r="J4565" s="33">
        <v>43438.447916666664</v>
      </c>
      <c r="K4565" s="33">
        <v>43438.459722222222</v>
      </c>
      <c r="L4565" s="27">
        <f t="shared" si="566"/>
        <v>1.1805555557657499E-2</v>
      </c>
      <c r="M4565" s="28" t="str">
        <f t="shared" si="567"/>
        <v>TRUE</v>
      </c>
      <c r="N4565" s="31" t="s">
        <v>41</v>
      </c>
      <c r="O4565" s="29" t="s">
        <v>653</v>
      </c>
      <c r="P4565"/>
      <c r="Q4565"/>
      <c r="R4565"/>
      <c r="S4565"/>
      <c r="T4565"/>
      <c r="U4565"/>
      <c r="V4565"/>
      <c r="W4565"/>
    </row>
    <row r="4566" spans="1:23" ht="27" customHeight="1" thickBot="1" x14ac:dyDescent="0.3">
      <c r="A4566" s="97">
        <v>20955</v>
      </c>
      <c r="B4566" s="74">
        <v>4703</v>
      </c>
      <c r="C4566" s="75" t="s">
        <v>51</v>
      </c>
      <c r="D4566" s="76">
        <v>43438.472222222219</v>
      </c>
      <c r="E4566" s="74" t="s">
        <v>39</v>
      </c>
      <c r="F4566" s="33">
        <v>43438.269444444442</v>
      </c>
      <c r="G4566" s="51">
        <f t="shared" si="568"/>
        <v>0.20277777777664596</v>
      </c>
      <c r="H4566" s="31" t="str">
        <f t="shared" si="565"/>
        <v>ACCEPTABLE</v>
      </c>
      <c r="J4566" s="33">
        <v>43438.484027777777</v>
      </c>
      <c r="K4566" s="33">
        <v>43438.493055555555</v>
      </c>
      <c r="L4566" s="27">
        <f t="shared" si="566"/>
        <v>9.0277777781011537E-3</v>
      </c>
      <c r="M4566" s="28" t="str">
        <f t="shared" si="567"/>
        <v>TRUE</v>
      </c>
      <c r="N4566" s="31" t="s">
        <v>39</v>
      </c>
      <c r="O4566" s="29" t="s">
        <v>422</v>
      </c>
      <c r="P4566"/>
      <c r="Q4566"/>
      <c r="R4566"/>
      <c r="S4566"/>
      <c r="T4566"/>
      <c r="U4566"/>
      <c r="V4566"/>
      <c r="W4566"/>
    </row>
    <row r="4567" spans="1:23" ht="27" customHeight="1" thickBot="1" x14ac:dyDescent="0.3">
      <c r="A4567" s="97">
        <v>20956</v>
      </c>
      <c r="B4567" s="74">
        <v>4704</v>
      </c>
      <c r="C4567" s="75" t="s">
        <v>40</v>
      </c>
      <c r="D4567" s="76">
        <v>43438.645833333336</v>
      </c>
      <c r="E4567" s="74" t="s">
        <v>41</v>
      </c>
      <c r="F4567" s="33">
        <v>43438.585416666669</v>
      </c>
      <c r="G4567" s="51">
        <f t="shared" si="568"/>
        <v>6.0416666667151731E-2</v>
      </c>
      <c r="H4567" s="31" t="str">
        <f t="shared" si="565"/>
        <v>ACCEPTABLE</v>
      </c>
      <c r="J4567" s="33">
        <v>43438.647222222222</v>
      </c>
      <c r="K4567" s="33">
        <v>43438.65902777778</v>
      </c>
      <c r="L4567" s="27">
        <f t="shared" si="566"/>
        <v>1.1805555557657499E-2</v>
      </c>
      <c r="M4567" s="28" t="str">
        <f t="shared" si="567"/>
        <v>TRUE</v>
      </c>
      <c r="N4567" s="31" t="s">
        <v>41</v>
      </c>
      <c r="O4567" s="29" t="s">
        <v>1929</v>
      </c>
      <c r="P4567"/>
      <c r="Q4567"/>
      <c r="R4567"/>
      <c r="S4567"/>
      <c r="T4567"/>
      <c r="U4567"/>
      <c r="V4567"/>
      <c r="W4567"/>
    </row>
    <row r="4568" spans="1:23" ht="27" customHeight="1" thickBot="1" x14ac:dyDescent="0.3">
      <c r="A4568" s="97">
        <v>20956</v>
      </c>
      <c r="B4568" s="74">
        <v>4705</v>
      </c>
      <c r="C4568" s="75" t="s">
        <v>40</v>
      </c>
      <c r="D4568" s="76">
        <v>43438.666666666664</v>
      </c>
      <c r="E4568" s="74" t="s">
        <v>39</v>
      </c>
      <c r="F4568" s="33">
        <v>43438.585416666669</v>
      </c>
      <c r="G4568" s="51">
        <f t="shared" si="568"/>
        <v>8.1249999995634425E-2</v>
      </c>
      <c r="H4568" s="31" t="str">
        <f t="shared" si="565"/>
        <v>ACCEPTABLE</v>
      </c>
      <c r="J4568" s="33">
        <v>43438.677083333336</v>
      </c>
      <c r="K4568" s="33">
        <v>43438.6875</v>
      </c>
      <c r="L4568" s="27">
        <f t="shared" si="566"/>
        <v>1.0416666664241347E-2</v>
      </c>
      <c r="M4568" s="28" t="str">
        <f t="shared" si="567"/>
        <v>TRUE</v>
      </c>
      <c r="N4568" s="31" t="s">
        <v>39</v>
      </c>
      <c r="O4568" s="29" t="s">
        <v>1929</v>
      </c>
      <c r="P4568"/>
      <c r="Q4568"/>
      <c r="R4568"/>
      <c r="S4568"/>
      <c r="T4568"/>
      <c r="U4568"/>
      <c r="V4568"/>
      <c r="W4568"/>
    </row>
    <row r="4569" spans="1:23" ht="27" customHeight="1" thickBot="1" x14ac:dyDescent="0.3">
      <c r="A4569" s="97">
        <v>20955</v>
      </c>
      <c r="B4569" s="74">
        <v>4706</v>
      </c>
      <c r="C4569" s="75" t="s">
        <v>53</v>
      </c>
      <c r="D4569" s="76">
        <v>43439.048611111109</v>
      </c>
      <c r="E4569" s="74" t="s">
        <v>41</v>
      </c>
      <c r="F4569" s="33">
        <v>43438.824999999997</v>
      </c>
      <c r="G4569" s="51">
        <f t="shared" si="568"/>
        <v>0.22361111111240461</v>
      </c>
      <c r="H4569" s="31" t="str">
        <f t="shared" si="565"/>
        <v>ACCEPTABLE</v>
      </c>
      <c r="J4569" s="33">
        <v>43439.063888888886</v>
      </c>
      <c r="K4569" s="33">
        <v>43439.072916666664</v>
      </c>
      <c r="L4569" s="27">
        <f t="shared" si="566"/>
        <v>9.0277777781011537E-3</v>
      </c>
      <c r="M4569" s="28" t="str">
        <f t="shared" si="567"/>
        <v>TRUE</v>
      </c>
      <c r="N4569" s="31" t="s">
        <v>41</v>
      </c>
      <c r="O4569" s="29" t="s">
        <v>485</v>
      </c>
      <c r="P4569"/>
      <c r="Q4569"/>
      <c r="R4569"/>
      <c r="S4569"/>
      <c r="T4569"/>
      <c r="U4569"/>
      <c r="V4569"/>
      <c r="W4569"/>
    </row>
    <row r="4570" spans="1:23" ht="27" customHeight="1" thickBot="1" x14ac:dyDescent="0.3">
      <c r="A4570" s="97">
        <v>20955</v>
      </c>
      <c r="B4570" s="74">
        <v>4707</v>
      </c>
      <c r="C4570" s="75" t="s">
        <v>53</v>
      </c>
      <c r="D4570" s="76">
        <v>43439.104166666664</v>
      </c>
      <c r="E4570" s="74" t="s">
        <v>39</v>
      </c>
      <c r="F4570" s="33">
        <v>43438.824999999997</v>
      </c>
      <c r="G4570" s="51">
        <f t="shared" si="568"/>
        <v>0.27916666666715173</v>
      </c>
      <c r="H4570" s="31" t="str">
        <f t="shared" si="565"/>
        <v>ACCEPTABLE</v>
      </c>
      <c r="J4570" s="33">
        <v>43439.105555555558</v>
      </c>
      <c r="K4570" s="33">
        <v>43439.114583333336</v>
      </c>
      <c r="L4570" s="27">
        <f t="shared" si="566"/>
        <v>9.0277777781011537E-3</v>
      </c>
      <c r="M4570" s="28" t="str">
        <f t="shared" si="567"/>
        <v>TRUE</v>
      </c>
      <c r="N4570" s="31" t="s">
        <v>39</v>
      </c>
      <c r="O4570" s="29" t="s">
        <v>485</v>
      </c>
      <c r="P4570"/>
      <c r="Q4570"/>
      <c r="R4570"/>
      <c r="S4570"/>
      <c r="T4570"/>
      <c r="U4570"/>
      <c r="V4570"/>
      <c r="W4570"/>
    </row>
    <row r="4571" spans="1:23" ht="27" customHeight="1" thickBot="1" x14ac:dyDescent="0.3">
      <c r="A4571" s="97">
        <v>20957</v>
      </c>
      <c r="B4571" s="74">
        <v>4708</v>
      </c>
      <c r="C4571" s="75" t="s">
        <v>40</v>
      </c>
      <c r="D4571" s="76">
        <v>43439.423611111109</v>
      </c>
      <c r="E4571" s="74" t="s">
        <v>41</v>
      </c>
      <c r="F4571" s="33">
        <v>43439.29791666667</v>
      </c>
      <c r="G4571" s="51">
        <f t="shared" si="568"/>
        <v>0.12569444443943212</v>
      </c>
      <c r="H4571" s="31" t="str">
        <f t="shared" si="565"/>
        <v>ACCEPTABLE</v>
      </c>
      <c r="J4571" s="33">
        <v>43439.438194444447</v>
      </c>
      <c r="K4571" s="33">
        <v>43439.45</v>
      </c>
      <c r="L4571" s="27">
        <f t="shared" si="566"/>
        <v>1.1805555550381541E-2</v>
      </c>
      <c r="M4571" s="28" t="str">
        <f t="shared" si="567"/>
        <v>TRUE</v>
      </c>
      <c r="N4571" s="31" t="s">
        <v>41</v>
      </c>
      <c r="O4571" s="29" t="s">
        <v>2096</v>
      </c>
      <c r="P4571"/>
      <c r="Q4571"/>
      <c r="R4571"/>
      <c r="S4571"/>
      <c r="T4571"/>
      <c r="U4571"/>
      <c r="V4571"/>
      <c r="W4571"/>
    </row>
    <row r="4572" spans="1:23" ht="27" customHeight="1" thickBot="1" x14ac:dyDescent="0.3">
      <c r="A4572" s="97">
        <v>20957</v>
      </c>
      <c r="B4572" s="74">
        <v>4709</v>
      </c>
      <c r="C4572" s="75" t="s">
        <v>43</v>
      </c>
      <c r="D4572" s="76">
        <v>43439.451388888891</v>
      </c>
      <c r="E4572" s="74" t="s">
        <v>39</v>
      </c>
      <c r="F4572" s="33">
        <v>43439.29791666667</v>
      </c>
      <c r="G4572" s="51">
        <f t="shared" si="568"/>
        <v>0.15347222222044365</v>
      </c>
      <c r="H4572" s="31" t="str">
        <f t="shared" si="565"/>
        <v>ACCEPTABLE</v>
      </c>
      <c r="J4572" s="33">
        <v>43439.481249999997</v>
      </c>
      <c r="K4572" s="33">
        <v>43439.493055555555</v>
      </c>
      <c r="L4572" s="27">
        <f t="shared" si="566"/>
        <v>1.1805555557657499E-2</v>
      </c>
      <c r="M4572" s="28" t="str">
        <f t="shared" si="567"/>
        <v>TRUE</v>
      </c>
      <c r="N4572" s="31" t="s">
        <v>39</v>
      </c>
      <c r="O4572" s="29" t="s">
        <v>2097</v>
      </c>
      <c r="P4572"/>
      <c r="Q4572"/>
      <c r="R4572"/>
      <c r="S4572"/>
      <c r="T4572"/>
      <c r="U4572"/>
      <c r="V4572"/>
      <c r="W4572"/>
    </row>
    <row r="4573" spans="1:23" ht="27" customHeight="1" thickBot="1" x14ac:dyDescent="0.3">
      <c r="A4573" s="98">
        <v>20957</v>
      </c>
      <c r="B4573" s="78">
        <v>4710</v>
      </c>
      <c r="C4573" s="79" t="s">
        <v>43</v>
      </c>
      <c r="D4573" s="80">
        <v>43439.729166666664</v>
      </c>
      <c r="E4573" s="78" t="s">
        <v>41</v>
      </c>
      <c r="F4573" s="33">
        <v>43439.654166666667</v>
      </c>
      <c r="G4573" s="51">
        <f t="shared" si="568"/>
        <v>7.4999999997089617E-2</v>
      </c>
      <c r="H4573" s="31" t="str">
        <f t="shared" si="565"/>
        <v>ACCEPTABLE</v>
      </c>
      <c r="J4573" s="33">
        <v>43439.706250000003</v>
      </c>
      <c r="K4573" s="33">
        <v>43439.716666666667</v>
      </c>
      <c r="L4573" s="27">
        <f t="shared" si="566"/>
        <v>1.0416666664241347E-2</v>
      </c>
      <c r="M4573" s="28" t="str">
        <f t="shared" si="567"/>
        <v>TRUE</v>
      </c>
      <c r="N4573" s="31" t="s">
        <v>41</v>
      </c>
      <c r="O4573" s="29" t="s">
        <v>878</v>
      </c>
      <c r="P4573"/>
      <c r="Q4573"/>
      <c r="R4573"/>
      <c r="S4573"/>
      <c r="T4573"/>
      <c r="U4573"/>
      <c r="V4573"/>
      <c r="W4573"/>
    </row>
    <row r="4574" spans="1:23" ht="27" customHeight="1" thickBot="1" x14ac:dyDescent="0.3">
      <c r="A4574" s="97">
        <v>20957</v>
      </c>
      <c r="B4574" s="74">
        <v>4711</v>
      </c>
      <c r="C4574" s="75" t="s">
        <v>43</v>
      </c>
      <c r="D4574" s="76">
        <v>43439.798611111109</v>
      </c>
      <c r="E4574" s="74" t="s">
        <v>41</v>
      </c>
      <c r="F4574" s="33">
        <v>43439.654166666667</v>
      </c>
      <c r="G4574" s="51">
        <f t="shared" si="568"/>
        <v>0.1444444444423425</v>
      </c>
      <c r="H4574" s="31" t="str">
        <f t="shared" si="565"/>
        <v>ACCEPTABLE</v>
      </c>
      <c r="J4574" s="33">
        <v>43439.819444444445</v>
      </c>
      <c r="K4574" s="33">
        <v>43439.828472222223</v>
      </c>
      <c r="L4574" s="27">
        <f t="shared" si="566"/>
        <v>9.0277777781011537E-3</v>
      </c>
      <c r="M4574" s="28" t="str">
        <f t="shared" si="567"/>
        <v>TRUE</v>
      </c>
      <c r="N4574" s="31" t="s">
        <v>41</v>
      </c>
      <c r="O4574" s="29" t="s">
        <v>398</v>
      </c>
      <c r="P4574"/>
      <c r="Q4574"/>
      <c r="R4574"/>
      <c r="S4574"/>
      <c r="T4574"/>
      <c r="U4574"/>
      <c r="V4574"/>
      <c r="W4574"/>
    </row>
    <row r="4575" spans="1:23" ht="27" customHeight="1" thickBot="1" x14ac:dyDescent="0.3">
      <c r="A4575" s="97">
        <v>20957</v>
      </c>
      <c r="B4575" s="74">
        <v>4712</v>
      </c>
      <c r="C4575" s="75" t="s">
        <v>40</v>
      </c>
      <c r="D4575" s="76">
        <v>43439.822916666664</v>
      </c>
      <c r="E4575" s="74" t="s">
        <v>39</v>
      </c>
      <c r="F4575" s="33">
        <v>43439.654166666667</v>
      </c>
      <c r="G4575" s="51">
        <f t="shared" si="568"/>
        <v>0.16874999999708962</v>
      </c>
      <c r="H4575" s="31" t="str">
        <f t="shared" si="565"/>
        <v>ACCEPTABLE</v>
      </c>
      <c r="J4575" s="33">
        <v>43439.836805555555</v>
      </c>
      <c r="K4575" s="33">
        <v>43439.847222222219</v>
      </c>
      <c r="L4575" s="27">
        <f t="shared" si="566"/>
        <v>1.0416666664241347E-2</v>
      </c>
      <c r="M4575" s="28" t="str">
        <f t="shared" si="567"/>
        <v>TRUE</v>
      </c>
      <c r="N4575" s="31" t="s">
        <v>39</v>
      </c>
      <c r="O4575" s="29" t="s">
        <v>2082</v>
      </c>
      <c r="P4575"/>
      <c r="Q4575"/>
      <c r="R4575"/>
      <c r="S4575"/>
      <c r="T4575"/>
      <c r="U4575"/>
      <c r="V4575"/>
      <c r="W4575"/>
    </row>
    <row r="4576" spans="1:23" ht="27" customHeight="1" thickBot="1" x14ac:dyDescent="0.3">
      <c r="A4576" s="98">
        <v>20955</v>
      </c>
      <c r="B4576" s="78">
        <v>4713</v>
      </c>
      <c r="C4576" s="79" t="s">
        <v>51</v>
      </c>
      <c r="D4576" s="80">
        <v>43440.256944444445</v>
      </c>
      <c r="E4576" s="78" t="s">
        <v>41</v>
      </c>
      <c r="F4576" s="33">
        <v>43440.208333333336</v>
      </c>
      <c r="G4576" s="51">
        <f t="shared" si="568"/>
        <v>4.8611111109494232E-2</v>
      </c>
      <c r="H4576" s="31" t="str">
        <f t="shared" si="565"/>
        <v>ACCEPTABLE</v>
      </c>
      <c r="J4576" s="33">
        <v>43440.240277777775</v>
      </c>
      <c r="K4576" s="33">
        <v>43440.249305555553</v>
      </c>
      <c r="L4576" s="27">
        <f t="shared" si="566"/>
        <v>9.0277777781011537E-3</v>
      </c>
      <c r="M4576" s="28" t="str">
        <f t="shared" si="567"/>
        <v>TRUE</v>
      </c>
      <c r="N4576" s="31" t="s">
        <v>41</v>
      </c>
      <c r="O4576" s="29" t="s">
        <v>422</v>
      </c>
      <c r="P4576"/>
      <c r="Q4576"/>
      <c r="R4576"/>
      <c r="S4576"/>
      <c r="T4576"/>
      <c r="U4576"/>
      <c r="V4576"/>
      <c r="W4576"/>
    </row>
    <row r="4577" spans="1:23" ht="27" customHeight="1" thickBot="1" x14ac:dyDescent="0.3">
      <c r="A4577" s="98">
        <v>20955</v>
      </c>
      <c r="B4577" s="78">
        <v>4714</v>
      </c>
      <c r="C4577" s="79" t="s">
        <v>340</v>
      </c>
      <c r="D4577" s="80">
        <v>43440.284722222219</v>
      </c>
      <c r="E4577" s="78" t="s">
        <v>39</v>
      </c>
      <c r="F4577" s="33">
        <v>43440.208333333336</v>
      </c>
      <c r="G4577" s="51">
        <f t="shared" si="568"/>
        <v>7.6388888883229811E-2</v>
      </c>
      <c r="H4577" s="31" t="str">
        <f t="shared" si="565"/>
        <v>ACCEPTABLE</v>
      </c>
      <c r="J4577" s="33">
        <v>43440.275000000001</v>
      </c>
      <c r="K4577" s="33">
        <v>43440.286111111112</v>
      </c>
      <c r="L4577" s="27">
        <f t="shared" si="566"/>
        <v>1.1111111110949423E-2</v>
      </c>
      <c r="M4577" s="28" t="str">
        <f t="shared" si="567"/>
        <v>TRUE</v>
      </c>
      <c r="N4577" s="31" t="s">
        <v>39</v>
      </c>
      <c r="O4577" s="29" t="s">
        <v>653</v>
      </c>
      <c r="P4577"/>
      <c r="Q4577"/>
      <c r="R4577"/>
      <c r="S4577"/>
      <c r="T4577"/>
      <c r="U4577"/>
      <c r="V4577"/>
      <c r="W4577"/>
    </row>
    <row r="4578" spans="1:23" ht="27" customHeight="1" thickBot="1" x14ac:dyDescent="0.3">
      <c r="A4578" s="98">
        <v>20958</v>
      </c>
      <c r="B4578" s="78">
        <v>4715</v>
      </c>
      <c r="C4578" s="79" t="s">
        <v>340</v>
      </c>
      <c r="D4578" s="80">
        <v>43440.361111111109</v>
      </c>
      <c r="E4578" s="78" t="s">
        <v>41</v>
      </c>
      <c r="F4578" s="33">
        <v>43440.208333333336</v>
      </c>
      <c r="G4578" s="51">
        <f t="shared" si="568"/>
        <v>0.15277777777373558</v>
      </c>
      <c r="H4578" s="31" t="str">
        <f t="shared" si="565"/>
        <v>ACCEPTABLE</v>
      </c>
      <c r="J4578" s="33">
        <v>43440.344444444447</v>
      </c>
      <c r="K4578" s="33">
        <v>43440.354166666664</v>
      </c>
      <c r="L4578" s="27">
        <f t="shared" si="566"/>
        <v>9.7222222175332718E-3</v>
      </c>
      <c r="M4578" s="28" t="str">
        <f t="shared" si="567"/>
        <v>TRUE</v>
      </c>
      <c r="N4578" s="31" t="s">
        <v>41</v>
      </c>
      <c r="O4578" s="29" t="s">
        <v>1411</v>
      </c>
      <c r="P4578"/>
      <c r="Q4578"/>
      <c r="R4578"/>
      <c r="S4578"/>
      <c r="T4578"/>
      <c r="U4578"/>
      <c r="V4578"/>
      <c r="W4578"/>
    </row>
    <row r="4579" spans="1:23" ht="27" customHeight="1" thickBot="1" x14ac:dyDescent="0.3">
      <c r="A4579" s="98">
        <v>20958</v>
      </c>
      <c r="B4579" s="78">
        <v>4716</v>
      </c>
      <c r="C4579" s="79" t="s">
        <v>51</v>
      </c>
      <c r="D4579" s="80">
        <v>43440.395833333336</v>
      </c>
      <c r="E4579" s="78" t="s">
        <v>39</v>
      </c>
      <c r="F4579" s="33">
        <v>43440.208333333336</v>
      </c>
      <c r="G4579" s="51">
        <f t="shared" si="568"/>
        <v>0.1875</v>
      </c>
      <c r="H4579" s="31" t="str">
        <f t="shared" si="565"/>
        <v>ACCEPTABLE</v>
      </c>
      <c r="J4579" s="33">
        <v>43440.378472222219</v>
      </c>
      <c r="K4579" s="33">
        <v>43440.388194444444</v>
      </c>
      <c r="L4579" s="27">
        <f t="shared" si="566"/>
        <v>9.7222222248092294E-3</v>
      </c>
      <c r="M4579" s="28" t="str">
        <f t="shared" si="567"/>
        <v>TRUE</v>
      </c>
      <c r="N4579" s="31" t="s">
        <v>39</v>
      </c>
      <c r="O4579" s="29" t="s">
        <v>181</v>
      </c>
      <c r="P4579"/>
      <c r="Q4579"/>
      <c r="R4579"/>
      <c r="S4579"/>
      <c r="T4579"/>
      <c r="U4579"/>
      <c r="V4579"/>
      <c r="W4579"/>
    </row>
    <row r="4580" spans="1:23" ht="27" customHeight="1" thickBot="1" x14ac:dyDescent="0.3">
      <c r="A4580" s="97">
        <v>20958</v>
      </c>
      <c r="B4580" s="74">
        <v>4717</v>
      </c>
      <c r="C4580" s="75" t="s">
        <v>53</v>
      </c>
      <c r="D4580" s="76">
        <v>43441.527777777781</v>
      </c>
      <c r="E4580" s="74" t="s">
        <v>41</v>
      </c>
      <c r="F4580" s="33">
        <v>43441.287499999999</v>
      </c>
      <c r="G4580" s="51">
        <f t="shared" si="568"/>
        <v>0.24027777778246673</v>
      </c>
      <c r="H4580" s="31" t="str">
        <f t="shared" si="565"/>
        <v>ACCEPTABLE</v>
      </c>
      <c r="J4580" s="33">
        <v>43441.518750000003</v>
      </c>
      <c r="K4580" s="33">
        <v>43441.527777777781</v>
      </c>
      <c r="L4580" s="27">
        <f t="shared" si="566"/>
        <v>9.0277777781011537E-3</v>
      </c>
      <c r="M4580" s="28" t="str">
        <f t="shared" si="567"/>
        <v>TRUE</v>
      </c>
      <c r="N4580" s="31" t="s">
        <v>41</v>
      </c>
      <c r="O4580" s="29" t="s">
        <v>96</v>
      </c>
      <c r="P4580"/>
      <c r="Q4580"/>
      <c r="R4580"/>
      <c r="S4580"/>
      <c r="T4580"/>
      <c r="U4580"/>
      <c r="V4580"/>
      <c r="W4580"/>
    </row>
    <row r="4581" spans="1:23" ht="27" customHeight="1" thickBot="1" x14ac:dyDescent="0.3">
      <c r="A4581" s="97">
        <v>20958</v>
      </c>
      <c r="B4581" s="74">
        <v>4718</v>
      </c>
      <c r="C4581" s="75" t="s">
        <v>53</v>
      </c>
      <c r="D4581" s="76">
        <v>43441.576388888891</v>
      </c>
      <c r="E4581" s="74" t="s">
        <v>39</v>
      </c>
      <c r="F4581" s="33">
        <v>43441.287499999999</v>
      </c>
      <c r="G4581" s="51">
        <f t="shared" si="568"/>
        <v>0.28888888889196096</v>
      </c>
      <c r="H4581" s="31" t="str">
        <f t="shared" si="565"/>
        <v>ACCEPTABLE</v>
      </c>
      <c r="J4581" s="33">
        <v>43441.571527777778</v>
      </c>
      <c r="K4581" s="33">
        <v>43441.580555555556</v>
      </c>
      <c r="L4581" s="27">
        <f t="shared" si="566"/>
        <v>9.0277777781011537E-3</v>
      </c>
      <c r="M4581" s="28" t="str">
        <f t="shared" si="567"/>
        <v>TRUE</v>
      </c>
      <c r="N4581" s="31" t="s">
        <v>39</v>
      </c>
      <c r="O4581" s="29" t="s">
        <v>96</v>
      </c>
      <c r="P4581"/>
      <c r="Q4581"/>
      <c r="R4581"/>
      <c r="S4581"/>
      <c r="T4581"/>
      <c r="U4581"/>
      <c r="V4581"/>
      <c r="W4581"/>
    </row>
    <row r="4582" spans="1:23" ht="27" customHeight="1" thickBot="1" x14ac:dyDescent="0.3">
      <c r="A4582" s="97">
        <v>20958</v>
      </c>
      <c r="B4582" s="74">
        <v>4720</v>
      </c>
      <c r="C4582" s="75" t="s">
        <v>340</v>
      </c>
      <c r="D4582" s="76">
        <v>43442.604166666664</v>
      </c>
      <c r="E4582" s="74" t="s">
        <v>39</v>
      </c>
      <c r="F4582" s="33">
        <v>43442.459722222222</v>
      </c>
      <c r="G4582" s="51">
        <f t="shared" si="568"/>
        <v>0.1444444444423425</v>
      </c>
      <c r="H4582" s="31" t="str">
        <f t="shared" si="565"/>
        <v>ACCEPTABLE</v>
      </c>
      <c r="J4582" s="33">
        <v>43442.594444444447</v>
      </c>
      <c r="K4582" s="33">
        <v>43442.604166666664</v>
      </c>
      <c r="L4582" s="27">
        <f t="shared" si="566"/>
        <v>9.7222222175332718E-3</v>
      </c>
      <c r="M4582" s="28" t="str">
        <f t="shared" si="567"/>
        <v>TRUE</v>
      </c>
      <c r="N4582" s="31" t="s">
        <v>39</v>
      </c>
      <c r="O4582" s="29" t="s">
        <v>1251</v>
      </c>
      <c r="P4582"/>
      <c r="Q4582"/>
      <c r="R4582"/>
      <c r="S4582"/>
      <c r="T4582"/>
      <c r="U4582"/>
      <c r="V4582"/>
      <c r="W4582"/>
    </row>
    <row r="4583" spans="1:23" ht="27" customHeight="1" thickBot="1" x14ac:dyDescent="0.3">
      <c r="A4583" s="97">
        <v>20959</v>
      </c>
      <c r="B4583" s="74">
        <v>4721</v>
      </c>
      <c r="C4583" s="75" t="s">
        <v>51</v>
      </c>
      <c r="D4583" s="76">
        <v>43444.277777777781</v>
      </c>
      <c r="E4583" s="74" t="s">
        <v>41</v>
      </c>
      <c r="F4583" s="33">
        <v>43443.815972222219</v>
      </c>
      <c r="G4583" s="51">
        <f t="shared" si="568"/>
        <v>0.46180555556202307</v>
      </c>
      <c r="H4583" s="31" t="str">
        <f t="shared" si="565"/>
        <v>ACCEPTABLE</v>
      </c>
      <c r="J4583" s="33">
        <v>43444.282638888886</v>
      </c>
      <c r="K4583" s="33">
        <v>43444.291666666664</v>
      </c>
      <c r="L4583" s="27">
        <f t="shared" si="566"/>
        <v>9.0277777781011537E-3</v>
      </c>
      <c r="M4583" s="28" t="str">
        <f t="shared" si="567"/>
        <v>TRUE</v>
      </c>
      <c r="N4583" s="31" t="s">
        <v>41</v>
      </c>
      <c r="O4583" s="29" t="s">
        <v>2098</v>
      </c>
      <c r="P4583"/>
      <c r="Q4583"/>
      <c r="R4583"/>
      <c r="S4583"/>
      <c r="T4583"/>
      <c r="U4583"/>
      <c r="V4583"/>
      <c r="W4583"/>
    </row>
    <row r="4584" spans="1:23" ht="27" customHeight="1" thickBot="1" x14ac:dyDescent="0.3">
      <c r="A4584" s="98">
        <v>20959</v>
      </c>
      <c r="B4584" s="78">
        <v>4722</v>
      </c>
      <c r="C4584" s="79" t="s">
        <v>340</v>
      </c>
      <c r="D4584" s="80">
        <v>43444.305555555555</v>
      </c>
      <c r="E4584" s="78" t="s">
        <v>39</v>
      </c>
      <c r="F4584" s="33">
        <v>43443.815972222219</v>
      </c>
      <c r="G4584" s="51">
        <f t="shared" si="568"/>
        <v>0.48958333333575865</v>
      </c>
      <c r="H4584" s="31" t="str">
        <f t="shared" si="565"/>
        <v>ACCEPTABLE</v>
      </c>
      <c r="J4584" s="33">
        <v>43444.311805555553</v>
      </c>
      <c r="K4584" s="33">
        <v>43444.322222222225</v>
      </c>
      <c r="L4584" s="27">
        <f t="shared" si="566"/>
        <v>1.0416666671517305E-2</v>
      </c>
      <c r="M4584" s="28" t="str">
        <f t="shared" si="567"/>
        <v>TRUE</v>
      </c>
      <c r="N4584" s="31" t="s">
        <v>39</v>
      </c>
      <c r="O4584" s="29" t="s">
        <v>2099</v>
      </c>
      <c r="P4584"/>
      <c r="Q4584"/>
      <c r="R4584"/>
      <c r="S4584"/>
      <c r="T4584"/>
      <c r="U4584"/>
      <c r="V4584"/>
      <c r="W4584"/>
    </row>
    <row r="4585" spans="1:23" ht="27" customHeight="1" thickBot="1" x14ac:dyDescent="0.3">
      <c r="A4585" s="97">
        <v>20960</v>
      </c>
      <c r="B4585" s="74">
        <v>4723</v>
      </c>
      <c r="C4585" s="75" t="s">
        <v>340</v>
      </c>
      <c r="D4585" s="76">
        <v>43444.402777777781</v>
      </c>
      <c r="E4585" s="74" t="s">
        <v>41</v>
      </c>
      <c r="F4585" s="33">
        <v>43443.815972222219</v>
      </c>
      <c r="G4585" s="51">
        <f t="shared" si="568"/>
        <v>0.58680555556202307</v>
      </c>
      <c r="H4585" s="31" t="str">
        <f t="shared" si="565"/>
        <v>ACCEPTABLE</v>
      </c>
      <c r="J4585" s="33">
        <v>43444.390972222223</v>
      </c>
      <c r="K4585" s="33">
        <v>43444.400694444441</v>
      </c>
      <c r="L4585" s="27">
        <f t="shared" si="566"/>
        <v>9.7222222175332718E-3</v>
      </c>
      <c r="M4585" s="28" t="str">
        <f t="shared" si="567"/>
        <v>TRUE</v>
      </c>
      <c r="N4585" s="31" t="s">
        <v>41</v>
      </c>
      <c r="O4585" s="29" t="s">
        <v>2100</v>
      </c>
      <c r="P4585"/>
      <c r="Q4585"/>
      <c r="R4585"/>
      <c r="S4585"/>
      <c r="T4585"/>
      <c r="U4585"/>
      <c r="V4585"/>
      <c r="W4585"/>
    </row>
    <row r="4586" spans="1:23" ht="27" customHeight="1" thickBot="1" x14ac:dyDescent="0.3">
      <c r="A4586" s="97">
        <v>20960</v>
      </c>
      <c r="B4586" s="74">
        <v>4724</v>
      </c>
      <c r="C4586" s="75" t="s">
        <v>51</v>
      </c>
      <c r="D4586" s="76">
        <v>43444.4375</v>
      </c>
      <c r="E4586" s="74" t="s">
        <v>39</v>
      </c>
      <c r="F4586" s="33">
        <v>43443.815972222219</v>
      </c>
      <c r="G4586" s="51">
        <f t="shared" si="568"/>
        <v>0.62152777778101154</v>
      </c>
      <c r="H4586" s="31" t="str">
        <f t="shared" si="565"/>
        <v>ACCEPTABLE</v>
      </c>
      <c r="J4586" s="33">
        <v>43444.426388888889</v>
      </c>
      <c r="K4586" s="33">
        <v>43444.435416666667</v>
      </c>
      <c r="L4586" s="27">
        <f t="shared" si="566"/>
        <v>9.0277777781011537E-3</v>
      </c>
      <c r="M4586" s="28" t="str">
        <f t="shared" si="567"/>
        <v>TRUE</v>
      </c>
      <c r="N4586" s="31" t="s">
        <v>39</v>
      </c>
      <c r="O4586" s="29" t="s">
        <v>2101</v>
      </c>
      <c r="P4586"/>
      <c r="Q4586"/>
      <c r="R4586"/>
      <c r="S4586"/>
      <c r="T4586"/>
      <c r="U4586"/>
      <c r="V4586"/>
      <c r="W4586"/>
    </row>
    <row r="4587" spans="1:23" ht="27" customHeight="1" thickBot="1" x14ac:dyDescent="0.3">
      <c r="A4587" s="97">
        <v>20961</v>
      </c>
      <c r="B4587" s="74">
        <v>4725</v>
      </c>
      <c r="C4587" s="75" t="s">
        <v>311</v>
      </c>
      <c r="D4587" s="76">
        <v>43445.208333333336</v>
      </c>
      <c r="E4587" s="74" t="s">
        <v>41</v>
      </c>
      <c r="F4587" s="33">
        <v>43444.774305555555</v>
      </c>
      <c r="G4587" s="51">
        <f t="shared" si="568"/>
        <v>0.43402777778101154</v>
      </c>
      <c r="H4587" s="31" t="str">
        <f t="shared" si="565"/>
        <v>ACCEPTABLE</v>
      </c>
      <c r="J4587" s="33">
        <v>43445.21597222222</v>
      </c>
      <c r="K4587" s="33">
        <v>43445.231944444444</v>
      </c>
      <c r="L4587" s="27">
        <f t="shared" si="566"/>
        <v>1.5972222223354038E-2</v>
      </c>
      <c r="M4587" s="28" t="str">
        <f t="shared" si="567"/>
        <v>TRUE</v>
      </c>
      <c r="N4587" s="31" t="s">
        <v>41</v>
      </c>
      <c r="O4587" s="29" t="s">
        <v>2102</v>
      </c>
      <c r="P4587"/>
      <c r="Q4587"/>
      <c r="R4587"/>
      <c r="S4587"/>
      <c r="T4587"/>
      <c r="U4587"/>
      <c r="V4587"/>
      <c r="W4587"/>
    </row>
    <row r="4588" spans="1:23" ht="27" customHeight="1" thickBot="1" x14ac:dyDescent="0.3">
      <c r="A4588" s="97">
        <v>20962</v>
      </c>
      <c r="B4588" s="74">
        <v>4726</v>
      </c>
      <c r="C4588" s="75" t="s">
        <v>207</v>
      </c>
      <c r="D4588" s="76">
        <v>43445.246527777781</v>
      </c>
      <c r="E4588" s="74" t="s">
        <v>39</v>
      </c>
      <c r="F4588" s="33">
        <v>43445.224999999999</v>
      </c>
      <c r="G4588" s="51">
        <f t="shared" si="568"/>
        <v>2.1527777782466728E-2</v>
      </c>
      <c r="H4588" s="31" t="str">
        <f t="shared" si="565"/>
        <v>TOO LATE</v>
      </c>
      <c r="J4588" s="33">
        <v>43445.25277777778</v>
      </c>
      <c r="K4588" s="33">
        <v>43445.265277777777</v>
      </c>
      <c r="L4588" s="27">
        <f t="shared" si="566"/>
        <v>1.2499999997089617E-2</v>
      </c>
      <c r="M4588" s="28" t="str">
        <f t="shared" si="567"/>
        <v>TRUE</v>
      </c>
      <c r="N4588" s="31" t="s">
        <v>39</v>
      </c>
      <c r="O4588" s="29" t="s">
        <v>1138</v>
      </c>
      <c r="P4588"/>
      <c r="Q4588"/>
      <c r="R4588"/>
      <c r="S4588"/>
      <c r="T4588"/>
      <c r="U4588"/>
      <c r="V4588"/>
      <c r="W4588"/>
    </row>
    <row r="4589" spans="1:23" ht="27" customHeight="1" thickBot="1" x14ac:dyDescent="0.3">
      <c r="A4589" s="98">
        <v>20960</v>
      </c>
      <c r="B4589" s="78">
        <v>4727</v>
      </c>
      <c r="C4589" s="79" t="s">
        <v>43</v>
      </c>
      <c r="D4589" s="80">
        <v>43445.277777777781</v>
      </c>
      <c r="E4589" s="78" t="s">
        <v>41</v>
      </c>
      <c r="F4589" s="33">
        <v>43445.224999999999</v>
      </c>
      <c r="G4589" s="51">
        <f t="shared" si="568"/>
        <v>5.2777777782466728E-2</v>
      </c>
      <c r="H4589" s="31" t="str">
        <f t="shared" si="565"/>
        <v>ACCEPTABLE</v>
      </c>
      <c r="J4589" s="33">
        <v>43445.290972222225</v>
      </c>
      <c r="K4589" s="33">
        <v>43445.300694444442</v>
      </c>
      <c r="L4589" s="27">
        <f t="shared" si="566"/>
        <v>9.7222222175332718E-3</v>
      </c>
      <c r="M4589" s="28" t="str">
        <f t="shared" si="567"/>
        <v>TRUE</v>
      </c>
      <c r="N4589" s="31" t="s">
        <v>41</v>
      </c>
      <c r="O4589" s="29" t="s">
        <v>54</v>
      </c>
      <c r="P4589"/>
      <c r="Q4589"/>
      <c r="R4589"/>
      <c r="S4589"/>
      <c r="T4589"/>
      <c r="U4589"/>
      <c r="V4589"/>
      <c r="W4589"/>
    </row>
    <row r="4590" spans="1:23" ht="27" customHeight="1" thickBot="1" x14ac:dyDescent="0.3">
      <c r="A4590" s="98">
        <v>20960</v>
      </c>
      <c r="B4590" s="78">
        <v>4728</v>
      </c>
      <c r="C4590" s="79" t="s">
        <v>53</v>
      </c>
      <c r="D4590" s="80">
        <v>43445.326388888891</v>
      </c>
      <c r="E4590" s="78" t="s">
        <v>39</v>
      </c>
      <c r="F4590" s="33">
        <v>43445.224999999999</v>
      </c>
      <c r="G4590" s="51">
        <f t="shared" si="568"/>
        <v>0.10138888889196096</v>
      </c>
      <c r="H4590" s="31" t="str">
        <f t="shared" si="565"/>
        <v>ACCEPTABLE</v>
      </c>
      <c r="J4590" s="33">
        <v>43445.35</v>
      </c>
      <c r="K4590" s="33">
        <v>43445.359027777777</v>
      </c>
      <c r="L4590" s="27">
        <f t="shared" si="566"/>
        <v>9.0277777781011537E-3</v>
      </c>
      <c r="M4590" s="28" t="str">
        <f t="shared" si="567"/>
        <v>TRUE</v>
      </c>
      <c r="N4590" s="31" t="s">
        <v>39</v>
      </c>
      <c r="O4590" s="29" t="s">
        <v>181</v>
      </c>
      <c r="P4590"/>
      <c r="Q4590"/>
      <c r="R4590"/>
      <c r="S4590"/>
      <c r="T4590"/>
      <c r="U4590"/>
      <c r="V4590"/>
      <c r="W4590"/>
    </row>
    <row r="4591" spans="1:23" ht="27" customHeight="1" thickBot="1" x14ac:dyDescent="0.3">
      <c r="A4591" s="98">
        <v>20963</v>
      </c>
      <c r="B4591" s="78">
        <v>4729</v>
      </c>
      <c r="C4591" s="79" t="s">
        <v>207</v>
      </c>
      <c r="D4591" s="80">
        <v>43445.381944444445</v>
      </c>
      <c r="E4591" s="78" t="s">
        <v>41</v>
      </c>
      <c r="F4591" s="33">
        <v>43445.224999999999</v>
      </c>
      <c r="G4591" s="51">
        <f t="shared" si="568"/>
        <v>0.15694444444670808</v>
      </c>
      <c r="H4591" s="31" t="str">
        <f t="shared" si="565"/>
        <v>ACCEPTABLE</v>
      </c>
      <c r="J4591" s="33">
        <v>43445.369444444441</v>
      </c>
      <c r="K4591" s="33">
        <v>43445.378472222219</v>
      </c>
      <c r="L4591" s="27">
        <f t="shared" si="566"/>
        <v>9.0277777781011537E-3</v>
      </c>
      <c r="M4591" s="28" t="str">
        <f t="shared" si="567"/>
        <v>TRUE</v>
      </c>
      <c r="N4591" s="31" t="s">
        <v>41</v>
      </c>
      <c r="O4591" s="29" t="s">
        <v>2103</v>
      </c>
      <c r="P4591"/>
      <c r="Q4591"/>
      <c r="R4591"/>
      <c r="S4591"/>
      <c r="T4591"/>
      <c r="U4591"/>
      <c r="V4591"/>
      <c r="W4591"/>
    </row>
    <row r="4592" spans="1:23" ht="27" customHeight="1" thickBot="1" x14ac:dyDescent="0.3">
      <c r="A4592" s="97">
        <v>20963</v>
      </c>
      <c r="B4592" s="74">
        <v>4730</v>
      </c>
      <c r="C4592" s="75" t="s">
        <v>43</v>
      </c>
      <c r="D4592" s="76">
        <v>43445.416666666664</v>
      </c>
      <c r="E4592" s="74" t="s">
        <v>39</v>
      </c>
      <c r="F4592" s="33">
        <v>43445.224999999999</v>
      </c>
      <c r="G4592" s="51">
        <f t="shared" si="568"/>
        <v>0.19166666666569654</v>
      </c>
      <c r="H4592" s="31" t="str">
        <f t="shared" si="565"/>
        <v>ACCEPTABLE</v>
      </c>
      <c r="J4592" s="33">
        <v>43445.402777777781</v>
      </c>
      <c r="K4592" s="33">
        <v>43445.413194444445</v>
      </c>
      <c r="L4592" s="27">
        <f t="shared" si="566"/>
        <v>1.0416666664241347E-2</v>
      </c>
      <c r="M4592" s="28" t="str">
        <f t="shared" si="567"/>
        <v>TRUE</v>
      </c>
      <c r="N4592" s="31" t="s">
        <v>39</v>
      </c>
      <c r="O4592" s="29" t="s">
        <v>54</v>
      </c>
      <c r="P4592"/>
      <c r="Q4592"/>
      <c r="R4592"/>
      <c r="S4592"/>
      <c r="T4592"/>
      <c r="U4592"/>
      <c r="V4592"/>
      <c r="W4592"/>
    </row>
    <row r="4593" spans="1:23" ht="27" customHeight="1" thickBot="1" x14ac:dyDescent="0.3">
      <c r="A4593" s="97">
        <v>20963</v>
      </c>
      <c r="B4593" s="74">
        <v>4731</v>
      </c>
      <c r="C4593" s="75" t="s">
        <v>43</v>
      </c>
      <c r="D4593" s="76">
        <v>43445.819444444445</v>
      </c>
      <c r="E4593" s="74" t="s">
        <v>41</v>
      </c>
      <c r="F4593" s="33">
        <v>43445.75</v>
      </c>
      <c r="G4593" s="51">
        <f t="shared" si="568"/>
        <v>6.9444444445252884E-2</v>
      </c>
      <c r="H4593" s="31" t="str">
        <f t="shared" si="565"/>
        <v>ACCEPTABLE</v>
      </c>
      <c r="J4593" s="33">
        <v>43445.819444444445</v>
      </c>
      <c r="K4593" s="33">
        <v>43445.829861111109</v>
      </c>
      <c r="L4593" s="27">
        <f t="shared" si="566"/>
        <v>1.0416666664241347E-2</v>
      </c>
      <c r="M4593" s="28" t="str">
        <f t="shared" si="567"/>
        <v>TRUE</v>
      </c>
      <c r="N4593" s="31" t="s">
        <v>41</v>
      </c>
      <c r="O4593" s="29" t="s">
        <v>398</v>
      </c>
      <c r="P4593"/>
      <c r="Q4593"/>
      <c r="R4593"/>
      <c r="S4593"/>
      <c r="T4593"/>
      <c r="U4593"/>
      <c r="V4593"/>
      <c r="W4593"/>
    </row>
    <row r="4594" spans="1:23" ht="27" customHeight="1" thickBot="1" x14ac:dyDescent="0.3">
      <c r="A4594" s="98">
        <v>20960</v>
      </c>
      <c r="B4594" s="78">
        <v>4733</v>
      </c>
      <c r="C4594" s="79" t="s">
        <v>43</v>
      </c>
      <c r="D4594" s="80">
        <v>43446.277777777781</v>
      </c>
      <c r="E4594" s="78" t="s">
        <v>41</v>
      </c>
      <c r="F4594" s="33">
        <v>43445.75</v>
      </c>
      <c r="G4594" s="51">
        <f t="shared" si="568"/>
        <v>0.52777777778101154</v>
      </c>
      <c r="H4594" s="31" t="str">
        <f t="shared" si="565"/>
        <v>ACCEPTABLE</v>
      </c>
      <c r="J4594" s="33">
        <v>43446.272916666669</v>
      </c>
      <c r="K4594" s="33">
        <v>43446.28125</v>
      </c>
      <c r="L4594" s="27">
        <f t="shared" si="566"/>
        <v>8.333333331393078E-3</v>
      </c>
      <c r="M4594" s="28" t="str">
        <f t="shared" si="567"/>
        <v>TRUE</v>
      </c>
      <c r="N4594" s="31" t="s">
        <v>41</v>
      </c>
      <c r="O4594" s="29" t="s">
        <v>821</v>
      </c>
      <c r="P4594"/>
      <c r="Q4594"/>
      <c r="R4594"/>
      <c r="S4594"/>
      <c r="T4594"/>
      <c r="U4594"/>
      <c r="V4594"/>
      <c r="W4594"/>
    </row>
    <row r="4595" spans="1:23" ht="27" customHeight="1" thickBot="1" x14ac:dyDescent="0.3">
      <c r="A4595" s="98">
        <v>20960</v>
      </c>
      <c r="B4595" s="78">
        <v>4734</v>
      </c>
      <c r="C4595" s="79" t="s">
        <v>340</v>
      </c>
      <c r="D4595" s="80">
        <v>43446.305555555555</v>
      </c>
      <c r="E4595" s="78" t="s">
        <v>39</v>
      </c>
      <c r="F4595" s="33">
        <v>43446.304166666669</v>
      </c>
      <c r="G4595" s="51">
        <f t="shared" si="568"/>
        <v>1.3888888861401938E-3</v>
      </c>
      <c r="H4595" s="31" t="str">
        <f t="shared" si="565"/>
        <v>TOO LATE</v>
      </c>
      <c r="J4595" s="33">
        <v>43446.303472222222</v>
      </c>
      <c r="K4595" s="33">
        <v>43446.316666666666</v>
      </c>
      <c r="L4595" s="27">
        <f t="shared" si="566"/>
        <v>1.3194444443797693E-2</v>
      </c>
      <c r="M4595" s="28" t="str">
        <f t="shared" si="567"/>
        <v>TRUE</v>
      </c>
      <c r="N4595" s="31" t="s">
        <v>39</v>
      </c>
      <c r="O4595" s="29" t="s">
        <v>653</v>
      </c>
      <c r="P4595"/>
      <c r="Q4595"/>
      <c r="R4595"/>
      <c r="S4595"/>
      <c r="T4595"/>
      <c r="U4595"/>
      <c r="V4595"/>
      <c r="W4595"/>
    </row>
    <row r="4596" spans="1:23" ht="27" customHeight="1" thickBot="1" x14ac:dyDescent="0.3">
      <c r="A4596" s="97">
        <v>20964</v>
      </c>
      <c r="B4596" s="74">
        <v>4737</v>
      </c>
      <c r="C4596" s="75" t="s">
        <v>340</v>
      </c>
      <c r="D4596" s="76">
        <v>43446.465277777781</v>
      </c>
      <c r="E4596" s="74" t="s">
        <v>41</v>
      </c>
      <c r="F4596" s="33">
        <v>43446.304166666669</v>
      </c>
      <c r="G4596" s="51">
        <f t="shared" si="568"/>
        <v>0.16111111111240461</v>
      </c>
      <c r="H4596" s="31" t="str">
        <f t="shared" si="565"/>
        <v>ACCEPTABLE</v>
      </c>
      <c r="J4596" s="33">
        <v>43446.454861111109</v>
      </c>
      <c r="K4596" s="33">
        <v>43446.466666666667</v>
      </c>
      <c r="L4596" s="27">
        <f t="shared" si="566"/>
        <v>1.1805555557657499E-2</v>
      </c>
      <c r="M4596" s="28" t="str">
        <f t="shared" si="567"/>
        <v>TRUE</v>
      </c>
      <c r="N4596" s="31" t="s">
        <v>41</v>
      </c>
      <c r="O4596" s="29" t="s">
        <v>2104</v>
      </c>
      <c r="P4596"/>
      <c r="Q4596"/>
      <c r="R4596"/>
      <c r="S4596"/>
      <c r="T4596"/>
      <c r="U4596"/>
      <c r="V4596"/>
      <c r="W4596"/>
    </row>
    <row r="4597" spans="1:23" ht="27" customHeight="1" thickBot="1" x14ac:dyDescent="0.3">
      <c r="A4597" s="97">
        <v>20964</v>
      </c>
      <c r="B4597" s="74">
        <v>4738</v>
      </c>
      <c r="C4597" s="75" t="s">
        <v>51</v>
      </c>
      <c r="D4597" s="76">
        <v>43446.5</v>
      </c>
      <c r="E4597" s="74" t="s">
        <v>39</v>
      </c>
      <c r="F4597" s="33">
        <v>43446.304166666669</v>
      </c>
      <c r="G4597" s="51">
        <f t="shared" si="568"/>
        <v>0.19583333333139308</v>
      </c>
      <c r="H4597" s="31" t="str">
        <f t="shared" ref="H4597:H4647" si="569">IF(D4597-F4597&lt;0,"TOO LATE",IF(G4597="","",IF(OR(DAY(D4597-F4597)&gt;1,AND(HOUR(D4597-F4597)&gt;HOUR("0:59"),(SIGN(D4597-F4597)=1))),"ACCEPTABLE","TOO LATE")))</f>
        <v>ACCEPTABLE</v>
      </c>
      <c r="J4597" s="33">
        <v>43446.490972222222</v>
      </c>
      <c r="K4597" s="33">
        <v>43446.5</v>
      </c>
      <c r="L4597" s="27">
        <f t="shared" si="566"/>
        <v>9.0277777781011537E-3</v>
      </c>
      <c r="M4597" s="28" t="str">
        <f t="shared" si="567"/>
        <v>TRUE</v>
      </c>
      <c r="N4597" s="31" t="s">
        <v>39</v>
      </c>
      <c r="O4597" s="29" t="s">
        <v>96</v>
      </c>
      <c r="P4597"/>
      <c r="Q4597"/>
      <c r="R4597"/>
      <c r="S4597"/>
      <c r="T4597"/>
      <c r="U4597"/>
      <c r="V4597"/>
      <c r="W4597"/>
    </row>
    <row r="4598" spans="1:23" ht="27" customHeight="1" thickBot="1" x14ac:dyDescent="0.3">
      <c r="A4598" s="98">
        <v>20962</v>
      </c>
      <c r="B4598" s="78">
        <v>4739</v>
      </c>
      <c r="C4598" s="79" t="s">
        <v>43</v>
      </c>
      <c r="D4598" s="80">
        <v>43446.694444444445</v>
      </c>
      <c r="E4598" s="78" t="s">
        <v>41</v>
      </c>
      <c r="F4598" s="33">
        <v>43446.646527777775</v>
      </c>
      <c r="G4598" s="51">
        <f t="shared" si="568"/>
        <v>4.7916666670062114E-2</v>
      </c>
      <c r="H4598" s="31" t="str">
        <f t="shared" si="569"/>
        <v>ACCEPTABLE</v>
      </c>
      <c r="J4598" s="33">
        <v>43446.708333333336</v>
      </c>
      <c r="K4598" s="33">
        <v>43446.71875</v>
      </c>
      <c r="L4598" s="27">
        <f t="shared" ref="L4598:L4647" si="570">IF(OR(K4598="",J4598=""), "Incomplete Data", K4598-J4598)</f>
        <v>1.0416666664241347E-2</v>
      </c>
      <c r="M4598" s="28" t="str">
        <f t="shared" ref="M4598:M4647" si="571">_xlfn.IFS(OR(J4598=0,K4598=0,L4598=""), "Incomplete Data", OR(L4598&gt;$M$5,L4598&lt;-$M$5),"FALSE",  OR(L4598&lt;=$M$5,L4598&gt;-$M$5), "TRUE")</f>
        <v>TRUE</v>
      </c>
      <c r="N4598" s="31" t="s">
        <v>41</v>
      </c>
      <c r="O4598" s="29" t="s">
        <v>398</v>
      </c>
      <c r="P4598"/>
      <c r="Q4598"/>
      <c r="R4598"/>
      <c r="S4598"/>
      <c r="T4598"/>
      <c r="U4598"/>
      <c r="V4598"/>
      <c r="W4598"/>
    </row>
    <row r="4599" spans="1:23" ht="27" customHeight="1" thickBot="1" x14ac:dyDescent="0.3">
      <c r="A4599" s="98">
        <v>20962</v>
      </c>
      <c r="B4599" s="78">
        <v>4740</v>
      </c>
      <c r="C4599" s="79" t="s">
        <v>40</v>
      </c>
      <c r="D4599" s="80">
        <v>43446.722222222219</v>
      </c>
      <c r="E4599" s="78" t="s">
        <v>39</v>
      </c>
      <c r="F4599" s="33">
        <v>43446.646527777775</v>
      </c>
      <c r="G4599" s="51">
        <f t="shared" si="568"/>
        <v>7.5694444443797693E-2</v>
      </c>
      <c r="H4599" s="31" t="str">
        <f t="shared" si="569"/>
        <v>ACCEPTABLE</v>
      </c>
      <c r="J4599" s="33">
        <v>43446.736111111109</v>
      </c>
      <c r="K4599" s="33">
        <v>43446.746527777781</v>
      </c>
      <c r="L4599" s="27">
        <f t="shared" si="570"/>
        <v>1.0416666671517305E-2</v>
      </c>
      <c r="M4599" s="28" t="str">
        <f t="shared" si="571"/>
        <v>TRUE</v>
      </c>
      <c r="N4599" s="31" t="s">
        <v>39</v>
      </c>
      <c r="O4599" s="29" t="s">
        <v>543</v>
      </c>
      <c r="P4599"/>
      <c r="Q4599"/>
      <c r="R4599"/>
      <c r="S4599"/>
      <c r="T4599"/>
      <c r="U4599"/>
      <c r="V4599"/>
      <c r="W4599"/>
    </row>
    <row r="4600" spans="1:23" ht="27" customHeight="1" thickBot="1" x14ac:dyDescent="0.3">
      <c r="A4600" s="97">
        <v>20964</v>
      </c>
      <c r="B4600" s="74">
        <v>4741</v>
      </c>
      <c r="C4600" s="75" t="s">
        <v>51</v>
      </c>
      <c r="D4600" s="76">
        <v>43447.569444444445</v>
      </c>
      <c r="E4600" s="74" t="s">
        <v>41</v>
      </c>
      <c r="F4600" s="33">
        <v>43447.288888888892</v>
      </c>
      <c r="G4600" s="51">
        <f t="shared" si="568"/>
        <v>0.28055555555329192</v>
      </c>
      <c r="H4600" s="31" t="str">
        <f t="shared" si="569"/>
        <v>ACCEPTABLE</v>
      </c>
      <c r="J4600" s="33">
        <v>43447.577777777777</v>
      </c>
      <c r="K4600" s="33">
        <v>43447.586805555555</v>
      </c>
      <c r="L4600" s="27">
        <f t="shared" si="570"/>
        <v>9.0277777781011537E-3</v>
      </c>
      <c r="M4600" s="28" t="str">
        <f t="shared" si="571"/>
        <v>TRUE</v>
      </c>
      <c r="N4600" s="31" t="s">
        <v>41</v>
      </c>
      <c r="O4600" s="29" t="s">
        <v>422</v>
      </c>
      <c r="P4600"/>
      <c r="Q4600"/>
      <c r="R4600"/>
      <c r="S4600"/>
      <c r="T4600"/>
      <c r="U4600"/>
      <c r="V4600"/>
      <c r="W4600"/>
    </row>
    <row r="4601" spans="1:23" ht="27" customHeight="1" thickBot="1" x14ac:dyDescent="0.3">
      <c r="A4601" s="97">
        <v>20964</v>
      </c>
      <c r="B4601" s="74">
        <v>4742</v>
      </c>
      <c r="C4601" s="75" t="s">
        <v>49</v>
      </c>
      <c r="D4601" s="76">
        <v>43447.597222222219</v>
      </c>
      <c r="E4601" s="74" t="s">
        <v>39</v>
      </c>
      <c r="F4601" s="33">
        <v>43447.288888888892</v>
      </c>
      <c r="G4601" s="51">
        <f t="shared" si="568"/>
        <v>0.3083333333270275</v>
      </c>
      <c r="H4601" s="31" t="str">
        <f t="shared" si="569"/>
        <v>ACCEPTABLE</v>
      </c>
      <c r="J4601" s="33">
        <v>43447.604166666664</v>
      </c>
      <c r="K4601" s="33">
        <v>43447.614583333336</v>
      </c>
      <c r="L4601" s="27">
        <f t="shared" si="570"/>
        <v>1.0416666671517305E-2</v>
      </c>
      <c r="M4601" s="28" t="str">
        <f t="shared" si="571"/>
        <v>TRUE</v>
      </c>
      <c r="N4601" s="31" t="s">
        <v>39</v>
      </c>
      <c r="O4601" s="29" t="s">
        <v>2105</v>
      </c>
      <c r="P4601"/>
      <c r="Q4601"/>
      <c r="R4601"/>
      <c r="S4601"/>
      <c r="T4601"/>
      <c r="U4601"/>
      <c r="V4601"/>
      <c r="W4601"/>
    </row>
    <row r="4602" spans="1:23" ht="27" customHeight="1" thickBot="1" x14ac:dyDescent="0.3">
      <c r="A4602" s="98">
        <v>20965</v>
      </c>
      <c r="B4602" s="78">
        <v>4743</v>
      </c>
      <c r="C4602" s="79" t="s">
        <v>40</v>
      </c>
      <c r="D4602" s="80">
        <v>43447.652777777781</v>
      </c>
      <c r="E4602" s="78" t="s">
        <v>41</v>
      </c>
      <c r="F4602" s="33">
        <v>43447.288888888892</v>
      </c>
      <c r="G4602" s="51">
        <f t="shared" si="568"/>
        <v>0.36388888888905058</v>
      </c>
      <c r="H4602" s="31" t="str">
        <f t="shared" si="569"/>
        <v>ACCEPTABLE</v>
      </c>
      <c r="J4602" s="33">
        <v>43447.655555555553</v>
      </c>
      <c r="K4602" s="33">
        <v>43447.665972222225</v>
      </c>
      <c r="L4602" s="27">
        <f t="shared" si="570"/>
        <v>1.0416666671517305E-2</v>
      </c>
      <c r="M4602" s="28" t="str">
        <f t="shared" si="571"/>
        <v>TRUE</v>
      </c>
      <c r="N4602" s="31" t="s">
        <v>41</v>
      </c>
      <c r="O4602" s="29" t="s">
        <v>1936</v>
      </c>
      <c r="P4602"/>
      <c r="Q4602"/>
      <c r="R4602"/>
      <c r="S4602"/>
      <c r="T4602"/>
      <c r="U4602"/>
      <c r="V4602"/>
      <c r="W4602"/>
    </row>
    <row r="4603" spans="1:23" ht="27" customHeight="1" thickBot="1" x14ac:dyDescent="0.3">
      <c r="A4603" s="98">
        <v>20965</v>
      </c>
      <c r="B4603" s="78">
        <v>4744</v>
      </c>
      <c r="C4603" s="79" t="s">
        <v>40</v>
      </c>
      <c r="D4603" s="80">
        <v>43447.670138888891</v>
      </c>
      <c r="E4603" s="78" t="s">
        <v>39</v>
      </c>
      <c r="F4603" s="33">
        <v>43447.288888888892</v>
      </c>
      <c r="G4603" s="51">
        <f t="shared" si="568"/>
        <v>0.38124999999854481</v>
      </c>
      <c r="H4603" s="31" t="str">
        <f t="shared" si="569"/>
        <v>ACCEPTABLE</v>
      </c>
      <c r="J4603" s="33">
        <v>43447.680555555555</v>
      </c>
      <c r="K4603" s="33">
        <v>43447.690972222219</v>
      </c>
      <c r="L4603" s="27">
        <f t="shared" si="570"/>
        <v>1.0416666664241347E-2</v>
      </c>
      <c r="M4603" s="28" t="str">
        <f t="shared" si="571"/>
        <v>TRUE</v>
      </c>
      <c r="N4603" s="31" t="s">
        <v>39</v>
      </c>
      <c r="O4603" s="29" t="s">
        <v>458</v>
      </c>
      <c r="P4603"/>
      <c r="Q4603"/>
      <c r="R4603"/>
      <c r="S4603"/>
      <c r="T4603"/>
      <c r="U4603"/>
      <c r="V4603"/>
      <c r="W4603"/>
    </row>
    <row r="4604" spans="1:23" ht="27" customHeight="1" thickBot="1" x14ac:dyDescent="0.3">
      <c r="A4604" s="97">
        <v>20966</v>
      </c>
      <c r="B4604" s="74">
        <v>4747</v>
      </c>
      <c r="C4604" s="75" t="s">
        <v>40</v>
      </c>
      <c r="D4604" s="76">
        <v>43449.131944444445</v>
      </c>
      <c r="E4604" s="74" t="s">
        <v>41</v>
      </c>
      <c r="F4604" s="33">
        <v>43448.722222222219</v>
      </c>
      <c r="G4604" s="51">
        <f t="shared" ref="G4604:G4651" si="572">IF(D4604="","",D4604-F4604)</f>
        <v>0.40972222222626442</v>
      </c>
      <c r="H4604" s="31" t="str">
        <f t="shared" si="569"/>
        <v>ACCEPTABLE</v>
      </c>
      <c r="J4604" s="33">
        <v>43449.086111111108</v>
      </c>
      <c r="K4604" s="33">
        <v>43449.095138888886</v>
      </c>
      <c r="L4604" s="27">
        <f t="shared" si="570"/>
        <v>9.0277777781011537E-3</v>
      </c>
      <c r="M4604" s="28" t="str">
        <f t="shared" si="571"/>
        <v>TRUE</v>
      </c>
      <c r="N4604" s="31" t="s">
        <v>41</v>
      </c>
      <c r="O4604" s="29" t="s">
        <v>1554</v>
      </c>
      <c r="P4604"/>
      <c r="Q4604"/>
      <c r="R4604"/>
      <c r="S4604"/>
      <c r="T4604"/>
      <c r="U4604"/>
      <c r="V4604"/>
      <c r="W4604"/>
    </row>
    <row r="4605" spans="1:23" ht="27" customHeight="1" thickBot="1" x14ac:dyDescent="0.3">
      <c r="A4605" s="97">
        <v>20966</v>
      </c>
      <c r="B4605" s="74">
        <v>4748</v>
      </c>
      <c r="C4605" s="75" t="s">
        <v>43</v>
      </c>
      <c r="D4605" s="76">
        <v>43449.166666666664</v>
      </c>
      <c r="E4605" s="74" t="s">
        <v>39</v>
      </c>
      <c r="F4605" s="33">
        <v>43448.722222222219</v>
      </c>
      <c r="G4605" s="51">
        <f t="shared" si="572"/>
        <v>0.44444444444525288</v>
      </c>
      <c r="H4605" s="31" t="str">
        <f t="shared" si="569"/>
        <v>ACCEPTABLE</v>
      </c>
      <c r="J4605" s="33">
        <v>43449.129166666666</v>
      </c>
      <c r="K4605" s="33">
        <v>43449.138888888891</v>
      </c>
      <c r="L4605" s="27">
        <f t="shared" si="570"/>
        <v>9.7222222248092294E-3</v>
      </c>
      <c r="M4605" s="28" t="str">
        <f t="shared" si="571"/>
        <v>TRUE</v>
      </c>
      <c r="N4605" s="31" t="s">
        <v>39</v>
      </c>
      <c r="O4605" s="29" t="s">
        <v>398</v>
      </c>
      <c r="P4605"/>
      <c r="Q4605"/>
      <c r="R4605"/>
      <c r="S4605"/>
      <c r="T4605"/>
      <c r="U4605"/>
      <c r="V4605"/>
      <c r="W4605"/>
    </row>
    <row r="4606" spans="1:23" ht="27" customHeight="1" thickBot="1" x14ac:dyDescent="0.3">
      <c r="A4606" s="97">
        <v>20966</v>
      </c>
      <c r="B4606" s="74">
        <v>4749</v>
      </c>
      <c r="C4606" s="75" t="s">
        <v>43</v>
      </c>
      <c r="D4606" s="76">
        <v>43451.215277777781</v>
      </c>
      <c r="E4606" s="74" t="s">
        <v>41</v>
      </c>
      <c r="F4606" s="33">
        <v>43450.726388888892</v>
      </c>
      <c r="G4606" s="51">
        <f t="shared" si="572"/>
        <v>0.48888888888905058</v>
      </c>
      <c r="H4606" s="31" t="str">
        <f t="shared" si="569"/>
        <v>ACCEPTABLE</v>
      </c>
      <c r="J4606" s="33">
        <v>43451.218055555553</v>
      </c>
      <c r="K4606" s="33">
        <v>43451.227083333331</v>
      </c>
      <c r="L4606" s="27">
        <f t="shared" si="570"/>
        <v>9.0277777781011537E-3</v>
      </c>
      <c r="M4606" s="28" t="str">
        <f t="shared" si="571"/>
        <v>TRUE</v>
      </c>
      <c r="N4606" s="31" t="s">
        <v>41</v>
      </c>
      <c r="O4606" s="29" t="s">
        <v>54</v>
      </c>
      <c r="P4606"/>
      <c r="Q4606"/>
      <c r="R4606"/>
      <c r="S4606"/>
      <c r="T4606"/>
      <c r="U4606"/>
      <c r="V4606"/>
      <c r="W4606"/>
    </row>
    <row r="4607" spans="1:23" ht="27" customHeight="1" thickBot="1" x14ac:dyDescent="0.3">
      <c r="A4607" s="97">
        <v>20966</v>
      </c>
      <c r="B4607" s="74">
        <v>4750</v>
      </c>
      <c r="C4607" s="75" t="s">
        <v>40</v>
      </c>
      <c r="D4607" s="76">
        <v>43451.243055555555</v>
      </c>
      <c r="E4607" s="74" t="s">
        <v>39</v>
      </c>
      <c r="F4607" s="33">
        <v>43450.726388888892</v>
      </c>
      <c r="G4607" s="51">
        <f t="shared" si="572"/>
        <v>0.51666666666278616</v>
      </c>
      <c r="H4607" s="31" t="str">
        <f t="shared" si="569"/>
        <v>ACCEPTABLE</v>
      </c>
      <c r="J4607" s="33">
        <v>43451.229861111111</v>
      </c>
      <c r="K4607" s="33">
        <v>43451.243055555555</v>
      </c>
      <c r="L4607" s="27">
        <f t="shared" si="570"/>
        <v>1.3194444443797693E-2</v>
      </c>
      <c r="M4607" s="28" t="str">
        <f t="shared" si="571"/>
        <v>TRUE</v>
      </c>
      <c r="N4607" s="31" t="s">
        <v>39</v>
      </c>
      <c r="O4607" s="29" t="s">
        <v>1473</v>
      </c>
      <c r="P4607"/>
      <c r="Q4607"/>
      <c r="R4607"/>
      <c r="S4607"/>
      <c r="T4607"/>
      <c r="U4607"/>
      <c r="V4607"/>
      <c r="W4607"/>
    </row>
    <row r="4608" spans="1:23" ht="27" customHeight="1" thickBot="1" x14ac:dyDescent="0.3">
      <c r="A4608" s="98">
        <v>20967</v>
      </c>
      <c r="B4608" s="78">
        <v>4751</v>
      </c>
      <c r="C4608" s="79" t="s">
        <v>2106</v>
      </c>
      <c r="D4608" s="80">
        <v>43451.298611111109</v>
      </c>
      <c r="E4608" s="78" t="s">
        <v>41</v>
      </c>
      <c r="F4608" s="33">
        <v>43450.726388888892</v>
      </c>
      <c r="G4608" s="51">
        <f t="shared" si="572"/>
        <v>0.57222222221753327</v>
      </c>
      <c r="H4608" s="31" t="str">
        <f t="shared" si="569"/>
        <v>ACCEPTABLE</v>
      </c>
      <c r="J4608" s="33">
        <v>43451.286805555559</v>
      </c>
      <c r="K4608" s="33">
        <v>43451.3</v>
      </c>
      <c r="L4608" s="27">
        <f t="shared" si="570"/>
        <v>1.3194444443797693E-2</v>
      </c>
      <c r="M4608" s="28" t="str">
        <f t="shared" si="571"/>
        <v>TRUE</v>
      </c>
      <c r="N4608" s="31" t="s">
        <v>41</v>
      </c>
      <c r="O4608" s="29" t="s">
        <v>2100</v>
      </c>
      <c r="P4608"/>
      <c r="Q4608"/>
      <c r="R4608"/>
      <c r="S4608"/>
      <c r="T4608"/>
      <c r="U4608"/>
      <c r="V4608"/>
      <c r="W4608"/>
    </row>
    <row r="4609" spans="1:23" ht="27" customHeight="1" thickBot="1" x14ac:dyDescent="0.3">
      <c r="A4609" s="98">
        <v>20967</v>
      </c>
      <c r="B4609" s="78">
        <v>4752</v>
      </c>
      <c r="C4609" s="79" t="s">
        <v>51</v>
      </c>
      <c r="D4609" s="80">
        <v>43451.333333333336</v>
      </c>
      <c r="E4609" s="78" t="s">
        <v>39</v>
      </c>
      <c r="F4609" s="33">
        <v>43450.726388888892</v>
      </c>
      <c r="G4609" s="51">
        <f t="shared" si="572"/>
        <v>0.60694444444379769</v>
      </c>
      <c r="H4609" s="31" t="str">
        <f t="shared" si="569"/>
        <v>ACCEPTABLE</v>
      </c>
      <c r="J4609" s="33">
        <v>43451.324305555558</v>
      </c>
      <c r="K4609" s="33">
        <v>43451.333333333336</v>
      </c>
      <c r="L4609" s="27">
        <f t="shared" si="570"/>
        <v>9.0277777781011537E-3</v>
      </c>
      <c r="M4609" s="28" t="str">
        <f t="shared" si="571"/>
        <v>TRUE</v>
      </c>
      <c r="N4609" s="31" t="s">
        <v>39</v>
      </c>
      <c r="O4609" s="29" t="s">
        <v>2107</v>
      </c>
      <c r="P4609"/>
      <c r="Q4609"/>
      <c r="R4609"/>
      <c r="S4609"/>
      <c r="T4609"/>
      <c r="U4609"/>
      <c r="V4609"/>
      <c r="W4609"/>
    </row>
    <row r="4610" spans="1:23" ht="27" customHeight="1" thickBot="1" x14ac:dyDescent="0.3">
      <c r="A4610" s="97">
        <v>20969</v>
      </c>
      <c r="B4610" s="74">
        <v>4755</v>
      </c>
      <c r="C4610" s="75" t="s">
        <v>40</v>
      </c>
      <c r="D4610" s="76">
        <v>43451.402777777781</v>
      </c>
      <c r="E4610" s="74" t="s">
        <v>41</v>
      </c>
      <c r="F4610" s="33">
        <v>43451.243750000001</v>
      </c>
      <c r="G4610" s="51">
        <f t="shared" si="572"/>
        <v>0.15902777777955635</v>
      </c>
      <c r="H4610" s="31" t="str">
        <f t="shared" si="569"/>
        <v>ACCEPTABLE</v>
      </c>
      <c r="J4610" s="33">
        <v>43451.469444444447</v>
      </c>
      <c r="K4610" s="33">
        <v>43451.481249999997</v>
      </c>
      <c r="L4610" s="27">
        <f t="shared" si="570"/>
        <v>1.1805555550381541E-2</v>
      </c>
      <c r="M4610" s="28" t="str">
        <f t="shared" si="571"/>
        <v>TRUE</v>
      </c>
      <c r="N4610" s="31" t="s">
        <v>41</v>
      </c>
      <c r="O4610" s="29" t="s">
        <v>348</v>
      </c>
      <c r="P4610"/>
      <c r="Q4610"/>
      <c r="R4610"/>
      <c r="S4610"/>
      <c r="T4610"/>
      <c r="U4610"/>
      <c r="V4610"/>
      <c r="W4610"/>
    </row>
    <row r="4611" spans="1:23" ht="27" customHeight="1" thickBot="1" x14ac:dyDescent="0.3">
      <c r="A4611" s="97">
        <v>20969</v>
      </c>
      <c r="B4611" s="74">
        <v>4756</v>
      </c>
      <c r="C4611" s="75" t="s">
        <v>43</v>
      </c>
      <c r="D4611" s="76">
        <v>43451.4375</v>
      </c>
      <c r="E4611" s="74" t="s">
        <v>39</v>
      </c>
      <c r="F4611" s="33">
        <v>43451.243750000001</v>
      </c>
      <c r="G4611" s="51">
        <f t="shared" si="572"/>
        <v>0.19374999999854481</v>
      </c>
      <c r="H4611" s="31" t="str">
        <f t="shared" si="569"/>
        <v>ACCEPTABLE</v>
      </c>
      <c r="J4611" s="33">
        <v>43451.506249999999</v>
      </c>
      <c r="K4611" s="33">
        <v>43451.515277777777</v>
      </c>
      <c r="L4611" s="27">
        <f t="shared" si="570"/>
        <v>9.0277777781011537E-3</v>
      </c>
      <c r="M4611" s="28" t="str">
        <f t="shared" si="571"/>
        <v>TRUE</v>
      </c>
      <c r="N4611" s="31" t="s">
        <v>39</v>
      </c>
      <c r="O4611" s="29" t="s">
        <v>54</v>
      </c>
      <c r="P4611"/>
      <c r="Q4611"/>
      <c r="R4611"/>
      <c r="S4611"/>
      <c r="T4611"/>
      <c r="U4611"/>
      <c r="V4611"/>
      <c r="W4611"/>
    </row>
    <row r="4612" spans="1:23" ht="27" customHeight="1" thickBot="1" x14ac:dyDescent="0.3">
      <c r="A4612" s="97">
        <v>20969</v>
      </c>
      <c r="B4612" s="74">
        <v>4757</v>
      </c>
      <c r="C4612" s="75" t="s">
        <v>43</v>
      </c>
      <c r="D4612" s="76">
        <v>43453.027777777781</v>
      </c>
      <c r="E4612" s="74" t="s">
        <v>41</v>
      </c>
      <c r="F4612" s="33">
        <v>43452.706250000003</v>
      </c>
      <c r="G4612" s="51">
        <f t="shared" si="572"/>
        <v>0.32152777777810115</v>
      </c>
      <c r="H4612" s="31" t="str">
        <f t="shared" si="569"/>
        <v>ACCEPTABLE</v>
      </c>
      <c r="J4612" s="33">
        <v>43452.988194444442</v>
      </c>
      <c r="K4612" s="33">
        <v>43452.99722222222</v>
      </c>
      <c r="L4612" s="27">
        <f t="shared" si="570"/>
        <v>9.0277777781011537E-3</v>
      </c>
      <c r="M4612" s="28" t="str">
        <f t="shared" si="571"/>
        <v>TRUE</v>
      </c>
      <c r="N4612" s="31" t="s">
        <v>41</v>
      </c>
      <c r="O4612" s="29" t="s">
        <v>398</v>
      </c>
      <c r="P4612"/>
      <c r="Q4612"/>
      <c r="R4612"/>
      <c r="S4612"/>
      <c r="T4612"/>
      <c r="U4612"/>
      <c r="V4612"/>
      <c r="W4612"/>
    </row>
    <row r="4613" spans="1:23" ht="27" customHeight="1" thickBot="1" x14ac:dyDescent="0.3">
      <c r="A4613" s="97">
        <v>20969</v>
      </c>
      <c r="B4613" s="74">
        <v>4758</v>
      </c>
      <c r="C4613" s="75" t="s">
        <v>40</v>
      </c>
      <c r="D4613" s="76">
        <v>43453.055555555555</v>
      </c>
      <c r="E4613" s="74" t="s">
        <v>39</v>
      </c>
      <c r="F4613" s="33">
        <v>43452.706250000003</v>
      </c>
      <c r="G4613" s="51">
        <f t="shared" si="572"/>
        <v>0.34930555555183673</v>
      </c>
      <c r="H4613" s="31" t="str">
        <f t="shared" si="569"/>
        <v>ACCEPTABLE</v>
      </c>
      <c r="J4613" s="33">
        <v>43453.020833333336</v>
      </c>
      <c r="K4613" s="33">
        <v>43453.030555555553</v>
      </c>
      <c r="L4613" s="27">
        <f t="shared" si="570"/>
        <v>9.7222222175332718E-3</v>
      </c>
      <c r="M4613" s="28" t="str">
        <f t="shared" si="571"/>
        <v>TRUE</v>
      </c>
      <c r="N4613" s="31" t="s">
        <v>39</v>
      </c>
      <c r="O4613" s="29" t="s">
        <v>2108</v>
      </c>
      <c r="P4613"/>
      <c r="Q4613"/>
      <c r="R4613"/>
      <c r="S4613"/>
      <c r="T4613"/>
      <c r="U4613"/>
      <c r="V4613"/>
      <c r="W4613"/>
    </row>
    <row r="4614" spans="1:23" ht="27" customHeight="1" thickBot="1" x14ac:dyDescent="0.3">
      <c r="A4614" s="98">
        <v>20967</v>
      </c>
      <c r="B4614" s="78">
        <v>4759</v>
      </c>
      <c r="C4614" s="79" t="s">
        <v>51</v>
      </c>
      <c r="D4614" s="80">
        <v>43453.350694444445</v>
      </c>
      <c r="E4614" s="78" t="s">
        <v>41</v>
      </c>
      <c r="F4614" s="33">
        <v>43452.706250000003</v>
      </c>
      <c r="G4614" s="51">
        <f t="shared" si="572"/>
        <v>0.6444444444423425</v>
      </c>
      <c r="H4614" s="31" t="str">
        <f t="shared" si="569"/>
        <v>ACCEPTABLE</v>
      </c>
      <c r="J4614" s="33">
        <v>43453.370833333334</v>
      </c>
      <c r="K4614" s="33">
        <v>43453.380555555559</v>
      </c>
      <c r="L4614" s="27">
        <f t="shared" si="570"/>
        <v>9.7222222248092294E-3</v>
      </c>
      <c r="M4614" s="28" t="str">
        <f t="shared" si="571"/>
        <v>TRUE</v>
      </c>
      <c r="N4614" s="31" t="s">
        <v>41</v>
      </c>
      <c r="O4614" s="29" t="s">
        <v>2109</v>
      </c>
      <c r="P4614"/>
      <c r="Q4614"/>
      <c r="R4614"/>
      <c r="S4614"/>
      <c r="T4614"/>
      <c r="U4614"/>
      <c r="V4614"/>
      <c r="W4614"/>
    </row>
    <row r="4615" spans="1:23" ht="27" customHeight="1" thickBot="1" x14ac:dyDescent="0.3">
      <c r="A4615" s="98">
        <v>20967</v>
      </c>
      <c r="B4615" s="78">
        <v>4760</v>
      </c>
      <c r="C4615" s="79" t="s">
        <v>49</v>
      </c>
      <c r="D4615" s="80">
        <v>43453.378472222219</v>
      </c>
      <c r="E4615" s="78" t="s">
        <v>39</v>
      </c>
      <c r="F4615" s="33">
        <v>43452.706250000003</v>
      </c>
      <c r="G4615" s="51">
        <f t="shared" si="572"/>
        <v>0.67222222221607808</v>
      </c>
      <c r="H4615" s="31" t="str">
        <f t="shared" si="569"/>
        <v>ACCEPTABLE</v>
      </c>
      <c r="J4615" s="33">
        <v>43453.399305555555</v>
      </c>
      <c r="K4615" s="33">
        <v>43453.411111111112</v>
      </c>
      <c r="L4615" s="27">
        <f t="shared" si="570"/>
        <v>1.1805555557657499E-2</v>
      </c>
      <c r="M4615" s="28" t="str">
        <f t="shared" si="571"/>
        <v>TRUE</v>
      </c>
      <c r="N4615" s="31" t="s">
        <v>39</v>
      </c>
      <c r="O4615" s="29" t="s">
        <v>1035</v>
      </c>
      <c r="P4615"/>
      <c r="Q4615"/>
      <c r="R4615"/>
      <c r="S4615"/>
      <c r="T4615"/>
      <c r="U4615"/>
      <c r="V4615"/>
      <c r="W4615"/>
    </row>
    <row r="4616" spans="1:23" ht="27" customHeight="1" thickBot="1" x14ac:dyDescent="0.3">
      <c r="A4616" s="97">
        <v>20970</v>
      </c>
      <c r="B4616" s="74">
        <v>4761</v>
      </c>
      <c r="C4616" s="75" t="s">
        <v>49</v>
      </c>
      <c r="D4616" s="76">
        <v>43453.434027777781</v>
      </c>
      <c r="E4616" s="74" t="s">
        <v>41</v>
      </c>
      <c r="F4616" s="33">
        <v>43453.219444444447</v>
      </c>
      <c r="G4616" s="51">
        <f t="shared" si="572"/>
        <v>0.21458333333430346</v>
      </c>
      <c r="H4616" s="31" t="str">
        <f t="shared" si="569"/>
        <v>ACCEPTABLE</v>
      </c>
      <c r="J4616" s="33">
        <v>43453.450694444444</v>
      </c>
      <c r="K4616" s="33">
        <v>43453.461805555555</v>
      </c>
      <c r="L4616" s="27">
        <f t="shared" si="570"/>
        <v>1.1111111110949423E-2</v>
      </c>
      <c r="M4616" s="28" t="str">
        <f t="shared" si="571"/>
        <v>TRUE</v>
      </c>
      <c r="N4616" s="31" t="s">
        <v>41</v>
      </c>
      <c r="O4616" s="29" t="s">
        <v>958</v>
      </c>
      <c r="P4616"/>
      <c r="Q4616"/>
      <c r="R4616"/>
      <c r="S4616"/>
      <c r="T4616"/>
      <c r="U4616"/>
      <c r="V4616"/>
      <c r="W4616"/>
    </row>
    <row r="4617" spans="1:23" ht="27" customHeight="1" thickBot="1" x14ac:dyDescent="0.3">
      <c r="A4617" s="97">
        <v>20970</v>
      </c>
      <c r="B4617" s="74">
        <v>4762</v>
      </c>
      <c r="C4617" s="75" t="s">
        <v>99</v>
      </c>
      <c r="D4617" s="76">
        <v>43453.46875</v>
      </c>
      <c r="E4617" s="74" t="s">
        <v>39</v>
      </c>
      <c r="F4617" s="33">
        <v>43453.219444444447</v>
      </c>
      <c r="G4617" s="51">
        <f t="shared" si="572"/>
        <v>0.24930555555329192</v>
      </c>
      <c r="H4617" s="31" t="str">
        <f t="shared" si="569"/>
        <v>ACCEPTABLE</v>
      </c>
      <c r="J4617" s="33">
        <v>43453.486805555556</v>
      </c>
      <c r="K4617" s="33">
        <v>43453.5</v>
      </c>
      <c r="L4617" s="27">
        <f t="shared" si="570"/>
        <v>1.3194444443797693E-2</v>
      </c>
      <c r="M4617" s="28" t="str">
        <f t="shared" si="571"/>
        <v>TRUE</v>
      </c>
      <c r="N4617" s="31" t="s">
        <v>39</v>
      </c>
      <c r="O4617" s="29" t="s">
        <v>463</v>
      </c>
      <c r="P4617"/>
      <c r="Q4617"/>
      <c r="R4617"/>
      <c r="S4617"/>
      <c r="T4617"/>
      <c r="U4617"/>
      <c r="V4617"/>
      <c r="W4617"/>
    </row>
    <row r="4618" spans="1:23" ht="27" customHeight="1" thickBot="1" x14ac:dyDescent="0.3">
      <c r="A4618" s="97">
        <v>20971</v>
      </c>
      <c r="B4618" s="74">
        <v>4763</v>
      </c>
      <c r="C4618" s="75" t="s">
        <v>2106</v>
      </c>
      <c r="D4618" s="76">
        <v>43453.496527777781</v>
      </c>
      <c r="E4618" s="74" t="s">
        <v>41</v>
      </c>
      <c r="F4618" s="33">
        <v>43453.219444444447</v>
      </c>
      <c r="G4618" s="51">
        <f t="shared" si="572"/>
        <v>0.27708333333430346</v>
      </c>
      <c r="H4618" s="31" t="str">
        <f t="shared" si="569"/>
        <v>ACCEPTABLE</v>
      </c>
      <c r="J4618" s="33">
        <v>43453.545138888891</v>
      </c>
      <c r="K4618" s="33">
        <v>43453.561805555553</v>
      </c>
      <c r="L4618" s="27">
        <f t="shared" si="570"/>
        <v>1.6666666662786156E-2</v>
      </c>
      <c r="M4618" s="28" t="str">
        <f t="shared" si="571"/>
        <v>TRUE</v>
      </c>
      <c r="N4618" s="31" t="s">
        <v>41</v>
      </c>
      <c r="O4618" s="29" t="s">
        <v>2110</v>
      </c>
      <c r="P4618"/>
      <c r="Q4618"/>
      <c r="R4618"/>
      <c r="S4618"/>
      <c r="T4618"/>
      <c r="U4618"/>
      <c r="V4618"/>
      <c r="W4618"/>
    </row>
    <row r="4619" spans="1:23" ht="27" customHeight="1" thickBot="1" x14ac:dyDescent="0.3">
      <c r="A4619" s="97">
        <v>20971</v>
      </c>
      <c r="B4619" s="74">
        <v>4764</v>
      </c>
      <c r="C4619" s="75" t="s">
        <v>51</v>
      </c>
      <c r="D4619" s="76">
        <v>43453.53125</v>
      </c>
      <c r="E4619" s="74" t="s">
        <v>39</v>
      </c>
      <c r="F4619" s="33">
        <v>43453.219444444447</v>
      </c>
      <c r="G4619" s="51">
        <f t="shared" si="572"/>
        <v>0.31180555555329192</v>
      </c>
      <c r="H4619" s="31" t="str">
        <f t="shared" si="569"/>
        <v>ACCEPTABLE</v>
      </c>
      <c r="J4619" s="33">
        <v>43453.582638888889</v>
      </c>
      <c r="K4619" s="33">
        <v>43453.597222222219</v>
      </c>
      <c r="L4619" s="27">
        <f t="shared" si="570"/>
        <v>1.4583333329937886E-2</v>
      </c>
      <c r="M4619" s="28" t="str">
        <f t="shared" si="571"/>
        <v>TRUE</v>
      </c>
      <c r="N4619" s="31" t="s">
        <v>39</v>
      </c>
      <c r="O4619" s="29" t="s">
        <v>2111</v>
      </c>
      <c r="P4619"/>
      <c r="Q4619"/>
      <c r="R4619"/>
      <c r="S4619"/>
      <c r="T4619"/>
      <c r="U4619"/>
      <c r="V4619"/>
      <c r="W4619"/>
    </row>
    <row r="4620" spans="1:23" ht="27" customHeight="1" thickBot="1" x14ac:dyDescent="0.3">
      <c r="A4620" s="97">
        <v>20970</v>
      </c>
      <c r="B4620" s="74">
        <v>4767</v>
      </c>
      <c r="C4620" s="75" t="s">
        <v>51</v>
      </c>
      <c r="D4620" s="76">
        <v>43454.402777777781</v>
      </c>
      <c r="E4620" s="74" t="s">
        <v>41</v>
      </c>
      <c r="F4620" s="33">
        <v>43454.28402777778</v>
      </c>
      <c r="G4620" s="51">
        <f t="shared" si="572"/>
        <v>0.11875000000145519</v>
      </c>
      <c r="H4620" s="31" t="str">
        <f t="shared" si="569"/>
        <v>ACCEPTABLE</v>
      </c>
      <c r="J4620" s="33">
        <v>43454.415972222225</v>
      </c>
      <c r="K4620" s="33">
        <v>43454.425694444442</v>
      </c>
      <c r="L4620" s="27">
        <f t="shared" si="570"/>
        <v>9.7222222175332718E-3</v>
      </c>
      <c r="M4620" s="28" t="str">
        <f t="shared" si="571"/>
        <v>TRUE</v>
      </c>
      <c r="N4620" s="31" t="s">
        <v>41</v>
      </c>
      <c r="O4620" s="29" t="s">
        <v>633</v>
      </c>
      <c r="P4620"/>
      <c r="Q4620"/>
      <c r="R4620"/>
      <c r="S4620"/>
      <c r="T4620"/>
      <c r="U4620"/>
      <c r="V4620"/>
      <c r="W4620"/>
    </row>
    <row r="4621" spans="1:23" ht="27" customHeight="1" thickBot="1" x14ac:dyDescent="0.3">
      <c r="A4621" s="97">
        <v>20970</v>
      </c>
      <c r="B4621" s="74">
        <v>4768</v>
      </c>
      <c r="C4621" s="75" t="s">
        <v>49</v>
      </c>
      <c r="D4621" s="76">
        <v>43454.430555555555</v>
      </c>
      <c r="E4621" s="74" t="s">
        <v>39</v>
      </c>
      <c r="F4621" s="33">
        <v>43454.28402777778</v>
      </c>
      <c r="G4621" s="51">
        <f t="shared" si="572"/>
        <v>0.14652777777519077</v>
      </c>
      <c r="H4621" s="31" t="str">
        <f t="shared" si="569"/>
        <v>ACCEPTABLE</v>
      </c>
      <c r="J4621" s="33">
        <v>43454.439583333333</v>
      </c>
      <c r="K4621" s="33">
        <v>43454.453472222223</v>
      </c>
      <c r="L4621" s="27">
        <f t="shared" si="570"/>
        <v>1.3888888890505768E-2</v>
      </c>
      <c r="M4621" s="28" t="str">
        <f t="shared" si="571"/>
        <v>TRUE</v>
      </c>
      <c r="N4621" s="31" t="s">
        <v>39</v>
      </c>
      <c r="O4621" s="29" t="s">
        <v>1709</v>
      </c>
      <c r="P4621"/>
      <c r="Q4621"/>
      <c r="R4621"/>
      <c r="S4621"/>
      <c r="T4621"/>
      <c r="U4621"/>
      <c r="V4621"/>
      <c r="W4621"/>
    </row>
    <row r="4622" spans="1:23" ht="27" customHeight="1" thickBot="1" x14ac:dyDescent="0.3">
      <c r="A4622" s="97">
        <v>20971</v>
      </c>
      <c r="B4622" s="74">
        <v>4769</v>
      </c>
      <c r="C4622" s="75" t="s">
        <v>53</v>
      </c>
      <c r="D4622" s="76">
        <v>43454.465277777781</v>
      </c>
      <c r="E4622" s="74" t="s">
        <v>41</v>
      </c>
      <c r="F4622" s="33">
        <v>43454.28402777778</v>
      </c>
      <c r="G4622" s="51">
        <f t="shared" si="572"/>
        <v>0.18125000000145519</v>
      </c>
      <c r="H4622" s="31" t="str">
        <f t="shared" si="569"/>
        <v>ACCEPTABLE</v>
      </c>
      <c r="J4622" s="33">
        <v>43454.477083333331</v>
      </c>
      <c r="K4622" s="33">
        <v>43454.489583333336</v>
      </c>
      <c r="L4622" s="27">
        <f t="shared" si="570"/>
        <v>1.2500000004365575E-2</v>
      </c>
      <c r="M4622" s="28" t="str">
        <f t="shared" si="571"/>
        <v>TRUE</v>
      </c>
      <c r="N4622" s="31" t="s">
        <v>41</v>
      </c>
      <c r="O4622" s="29" t="s">
        <v>2112</v>
      </c>
      <c r="P4622"/>
      <c r="Q4622"/>
      <c r="R4622"/>
      <c r="S4622"/>
      <c r="T4622"/>
      <c r="U4622"/>
      <c r="V4622"/>
      <c r="W4622"/>
    </row>
    <row r="4623" spans="1:23" ht="27" customHeight="1" thickBot="1" x14ac:dyDescent="0.3">
      <c r="A4623" s="97">
        <v>20971</v>
      </c>
      <c r="B4623" s="74">
        <v>4770</v>
      </c>
      <c r="C4623" s="75" t="s">
        <v>53</v>
      </c>
      <c r="D4623" s="76">
        <v>43454.510416666664</v>
      </c>
      <c r="E4623" s="74" t="s">
        <v>39</v>
      </c>
      <c r="F4623" s="33">
        <v>43454.28402777778</v>
      </c>
      <c r="G4623" s="51">
        <f t="shared" si="572"/>
        <v>0.226388888884685</v>
      </c>
      <c r="H4623" s="31" t="str">
        <f t="shared" si="569"/>
        <v>ACCEPTABLE</v>
      </c>
      <c r="J4623" s="33">
        <v>43454.513888888891</v>
      </c>
      <c r="K4623" s="33">
        <v>43454.523611111108</v>
      </c>
      <c r="L4623" s="27">
        <f t="shared" si="570"/>
        <v>9.7222222175332718E-3</v>
      </c>
      <c r="M4623" s="28" t="str">
        <f t="shared" si="571"/>
        <v>TRUE</v>
      </c>
      <c r="N4623" s="31" t="s">
        <v>39</v>
      </c>
      <c r="O4623" s="29" t="s">
        <v>2113</v>
      </c>
      <c r="P4623"/>
      <c r="Q4623"/>
      <c r="R4623"/>
      <c r="S4623"/>
      <c r="T4623"/>
      <c r="U4623"/>
      <c r="V4623"/>
      <c r="W4623"/>
    </row>
    <row r="4624" spans="1:23" ht="27" customHeight="1" thickBot="1" x14ac:dyDescent="0.3">
      <c r="A4624" s="97">
        <v>20973</v>
      </c>
      <c r="B4624" s="74">
        <v>4772</v>
      </c>
      <c r="C4624" s="75" t="s">
        <v>43</v>
      </c>
      <c r="D4624" s="76">
        <v>43454.517361111109</v>
      </c>
      <c r="E4624" s="74" t="s">
        <v>39</v>
      </c>
      <c r="F4624" s="33">
        <v>43454.474999999999</v>
      </c>
      <c r="G4624" s="51">
        <f t="shared" si="572"/>
        <v>4.2361111110949423E-2</v>
      </c>
      <c r="H4624" s="31" t="str">
        <f t="shared" si="569"/>
        <v>ACCEPTABLE</v>
      </c>
      <c r="J4624" s="33">
        <v>43454.542361111111</v>
      </c>
      <c r="K4624" s="33">
        <v>43454.552083333336</v>
      </c>
      <c r="L4624" s="27">
        <f t="shared" si="570"/>
        <v>9.7222222248092294E-3</v>
      </c>
      <c r="M4624" s="28" t="str">
        <f t="shared" si="571"/>
        <v>TRUE</v>
      </c>
      <c r="N4624" s="31" t="s">
        <v>39</v>
      </c>
      <c r="O4624" s="29" t="s">
        <v>542</v>
      </c>
      <c r="P4624"/>
      <c r="Q4624"/>
      <c r="R4624"/>
      <c r="S4624"/>
      <c r="T4624"/>
      <c r="U4624"/>
      <c r="V4624"/>
      <c r="W4624"/>
    </row>
    <row r="4625" spans="1:23" ht="27" customHeight="1" thickBot="1" x14ac:dyDescent="0.3">
      <c r="A4625" s="97">
        <v>20974</v>
      </c>
      <c r="B4625" s="74">
        <v>4773</v>
      </c>
      <c r="C4625" s="75" t="s">
        <v>40</v>
      </c>
      <c r="D4625" s="76">
        <v>43454.569444444445</v>
      </c>
      <c r="E4625" s="74" t="s">
        <v>41</v>
      </c>
      <c r="F4625" s="33">
        <v>43454.563888888886</v>
      </c>
      <c r="G4625" s="51">
        <f t="shared" si="572"/>
        <v>5.5555555591126904E-3</v>
      </c>
      <c r="H4625" s="31" t="str">
        <f t="shared" si="569"/>
        <v>TOO LATE</v>
      </c>
      <c r="J4625" s="33">
        <v>43454.563194444447</v>
      </c>
      <c r="K4625" s="33">
        <v>43454.572916666664</v>
      </c>
      <c r="L4625" s="27">
        <f t="shared" si="570"/>
        <v>9.7222222175332718E-3</v>
      </c>
      <c r="M4625" s="28" t="str">
        <f t="shared" si="571"/>
        <v>TRUE</v>
      </c>
      <c r="N4625" s="31" t="s">
        <v>41</v>
      </c>
      <c r="O4625" s="29" t="s">
        <v>2114</v>
      </c>
      <c r="P4625"/>
      <c r="Q4625"/>
      <c r="R4625"/>
      <c r="S4625"/>
      <c r="T4625"/>
      <c r="U4625"/>
      <c r="V4625"/>
      <c r="W4625"/>
    </row>
    <row r="4626" spans="1:23" ht="27" customHeight="1" thickBot="1" x14ac:dyDescent="0.3">
      <c r="A4626" s="97">
        <v>20974</v>
      </c>
      <c r="B4626" s="74">
        <v>4774</v>
      </c>
      <c r="C4626" s="75" t="s">
        <v>43</v>
      </c>
      <c r="D4626" s="76">
        <v>43454.604166666664</v>
      </c>
      <c r="E4626" s="74" t="s">
        <v>39</v>
      </c>
      <c r="F4626" s="33">
        <v>43454.563888888886</v>
      </c>
      <c r="G4626" s="51">
        <f t="shared" si="572"/>
        <v>4.0277777778101154E-2</v>
      </c>
      <c r="H4626" s="31" t="str">
        <f t="shared" si="569"/>
        <v>TOO LATE</v>
      </c>
      <c r="J4626" s="33">
        <v>43454.604861111111</v>
      </c>
      <c r="K4626" s="33">
        <v>43454.614583333336</v>
      </c>
      <c r="L4626" s="27">
        <f t="shared" si="570"/>
        <v>9.7222222248092294E-3</v>
      </c>
      <c r="M4626" s="28" t="str">
        <f t="shared" si="571"/>
        <v>TRUE</v>
      </c>
      <c r="N4626" s="31" t="s">
        <v>39</v>
      </c>
      <c r="O4626" s="29" t="s">
        <v>54</v>
      </c>
      <c r="P4626"/>
      <c r="Q4626"/>
      <c r="R4626"/>
      <c r="S4626"/>
      <c r="T4626"/>
      <c r="U4626"/>
      <c r="V4626"/>
      <c r="W4626"/>
    </row>
    <row r="4627" spans="1:23" ht="27" customHeight="1" thickBot="1" x14ac:dyDescent="0.3">
      <c r="A4627" s="97">
        <v>20974</v>
      </c>
      <c r="B4627" s="74">
        <v>4773</v>
      </c>
      <c r="C4627" s="75" t="s">
        <v>43</v>
      </c>
      <c r="D4627" s="76">
        <v>43454.986111111109</v>
      </c>
      <c r="E4627" s="74" t="s">
        <v>41</v>
      </c>
      <c r="F4627" s="33">
        <v>43454.775694444441</v>
      </c>
      <c r="G4627" s="51">
        <f t="shared" si="572"/>
        <v>0.21041666666860692</v>
      </c>
      <c r="H4627" s="31" t="str">
        <f t="shared" si="569"/>
        <v>ACCEPTABLE</v>
      </c>
      <c r="J4627" s="33">
        <v>43454.988888888889</v>
      </c>
      <c r="K4627" s="33">
        <v>43454.997916666667</v>
      </c>
      <c r="L4627" s="27">
        <f t="shared" si="570"/>
        <v>9.0277777781011537E-3</v>
      </c>
      <c r="M4627" s="28" t="str">
        <f t="shared" si="571"/>
        <v>TRUE</v>
      </c>
      <c r="N4627" s="31" t="s">
        <v>41</v>
      </c>
      <c r="O4627" s="29" t="s">
        <v>398</v>
      </c>
      <c r="P4627"/>
      <c r="Q4627"/>
      <c r="R4627"/>
      <c r="S4627"/>
      <c r="T4627"/>
      <c r="U4627"/>
      <c r="V4627"/>
      <c r="W4627"/>
    </row>
    <row r="4628" spans="1:23" ht="27" customHeight="1" thickBot="1" x14ac:dyDescent="0.3">
      <c r="A4628" s="97">
        <v>20974</v>
      </c>
      <c r="B4628" s="74">
        <v>4774</v>
      </c>
      <c r="C4628" s="75" t="s">
        <v>2115</v>
      </c>
      <c r="D4628" s="76">
        <v>43455.013888888891</v>
      </c>
      <c r="E4628" s="74" t="s">
        <v>39</v>
      </c>
      <c r="F4628" s="33">
        <v>43454.775694444441</v>
      </c>
      <c r="G4628" s="51">
        <f t="shared" si="572"/>
        <v>0.23819444444961846</v>
      </c>
      <c r="H4628" s="31" t="str">
        <f t="shared" si="569"/>
        <v>ACCEPTABLE</v>
      </c>
      <c r="J4628" s="33">
        <v>43455.029861111114</v>
      </c>
      <c r="K4628" s="33">
        <v>43455.039583333331</v>
      </c>
      <c r="L4628" s="27">
        <f t="shared" si="570"/>
        <v>9.7222222175332718E-3</v>
      </c>
      <c r="M4628" s="28" t="str">
        <f t="shared" si="571"/>
        <v>TRUE</v>
      </c>
      <c r="N4628" s="31" t="s">
        <v>39</v>
      </c>
      <c r="O4628" s="29" t="s">
        <v>2116</v>
      </c>
      <c r="P4628"/>
      <c r="Q4628"/>
      <c r="R4628"/>
      <c r="S4628"/>
      <c r="T4628"/>
      <c r="U4628"/>
      <c r="V4628"/>
      <c r="W4628"/>
    </row>
    <row r="4629" spans="1:23" ht="27" customHeight="1" thickBot="1" x14ac:dyDescent="0.3">
      <c r="A4629" s="97">
        <v>20973</v>
      </c>
      <c r="B4629" s="74">
        <v>4775</v>
      </c>
      <c r="C4629" s="75" t="s">
        <v>43</v>
      </c>
      <c r="D4629" s="76">
        <v>43455.069444444445</v>
      </c>
      <c r="E4629" s="74" t="s">
        <v>41</v>
      </c>
      <c r="F4629" s="33">
        <v>43454.775694444441</v>
      </c>
      <c r="G4629" s="51">
        <f t="shared" si="572"/>
        <v>0.29375000000436557</v>
      </c>
      <c r="H4629" s="31" t="str">
        <f t="shared" si="569"/>
        <v>ACCEPTABLE</v>
      </c>
      <c r="J4629" s="33">
        <v>43455.09375</v>
      </c>
      <c r="K4629" s="33">
        <v>43455.102777777778</v>
      </c>
      <c r="L4629" s="27">
        <f t="shared" si="570"/>
        <v>9.0277777781011537E-3</v>
      </c>
      <c r="M4629" s="28" t="str">
        <f t="shared" si="571"/>
        <v>TRUE</v>
      </c>
      <c r="N4629" s="31" t="s">
        <v>41</v>
      </c>
      <c r="O4629" s="29" t="s">
        <v>398</v>
      </c>
      <c r="P4629"/>
      <c r="Q4629"/>
      <c r="R4629"/>
      <c r="S4629"/>
      <c r="T4629"/>
      <c r="U4629"/>
      <c r="V4629"/>
      <c r="W4629"/>
    </row>
    <row r="4630" spans="1:23" ht="27" customHeight="1" thickBot="1" x14ac:dyDescent="0.3">
      <c r="A4630" s="97">
        <v>20973</v>
      </c>
      <c r="B4630" s="74">
        <v>4776</v>
      </c>
      <c r="C4630" s="75" t="s">
        <v>40</v>
      </c>
      <c r="D4630" s="76">
        <v>43455.097222222219</v>
      </c>
      <c r="E4630" s="74" t="s">
        <v>39</v>
      </c>
      <c r="F4630" s="33">
        <v>43454.775694444441</v>
      </c>
      <c r="G4630" s="51">
        <f t="shared" si="572"/>
        <v>0.32152777777810115</v>
      </c>
      <c r="H4630" s="31" t="str">
        <f t="shared" si="569"/>
        <v>ACCEPTABLE</v>
      </c>
      <c r="J4630" s="33">
        <v>43455.127083333333</v>
      </c>
      <c r="K4630" s="33">
        <v>43455.136111111111</v>
      </c>
      <c r="L4630" s="27">
        <f t="shared" si="570"/>
        <v>9.0277777781011537E-3</v>
      </c>
      <c r="M4630" s="28" t="str">
        <f t="shared" si="571"/>
        <v>TRUE</v>
      </c>
      <c r="N4630" s="31" t="s">
        <v>39</v>
      </c>
      <c r="O4630" s="29" t="s">
        <v>2117</v>
      </c>
      <c r="P4630"/>
      <c r="Q4630"/>
      <c r="R4630"/>
      <c r="S4630"/>
      <c r="T4630"/>
      <c r="U4630"/>
      <c r="V4630"/>
      <c r="W4630"/>
    </row>
    <row r="4631" spans="1:23" ht="27" customHeight="1" thickBot="1" x14ac:dyDescent="0.3">
      <c r="A4631" s="98">
        <v>20975</v>
      </c>
      <c r="B4631" s="78">
        <v>4777</v>
      </c>
      <c r="C4631" s="79" t="s">
        <v>51</v>
      </c>
      <c r="D4631" s="80">
        <v>43455.256944444445</v>
      </c>
      <c r="E4631" s="78" t="s">
        <v>41</v>
      </c>
      <c r="F4631" s="33">
        <v>43454.774305555555</v>
      </c>
      <c r="G4631" s="51">
        <f t="shared" si="572"/>
        <v>0.48263888889050577</v>
      </c>
      <c r="H4631" s="31" t="str">
        <f t="shared" si="569"/>
        <v>ACCEPTABLE</v>
      </c>
      <c r="J4631" s="33">
        <v>43455.256944444445</v>
      </c>
      <c r="K4631" s="33">
        <v>43455.267361111109</v>
      </c>
      <c r="L4631" s="27">
        <f t="shared" si="570"/>
        <v>1.0416666664241347E-2</v>
      </c>
      <c r="M4631" s="28" t="str">
        <f t="shared" si="571"/>
        <v>TRUE</v>
      </c>
      <c r="N4631" s="31" t="s">
        <v>41</v>
      </c>
      <c r="O4631" s="29" t="s">
        <v>1565</v>
      </c>
      <c r="P4631"/>
      <c r="Q4631"/>
      <c r="R4631"/>
      <c r="S4631"/>
      <c r="T4631"/>
      <c r="U4631"/>
      <c r="V4631"/>
      <c r="W4631"/>
    </row>
    <row r="4632" spans="1:23" ht="27" customHeight="1" thickBot="1" x14ac:dyDescent="0.3">
      <c r="A4632" s="98">
        <v>20975</v>
      </c>
      <c r="B4632" s="78">
        <v>4778</v>
      </c>
      <c r="C4632" s="79" t="s">
        <v>49</v>
      </c>
      <c r="D4632" s="80">
        <v>43455.284722222219</v>
      </c>
      <c r="E4632" s="78" t="s">
        <v>39</v>
      </c>
      <c r="F4632" s="33">
        <v>43454.774305555555</v>
      </c>
      <c r="G4632" s="51">
        <f t="shared" si="572"/>
        <v>0.51041666666424135</v>
      </c>
      <c r="H4632" s="31" t="str">
        <f t="shared" si="569"/>
        <v>ACCEPTABLE</v>
      </c>
      <c r="J4632" s="33">
        <v>43455.275694444441</v>
      </c>
      <c r="K4632" s="33">
        <v>43455.286805555559</v>
      </c>
      <c r="L4632" s="27">
        <f t="shared" si="570"/>
        <v>1.1111111118225381E-2</v>
      </c>
      <c r="M4632" s="28" t="str">
        <f t="shared" si="571"/>
        <v>TRUE</v>
      </c>
      <c r="N4632" s="31" t="s">
        <v>39</v>
      </c>
      <c r="O4632" s="29" t="s">
        <v>2118</v>
      </c>
      <c r="P4632"/>
      <c r="Q4632"/>
      <c r="R4632"/>
      <c r="S4632"/>
      <c r="T4632"/>
      <c r="U4632"/>
      <c r="V4632"/>
      <c r="W4632"/>
    </row>
    <row r="4633" spans="1:23" ht="27" customHeight="1" thickBot="1" x14ac:dyDescent="0.3">
      <c r="A4633" s="98">
        <v>20976</v>
      </c>
      <c r="B4633" s="78">
        <v>4779</v>
      </c>
      <c r="C4633" s="79" t="s">
        <v>2115</v>
      </c>
      <c r="D4633" s="80">
        <v>43455.34375</v>
      </c>
      <c r="E4633" s="78" t="s">
        <v>41</v>
      </c>
      <c r="F4633" s="33">
        <v>43455.263194444444</v>
      </c>
      <c r="G4633" s="51">
        <f t="shared" ref="G4633" si="573">IF(D4633="","",D4633-F4633)</f>
        <v>8.0555555556202307E-2</v>
      </c>
      <c r="H4633" s="31" t="str">
        <f t="shared" si="569"/>
        <v>ACCEPTABLE</v>
      </c>
      <c r="J4633" s="33">
        <v>43455.320833333331</v>
      </c>
      <c r="K4633" s="33">
        <v>43455.330555555556</v>
      </c>
      <c r="L4633" s="27">
        <f t="shared" si="570"/>
        <v>9.7222222248092294E-3</v>
      </c>
      <c r="M4633" s="28" t="str">
        <f t="shared" si="571"/>
        <v>TRUE</v>
      </c>
      <c r="N4633" s="31" t="s">
        <v>41</v>
      </c>
      <c r="O4633" s="29" t="s">
        <v>1919</v>
      </c>
      <c r="P4633"/>
      <c r="Q4633"/>
      <c r="R4633"/>
      <c r="S4633"/>
      <c r="T4633"/>
      <c r="U4633"/>
      <c r="V4633"/>
      <c r="W4633"/>
    </row>
    <row r="4634" spans="1:23" ht="27" customHeight="1" thickBot="1" x14ac:dyDescent="0.3">
      <c r="A4634" s="98">
        <v>20976</v>
      </c>
      <c r="B4634" s="78">
        <v>4780</v>
      </c>
      <c r="C4634" s="79" t="s">
        <v>43</v>
      </c>
      <c r="D4634" s="80">
        <v>43455.378472222219</v>
      </c>
      <c r="E4634" s="78" t="s">
        <v>39</v>
      </c>
      <c r="F4634" s="33">
        <v>43455.263194444444</v>
      </c>
      <c r="G4634" s="51">
        <f t="shared" ref="G4634:G4636" si="574">IF(D4634="","",D4634-F4634)</f>
        <v>0.11527777777519077</v>
      </c>
      <c r="H4634" s="31" t="str">
        <f t="shared" si="569"/>
        <v>ACCEPTABLE</v>
      </c>
      <c r="J4634" s="33">
        <v>43455.354861111111</v>
      </c>
      <c r="K4634" s="33">
        <v>43455.364583333336</v>
      </c>
      <c r="L4634" s="27">
        <f t="shared" si="570"/>
        <v>9.7222222248092294E-3</v>
      </c>
      <c r="M4634" s="28" t="str">
        <f t="shared" si="571"/>
        <v>TRUE</v>
      </c>
      <c r="N4634" s="31" t="s">
        <v>39</v>
      </c>
      <c r="O4634" s="29" t="s">
        <v>54</v>
      </c>
      <c r="P4634"/>
      <c r="Q4634"/>
      <c r="R4634"/>
      <c r="S4634"/>
      <c r="T4634"/>
      <c r="U4634"/>
      <c r="V4634"/>
      <c r="W4634"/>
    </row>
    <row r="4635" spans="1:23" ht="27" customHeight="1" thickBot="1" x14ac:dyDescent="0.3">
      <c r="A4635" s="97">
        <v>20977</v>
      </c>
      <c r="B4635" s="74">
        <v>4781</v>
      </c>
      <c r="C4635" s="75" t="s">
        <v>2119</v>
      </c>
      <c r="D4635" s="76">
        <v>43455.402777777781</v>
      </c>
      <c r="E4635" s="74" t="s">
        <v>41</v>
      </c>
      <c r="F4635" s="33">
        <v>43455.263194444444</v>
      </c>
      <c r="G4635" s="51">
        <f t="shared" si="574"/>
        <v>0.13958333333721384</v>
      </c>
      <c r="H4635" s="31" t="str">
        <f t="shared" si="569"/>
        <v>ACCEPTABLE</v>
      </c>
      <c r="J4635" s="33">
        <v>43455.415277777778</v>
      </c>
      <c r="K4635" s="33">
        <v>43455.425000000003</v>
      </c>
      <c r="L4635" s="27">
        <f t="shared" si="570"/>
        <v>9.7222222248092294E-3</v>
      </c>
      <c r="M4635" s="28" t="str">
        <f t="shared" si="571"/>
        <v>TRUE</v>
      </c>
      <c r="N4635" s="31" t="s">
        <v>41</v>
      </c>
      <c r="O4635" s="29" t="s">
        <v>2120</v>
      </c>
      <c r="P4635"/>
      <c r="Q4635"/>
      <c r="R4635"/>
      <c r="S4635"/>
      <c r="T4635"/>
      <c r="U4635"/>
      <c r="V4635"/>
      <c r="W4635"/>
    </row>
    <row r="4636" spans="1:23" ht="27" customHeight="1" thickBot="1" x14ac:dyDescent="0.3">
      <c r="A4636" s="97">
        <v>20977</v>
      </c>
      <c r="B4636" s="74">
        <v>4782</v>
      </c>
      <c r="C4636" s="75" t="s">
        <v>99</v>
      </c>
      <c r="D4636" s="76">
        <v>43455.4375</v>
      </c>
      <c r="E4636" s="74" t="s">
        <v>39</v>
      </c>
      <c r="F4636" s="33">
        <v>43455.263194444444</v>
      </c>
      <c r="G4636" s="51">
        <f t="shared" si="574"/>
        <v>0.17430555555620231</v>
      </c>
      <c r="H4636" s="31" t="str">
        <f t="shared" si="569"/>
        <v>ACCEPTABLE</v>
      </c>
      <c r="J4636" s="33">
        <v>43455.443055555559</v>
      </c>
      <c r="K4636" s="33">
        <v>43455.452777777777</v>
      </c>
      <c r="L4636" s="27">
        <f t="shared" si="570"/>
        <v>9.7222222175332718E-3</v>
      </c>
      <c r="M4636" s="28" t="str">
        <f t="shared" si="571"/>
        <v>TRUE</v>
      </c>
      <c r="N4636" s="31" t="s">
        <v>39</v>
      </c>
      <c r="O4636" s="29" t="s">
        <v>633</v>
      </c>
      <c r="P4636"/>
      <c r="Q4636"/>
      <c r="R4636"/>
      <c r="S4636"/>
      <c r="T4636"/>
      <c r="U4636"/>
      <c r="V4636"/>
      <c r="W4636"/>
    </row>
    <row r="4637" spans="1:23" ht="27" customHeight="1" thickBot="1" x14ac:dyDescent="0.3">
      <c r="A4637" s="97">
        <v>20977</v>
      </c>
      <c r="B4637" s="74">
        <v>4781</v>
      </c>
      <c r="C4637" s="75" t="s">
        <v>53</v>
      </c>
      <c r="D4637" s="76">
        <v>43455.923611111109</v>
      </c>
      <c r="E4637" s="74" t="s">
        <v>41</v>
      </c>
      <c r="F4637" s="33">
        <v>43455.655555555553</v>
      </c>
      <c r="G4637" s="51">
        <f t="shared" si="572"/>
        <v>0.26805555555620231</v>
      </c>
      <c r="H4637" s="31" t="str">
        <f t="shared" si="569"/>
        <v>ACCEPTABLE</v>
      </c>
      <c r="J4637" s="33">
        <v>43455.956250000003</v>
      </c>
      <c r="K4637" s="33">
        <v>43455.966666666667</v>
      </c>
      <c r="L4637" s="27">
        <f t="shared" si="570"/>
        <v>1.0416666664241347E-2</v>
      </c>
      <c r="M4637" s="28" t="str">
        <f t="shared" si="571"/>
        <v>TRUE</v>
      </c>
      <c r="N4637" s="31" t="s">
        <v>41</v>
      </c>
      <c r="O4637" s="29" t="s">
        <v>812</v>
      </c>
      <c r="P4637"/>
      <c r="Q4637"/>
      <c r="R4637"/>
      <c r="S4637"/>
      <c r="T4637"/>
      <c r="U4637"/>
      <c r="V4637"/>
      <c r="W4637"/>
    </row>
    <row r="4638" spans="1:23" ht="27" customHeight="1" thickBot="1" x14ac:dyDescent="0.3">
      <c r="A4638" s="97">
        <v>20977</v>
      </c>
      <c r="B4638" s="74">
        <v>4782</v>
      </c>
      <c r="C4638" s="75" t="s">
        <v>53</v>
      </c>
      <c r="D4638" s="76">
        <v>43455.96875</v>
      </c>
      <c r="E4638" s="74" t="s">
        <v>39</v>
      </c>
      <c r="F4638" s="33">
        <v>43455.655555555553</v>
      </c>
      <c r="G4638" s="51">
        <f t="shared" si="572"/>
        <v>0.31319444444670808</v>
      </c>
      <c r="H4638" s="31" t="str">
        <f t="shared" si="569"/>
        <v>ACCEPTABLE</v>
      </c>
      <c r="J4638" s="33">
        <v>43456.003472222219</v>
      </c>
      <c r="K4638" s="33">
        <v>43456.011111111111</v>
      </c>
      <c r="L4638" s="27">
        <f t="shared" si="570"/>
        <v>7.6388888919609599E-3</v>
      </c>
      <c r="M4638" s="28" t="str">
        <f t="shared" si="571"/>
        <v>TRUE</v>
      </c>
      <c r="N4638" s="31" t="s">
        <v>39</v>
      </c>
      <c r="O4638" s="29" t="s">
        <v>633</v>
      </c>
      <c r="P4638"/>
      <c r="Q4638"/>
      <c r="R4638"/>
      <c r="S4638"/>
      <c r="T4638"/>
      <c r="U4638"/>
      <c r="V4638"/>
      <c r="W4638"/>
    </row>
    <row r="4639" spans="1:23" ht="27" customHeight="1" thickBot="1" x14ac:dyDescent="0.3">
      <c r="A4639" s="97">
        <v>20976</v>
      </c>
      <c r="B4639" s="74">
        <v>4780</v>
      </c>
      <c r="C4639" s="75" t="s">
        <v>40</v>
      </c>
      <c r="D4639" s="76">
        <v>43456.030555555553</v>
      </c>
      <c r="E4639" s="74" t="s">
        <v>39</v>
      </c>
      <c r="F4639" s="33">
        <v>43455.655555555553</v>
      </c>
      <c r="G4639" s="51">
        <f t="shared" ref="G4639" si="575">IF(D4639="","",D4639-F4639)</f>
        <v>0.375</v>
      </c>
      <c r="H4639" s="31" t="str">
        <f t="shared" si="569"/>
        <v>ACCEPTABLE</v>
      </c>
      <c r="J4639" s="33">
        <v>43456.039583333331</v>
      </c>
      <c r="K4639" s="33">
        <v>43456.045138888891</v>
      </c>
      <c r="L4639" s="27">
        <f t="shared" si="570"/>
        <v>5.5555555591126904E-3</v>
      </c>
      <c r="M4639" s="28" t="str">
        <f t="shared" si="571"/>
        <v>TRUE</v>
      </c>
      <c r="N4639" s="31" t="s">
        <v>39</v>
      </c>
      <c r="O4639" s="29" t="s">
        <v>44</v>
      </c>
      <c r="P4639"/>
      <c r="Q4639"/>
      <c r="R4639"/>
      <c r="S4639"/>
      <c r="T4639"/>
      <c r="U4639"/>
      <c r="V4639"/>
      <c r="W4639"/>
    </row>
    <row r="4640" spans="1:23" ht="27" customHeight="1" thickBot="1" x14ac:dyDescent="0.3">
      <c r="A4640" s="98">
        <v>20977</v>
      </c>
      <c r="B4640" s="78">
        <v>4783</v>
      </c>
      <c r="C4640" s="79" t="s">
        <v>51</v>
      </c>
      <c r="D4640" s="80">
        <v>43457.256944444445</v>
      </c>
      <c r="E4640" s="78" t="s">
        <v>41</v>
      </c>
      <c r="F4640" s="33">
        <v>43456.681944444441</v>
      </c>
      <c r="G4640" s="51">
        <f t="shared" si="572"/>
        <v>0.57500000000436557</v>
      </c>
      <c r="H4640" s="31" t="str">
        <f t="shared" si="569"/>
        <v>ACCEPTABLE</v>
      </c>
      <c r="J4640" s="33">
        <v>43457.311805555553</v>
      </c>
      <c r="K4640" s="33">
        <v>43457.320833333331</v>
      </c>
      <c r="L4640" s="27">
        <f t="shared" si="570"/>
        <v>9.0277777781011537E-3</v>
      </c>
      <c r="M4640" s="28" t="str">
        <f t="shared" si="571"/>
        <v>TRUE</v>
      </c>
      <c r="N4640" s="31" t="s">
        <v>41</v>
      </c>
      <c r="O4640" s="29" t="s">
        <v>422</v>
      </c>
      <c r="P4640"/>
      <c r="Q4640"/>
      <c r="R4640"/>
      <c r="S4640"/>
      <c r="T4640"/>
      <c r="U4640"/>
      <c r="V4640"/>
      <c r="W4640"/>
    </row>
    <row r="4641" spans="1:23" ht="27" customHeight="1" thickBot="1" x14ac:dyDescent="0.3">
      <c r="A4641" s="98">
        <v>20977</v>
      </c>
      <c r="B4641" s="78">
        <v>4784</v>
      </c>
      <c r="C4641" s="79" t="s">
        <v>49</v>
      </c>
      <c r="D4641" s="80">
        <v>43457.284722222219</v>
      </c>
      <c r="E4641" s="78" t="s">
        <v>39</v>
      </c>
      <c r="F4641" s="33">
        <v>43456.681944444441</v>
      </c>
      <c r="G4641" s="51">
        <f t="shared" si="572"/>
        <v>0.60277777777810115</v>
      </c>
      <c r="H4641" s="31" t="str">
        <f t="shared" si="569"/>
        <v>ACCEPTABLE</v>
      </c>
      <c r="J4641" s="33">
        <v>43457.340277777781</v>
      </c>
      <c r="K4641" s="33">
        <v>43457.353472222225</v>
      </c>
      <c r="L4641" s="27">
        <f t="shared" si="570"/>
        <v>1.3194444443797693E-2</v>
      </c>
      <c r="M4641" s="28" t="str">
        <f t="shared" si="571"/>
        <v>TRUE</v>
      </c>
      <c r="N4641" s="31" t="s">
        <v>39</v>
      </c>
      <c r="O4641" s="29" t="s">
        <v>2121</v>
      </c>
      <c r="P4641"/>
      <c r="Q4641"/>
      <c r="R4641"/>
      <c r="S4641"/>
      <c r="T4641"/>
      <c r="U4641"/>
      <c r="V4641"/>
      <c r="W4641"/>
    </row>
    <row r="4642" spans="1:23" ht="27" customHeight="1" thickBot="1" x14ac:dyDescent="0.3">
      <c r="A4642" s="98">
        <v>20978</v>
      </c>
      <c r="B4642" s="78">
        <v>4785</v>
      </c>
      <c r="C4642" s="79" t="s">
        <v>49</v>
      </c>
      <c r="D4642" s="80">
        <v>43457.340277777781</v>
      </c>
      <c r="E4642" s="78" t="s">
        <v>41</v>
      </c>
      <c r="F4642" s="33">
        <v>43457.279166666667</v>
      </c>
      <c r="G4642" s="51">
        <f t="shared" si="572"/>
        <v>6.1111111113859806E-2</v>
      </c>
      <c r="H4642" s="31" t="str">
        <f t="shared" si="569"/>
        <v>ACCEPTABLE</v>
      </c>
      <c r="J4642" s="33">
        <v>43457.386111111111</v>
      </c>
      <c r="K4642" s="33">
        <v>43457.397222222222</v>
      </c>
      <c r="L4642" s="27">
        <f t="shared" si="570"/>
        <v>1.1111111110949423E-2</v>
      </c>
      <c r="M4642" s="28" t="str">
        <f t="shared" si="571"/>
        <v>TRUE</v>
      </c>
      <c r="N4642" s="31" t="s">
        <v>41</v>
      </c>
      <c r="O4642" s="29" t="s">
        <v>2059</v>
      </c>
      <c r="P4642"/>
      <c r="Q4642"/>
      <c r="R4642"/>
      <c r="S4642"/>
      <c r="T4642"/>
      <c r="U4642"/>
      <c r="V4642"/>
      <c r="W4642"/>
    </row>
    <row r="4643" spans="1:23" ht="27" customHeight="1" thickBot="1" x14ac:dyDescent="0.3">
      <c r="A4643" s="98">
        <v>20978</v>
      </c>
      <c r="B4643" s="78">
        <v>4786</v>
      </c>
      <c r="C4643" s="79" t="s">
        <v>99</v>
      </c>
      <c r="D4643" s="80">
        <v>43457.375</v>
      </c>
      <c r="E4643" s="78" t="s">
        <v>39</v>
      </c>
      <c r="F4643" s="33">
        <v>43457.279166666667</v>
      </c>
      <c r="G4643" s="51">
        <f t="shared" si="572"/>
        <v>9.5833333332848269E-2</v>
      </c>
      <c r="H4643" s="31" t="str">
        <f t="shared" si="569"/>
        <v>ACCEPTABLE</v>
      </c>
      <c r="J4643" s="33">
        <v>43457.416666666664</v>
      </c>
      <c r="K4643" s="33">
        <v>43457.425694444442</v>
      </c>
      <c r="L4643" s="27">
        <f t="shared" si="570"/>
        <v>9.0277777781011537E-3</v>
      </c>
      <c r="M4643" s="28" t="str">
        <f t="shared" si="571"/>
        <v>TRUE</v>
      </c>
      <c r="N4643" s="31" t="s">
        <v>39</v>
      </c>
      <c r="O4643" s="29" t="s">
        <v>181</v>
      </c>
      <c r="P4643"/>
      <c r="Q4643"/>
      <c r="R4643"/>
      <c r="S4643"/>
      <c r="T4643"/>
      <c r="U4643"/>
      <c r="V4643"/>
      <c r="W4643"/>
    </row>
    <row r="4644" spans="1:23" ht="27" customHeight="1" thickBot="1" x14ac:dyDescent="0.3">
      <c r="A4644" s="97">
        <v>20976</v>
      </c>
      <c r="B4644" s="74">
        <v>4789</v>
      </c>
      <c r="C4644" s="75" t="s">
        <v>43</v>
      </c>
      <c r="D4644" s="76">
        <v>43457.930555555555</v>
      </c>
      <c r="E4644" s="74" t="s">
        <v>41</v>
      </c>
      <c r="F4644" s="33">
        <v>43457.279166666667</v>
      </c>
      <c r="G4644" s="51">
        <f t="shared" si="572"/>
        <v>0.65138888888759539</v>
      </c>
      <c r="H4644" s="31" t="str">
        <f t="shared" si="569"/>
        <v>ACCEPTABLE</v>
      </c>
      <c r="J4644" s="33">
        <v>43458.023611111108</v>
      </c>
      <c r="K4644" s="33">
        <v>43458.032638888886</v>
      </c>
      <c r="L4644" s="27">
        <f t="shared" si="570"/>
        <v>9.0277777781011537E-3</v>
      </c>
      <c r="M4644" s="28" t="str">
        <f t="shared" si="571"/>
        <v>TRUE</v>
      </c>
      <c r="N4644" s="31" t="s">
        <v>41</v>
      </c>
      <c r="O4644" s="29" t="s">
        <v>398</v>
      </c>
      <c r="P4644"/>
      <c r="Q4644"/>
      <c r="R4644"/>
      <c r="S4644"/>
      <c r="T4644"/>
      <c r="U4644"/>
      <c r="V4644"/>
      <c r="W4644"/>
    </row>
    <row r="4645" spans="1:23" ht="27" customHeight="1" thickBot="1" x14ac:dyDescent="0.3">
      <c r="A4645" s="97">
        <v>20976</v>
      </c>
      <c r="B4645" s="74">
        <v>4790</v>
      </c>
      <c r="C4645" s="75" t="s">
        <v>40</v>
      </c>
      <c r="D4645" s="76">
        <v>43457.958333333336</v>
      </c>
      <c r="E4645" s="74" t="s">
        <v>39</v>
      </c>
      <c r="F4645" s="33">
        <v>43457.279166666667</v>
      </c>
      <c r="G4645" s="51">
        <f t="shared" si="572"/>
        <v>0.67916666666860692</v>
      </c>
      <c r="H4645" s="31" t="str">
        <f t="shared" si="569"/>
        <v>ACCEPTABLE</v>
      </c>
      <c r="J4645" s="33">
        <v>43458.059027777781</v>
      </c>
      <c r="K4645" s="33">
        <v>43458.071527777778</v>
      </c>
      <c r="L4645" s="27">
        <f t="shared" si="570"/>
        <v>1.2499999997089617E-2</v>
      </c>
      <c r="M4645" s="28" t="str">
        <f t="shared" si="571"/>
        <v>TRUE</v>
      </c>
      <c r="N4645" s="31" t="s">
        <v>39</v>
      </c>
      <c r="O4645" s="29" t="s">
        <v>2122</v>
      </c>
      <c r="P4645"/>
      <c r="Q4645"/>
      <c r="R4645"/>
      <c r="S4645"/>
      <c r="T4645"/>
      <c r="U4645"/>
      <c r="V4645"/>
      <c r="W4645"/>
    </row>
    <row r="4646" spans="1:23" ht="27" customHeight="1" thickBot="1" x14ac:dyDescent="0.3">
      <c r="A4646" s="97">
        <v>20979</v>
      </c>
      <c r="B4646" s="74">
        <v>4791</v>
      </c>
      <c r="C4646" s="75" t="s">
        <v>40</v>
      </c>
      <c r="D4646" s="76">
        <v>43458.131944444445</v>
      </c>
      <c r="E4646" s="74" t="s">
        <v>41</v>
      </c>
      <c r="F4646" s="33">
        <v>43457.630555555559</v>
      </c>
      <c r="G4646" s="51">
        <f t="shared" si="572"/>
        <v>0.50138888888614019</v>
      </c>
      <c r="H4646" s="31" t="str">
        <f t="shared" si="569"/>
        <v>ACCEPTABLE</v>
      </c>
      <c r="J4646" s="33">
        <v>43458.163888888892</v>
      </c>
      <c r="K4646" s="33">
        <v>43458.175694444442</v>
      </c>
      <c r="L4646" s="27">
        <f t="shared" si="570"/>
        <v>1.1805555550381541E-2</v>
      </c>
      <c r="M4646" s="28" t="str">
        <f t="shared" si="571"/>
        <v>TRUE</v>
      </c>
      <c r="N4646" s="31" t="s">
        <v>41</v>
      </c>
      <c r="O4646" s="29" t="s">
        <v>2123</v>
      </c>
      <c r="P4646"/>
      <c r="Q4646"/>
      <c r="R4646"/>
      <c r="S4646"/>
      <c r="T4646"/>
      <c r="U4646"/>
      <c r="V4646"/>
      <c r="W4646"/>
    </row>
    <row r="4647" spans="1:23" ht="27" customHeight="1" thickBot="1" x14ac:dyDescent="0.3">
      <c r="A4647" s="97">
        <v>20979</v>
      </c>
      <c r="B4647" s="74">
        <v>4792</v>
      </c>
      <c r="C4647" s="75" t="s">
        <v>43</v>
      </c>
      <c r="D4647" s="76">
        <v>43458.166666666664</v>
      </c>
      <c r="E4647" s="74" t="s">
        <v>39</v>
      </c>
      <c r="F4647" s="33">
        <v>43457.630555555559</v>
      </c>
      <c r="G4647" s="51">
        <f t="shared" si="572"/>
        <v>0.53611111110512866</v>
      </c>
      <c r="H4647" s="31" t="str">
        <f t="shared" si="569"/>
        <v>ACCEPTABLE</v>
      </c>
      <c r="J4647" s="33">
        <v>43458.223611111112</v>
      </c>
      <c r="K4647" s="33">
        <v>43458.232638888891</v>
      </c>
      <c r="L4647" s="27">
        <f t="shared" si="570"/>
        <v>9.0277777781011537E-3</v>
      </c>
      <c r="M4647" s="28" t="str">
        <f t="shared" si="571"/>
        <v>TRUE</v>
      </c>
      <c r="N4647" s="31" t="s">
        <v>39</v>
      </c>
      <c r="O4647" s="29" t="s">
        <v>398</v>
      </c>
      <c r="P4647"/>
      <c r="Q4647"/>
      <c r="R4647"/>
      <c r="S4647"/>
      <c r="T4647"/>
      <c r="U4647"/>
      <c r="V4647"/>
      <c r="W4647"/>
    </row>
    <row r="4648" spans="1:23" ht="27" customHeight="1" thickBot="1" x14ac:dyDescent="0.3">
      <c r="A4648" s="98">
        <v>20978</v>
      </c>
      <c r="B4648" s="78">
        <v>4793</v>
      </c>
      <c r="C4648" s="79" t="s">
        <v>51</v>
      </c>
      <c r="D4648" s="80">
        <v>43458.256944444445</v>
      </c>
      <c r="E4648" s="78" t="s">
        <v>41</v>
      </c>
      <c r="F4648" s="33">
        <v>43457.630555555559</v>
      </c>
      <c r="G4648" s="51">
        <f>IF(D4648="","",D4648-F4648)</f>
        <v>0.62638888888614019</v>
      </c>
      <c r="H4648" s="31" t="str">
        <f t="shared" ref="H4648:H4693" si="576">IF(D4648-F4648&lt;0,"TOO LATE",IF(G4648="","",IF(OR(DAY(D4648-F4648)&gt;1,AND(HOUR(D4648-F4648)&gt;HOUR("0:59"),(SIGN(D4648-F4648)=1))),"ACCEPTABLE","TOO LATE")))</f>
        <v>ACCEPTABLE</v>
      </c>
      <c r="J4648" s="33">
        <v>43458.260416666664</v>
      </c>
      <c r="K4648" s="33">
        <v>43458.269444444442</v>
      </c>
      <c r="L4648" s="27">
        <f t="shared" ref="L4648:L4667" si="577">IF(OR(K4648="",J4648=""), "Incomplete Data", K4648-J4648)</f>
        <v>9.0277777781011537E-3</v>
      </c>
      <c r="M4648" s="28" t="str">
        <f t="shared" ref="M4648:M4667" si="578">_xlfn.IFS(OR(J4648=0,K4648=0,L4648=""), "Incomplete Data", OR(L4648&gt;$M$5,L4648&lt;-$M$5),"FALSE",  OR(L4648&lt;=$M$5,L4648&gt;-$M$5), "TRUE")</f>
        <v>TRUE</v>
      </c>
      <c r="N4648" s="31" t="s">
        <v>41</v>
      </c>
      <c r="O4648" s="29" t="s">
        <v>485</v>
      </c>
      <c r="P4648"/>
      <c r="Q4648"/>
      <c r="R4648"/>
      <c r="S4648"/>
      <c r="T4648"/>
      <c r="U4648"/>
      <c r="V4648"/>
      <c r="W4648"/>
    </row>
    <row r="4649" spans="1:23" ht="27" customHeight="1" thickBot="1" x14ac:dyDescent="0.3">
      <c r="A4649" s="98">
        <v>20978</v>
      </c>
      <c r="B4649" s="78">
        <v>4794</v>
      </c>
      <c r="C4649" s="79" t="s">
        <v>49</v>
      </c>
      <c r="D4649" s="80">
        <v>43458.284722222219</v>
      </c>
      <c r="E4649" s="78" t="s">
        <v>39</v>
      </c>
      <c r="F4649" s="33">
        <v>43457.630555555559</v>
      </c>
      <c r="G4649" s="51">
        <f>IF(D4649="","",D4649-F4649)</f>
        <v>0.65416666665987577</v>
      </c>
      <c r="H4649" s="31" t="str">
        <f t="shared" si="576"/>
        <v>ACCEPTABLE</v>
      </c>
      <c r="J4649" s="33">
        <v>43458.295138888891</v>
      </c>
      <c r="K4649" s="33">
        <v>43458.304861111108</v>
      </c>
      <c r="L4649" s="27">
        <f t="shared" si="577"/>
        <v>9.7222222175332718E-3</v>
      </c>
      <c r="M4649" s="28" t="str">
        <f t="shared" si="578"/>
        <v>TRUE</v>
      </c>
      <c r="N4649" s="31" t="s">
        <v>39</v>
      </c>
      <c r="O4649" s="29" t="s">
        <v>854</v>
      </c>
      <c r="P4649"/>
      <c r="Q4649"/>
      <c r="R4649"/>
      <c r="S4649"/>
      <c r="T4649"/>
      <c r="U4649"/>
      <c r="V4649"/>
      <c r="W4649"/>
    </row>
    <row r="4650" spans="1:23" ht="27" customHeight="1" thickBot="1" x14ac:dyDescent="0.3">
      <c r="A4650" s="97">
        <v>20979</v>
      </c>
      <c r="B4650" s="74">
        <v>4795</v>
      </c>
      <c r="C4650" s="75" t="s">
        <v>43</v>
      </c>
      <c r="D4650" s="76">
        <v>43459.486111111109</v>
      </c>
      <c r="E4650" s="74" t="s">
        <v>41</v>
      </c>
      <c r="F4650" s="33">
        <v>43459.279166666667</v>
      </c>
      <c r="G4650" s="51">
        <f t="shared" si="572"/>
        <v>0.2069444444423425</v>
      </c>
      <c r="H4650" s="31" t="str">
        <f t="shared" si="576"/>
        <v>ACCEPTABLE</v>
      </c>
      <c r="J4650" s="33">
        <v>43459.491666666669</v>
      </c>
      <c r="K4650" s="33">
        <v>43459.501388888886</v>
      </c>
      <c r="L4650" s="27">
        <f t="shared" si="577"/>
        <v>9.7222222175332718E-3</v>
      </c>
      <c r="M4650" s="28" t="str">
        <f t="shared" si="578"/>
        <v>TRUE</v>
      </c>
      <c r="N4650" s="31" t="s">
        <v>41</v>
      </c>
      <c r="O4650" s="29" t="s">
        <v>398</v>
      </c>
      <c r="P4650"/>
      <c r="Q4650"/>
      <c r="R4650"/>
      <c r="S4650"/>
      <c r="T4650"/>
      <c r="U4650"/>
      <c r="V4650"/>
      <c r="W4650"/>
    </row>
    <row r="4651" spans="1:23" ht="27" customHeight="1" thickBot="1" x14ac:dyDescent="0.3">
      <c r="A4651" s="97">
        <v>20979</v>
      </c>
      <c r="B4651" s="74">
        <v>4796</v>
      </c>
      <c r="C4651" s="75" t="s">
        <v>40</v>
      </c>
      <c r="D4651" s="76">
        <v>43459.513888888891</v>
      </c>
      <c r="E4651" s="74" t="s">
        <v>39</v>
      </c>
      <c r="F4651" s="33">
        <v>43459.279166666667</v>
      </c>
      <c r="G4651" s="51">
        <f t="shared" si="572"/>
        <v>0.23472222222335404</v>
      </c>
      <c r="H4651" s="31" t="str">
        <f t="shared" si="576"/>
        <v>ACCEPTABLE</v>
      </c>
      <c r="J4651" s="33">
        <v>43459.524305555555</v>
      </c>
      <c r="K4651" s="33">
        <v>43459.533333333333</v>
      </c>
      <c r="L4651" s="27">
        <f t="shared" si="577"/>
        <v>9.0277777781011537E-3</v>
      </c>
      <c r="M4651" s="28" t="str">
        <f t="shared" si="578"/>
        <v>TRUE</v>
      </c>
      <c r="N4651" s="31" t="s">
        <v>39</v>
      </c>
      <c r="O4651" s="29" t="s">
        <v>1929</v>
      </c>
      <c r="P4651"/>
      <c r="Q4651"/>
      <c r="R4651"/>
      <c r="S4651"/>
      <c r="T4651"/>
      <c r="U4651"/>
      <c r="V4651"/>
      <c r="W4651"/>
    </row>
    <row r="4652" spans="1:23" ht="27" customHeight="1" thickBot="1" x14ac:dyDescent="0.3">
      <c r="A4652" s="97">
        <v>20980</v>
      </c>
      <c r="B4652" s="74">
        <v>4797</v>
      </c>
      <c r="C4652" s="75" t="s">
        <v>49</v>
      </c>
      <c r="D4652" s="76">
        <v>43460.465277777781</v>
      </c>
      <c r="E4652" s="74" t="s">
        <v>41</v>
      </c>
      <c r="F4652" s="33">
        <v>43460.245138888888</v>
      </c>
      <c r="G4652" s="51">
        <f t="shared" ref="G4652:G4666" si="579">IF(D4652="","",D4652-F4652)</f>
        <v>0.22013888889341615</v>
      </c>
      <c r="H4652" s="31" t="str">
        <f t="shared" si="576"/>
        <v>ACCEPTABLE</v>
      </c>
      <c r="J4652" s="33">
        <v>43460.530555555553</v>
      </c>
      <c r="K4652" s="33">
        <v>43460.543055555558</v>
      </c>
      <c r="L4652" s="27">
        <f t="shared" si="577"/>
        <v>1.2500000004365575E-2</v>
      </c>
      <c r="M4652" s="28" t="str">
        <f t="shared" si="578"/>
        <v>TRUE</v>
      </c>
      <c r="N4652" s="31" t="s">
        <v>41</v>
      </c>
      <c r="O4652" s="29" t="s">
        <v>1659</v>
      </c>
      <c r="P4652"/>
      <c r="Q4652"/>
      <c r="R4652"/>
      <c r="S4652"/>
      <c r="T4652"/>
      <c r="U4652"/>
      <c r="V4652"/>
      <c r="W4652"/>
    </row>
    <row r="4653" spans="1:23" ht="27" customHeight="1" thickBot="1" x14ac:dyDescent="0.3">
      <c r="A4653" s="97">
        <v>20980</v>
      </c>
      <c r="B4653" s="74">
        <v>4798</v>
      </c>
      <c r="C4653" s="75" t="s">
        <v>51</v>
      </c>
      <c r="D4653" s="76">
        <v>43460.5</v>
      </c>
      <c r="E4653" s="74" t="s">
        <v>39</v>
      </c>
      <c r="F4653" s="33">
        <v>43460.245138888888</v>
      </c>
      <c r="G4653" s="51">
        <f t="shared" si="579"/>
        <v>0.25486111111240461</v>
      </c>
      <c r="H4653" s="31" t="str">
        <f t="shared" si="576"/>
        <v>ACCEPTABLE</v>
      </c>
      <c r="J4653" s="33">
        <v>43460.572222222225</v>
      </c>
      <c r="K4653" s="33">
        <v>43460.583333333336</v>
      </c>
      <c r="L4653" s="27">
        <f t="shared" si="577"/>
        <v>1.1111111110949423E-2</v>
      </c>
      <c r="M4653" s="28" t="str">
        <f t="shared" si="578"/>
        <v>TRUE</v>
      </c>
      <c r="N4653" s="31" t="s">
        <v>39</v>
      </c>
      <c r="O4653" s="29" t="s">
        <v>542</v>
      </c>
      <c r="P4653"/>
      <c r="Q4653"/>
      <c r="R4653"/>
      <c r="S4653"/>
      <c r="T4653"/>
      <c r="U4653"/>
      <c r="V4653"/>
      <c r="W4653"/>
    </row>
    <row r="4654" spans="1:23" ht="27" customHeight="1" thickBot="1" x14ac:dyDescent="0.3">
      <c r="A4654" s="98">
        <v>20982</v>
      </c>
      <c r="B4654" s="78">
        <v>4801</v>
      </c>
      <c r="C4654" s="79" t="s">
        <v>43</v>
      </c>
      <c r="D4654" s="80">
        <v>43461.340277777781</v>
      </c>
      <c r="E4654" s="78" t="s">
        <v>41</v>
      </c>
      <c r="F4654" s="33">
        <v>43461.210416666669</v>
      </c>
      <c r="G4654" s="51">
        <f t="shared" si="579"/>
        <v>0.12986111111240461</v>
      </c>
      <c r="H4654" s="31" t="str">
        <f t="shared" si="576"/>
        <v>ACCEPTABLE</v>
      </c>
      <c r="J4654" s="33">
        <v>43461.310416666667</v>
      </c>
      <c r="K4654" s="33">
        <v>43461.320138888892</v>
      </c>
      <c r="L4654" s="27">
        <f t="shared" si="577"/>
        <v>9.7222222248092294E-3</v>
      </c>
      <c r="M4654" s="28" t="str">
        <f t="shared" si="578"/>
        <v>TRUE</v>
      </c>
      <c r="N4654" s="31" t="s">
        <v>41</v>
      </c>
      <c r="O4654" s="29" t="s">
        <v>398</v>
      </c>
      <c r="P4654"/>
      <c r="Q4654"/>
      <c r="R4654"/>
      <c r="S4654"/>
      <c r="T4654"/>
      <c r="U4654"/>
      <c r="V4654"/>
      <c r="W4654"/>
    </row>
    <row r="4655" spans="1:23" ht="27" customHeight="1" thickBot="1" x14ac:dyDescent="0.3">
      <c r="A4655" s="98">
        <v>20982</v>
      </c>
      <c r="B4655" s="78">
        <v>4802</v>
      </c>
      <c r="C4655" s="79" t="s">
        <v>40</v>
      </c>
      <c r="D4655" s="80">
        <v>43461.368055555555</v>
      </c>
      <c r="E4655" s="78" t="s">
        <v>39</v>
      </c>
      <c r="F4655" s="33">
        <v>43461.210416666669</v>
      </c>
      <c r="G4655" s="51">
        <f t="shared" si="579"/>
        <v>0.15763888888614019</v>
      </c>
      <c r="H4655" s="31" t="str">
        <f t="shared" si="576"/>
        <v>ACCEPTABLE</v>
      </c>
      <c r="J4655" s="33">
        <v>43461.359722222223</v>
      </c>
      <c r="K4655" s="33">
        <v>43461.369444444441</v>
      </c>
      <c r="L4655" s="27">
        <f t="shared" si="577"/>
        <v>9.7222222175332718E-3</v>
      </c>
      <c r="M4655" s="28" t="str">
        <f t="shared" si="578"/>
        <v>TRUE</v>
      </c>
      <c r="N4655" s="31" t="s">
        <v>39</v>
      </c>
      <c r="O4655" s="29" t="s">
        <v>1942</v>
      </c>
      <c r="P4655"/>
      <c r="Q4655"/>
      <c r="R4655"/>
      <c r="S4655"/>
      <c r="T4655"/>
      <c r="U4655"/>
      <c r="V4655"/>
      <c r="W4655"/>
    </row>
    <row r="4656" spans="1:23" ht="27" customHeight="1" thickBot="1" x14ac:dyDescent="0.3">
      <c r="A4656" s="98">
        <v>20980</v>
      </c>
      <c r="B4656" s="78">
        <v>4803</v>
      </c>
      <c r="C4656" s="79" t="s">
        <v>53</v>
      </c>
      <c r="D4656" s="80">
        <v>43461.388888888891</v>
      </c>
      <c r="E4656" s="78" t="s">
        <v>41</v>
      </c>
      <c r="F4656" s="33">
        <v>43461.210416666669</v>
      </c>
      <c r="G4656" s="51">
        <f t="shared" si="579"/>
        <v>0.17847222222189885</v>
      </c>
      <c r="H4656" s="31" t="str">
        <f t="shared" si="576"/>
        <v>ACCEPTABLE</v>
      </c>
      <c r="J4656" s="33">
        <v>43461.388194444444</v>
      </c>
      <c r="K4656" s="33">
        <v>43461.397916666669</v>
      </c>
      <c r="L4656" s="27">
        <f t="shared" si="577"/>
        <v>9.7222222248092294E-3</v>
      </c>
      <c r="M4656" s="28" t="str">
        <f t="shared" si="578"/>
        <v>TRUE</v>
      </c>
      <c r="N4656" s="31" t="s">
        <v>41</v>
      </c>
      <c r="O4656" s="29" t="s">
        <v>812</v>
      </c>
      <c r="P4656"/>
      <c r="Q4656"/>
      <c r="R4656"/>
      <c r="S4656"/>
      <c r="T4656"/>
      <c r="U4656"/>
      <c r="V4656"/>
      <c r="W4656"/>
    </row>
    <row r="4657" spans="1:23" ht="27" customHeight="1" thickBot="1" x14ac:dyDescent="0.3">
      <c r="A4657" s="97">
        <v>20980</v>
      </c>
      <c r="B4657" s="74">
        <v>4804</v>
      </c>
      <c r="C4657" s="75" t="s">
        <v>53</v>
      </c>
      <c r="D4657" s="76">
        <v>43461.4375</v>
      </c>
      <c r="E4657" s="74" t="s">
        <v>39</v>
      </c>
      <c r="F4657" s="33">
        <v>43461.210416666669</v>
      </c>
      <c r="G4657" s="51">
        <f t="shared" si="579"/>
        <v>0.22708333333139308</v>
      </c>
      <c r="H4657" s="31" t="str">
        <f t="shared" si="576"/>
        <v>ACCEPTABLE</v>
      </c>
      <c r="J4657" s="33">
        <v>43461.429861111108</v>
      </c>
      <c r="K4657" s="33">
        <v>43461.438888888886</v>
      </c>
      <c r="L4657" s="27">
        <f t="shared" si="577"/>
        <v>9.0277777781011537E-3</v>
      </c>
      <c r="M4657" s="28" t="str">
        <f t="shared" si="578"/>
        <v>TRUE</v>
      </c>
      <c r="N4657" s="31" t="s">
        <v>39</v>
      </c>
      <c r="O4657" s="29" t="s">
        <v>812</v>
      </c>
      <c r="P4657"/>
      <c r="Q4657"/>
      <c r="R4657"/>
      <c r="S4657"/>
      <c r="T4657"/>
      <c r="U4657"/>
      <c r="V4657"/>
      <c r="W4657"/>
    </row>
    <row r="4658" spans="1:23" ht="27" customHeight="1" thickBot="1" x14ac:dyDescent="0.3">
      <c r="A4658" s="98">
        <v>20983</v>
      </c>
      <c r="B4658" s="78">
        <v>4805</v>
      </c>
      <c r="C4658" s="79" t="s">
        <v>340</v>
      </c>
      <c r="D4658" s="80">
        <v>43462.350694444445</v>
      </c>
      <c r="E4658" s="78" t="s">
        <v>41</v>
      </c>
      <c r="F4658" s="33">
        <v>43462.272222222222</v>
      </c>
      <c r="G4658" s="51">
        <f t="shared" si="579"/>
        <v>7.8472222223354038E-2</v>
      </c>
      <c r="H4658" s="31" t="str">
        <f t="shared" si="576"/>
        <v>ACCEPTABLE</v>
      </c>
      <c r="J4658" s="33">
        <v>43462.354166666664</v>
      </c>
      <c r="K4658" s="33">
        <v>43462.365972222222</v>
      </c>
      <c r="L4658" s="27">
        <f t="shared" si="577"/>
        <v>1.1805555557657499E-2</v>
      </c>
      <c r="M4658" s="28" t="str">
        <f t="shared" si="578"/>
        <v>TRUE</v>
      </c>
      <c r="N4658" s="31" t="s">
        <v>41</v>
      </c>
      <c r="O4658" s="29" t="s">
        <v>1558</v>
      </c>
      <c r="P4658"/>
      <c r="Q4658"/>
      <c r="R4658"/>
      <c r="S4658"/>
      <c r="T4658"/>
      <c r="U4658"/>
      <c r="V4658"/>
      <c r="W4658"/>
    </row>
    <row r="4659" spans="1:23" ht="27" customHeight="1" thickBot="1" x14ac:dyDescent="0.3">
      <c r="A4659" s="98">
        <v>20983</v>
      </c>
      <c r="B4659" s="78">
        <v>4806</v>
      </c>
      <c r="C4659" s="79" t="s">
        <v>51</v>
      </c>
      <c r="D4659" s="80">
        <v>43462.378472222219</v>
      </c>
      <c r="E4659" s="78" t="s">
        <v>39</v>
      </c>
      <c r="F4659" s="33">
        <v>43462.272222222222</v>
      </c>
      <c r="G4659" s="51">
        <f t="shared" si="579"/>
        <v>0.10624999999708962</v>
      </c>
      <c r="H4659" s="31" t="str">
        <f t="shared" si="576"/>
        <v>ACCEPTABLE</v>
      </c>
      <c r="J4659" s="33">
        <v>43462.383333333331</v>
      </c>
      <c r="K4659" s="33">
        <v>43462.392361111109</v>
      </c>
      <c r="L4659" s="27">
        <f t="shared" si="577"/>
        <v>9.0277777781011537E-3</v>
      </c>
      <c r="M4659" s="28" t="str">
        <f t="shared" si="578"/>
        <v>TRUE</v>
      </c>
      <c r="N4659" s="31" t="s">
        <v>39</v>
      </c>
      <c r="O4659" s="29" t="s">
        <v>821</v>
      </c>
      <c r="P4659"/>
      <c r="Q4659"/>
      <c r="R4659"/>
      <c r="S4659"/>
      <c r="T4659"/>
      <c r="U4659"/>
      <c r="V4659"/>
      <c r="W4659"/>
    </row>
    <row r="4660" spans="1:23" ht="27" customHeight="1" thickBot="1" x14ac:dyDescent="0.3">
      <c r="A4660" s="97">
        <v>20980</v>
      </c>
      <c r="B4660" s="74">
        <v>4807</v>
      </c>
      <c r="C4660" s="75" t="s">
        <v>51</v>
      </c>
      <c r="D4660" s="76">
        <v>43462.465277777781</v>
      </c>
      <c r="E4660" s="74" t="s">
        <v>41</v>
      </c>
      <c r="F4660" s="33">
        <v>43462.272222222222</v>
      </c>
      <c r="G4660" s="51">
        <f t="shared" si="579"/>
        <v>0.19305555555911269</v>
      </c>
      <c r="H4660" s="31" t="str">
        <f t="shared" si="576"/>
        <v>ACCEPTABLE</v>
      </c>
      <c r="J4660" s="33">
        <v>43462.466666666667</v>
      </c>
      <c r="K4660" s="33">
        <v>43462.474999999999</v>
      </c>
      <c r="L4660" s="27">
        <f t="shared" si="577"/>
        <v>8.333333331393078E-3</v>
      </c>
      <c r="M4660" s="28" t="str">
        <f t="shared" si="578"/>
        <v>TRUE</v>
      </c>
      <c r="N4660" s="31" t="s">
        <v>41</v>
      </c>
      <c r="O4660" s="29" t="s">
        <v>422</v>
      </c>
      <c r="P4660"/>
      <c r="Q4660"/>
      <c r="R4660"/>
      <c r="S4660"/>
      <c r="T4660"/>
      <c r="U4660"/>
      <c r="V4660"/>
      <c r="W4660"/>
    </row>
    <row r="4661" spans="1:23" ht="27" customHeight="1" thickBot="1" x14ac:dyDescent="0.3">
      <c r="A4661" s="97">
        <v>20980</v>
      </c>
      <c r="B4661" s="74">
        <v>4808</v>
      </c>
      <c r="C4661" s="75" t="s">
        <v>340</v>
      </c>
      <c r="D4661" s="76">
        <v>43462.493055555555</v>
      </c>
      <c r="E4661" s="74" t="s">
        <v>39</v>
      </c>
      <c r="F4661" s="33">
        <v>43462.272222222222</v>
      </c>
      <c r="G4661" s="51">
        <f t="shared" si="579"/>
        <v>0.22083333333284827</v>
      </c>
      <c r="H4661" s="31" t="str">
        <f t="shared" si="576"/>
        <v>ACCEPTABLE</v>
      </c>
      <c r="J4661" s="33">
        <v>43462.490972222222</v>
      </c>
      <c r="K4661" s="33">
        <v>43462.503472222219</v>
      </c>
      <c r="L4661" s="27">
        <f t="shared" si="577"/>
        <v>1.2499999997089617E-2</v>
      </c>
      <c r="M4661" s="28" t="str">
        <f t="shared" si="578"/>
        <v>TRUE</v>
      </c>
      <c r="N4661" s="31" t="s">
        <v>39</v>
      </c>
      <c r="O4661" s="29" t="s">
        <v>1169</v>
      </c>
      <c r="P4661"/>
      <c r="Q4661"/>
      <c r="R4661"/>
      <c r="S4661"/>
      <c r="T4661"/>
      <c r="U4661"/>
      <c r="V4661"/>
      <c r="W4661"/>
    </row>
    <row r="4662" spans="1:23" ht="27" customHeight="1" thickBot="1" x14ac:dyDescent="0.3">
      <c r="A4662" s="98">
        <v>20983</v>
      </c>
      <c r="B4662" s="78">
        <v>4809</v>
      </c>
      <c r="C4662" s="79" t="s">
        <v>53</v>
      </c>
      <c r="D4662" s="80">
        <v>43462.704861111109</v>
      </c>
      <c r="E4662" s="78" t="s">
        <v>41</v>
      </c>
      <c r="F4662" s="33">
        <v>43462.525694444441</v>
      </c>
      <c r="G4662" s="51">
        <f t="shared" si="579"/>
        <v>0.17916666666860692</v>
      </c>
      <c r="H4662" s="31" t="str">
        <f t="shared" si="576"/>
        <v>ACCEPTABLE</v>
      </c>
      <c r="J4662" s="33">
        <v>43462.719444444447</v>
      </c>
      <c r="K4662" s="33">
        <v>43462.729166666664</v>
      </c>
      <c r="L4662" s="27">
        <f t="shared" si="577"/>
        <v>9.7222222175332718E-3</v>
      </c>
      <c r="M4662" s="28" t="str">
        <f t="shared" si="578"/>
        <v>TRUE</v>
      </c>
      <c r="N4662" s="31" t="s">
        <v>41</v>
      </c>
      <c r="O4662" s="29" t="s">
        <v>181</v>
      </c>
      <c r="P4662"/>
      <c r="Q4662"/>
      <c r="R4662"/>
      <c r="S4662"/>
      <c r="T4662"/>
      <c r="U4662"/>
      <c r="V4662"/>
      <c r="W4662"/>
    </row>
    <row r="4663" spans="1:23" ht="27" customHeight="1" thickBot="1" x14ac:dyDescent="0.3">
      <c r="A4663" s="98">
        <v>20983</v>
      </c>
      <c r="B4663" s="78">
        <v>4810</v>
      </c>
      <c r="C4663" s="79" t="s">
        <v>53</v>
      </c>
      <c r="D4663" s="80">
        <v>43462.75</v>
      </c>
      <c r="E4663" s="78" t="s">
        <v>39</v>
      </c>
      <c r="F4663" s="33">
        <v>43462.525694444441</v>
      </c>
      <c r="G4663" s="51">
        <f t="shared" si="579"/>
        <v>0.22430555555911269</v>
      </c>
      <c r="H4663" s="31" t="str">
        <f t="shared" si="576"/>
        <v>ACCEPTABLE</v>
      </c>
      <c r="J4663" s="33">
        <v>43462.757638888892</v>
      </c>
      <c r="K4663" s="33">
        <v>43462.76666666667</v>
      </c>
      <c r="L4663" s="27">
        <f t="shared" si="577"/>
        <v>9.0277777781011537E-3</v>
      </c>
      <c r="M4663" s="28" t="str">
        <f t="shared" si="578"/>
        <v>TRUE</v>
      </c>
      <c r="N4663" s="31" t="s">
        <v>39</v>
      </c>
      <c r="O4663" s="29" t="s">
        <v>181</v>
      </c>
      <c r="P4663"/>
      <c r="Q4663"/>
      <c r="R4663"/>
      <c r="S4663"/>
      <c r="T4663"/>
      <c r="U4663"/>
      <c r="V4663"/>
      <c r="W4663"/>
    </row>
    <row r="4664" spans="1:23" ht="27" customHeight="1" thickBot="1" x14ac:dyDescent="0.3">
      <c r="A4664" s="97">
        <v>20983</v>
      </c>
      <c r="B4664" s="74">
        <v>4811</v>
      </c>
      <c r="C4664" s="75" t="s">
        <v>51</v>
      </c>
      <c r="D4664" s="76">
        <v>43463.604166666664</v>
      </c>
      <c r="E4664" s="74" t="s">
        <v>41</v>
      </c>
      <c r="F4664" s="33">
        <v>43463.5</v>
      </c>
      <c r="G4664" s="51">
        <f t="shared" si="579"/>
        <v>0.10416666666424135</v>
      </c>
      <c r="H4664" s="31" t="str">
        <f t="shared" si="576"/>
        <v>ACCEPTABLE</v>
      </c>
      <c r="J4664" s="33">
        <v>43463.602777777778</v>
      </c>
      <c r="K4664" s="33">
        <v>43463.612500000003</v>
      </c>
      <c r="L4664" s="27">
        <f t="shared" si="577"/>
        <v>9.7222222248092294E-3</v>
      </c>
      <c r="M4664" s="28" t="str">
        <f t="shared" si="578"/>
        <v>TRUE</v>
      </c>
      <c r="N4664" s="31" t="s">
        <v>41</v>
      </c>
      <c r="O4664" s="29" t="s">
        <v>2124</v>
      </c>
      <c r="P4664"/>
      <c r="Q4664"/>
      <c r="R4664"/>
      <c r="S4664"/>
      <c r="T4664"/>
      <c r="U4664"/>
      <c r="V4664"/>
      <c r="W4664"/>
    </row>
    <row r="4665" spans="1:23" ht="27" customHeight="1" thickBot="1" x14ac:dyDescent="0.3">
      <c r="A4665" s="98">
        <v>20983</v>
      </c>
      <c r="B4665" s="78">
        <v>4812</v>
      </c>
      <c r="C4665" s="79" t="s">
        <v>340</v>
      </c>
      <c r="D4665" s="80">
        <v>43463.645833333336</v>
      </c>
      <c r="E4665" s="78" t="s">
        <v>39</v>
      </c>
      <c r="F4665" s="33">
        <v>43463.5</v>
      </c>
      <c r="G4665" s="51">
        <f t="shared" si="579"/>
        <v>0.14583333333575865</v>
      </c>
      <c r="H4665" s="31" t="str">
        <f t="shared" si="576"/>
        <v>ACCEPTABLE</v>
      </c>
      <c r="J4665" s="33">
        <v>43463.640277777777</v>
      </c>
      <c r="K4665" s="33">
        <v>43463.651388888888</v>
      </c>
      <c r="L4665" s="27">
        <f t="shared" si="577"/>
        <v>1.1111111110949423E-2</v>
      </c>
      <c r="M4665" s="28" t="str">
        <f t="shared" si="578"/>
        <v>TRUE</v>
      </c>
      <c r="N4665" s="31" t="s">
        <v>39</v>
      </c>
      <c r="O4665" s="29" t="s">
        <v>2125</v>
      </c>
      <c r="P4665"/>
      <c r="Q4665"/>
      <c r="R4665"/>
      <c r="S4665"/>
      <c r="T4665"/>
      <c r="U4665"/>
      <c r="V4665"/>
      <c r="W4665"/>
    </row>
    <row r="4666" spans="1:23" ht="27" customHeight="1" thickBot="1" x14ac:dyDescent="0.3">
      <c r="A4666" s="97">
        <v>20985</v>
      </c>
      <c r="B4666" s="74">
        <v>4813</v>
      </c>
      <c r="C4666" s="75" t="s">
        <v>40</v>
      </c>
      <c r="D4666" s="76">
        <v>43463.899305555555</v>
      </c>
      <c r="E4666" s="74" t="s">
        <v>41</v>
      </c>
      <c r="F4666" s="33">
        <v>43463.700694444444</v>
      </c>
      <c r="G4666" s="51">
        <f t="shared" si="579"/>
        <v>0.19861111111094942</v>
      </c>
      <c r="H4666" s="31" t="str">
        <f t="shared" si="576"/>
        <v>ACCEPTABLE</v>
      </c>
      <c r="J4666" s="33">
        <v>43463.892361111109</v>
      </c>
      <c r="K4666" s="33">
        <v>43463.902777777781</v>
      </c>
      <c r="L4666" s="27">
        <f t="shared" si="577"/>
        <v>1.0416666671517305E-2</v>
      </c>
      <c r="M4666" s="28" t="str">
        <f t="shared" si="578"/>
        <v>TRUE</v>
      </c>
      <c r="N4666" s="31" t="s">
        <v>41</v>
      </c>
      <c r="O4666" s="29" t="s">
        <v>1937</v>
      </c>
      <c r="P4666"/>
      <c r="Q4666"/>
      <c r="R4666"/>
      <c r="S4666"/>
      <c r="T4666"/>
      <c r="U4666"/>
      <c r="V4666"/>
      <c r="W4666"/>
    </row>
    <row r="4667" spans="1:23" ht="27" customHeight="1" thickBot="1" x14ac:dyDescent="0.3">
      <c r="A4667" s="97">
        <v>20985</v>
      </c>
      <c r="B4667" s="74">
        <v>4814</v>
      </c>
      <c r="C4667" s="75" t="s">
        <v>1905</v>
      </c>
      <c r="D4667" s="76">
        <v>43463.9375</v>
      </c>
      <c r="E4667" s="74" t="s">
        <v>39</v>
      </c>
      <c r="F4667" s="33">
        <v>43463.701388888891</v>
      </c>
      <c r="G4667" s="51">
        <f t="shared" ref="G4667:G4715" si="580">IF(D4667="","",D4667-F4667)</f>
        <v>0.23611111110949423</v>
      </c>
      <c r="H4667" s="31" t="str">
        <f t="shared" si="576"/>
        <v>ACCEPTABLE</v>
      </c>
      <c r="J4667" s="33">
        <v>43463.918749999997</v>
      </c>
      <c r="K4667" s="33">
        <v>43463.927777777775</v>
      </c>
      <c r="L4667" s="27">
        <f t="shared" si="577"/>
        <v>9.0277777781011537E-3</v>
      </c>
      <c r="M4667" s="28" t="str">
        <f t="shared" si="578"/>
        <v>TRUE</v>
      </c>
      <c r="N4667" s="31" t="s">
        <v>39</v>
      </c>
      <c r="O4667" s="29" t="s">
        <v>398</v>
      </c>
      <c r="P4667"/>
      <c r="Q4667"/>
      <c r="R4667"/>
      <c r="S4667"/>
      <c r="T4667"/>
      <c r="U4667"/>
      <c r="V4667"/>
      <c r="W4667"/>
    </row>
    <row r="4668" spans="1:23" ht="27" customHeight="1" thickBot="1" x14ac:dyDescent="0.3">
      <c r="A4668" s="97">
        <v>20986</v>
      </c>
      <c r="B4668" s="74">
        <v>4814</v>
      </c>
      <c r="C4668" s="75" t="s">
        <v>40</v>
      </c>
      <c r="D4668" s="76">
        <v>43465.184027777781</v>
      </c>
      <c r="E4668" s="74" t="s">
        <v>41</v>
      </c>
      <c r="F4668" s="171">
        <v>43464.820833333331</v>
      </c>
      <c r="G4668" s="51">
        <f t="shared" si="580"/>
        <v>0.36319444444961846</v>
      </c>
      <c r="H4668" s="31" t="str">
        <f t="shared" si="576"/>
        <v>ACCEPTABLE</v>
      </c>
      <c r="J4668" s="171">
        <v>43465.293749999997</v>
      </c>
      <c r="K4668" s="171">
        <v>43465.302777777775</v>
      </c>
      <c r="L4668" s="27">
        <f t="shared" ref="L4668:L4694" si="581">IF(OR(K4668="",J4668=""), "Incomplete Data", K4668-J4668)</f>
        <v>9.0277777781011537E-3</v>
      </c>
      <c r="M4668" s="28" t="str">
        <f t="shared" ref="M4668:M4694" si="582">_xlfn.IFS(OR(J4668=0,K4668=0,L4668=""), "Incomplete Data", OR(L4668&gt;$M$5,L4668&lt;-$M$5),"FALSE",  OR(L4668&lt;=$M$5,L4668&gt;-$M$5), "TRUE")</f>
        <v>TRUE</v>
      </c>
      <c r="N4668" s="176" t="s">
        <v>41</v>
      </c>
      <c r="O4668" s="176" t="s">
        <v>1146</v>
      </c>
      <c r="P4668"/>
      <c r="Q4668"/>
      <c r="R4668"/>
      <c r="S4668"/>
      <c r="T4668"/>
      <c r="U4668"/>
      <c r="V4668"/>
      <c r="W4668"/>
    </row>
    <row r="4669" spans="1:23" ht="27" customHeight="1" thickBot="1" x14ac:dyDescent="0.3">
      <c r="A4669" s="172">
        <v>20987</v>
      </c>
      <c r="B4669" s="173">
        <v>4815</v>
      </c>
      <c r="C4669" s="174" t="s">
        <v>51</v>
      </c>
      <c r="D4669" s="175">
        <v>43465.333333333336</v>
      </c>
      <c r="E4669" s="173" t="s">
        <v>39</v>
      </c>
      <c r="F4669" s="171">
        <v>43465.297222222223</v>
      </c>
      <c r="G4669" s="51">
        <f t="shared" si="580"/>
        <v>3.6111111112404615E-2</v>
      </c>
      <c r="H4669" s="31" t="str">
        <f t="shared" si="576"/>
        <v>TOO LATE</v>
      </c>
      <c r="J4669" s="171">
        <v>43465.324999999997</v>
      </c>
      <c r="K4669" s="171">
        <v>43465.334027777775</v>
      </c>
      <c r="L4669" s="27">
        <f t="shared" si="581"/>
        <v>9.0277777781011537E-3</v>
      </c>
      <c r="M4669" s="28" t="str">
        <f t="shared" si="582"/>
        <v>TRUE</v>
      </c>
      <c r="N4669" s="176" t="s">
        <v>39</v>
      </c>
      <c r="O4669" s="176" t="s">
        <v>181</v>
      </c>
      <c r="P4669"/>
      <c r="Q4669"/>
      <c r="R4669"/>
      <c r="S4669"/>
      <c r="T4669"/>
      <c r="U4669"/>
      <c r="V4669"/>
      <c r="W4669"/>
    </row>
    <row r="4670" spans="1:23" ht="27" customHeight="1" thickBot="1" x14ac:dyDescent="0.3">
      <c r="A4670" s="97">
        <v>20986</v>
      </c>
      <c r="B4670" s="74">
        <v>4816</v>
      </c>
      <c r="C4670" s="75" t="s">
        <v>40</v>
      </c>
      <c r="D4670" s="76">
        <v>43465.871527777781</v>
      </c>
      <c r="E4670" s="74" t="s">
        <v>41</v>
      </c>
      <c r="F4670" s="171">
        <v>43465.739583333336</v>
      </c>
      <c r="G4670" s="51">
        <f t="shared" si="580"/>
        <v>0.13194444444525288</v>
      </c>
      <c r="H4670" s="31" t="str">
        <f t="shared" si="576"/>
        <v>ACCEPTABLE</v>
      </c>
      <c r="J4670" s="171">
        <v>43465.856249999997</v>
      </c>
      <c r="K4670" s="171">
        <v>43465.865972222222</v>
      </c>
      <c r="L4670" s="27">
        <f t="shared" si="581"/>
        <v>9.7222222248092294E-3</v>
      </c>
      <c r="M4670" s="28" t="str">
        <f t="shared" si="582"/>
        <v>TRUE</v>
      </c>
      <c r="N4670" s="176" t="s">
        <v>41</v>
      </c>
      <c r="O4670" s="176" t="s">
        <v>2000</v>
      </c>
      <c r="P4670"/>
      <c r="Q4670"/>
      <c r="R4670"/>
      <c r="S4670"/>
      <c r="T4670"/>
      <c r="U4670"/>
      <c r="V4670"/>
      <c r="W4670"/>
    </row>
    <row r="4671" spans="1:23" ht="27" customHeight="1" thickBot="1" x14ac:dyDescent="0.3">
      <c r="A4671" s="97">
        <v>20986</v>
      </c>
      <c r="B4671" s="74">
        <v>4817</v>
      </c>
      <c r="C4671" s="75" t="s">
        <v>43</v>
      </c>
      <c r="D4671" s="76">
        <v>43465.90625</v>
      </c>
      <c r="E4671" s="74" t="s">
        <v>39</v>
      </c>
      <c r="F4671" s="171">
        <v>43465.739583333336</v>
      </c>
      <c r="G4671" s="51">
        <f t="shared" si="580"/>
        <v>0.16666666666424135</v>
      </c>
      <c r="H4671" s="31" t="str">
        <f t="shared" si="576"/>
        <v>ACCEPTABLE</v>
      </c>
      <c r="J4671" s="171">
        <v>43465.88958333333</v>
      </c>
      <c r="K4671" s="171">
        <v>43465.897916666669</v>
      </c>
      <c r="L4671" s="27">
        <f t="shared" si="581"/>
        <v>8.3333333386690356E-3</v>
      </c>
      <c r="M4671" s="28" t="str">
        <f t="shared" si="582"/>
        <v>TRUE</v>
      </c>
      <c r="N4671" s="176" t="s">
        <v>39</v>
      </c>
      <c r="O4671" s="176" t="s">
        <v>398</v>
      </c>
      <c r="P4671"/>
      <c r="Q4671"/>
      <c r="R4671"/>
      <c r="S4671"/>
      <c r="T4671"/>
      <c r="U4671"/>
      <c r="V4671"/>
      <c r="W4671"/>
    </row>
    <row r="4672" spans="1:23" ht="27" customHeight="1" thickBot="1" x14ac:dyDescent="0.3">
      <c r="A4672" s="172">
        <v>20987</v>
      </c>
      <c r="B4672" s="173">
        <v>4818</v>
      </c>
      <c r="C4672" s="174" t="s">
        <v>51</v>
      </c>
      <c r="D4672" s="175">
        <v>43466.277777777781</v>
      </c>
      <c r="E4672" s="173" t="s">
        <v>41</v>
      </c>
      <c r="F4672" s="171">
        <v>43465.739583333336</v>
      </c>
      <c r="G4672" s="51">
        <f t="shared" si="580"/>
        <v>0.53819444444525288</v>
      </c>
      <c r="H4672" s="31" t="str">
        <f t="shared" si="576"/>
        <v>ACCEPTABLE</v>
      </c>
      <c r="J4672" s="171">
        <v>43466.28125</v>
      </c>
      <c r="K4672" s="171">
        <v>43466.290277777778</v>
      </c>
      <c r="L4672" s="27">
        <f t="shared" si="581"/>
        <v>9.0277777781011537E-3</v>
      </c>
      <c r="M4672" s="28" t="str">
        <f t="shared" si="582"/>
        <v>TRUE</v>
      </c>
      <c r="N4672" s="176" t="s">
        <v>41</v>
      </c>
      <c r="O4672" s="176" t="s">
        <v>422</v>
      </c>
      <c r="P4672"/>
      <c r="Q4672"/>
      <c r="R4672"/>
      <c r="S4672"/>
      <c r="T4672"/>
      <c r="U4672"/>
      <c r="V4672"/>
      <c r="W4672"/>
    </row>
    <row r="4673" spans="1:23" ht="27" customHeight="1" thickBot="1" x14ac:dyDescent="0.3">
      <c r="A4673" s="172">
        <v>20987</v>
      </c>
      <c r="B4673" s="173">
        <v>4819</v>
      </c>
      <c r="C4673" s="174" t="s">
        <v>2075</v>
      </c>
      <c r="D4673" s="175">
        <v>43466.305555555555</v>
      </c>
      <c r="E4673" s="173" t="s">
        <v>39</v>
      </c>
      <c r="F4673" s="171">
        <v>43465.739583333336</v>
      </c>
      <c r="G4673" s="51">
        <f t="shared" si="580"/>
        <v>0.56597222221898846</v>
      </c>
      <c r="H4673" s="31" t="str">
        <f t="shared" si="576"/>
        <v>ACCEPTABLE</v>
      </c>
      <c r="J4673" s="171">
        <v>43466.309027777781</v>
      </c>
      <c r="K4673" s="171">
        <v>43466.321527777778</v>
      </c>
      <c r="L4673" s="27">
        <f t="shared" si="581"/>
        <v>1.2499999997089617E-2</v>
      </c>
      <c r="M4673" s="28" t="str">
        <f t="shared" si="582"/>
        <v>TRUE</v>
      </c>
      <c r="N4673" s="176" t="s">
        <v>39</v>
      </c>
      <c r="O4673" s="176" t="s">
        <v>1115</v>
      </c>
      <c r="P4673"/>
      <c r="Q4673"/>
      <c r="R4673"/>
      <c r="S4673"/>
      <c r="T4673"/>
      <c r="U4673"/>
      <c r="V4673"/>
      <c r="W4673"/>
    </row>
    <row r="4674" spans="1:23" ht="27" customHeight="1" thickBot="1" x14ac:dyDescent="0.3">
      <c r="A4674" s="172">
        <v>20986</v>
      </c>
      <c r="B4674" s="173">
        <v>4820</v>
      </c>
      <c r="C4674" s="174" t="s">
        <v>43</v>
      </c>
      <c r="D4674" s="177">
        <v>43466.350694444445</v>
      </c>
      <c r="E4674" s="178" t="s">
        <v>39</v>
      </c>
      <c r="F4674" s="171">
        <v>43466.238194444442</v>
      </c>
      <c r="G4674" s="51">
        <f t="shared" si="580"/>
        <v>0.11250000000291038</v>
      </c>
      <c r="H4674" s="31" t="str">
        <f t="shared" si="576"/>
        <v>ACCEPTABLE</v>
      </c>
      <c r="J4674" s="171">
        <v>43466.375</v>
      </c>
      <c r="K4674" s="171">
        <v>43466.384722222225</v>
      </c>
      <c r="L4674" s="27">
        <f t="shared" si="581"/>
        <v>9.7222222248092294E-3</v>
      </c>
      <c r="M4674" s="28" t="str">
        <f t="shared" si="582"/>
        <v>TRUE</v>
      </c>
      <c r="N4674" s="176" t="s">
        <v>39</v>
      </c>
      <c r="O4674" s="176" t="s">
        <v>398</v>
      </c>
      <c r="P4674"/>
      <c r="Q4674"/>
      <c r="R4674"/>
      <c r="S4674"/>
      <c r="T4674"/>
      <c r="U4674"/>
      <c r="V4674"/>
      <c r="W4674"/>
    </row>
    <row r="4675" spans="1:23" ht="27" customHeight="1" thickBot="1" x14ac:dyDescent="0.3">
      <c r="A4675" s="97">
        <v>20986</v>
      </c>
      <c r="B4675" s="74">
        <v>4821</v>
      </c>
      <c r="C4675" s="75" t="s">
        <v>43</v>
      </c>
      <c r="D4675" s="72">
        <v>43467.131944444445</v>
      </c>
      <c r="E4675" s="74" t="s">
        <v>41</v>
      </c>
      <c r="F4675" s="171">
        <v>43466.745138888888</v>
      </c>
      <c r="G4675" s="51">
        <f t="shared" si="580"/>
        <v>0.3868055555576575</v>
      </c>
      <c r="H4675" s="31" t="str">
        <f t="shared" si="576"/>
        <v>ACCEPTABLE</v>
      </c>
      <c r="J4675" s="171">
        <v>43467.119444444441</v>
      </c>
      <c r="K4675" s="171">
        <v>43467.128472222219</v>
      </c>
      <c r="L4675" s="27">
        <f t="shared" si="581"/>
        <v>9.0277777781011537E-3</v>
      </c>
      <c r="M4675" s="28" t="str">
        <f t="shared" si="582"/>
        <v>TRUE</v>
      </c>
      <c r="N4675" s="176" t="s">
        <v>41</v>
      </c>
      <c r="O4675" s="176" t="s">
        <v>398</v>
      </c>
      <c r="P4675"/>
      <c r="Q4675"/>
      <c r="R4675"/>
      <c r="S4675"/>
      <c r="T4675"/>
      <c r="U4675"/>
      <c r="V4675"/>
      <c r="W4675"/>
    </row>
    <row r="4676" spans="1:23" ht="27" customHeight="1" thickBot="1" x14ac:dyDescent="0.3">
      <c r="A4676" s="97">
        <v>20986</v>
      </c>
      <c r="B4676" s="74">
        <v>4822</v>
      </c>
      <c r="C4676" s="71" t="s">
        <v>40</v>
      </c>
      <c r="D4676" s="72">
        <v>43467.159722222219</v>
      </c>
      <c r="E4676" s="74" t="s">
        <v>39</v>
      </c>
      <c r="F4676" s="171">
        <v>43466.745138888888</v>
      </c>
      <c r="G4676" s="51">
        <f t="shared" si="580"/>
        <v>0.41458333333139308</v>
      </c>
      <c r="H4676" s="31" t="str">
        <f t="shared" si="576"/>
        <v>ACCEPTABLE</v>
      </c>
      <c r="J4676" s="171">
        <v>43467.162499999999</v>
      </c>
      <c r="K4676" s="171">
        <v>43467.17291666667</v>
      </c>
      <c r="L4676" s="27">
        <f t="shared" si="581"/>
        <v>1.0416666671517305E-2</v>
      </c>
      <c r="M4676" s="28" t="str">
        <f t="shared" si="582"/>
        <v>TRUE</v>
      </c>
      <c r="N4676" s="176" t="s">
        <v>39</v>
      </c>
      <c r="O4676" s="176" t="s">
        <v>2000</v>
      </c>
      <c r="P4676"/>
      <c r="Q4676"/>
      <c r="R4676"/>
      <c r="S4676"/>
      <c r="T4676"/>
      <c r="U4676"/>
      <c r="V4676"/>
      <c r="W4676"/>
    </row>
    <row r="4677" spans="1:23" ht="27" customHeight="1" thickBot="1" x14ac:dyDescent="0.3">
      <c r="A4677" s="97">
        <v>20988</v>
      </c>
      <c r="B4677" s="74">
        <v>4825</v>
      </c>
      <c r="C4677" s="75" t="s">
        <v>2075</v>
      </c>
      <c r="D4677" s="76">
        <v>43467.402777777781</v>
      </c>
      <c r="E4677" s="134" t="s">
        <v>41</v>
      </c>
      <c r="F4677" s="171">
        <v>43467.24722222222</v>
      </c>
      <c r="G4677" s="51">
        <f t="shared" si="580"/>
        <v>0.15555555556056788</v>
      </c>
      <c r="H4677" s="31" t="str">
        <f t="shared" si="576"/>
        <v>ACCEPTABLE</v>
      </c>
      <c r="J4677" s="171">
        <v>43467.414583333331</v>
      </c>
      <c r="K4677" s="171">
        <v>43467.427083333336</v>
      </c>
      <c r="L4677" s="27">
        <f t="shared" si="581"/>
        <v>1.2500000004365575E-2</v>
      </c>
      <c r="M4677" s="28" t="str">
        <f t="shared" si="582"/>
        <v>TRUE</v>
      </c>
      <c r="N4677" s="176" t="s">
        <v>41</v>
      </c>
      <c r="O4677" s="176" t="s">
        <v>750</v>
      </c>
      <c r="P4677"/>
      <c r="Q4677"/>
      <c r="R4677"/>
      <c r="S4677"/>
      <c r="T4677"/>
      <c r="U4677"/>
      <c r="V4677"/>
      <c r="W4677"/>
    </row>
    <row r="4678" spans="1:23" ht="27" customHeight="1" thickBot="1" x14ac:dyDescent="0.3">
      <c r="A4678" s="97">
        <v>20988</v>
      </c>
      <c r="B4678" s="74">
        <v>4826</v>
      </c>
      <c r="C4678" s="75" t="s">
        <v>99</v>
      </c>
      <c r="D4678" s="76">
        <v>43467.447916666664</v>
      </c>
      <c r="E4678" s="103" t="s">
        <v>39</v>
      </c>
      <c r="F4678" s="171">
        <v>43467.24722222222</v>
      </c>
      <c r="G4678" s="51">
        <f t="shared" si="580"/>
        <v>0.20069444444379769</v>
      </c>
      <c r="H4678" s="31" t="str">
        <f t="shared" si="576"/>
        <v>ACCEPTABLE</v>
      </c>
      <c r="J4678" s="171">
        <v>43467.45416666667</v>
      </c>
      <c r="K4678" s="171">
        <v>43467.463194444441</v>
      </c>
      <c r="L4678" s="27">
        <f t="shared" si="581"/>
        <v>9.0277777708251961E-3</v>
      </c>
      <c r="M4678" s="28" t="str">
        <f t="shared" si="582"/>
        <v>TRUE</v>
      </c>
      <c r="N4678" s="176" t="s">
        <v>39</v>
      </c>
      <c r="O4678" s="176" t="s">
        <v>821</v>
      </c>
      <c r="P4678"/>
      <c r="Q4678"/>
      <c r="R4678"/>
      <c r="S4678"/>
      <c r="T4678"/>
      <c r="U4678"/>
      <c r="V4678"/>
      <c r="W4678"/>
    </row>
    <row r="4679" spans="1:23" ht="27" customHeight="1" thickBot="1" x14ac:dyDescent="0.3">
      <c r="A4679" s="97">
        <v>20988</v>
      </c>
      <c r="B4679" s="74">
        <v>4827</v>
      </c>
      <c r="C4679" s="75" t="s">
        <v>99</v>
      </c>
      <c r="D4679" s="76">
        <v>43468.527777777781</v>
      </c>
      <c r="E4679" s="134" t="s">
        <v>41</v>
      </c>
      <c r="F4679" s="171">
        <v>43468.438194444447</v>
      </c>
      <c r="G4679" s="51">
        <f t="shared" si="580"/>
        <v>8.9583333334303461E-2</v>
      </c>
      <c r="H4679" s="31" t="str">
        <f t="shared" si="576"/>
        <v>ACCEPTABLE</v>
      </c>
      <c r="J4679" s="171">
        <v>43468.520833333336</v>
      </c>
      <c r="K4679" s="171">
        <v>43468.530555555553</v>
      </c>
      <c r="L4679" s="27">
        <f t="shared" si="581"/>
        <v>9.7222222175332718E-3</v>
      </c>
      <c r="M4679" s="28" t="str">
        <f t="shared" si="582"/>
        <v>TRUE</v>
      </c>
      <c r="N4679" s="176" t="s">
        <v>41</v>
      </c>
      <c r="O4679" s="176" t="s">
        <v>422</v>
      </c>
      <c r="P4679"/>
      <c r="Q4679"/>
      <c r="R4679"/>
      <c r="S4679"/>
      <c r="T4679"/>
      <c r="U4679"/>
      <c r="V4679"/>
      <c r="W4679"/>
    </row>
    <row r="4680" spans="1:23" ht="27" customHeight="1" thickBot="1" x14ac:dyDescent="0.3">
      <c r="A4680" s="97">
        <v>20988</v>
      </c>
      <c r="B4680" s="74">
        <v>4828</v>
      </c>
      <c r="C4680" s="75" t="s">
        <v>2075</v>
      </c>
      <c r="D4680" s="76">
        <v>43468.555555555555</v>
      </c>
      <c r="E4680" s="103" t="s">
        <v>39</v>
      </c>
      <c r="F4680" s="171">
        <v>43468.438194444447</v>
      </c>
      <c r="G4680" s="51">
        <f t="shared" si="580"/>
        <v>0.11736111110803904</v>
      </c>
      <c r="H4680" s="31" t="str">
        <f t="shared" si="576"/>
        <v>ACCEPTABLE</v>
      </c>
      <c r="J4680" s="171">
        <v>43468.545138888891</v>
      </c>
      <c r="K4680" s="171">
        <v>43468.556250000001</v>
      </c>
      <c r="L4680" s="27">
        <f t="shared" si="581"/>
        <v>1.1111111110949423E-2</v>
      </c>
      <c r="M4680" s="28" t="str">
        <f t="shared" si="582"/>
        <v>TRUE</v>
      </c>
      <c r="N4680" s="176" t="s">
        <v>39</v>
      </c>
      <c r="O4680" s="176" t="s">
        <v>684</v>
      </c>
      <c r="P4680"/>
      <c r="Q4680"/>
      <c r="R4680"/>
      <c r="S4680"/>
      <c r="T4680"/>
      <c r="U4680"/>
      <c r="V4680"/>
      <c r="W4680"/>
    </row>
    <row r="4681" spans="1:23" ht="27" customHeight="1" thickBot="1" x14ac:dyDescent="0.3">
      <c r="A4681" s="97">
        <v>20989</v>
      </c>
      <c r="B4681" s="74">
        <v>4829</v>
      </c>
      <c r="C4681" s="75" t="s">
        <v>40</v>
      </c>
      <c r="D4681" s="76">
        <v>43468.597222222219</v>
      </c>
      <c r="E4681" s="134" t="s">
        <v>41</v>
      </c>
      <c r="F4681" s="171">
        <v>43468.438194444447</v>
      </c>
      <c r="G4681" s="51">
        <f t="shared" si="580"/>
        <v>0.15902777777228039</v>
      </c>
      <c r="H4681" s="31" t="str">
        <f t="shared" si="576"/>
        <v>ACCEPTABLE</v>
      </c>
      <c r="J4681" s="171">
        <v>43468.590277777781</v>
      </c>
      <c r="K4681" s="171">
        <v>43468.602777777778</v>
      </c>
      <c r="L4681" s="27">
        <f t="shared" si="581"/>
        <v>1.2499999997089617E-2</v>
      </c>
      <c r="M4681" s="28" t="str">
        <f t="shared" si="582"/>
        <v>TRUE</v>
      </c>
      <c r="N4681" s="176" t="s">
        <v>41</v>
      </c>
      <c r="O4681" s="176" t="s">
        <v>2126</v>
      </c>
      <c r="P4681"/>
      <c r="Q4681"/>
      <c r="R4681"/>
      <c r="S4681"/>
      <c r="T4681"/>
      <c r="U4681"/>
      <c r="V4681"/>
      <c r="W4681"/>
    </row>
    <row r="4682" spans="1:23" ht="27" customHeight="1" thickBot="1" x14ac:dyDescent="0.3">
      <c r="A4682" s="97">
        <v>20989</v>
      </c>
      <c r="B4682" s="74">
        <v>4830</v>
      </c>
      <c r="C4682" s="75" t="s">
        <v>40</v>
      </c>
      <c r="D4682" s="76">
        <v>43468.625</v>
      </c>
      <c r="E4682" s="103" t="s">
        <v>39</v>
      </c>
      <c r="F4682" s="171">
        <v>43468.438194444447</v>
      </c>
      <c r="G4682" s="51">
        <f t="shared" si="580"/>
        <v>0.18680555555329192</v>
      </c>
      <c r="H4682" s="31" t="str">
        <f t="shared" si="576"/>
        <v>ACCEPTABLE</v>
      </c>
      <c r="J4682" s="171">
        <v>43468.619444444441</v>
      </c>
      <c r="K4682" s="171">
        <v>43468.631944444445</v>
      </c>
      <c r="L4682" s="27">
        <f t="shared" si="581"/>
        <v>1.2500000004365575E-2</v>
      </c>
      <c r="M4682" s="28" t="str">
        <f t="shared" si="582"/>
        <v>TRUE</v>
      </c>
      <c r="N4682" s="176" t="s">
        <v>39</v>
      </c>
      <c r="O4682" s="176" t="s">
        <v>2127</v>
      </c>
      <c r="P4682"/>
      <c r="Q4682"/>
      <c r="R4682"/>
      <c r="S4682"/>
      <c r="T4682"/>
      <c r="U4682"/>
      <c r="V4682"/>
      <c r="W4682"/>
    </row>
    <row r="4683" spans="1:23" ht="27" customHeight="1" thickBot="1" x14ac:dyDescent="0.3">
      <c r="A4683" s="97">
        <v>20990</v>
      </c>
      <c r="B4683" s="74">
        <v>4833</v>
      </c>
      <c r="C4683" s="75" t="s">
        <v>43</v>
      </c>
      <c r="D4683" s="76">
        <v>43469.09375</v>
      </c>
      <c r="E4683" s="134" t="s">
        <v>41</v>
      </c>
      <c r="F4683" s="171">
        <v>43468.95416666667</v>
      </c>
      <c r="G4683" s="51">
        <f t="shared" si="580"/>
        <v>0.13958333332993789</v>
      </c>
      <c r="H4683" s="31" t="str">
        <f t="shared" si="576"/>
        <v>ACCEPTABLE</v>
      </c>
      <c r="J4683" s="171">
        <v>43469.111111111109</v>
      </c>
      <c r="K4683" s="171">
        <v>43469.124305555553</v>
      </c>
      <c r="L4683" s="27">
        <f t="shared" si="581"/>
        <v>1.3194444443797693E-2</v>
      </c>
      <c r="M4683" s="28" t="str">
        <f t="shared" si="582"/>
        <v>TRUE</v>
      </c>
      <c r="N4683" s="176" t="s">
        <v>41</v>
      </c>
      <c r="O4683" s="176" t="s">
        <v>398</v>
      </c>
      <c r="P4683"/>
      <c r="Q4683"/>
      <c r="R4683"/>
      <c r="S4683"/>
      <c r="T4683"/>
      <c r="U4683"/>
      <c r="V4683"/>
      <c r="W4683"/>
    </row>
    <row r="4684" spans="1:23" ht="27" customHeight="1" thickBot="1" x14ac:dyDescent="0.3">
      <c r="A4684" s="97">
        <v>20990</v>
      </c>
      <c r="B4684" s="74">
        <v>4834</v>
      </c>
      <c r="C4684" s="75" t="s">
        <v>1905</v>
      </c>
      <c r="D4684" s="76">
        <v>43469.118055555555</v>
      </c>
      <c r="E4684" s="103" t="s">
        <v>39</v>
      </c>
      <c r="F4684" s="171">
        <v>43468.95416666667</v>
      </c>
      <c r="G4684" s="51">
        <f t="shared" si="580"/>
        <v>0.163888888884685</v>
      </c>
      <c r="H4684" s="31" t="str">
        <f t="shared" si="576"/>
        <v>ACCEPTABLE</v>
      </c>
      <c r="J4684" s="171">
        <v>43469.140972222223</v>
      </c>
      <c r="K4684" s="171">
        <v>43469.152777777781</v>
      </c>
      <c r="L4684" s="27">
        <f t="shared" si="581"/>
        <v>1.1805555557657499E-2</v>
      </c>
      <c r="M4684" s="28" t="str">
        <f t="shared" si="582"/>
        <v>TRUE</v>
      </c>
      <c r="N4684" s="176" t="s">
        <v>39</v>
      </c>
      <c r="O4684" s="176" t="s">
        <v>2129</v>
      </c>
      <c r="P4684"/>
      <c r="Q4684"/>
      <c r="R4684"/>
      <c r="S4684"/>
      <c r="T4684"/>
      <c r="U4684"/>
      <c r="V4684"/>
      <c r="W4684"/>
    </row>
    <row r="4685" spans="1:23" ht="27" customHeight="1" thickBot="1" x14ac:dyDescent="0.3">
      <c r="A4685" s="97">
        <v>20991</v>
      </c>
      <c r="B4685" s="74">
        <v>4835</v>
      </c>
      <c r="C4685" s="75" t="s">
        <v>1905</v>
      </c>
      <c r="D4685" s="76">
        <v>43469.545138888891</v>
      </c>
      <c r="E4685" s="74" t="s">
        <v>41</v>
      </c>
      <c r="F4685" s="171">
        <v>43469.491666666669</v>
      </c>
      <c r="G4685" s="51">
        <f t="shared" si="580"/>
        <v>5.3472222221898846E-2</v>
      </c>
      <c r="H4685" s="31" t="str">
        <f t="shared" si="576"/>
        <v>ACCEPTABLE</v>
      </c>
      <c r="J4685" s="171">
        <v>43469.549305555556</v>
      </c>
      <c r="K4685" s="171">
        <v>43469.55972222222</v>
      </c>
      <c r="L4685" s="27">
        <f t="shared" si="581"/>
        <v>1.0416666664241347E-2</v>
      </c>
      <c r="M4685" s="28" t="str">
        <f t="shared" si="582"/>
        <v>TRUE</v>
      </c>
      <c r="N4685" s="31" t="s">
        <v>41</v>
      </c>
      <c r="O4685" s="29" t="s">
        <v>2130</v>
      </c>
      <c r="P4685"/>
      <c r="Q4685"/>
      <c r="R4685"/>
      <c r="S4685"/>
      <c r="T4685"/>
      <c r="U4685"/>
      <c r="V4685"/>
      <c r="W4685"/>
    </row>
    <row r="4686" spans="1:23" ht="27" customHeight="1" thickBot="1" x14ac:dyDescent="0.3">
      <c r="A4686" s="97">
        <v>20991</v>
      </c>
      <c r="B4686" s="74">
        <v>4836</v>
      </c>
      <c r="C4686" s="75" t="s">
        <v>98</v>
      </c>
      <c r="D4686" s="76">
        <v>43469.579861111109</v>
      </c>
      <c r="E4686" s="74" t="s">
        <v>39</v>
      </c>
      <c r="F4686" s="171">
        <v>43469.491666666669</v>
      </c>
      <c r="G4686" s="51">
        <f t="shared" si="580"/>
        <v>8.819444444088731E-2</v>
      </c>
      <c r="H4686" s="31" t="str">
        <f t="shared" si="576"/>
        <v>ACCEPTABLE</v>
      </c>
      <c r="J4686" s="171">
        <v>43469.579861111109</v>
      </c>
      <c r="K4686" s="171">
        <v>43469.588888888888</v>
      </c>
      <c r="L4686" s="27">
        <f t="shared" si="581"/>
        <v>9.0277777781011537E-3</v>
      </c>
      <c r="M4686" s="28" t="str">
        <f t="shared" si="582"/>
        <v>TRUE</v>
      </c>
      <c r="N4686" s="31" t="s">
        <v>39</v>
      </c>
      <c r="O4686" s="29" t="s">
        <v>398</v>
      </c>
      <c r="P4686"/>
      <c r="Q4686"/>
      <c r="R4686"/>
      <c r="S4686"/>
      <c r="T4686"/>
      <c r="U4686"/>
      <c r="V4686"/>
      <c r="W4686"/>
    </row>
    <row r="4687" spans="1:23" ht="27" customHeight="1" thickBot="1" x14ac:dyDescent="0.3">
      <c r="A4687" s="97">
        <v>20991</v>
      </c>
      <c r="B4687" s="74">
        <v>4838</v>
      </c>
      <c r="C4687" s="75" t="s">
        <v>1905</v>
      </c>
      <c r="D4687" s="76">
        <v>43469.979166666664</v>
      </c>
      <c r="E4687" s="74" t="s">
        <v>39</v>
      </c>
      <c r="F4687" s="171">
        <v>43469.729166666664</v>
      </c>
      <c r="G4687" s="51">
        <f t="shared" si="580"/>
        <v>0.25</v>
      </c>
      <c r="H4687" s="31" t="str">
        <f t="shared" si="576"/>
        <v>ACCEPTABLE</v>
      </c>
      <c r="J4687" s="171">
        <v>43469.96875</v>
      </c>
      <c r="K4687" s="171">
        <v>43469.981249999997</v>
      </c>
      <c r="L4687" s="27">
        <f t="shared" si="581"/>
        <v>1.2499999997089617E-2</v>
      </c>
      <c r="M4687" s="28" t="str">
        <f t="shared" si="582"/>
        <v>TRUE</v>
      </c>
      <c r="N4687" s="31" t="s">
        <v>39</v>
      </c>
      <c r="O4687" s="29" t="s">
        <v>2131</v>
      </c>
      <c r="P4687"/>
      <c r="Q4687"/>
      <c r="R4687"/>
      <c r="S4687"/>
      <c r="T4687"/>
      <c r="U4687"/>
      <c r="V4687"/>
      <c r="W4687"/>
    </row>
    <row r="4688" spans="1:23" ht="27" customHeight="1" thickBot="1" x14ac:dyDescent="0.3">
      <c r="A4688" s="97">
        <v>20992</v>
      </c>
      <c r="B4688" s="74">
        <v>4839</v>
      </c>
      <c r="C4688" s="75" t="s">
        <v>1905</v>
      </c>
      <c r="D4688" s="76">
        <v>43470.111111111109</v>
      </c>
      <c r="E4688" s="74" t="s">
        <v>41</v>
      </c>
      <c r="F4688" s="171">
        <v>43469.729166666664</v>
      </c>
      <c r="G4688" s="51">
        <f t="shared" si="580"/>
        <v>0.38194444444525288</v>
      </c>
      <c r="H4688" s="31" t="str">
        <f t="shared" si="576"/>
        <v>ACCEPTABLE</v>
      </c>
      <c r="J4688" s="171">
        <v>43470.11041666667</v>
      </c>
      <c r="K4688" s="171">
        <v>43470.118055555555</v>
      </c>
      <c r="L4688" s="27">
        <f t="shared" si="581"/>
        <v>7.6388888846850023E-3</v>
      </c>
      <c r="M4688" s="28" t="str">
        <f t="shared" si="582"/>
        <v>TRUE</v>
      </c>
      <c r="N4688" s="31" t="s">
        <v>41</v>
      </c>
      <c r="O4688" s="29" t="s">
        <v>2132</v>
      </c>
      <c r="P4688"/>
      <c r="Q4688"/>
      <c r="R4688"/>
      <c r="S4688"/>
      <c r="T4688"/>
      <c r="U4688"/>
      <c r="V4688"/>
      <c r="W4688"/>
    </row>
    <row r="4689" spans="1:23" ht="27" customHeight="1" thickBot="1" x14ac:dyDescent="0.3">
      <c r="A4689" s="97">
        <v>20992</v>
      </c>
      <c r="B4689" s="74">
        <v>4840</v>
      </c>
      <c r="C4689" s="75" t="s">
        <v>98</v>
      </c>
      <c r="D4689" s="76">
        <v>43470.145833333336</v>
      </c>
      <c r="E4689" s="74" t="s">
        <v>39</v>
      </c>
      <c r="F4689" s="171">
        <v>43469.729166666664</v>
      </c>
      <c r="G4689" s="51">
        <f t="shared" si="580"/>
        <v>0.41666666667151731</v>
      </c>
      <c r="H4689" s="31" t="str">
        <f t="shared" si="576"/>
        <v>ACCEPTABLE</v>
      </c>
      <c r="J4689" s="171">
        <v>43470.145833333336</v>
      </c>
      <c r="K4689" s="171">
        <v>43470.165972222225</v>
      </c>
      <c r="L4689" s="27">
        <f t="shared" si="581"/>
        <v>2.0138888889050577E-2</v>
      </c>
      <c r="M4689" s="28" t="str">
        <f t="shared" si="582"/>
        <v>TRUE</v>
      </c>
      <c r="N4689" s="31" t="s">
        <v>39</v>
      </c>
      <c r="O4689" s="29" t="s">
        <v>2133</v>
      </c>
      <c r="P4689"/>
      <c r="Q4689"/>
      <c r="R4689"/>
      <c r="S4689"/>
      <c r="T4689"/>
      <c r="U4689"/>
      <c r="V4689"/>
      <c r="W4689"/>
    </row>
    <row r="4690" spans="1:23" ht="27" customHeight="1" thickBot="1" x14ac:dyDescent="0.3">
      <c r="A4690" s="97">
        <v>20992</v>
      </c>
      <c r="B4690" s="74">
        <v>4840</v>
      </c>
      <c r="C4690" s="75" t="s">
        <v>98</v>
      </c>
      <c r="D4690" s="76">
        <v>43470.5625</v>
      </c>
      <c r="E4690" s="74" t="s">
        <v>39</v>
      </c>
      <c r="F4690" s="171">
        <v>43470.382638888892</v>
      </c>
      <c r="G4690" s="51">
        <f t="shared" ref="G4690" si="583">IF(D4690="","",D4690-F4690)</f>
        <v>0.17986111110803904</v>
      </c>
      <c r="H4690" s="31" t="str">
        <f t="shared" si="576"/>
        <v>ACCEPTABLE</v>
      </c>
      <c r="J4690" s="171">
        <v>43470.612500000003</v>
      </c>
      <c r="K4690" s="171">
        <v>43470.621527777781</v>
      </c>
      <c r="L4690" s="27">
        <f t="shared" si="581"/>
        <v>9.0277777781011537E-3</v>
      </c>
      <c r="M4690" s="28" t="str">
        <f t="shared" si="582"/>
        <v>TRUE</v>
      </c>
      <c r="N4690" s="31" t="s">
        <v>39</v>
      </c>
      <c r="O4690" s="29" t="s">
        <v>369</v>
      </c>
      <c r="P4690"/>
      <c r="Q4690"/>
      <c r="R4690"/>
      <c r="S4690"/>
      <c r="T4690"/>
      <c r="U4690"/>
      <c r="V4690"/>
      <c r="W4690"/>
    </row>
    <row r="4691" spans="1:23" ht="27" customHeight="1" thickBot="1" x14ac:dyDescent="0.3">
      <c r="A4691" s="97">
        <v>20992</v>
      </c>
      <c r="B4691" s="74">
        <v>4841</v>
      </c>
      <c r="C4691" s="75" t="s">
        <v>98</v>
      </c>
      <c r="D4691" s="76">
        <v>43471.131944444445</v>
      </c>
      <c r="E4691" s="74" t="s">
        <v>41</v>
      </c>
      <c r="F4691" s="171">
        <v>43470.734027777777</v>
      </c>
      <c r="G4691" s="51">
        <f t="shared" ref="G4691" si="584">IF(D4691="","",D4691-F4691)</f>
        <v>0.39791666666860692</v>
      </c>
      <c r="H4691" s="31" t="str">
        <f t="shared" si="576"/>
        <v>ACCEPTABLE</v>
      </c>
      <c r="J4691" s="171">
        <v>43471.193055555559</v>
      </c>
      <c r="K4691" s="171">
        <v>43471.202777777777</v>
      </c>
      <c r="L4691" s="27">
        <f t="shared" si="581"/>
        <v>9.7222222175332718E-3</v>
      </c>
      <c r="M4691" s="28" t="str">
        <f t="shared" si="582"/>
        <v>TRUE</v>
      </c>
      <c r="N4691" s="31" t="s">
        <v>41</v>
      </c>
      <c r="O4691" s="29" t="s">
        <v>398</v>
      </c>
      <c r="P4691"/>
      <c r="Q4691"/>
      <c r="R4691"/>
      <c r="S4691"/>
      <c r="T4691"/>
      <c r="U4691"/>
      <c r="V4691"/>
      <c r="W4691"/>
    </row>
    <row r="4692" spans="1:23" ht="27" customHeight="1" thickBot="1" x14ac:dyDescent="0.3">
      <c r="A4692" s="97">
        <v>20992</v>
      </c>
      <c r="B4692" s="74">
        <v>4842</v>
      </c>
      <c r="C4692" s="75" t="s">
        <v>1905</v>
      </c>
      <c r="D4692" s="76">
        <v>43471.222222222219</v>
      </c>
      <c r="E4692" s="74" t="s">
        <v>39</v>
      </c>
      <c r="F4692" s="171">
        <v>43471.218055555553</v>
      </c>
      <c r="G4692" s="51">
        <f t="shared" si="580"/>
        <v>4.166666665696539E-3</v>
      </c>
      <c r="H4692" s="31" t="str">
        <f t="shared" si="576"/>
        <v>TOO LATE</v>
      </c>
      <c r="J4692" s="171">
        <v>43471.223611111112</v>
      </c>
      <c r="K4692" s="171">
        <v>43471.234027777777</v>
      </c>
      <c r="L4692" s="27">
        <f t="shared" si="581"/>
        <v>1.0416666664241347E-2</v>
      </c>
      <c r="M4692" s="28" t="str">
        <f t="shared" si="582"/>
        <v>TRUE</v>
      </c>
      <c r="N4692" s="31" t="s">
        <v>39</v>
      </c>
      <c r="O4692" s="29" t="s">
        <v>2134</v>
      </c>
      <c r="P4692"/>
      <c r="Q4692"/>
      <c r="R4692"/>
      <c r="S4692"/>
      <c r="T4692"/>
      <c r="U4692"/>
      <c r="V4692"/>
      <c r="W4692"/>
    </row>
    <row r="4693" spans="1:23" ht="27" customHeight="1" thickBot="1" x14ac:dyDescent="0.3">
      <c r="A4693" s="172">
        <v>20993</v>
      </c>
      <c r="B4693" s="173">
        <v>4843</v>
      </c>
      <c r="C4693" s="174" t="s">
        <v>1905</v>
      </c>
      <c r="D4693" s="175">
        <v>43471.260416666664</v>
      </c>
      <c r="E4693" s="173" t="s">
        <v>41</v>
      </c>
      <c r="F4693" s="171">
        <v>43471.218055555553</v>
      </c>
      <c r="G4693" s="51">
        <f t="shared" si="580"/>
        <v>4.2361111110949423E-2</v>
      </c>
      <c r="H4693" s="31" t="str">
        <f t="shared" si="576"/>
        <v>ACCEPTABLE</v>
      </c>
      <c r="I4693" s="29" t="s">
        <v>2128</v>
      </c>
      <c r="J4693" s="171">
        <v>43471.259722222225</v>
      </c>
      <c r="K4693" s="171">
        <v>43471.270138888889</v>
      </c>
      <c r="L4693" s="27">
        <f t="shared" si="581"/>
        <v>1.0416666664241347E-2</v>
      </c>
      <c r="M4693" s="28" t="str">
        <f t="shared" si="582"/>
        <v>TRUE</v>
      </c>
      <c r="N4693" s="31" t="s">
        <v>41</v>
      </c>
      <c r="O4693" s="29" t="s">
        <v>2000</v>
      </c>
      <c r="P4693"/>
      <c r="Q4693"/>
      <c r="R4693"/>
      <c r="S4693"/>
      <c r="T4693"/>
      <c r="U4693"/>
      <c r="V4693"/>
      <c r="W4693"/>
    </row>
    <row r="4694" spans="1:23" ht="27" customHeight="1" thickBot="1" x14ac:dyDescent="0.3">
      <c r="A4694" s="172">
        <v>20993</v>
      </c>
      <c r="B4694" s="173">
        <v>4844</v>
      </c>
      <c r="C4694" s="174" t="s">
        <v>98</v>
      </c>
      <c r="D4694" s="175">
        <v>43471.295138888891</v>
      </c>
      <c r="E4694" s="173" t="s">
        <v>39</v>
      </c>
      <c r="F4694" s="171">
        <v>43471.218055555553</v>
      </c>
      <c r="G4694" s="51">
        <f t="shared" si="580"/>
        <v>7.7083333337213844E-2</v>
      </c>
      <c r="H4694" s="31" t="str">
        <f t="shared" ref="H4694:H4742" si="585">IF(D4694-F4694&lt;0,"TOO LATE",IF(G4694="","",IF(OR(DAY(D4694-F4694)&gt;1,AND(HOUR(D4694-F4694)&gt;HOUR("0:59"),(SIGN(D4694-F4694)=1))),"ACCEPTABLE","TOO LATE")))</f>
        <v>ACCEPTABLE</v>
      </c>
      <c r="I4694" s="29" t="s">
        <v>2128</v>
      </c>
      <c r="J4694" s="171">
        <v>43471.298611111109</v>
      </c>
      <c r="K4694" s="171">
        <v>43471.309027777781</v>
      </c>
      <c r="L4694" s="27">
        <f t="shared" si="581"/>
        <v>1.0416666671517305E-2</v>
      </c>
      <c r="M4694" s="28" t="str">
        <f t="shared" si="582"/>
        <v>TRUE</v>
      </c>
      <c r="N4694" s="31" t="s">
        <v>39</v>
      </c>
      <c r="O4694" s="29" t="s">
        <v>2135</v>
      </c>
      <c r="P4694"/>
      <c r="Q4694"/>
      <c r="R4694"/>
      <c r="S4694"/>
      <c r="T4694"/>
      <c r="U4694"/>
      <c r="V4694"/>
      <c r="W4694"/>
    </row>
    <row r="4695" spans="1:23" ht="27" customHeight="1" thickBot="1" x14ac:dyDescent="0.3">
      <c r="A4695" s="172">
        <v>20993</v>
      </c>
      <c r="B4695" s="173">
        <v>4847</v>
      </c>
      <c r="C4695" s="174" t="s">
        <v>98</v>
      </c>
      <c r="D4695" s="175">
        <v>43472.319444444445</v>
      </c>
      <c r="E4695" s="173" t="s">
        <v>41</v>
      </c>
      <c r="F4695" s="171">
        <v>43472.228472222225</v>
      </c>
      <c r="G4695" s="51">
        <f t="shared" si="580"/>
        <v>9.0972222220443655E-2</v>
      </c>
      <c r="H4695" s="31" t="str">
        <f t="shared" si="585"/>
        <v>ACCEPTABLE</v>
      </c>
      <c r="J4695" s="171">
        <v>43472.354861111111</v>
      </c>
      <c r="K4695" s="171">
        <v>43472.364583333336</v>
      </c>
      <c r="L4695" s="27">
        <f>IF(OR(K4695="",J4695=""), "Incomplete Data", K4695-J4695)</f>
        <v>9.7222222248092294E-3</v>
      </c>
      <c r="M4695" s="28" t="str">
        <f>_xlfn.IFS(OR(J4695=0,K4695=0,L4695=""), "Incomplete Data", OR(L4695&gt;$M$5,L4695&lt;-$M$5),"FALSE",  OR(L4695&lt;=$M$5,L4695&gt;-$M$5), "TRUE")</f>
        <v>TRUE</v>
      </c>
      <c r="N4695" s="31" t="s">
        <v>41</v>
      </c>
      <c r="O4695" s="29" t="s">
        <v>44</v>
      </c>
      <c r="P4695"/>
      <c r="Q4695"/>
      <c r="R4695"/>
      <c r="S4695"/>
      <c r="T4695"/>
      <c r="U4695"/>
      <c r="V4695"/>
      <c r="W4695"/>
    </row>
    <row r="4696" spans="1:23" ht="27" customHeight="1" thickBot="1" x14ac:dyDescent="0.3">
      <c r="A4696" s="172">
        <v>20993</v>
      </c>
      <c r="B4696" s="173">
        <v>4848</v>
      </c>
      <c r="C4696" s="174" t="s">
        <v>1905</v>
      </c>
      <c r="D4696" s="175">
        <v>43472.347222222219</v>
      </c>
      <c r="E4696" s="173" t="s">
        <v>39</v>
      </c>
      <c r="F4696" s="171">
        <v>43472.228472222225</v>
      </c>
      <c r="G4696" s="51">
        <f t="shared" ref="G4696" si="586">IF(D4696="","",D4696-F4696)</f>
        <v>0.11874999999417923</v>
      </c>
      <c r="H4696" s="31" t="str">
        <f t="shared" si="585"/>
        <v>ACCEPTABLE</v>
      </c>
      <c r="J4696" s="171">
        <v>43472.381944444445</v>
      </c>
      <c r="K4696" s="171">
        <v>43472.393055555556</v>
      </c>
      <c r="L4696" s="27">
        <f t="shared" ref="L4696:L4736" si="587">IF(OR(K4696="",J4696=""), "Incomplete Data", K4696-J4696)</f>
        <v>1.1111111110949423E-2</v>
      </c>
      <c r="M4696" s="28" t="str">
        <f t="shared" ref="M4696:M4736" si="588">_xlfn.IFS(OR(J4696=0,K4696=0,L4696=""), "Incomplete Data", OR(L4696&gt;$M$5,L4696&lt;-$M$5),"FALSE",  OR(L4696&lt;=$M$5,L4696&gt;-$M$5), "TRUE")</f>
        <v>TRUE</v>
      </c>
      <c r="N4696" s="31" t="s">
        <v>39</v>
      </c>
      <c r="O4696" s="29" t="s">
        <v>725</v>
      </c>
      <c r="P4696"/>
      <c r="Q4696"/>
      <c r="R4696"/>
      <c r="S4696"/>
      <c r="T4696"/>
      <c r="U4696"/>
      <c r="V4696"/>
      <c r="W4696"/>
    </row>
    <row r="4697" spans="1:23" ht="27" customHeight="1" thickBot="1" x14ac:dyDescent="0.3">
      <c r="A4697" s="97">
        <v>20994</v>
      </c>
      <c r="B4697" s="74">
        <v>4849</v>
      </c>
      <c r="C4697" s="75" t="s">
        <v>2075</v>
      </c>
      <c r="D4697" s="76">
        <v>43472.413194444445</v>
      </c>
      <c r="E4697" s="74" t="s">
        <v>41</v>
      </c>
      <c r="F4697" s="171">
        <v>43472.228472222225</v>
      </c>
      <c r="G4697" s="51">
        <f t="shared" si="580"/>
        <v>0.18472222222044365</v>
      </c>
      <c r="H4697" s="31" t="str">
        <f t="shared" si="585"/>
        <v>ACCEPTABLE</v>
      </c>
      <c r="J4697" s="171">
        <v>43472.406944444447</v>
      </c>
      <c r="K4697" s="171">
        <v>43472.416666666664</v>
      </c>
      <c r="L4697" s="27">
        <f t="shared" si="587"/>
        <v>9.7222222175332718E-3</v>
      </c>
      <c r="M4697" s="28" t="str">
        <f t="shared" si="588"/>
        <v>TRUE</v>
      </c>
      <c r="N4697" s="31" t="s">
        <v>41</v>
      </c>
      <c r="O4697" s="29" t="s">
        <v>2136</v>
      </c>
      <c r="P4697"/>
      <c r="Q4697"/>
      <c r="R4697"/>
      <c r="S4697"/>
      <c r="T4697"/>
      <c r="U4697"/>
      <c r="V4697"/>
      <c r="W4697"/>
    </row>
    <row r="4698" spans="1:23" ht="27" customHeight="1" thickBot="1" x14ac:dyDescent="0.3">
      <c r="A4698" s="97">
        <v>20994</v>
      </c>
      <c r="B4698" s="74">
        <v>4850</v>
      </c>
      <c r="C4698" s="75" t="s">
        <v>51</v>
      </c>
      <c r="D4698" s="76">
        <v>43472.447916666664</v>
      </c>
      <c r="E4698" s="74" t="s">
        <v>39</v>
      </c>
      <c r="F4698" s="171">
        <v>43472.228472222225</v>
      </c>
      <c r="G4698" s="51">
        <f t="shared" si="580"/>
        <v>0.21944444443943212</v>
      </c>
      <c r="H4698" s="31" t="str">
        <f t="shared" si="585"/>
        <v>ACCEPTABLE</v>
      </c>
      <c r="J4698" s="171">
        <v>43472.438194444447</v>
      </c>
      <c r="K4698" s="171">
        <v>43472.447222222225</v>
      </c>
      <c r="L4698" s="27">
        <f t="shared" si="587"/>
        <v>9.0277777781011537E-3</v>
      </c>
      <c r="M4698" s="28" t="str">
        <f t="shared" si="588"/>
        <v>TRUE</v>
      </c>
      <c r="N4698" s="31" t="s">
        <v>39</v>
      </c>
      <c r="O4698" s="29" t="s">
        <v>181</v>
      </c>
      <c r="P4698"/>
      <c r="Q4698"/>
      <c r="R4698"/>
      <c r="S4698"/>
      <c r="T4698"/>
      <c r="U4698"/>
      <c r="V4698"/>
      <c r="W4698"/>
    </row>
    <row r="4699" spans="1:23" ht="27" customHeight="1" thickBot="1" x14ac:dyDescent="0.3">
      <c r="A4699" s="97">
        <v>20995</v>
      </c>
      <c r="B4699" s="74">
        <v>4851</v>
      </c>
      <c r="C4699" s="75" t="s">
        <v>1905</v>
      </c>
      <c r="D4699" s="76">
        <v>43473.003472222219</v>
      </c>
      <c r="E4699" s="74" t="s">
        <v>41</v>
      </c>
      <c r="F4699" s="171">
        <v>43472.722916666666</v>
      </c>
      <c r="G4699" s="51">
        <f t="shared" si="580"/>
        <v>0.28055555555329192</v>
      </c>
      <c r="H4699" s="31" t="str">
        <f t="shared" si="585"/>
        <v>ACCEPTABLE</v>
      </c>
      <c r="J4699" s="171">
        <v>43472.994444444441</v>
      </c>
      <c r="K4699" s="171">
        <v>43473.005555555559</v>
      </c>
      <c r="L4699" s="27">
        <f t="shared" si="587"/>
        <v>1.1111111118225381E-2</v>
      </c>
      <c r="M4699" s="28" t="str">
        <f t="shared" si="588"/>
        <v>TRUE</v>
      </c>
      <c r="N4699" s="31" t="s">
        <v>41</v>
      </c>
      <c r="O4699" s="29" t="s">
        <v>1823</v>
      </c>
      <c r="P4699"/>
      <c r="Q4699"/>
      <c r="R4699"/>
      <c r="S4699"/>
      <c r="T4699"/>
      <c r="U4699"/>
      <c r="V4699"/>
      <c r="W4699"/>
    </row>
    <row r="4700" spans="1:23" ht="27" customHeight="1" thickBot="1" x14ac:dyDescent="0.3">
      <c r="A4700" s="97">
        <v>20995</v>
      </c>
      <c r="B4700" s="74">
        <v>4852</v>
      </c>
      <c r="C4700" s="75" t="s">
        <v>98</v>
      </c>
      <c r="D4700" s="76">
        <v>43473.038194444445</v>
      </c>
      <c r="E4700" s="74" t="s">
        <v>39</v>
      </c>
      <c r="F4700" s="171">
        <v>43472.722916666666</v>
      </c>
      <c r="G4700" s="51">
        <f t="shared" si="580"/>
        <v>0.31527777777955635</v>
      </c>
      <c r="H4700" s="31" t="str">
        <f t="shared" si="585"/>
        <v>ACCEPTABLE</v>
      </c>
      <c r="J4700" s="171">
        <v>43473.040972222225</v>
      </c>
      <c r="K4700" s="171">
        <v>43473.050694444442</v>
      </c>
      <c r="L4700" s="27">
        <f t="shared" si="587"/>
        <v>9.7222222175332718E-3</v>
      </c>
      <c r="M4700" s="28" t="str">
        <f t="shared" si="588"/>
        <v>TRUE</v>
      </c>
      <c r="N4700" s="31" t="s">
        <v>39</v>
      </c>
      <c r="O4700" s="29" t="s">
        <v>398</v>
      </c>
      <c r="P4700"/>
      <c r="Q4700"/>
      <c r="R4700"/>
      <c r="S4700"/>
      <c r="T4700"/>
      <c r="U4700"/>
      <c r="V4700"/>
      <c r="W4700"/>
    </row>
    <row r="4701" spans="1:23" ht="27" customHeight="1" thickBot="1" x14ac:dyDescent="0.3">
      <c r="A4701" s="97">
        <v>20994</v>
      </c>
      <c r="B4701" s="74">
        <v>4853</v>
      </c>
      <c r="C4701" s="75" t="s">
        <v>51</v>
      </c>
      <c r="D4701" s="76">
        <v>43473.631944444445</v>
      </c>
      <c r="E4701" s="74" t="s">
        <v>41</v>
      </c>
      <c r="F4701" s="171">
        <v>43473.515277777777</v>
      </c>
      <c r="G4701" s="51">
        <f t="shared" si="580"/>
        <v>0.11666666666860692</v>
      </c>
      <c r="H4701" s="31" t="str">
        <f t="shared" si="585"/>
        <v>ACCEPTABLE</v>
      </c>
      <c r="J4701" s="171">
        <v>43473.624305555553</v>
      </c>
      <c r="K4701" s="171">
        <v>43473.635416666664</v>
      </c>
      <c r="L4701" s="27">
        <f t="shared" si="587"/>
        <v>1.1111111110949423E-2</v>
      </c>
      <c r="M4701" s="28" t="str">
        <f t="shared" si="588"/>
        <v>TRUE</v>
      </c>
      <c r="N4701" s="31" t="s">
        <v>41</v>
      </c>
      <c r="O4701" s="29" t="s">
        <v>2137</v>
      </c>
      <c r="P4701"/>
      <c r="Q4701"/>
      <c r="R4701"/>
      <c r="S4701"/>
      <c r="T4701"/>
      <c r="U4701"/>
      <c r="V4701"/>
      <c r="W4701"/>
    </row>
    <row r="4702" spans="1:23" ht="27" customHeight="1" thickBot="1" x14ac:dyDescent="0.3">
      <c r="A4702" s="172">
        <v>20994</v>
      </c>
      <c r="B4702" s="173">
        <v>4854</v>
      </c>
      <c r="C4702" s="174" t="s">
        <v>2075</v>
      </c>
      <c r="D4702" s="175">
        <v>43473.659722222219</v>
      </c>
      <c r="E4702" s="173" t="s">
        <v>39</v>
      </c>
      <c r="F4702" s="171">
        <v>43473.515277777777</v>
      </c>
      <c r="G4702" s="51">
        <f t="shared" si="580"/>
        <v>0.1444444444423425</v>
      </c>
      <c r="H4702" s="31" t="str">
        <f t="shared" si="585"/>
        <v>ACCEPTABLE</v>
      </c>
      <c r="J4702" s="171">
        <v>43473.660416666666</v>
      </c>
      <c r="K4702" s="171">
        <v>43473.675694444442</v>
      </c>
      <c r="L4702" s="27">
        <f t="shared" si="587"/>
        <v>1.5277777776645962E-2</v>
      </c>
      <c r="M4702" s="28" t="str">
        <f t="shared" si="588"/>
        <v>TRUE</v>
      </c>
      <c r="N4702" s="31" t="s">
        <v>39</v>
      </c>
      <c r="O4702" s="29" t="s">
        <v>2138</v>
      </c>
      <c r="P4702"/>
      <c r="Q4702"/>
      <c r="R4702"/>
      <c r="S4702"/>
      <c r="T4702"/>
      <c r="U4702"/>
      <c r="V4702"/>
      <c r="W4702"/>
    </row>
    <row r="4703" spans="1:23" ht="27" customHeight="1" thickBot="1" x14ac:dyDescent="0.3">
      <c r="A4703" s="172">
        <v>20996</v>
      </c>
      <c r="B4703" s="173">
        <v>4855</v>
      </c>
      <c r="C4703" s="174" t="s">
        <v>1905</v>
      </c>
      <c r="D4703" s="175">
        <v>43473.697916666664</v>
      </c>
      <c r="E4703" s="173" t="s">
        <v>41</v>
      </c>
      <c r="F4703" s="171">
        <v>43473.515277777777</v>
      </c>
      <c r="G4703" s="51">
        <f t="shared" si="580"/>
        <v>0.18263888888759539</v>
      </c>
      <c r="H4703" s="31" t="str">
        <f t="shared" si="585"/>
        <v>ACCEPTABLE</v>
      </c>
      <c r="J4703" s="171">
        <v>43473.692361111112</v>
      </c>
      <c r="K4703" s="171">
        <v>43473.704861111109</v>
      </c>
      <c r="L4703" s="27">
        <f t="shared" si="587"/>
        <v>1.2499999997089617E-2</v>
      </c>
      <c r="M4703" s="28" t="str">
        <f t="shared" si="588"/>
        <v>TRUE</v>
      </c>
      <c r="N4703" s="31" t="s">
        <v>41</v>
      </c>
      <c r="O4703" s="29" t="s">
        <v>1918</v>
      </c>
      <c r="P4703"/>
      <c r="Q4703"/>
      <c r="R4703"/>
      <c r="S4703"/>
      <c r="T4703"/>
      <c r="U4703"/>
      <c r="V4703"/>
      <c r="W4703"/>
    </row>
    <row r="4704" spans="1:23" ht="27" customHeight="1" thickBot="1" x14ac:dyDescent="0.3">
      <c r="A4704" s="172">
        <v>20996</v>
      </c>
      <c r="B4704" s="173">
        <v>4856</v>
      </c>
      <c r="C4704" s="174" t="s">
        <v>1905</v>
      </c>
      <c r="D4704" s="175">
        <v>43473.729166666664</v>
      </c>
      <c r="E4704" s="173" t="s">
        <v>39</v>
      </c>
      <c r="F4704" s="171">
        <v>43473.515277777777</v>
      </c>
      <c r="G4704" s="51">
        <f t="shared" si="580"/>
        <v>0.21388888888759539</v>
      </c>
      <c r="H4704" s="31" t="str">
        <f t="shared" si="585"/>
        <v>ACCEPTABLE</v>
      </c>
      <c r="J4704" s="171">
        <v>43473.720833333333</v>
      </c>
      <c r="K4704" s="171">
        <v>43473.731249999997</v>
      </c>
      <c r="L4704" s="27">
        <f t="shared" si="587"/>
        <v>1.0416666664241347E-2</v>
      </c>
      <c r="M4704" s="28" t="str">
        <f t="shared" si="588"/>
        <v>TRUE</v>
      </c>
      <c r="N4704" s="31" t="s">
        <v>39</v>
      </c>
      <c r="O4704" s="29" t="s">
        <v>1918</v>
      </c>
      <c r="P4704"/>
      <c r="Q4704"/>
      <c r="R4704"/>
      <c r="S4704"/>
      <c r="T4704"/>
      <c r="U4704"/>
      <c r="V4704"/>
      <c r="W4704"/>
    </row>
    <row r="4705" spans="1:23" ht="27" customHeight="1" thickBot="1" x14ac:dyDescent="0.3">
      <c r="A4705" s="172">
        <v>20995</v>
      </c>
      <c r="B4705" s="173">
        <v>4857</v>
      </c>
      <c r="C4705" s="174" t="s">
        <v>98</v>
      </c>
      <c r="D4705" s="175">
        <v>43473.767361111109</v>
      </c>
      <c r="E4705" s="173" t="s">
        <v>41</v>
      </c>
      <c r="F4705" s="171">
        <v>43473.71597222222</v>
      </c>
      <c r="G4705" s="51">
        <f t="shared" si="580"/>
        <v>5.1388888889050577E-2</v>
      </c>
      <c r="H4705" s="31" t="str">
        <f t="shared" si="585"/>
        <v>ACCEPTABLE</v>
      </c>
      <c r="J4705" s="171">
        <v>43473.768055555556</v>
      </c>
      <c r="K4705" s="171">
        <v>43473.772222222222</v>
      </c>
      <c r="L4705" s="27">
        <f t="shared" si="587"/>
        <v>4.166666665696539E-3</v>
      </c>
      <c r="M4705" s="28" t="str">
        <f t="shared" si="588"/>
        <v>TRUE</v>
      </c>
      <c r="N4705" s="31" t="s">
        <v>41</v>
      </c>
      <c r="O4705" s="29" t="s">
        <v>44</v>
      </c>
      <c r="P4705"/>
      <c r="Q4705"/>
      <c r="R4705"/>
      <c r="S4705"/>
      <c r="T4705"/>
      <c r="U4705"/>
      <c r="V4705"/>
      <c r="W4705"/>
    </row>
    <row r="4706" spans="1:23" ht="27" customHeight="1" thickBot="1" x14ac:dyDescent="0.3">
      <c r="A4706" s="97">
        <v>20995</v>
      </c>
      <c r="B4706" s="74">
        <v>4858</v>
      </c>
      <c r="C4706" s="75" t="s">
        <v>1905</v>
      </c>
      <c r="D4706" s="76">
        <v>43473.795138888891</v>
      </c>
      <c r="E4706" s="74" t="s">
        <v>39</v>
      </c>
      <c r="F4706" s="171">
        <v>43473.71597222222</v>
      </c>
      <c r="G4706" s="51">
        <f t="shared" si="580"/>
        <v>7.9166666670062114E-2</v>
      </c>
      <c r="H4706" s="31" t="str">
        <f t="shared" si="585"/>
        <v>ACCEPTABLE</v>
      </c>
      <c r="J4706" s="171">
        <v>43473.80972222222</v>
      </c>
      <c r="K4706" s="171">
        <v>43473.818055555559</v>
      </c>
      <c r="L4706" s="27">
        <f t="shared" si="587"/>
        <v>8.3333333386690356E-3</v>
      </c>
      <c r="M4706" s="28" t="str">
        <f t="shared" si="588"/>
        <v>TRUE</v>
      </c>
      <c r="N4706" s="31" t="s">
        <v>39</v>
      </c>
      <c r="O4706" s="29" t="s">
        <v>1907</v>
      </c>
      <c r="P4706"/>
      <c r="Q4706"/>
      <c r="R4706"/>
      <c r="S4706"/>
      <c r="T4706"/>
      <c r="U4706"/>
      <c r="V4706"/>
      <c r="W4706"/>
    </row>
    <row r="4707" spans="1:23" ht="27" customHeight="1" thickBot="1" x14ac:dyDescent="0.3">
      <c r="A4707" s="97">
        <v>20997</v>
      </c>
      <c r="B4707" s="74">
        <v>4859</v>
      </c>
      <c r="C4707" s="75" t="s">
        <v>2075</v>
      </c>
      <c r="D4707" s="76">
        <v>43474.486111111109</v>
      </c>
      <c r="E4707" s="74" t="s">
        <v>41</v>
      </c>
      <c r="F4707" s="171">
        <v>43474.275694444441</v>
      </c>
      <c r="G4707" s="51">
        <f t="shared" si="580"/>
        <v>0.21041666666860692</v>
      </c>
      <c r="H4707" s="31" t="str">
        <f t="shared" si="585"/>
        <v>ACCEPTABLE</v>
      </c>
      <c r="J4707" s="171">
        <v>43474.48333333333</v>
      </c>
      <c r="K4707" s="171">
        <v>43474.493055555555</v>
      </c>
      <c r="L4707" s="27">
        <f t="shared" si="587"/>
        <v>9.7222222248092294E-3</v>
      </c>
      <c r="M4707" s="28" t="str">
        <f t="shared" si="588"/>
        <v>TRUE</v>
      </c>
      <c r="N4707" s="31" t="s">
        <v>41</v>
      </c>
      <c r="O4707" s="29" t="s">
        <v>1557</v>
      </c>
      <c r="P4707"/>
      <c r="Q4707"/>
      <c r="R4707"/>
      <c r="S4707"/>
      <c r="T4707"/>
      <c r="U4707"/>
      <c r="V4707"/>
      <c r="W4707"/>
    </row>
    <row r="4708" spans="1:23" ht="27" customHeight="1" thickBot="1" x14ac:dyDescent="0.3">
      <c r="A4708" s="97">
        <v>20997</v>
      </c>
      <c r="B4708" s="74">
        <v>4860</v>
      </c>
      <c r="C4708" s="75" t="s">
        <v>51</v>
      </c>
      <c r="D4708" s="76">
        <v>43474.513888888891</v>
      </c>
      <c r="E4708" s="74" t="s">
        <v>39</v>
      </c>
      <c r="F4708" s="171">
        <v>43474.275694444441</v>
      </c>
      <c r="G4708" s="51">
        <f t="shared" si="580"/>
        <v>0.23819444444961846</v>
      </c>
      <c r="H4708" s="31" t="str">
        <f t="shared" si="585"/>
        <v>ACCEPTABLE</v>
      </c>
      <c r="J4708" s="171">
        <v>43474.513888888891</v>
      </c>
      <c r="K4708" s="171">
        <v>43474.523611111108</v>
      </c>
      <c r="L4708" s="27">
        <f t="shared" si="587"/>
        <v>9.7222222175332718E-3</v>
      </c>
      <c r="M4708" s="28" t="str">
        <f t="shared" si="588"/>
        <v>TRUE</v>
      </c>
      <c r="N4708" s="31" t="s">
        <v>39</v>
      </c>
      <c r="O4708" s="29" t="s">
        <v>181</v>
      </c>
      <c r="P4708"/>
      <c r="Q4708"/>
      <c r="R4708"/>
      <c r="S4708"/>
      <c r="T4708"/>
      <c r="U4708"/>
      <c r="V4708"/>
      <c r="W4708"/>
    </row>
    <row r="4709" spans="1:23" ht="27" customHeight="1" thickBot="1" x14ac:dyDescent="0.3">
      <c r="A4709" s="97">
        <v>20998</v>
      </c>
      <c r="B4709" s="74">
        <v>4862</v>
      </c>
      <c r="C4709" s="75" t="s">
        <v>1905</v>
      </c>
      <c r="D4709" s="76">
        <v>43474.583333333336</v>
      </c>
      <c r="E4709" s="74" t="s">
        <v>39</v>
      </c>
      <c r="F4709" s="171">
        <v>43474.275694444441</v>
      </c>
      <c r="G4709" s="51">
        <f t="shared" si="580"/>
        <v>0.30763888889487134</v>
      </c>
      <c r="H4709" s="31" t="str">
        <f t="shared" si="585"/>
        <v>ACCEPTABLE</v>
      </c>
      <c r="J4709" s="171">
        <v>43474.594444444447</v>
      </c>
      <c r="K4709" s="171">
        <v>43474.605555555558</v>
      </c>
      <c r="L4709" s="27">
        <f t="shared" si="587"/>
        <v>1.1111111110949423E-2</v>
      </c>
      <c r="M4709" s="28" t="str">
        <f t="shared" si="588"/>
        <v>TRUE</v>
      </c>
      <c r="N4709" s="31" t="s">
        <v>39</v>
      </c>
      <c r="O4709" s="29" t="s">
        <v>2139</v>
      </c>
      <c r="P4709"/>
      <c r="Q4709"/>
      <c r="R4709"/>
      <c r="S4709"/>
      <c r="T4709"/>
      <c r="U4709"/>
      <c r="V4709"/>
      <c r="W4709"/>
    </row>
    <row r="4710" spans="1:23" ht="27" customHeight="1" thickBot="1" x14ac:dyDescent="0.3">
      <c r="A4710" s="97">
        <v>20997</v>
      </c>
      <c r="B4710" s="74">
        <v>4863</v>
      </c>
      <c r="C4710" s="75" t="s">
        <v>51</v>
      </c>
      <c r="D4710" s="76">
        <v>43475.444444444445</v>
      </c>
      <c r="E4710" s="74" t="s">
        <v>41</v>
      </c>
      <c r="F4710" s="171">
        <v>43475.288888888892</v>
      </c>
      <c r="G4710" s="51">
        <f t="shared" si="580"/>
        <v>0.15555555555329192</v>
      </c>
      <c r="H4710" s="31" t="str">
        <f t="shared" si="585"/>
        <v>ACCEPTABLE</v>
      </c>
      <c r="J4710" s="171">
        <v>43475.444444444445</v>
      </c>
      <c r="K4710" s="171">
        <v>43475.45208333333</v>
      </c>
      <c r="L4710" s="27">
        <f t="shared" si="587"/>
        <v>7.6388888846850023E-3</v>
      </c>
      <c r="M4710" s="28" t="str">
        <f t="shared" si="588"/>
        <v>TRUE</v>
      </c>
      <c r="N4710" s="31" t="s">
        <v>41</v>
      </c>
      <c r="O4710" s="29" t="s">
        <v>2140</v>
      </c>
      <c r="P4710"/>
      <c r="Q4710"/>
      <c r="R4710"/>
      <c r="S4710"/>
      <c r="T4710"/>
      <c r="U4710"/>
      <c r="V4710"/>
      <c r="W4710"/>
    </row>
    <row r="4711" spans="1:23" ht="27" customHeight="1" thickBot="1" x14ac:dyDescent="0.3">
      <c r="A4711" s="97">
        <v>20997</v>
      </c>
      <c r="B4711" s="74">
        <v>4864</v>
      </c>
      <c r="C4711" s="75" t="s">
        <v>2075</v>
      </c>
      <c r="D4711" s="76">
        <v>43475.472222222219</v>
      </c>
      <c r="E4711" s="74" t="s">
        <v>39</v>
      </c>
      <c r="F4711" s="171">
        <v>43475.288888888892</v>
      </c>
      <c r="G4711" s="51">
        <f t="shared" si="580"/>
        <v>0.1833333333270275</v>
      </c>
      <c r="H4711" s="31" t="str">
        <f t="shared" si="585"/>
        <v>ACCEPTABLE</v>
      </c>
      <c r="J4711" s="171">
        <v>43475.473611111112</v>
      </c>
      <c r="K4711" s="171">
        <v>43475.48333333333</v>
      </c>
      <c r="L4711" s="27">
        <f t="shared" si="587"/>
        <v>9.7222222175332718E-3</v>
      </c>
      <c r="M4711" s="28" t="str">
        <f t="shared" si="588"/>
        <v>TRUE</v>
      </c>
      <c r="N4711" s="31" t="s">
        <v>39</v>
      </c>
      <c r="O4711" s="29" t="s">
        <v>2141</v>
      </c>
      <c r="P4711"/>
      <c r="Q4711"/>
      <c r="R4711"/>
      <c r="S4711"/>
      <c r="T4711"/>
      <c r="U4711"/>
      <c r="V4711"/>
      <c r="W4711"/>
    </row>
    <row r="4712" spans="1:23" ht="27" customHeight="1" thickBot="1" x14ac:dyDescent="0.3">
      <c r="A4712" s="97">
        <v>20999</v>
      </c>
      <c r="B4712" s="74">
        <v>4865</v>
      </c>
      <c r="C4712" s="75" t="s">
        <v>1905</v>
      </c>
      <c r="D4712" s="76">
        <v>43475.524305555555</v>
      </c>
      <c r="E4712" s="74" t="s">
        <v>41</v>
      </c>
      <c r="F4712" s="171">
        <v>43475.288888888892</v>
      </c>
      <c r="G4712" s="51">
        <f t="shared" si="580"/>
        <v>0.23541666666278616</v>
      </c>
      <c r="H4712" s="31" t="str">
        <f t="shared" si="585"/>
        <v>ACCEPTABLE</v>
      </c>
      <c r="J4712" s="171">
        <v>43475.511111111111</v>
      </c>
      <c r="K4712" s="171">
        <v>43475.522222222222</v>
      </c>
      <c r="L4712" s="27">
        <f t="shared" si="587"/>
        <v>1.1111111110949423E-2</v>
      </c>
      <c r="M4712" s="28" t="str">
        <f t="shared" si="588"/>
        <v>TRUE</v>
      </c>
      <c r="N4712" s="31" t="s">
        <v>41</v>
      </c>
      <c r="O4712" s="29" t="s">
        <v>2142</v>
      </c>
      <c r="P4712"/>
      <c r="Q4712"/>
      <c r="R4712"/>
      <c r="S4712"/>
      <c r="T4712"/>
      <c r="U4712"/>
      <c r="V4712"/>
      <c r="W4712"/>
    </row>
    <row r="4713" spans="1:23" ht="27" customHeight="1" thickBot="1" x14ac:dyDescent="0.3">
      <c r="A4713" s="97">
        <v>20999</v>
      </c>
      <c r="B4713" s="74">
        <v>4866</v>
      </c>
      <c r="C4713" s="75" t="s">
        <v>1905</v>
      </c>
      <c r="D4713" s="76">
        <v>43475.541666666664</v>
      </c>
      <c r="E4713" s="74" t="s">
        <v>39</v>
      </c>
      <c r="F4713" s="171">
        <v>43475.288888888892</v>
      </c>
      <c r="G4713" s="51">
        <f t="shared" si="580"/>
        <v>0.25277777777228039</v>
      </c>
      <c r="H4713" s="31" t="str">
        <f t="shared" si="585"/>
        <v>ACCEPTABLE</v>
      </c>
      <c r="J4713" s="171">
        <v>43475.537499999999</v>
      </c>
      <c r="K4713" s="171">
        <v>43475.547222222223</v>
      </c>
      <c r="L4713" s="27">
        <f t="shared" si="587"/>
        <v>9.7222222248092294E-3</v>
      </c>
      <c r="M4713" s="28" t="str">
        <f t="shared" si="588"/>
        <v>TRUE</v>
      </c>
      <c r="N4713" s="31" t="s">
        <v>39</v>
      </c>
      <c r="O4713" s="29" t="s">
        <v>2142</v>
      </c>
      <c r="P4713"/>
      <c r="Q4713"/>
      <c r="R4713"/>
      <c r="S4713"/>
      <c r="T4713"/>
      <c r="U4713"/>
      <c r="V4713"/>
      <c r="W4713"/>
    </row>
    <row r="4714" spans="1:23" ht="27" customHeight="1" thickBot="1" x14ac:dyDescent="0.3">
      <c r="A4714" s="97">
        <v>21000</v>
      </c>
      <c r="B4714" s="74">
        <v>4867</v>
      </c>
      <c r="C4714" s="75" t="s">
        <v>2075</v>
      </c>
      <c r="D4714" s="76">
        <v>43477.548611111109</v>
      </c>
      <c r="E4714" s="74" t="s">
        <v>41</v>
      </c>
      <c r="F4714" s="171">
        <v>43477.289583333331</v>
      </c>
      <c r="G4714" s="51">
        <f t="shared" si="580"/>
        <v>0.25902777777810115</v>
      </c>
      <c r="H4714" s="31" t="str">
        <f t="shared" si="585"/>
        <v>ACCEPTABLE</v>
      </c>
      <c r="J4714" s="171">
        <v>43477.547222222223</v>
      </c>
      <c r="K4714" s="171">
        <v>43477.556250000001</v>
      </c>
      <c r="L4714" s="27">
        <f t="shared" si="587"/>
        <v>9.0277777781011537E-3</v>
      </c>
      <c r="M4714" s="28" t="str">
        <f t="shared" si="588"/>
        <v>TRUE</v>
      </c>
      <c r="N4714" s="31" t="s">
        <v>41</v>
      </c>
      <c r="O4714" s="29" t="s">
        <v>750</v>
      </c>
      <c r="P4714"/>
      <c r="Q4714"/>
      <c r="R4714"/>
      <c r="S4714"/>
      <c r="T4714"/>
      <c r="U4714"/>
      <c r="V4714"/>
      <c r="W4714"/>
    </row>
    <row r="4715" spans="1:23" ht="27" customHeight="1" thickBot="1" x14ac:dyDescent="0.3">
      <c r="A4715" s="97">
        <v>21000</v>
      </c>
      <c r="B4715" s="74">
        <v>4868</v>
      </c>
      <c r="C4715" s="75" t="s">
        <v>51</v>
      </c>
      <c r="D4715" s="76">
        <v>43477.579861111109</v>
      </c>
      <c r="E4715" s="74" t="s">
        <v>39</v>
      </c>
      <c r="F4715" s="171">
        <v>43477.289583333331</v>
      </c>
      <c r="G4715" s="51">
        <f t="shared" si="580"/>
        <v>0.29027777777810115</v>
      </c>
      <c r="H4715" s="31" t="str">
        <f t="shared" si="585"/>
        <v>ACCEPTABLE</v>
      </c>
      <c r="J4715" s="171">
        <v>43477.586805555555</v>
      </c>
      <c r="K4715" s="171">
        <v>43477.594444444447</v>
      </c>
      <c r="L4715" s="27">
        <f t="shared" si="587"/>
        <v>7.6388888919609599E-3</v>
      </c>
      <c r="M4715" s="28" t="str">
        <f t="shared" si="588"/>
        <v>TRUE</v>
      </c>
      <c r="N4715" s="31" t="s">
        <v>39</v>
      </c>
      <c r="O4715" s="29" t="s">
        <v>422</v>
      </c>
      <c r="P4715"/>
      <c r="Q4715"/>
      <c r="R4715"/>
      <c r="S4715"/>
      <c r="T4715"/>
      <c r="U4715"/>
      <c r="V4715"/>
      <c r="W4715"/>
    </row>
    <row r="4716" spans="1:23" ht="27" customHeight="1" thickBot="1" x14ac:dyDescent="0.3">
      <c r="A4716" s="97">
        <v>21000</v>
      </c>
      <c r="B4716" s="74">
        <v>4869</v>
      </c>
      <c r="C4716" s="75" t="s">
        <v>51</v>
      </c>
      <c r="D4716" s="76">
        <v>43478.444444444445</v>
      </c>
      <c r="E4716" s="74" t="s">
        <v>41</v>
      </c>
      <c r="F4716" s="171">
        <v>43478.273611111108</v>
      </c>
      <c r="G4716" s="51">
        <f t="shared" ref="G4716:G4763" si="589">IF(D4716="","",D4716-F4716)</f>
        <v>0.17083333333721384</v>
      </c>
      <c r="H4716" s="31" t="str">
        <f t="shared" si="585"/>
        <v>ACCEPTABLE</v>
      </c>
      <c r="J4716" s="171">
        <v>43478.445833333331</v>
      </c>
      <c r="K4716" s="171">
        <v>43478.454861111109</v>
      </c>
      <c r="L4716" s="27">
        <f t="shared" si="587"/>
        <v>9.0277777781011537E-3</v>
      </c>
      <c r="M4716" s="28" t="str">
        <f t="shared" si="588"/>
        <v>TRUE</v>
      </c>
      <c r="N4716" s="31" t="s">
        <v>41</v>
      </c>
      <c r="O4716" s="29" t="s">
        <v>821</v>
      </c>
      <c r="P4716"/>
      <c r="Q4716"/>
      <c r="R4716"/>
      <c r="S4716"/>
      <c r="T4716"/>
      <c r="U4716"/>
      <c r="V4716"/>
      <c r="W4716"/>
    </row>
    <row r="4717" spans="1:23" ht="27" customHeight="1" thickBot="1" x14ac:dyDescent="0.3">
      <c r="A4717" s="97">
        <v>21001</v>
      </c>
      <c r="B4717" s="74">
        <v>4872</v>
      </c>
      <c r="C4717" s="75" t="s">
        <v>1905</v>
      </c>
      <c r="D4717" s="76">
        <v>43478.555555555555</v>
      </c>
      <c r="E4717" s="74" t="s">
        <v>39</v>
      </c>
      <c r="F4717" s="171">
        <v>43478.273611111108</v>
      </c>
      <c r="G4717" s="51">
        <f t="shared" si="589"/>
        <v>0.28194444444670808</v>
      </c>
      <c r="H4717" s="31" t="str">
        <f t="shared" si="585"/>
        <v>ACCEPTABLE</v>
      </c>
      <c r="J4717" s="171">
        <v>43478.53402777778</v>
      </c>
      <c r="K4717" s="171">
        <v>43478.546527777777</v>
      </c>
      <c r="L4717" s="27">
        <f t="shared" si="587"/>
        <v>1.2499999997089617E-2</v>
      </c>
      <c r="M4717" s="28" t="str">
        <f t="shared" si="588"/>
        <v>TRUE</v>
      </c>
      <c r="N4717" s="31" t="s">
        <v>39</v>
      </c>
      <c r="O4717" s="29" t="s">
        <v>420</v>
      </c>
      <c r="P4717"/>
      <c r="Q4717"/>
      <c r="R4717"/>
      <c r="S4717"/>
      <c r="T4717"/>
      <c r="U4717"/>
      <c r="V4717"/>
      <c r="W4717"/>
    </row>
    <row r="4718" spans="1:23" ht="27" customHeight="1" thickBot="1" x14ac:dyDescent="0.3">
      <c r="A4718" s="172">
        <v>21002</v>
      </c>
      <c r="B4718" s="173">
        <v>4873</v>
      </c>
      <c r="C4718" s="174" t="s">
        <v>2075</v>
      </c>
      <c r="D4718" s="175">
        <v>43481.340277777781</v>
      </c>
      <c r="E4718" s="173" t="s">
        <v>41</v>
      </c>
      <c r="F4718" s="171">
        <v>43481.253472222219</v>
      </c>
      <c r="G4718" s="51">
        <f t="shared" si="589"/>
        <v>8.6805555562023073E-2</v>
      </c>
      <c r="H4718" s="31" t="str">
        <f t="shared" si="585"/>
        <v>ACCEPTABLE</v>
      </c>
      <c r="J4718" s="171">
        <v>43481.334027777775</v>
      </c>
      <c r="K4718" s="171">
        <v>43481.345138888886</v>
      </c>
      <c r="L4718" s="27">
        <f t="shared" si="587"/>
        <v>1.1111111110949423E-2</v>
      </c>
      <c r="M4718" s="28" t="str">
        <f t="shared" si="588"/>
        <v>TRUE</v>
      </c>
      <c r="N4718" s="31" t="s">
        <v>41</v>
      </c>
      <c r="O4718" s="29" t="s">
        <v>2143</v>
      </c>
      <c r="P4718"/>
      <c r="Q4718"/>
      <c r="R4718"/>
      <c r="S4718"/>
      <c r="T4718"/>
      <c r="U4718"/>
      <c r="V4718"/>
      <c r="W4718"/>
    </row>
    <row r="4719" spans="1:23" ht="27" customHeight="1" thickBot="1" x14ac:dyDescent="0.3">
      <c r="A4719" s="172">
        <v>21002</v>
      </c>
      <c r="B4719" s="173">
        <v>4874</v>
      </c>
      <c r="C4719" s="174" t="s">
        <v>51</v>
      </c>
      <c r="D4719" s="175">
        <v>43481.375</v>
      </c>
      <c r="E4719" s="173" t="s">
        <v>39</v>
      </c>
      <c r="F4719" s="171">
        <v>43481.253472222219</v>
      </c>
      <c r="G4719" s="51">
        <f t="shared" si="589"/>
        <v>0.12152777778101154</v>
      </c>
      <c r="H4719" s="31" t="str">
        <f t="shared" si="585"/>
        <v>ACCEPTABLE</v>
      </c>
      <c r="J4719" s="171">
        <v>43481.369444444441</v>
      </c>
      <c r="K4719" s="171">
        <v>43481.379166666666</v>
      </c>
      <c r="L4719" s="27">
        <f t="shared" si="587"/>
        <v>9.7222222248092294E-3</v>
      </c>
      <c r="M4719" s="28" t="str">
        <f t="shared" si="588"/>
        <v>TRUE</v>
      </c>
      <c r="N4719" s="31" t="s">
        <v>39</v>
      </c>
      <c r="O4719" s="29" t="s">
        <v>2144</v>
      </c>
      <c r="P4719"/>
      <c r="Q4719"/>
      <c r="R4719"/>
      <c r="S4719"/>
      <c r="T4719"/>
      <c r="U4719"/>
      <c r="V4719"/>
      <c r="W4719"/>
    </row>
    <row r="4720" spans="1:23" ht="27" customHeight="1" thickBot="1" x14ac:dyDescent="0.3">
      <c r="A4720" s="97">
        <v>21003</v>
      </c>
      <c r="B4720" s="74">
        <v>4875</v>
      </c>
      <c r="C4720" s="75" t="s">
        <v>1905</v>
      </c>
      <c r="D4720" s="76">
        <v>43482.0625</v>
      </c>
      <c r="E4720" s="74" t="s">
        <v>41</v>
      </c>
      <c r="F4720" s="171">
        <v>43481.755555555559</v>
      </c>
      <c r="G4720" s="51">
        <f t="shared" si="589"/>
        <v>0.30694444444088731</v>
      </c>
      <c r="H4720" s="31" t="str">
        <f t="shared" si="585"/>
        <v>ACCEPTABLE</v>
      </c>
      <c r="J4720" s="171">
        <v>43482.046527777777</v>
      </c>
      <c r="K4720" s="171">
        <v>43482.056250000001</v>
      </c>
      <c r="L4720" s="27">
        <f t="shared" si="587"/>
        <v>9.7222222248092294E-3</v>
      </c>
      <c r="M4720" s="28" t="str">
        <f t="shared" si="588"/>
        <v>TRUE</v>
      </c>
      <c r="N4720" s="31" t="s">
        <v>41</v>
      </c>
      <c r="O4720" s="29" t="s">
        <v>2145</v>
      </c>
      <c r="P4720"/>
      <c r="Q4720"/>
      <c r="R4720"/>
      <c r="S4720"/>
      <c r="T4720"/>
      <c r="U4720"/>
      <c r="V4720"/>
      <c r="W4720"/>
    </row>
    <row r="4721" spans="1:23" ht="27" customHeight="1" thickBot="1" x14ac:dyDescent="0.3">
      <c r="A4721" s="97">
        <v>21003</v>
      </c>
      <c r="B4721" s="74">
        <v>4876</v>
      </c>
      <c r="C4721" s="75" t="s">
        <v>1905</v>
      </c>
      <c r="D4721" s="76">
        <v>43482.079861111109</v>
      </c>
      <c r="E4721" s="74" t="s">
        <v>39</v>
      </c>
      <c r="F4721" s="171">
        <v>43481.755555555559</v>
      </c>
      <c r="G4721" s="51">
        <f t="shared" si="589"/>
        <v>0.32430555555038154</v>
      </c>
      <c r="H4721" s="31" t="str">
        <f t="shared" si="585"/>
        <v>ACCEPTABLE</v>
      </c>
      <c r="J4721" s="171">
        <v>43482.070833333331</v>
      </c>
      <c r="K4721" s="171">
        <v>43482.081250000003</v>
      </c>
      <c r="L4721" s="27">
        <f t="shared" si="587"/>
        <v>1.0416666671517305E-2</v>
      </c>
      <c r="M4721" s="28" t="str">
        <f t="shared" si="588"/>
        <v>TRUE</v>
      </c>
      <c r="N4721" s="31" t="s">
        <v>39</v>
      </c>
      <c r="O4721" s="29" t="s">
        <v>2145</v>
      </c>
      <c r="P4721"/>
      <c r="Q4721"/>
      <c r="R4721"/>
      <c r="S4721"/>
      <c r="T4721"/>
      <c r="U4721"/>
      <c r="V4721"/>
      <c r="W4721"/>
    </row>
    <row r="4722" spans="1:23" ht="27" customHeight="1" thickBot="1" x14ac:dyDescent="0.3">
      <c r="A4722" s="97">
        <v>21004</v>
      </c>
      <c r="B4722" s="74">
        <v>4877</v>
      </c>
      <c r="C4722" s="75" t="s">
        <v>1905</v>
      </c>
      <c r="D4722" s="76">
        <v>43482.111111111109</v>
      </c>
      <c r="E4722" s="74" t="s">
        <v>41</v>
      </c>
      <c r="F4722" s="171">
        <v>43481.755555555559</v>
      </c>
      <c r="G4722" s="51">
        <f t="shared" si="589"/>
        <v>0.35555555555038154</v>
      </c>
      <c r="H4722" s="31" t="str">
        <f t="shared" si="585"/>
        <v>ACCEPTABLE</v>
      </c>
      <c r="J4722" s="171">
        <v>43482.144444444442</v>
      </c>
      <c r="K4722" s="171">
        <v>43482.155555555553</v>
      </c>
      <c r="L4722" s="27">
        <f t="shared" si="587"/>
        <v>1.1111111110949423E-2</v>
      </c>
      <c r="M4722" s="28" t="str">
        <f t="shared" si="588"/>
        <v>TRUE</v>
      </c>
      <c r="N4722" s="31" t="s">
        <v>41</v>
      </c>
      <c r="O4722" s="29" t="s">
        <v>2146</v>
      </c>
      <c r="P4722"/>
      <c r="Q4722"/>
      <c r="R4722"/>
      <c r="S4722"/>
      <c r="T4722"/>
      <c r="U4722"/>
      <c r="V4722"/>
      <c r="W4722"/>
    </row>
    <row r="4723" spans="1:23" ht="27" customHeight="1" thickBot="1" x14ac:dyDescent="0.3">
      <c r="A4723" s="97">
        <v>21004</v>
      </c>
      <c r="B4723" s="74">
        <v>4878</v>
      </c>
      <c r="C4723" s="75" t="s">
        <v>43</v>
      </c>
      <c r="D4723" s="76">
        <v>43482.145833333336</v>
      </c>
      <c r="E4723" s="74" t="s">
        <v>39</v>
      </c>
      <c r="F4723" s="171">
        <v>43481.755555555559</v>
      </c>
      <c r="G4723" s="51">
        <f t="shared" si="589"/>
        <v>0.39027777777664596</v>
      </c>
      <c r="H4723" s="31" t="str">
        <f t="shared" si="585"/>
        <v>ACCEPTABLE</v>
      </c>
      <c r="J4723" s="171">
        <v>43482.182638888888</v>
      </c>
      <c r="K4723" s="171">
        <v>43482.191666666666</v>
      </c>
      <c r="L4723" s="27">
        <f t="shared" si="587"/>
        <v>9.0277777781011537E-3</v>
      </c>
      <c r="M4723" s="28" t="str">
        <f t="shared" si="588"/>
        <v>TRUE</v>
      </c>
      <c r="N4723" s="31" t="s">
        <v>39</v>
      </c>
      <c r="O4723" s="29" t="s">
        <v>398</v>
      </c>
      <c r="P4723"/>
      <c r="Q4723"/>
      <c r="R4723"/>
      <c r="S4723"/>
      <c r="T4723"/>
      <c r="U4723"/>
      <c r="V4723"/>
      <c r="W4723"/>
    </row>
    <row r="4724" spans="1:23" ht="27" customHeight="1" thickBot="1" x14ac:dyDescent="0.3">
      <c r="A4724" s="172">
        <v>21002</v>
      </c>
      <c r="B4724" s="173">
        <v>4879</v>
      </c>
      <c r="C4724" s="174" t="s">
        <v>1663</v>
      </c>
      <c r="D4724" s="175">
        <v>43482.652777777781</v>
      </c>
      <c r="E4724" s="173" t="s">
        <v>41</v>
      </c>
      <c r="F4724" s="171">
        <v>43482.645138888889</v>
      </c>
      <c r="G4724" s="51">
        <f t="shared" si="589"/>
        <v>7.6388888919609599E-3</v>
      </c>
      <c r="H4724" s="31" t="str">
        <f t="shared" si="585"/>
        <v>TOO LATE</v>
      </c>
      <c r="J4724" s="171">
        <v>43482.645833333336</v>
      </c>
      <c r="K4724" s="171">
        <v>43482.654861111114</v>
      </c>
      <c r="L4724" s="27">
        <f t="shared" si="587"/>
        <v>9.0277777781011537E-3</v>
      </c>
      <c r="M4724" s="28" t="str">
        <f t="shared" si="588"/>
        <v>TRUE</v>
      </c>
      <c r="N4724" s="31" t="s">
        <v>41</v>
      </c>
      <c r="O4724" s="29" t="s">
        <v>648</v>
      </c>
      <c r="P4724"/>
      <c r="Q4724"/>
      <c r="R4724"/>
      <c r="S4724"/>
      <c r="T4724"/>
      <c r="U4724"/>
      <c r="V4724"/>
      <c r="W4724"/>
    </row>
    <row r="4725" spans="1:23" ht="27" customHeight="1" thickBot="1" x14ac:dyDescent="0.3">
      <c r="A4725" s="172">
        <v>21002</v>
      </c>
      <c r="B4725" s="173">
        <v>4880</v>
      </c>
      <c r="C4725" s="174" t="s">
        <v>2075</v>
      </c>
      <c r="D4725" s="175">
        <v>43482.680555555555</v>
      </c>
      <c r="E4725" s="173" t="s">
        <v>39</v>
      </c>
      <c r="F4725" s="171">
        <v>43482.645138888889</v>
      </c>
      <c r="G4725" s="51">
        <f t="shared" si="589"/>
        <v>3.5416666665696539E-2</v>
      </c>
      <c r="H4725" s="31" t="str">
        <f t="shared" si="585"/>
        <v>TOO LATE</v>
      </c>
      <c r="J4725" s="171">
        <v>43482.681944444441</v>
      </c>
      <c r="K4725" s="171">
        <v>43482.689583333333</v>
      </c>
      <c r="L4725" s="27">
        <f t="shared" si="587"/>
        <v>7.6388888919609599E-3</v>
      </c>
      <c r="M4725" s="28" t="str">
        <f t="shared" si="588"/>
        <v>TRUE</v>
      </c>
      <c r="N4725" s="31" t="s">
        <v>39</v>
      </c>
      <c r="O4725" s="29" t="s">
        <v>830</v>
      </c>
      <c r="P4725"/>
      <c r="Q4725"/>
      <c r="R4725"/>
      <c r="S4725"/>
      <c r="T4725"/>
      <c r="U4725"/>
      <c r="V4725"/>
      <c r="W4725"/>
    </row>
    <row r="4726" spans="1:23" ht="27" customHeight="1" thickBot="1" x14ac:dyDescent="0.3">
      <c r="A4726" s="172">
        <v>21003</v>
      </c>
      <c r="B4726" s="173">
        <v>4881</v>
      </c>
      <c r="C4726" s="174" t="s">
        <v>2147</v>
      </c>
      <c r="D4726" s="175">
        <v>43482.729166666664</v>
      </c>
      <c r="E4726" s="173" t="s">
        <v>41</v>
      </c>
      <c r="F4726" s="171">
        <v>43482.645138888889</v>
      </c>
      <c r="G4726" s="51">
        <f t="shared" si="589"/>
        <v>8.4027777775190771E-2</v>
      </c>
      <c r="H4726" s="31" t="str">
        <f t="shared" si="585"/>
        <v>ACCEPTABLE</v>
      </c>
      <c r="J4726" s="171">
        <v>43482.717361111114</v>
      </c>
      <c r="K4726" s="171">
        <v>43482.731944444444</v>
      </c>
      <c r="L4726" s="27">
        <f t="shared" si="587"/>
        <v>1.4583333329937886E-2</v>
      </c>
      <c r="M4726" s="28" t="str">
        <f t="shared" si="588"/>
        <v>TRUE</v>
      </c>
      <c r="N4726" s="31" t="s">
        <v>41</v>
      </c>
      <c r="O4726" s="29" t="s">
        <v>2148</v>
      </c>
      <c r="P4726"/>
      <c r="Q4726"/>
      <c r="R4726"/>
      <c r="S4726"/>
      <c r="T4726"/>
      <c r="U4726"/>
      <c r="V4726"/>
      <c r="W4726"/>
    </row>
    <row r="4727" spans="1:23" ht="27" customHeight="1" thickBot="1" x14ac:dyDescent="0.3">
      <c r="A4727" s="172">
        <v>21005</v>
      </c>
      <c r="B4727" s="173">
        <v>4882</v>
      </c>
      <c r="C4727" s="174" t="s">
        <v>1905</v>
      </c>
      <c r="D4727" s="175">
        <v>43482.746527777781</v>
      </c>
      <c r="E4727" s="173" t="s">
        <v>39</v>
      </c>
      <c r="F4727" s="171">
        <v>43482.645138888889</v>
      </c>
      <c r="G4727" s="51">
        <f t="shared" si="589"/>
        <v>0.10138888889196096</v>
      </c>
      <c r="H4727" s="31" t="str">
        <f t="shared" si="585"/>
        <v>ACCEPTABLE</v>
      </c>
      <c r="J4727" s="171">
        <v>43482.746527777781</v>
      </c>
      <c r="K4727" s="171">
        <v>43482.761111111111</v>
      </c>
      <c r="L4727" s="27">
        <f t="shared" si="587"/>
        <v>1.4583333329937886E-2</v>
      </c>
      <c r="M4727" s="28" t="str">
        <f t="shared" si="588"/>
        <v>TRUE</v>
      </c>
      <c r="N4727" s="31" t="s">
        <v>39</v>
      </c>
      <c r="O4727" s="29" t="s">
        <v>2149</v>
      </c>
      <c r="P4727"/>
      <c r="Q4727"/>
      <c r="R4727"/>
      <c r="S4727"/>
      <c r="T4727"/>
      <c r="U4727"/>
      <c r="V4727"/>
      <c r="W4727"/>
    </row>
    <row r="4728" spans="1:23" ht="27" customHeight="1" thickBot="1" x14ac:dyDescent="0.3">
      <c r="A4728" s="97">
        <v>21003</v>
      </c>
      <c r="B4728" s="74">
        <v>4884</v>
      </c>
      <c r="C4728" s="75" t="s">
        <v>43</v>
      </c>
      <c r="D4728" s="76">
        <v>43483.090277777781</v>
      </c>
      <c r="E4728" s="74" t="s">
        <v>41</v>
      </c>
      <c r="F4728" s="171">
        <v>43482.988888888889</v>
      </c>
      <c r="G4728" s="51">
        <f t="shared" si="589"/>
        <v>0.10138888889196096</v>
      </c>
      <c r="H4728" s="31" t="str">
        <f t="shared" si="585"/>
        <v>ACCEPTABLE</v>
      </c>
      <c r="J4728" s="171">
        <v>43483.09375</v>
      </c>
      <c r="K4728" s="171">
        <v>43483.102777777778</v>
      </c>
      <c r="L4728" s="27">
        <f t="shared" si="587"/>
        <v>9.0277777781011537E-3</v>
      </c>
      <c r="M4728" s="28" t="str">
        <f t="shared" si="588"/>
        <v>TRUE</v>
      </c>
      <c r="N4728" s="31" t="s">
        <v>41</v>
      </c>
      <c r="O4728" s="29" t="s">
        <v>398</v>
      </c>
      <c r="P4728"/>
      <c r="Q4728"/>
      <c r="R4728"/>
      <c r="S4728"/>
      <c r="T4728"/>
      <c r="U4728"/>
      <c r="V4728"/>
      <c r="W4728"/>
    </row>
    <row r="4729" spans="1:23" ht="27" customHeight="1" thickBot="1" x14ac:dyDescent="0.3">
      <c r="A4729" s="97">
        <v>21003</v>
      </c>
      <c r="B4729" s="74">
        <v>4885</v>
      </c>
      <c r="C4729" s="75" t="s">
        <v>1905</v>
      </c>
      <c r="D4729" s="76">
        <v>43483.118055555555</v>
      </c>
      <c r="E4729" s="74" t="s">
        <v>39</v>
      </c>
      <c r="F4729" s="171">
        <v>43482.988888888889</v>
      </c>
      <c r="G4729" s="51">
        <f t="shared" si="589"/>
        <v>0.12916666666569654</v>
      </c>
      <c r="H4729" s="31" t="str">
        <f t="shared" si="585"/>
        <v>ACCEPTABLE</v>
      </c>
      <c r="J4729" s="171">
        <v>43483.122916666667</v>
      </c>
      <c r="K4729" s="171">
        <v>43483.135416666664</v>
      </c>
      <c r="L4729" s="27">
        <f t="shared" si="587"/>
        <v>1.2499999997089617E-2</v>
      </c>
      <c r="M4729" s="28" t="str">
        <f t="shared" si="588"/>
        <v>TRUE</v>
      </c>
      <c r="N4729" s="31" t="s">
        <v>39</v>
      </c>
      <c r="O4729" s="29" t="s">
        <v>2133</v>
      </c>
      <c r="P4729"/>
      <c r="Q4729"/>
      <c r="R4729"/>
      <c r="S4729"/>
      <c r="T4729"/>
      <c r="U4729"/>
      <c r="V4729"/>
      <c r="W4729"/>
    </row>
    <row r="4730" spans="1:23" ht="27" customHeight="1" thickBot="1" x14ac:dyDescent="0.3">
      <c r="A4730" s="97">
        <v>21006</v>
      </c>
      <c r="B4730" s="74">
        <v>4886</v>
      </c>
      <c r="C4730" s="75" t="s">
        <v>1905</v>
      </c>
      <c r="D4730" s="76">
        <v>43483.173611111109</v>
      </c>
      <c r="E4730" s="74" t="s">
        <v>41</v>
      </c>
      <c r="F4730" s="171">
        <v>43482.988888888889</v>
      </c>
      <c r="G4730" s="51">
        <f t="shared" si="589"/>
        <v>0.18472222222044365</v>
      </c>
      <c r="H4730" s="31" t="str">
        <f t="shared" si="585"/>
        <v>ACCEPTABLE</v>
      </c>
      <c r="J4730" s="171">
        <v>43483.161805555559</v>
      </c>
      <c r="K4730" s="171">
        <v>43483.173611111109</v>
      </c>
      <c r="L4730" s="27">
        <f t="shared" si="587"/>
        <v>1.1805555550381541E-2</v>
      </c>
      <c r="M4730" s="28" t="str">
        <f t="shared" si="588"/>
        <v>TRUE</v>
      </c>
      <c r="N4730" s="31" t="s">
        <v>41</v>
      </c>
      <c r="O4730" s="29" t="s">
        <v>826</v>
      </c>
      <c r="P4730"/>
      <c r="Q4730"/>
      <c r="R4730"/>
      <c r="S4730"/>
      <c r="T4730"/>
      <c r="U4730"/>
      <c r="V4730"/>
      <c r="W4730"/>
    </row>
    <row r="4731" spans="1:23" ht="27" customHeight="1" thickBot="1" x14ac:dyDescent="0.3">
      <c r="A4731" s="97">
        <v>21004</v>
      </c>
      <c r="B4731" s="74">
        <v>4887</v>
      </c>
      <c r="C4731" s="75" t="s">
        <v>1905</v>
      </c>
      <c r="D4731" s="76">
        <v>43483.215277777781</v>
      </c>
      <c r="E4731" s="74" t="s">
        <v>39</v>
      </c>
      <c r="F4731" s="171">
        <v>43482.988888888889</v>
      </c>
      <c r="G4731" s="51">
        <f t="shared" si="589"/>
        <v>0.22638888889196096</v>
      </c>
      <c r="H4731" s="31" t="str">
        <f t="shared" si="585"/>
        <v>ACCEPTABLE</v>
      </c>
      <c r="J4731" s="171">
        <v>43483.22152777778</v>
      </c>
      <c r="K4731" s="171">
        <v>43483.23541666667</v>
      </c>
      <c r="L4731" s="27">
        <f t="shared" si="587"/>
        <v>1.3888888890505768E-2</v>
      </c>
      <c r="M4731" s="28" t="str">
        <f t="shared" si="588"/>
        <v>TRUE</v>
      </c>
      <c r="N4731" s="31" t="s">
        <v>39</v>
      </c>
      <c r="O4731" s="29" t="s">
        <v>2150</v>
      </c>
      <c r="P4731"/>
      <c r="Q4731"/>
      <c r="R4731"/>
      <c r="S4731"/>
      <c r="T4731"/>
      <c r="U4731"/>
      <c r="V4731"/>
      <c r="W4731"/>
    </row>
    <row r="4732" spans="1:23" ht="27" customHeight="1" thickBot="1" x14ac:dyDescent="0.3">
      <c r="A4732" s="97">
        <v>21006</v>
      </c>
      <c r="B4732" s="74">
        <v>4888</v>
      </c>
      <c r="C4732" s="75" t="s">
        <v>98</v>
      </c>
      <c r="D4732" s="76">
        <v>43483.590277777781</v>
      </c>
      <c r="E4732" s="74" t="s">
        <v>41</v>
      </c>
      <c r="F4732" s="171">
        <v>43483.543055555558</v>
      </c>
      <c r="G4732" s="51">
        <f t="shared" si="589"/>
        <v>4.7222222223354038E-2</v>
      </c>
      <c r="H4732" s="31" t="str">
        <f t="shared" si="585"/>
        <v>ACCEPTABLE</v>
      </c>
      <c r="J4732" s="171">
        <v>43483.591666666667</v>
      </c>
      <c r="K4732" s="171">
        <v>43483.600694444445</v>
      </c>
      <c r="L4732" s="27">
        <f t="shared" si="587"/>
        <v>9.0277777781011537E-3</v>
      </c>
      <c r="M4732" s="28" t="str">
        <f t="shared" si="588"/>
        <v>TRUE</v>
      </c>
      <c r="N4732" s="31" t="s">
        <v>41</v>
      </c>
      <c r="O4732" s="29" t="s">
        <v>398</v>
      </c>
      <c r="P4732"/>
      <c r="Q4732"/>
      <c r="R4732"/>
      <c r="S4732"/>
      <c r="T4732"/>
      <c r="U4732"/>
      <c r="V4732"/>
      <c r="W4732"/>
    </row>
    <row r="4733" spans="1:23" ht="27" customHeight="1" thickBot="1" x14ac:dyDescent="0.3">
      <c r="A4733" s="97">
        <v>21006</v>
      </c>
      <c r="B4733" s="74">
        <v>4889</v>
      </c>
      <c r="C4733" s="75" t="s">
        <v>98</v>
      </c>
      <c r="D4733" s="76">
        <v>43483.635416666664</v>
      </c>
      <c r="E4733" s="74" t="s">
        <v>39</v>
      </c>
      <c r="F4733" s="171">
        <v>43483.543055555558</v>
      </c>
      <c r="G4733" s="51">
        <f t="shared" si="589"/>
        <v>9.2361111106583849E-2</v>
      </c>
      <c r="H4733" s="31" t="str">
        <f t="shared" si="585"/>
        <v>ACCEPTABLE</v>
      </c>
      <c r="J4733" s="171">
        <v>43483.65</v>
      </c>
      <c r="K4733" s="171">
        <v>43483.65902777778</v>
      </c>
      <c r="L4733" s="27">
        <f t="shared" si="587"/>
        <v>9.0277777781011537E-3</v>
      </c>
      <c r="M4733" s="28" t="str">
        <f t="shared" si="588"/>
        <v>TRUE</v>
      </c>
      <c r="N4733" s="31" t="s">
        <v>39</v>
      </c>
      <c r="O4733" s="29" t="s">
        <v>398</v>
      </c>
      <c r="P4733"/>
      <c r="Q4733"/>
      <c r="R4733"/>
      <c r="S4733"/>
      <c r="T4733"/>
      <c r="U4733"/>
      <c r="V4733"/>
      <c r="W4733"/>
    </row>
    <row r="4734" spans="1:23" ht="27" customHeight="1" thickBot="1" x14ac:dyDescent="0.3">
      <c r="A4734" s="172">
        <v>21007</v>
      </c>
      <c r="B4734" s="173">
        <v>4890</v>
      </c>
      <c r="C4734" s="174" t="s">
        <v>1997</v>
      </c>
      <c r="D4734" s="175">
        <v>43483.694444444445</v>
      </c>
      <c r="E4734" s="173" t="s">
        <v>41</v>
      </c>
      <c r="F4734" s="171">
        <v>43483.543055555558</v>
      </c>
      <c r="G4734" s="51">
        <f t="shared" si="589"/>
        <v>0.15138888888759539</v>
      </c>
      <c r="H4734" s="31" t="str">
        <f t="shared" si="585"/>
        <v>ACCEPTABLE</v>
      </c>
      <c r="J4734" s="171">
        <v>43483.672222222223</v>
      </c>
      <c r="K4734" s="171">
        <v>43483.681250000001</v>
      </c>
      <c r="L4734" s="27">
        <f t="shared" si="587"/>
        <v>9.0277777781011537E-3</v>
      </c>
      <c r="M4734" s="28" t="str">
        <f t="shared" si="588"/>
        <v>TRUE</v>
      </c>
      <c r="N4734" s="31" t="s">
        <v>41</v>
      </c>
      <c r="O4734" s="29" t="s">
        <v>1855</v>
      </c>
      <c r="P4734"/>
      <c r="Q4734"/>
      <c r="R4734"/>
      <c r="S4734"/>
      <c r="T4734"/>
      <c r="U4734"/>
      <c r="V4734"/>
      <c r="W4734"/>
    </row>
    <row r="4735" spans="1:23" ht="27" customHeight="1" thickBot="1" x14ac:dyDescent="0.3">
      <c r="A4735" s="172">
        <v>21007</v>
      </c>
      <c r="B4735" s="173">
        <v>4891</v>
      </c>
      <c r="C4735" s="174" t="s">
        <v>2151</v>
      </c>
      <c r="D4735" s="175">
        <v>43483.729166666664</v>
      </c>
      <c r="E4735" s="173" t="s">
        <v>2152</v>
      </c>
      <c r="F4735" s="171">
        <v>43483.543055555558</v>
      </c>
      <c r="G4735" s="51">
        <f t="shared" si="589"/>
        <v>0.18611111110658385</v>
      </c>
      <c r="H4735" s="31" t="str">
        <f t="shared" si="585"/>
        <v>ACCEPTABLE</v>
      </c>
      <c r="J4735" s="171">
        <v>43483.70416666667</v>
      </c>
      <c r="K4735" s="171">
        <v>43483.718055555553</v>
      </c>
      <c r="L4735" s="27">
        <f t="shared" si="587"/>
        <v>1.3888888883229811E-2</v>
      </c>
      <c r="M4735" s="28" t="str">
        <f t="shared" si="588"/>
        <v>TRUE</v>
      </c>
      <c r="N4735" s="31" t="s">
        <v>2153</v>
      </c>
      <c r="O4735" s="29" t="s">
        <v>2154</v>
      </c>
      <c r="P4735"/>
      <c r="Q4735"/>
      <c r="R4735"/>
      <c r="S4735"/>
      <c r="T4735"/>
      <c r="U4735"/>
      <c r="V4735"/>
      <c r="W4735"/>
    </row>
    <row r="4736" spans="1:23" ht="27" customHeight="1" thickBot="1" x14ac:dyDescent="0.3">
      <c r="A4736" s="172">
        <v>21008</v>
      </c>
      <c r="B4736" s="173">
        <v>4892</v>
      </c>
      <c r="C4736" s="174" t="s">
        <v>43</v>
      </c>
      <c r="D4736" s="175">
        <v>43483.763888888891</v>
      </c>
      <c r="E4736" s="173" t="s">
        <v>39</v>
      </c>
      <c r="F4736" s="171">
        <v>43483.543055555558</v>
      </c>
      <c r="G4736" s="51">
        <f t="shared" si="589"/>
        <v>0.22083333333284827</v>
      </c>
      <c r="H4736" s="31" t="str">
        <f t="shared" si="585"/>
        <v>ACCEPTABLE</v>
      </c>
      <c r="J4736" s="171">
        <v>43483.75</v>
      </c>
      <c r="K4736" s="171">
        <v>43483.759027777778</v>
      </c>
      <c r="L4736" s="27">
        <f t="shared" si="587"/>
        <v>9.0277777781011537E-3</v>
      </c>
      <c r="M4736" s="28" t="str">
        <f t="shared" si="588"/>
        <v>TRUE</v>
      </c>
      <c r="N4736" s="31" t="s">
        <v>39</v>
      </c>
      <c r="O4736" s="29" t="s">
        <v>54</v>
      </c>
      <c r="P4736"/>
      <c r="Q4736"/>
      <c r="R4736"/>
      <c r="S4736"/>
      <c r="T4736"/>
      <c r="U4736"/>
      <c r="V4736"/>
      <c r="W4736"/>
    </row>
    <row r="4737" spans="1:23" ht="27" customHeight="1" thickBot="1" x14ac:dyDescent="0.3">
      <c r="A4737" s="97">
        <v>21007</v>
      </c>
      <c r="B4737" s="74">
        <v>4895</v>
      </c>
      <c r="C4737" s="75" t="s">
        <v>53</v>
      </c>
      <c r="D4737" s="76">
        <v>43484.881944444445</v>
      </c>
      <c r="E4737" s="74" t="s">
        <v>41</v>
      </c>
      <c r="F4737" s="171">
        <v>43484.671527777777</v>
      </c>
      <c r="G4737" s="51">
        <f t="shared" si="589"/>
        <v>0.21041666666860692</v>
      </c>
      <c r="H4737" s="31" t="str">
        <f t="shared" si="585"/>
        <v>ACCEPTABLE</v>
      </c>
      <c r="J4737" s="171">
        <v>43484.906944444447</v>
      </c>
      <c r="K4737" s="171">
        <v>43484.916666666664</v>
      </c>
      <c r="L4737" s="27">
        <f>IF(OR(K4737="",J4737=""), "Incomplete Data", K4737-J4737)</f>
        <v>9.7222222175332718E-3</v>
      </c>
      <c r="M4737" s="28" t="str">
        <f>_xlfn.IFS(OR(J4737=0,K4737=0,L4737=""), "Incomplete Data", OR(L4737&gt;$M$5,L4737&lt;-$M$5),"FALSE",  OR(L4737&lt;=$M$5,L4737&gt;-$M$5), "TRUE")</f>
        <v>TRUE</v>
      </c>
      <c r="N4737" s="31" t="s">
        <v>41</v>
      </c>
      <c r="O4737" s="29" t="s">
        <v>821</v>
      </c>
      <c r="P4737"/>
      <c r="Q4737"/>
      <c r="R4737"/>
      <c r="S4737"/>
      <c r="T4737"/>
      <c r="U4737"/>
      <c r="V4737"/>
      <c r="W4737"/>
    </row>
    <row r="4738" spans="1:23" ht="27" customHeight="1" thickBot="1" x14ac:dyDescent="0.3">
      <c r="A4738" s="97">
        <v>21007</v>
      </c>
      <c r="B4738" s="74">
        <v>4896</v>
      </c>
      <c r="C4738" s="75" t="s">
        <v>43</v>
      </c>
      <c r="D4738" s="76">
        <v>43484.9375</v>
      </c>
      <c r="E4738" s="74" t="s">
        <v>39</v>
      </c>
      <c r="F4738" s="171">
        <v>43484.671527777777</v>
      </c>
      <c r="G4738" s="51">
        <f t="shared" si="589"/>
        <v>0.26597222222335404</v>
      </c>
      <c r="H4738" s="31" t="str">
        <f t="shared" si="585"/>
        <v>ACCEPTABLE</v>
      </c>
      <c r="J4738" s="171">
        <v>43484.928472222222</v>
      </c>
      <c r="K4738" s="171">
        <v>43484.940972222219</v>
      </c>
      <c r="L4738" s="27">
        <f>IF(OR(K4738="",J4738=""), "Incomplete Data", K4738-J4738)</f>
        <v>1.2499999997089617E-2</v>
      </c>
      <c r="M4738" s="28" t="str">
        <f>_xlfn.IFS(OR(J4738=0,K4738=0,L4738=""), "Incomplete Data", OR(L4738&gt;$M$5,L4738&lt;-$M$5),"FALSE",  OR(L4738&lt;=$M$5,L4738&gt;-$M$5), "TRUE")</f>
        <v>TRUE</v>
      </c>
      <c r="N4738" s="31" t="s">
        <v>39</v>
      </c>
      <c r="O4738" s="29" t="s">
        <v>1823</v>
      </c>
      <c r="P4738"/>
      <c r="Q4738"/>
      <c r="R4738"/>
      <c r="S4738"/>
      <c r="T4738"/>
      <c r="U4738"/>
      <c r="V4738"/>
      <c r="W4738"/>
    </row>
    <row r="4739" spans="1:23" ht="27" customHeight="1" thickBot="1" x14ac:dyDescent="0.3">
      <c r="A4739" s="97">
        <v>21006</v>
      </c>
      <c r="B4739" s="74">
        <v>4897</v>
      </c>
      <c r="C4739" s="75" t="s">
        <v>98</v>
      </c>
      <c r="D4739" s="76">
        <v>43484.965277777781</v>
      </c>
      <c r="E4739" s="74" t="s">
        <v>39</v>
      </c>
      <c r="F4739" s="171">
        <v>43484.671527777777</v>
      </c>
      <c r="G4739" s="51">
        <f t="shared" si="589"/>
        <v>0.29375000000436557</v>
      </c>
      <c r="H4739" s="31" t="str">
        <f t="shared" si="585"/>
        <v>ACCEPTABLE</v>
      </c>
      <c r="J4739" s="171">
        <v>43484.962500000001</v>
      </c>
      <c r="K4739" s="171">
        <v>43484.96875</v>
      </c>
      <c r="L4739" s="27">
        <f t="shared" ref="L4739:L4789" si="590">IF(OR(K4739="",J4739=""), "Incomplete Data", K4739-J4739)</f>
        <v>6.2499999985448085E-3</v>
      </c>
      <c r="M4739" s="28" t="str">
        <f t="shared" ref="M4739:M4789" si="591">_xlfn.IFS(OR(J4739=0,K4739=0,L4739=""), "Incomplete Data", OR(L4739&gt;$M$5,L4739&lt;-$M$5),"FALSE",  OR(L4739&lt;=$M$5,L4739&gt;-$M$5), "TRUE")</f>
        <v>TRUE</v>
      </c>
      <c r="N4739" s="31" t="s">
        <v>2153</v>
      </c>
      <c r="O4739" s="29" t="s">
        <v>2155</v>
      </c>
      <c r="P4739"/>
      <c r="Q4739"/>
      <c r="R4739"/>
      <c r="S4739"/>
      <c r="T4739"/>
      <c r="U4739"/>
      <c r="V4739"/>
      <c r="W4739"/>
    </row>
    <row r="4740" spans="1:23" ht="27" customHeight="1" thickBot="1" x14ac:dyDescent="0.3">
      <c r="A4740" s="97">
        <v>21009</v>
      </c>
      <c r="B4740" s="74">
        <v>4898</v>
      </c>
      <c r="C4740" s="75" t="s">
        <v>2115</v>
      </c>
      <c r="D4740" s="76">
        <v>43485.02847222222</v>
      </c>
      <c r="E4740" s="74" t="s">
        <v>41</v>
      </c>
      <c r="F4740" s="171">
        <v>43484.671527777777</v>
      </c>
      <c r="G4740" s="51">
        <f t="shared" si="589"/>
        <v>0.35694444444379769</v>
      </c>
      <c r="H4740" s="31" t="str">
        <f t="shared" si="585"/>
        <v>ACCEPTABLE</v>
      </c>
      <c r="J4740" s="171">
        <v>43485.023611111108</v>
      </c>
      <c r="K4740" s="171">
        <v>43485.03402777778</v>
      </c>
      <c r="L4740" s="27">
        <f t="shared" si="590"/>
        <v>1.0416666671517305E-2</v>
      </c>
      <c r="M4740" s="28" t="str">
        <f t="shared" si="591"/>
        <v>TRUE</v>
      </c>
      <c r="N4740" s="31" t="s">
        <v>41</v>
      </c>
      <c r="O4740" s="29" t="s">
        <v>806</v>
      </c>
      <c r="P4740"/>
      <c r="Q4740"/>
      <c r="R4740"/>
      <c r="S4740"/>
      <c r="T4740"/>
      <c r="U4740"/>
      <c r="V4740"/>
      <c r="W4740"/>
    </row>
    <row r="4741" spans="1:23" ht="27" customHeight="1" thickBot="1" x14ac:dyDescent="0.3">
      <c r="A4741" s="97">
        <v>21009</v>
      </c>
      <c r="B4741" s="74">
        <v>4899</v>
      </c>
      <c r="C4741" s="75" t="s">
        <v>98</v>
      </c>
      <c r="D4741" s="76">
        <v>43485.063194444447</v>
      </c>
      <c r="E4741" s="74" t="s">
        <v>39</v>
      </c>
      <c r="F4741" s="171">
        <v>43484.671527777777</v>
      </c>
      <c r="G4741" s="51">
        <f t="shared" si="589"/>
        <v>0.39166666667006211</v>
      </c>
      <c r="H4741" s="31" t="str">
        <f t="shared" si="585"/>
        <v>ACCEPTABLE</v>
      </c>
      <c r="J4741" s="171">
        <v>43485.059027777781</v>
      </c>
      <c r="K4741" s="171">
        <v>43485.068055555559</v>
      </c>
      <c r="L4741" s="27">
        <f t="shared" si="590"/>
        <v>9.0277777781011537E-3</v>
      </c>
      <c r="M4741" s="28" t="str">
        <f t="shared" si="591"/>
        <v>TRUE</v>
      </c>
      <c r="N4741" s="31" t="s">
        <v>39</v>
      </c>
      <c r="O4741" s="29" t="s">
        <v>398</v>
      </c>
      <c r="P4741"/>
      <c r="Q4741"/>
      <c r="R4741"/>
      <c r="S4741"/>
      <c r="T4741"/>
      <c r="U4741"/>
      <c r="V4741"/>
      <c r="W4741"/>
    </row>
    <row r="4742" spans="1:23" ht="27" customHeight="1" thickBot="1" x14ac:dyDescent="0.3">
      <c r="A4742" s="172">
        <v>21007</v>
      </c>
      <c r="B4742" s="173">
        <v>4900</v>
      </c>
      <c r="C4742" s="174" t="s">
        <v>51</v>
      </c>
      <c r="D4742" s="175">
        <v>43485.277777777781</v>
      </c>
      <c r="E4742" s="173" t="s">
        <v>41</v>
      </c>
      <c r="F4742" s="171">
        <v>43484.671527777777</v>
      </c>
      <c r="G4742" s="51">
        <f t="shared" si="589"/>
        <v>0.60625000000436557</v>
      </c>
      <c r="H4742" s="31" t="str">
        <f t="shared" si="585"/>
        <v>ACCEPTABLE</v>
      </c>
      <c r="J4742" s="171">
        <v>43485.261111111111</v>
      </c>
      <c r="K4742" s="171">
        <v>43485.270833333336</v>
      </c>
      <c r="L4742" s="27">
        <f t="shared" si="590"/>
        <v>9.7222222248092294E-3</v>
      </c>
      <c r="M4742" s="28" t="str">
        <f t="shared" si="591"/>
        <v>TRUE</v>
      </c>
      <c r="N4742" s="31" t="s">
        <v>41</v>
      </c>
      <c r="O4742" s="29" t="s">
        <v>2156</v>
      </c>
      <c r="P4742"/>
      <c r="Q4742"/>
      <c r="R4742"/>
      <c r="S4742"/>
      <c r="T4742"/>
      <c r="U4742"/>
      <c r="V4742"/>
      <c r="W4742"/>
    </row>
    <row r="4743" spans="1:23" ht="27" customHeight="1" thickBot="1" x14ac:dyDescent="0.3">
      <c r="A4743" s="172">
        <v>21007</v>
      </c>
      <c r="B4743" s="173">
        <v>4901</v>
      </c>
      <c r="C4743" s="174" t="s">
        <v>2157</v>
      </c>
      <c r="D4743" s="175">
        <v>43485.305555555555</v>
      </c>
      <c r="E4743" s="173" t="s">
        <v>39</v>
      </c>
      <c r="F4743" s="171">
        <v>43484.671527777777</v>
      </c>
      <c r="G4743" s="51">
        <f t="shared" si="589"/>
        <v>0.63402777777810115</v>
      </c>
      <c r="H4743" s="31" t="str">
        <f t="shared" ref="H4743:H4795" si="592">IF(D4743-F4743&lt;0,"TOO LATE",IF(G4743="","",IF(OR(DAY(D4743-F4743)&gt;1,AND(HOUR(D4743-F4743)&gt;HOUR("0:59"),(SIGN(D4743-F4743)=1))),"ACCEPTABLE","TOO LATE")))</f>
        <v>ACCEPTABLE</v>
      </c>
      <c r="J4743" s="171">
        <v>43485.293055555558</v>
      </c>
      <c r="K4743" s="171">
        <v>43485.302083333336</v>
      </c>
      <c r="L4743" s="27">
        <f t="shared" si="590"/>
        <v>9.0277777781011537E-3</v>
      </c>
      <c r="M4743" s="28" t="str">
        <f t="shared" si="591"/>
        <v>TRUE</v>
      </c>
      <c r="N4743" s="31" t="s">
        <v>39</v>
      </c>
      <c r="O4743" s="29" t="s">
        <v>2158</v>
      </c>
      <c r="P4743"/>
      <c r="Q4743"/>
      <c r="R4743"/>
      <c r="S4743"/>
      <c r="T4743"/>
      <c r="U4743"/>
      <c r="V4743"/>
      <c r="W4743"/>
    </row>
    <row r="4744" spans="1:23" ht="27" customHeight="1" thickBot="1" x14ac:dyDescent="0.3">
      <c r="A4744" s="97">
        <v>21006</v>
      </c>
      <c r="B4744" s="74">
        <v>4904</v>
      </c>
      <c r="C4744" s="75" t="s">
        <v>43</v>
      </c>
      <c r="D4744" s="76">
        <v>43485.465277777781</v>
      </c>
      <c r="E4744" s="74" t="s">
        <v>41</v>
      </c>
      <c r="F4744" s="171">
        <v>43485.404861111114</v>
      </c>
      <c r="G4744" s="51">
        <f t="shared" si="589"/>
        <v>6.0416666667151731E-2</v>
      </c>
      <c r="H4744" s="31" t="str">
        <f t="shared" si="592"/>
        <v>ACCEPTABLE</v>
      </c>
      <c r="J4744" s="171">
        <v>43485.45</v>
      </c>
      <c r="K4744" s="171">
        <v>43485.458333333336</v>
      </c>
      <c r="L4744" s="27">
        <f t="shared" si="590"/>
        <v>8.3333333386690356E-3</v>
      </c>
      <c r="M4744" s="28" t="str">
        <f t="shared" si="591"/>
        <v>TRUE</v>
      </c>
      <c r="N4744" s="31" t="s">
        <v>41</v>
      </c>
      <c r="O4744" s="29" t="s">
        <v>44</v>
      </c>
      <c r="P4744"/>
      <c r="Q4744"/>
      <c r="R4744"/>
      <c r="S4744"/>
      <c r="T4744"/>
      <c r="U4744"/>
      <c r="V4744"/>
      <c r="W4744"/>
    </row>
    <row r="4745" spans="1:23" ht="27" customHeight="1" thickBot="1" x14ac:dyDescent="0.3">
      <c r="A4745" s="97">
        <v>21006</v>
      </c>
      <c r="B4745" s="74">
        <v>4905</v>
      </c>
      <c r="C4745" s="75" t="s">
        <v>2115</v>
      </c>
      <c r="D4745" s="76">
        <v>43485.493055555555</v>
      </c>
      <c r="E4745" s="74" t="s">
        <v>39</v>
      </c>
      <c r="F4745" s="171">
        <v>43485.404861111114</v>
      </c>
      <c r="G4745" s="51">
        <f t="shared" si="589"/>
        <v>8.819444444088731E-2</v>
      </c>
      <c r="H4745" s="31" t="str">
        <f t="shared" si="592"/>
        <v>ACCEPTABLE</v>
      </c>
      <c r="J4745" s="171">
        <v>43485.475694444445</v>
      </c>
      <c r="K4745" s="171">
        <v>43485.486111111109</v>
      </c>
      <c r="L4745" s="27">
        <f t="shared" si="590"/>
        <v>1.0416666664241347E-2</v>
      </c>
      <c r="M4745" s="28" t="str">
        <f t="shared" si="591"/>
        <v>TRUE</v>
      </c>
      <c r="N4745" s="31" t="s">
        <v>39</v>
      </c>
      <c r="O4745" s="29" t="s">
        <v>166</v>
      </c>
      <c r="P4745"/>
      <c r="Q4745"/>
      <c r="R4745"/>
      <c r="S4745"/>
      <c r="T4745"/>
      <c r="U4745"/>
      <c r="V4745"/>
      <c r="W4745"/>
    </row>
    <row r="4746" spans="1:23" ht="27" customHeight="1" thickBot="1" x14ac:dyDescent="0.3">
      <c r="A4746" s="97">
        <v>21010</v>
      </c>
      <c r="B4746" s="74">
        <v>4902</v>
      </c>
      <c r="C4746" s="75" t="s">
        <v>2157</v>
      </c>
      <c r="D4746" s="76">
        <v>43485.527777777781</v>
      </c>
      <c r="E4746" s="74" t="s">
        <v>41</v>
      </c>
      <c r="F4746" s="171">
        <v>43485.404861111114</v>
      </c>
      <c r="G4746" s="51">
        <f t="shared" si="589"/>
        <v>0.12291666666715173</v>
      </c>
      <c r="H4746" s="31" t="str">
        <f t="shared" si="592"/>
        <v>ACCEPTABLE</v>
      </c>
      <c r="J4746" s="171">
        <v>43485.503472222219</v>
      </c>
      <c r="K4746" s="171">
        <v>43485.51458333333</v>
      </c>
      <c r="L4746" s="27">
        <f t="shared" si="590"/>
        <v>1.1111111110949423E-2</v>
      </c>
      <c r="M4746" s="28" t="str">
        <f t="shared" si="591"/>
        <v>TRUE</v>
      </c>
      <c r="N4746" s="31" t="s">
        <v>41</v>
      </c>
      <c r="O4746" s="29" t="s">
        <v>202</v>
      </c>
      <c r="P4746"/>
      <c r="Q4746"/>
      <c r="R4746"/>
      <c r="S4746"/>
      <c r="T4746"/>
      <c r="U4746"/>
      <c r="V4746"/>
      <c r="W4746"/>
    </row>
    <row r="4747" spans="1:23" ht="27" customHeight="1" thickBot="1" x14ac:dyDescent="0.3">
      <c r="A4747" s="97">
        <v>21010</v>
      </c>
      <c r="B4747" s="74">
        <v>4903</v>
      </c>
      <c r="C4747" s="75" t="s">
        <v>51</v>
      </c>
      <c r="D4747" s="76">
        <v>43485.5625</v>
      </c>
      <c r="E4747" s="74" t="s">
        <v>39</v>
      </c>
      <c r="F4747" s="171">
        <v>43485.404861111114</v>
      </c>
      <c r="G4747" s="51">
        <f t="shared" si="589"/>
        <v>0.15763888888614019</v>
      </c>
      <c r="H4747" s="31" t="str">
        <f t="shared" si="592"/>
        <v>ACCEPTABLE</v>
      </c>
      <c r="J4747" s="171">
        <v>43485.536111111112</v>
      </c>
      <c r="K4747" s="171">
        <v>43485.54583333333</v>
      </c>
      <c r="L4747" s="27">
        <f t="shared" si="590"/>
        <v>9.7222222175332718E-3</v>
      </c>
      <c r="M4747" s="28" t="str">
        <f t="shared" si="591"/>
        <v>TRUE</v>
      </c>
      <c r="N4747" s="31" t="s">
        <v>39</v>
      </c>
      <c r="O4747" s="29" t="s">
        <v>181</v>
      </c>
      <c r="P4747"/>
      <c r="Q4747"/>
      <c r="R4747"/>
      <c r="S4747"/>
      <c r="T4747"/>
      <c r="U4747"/>
      <c r="V4747"/>
      <c r="W4747"/>
    </row>
    <row r="4748" spans="1:23" ht="27" customHeight="1" thickBot="1" x14ac:dyDescent="0.3">
      <c r="A4748" s="97">
        <v>21010</v>
      </c>
      <c r="B4748" s="74">
        <v>4908</v>
      </c>
      <c r="C4748" s="75" t="s">
        <v>99</v>
      </c>
      <c r="D4748" s="76">
        <v>43486.486111111109</v>
      </c>
      <c r="E4748" s="74" t="s">
        <v>41</v>
      </c>
      <c r="F4748" s="171">
        <v>43486.429166666669</v>
      </c>
      <c r="G4748" s="51">
        <f t="shared" si="589"/>
        <v>5.694444444088731E-2</v>
      </c>
      <c r="H4748" s="31" t="str">
        <f t="shared" si="592"/>
        <v>ACCEPTABLE</v>
      </c>
      <c r="J4748" s="171">
        <v>43486.48333333333</v>
      </c>
      <c r="K4748" s="171">
        <v>43486.492361111108</v>
      </c>
      <c r="L4748" s="27">
        <f t="shared" si="590"/>
        <v>9.0277777781011537E-3</v>
      </c>
      <c r="M4748" s="28" t="str">
        <f t="shared" si="591"/>
        <v>TRUE</v>
      </c>
      <c r="N4748" s="31" t="s">
        <v>41</v>
      </c>
      <c r="O4748" s="29" t="s">
        <v>821</v>
      </c>
      <c r="P4748"/>
      <c r="Q4748"/>
      <c r="R4748"/>
      <c r="S4748"/>
      <c r="T4748"/>
      <c r="U4748"/>
      <c r="V4748"/>
      <c r="W4748"/>
    </row>
    <row r="4749" spans="1:23" ht="27" customHeight="1" thickBot="1" x14ac:dyDescent="0.3">
      <c r="A4749" s="97">
        <v>21010</v>
      </c>
      <c r="B4749" s="74">
        <v>4909</v>
      </c>
      <c r="C4749" s="75" t="s">
        <v>2157</v>
      </c>
      <c r="D4749" s="76">
        <v>43486.513888888891</v>
      </c>
      <c r="E4749" s="74" t="s">
        <v>39</v>
      </c>
      <c r="F4749" s="171">
        <v>43486.429166666669</v>
      </c>
      <c r="G4749" s="51">
        <f t="shared" si="589"/>
        <v>8.4722222221898846E-2</v>
      </c>
      <c r="H4749" s="31" t="str">
        <f t="shared" si="592"/>
        <v>ACCEPTABLE</v>
      </c>
      <c r="J4749" s="171">
        <v>43486.51458333333</v>
      </c>
      <c r="K4749" s="171">
        <v>43486.523611111108</v>
      </c>
      <c r="L4749" s="27">
        <f t="shared" si="590"/>
        <v>9.0277777781011537E-3</v>
      </c>
      <c r="M4749" s="28" t="str">
        <f t="shared" si="591"/>
        <v>TRUE</v>
      </c>
      <c r="N4749" s="31" t="s">
        <v>39</v>
      </c>
      <c r="O4749" s="29" t="s">
        <v>2159</v>
      </c>
      <c r="P4749"/>
      <c r="Q4749"/>
      <c r="R4749"/>
      <c r="S4749"/>
      <c r="T4749"/>
      <c r="U4749"/>
      <c r="V4749"/>
      <c r="W4749"/>
    </row>
    <row r="4750" spans="1:23" ht="27" customHeight="1" thickBot="1" x14ac:dyDescent="0.3">
      <c r="A4750" s="97">
        <v>21009</v>
      </c>
      <c r="B4750" s="74">
        <v>4906</v>
      </c>
      <c r="C4750" s="75" t="s">
        <v>43</v>
      </c>
      <c r="D4750" s="76">
        <v>43486.569444444445</v>
      </c>
      <c r="E4750" s="74" t="s">
        <v>41</v>
      </c>
      <c r="F4750" s="171">
        <v>43486.429166666669</v>
      </c>
      <c r="G4750" s="51">
        <f t="shared" si="589"/>
        <v>0.14027777777664596</v>
      </c>
      <c r="H4750" s="31" t="str">
        <f t="shared" si="592"/>
        <v>ACCEPTABLE</v>
      </c>
      <c r="J4750" s="171">
        <v>43486.550694444442</v>
      </c>
      <c r="K4750" s="171">
        <v>43486.560416666667</v>
      </c>
      <c r="L4750" s="27">
        <f t="shared" si="590"/>
        <v>9.7222222248092294E-3</v>
      </c>
      <c r="M4750" s="28" t="str">
        <f t="shared" si="591"/>
        <v>TRUE</v>
      </c>
      <c r="N4750" s="31" t="s">
        <v>41</v>
      </c>
      <c r="O4750" s="29" t="s">
        <v>54</v>
      </c>
      <c r="P4750"/>
      <c r="Q4750"/>
      <c r="R4750"/>
      <c r="S4750"/>
      <c r="T4750"/>
      <c r="U4750"/>
      <c r="V4750"/>
      <c r="W4750"/>
    </row>
    <row r="4751" spans="1:23" ht="27" customHeight="1" thickBot="1" x14ac:dyDescent="0.3">
      <c r="A4751" s="97">
        <v>21009</v>
      </c>
      <c r="B4751" s="74">
        <v>4907</v>
      </c>
      <c r="C4751" s="75" t="s">
        <v>2115</v>
      </c>
      <c r="D4751" s="76">
        <v>43486.597222222219</v>
      </c>
      <c r="E4751" s="74" t="s">
        <v>39</v>
      </c>
      <c r="F4751" s="171">
        <v>43486.429166666669</v>
      </c>
      <c r="G4751" s="51">
        <f t="shared" si="589"/>
        <v>0.16805555555038154</v>
      </c>
      <c r="H4751" s="31" t="str">
        <f t="shared" si="592"/>
        <v>ACCEPTABLE</v>
      </c>
      <c r="J4751" s="171">
        <v>43486.578472222223</v>
      </c>
      <c r="K4751" s="171">
        <v>43486.588194444441</v>
      </c>
      <c r="L4751" s="27">
        <f t="shared" si="590"/>
        <v>9.7222222175332718E-3</v>
      </c>
      <c r="M4751" s="28" t="str">
        <f t="shared" si="591"/>
        <v>TRUE</v>
      </c>
      <c r="N4751" s="31" t="s">
        <v>39</v>
      </c>
      <c r="O4751" s="29" t="s">
        <v>88</v>
      </c>
      <c r="P4751"/>
      <c r="Q4751"/>
      <c r="R4751"/>
      <c r="S4751"/>
      <c r="T4751"/>
      <c r="U4751"/>
      <c r="V4751"/>
      <c r="W4751"/>
    </row>
    <row r="4752" spans="1:23" ht="27" customHeight="1" thickBot="1" x14ac:dyDescent="0.3">
      <c r="A4752" s="172">
        <v>21012</v>
      </c>
      <c r="B4752" s="173">
        <v>4910</v>
      </c>
      <c r="C4752" s="174" t="s">
        <v>2115</v>
      </c>
      <c r="D4752" s="175">
        <v>43486.652777777781</v>
      </c>
      <c r="E4752" s="173" t="s">
        <v>41</v>
      </c>
      <c r="F4752" s="171">
        <v>43486.429166666669</v>
      </c>
      <c r="G4752" s="51">
        <f t="shared" si="589"/>
        <v>0.22361111111240461</v>
      </c>
      <c r="H4752" s="31" t="str">
        <f t="shared" si="592"/>
        <v>ACCEPTABLE</v>
      </c>
      <c r="J4752" s="171">
        <v>43486.600694444445</v>
      </c>
      <c r="K4752" s="171">
        <v>43486.61041666667</v>
      </c>
      <c r="L4752" s="27">
        <f t="shared" si="590"/>
        <v>9.7222222248092294E-3</v>
      </c>
      <c r="M4752" s="28" t="str">
        <f t="shared" si="591"/>
        <v>TRUE</v>
      </c>
      <c r="N4752" s="31" t="s">
        <v>41</v>
      </c>
      <c r="O4752" s="29" t="s">
        <v>2108</v>
      </c>
      <c r="P4752"/>
      <c r="Q4752"/>
      <c r="R4752"/>
      <c r="S4752"/>
      <c r="T4752"/>
      <c r="U4752"/>
      <c r="V4752"/>
      <c r="W4752"/>
    </row>
    <row r="4753" spans="1:23" ht="27" customHeight="1" thickBot="1" x14ac:dyDescent="0.3">
      <c r="A4753" s="172">
        <v>21012</v>
      </c>
      <c r="B4753" s="173">
        <v>4911</v>
      </c>
      <c r="C4753" s="174" t="s">
        <v>2115</v>
      </c>
      <c r="D4753" s="175">
        <v>43486.6875</v>
      </c>
      <c r="E4753" s="173" t="s">
        <v>39</v>
      </c>
      <c r="F4753" s="171">
        <v>43486.429166666669</v>
      </c>
      <c r="G4753" s="51">
        <f t="shared" si="589"/>
        <v>0.25833333333139308</v>
      </c>
      <c r="H4753" s="31" t="str">
        <f t="shared" si="592"/>
        <v>ACCEPTABLE</v>
      </c>
      <c r="J4753" s="171">
        <v>43486.625</v>
      </c>
      <c r="K4753" s="171">
        <v>43486.634722222225</v>
      </c>
      <c r="L4753" s="27">
        <f t="shared" si="590"/>
        <v>9.7222222248092294E-3</v>
      </c>
      <c r="M4753" s="28" t="str">
        <f t="shared" si="591"/>
        <v>TRUE</v>
      </c>
      <c r="N4753" s="31" t="s">
        <v>39</v>
      </c>
      <c r="O4753" s="29" t="s">
        <v>2108</v>
      </c>
      <c r="P4753"/>
      <c r="Q4753"/>
      <c r="R4753"/>
      <c r="S4753"/>
      <c r="T4753"/>
      <c r="U4753"/>
      <c r="V4753"/>
      <c r="W4753"/>
    </row>
    <row r="4754" spans="1:23" ht="27" customHeight="1" thickBot="1" x14ac:dyDescent="0.3">
      <c r="A4754" s="97">
        <v>21013</v>
      </c>
      <c r="B4754" s="74">
        <v>4912</v>
      </c>
      <c r="C4754" s="75" t="s">
        <v>2157</v>
      </c>
      <c r="D4754" s="76">
        <v>43487.444444444445</v>
      </c>
      <c r="E4754" s="74" t="s">
        <v>41</v>
      </c>
      <c r="F4754" s="171">
        <v>43487.267361111109</v>
      </c>
      <c r="G4754" s="51">
        <f t="shared" si="589"/>
        <v>0.17708333333575865</v>
      </c>
      <c r="H4754" s="31" t="str">
        <f t="shared" si="592"/>
        <v>ACCEPTABLE</v>
      </c>
      <c r="J4754" s="171">
        <v>43487.385416666664</v>
      </c>
      <c r="K4754" s="171">
        <v>43487.399305555555</v>
      </c>
      <c r="L4754" s="27">
        <f t="shared" si="590"/>
        <v>1.3888888890505768E-2</v>
      </c>
      <c r="M4754" s="28" t="str">
        <f t="shared" si="591"/>
        <v>TRUE</v>
      </c>
      <c r="N4754" s="31" t="s">
        <v>41</v>
      </c>
      <c r="O4754" s="29" t="s">
        <v>2161</v>
      </c>
      <c r="P4754"/>
      <c r="Q4754"/>
      <c r="R4754"/>
      <c r="S4754"/>
      <c r="T4754"/>
      <c r="U4754"/>
      <c r="V4754"/>
      <c r="W4754"/>
    </row>
    <row r="4755" spans="1:23" ht="27" customHeight="1" thickBot="1" x14ac:dyDescent="0.3">
      <c r="A4755" s="97">
        <v>21013</v>
      </c>
      <c r="B4755" s="74">
        <v>4913</v>
      </c>
      <c r="C4755" s="75" t="s">
        <v>51</v>
      </c>
      <c r="D4755" s="76">
        <v>43487.479166666664</v>
      </c>
      <c r="E4755" s="74" t="s">
        <v>39</v>
      </c>
      <c r="F4755" s="171">
        <v>43487.267361111109</v>
      </c>
      <c r="G4755" s="51">
        <f t="shared" si="589"/>
        <v>0.21180555555474712</v>
      </c>
      <c r="H4755" s="31" t="str">
        <f t="shared" si="592"/>
        <v>ACCEPTABLE</v>
      </c>
      <c r="J4755" s="171">
        <v>43487.42083333333</v>
      </c>
      <c r="K4755" s="171">
        <v>43487.431944444441</v>
      </c>
      <c r="L4755" s="27">
        <f t="shared" si="590"/>
        <v>1.1111111110949423E-2</v>
      </c>
      <c r="M4755" s="28" t="str">
        <f t="shared" si="591"/>
        <v>TRUE</v>
      </c>
      <c r="N4755" s="31" t="s">
        <v>39</v>
      </c>
      <c r="O4755" s="29" t="s">
        <v>89</v>
      </c>
      <c r="P4755"/>
      <c r="Q4755"/>
      <c r="R4755"/>
      <c r="S4755"/>
      <c r="T4755"/>
      <c r="U4755"/>
      <c r="V4755"/>
      <c r="W4755"/>
    </row>
    <row r="4756" spans="1:23" ht="27" customHeight="1" thickBot="1" x14ac:dyDescent="0.3">
      <c r="A4756" s="172">
        <v>21016</v>
      </c>
      <c r="B4756" s="173">
        <v>4912</v>
      </c>
      <c r="C4756" s="174" t="s">
        <v>43</v>
      </c>
      <c r="D4756" s="175">
        <v>43489.263888888891</v>
      </c>
      <c r="E4756" s="173" t="s">
        <v>41</v>
      </c>
      <c r="F4756" s="171">
        <v>43489.261111111111</v>
      </c>
      <c r="G4756" s="51">
        <f t="shared" si="589"/>
        <v>2.7777777795563452E-3</v>
      </c>
      <c r="H4756" s="31" t="str">
        <f t="shared" si="592"/>
        <v>TOO LATE</v>
      </c>
      <c r="J4756" s="171">
        <v>43489.261111111111</v>
      </c>
      <c r="K4756" s="171">
        <v>43489.270833333336</v>
      </c>
      <c r="L4756" s="27">
        <f t="shared" si="590"/>
        <v>9.7222222248092294E-3</v>
      </c>
      <c r="M4756" s="28" t="str">
        <f t="shared" si="591"/>
        <v>TRUE</v>
      </c>
      <c r="N4756" s="31" t="s">
        <v>41</v>
      </c>
      <c r="O4756" s="29" t="s">
        <v>453</v>
      </c>
      <c r="P4756"/>
      <c r="Q4756"/>
      <c r="R4756"/>
      <c r="S4756"/>
      <c r="T4756"/>
      <c r="U4756"/>
      <c r="V4756"/>
      <c r="W4756"/>
    </row>
    <row r="4757" spans="1:23" ht="27" customHeight="1" thickBot="1" x14ac:dyDescent="0.3">
      <c r="A4757" s="172">
        <v>21016</v>
      </c>
      <c r="B4757" s="173">
        <v>4913</v>
      </c>
      <c r="C4757" s="174" t="s">
        <v>2115</v>
      </c>
      <c r="D4757" s="175">
        <v>43489.291666666664</v>
      </c>
      <c r="E4757" s="173" t="s">
        <v>39</v>
      </c>
      <c r="F4757" s="171">
        <v>43489.261111111111</v>
      </c>
      <c r="G4757" s="51">
        <f t="shared" si="589"/>
        <v>3.0555555553291924E-2</v>
      </c>
      <c r="H4757" s="31" t="str">
        <f t="shared" si="592"/>
        <v>TOO LATE</v>
      </c>
      <c r="J4757" s="171">
        <v>43489.291666666664</v>
      </c>
      <c r="K4757" s="171">
        <v>43489.302777777775</v>
      </c>
      <c r="L4757" s="27">
        <f t="shared" si="590"/>
        <v>1.1111111110949423E-2</v>
      </c>
      <c r="M4757" s="28" t="str">
        <f t="shared" si="591"/>
        <v>TRUE</v>
      </c>
      <c r="N4757" s="31" t="s">
        <v>39</v>
      </c>
      <c r="O4757" s="29" t="s">
        <v>2162</v>
      </c>
      <c r="P4757"/>
      <c r="Q4757"/>
      <c r="R4757"/>
      <c r="S4757"/>
      <c r="T4757"/>
      <c r="U4757"/>
      <c r="V4757"/>
      <c r="W4757"/>
    </row>
    <row r="4758" spans="1:23" ht="27" customHeight="1" thickBot="1" x14ac:dyDescent="0.3">
      <c r="A4758" s="172">
        <v>21013</v>
      </c>
      <c r="B4758" s="173">
        <v>4915</v>
      </c>
      <c r="C4758" s="174" t="s">
        <v>51</v>
      </c>
      <c r="D4758" s="175">
        <v>43489.333333333336</v>
      </c>
      <c r="E4758" s="173" t="s">
        <v>39</v>
      </c>
      <c r="F4758" s="171">
        <v>43489.261111111111</v>
      </c>
      <c r="G4758" s="51">
        <f t="shared" si="589"/>
        <v>7.2222222224809229E-2</v>
      </c>
      <c r="H4758" s="31" t="str">
        <f t="shared" si="592"/>
        <v>ACCEPTABLE</v>
      </c>
      <c r="J4758" s="171">
        <v>43489.311805555553</v>
      </c>
      <c r="K4758" s="171">
        <v>43489.321527777778</v>
      </c>
      <c r="L4758" s="27">
        <f t="shared" si="590"/>
        <v>9.7222222248092294E-3</v>
      </c>
      <c r="M4758" s="28" t="str">
        <f t="shared" si="591"/>
        <v>TRUE</v>
      </c>
      <c r="N4758" s="31" t="s">
        <v>39</v>
      </c>
      <c r="O4758" s="29" t="s">
        <v>914</v>
      </c>
      <c r="P4758"/>
      <c r="Q4758"/>
      <c r="R4758"/>
      <c r="S4758"/>
      <c r="T4758"/>
      <c r="U4758"/>
      <c r="V4758"/>
      <c r="W4758"/>
    </row>
    <row r="4759" spans="1:23" ht="27" customHeight="1" thickBot="1" x14ac:dyDescent="0.3">
      <c r="A4759" s="97">
        <v>21017</v>
      </c>
      <c r="B4759" s="74">
        <v>4916</v>
      </c>
      <c r="C4759" s="75" t="s">
        <v>2157</v>
      </c>
      <c r="D4759" s="76">
        <v>43489.454861111109</v>
      </c>
      <c r="E4759" s="74" t="s">
        <v>41</v>
      </c>
      <c r="F4759" s="171">
        <v>43489.261111111111</v>
      </c>
      <c r="G4759" s="51">
        <f t="shared" si="589"/>
        <v>0.19374999999854481</v>
      </c>
      <c r="H4759" s="31" t="str">
        <f t="shared" si="592"/>
        <v>ACCEPTABLE</v>
      </c>
      <c r="J4759" s="171">
        <v>43489.436805555553</v>
      </c>
      <c r="K4759" s="171">
        <v>43489.451388888891</v>
      </c>
      <c r="L4759" s="27">
        <f t="shared" si="590"/>
        <v>1.4583333337213844E-2</v>
      </c>
      <c r="M4759" s="28" t="str">
        <f t="shared" si="591"/>
        <v>TRUE</v>
      </c>
      <c r="N4759" s="31" t="s">
        <v>41</v>
      </c>
      <c r="O4759" s="29" t="s">
        <v>1855</v>
      </c>
      <c r="P4759"/>
      <c r="Q4759"/>
      <c r="R4759"/>
      <c r="S4759"/>
      <c r="T4759"/>
      <c r="U4759"/>
      <c r="V4759"/>
      <c r="W4759"/>
    </row>
    <row r="4760" spans="1:23" ht="27" customHeight="1" thickBot="1" x14ac:dyDescent="0.3">
      <c r="A4760" s="86">
        <v>21017</v>
      </c>
      <c r="B4760" s="179">
        <v>4917</v>
      </c>
      <c r="C4760" s="104" t="s">
        <v>2163</v>
      </c>
      <c r="D4760" s="180">
        <v>43489.489583333336</v>
      </c>
      <c r="E4760" s="179" t="s">
        <v>2152</v>
      </c>
      <c r="F4760" s="171">
        <v>43489.261111111111</v>
      </c>
      <c r="G4760" s="51">
        <f t="shared" si="589"/>
        <v>0.22847222222480923</v>
      </c>
      <c r="H4760" s="31" t="str">
        <f t="shared" si="592"/>
        <v>ACCEPTABLE</v>
      </c>
      <c r="J4760" s="171">
        <v>43489.499305555553</v>
      </c>
      <c r="K4760" s="171">
        <v>43489.512499999997</v>
      </c>
      <c r="L4760" s="27">
        <f t="shared" si="590"/>
        <v>1.3194444443797693E-2</v>
      </c>
      <c r="M4760" s="28" t="str">
        <f t="shared" si="591"/>
        <v>TRUE</v>
      </c>
      <c r="N4760" s="31" t="s">
        <v>41</v>
      </c>
      <c r="O4760" s="29" t="s">
        <v>1929</v>
      </c>
      <c r="P4760"/>
      <c r="Q4760"/>
      <c r="R4760"/>
      <c r="S4760"/>
      <c r="T4760"/>
      <c r="U4760"/>
      <c r="V4760"/>
      <c r="W4760"/>
    </row>
    <row r="4761" spans="1:23" ht="27" customHeight="1" thickBot="1" x14ac:dyDescent="0.3">
      <c r="A4761" s="81">
        <v>21018</v>
      </c>
      <c r="B4761" s="103">
        <v>4918</v>
      </c>
      <c r="C4761" s="75" t="s">
        <v>2115</v>
      </c>
      <c r="D4761" s="105">
        <v>43489.513888888891</v>
      </c>
      <c r="E4761" s="103" t="s">
        <v>39</v>
      </c>
      <c r="F4761" s="171">
        <v>43489.261111111111</v>
      </c>
      <c r="G4761" s="51">
        <f t="shared" si="589"/>
        <v>0.25277777777955635</v>
      </c>
      <c r="H4761" s="31" t="str">
        <f t="shared" si="592"/>
        <v>ACCEPTABLE</v>
      </c>
      <c r="J4761" s="171">
        <v>43489.525000000001</v>
      </c>
      <c r="K4761" s="171">
        <v>43489.537499999999</v>
      </c>
      <c r="L4761" s="27">
        <f t="shared" si="590"/>
        <v>1.2499999997089617E-2</v>
      </c>
      <c r="M4761" s="28" t="str">
        <f t="shared" si="591"/>
        <v>TRUE</v>
      </c>
      <c r="N4761" s="31" t="s">
        <v>39</v>
      </c>
      <c r="O4761" s="29" t="s">
        <v>1929</v>
      </c>
      <c r="P4761"/>
      <c r="Q4761"/>
      <c r="R4761"/>
      <c r="S4761"/>
      <c r="T4761"/>
      <c r="U4761"/>
      <c r="V4761"/>
      <c r="W4761"/>
    </row>
    <row r="4762" spans="1:23" ht="27" customHeight="1" thickBot="1" x14ac:dyDescent="0.3">
      <c r="A4762" s="97">
        <v>21017</v>
      </c>
      <c r="B4762" s="74">
        <v>4919</v>
      </c>
      <c r="C4762" s="75" t="s">
        <v>51</v>
      </c>
      <c r="D4762" s="76">
        <v>43490.423611111109</v>
      </c>
      <c r="E4762" s="74" t="s">
        <v>41</v>
      </c>
      <c r="F4762" s="171">
        <v>43490.276388888888</v>
      </c>
      <c r="G4762" s="51">
        <f t="shared" si="589"/>
        <v>0.14722222222189885</v>
      </c>
      <c r="H4762" s="31" t="str">
        <f t="shared" si="592"/>
        <v>ACCEPTABLE</v>
      </c>
      <c r="J4762" s="171">
        <v>43490.43472222222</v>
      </c>
      <c r="K4762" s="171">
        <v>43490.443749999999</v>
      </c>
      <c r="L4762" s="27">
        <f t="shared" si="590"/>
        <v>9.0277777781011537E-3</v>
      </c>
      <c r="M4762" s="28" t="str">
        <f t="shared" si="591"/>
        <v>TRUE</v>
      </c>
      <c r="N4762" s="31" t="s">
        <v>41</v>
      </c>
      <c r="O4762" s="29" t="s">
        <v>821</v>
      </c>
      <c r="P4762"/>
      <c r="Q4762"/>
      <c r="R4762"/>
      <c r="S4762"/>
      <c r="T4762"/>
      <c r="U4762"/>
      <c r="V4762"/>
      <c r="W4762"/>
    </row>
    <row r="4763" spans="1:23" ht="27" customHeight="1" thickBot="1" x14ac:dyDescent="0.3">
      <c r="A4763" s="97">
        <v>21017</v>
      </c>
      <c r="B4763" s="74">
        <v>4920</v>
      </c>
      <c r="C4763" s="75" t="s">
        <v>1997</v>
      </c>
      <c r="D4763" s="76">
        <v>43490.451388888891</v>
      </c>
      <c r="E4763" s="74" t="s">
        <v>39</v>
      </c>
      <c r="F4763" s="171">
        <v>43490.276388888888</v>
      </c>
      <c r="G4763" s="51">
        <f t="shared" si="589"/>
        <v>0.17500000000291038</v>
      </c>
      <c r="H4763" s="31" t="str">
        <f t="shared" si="592"/>
        <v>ACCEPTABLE</v>
      </c>
      <c r="J4763" s="171">
        <v>43490.468055555553</v>
      </c>
      <c r="K4763" s="171">
        <v>43490.479166666664</v>
      </c>
      <c r="L4763" s="27">
        <f t="shared" si="590"/>
        <v>1.1111111110949423E-2</v>
      </c>
      <c r="M4763" s="28" t="str">
        <f t="shared" si="591"/>
        <v>TRUE</v>
      </c>
      <c r="N4763" s="31" t="s">
        <v>39</v>
      </c>
      <c r="O4763" s="29" t="s">
        <v>1475</v>
      </c>
      <c r="P4763"/>
      <c r="Q4763"/>
      <c r="R4763"/>
      <c r="S4763"/>
      <c r="T4763"/>
      <c r="U4763"/>
      <c r="V4763"/>
      <c r="W4763"/>
    </row>
    <row r="4764" spans="1:23" ht="27" customHeight="1" thickBot="1" x14ac:dyDescent="0.3">
      <c r="A4764" s="97">
        <v>21019</v>
      </c>
      <c r="B4764" s="74">
        <v>4921</v>
      </c>
      <c r="C4764" s="75" t="s">
        <v>1905</v>
      </c>
      <c r="D4764" s="76">
        <v>43492.506944444445</v>
      </c>
      <c r="E4764" s="74" t="s">
        <v>41</v>
      </c>
      <c r="F4764" s="171">
        <v>43492.231249999997</v>
      </c>
      <c r="G4764" s="51">
        <f t="shared" ref="G4764:G4817" si="593">IF(D4764="","",D4764-F4764)</f>
        <v>0.27569444444816327</v>
      </c>
      <c r="H4764" s="31" t="str">
        <f t="shared" si="592"/>
        <v>ACCEPTABLE</v>
      </c>
      <c r="J4764" s="171">
        <v>43492.497916666667</v>
      </c>
      <c r="K4764" s="171">
        <v>43492.506944444445</v>
      </c>
      <c r="L4764" s="27">
        <f t="shared" si="590"/>
        <v>9.0277777781011537E-3</v>
      </c>
      <c r="M4764" s="28" t="str">
        <f t="shared" si="591"/>
        <v>TRUE</v>
      </c>
      <c r="N4764" s="31" t="s">
        <v>41</v>
      </c>
      <c r="O4764" s="29" t="s">
        <v>827</v>
      </c>
      <c r="P4764"/>
      <c r="Q4764"/>
      <c r="R4764"/>
      <c r="S4764"/>
      <c r="T4764"/>
      <c r="U4764"/>
      <c r="V4764"/>
      <c r="W4764"/>
    </row>
    <row r="4765" spans="1:23" ht="27" customHeight="1" thickBot="1" x14ac:dyDescent="0.3">
      <c r="A4765" s="97">
        <v>21019</v>
      </c>
      <c r="B4765" s="74">
        <v>4922</v>
      </c>
      <c r="C4765" s="75" t="s">
        <v>43</v>
      </c>
      <c r="D4765" s="76">
        <v>43492.541666666664</v>
      </c>
      <c r="E4765" s="74" t="s">
        <v>39</v>
      </c>
      <c r="F4765" s="171">
        <v>43492.231249999997</v>
      </c>
      <c r="G4765" s="51">
        <f t="shared" si="593"/>
        <v>0.31041666666715173</v>
      </c>
      <c r="H4765" s="31" t="str">
        <f t="shared" si="592"/>
        <v>ACCEPTABLE</v>
      </c>
      <c r="J4765" s="171">
        <v>43492.536805555559</v>
      </c>
      <c r="K4765" s="171">
        <v>43492.547222222223</v>
      </c>
      <c r="L4765" s="27">
        <f t="shared" si="590"/>
        <v>1.0416666664241347E-2</v>
      </c>
      <c r="M4765" s="28" t="str">
        <f t="shared" si="591"/>
        <v>TRUE</v>
      </c>
      <c r="N4765" s="31" t="s">
        <v>39</v>
      </c>
      <c r="O4765" s="29" t="s">
        <v>398</v>
      </c>
      <c r="P4765"/>
      <c r="Q4765"/>
      <c r="R4765"/>
      <c r="S4765"/>
      <c r="T4765"/>
      <c r="U4765"/>
      <c r="V4765"/>
      <c r="W4765"/>
    </row>
    <row r="4766" spans="1:23" ht="27" customHeight="1" thickBot="1" x14ac:dyDescent="0.3">
      <c r="A4766" s="97">
        <v>21019</v>
      </c>
      <c r="B4766" s="74">
        <v>4923</v>
      </c>
      <c r="C4766" s="75" t="s">
        <v>43</v>
      </c>
      <c r="D4766" s="76">
        <v>43493.611111111109</v>
      </c>
      <c r="E4766" s="74" t="s">
        <v>41</v>
      </c>
      <c r="F4766" s="171">
        <v>43493.597916666666</v>
      </c>
      <c r="G4766" s="51">
        <f t="shared" si="593"/>
        <v>1.3194444443797693E-2</v>
      </c>
      <c r="H4766" s="31" t="str">
        <f t="shared" si="592"/>
        <v>TOO LATE</v>
      </c>
      <c r="J4766" s="171">
        <v>43493.609027777777</v>
      </c>
      <c r="K4766" s="171">
        <v>43493.618750000001</v>
      </c>
      <c r="L4766" s="27">
        <f t="shared" si="590"/>
        <v>9.7222222248092294E-3</v>
      </c>
      <c r="M4766" s="28" t="str">
        <f t="shared" si="591"/>
        <v>TRUE</v>
      </c>
      <c r="N4766" s="31" t="s">
        <v>41</v>
      </c>
      <c r="O4766" s="29" t="s">
        <v>54</v>
      </c>
      <c r="P4766"/>
      <c r="Q4766"/>
      <c r="R4766"/>
      <c r="S4766"/>
      <c r="T4766"/>
      <c r="U4766"/>
      <c r="V4766"/>
      <c r="W4766"/>
    </row>
    <row r="4767" spans="1:23" ht="27" customHeight="1" thickBot="1" x14ac:dyDescent="0.3">
      <c r="A4767" s="97">
        <v>21019</v>
      </c>
      <c r="B4767" s="74">
        <v>4924</v>
      </c>
      <c r="C4767" s="75" t="s">
        <v>1905</v>
      </c>
      <c r="D4767" s="76">
        <v>43493.635416666664</v>
      </c>
      <c r="E4767" s="74" t="s">
        <v>39</v>
      </c>
      <c r="F4767" s="171">
        <v>43493.597916666666</v>
      </c>
      <c r="G4767" s="51">
        <f t="shared" si="593"/>
        <v>3.7499999998544808E-2</v>
      </c>
      <c r="H4767" s="31" t="str">
        <f t="shared" si="592"/>
        <v>TOO LATE</v>
      </c>
      <c r="J4767" s="171">
        <v>43493.62777777778</v>
      </c>
      <c r="K4767" s="171">
        <v>43493.636111111111</v>
      </c>
      <c r="L4767" s="27">
        <f t="shared" si="590"/>
        <v>8.333333331393078E-3</v>
      </c>
      <c r="M4767" s="28" t="str">
        <f t="shared" si="591"/>
        <v>TRUE</v>
      </c>
      <c r="N4767" s="31" t="s">
        <v>39</v>
      </c>
      <c r="O4767" s="29" t="s">
        <v>2164</v>
      </c>
      <c r="P4767"/>
      <c r="Q4767"/>
      <c r="R4767"/>
      <c r="S4767"/>
      <c r="T4767"/>
      <c r="U4767"/>
      <c r="V4767"/>
      <c r="W4767"/>
    </row>
    <row r="4768" spans="1:23" ht="27" customHeight="1" thickBot="1" x14ac:dyDescent="0.3">
      <c r="A4768" s="98">
        <v>21021</v>
      </c>
      <c r="B4768" s="78">
        <v>4925</v>
      </c>
      <c r="C4768" s="79" t="s">
        <v>1905</v>
      </c>
      <c r="D4768" s="80">
        <v>43493.652777777781</v>
      </c>
      <c r="E4768" s="78" t="s">
        <v>41</v>
      </c>
      <c r="F4768" s="171">
        <v>43493.597916666666</v>
      </c>
      <c r="G4768" s="51">
        <f t="shared" si="593"/>
        <v>5.4861111115314998E-2</v>
      </c>
      <c r="H4768" s="31" t="str">
        <f t="shared" si="592"/>
        <v>ACCEPTABLE</v>
      </c>
      <c r="J4768" s="171">
        <v>43493.658333333333</v>
      </c>
      <c r="K4768" s="171">
        <v>43493.667361111111</v>
      </c>
      <c r="L4768" s="27">
        <f t="shared" si="590"/>
        <v>9.0277777781011537E-3</v>
      </c>
      <c r="M4768" s="28" t="str">
        <f t="shared" si="591"/>
        <v>TRUE</v>
      </c>
      <c r="N4768" s="31" t="s">
        <v>41</v>
      </c>
      <c r="O4768" s="29" t="s">
        <v>1706</v>
      </c>
      <c r="P4768"/>
      <c r="Q4768"/>
      <c r="R4768"/>
      <c r="S4768"/>
      <c r="T4768"/>
      <c r="U4768"/>
      <c r="V4768"/>
      <c r="W4768"/>
    </row>
    <row r="4769" spans="1:23" ht="27" customHeight="1" thickBot="1" x14ac:dyDescent="0.3">
      <c r="A4769" s="98">
        <v>21020</v>
      </c>
      <c r="B4769" s="78">
        <v>4926</v>
      </c>
      <c r="C4769" s="79" t="s">
        <v>1997</v>
      </c>
      <c r="D4769" s="80">
        <v>43493.694444444445</v>
      </c>
      <c r="E4769" s="78" t="s">
        <v>41</v>
      </c>
      <c r="F4769" s="171">
        <v>43493.597916666666</v>
      </c>
      <c r="G4769" s="51">
        <f t="shared" si="593"/>
        <v>9.6527777779556345E-2</v>
      </c>
      <c r="H4769" s="31" t="str">
        <f t="shared" si="592"/>
        <v>ACCEPTABLE</v>
      </c>
      <c r="J4769" s="171">
        <v>43493.685416666667</v>
      </c>
      <c r="K4769" s="171">
        <v>43493.694444444445</v>
      </c>
      <c r="L4769" s="27">
        <f t="shared" si="590"/>
        <v>9.0277777781011537E-3</v>
      </c>
      <c r="M4769" s="28" t="str">
        <f t="shared" si="591"/>
        <v>TRUE</v>
      </c>
      <c r="N4769" s="31" t="s">
        <v>128</v>
      </c>
      <c r="O4769" s="29" t="s">
        <v>2165</v>
      </c>
      <c r="P4769"/>
      <c r="Q4769"/>
      <c r="R4769"/>
      <c r="S4769"/>
      <c r="T4769"/>
      <c r="U4769"/>
      <c r="V4769"/>
      <c r="W4769"/>
    </row>
    <row r="4770" spans="1:23" ht="27" customHeight="1" thickBot="1" x14ac:dyDescent="0.3">
      <c r="A4770" s="98">
        <v>21020</v>
      </c>
      <c r="B4770" s="78">
        <v>4927</v>
      </c>
      <c r="C4770" s="79" t="s">
        <v>51</v>
      </c>
      <c r="D4770" s="80">
        <v>43493.725694444445</v>
      </c>
      <c r="E4770" s="78" t="s">
        <v>39</v>
      </c>
      <c r="F4770" s="171">
        <v>43493.597916666666</v>
      </c>
      <c r="G4770" s="51">
        <f t="shared" si="593"/>
        <v>0.12777777777955635</v>
      </c>
      <c r="H4770" s="31" t="str">
        <f t="shared" si="592"/>
        <v>ACCEPTABLE</v>
      </c>
      <c r="J4770" s="171">
        <v>43493.72152777778</v>
      </c>
      <c r="K4770" s="171">
        <v>43493.729861111111</v>
      </c>
      <c r="L4770" s="27">
        <f t="shared" si="590"/>
        <v>8.333333331393078E-3</v>
      </c>
      <c r="M4770" s="28" t="str">
        <f t="shared" si="591"/>
        <v>TRUE</v>
      </c>
      <c r="N4770" s="31" t="s">
        <v>39</v>
      </c>
      <c r="O4770" s="29" t="s">
        <v>633</v>
      </c>
      <c r="P4770"/>
      <c r="Q4770"/>
      <c r="R4770"/>
      <c r="S4770"/>
      <c r="T4770"/>
      <c r="U4770"/>
      <c r="V4770"/>
      <c r="W4770"/>
    </row>
    <row r="4771" spans="1:23" ht="27" customHeight="1" thickBot="1" x14ac:dyDescent="0.3">
      <c r="A4771" s="97">
        <v>21021</v>
      </c>
      <c r="B4771" s="74">
        <v>4928</v>
      </c>
      <c r="C4771" s="75" t="s">
        <v>43</v>
      </c>
      <c r="D4771" s="76">
        <v>43494.152777777781</v>
      </c>
      <c r="E4771" s="74" t="s">
        <v>41</v>
      </c>
      <c r="F4771" s="171">
        <v>43493.597916666666</v>
      </c>
      <c r="G4771" s="51">
        <f t="shared" si="593"/>
        <v>0.554861111115315</v>
      </c>
      <c r="H4771" s="31" t="str">
        <f t="shared" si="592"/>
        <v>ACCEPTABLE</v>
      </c>
      <c r="J4771" s="171">
        <v>43494.111805555556</v>
      </c>
      <c r="K4771" s="171">
        <v>43494.120138888888</v>
      </c>
      <c r="L4771" s="27">
        <f t="shared" si="590"/>
        <v>8.333333331393078E-3</v>
      </c>
      <c r="M4771" s="28" t="str">
        <f t="shared" si="591"/>
        <v>TRUE</v>
      </c>
      <c r="N4771" s="31" t="s">
        <v>41</v>
      </c>
      <c r="O4771" s="29" t="s">
        <v>398</v>
      </c>
      <c r="P4771"/>
      <c r="Q4771"/>
      <c r="R4771"/>
      <c r="S4771"/>
      <c r="T4771"/>
      <c r="U4771"/>
      <c r="V4771"/>
      <c r="W4771"/>
    </row>
    <row r="4772" spans="1:23" ht="27" customHeight="1" thickBot="1" x14ac:dyDescent="0.3">
      <c r="A4772" s="97">
        <v>21021</v>
      </c>
      <c r="B4772" s="74">
        <v>4929</v>
      </c>
      <c r="C4772" s="75" t="s">
        <v>1905</v>
      </c>
      <c r="D4772" s="76">
        <v>43494.177083333336</v>
      </c>
      <c r="E4772" s="74" t="s">
        <v>39</v>
      </c>
      <c r="F4772" s="171">
        <v>43493.597916666666</v>
      </c>
      <c r="G4772" s="51">
        <f t="shared" si="593"/>
        <v>0.57916666667006211</v>
      </c>
      <c r="H4772" s="31" t="str">
        <f t="shared" si="592"/>
        <v>ACCEPTABLE</v>
      </c>
      <c r="J4772" s="171">
        <v>43494.148611111108</v>
      </c>
      <c r="K4772" s="171">
        <v>43494.15902777778</v>
      </c>
      <c r="L4772" s="27">
        <f t="shared" si="590"/>
        <v>1.0416666671517305E-2</v>
      </c>
      <c r="M4772" s="28" t="str">
        <f t="shared" si="591"/>
        <v>TRUE</v>
      </c>
      <c r="N4772" s="31" t="s">
        <v>39</v>
      </c>
      <c r="O4772" s="29" t="s">
        <v>2166</v>
      </c>
      <c r="P4772"/>
      <c r="Q4772"/>
      <c r="R4772"/>
      <c r="S4772"/>
      <c r="T4772"/>
      <c r="U4772"/>
      <c r="V4772"/>
      <c r="W4772"/>
    </row>
    <row r="4773" spans="1:23" ht="27" customHeight="1" thickBot="1" x14ac:dyDescent="0.3">
      <c r="A4773" s="98">
        <v>21020</v>
      </c>
      <c r="B4773" s="78">
        <v>4930</v>
      </c>
      <c r="C4773" s="79" t="s">
        <v>53</v>
      </c>
      <c r="D4773" s="80">
        <v>43494.3125</v>
      </c>
      <c r="E4773" s="78" t="s">
        <v>41</v>
      </c>
      <c r="F4773" s="171">
        <v>43494.306250000001</v>
      </c>
      <c r="G4773" s="51">
        <f t="shared" si="593"/>
        <v>6.2499999985448085E-3</v>
      </c>
      <c r="H4773" s="31" t="str">
        <f t="shared" si="592"/>
        <v>TOO LATE</v>
      </c>
      <c r="J4773" s="171">
        <v>43494.304166666669</v>
      </c>
      <c r="K4773" s="171">
        <v>43494.3125</v>
      </c>
      <c r="L4773" s="27">
        <f t="shared" si="590"/>
        <v>8.333333331393078E-3</v>
      </c>
      <c r="M4773" s="28" t="str">
        <f t="shared" si="591"/>
        <v>TRUE</v>
      </c>
      <c r="N4773" s="31" t="s">
        <v>41</v>
      </c>
      <c r="O4773" s="29" t="s">
        <v>96</v>
      </c>
      <c r="P4773"/>
      <c r="Q4773"/>
      <c r="R4773"/>
      <c r="S4773"/>
      <c r="T4773"/>
      <c r="U4773"/>
      <c r="V4773"/>
      <c r="W4773"/>
    </row>
    <row r="4774" spans="1:23" ht="27" customHeight="1" thickBot="1" x14ac:dyDescent="0.3">
      <c r="A4774" s="98">
        <v>21020</v>
      </c>
      <c r="B4774" s="78">
        <v>4931</v>
      </c>
      <c r="C4774" s="79" t="s">
        <v>53</v>
      </c>
      <c r="D4774" s="80">
        <v>43494.361111111109</v>
      </c>
      <c r="E4774" s="78" t="s">
        <v>39</v>
      </c>
      <c r="F4774" s="171">
        <v>43494.306250000001</v>
      </c>
      <c r="G4774" s="51">
        <f t="shared" si="593"/>
        <v>5.486111110803904E-2</v>
      </c>
      <c r="H4774" s="31" t="str">
        <f t="shared" si="592"/>
        <v>ACCEPTABLE</v>
      </c>
      <c r="J4774" s="171">
        <v>43494.352083333331</v>
      </c>
      <c r="K4774" s="171">
        <v>43494.361805555556</v>
      </c>
      <c r="L4774" s="27">
        <f t="shared" si="590"/>
        <v>9.7222222248092294E-3</v>
      </c>
      <c r="M4774" s="28" t="str">
        <f t="shared" si="591"/>
        <v>TRUE</v>
      </c>
      <c r="N4774" s="31" t="s">
        <v>39</v>
      </c>
      <c r="O4774" s="29" t="s">
        <v>96</v>
      </c>
      <c r="P4774"/>
      <c r="Q4774"/>
      <c r="R4774"/>
      <c r="S4774"/>
      <c r="T4774"/>
      <c r="U4774"/>
      <c r="V4774"/>
      <c r="W4774"/>
    </row>
    <row r="4775" spans="1:23" ht="27" customHeight="1" thickBot="1" x14ac:dyDescent="0.3">
      <c r="A4775" s="98">
        <v>21020</v>
      </c>
      <c r="B4775" s="78">
        <v>4930</v>
      </c>
      <c r="C4775" s="79" t="s">
        <v>51</v>
      </c>
      <c r="D4775" s="80">
        <v>43495.298611111109</v>
      </c>
      <c r="E4775" s="78" t="s">
        <v>41</v>
      </c>
      <c r="F4775" s="171">
        <v>43495.22152777778</v>
      </c>
      <c r="G4775" s="51">
        <f t="shared" si="593"/>
        <v>7.7083333329937886E-2</v>
      </c>
      <c r="H4775" s="31" t="str">
        <f t="shared" si="592"/>
        <v>ACCEPTABLE</v>
      </c>
      <c r="J4775" s="171">
        <v>43495.329861111109</v>
      </c>
      <c r="K4775" s="171">
        <v>43495.338888888888</v>
      </c>
      <c r="L4775" s="27">
        <f t="shared" si="590"/>
        <v>9.0277777781011537E-3</v>
      </c>
      <c r="M4775" s="28" t="str">
        <f t="shared" si="591"/>
        <v>TRUE</v>
      </c>
      <c r="N4775" s="31" t="s">
        <v>41</v>
      </c>
      <c r="O4775" s="29" t="s">
        <v>708</v>
      </c>
      <c r="P4775"/>
      <c r="Q4775"/>
      <c r="R4775"/>
      <c r="S4775"/>
      <c r="T4775"/>
      <c r="U4775"/>
      <c r="V4775"/>
      <c r="W4775"/>
    </row>
    <row r="4776" spans="1:23" ht="27" customHeight="1" thickBot="1" x14ac:dyDescent="0.3">
      <c r="A4776" s="98">
        <v>21020</v>
      </c>
      <c r="B4776" s="78">
        <v>4931</v>
      </c>
      <c r="C4776" s="79" t="s">
        <v>2157</v>
      </c>
      <c r="D4776" s="80">
        <v>43495.326388888891</v>
      </c>
      <c r="E4776" s="78" t="s">
        <v>39</v>
      </c>
      <c r="F4776" s="171">
        <v>43495.22152777778</v>
      </c>
      <c r="G4776" s="51">
        <f t="shared" si="593"/>
        <v>0.10486111111094942</v>
      </c>
      <c r="H4776" s="31" t="str">
        <f t="shared" si="592"/>
        <v>ACCEPTABLE</v>
      </c>
      <c r="J4776" s="171">
        <v>43495.359722222223</v>
      </c>
      <c r="K4776" s="171">
        <v>43495.370833333334</v>
      </c>
      <c r="L4776" s="27">
        <f t="shared" si="590"/>
        <v>1.1111111110949423E-2</v>
      </c>
      <c r="M4776" s="28" t="str">
        <f t="shared" si="591"/>
        <v>TRUE</v>
      </c>
      <c r="N4776" s="31" t="s">
        <v>39</v>
      </c>
      <c r="O4776" s="29" t="s">
        <v>1135</v>
      </c>
      <c r="P4776"/>
      <c r="Q4776"/>
      <c r="R4776"/>
      <c r="S4776"/>
      <c r="T4776"/>
      <c r="U4776"/>
      <c r="V4776"/>
      <c r="W4776"/>
    </row>
    <row r="4777" spans="1:23" ht="27" customHeight="1" thickBot="1" x14ac:dyDescent="0.3">
      <c r="A4777" s="98">
        <v>21022</v>
      </c>
      <c r="B4777" s="78">
        <v>4932</v>
      </c>
      <c r="C4777" s="79" t="s">
        <v>2157</v>
      </c>
      <c r="D4777" s="80">
        <v>43495.381944444445</v>
      </c>
      <c r="E4777" s="78" t="s">
        <v>41</v>
      </c>
      <c r="F4777" s="171">
        <v>43495.22152777778</v>
      </c>
      <c r="G4777" s="51">
        <f t="shared" si="593"/>
        <v>0.16041666666569654</v>
      </c>
      <c r="H4777" s="31" t="str">
        <f t="shared" si="592"/>
        <v>ACCEPTABLE</v>
      </c>
      <c r="J4777" s="171">
        <v>43495.407638888886</v>
      </c>
      <c r="K4777" s="171">
        <v>43495.420138888891</v>
      </c>
      <c r="L4777" s="27">
        <f t="shared" si="590"/>
        <v>1.2500000004365575E-2</v>
      </c>
      <c r="M4777" s="28" t="str">
        <f t="shared" si="591"/>
        <v>TRUE</v>
      </c>
      <c r="N4777" s="31" t="s">
        <v>41</v>
      </c>
      <c r="O4777" s="29" t="s">
        <v>2167</v>
      </c>
      <c r="P4777"/>
      <c r="Q4777"/>
      <c r="R4777"/>
      <c r="S4777"/>
      <c r="T4777"/>
      <c r="U4777"/>
      <c r="V4777"/>
      <c r="W4777"/>
    </row>
    <row r="4778" spans="1:23" ht="27" customHeight="1" thickBot="1" x14ac:dyDescent="0.3">
      <c r="A4778" s="97">
        <v>21022</v>
      </c>
      <c r="B4778" s="74">
        <v>4933</v>
      </c>
      <c r="C4778" s="75" t="s">
        <v>51</v>
      </c>
      <c r="D4778" s="76">
        <v>43495.416666666664</v>
      </c>
      <c r="E4778" s="74" t="s">
        <v>39</v>
      </c>
      <c r="F4778" s="171">
        <v>43495.22152777778</v>
      </c>
      <c r="G4778" s="51">
        <f t="shared" si="593"/>
        <v>0.195138888884685</v>
      </c>
      <c r="H4778" s="31" t="str">
        <f t="shared" si="592"/>
        <v>ACCEPTABLE</v>
      </c>
      <c r="J4778" s="171">
        <v>43495.443055555559</v>
      </c>
      <c r="K4778" s="171">
        <v>43495.456250000003</v>
      </c>
      <c r="L4778" s="27">
        <f t="shared" si="590"/>
        <v>1.3194444443797693E-2</v>
      </c>
      <c r="M4778" s="28" t="str">
        <f t="shared" si="591"/>
        <v>TRUE</v>
      </c>
      <c r="N4778" s="31" t="s">
        <v>39</v>
      </c>
      <c r="O4778" s="29" t="s">
        <v>834</v>
      </c>
      <c r="P4778"/>
      <c r="Q4778"/>
      <c r="R4778"/>
      <c r="S4778"/>
      <c r="T4778"/>
      <c r="U4778"/>
      <c r="V4778"/>
      <c r="W4778"/>
    </row>
    <row r="4779" spans="1:23" ht="27" customHeight="1" thickBot="1" x14ac:dyDescent="0.3">
      <c r="A4779" s="97">
        <v>21022</v>
      </c>
      <c r="B4779" s="74">
        <v>4932</v>
      </c>
      <c r="C4779" s="75" t="s">
        <v>51</v>
      </c>
      <c r="D4779" s="76">
        <v>43496.611111111109</v>
      </c>
      <c r="E4779" s="74" t="s">
        <v>41</v>
      </c>
      <c r="F4779" s="171">
        <v>43496.50277777778</v>
      </c>
      <c r="G4779" s="51">
        <f t="shared" si="593"/>
        <v>0.10833333332993789</v>
      </c>
      <c r="H4779" s="31" t="str">
        <f t="shared" si="592"/>
        <v>ACCEPTABLE</v>
      </c>
      <c r="J4779" s="171">
        <v>43496.601388888892</v>
      </c>
      <c r="K4779" s="171">
        <v>43496.609722222223</v>
      </c>
      <c r="L4779" s="27">
        <f t="shared" si="590"/>
        <v>8.333333331393078E-3</v>
      </c>
      <c r="M4779" s="28" t="str">
        <f t="shared" si="591"/>
        <v>TRUE</v>
      </c>
      <c r="N4779" s="31" t="s">
        <v>41</v>
      </c>
      <c r="O4779" s="29" t="s">
        <v>2168</v>
      </c>
      <c r="P4779"/>
      <c r="Q4779"/>
      <c r="R4779"/>
      <c r="S4779"/>
      <c r="T4779"/>
      <c r="U4779"/>
      <c r="V4779"/>
      <c r="W4779"/>
    </row>
    <row r="4780" spans="1:23" ht="27" customHeight="1" thickBot="1" x14ac:dyDescent="0.3">
      <c r="A4780" s="97">
        <v>21022</v>
      </c>
      <c r="B4780" s="74">
        <v>4933</v>
      </c>
      <c r="C4780" s="75" t="s">
        <v>2157</v>
      </c>
      <c r="D4780" s="76">
        <v>43496.638888888891</v>
      </c>
      <c r="E4780" s="74" t="s">
        <v>39</v>
      </c>
      <c r="F4780" s="171">
        <v>43496.50277777778</v>
      </c>
      <c r="G4780" s="51">
        <f t="shared" si="593"/>
        <v>0.13611111111094942</v>
      </c>
      <c r="H4780" s="31" t="str">
        <f t="shared" si="592"/>
        <v>ACCEPTABLE</v>
      </c>
      <c r="J4780" s="171">
        <v>43496.636111111111</v>
      </c>
      <c r="K4780" s="171">
        <v>43496.648611111108</v>
      </c>
      <c r="L4780" s="27">
        <f t="shared" si="590"/>
        <v>1.2499999997089617E-2</v>
      </c>
      <c r="M4780" s="28" t="str">
        <f t="shared" si="591"/>
        <v>TRUE</v>
      </c>
      <c r="N4780" s="31" t="s">
        <v>39</v>
      </c>
      <c r="O4780" s="29" t="s">
        <v>1537</v>
      </c>
      <c r="P4780"/>
      <c r="Q4780"/>
      <c r="R4780"/>
      <c r="S4780"/>
      <c r="T4780"/>
      <c r="U4780"/>
      <c r="V4780"/>
      <c r="W4780"/>
    </row>
    <row r="4781" spans="1:23" ht="27" customHeight="1" thickBot="1" x14ac:dyDescent="0.3">
      <c r="A4781" s="98">
        <v>21023</v>
      </c>
      <c r="B4781" s="78">
        <v>4934</v>
      </c>
      <c r="C4781" s="79" t="s">
        <v>2115</v>
      </c>
      <c r="D4781" s="80">
        <v>43496.659722222219</v>
      </c>
      <c r="E4781" s="78" t="s">
        <v>41</v>
      </c>
      <c r="F4781" s="171">
        <v>43496.50277777778</v>
      </c>
      <c r="G4781" s="51">
        <f t="shared" si="593"/>
        <v>0.15694444443943212</v>
      </c>
      <c r="H4781" s="31" t="str">
        <f t="shared" si="592"/>
        <v>ACCEPTABLE</v>
      </c>
      <c r="J4781" s="171">
        <v>43496.677083333336</v>
      </c>
      <c r="K4781" s="171">
        <v>43496.686805555553</v>
      </c>
      <c r="L4781" s="27">
        <f t="shared" si="590"/>
        <v>9.7222222175332718E-3</v>
      </c>
      <c r="M4781" s="28" t="str">
        <f t="shared" si="591"/>
        <v>TRUE</v>
      </c>
      <c r="N4781" s="31" t="s">
        <v>41</v>
      </c>
      <c r="O4781" s="29" t="s">
        <v>2169</v>
      </c>
      <c r="P4781"/>
      <c r="Q4781"/>
      <c r="R4781"/>
      <c r="S4781"/>
      <c r="T4781"/>
      <c r="U4781"/>
      <c r="V4781"/>
      <c r="W4781"/>
    </row>
    <row r="4782" spans="1:23" ht="27" customHeight="1" thickBot="1" x14ac:dyDescent="0.3">
      <c r="A4782" s="98">
        <v>21023</v>
      </c>
      <c r="B4782" s="78">
        <v>4935</v>
      </c>
      <c r="C4782" s="79" t="s">
        <v>2115</v>
      </c>
      <c r="D4782" s="80">
        <v>43496.722222222219</v>
      </c>
      <c r="E4782" s="78" t="s">
        <v>39</v>
      </c>
      <c r="F4782" s="171">
        <v>43496.50277777778</v>
      </c>
      <c r="G4782" s="51">
        <f t="shared" si="593"/>
        <v>0.21944444443943212</v>
      </c>
      <c r="H4782" s="31" t="str">
        <f t="shared" si="592"/>
        <v>ACCEPTABLE</v>
      </c>
      <c r="J4782" s="171">
        <v>43496.697916666664</v>
      </c>
      <c r="K4782" s="171">
        <v>43496.709722222222</v>
      </c>
      <c r="L4782" s="27">
        <f t="shared" si="590"/>
        <v>1.1805555557657499E-2</v>
      </c>
      <c r="M4782" s="28" t="str">
        <f t="shared" si="591"/>
        <v>TRUE</v>
      </c>
      <c r="N4782" s="31" t="s">
        <v>39</v>
      </c>
      <c r="O4782" s="29" t="s">
        <v>2169</v>
      </c>
      <c r="P4782"/>
      <c r="Q4782"/>
      <c r="R4782"/>
      <c r="S4782"/>
      <c r="T4782"/>
      <c r="U4782"/>
      <c r="V4782"/>
      <c r="W4782"/>
    </row>
    <row r="4783" spans="1:23" ht="27" customHeight="1" thickBot="1" x14ac:dyDescent="0.3">
      <c r="A4783" s="97">
        <v>21024</v>
      </c>
      <c r="B4783" s="74">
        <v>4936</v>
      </c>
      <c r="C4783" s="75" t="s">
        <v>2115</v>
      </c>
      <c r="D4783" s="76">
        <v>43496.809027777781</v>
      </c>
      <c r="E4783" s="74" t="s">
        <v>41</v>
      </c>
      <c r="F4783" s="171">
        <v>43496.50277777778</v>
      </c>
      <c r="G4783" s="51">
        <f t="shared" si="593"/>
        <v>0.30625000000145519</v>
      </c>
      <c r="H4783" s="31" t="str">
        <f t="shared" si="592"/>
        <v>ACCEPTABLE</v>
      </c>
      <c r="J4783" s="171">
        <v>43496.797222222223</v>
      </c>
      <c r="K4783" s="171">
        <v>43496.806944444441</v>
      </c>
      <c r="L4783" s="27">
        <f t="shared" si="590"/>
        <v>9.7222222175332718E-3</v>
      </c>
      <c r="M4783" s="28" t="str">
        <f t="shared" si="591"/>
        <v>TRUE</v>
      </c>
      <c r="N4783" s="31" t="s">
        <v>41</v>
      </c>
      <c r="O4783" s="29" t="s">
        <v>1452</v>
      </c>
      <c r="P4783"/>
      <c r="Q4783"/>
      <c r="R4783"/>
      <c r="S4783"/>
      <c r="T4783"/>
      <c r="U4783"/>
      <c r="V4783"/>
      <c r="W4783"/>
    </row>
    <row r="4784" spans="1:23" ht="27" customHeight="1" thickBot="1" x14ac:dyDescent="0.3">
      <c r="A4784" s="97">
        <v>21024</v>
      </c>
      <c r="B4784" s="74">
        <v>4937</v>
      </c>
      <c r="C4784" s="75" t="s">
        <v>43</v>
      </c>
      <c r="D4784" s="76">
        <v>43496.84375</v>
      </c>
      <c r="E4784" s="74" t="s">
        <v>39</v>
      </c>
      <c r="F4784" s="171">
        <v>43496.50277777778</v>
      </c>
      <c r="G4784" s="51">
        <f t="shared" si="593"/>
        <v>0.34097222222044365</v>
      </c>
      <c r="H4784" s="31" t="str">
        <f t="shared" si="592"/>
        <v>ACCEPTABLE</v>
      </c>
      <c r="J4784" s="171">
        <v>43496.833333333336</v>
      </c>
      <c r="K4784" s="171">
        <v>43496.84097222222</v>
      </c>
      <c r="L4784" s="27">
        <f t="shared" si="590"/>
        <v>7.6388888846850023E-3</v>
      </c>
      <c r="M4784" s="28" t="str">
        <f t="shared" si="591"/>
        <v>TRUE</v>
      </c>
      <c r="N4784" s="31" t="s">
        <v>39</v>
      </c>
      <c r="O4784" s="29" t="s">
        <v>398</v>
      </c>
      <c r="P4784"/>
      <c r="Q4784"/>
      <c r="R4784"/>
      <c r="S4784"/>
      <c r="T4784"/>
      <c r="U4784"/>
      <c r="V4784"/>
      <c r="W4784"/>
    </row>
    <row r="4785" spans="1:23" ht="27" customHeight="1" thickBot="1" x14ac:dyDescent="0.3">
      <c r="A4785" s="97">
        <v>21026</v>
      </c>
      <c r="B4785" s="74">
        <v>4938</v>
      </c>
      <c r="C4785" s="75" t="s">
        <v>2115</v>
      </c>
      <c r="D4785" s="76">
        <v>43497.444444444445</v>
      </c>
      <c r="E4785" s="74" t="s">
        <v>41</v>
      </c>
      <c r="F4785" s="171">
        <v>43497.26458333333</v>
      </c>
      <c r="G4785" s="51">
        <f t="shared" si="593"/>
        <v>0.179861111115315</v>
      </c>
      <c r="H4785" s="31" t="str">
        <f t="shared" si="592"/>
        <v>ACCEPTABLE</v>
      </c>
      <c r="J4785" s="171">
        <v>43497.386111111111</v>
      </c>
      <c r="K4785" s="171">
        <v>43497.397222222222</v>
      </c>
      <c r="L4785" s="27">
        <f t="shared" si="590"/>
        <v>1.1111111110949423E-2</v>
      </c>
      <c r="M4785" s="28" t="str">
        <f t="shared" si="591"/>
        <v>TRUE</v>
      </c>
      <c r="N4785" s="31" t="s">
        <v>41</v>
      </c>
      <c r="O4785" s="29" t="s">
        <v>2171</v>
      </c>
      <c r="P4785"/>
      <c r="Q4785"/>
      <c r="R4785"/>
      <c r="S4785"/>
      <c r="T4785"/>
      <c r="U4785"/>
      <c r="V4785"/>
      <c r="W4785"/>
    </row>
    <row r="4786" spans="1:23" ht="27" customHeight="1" thickBot="1" x14ac:dyDescent="0.3">
      <c r="A4786" s="97">
        <v>21026</v>
      </c>
      <c r="B4786" s="74">
        <v>4939</v>
      </c>
      <c r="C4786" s="75" t="s">
        <v>43</v>
      </c>
      <c r="D4786" s="76">
        <v>43497.479166666664</v>
      </c>
      <c r="E4786" s="74" t="s">
        <v>39</v>
      </c>
      <c r="F4786" s="171">
        <v>43497.26458333333</v>
      </c>
      <c r="G4786" s="51">
        <f t="shared" si="593"/>
        <v>0.21458333333430346</v>
      </c>
      <c r="H4786" s="31" t="str">
        <f t="shared" si="592"/>
        <v>ACCEPTABLE</v>
      </c>
      <c r="J4786" s="171">
        <v>43497.429861111108</v>
      </c>
      <c r="K4786" s="171">
        <v>43497.4375</v>
      </c>
      <c r="L4786" s="27">
        <f t="shared" si="590"/>
        <v>7.6388888919609599E-3</v>
      </c>
      <c r="M4786" s="28" t="str">
        <f t="shared" si="591"/>
        <v>TRUE</v>
      </c>
      <c r="N4786" s="31" t="s">
        <v>39</v>
      </c>
      <c r="O4786" s="29" t="s">
        <v>54</v>
      </c>
      <c r="P4786"/>
      <c r="Q4786"/>
      <c r="R4786"/>
      <c r="S4786"/>
      <c r="T4786"/>
      <c r="U4786"/>
      <c r="V4786"/>
      <c r="W4786"/>
    </row>
    <row r="4787" spans="1:23" ht="27" customHeight="1" thickBot="1" x14ac:dyDescent="0.3">
      <c r="A4787" s="98">
        <v>21027</v>
      </c>
      <c r="B4787" s="78">
        <v>4940</v>
      </c>
      <c r="C4787" s="79" t="s">
        <v>43</v>
      </c>
      <c r="D4787" s="80">
        <v>43497.756944444445</v>
      </c>
      <c r="E4787" s="78" t="s">
        <v>41</v>
      </c>
      <c r="F4787" s="171">
        <v>43497.638888888891</v>
      </c>
      <c r="G4787" s="51">
        <f t="shared" si="593"/>
        <v>0.11805555555474712</v>
      </c>
      <c r="H4787" s="31" t="str">
        <f t="shared" si="592"/>
        <v>ACCEPTABLE</v>
      </c>
      <c r="J4787" s="171">
        <v>43497.717361111114</v>
      </c>
      <c r="K4787" s="171">
        <v>43497.725694444445</v>
      </c>
      <c r="L4787" s="27">
        <f t="shared" si="590"/>
        <v>8.333333331393078E-3</v>
      </c>
      <c r="M4787" s="28" t="str">
        <f t="shared" si="591"/>
        <v>TRUE</v>
      </c>
      <c r="N4787" s="31" t="s">
        <v>41</v>
      </c>
      <c r="O4787" s="29" t="s">
        <v>398</v>
      </c>
      <c r="P4787"/>
      <c r="Q4787"/>
      <c r="R4787"/>
      <c r="S4787"/>
      <c r="T4787"/>
      <c r="U4787"/>
      <c r="V4787"/>
      <c r="W4787"/>
    </row>
    <row r="4788" spans="1:23" ht="27" customHeight="1" thickBot="1" x14ac:dyDescent="0.3">
      <c r="A4788" s="97">
        <v>21027</v>
      </c>
      <c r="B4788" s="74">
        <v>4941</v>
      </c>
      <c r="C4788" s="75" t="s">
        <v>2115</v>
      </c>
      <c r="D4788" s="76">
        <v>43497.784722222219</v>
      </c>
      <c r="E4788" s="74" t="s">
        <v>39</v>
      </c>
      <c r="F4788" s="171">
        <v>43497.638888888891</v>
      </c>
      <c r="G4788" s="51">
        <f t="shared" si="593"/>
        <v>0.14583333332848269</v>
      </c>
      <c r="H4788" s="31" t="str">
        <f t="shared" si="592"/>
        <v>ACCEPTABLE</v>
      </c>
      <c r="J4788" s="171">
        <v>43497.773611111108</v>
      </c>
      <c r="K4788" s="171">
        <v>43497.782638888886</v>
      </c>
      <c r="L4788" s="27">
        <f t="shared" si="590"/>
        <v>9.0277777781011537E-3</v>
      </c>
      <c r="M4788" s="28" t="str">
        <f t="shared" si="591"/>
        <v>TRUE</v>
      </c>
      <c r="N4788" s="31" t="s">
        <v>39</v>
      </c>
      <c r="O4788" s="29" t="s">
        <v>2116</v>
      </c>
      <c r="P4788"/>
      <c r="Q4788"/>
      <c r="R4788"/>
      <c r="S4788"/>
      <c r="T4788"/>
      <c r="U4788"/>
      <c r="V4788"/>
      <c r="W4788"/>
    </row>
    <row r="4789" spans="1:23" ht="27" customHeight="1" thickBot="1" x14ac:dyDescent="0.3">
      <c r="A4789" s="97">
        <v>21024</v>
      </c>
      <c r="B4789" s="74">
        <v>4942</v>
      </c>
      <c r="C4789" s="75" t="s">
        <v>43</v>
      </c>
      <c r="D4789" s="76">
        <v>43498.006944444445</v>
      </c>
      <c r="E4789" s="74" t="s">
        <v>41</v>
      </c>
      <c r="F4789" s="171">
        <v>43497.638888888891</v>
      </c>
      <c r="G4789" s="51">
        <f t="shared" si="593"/>
        <v>0.36805555555474712</v>
      </c>
      <c r="H4789" s="31" t="str">
        <f t="shared" si="592"/>
        <v>ACCEPTABLE</v>
      </c>
      <c r="J4789" s="171">
        <v>43497.988194444442</v>
      </c>
      <c r="K4789" s="171">
        <v>43497.996527777781</v>
      </c>
      <c r="L4789" s="27">
        <f t="shared" si="590"/>
        <v>8.3333333386690356E-3</v>
      </c>
      <c r="M4789" s="28" t="str">
        <f t="shared" si="591"/>
        <v>TRUE</v>
      </c>
      <c r="N4789" s="31" t="s">
        <v>41</v>
      </c>
      <c r="O4789" s="29" t="s">
        <v>398</v>
      </c>
      <c r="P4789"/>
      <c r="Q4789"/>
      <c r="R4789"/>
      <c r="S4789"/>
      <c r="T4789"/>
      <c r="U4789"/>
      <c r="V4789"/>
      <c r="W4789"/>
    </row>
    <row r="4790" spans="1:23" ht="27" customHeight="1" thickBot="1" x14ac:dyDescent="0.3">
      <c r="A4790" s="97">
        <v>21024</v>
      </c>
      <c r="B4790" s="74">
        <v>4943</v>
      </c>
      <c r="C4790" s="75" t="s">
        <v>2115</v>
      </c>
      <c r="D4790" s="76">
        <v>43498.034722222219</v>
      </c>
      <c r="E4790" s="74" t="s">
        <v>39</v>
      </c>
      <c r="F4790" s="171">
        <v>43497.638888888891</v>
      </c>
      <c r="G4790" s="51">
        <f t="shared" si="593"/>
        <v>0.39583333332848269</v>
      </c>
      <c r="H4790" s="31" t="str">
        <f t="shared" si="592"/>
        <v>ACCEPTABLE</v>
      </c>
      <c r="J4790" s="171">
        <v>43498.021527777775</v>
      </c>
      <c r="K4790" s="171">
        <v>43498.029166666667</v>
      </c>
      <c r="L4790" s="27">
        <f>IF(OR(K4790="",J4790=""), "Incomplete Data", K4790-J4790)</f>
        <v>7.6388888919609599E-3</v>
      </c>
      <c r="M4790" s="28" t="str">
        <f>_xlfn.IFS(OR(J4790=0,K4790=0,L4790=""), "Incomplete Data", OR(L4790&gt;$M$5,L4790&lt;-$M$5),"FALSE",  OR(L4790&lt;=$M$5,L4790&gt;-$M$5), "TRUE")</f>
        <v>TRUE</v>
      </c>
      <c r="N4790" s="31" t="s">
        <v>39</v>
      </c>
      <c r="O4790" s="29" t="s">
        <v>897</v>
      </c>
      <c r="P4790"/>
      <c r="Q4790"/>
      <c r="R4790"/>
      <c r="S4790"/>
      <c r="T4790"/>
      <c r="U4790"/>
      <c r="V4790"/>
      <c r="W4790"/>
    </row>
    <row r="4791" spans="1:23" ht="27" customHeight="1" thickBot="1" x14ac:dyDescent="0.3">
      <c r="A4791" s="98">
        <v>21025</v>
      </c>
      <c r="B4791" s="78">
        <v>4944</v>
      </c>
      <c r="C4791" s="79" t="s">
        <v>2157</v>
      </c>
      <c r="D4791" s="80">
        <v>43498.298611111109</v>
      </c>
      <c r="E4791" s="78" t="s">
        <v>41</v>
      </c>
      <c r="F4791" s="171">
        <v>43498.225694444445</v>
      </c>
      <c r="G4791" s="51">
        <f t="shared" si="593"/>
        <v>7.2916666664241347E-2</v>
      </c>
      <c r="H4791" s="31" t="str">
        <f t="shared" si="592"/>
        <v>ACCEPTABLE</v>
      </c>
      <c r="J4791" s="171">
        <v>43498.294444444444</v>
      </c>
      <c r="K4791" s="171">
        <v>43498.304861111108</v>
      </c>
      <c r="L4791" s="27">
        <f>IF(OR(K4791="",J4791=""), "Incomplete Data", K4791-J4791)</f>
        <v>1.0416666664241347E-2</v>
      </c>
      <c r="M4791" s="28" t="str">
        <f>_xlfn.IFS(OR(J4791=0,K4791=0,L4791=""), "Incomplete Data", OR(L4791&gt;$M$5,L4791&lt;-$M$5),"FALSE",  OR(L4791&lt;=$M$5,L4791&gt;-$M$5), "TRUE")</f>
        <v>TRUE</v>
      </c>
      <c r="N4791" s="31" t="s">
        <v>41</v>
      </c>
      <c r="O4791" s="29" t="s">
        <v>2172</v>
      </c>
      <c r="P4791"/>
      <c r="Q4791"/>
      <c r="R4791"/>
      <c r="S4791"/>
      <c r="T4791"/>
      <c r="U4791"/>
      <c r="V4791"/>
      <c r="W4791"/>
    </row>
    <row r="4792" spans="1:23" ht="27" customHeight="1" thickBot="1" x14ac:dyDescent="0.3">
      <c r="A4792" s="98">
        <v>21025</v>
      </c>
      <c r="B4792" s="78">
        <v>4945</v>
      </c>
      <c r="C4792" s="79" t="s">
        <v>51</v>
      </c>
      <c r="D4792" s="80">
        <v>43498.333333333336</v>
      </c>
      <c r="E4792" s="78" t="s">
        <v>39</v>
      </c>
      <c r="F4792" s="171">
        <v>43498.225694444445</v>
      </c>
      <c r="G4792" s="51">
        <f t="shared" si="593"/>
        <v>0.10763888889050577</v>
      </c>
      <c r="H4792" s="31" t="str">
        <f t="shared" si="592"/>
        <v>ACCEPTABLE</v>
      </c>
      <c r="J4792" s="171">
        <v>43498.330555555556</v>
      </c>
      <c r="K4792" s="171">
        <v>43498.338888888888</v>
      </c>
      <c r="L4792" s="27">
        <f t="shared" ref="L4792:L4849" si="594">IF(OR(K4792="",J4792=""), "Incomplete Data", K4792-J4792)</f>
        <v>8.333333331393078E-3</v>
      </c>
      <c r="M4792" s="28" t="str">
        <f t="shared" ref="M4792:M4849" si="595">_xlfn.IFS(OR(J4792=0,K4792=0,L4792=""), "Incomplete Data", OR(L4792&gt;$M$5,L4792&lt;-$M$5),"FALSE",  OR(L4792&lt;=$M$5,L4792&gt;-$M$5), "TRUE")</f>
        <v>TRUE</v>
      </c>
      <c r="N4792" s="31" t="s">
        <v>39</v>
      </c>
      <c r="O4792" s="29" t="s">
        <v>2173</v>
      </c>
      <c r="P4792"/>
      <c r="Q4792"/>
      <c r="R4792"/>
      <c r="S4792"/>
      <c r="T4792"/>
      <c r="U4792"/>
      <c r="V4792"/>
      <c r="W4792"/>
    </row>
    <row r="4793" spans="1:23" ht="27" customHeight="1" thickBot="1" x14ac:dyDescent="0.3">
      <c r="A4793" s="98">
        <v>21025</v>
      </c>
      <c r="B4793" s="78">
        <v>4944</v>
      </c>
      <c r="C4793" s="79" t="s">
        <v>51</v>
      </c>
      <c r="D4793" s="80">
        <v>43499.319444444445</v>
      </c>
      <c r="E4793" s="78" t="s">
        <v>41</v>
      </c>
      <c r="F4793" s="171">
        <v>43499.251388888886</v>
      </c>
      <c r="G4793" s="51">
        <f t="shared" si="593"/>
        <v>6.805555555911269E-2</v>
      </c>
      <c r="H4793" s="31" t="str">
        <f t="shared" si="592"/>
        <v>ACCEPTABLE</v>
      </c>
      <c r="J4793" s="171">
        <v>43499.321527777778</v>
      </c>
      <c r="K4793" s="171">
        <v>43499.329861111109</v>
      </c>
      <c r="L4793" s="27">
        <f t="shared" si="594"/>
        <v>8.333333331393078E-3</v>
      </c>
      <c r="M4793" s="28" t="str">
        <f t="shared" si="595"/>
        <v>TRUE</v>
      </c>
      <c r="N4793" s="31" t="s">
        <v>41</v>
      </c>
      <c r="O4793" s="29" t="s">
        <v>2174</v>
      </c>
      <c r="P4793"/>
      <c r="Q4793"/>
      <c r="R4793"/>
      <c r="S4793"/>
      <c r="T4793"/>
      <c r="U4793"/>
      <c r="V4793"/>
      <c r="W4793"/>
    </row>
    <row r="4794" spans="1:23" ht="27" customHeight="1" thickBot="1" x14ac:dyDescent="0.3">
      <c r="A4794" s="98">
        <v>21025</v>
      </c>
      <c r="B4794" s="78">
        <v>4945</v>
      </c>
      <c r="C4794" s="79" t="s">
        <v>2157</v>
      </c>
      <c r="D4794" s="80">
        <v>43499.347222222219</v>
      </c>
      <c r="E4794" s="78" t="s">
        <v>39</v>
      </c>
      <c r="F4794" s="171">
        <v>43499.251388888886</v>
      </c>
      <c r="G4794" s="51">
        <f t="shared" si="593"/>
        <v>9.5833333332848269E-2</v>
      </c>
      <c r="H4794" s="31" t="str">
        <f t="shared" si="592"/>
        <v>ACCEPTABLE</v>
      </c>
      <c r="J4794" s="171">
        <v>43499.352083333331</v>
      </c>
      <c r="K4794" s="171">
        <v>43499.364583333336</v>
      </c>
      <c r="L4794" s="27">
        <f t="shared" si="594"/>
        <v>1.2500000004365575E-2</v>
      </c>
      <c r="M4794" s="28" t="str">
        <f t="shared" si="595"/>
        <v>TRUE</v>
      </c>
      <c r="N4794" s="31" t="s">
        <v>39</v>
      </c>
      <c r="O4794" s="29" t="s">
        <v>2175</v>
      </c>
      <c r="P4794"/>
      <c r="Q4794"/>
      <c r="R4794"/>
      <c r="S4794"/>
      <c r="T4794"/>
      <c r="U4794"/>
      <c r="V4794"/>
      <c r="W4794"/>
    </row>
    <row r="4795" spans="1:23" ht="27" customHeight="1" thickBot="1" x14ac:dyDescent="0.3">
      <c r="A4795" s="97">
        <v>21028</v>
      </c>
      <c r="B4795" s="74">
        <v>4946</v>
      </c>
      <c r="C4795" s="75" t="s">
        <v>2157</v>
      </c>
      <c r="D4795" s="76">
        <v>43499.402777777781</v>
      </c>
      <c r="E4795" s="74" t="s">
        <v>41</v>
      </c>
      <c r="F4795" s="171">
        <v>43499.251388888886</v>
      </c>
      <c r="G4795" s="51">
        <f t="shared" si="593"/>
        <v>0.15138888889487134</v>
      </c>
      <c r="H4795" s="31" t="str">
        <f t="shared" si="592"/>
        <v>ACCEPTABLE</v>
      </c>
      <c r="J4795" s="171">
        <v>43499.406944444447</v>
      </c>
      <c r="K4795" s="171">
        <v>43499.420138888891</v>
      </c>
      <c r="L4795" s="27">
        <f t="shared" si="594"/>
        <v>1.3194444443797693E-2</v>
      </c>
      <c r="M4795" s="28" t="str">
        <f t="shared" si="595"/>
        <v>TRUE</v>
      </c>
      <c r="N4795" s="31" t="s">
        <v>128</v>
      </c>
      <c r="O4795" s="29" t="s">
        <v>2176</v>
      </c>
      <c r="P4795"/>
      <c r="Q4795"/>
      <c r="R4795"/>
      <c r="S4795"/>
      <c r="T4795"/>
      <c r="U4795"/>
      <c r="V4795"/>
      <c r="W4795"/>
    </row>
    <row r="4796" spans="1:23" ht="27" customHeight="1" thickBot="1" x14ac:dyDescent="0.3">
      <c r="A4796" s="97">
        <v>21028</v>
      </c>
      <c r="B4796" s="74">
        <v>4947</v>
      </c>
      <c r="C4796" s="75" t="s">
        <v>51</v>
      </c>
      <c r="D4796" s="76">
        <v>43499.4375</v>
      </c>
      <c r="E4796" s="74" t="s">
        <v>39</v>
      </c>
      <c r="F4796" s="171">
        <v>43499.251388888886</v>
      </c>
      <c r="G4796" s="51">
        <f t="shared" si="593"/>
        <v>0.18611111111385981</v>
      </c>
      <c r="H4796" s="31" t="str">
        <f t="shared" ref="H4796:H4852" si="596">IF(D4796-F4796&lt;0,"TOO LATE",IF(G4796="","",IF(OR(DAY(D4796-F4796)&gt;1,AND(HOUR(D4796-F4796)&gt;HOUR("0:59"),(SIGN(D4796-F4796)=1))),"ACCEPTABLE","TOO LATE")))</f>
        <v>ACCEPTABLE</v>
      </c>
      <c r="J4796" s="171">
        <v>43499.466666666667</v>
      </c>
      <c r="K4796" s="171">
        <v>43499.474999999999</v>
      </c>
      <c r="L4796" s="27">
        <f t="shared" si="594"/>
        <v>8.333333331393078E-3</v>
      </c>
      <c r="M4796" s="28" t="str">
        <f t="shared" si="595"/>
        <v>TRUE</v>
      </c>
      <c r="N4796" s="31" t="s">
        <v>39</v>
      </c>
      <c r="O4796" s="29" t="s">
        <v>2177</v>
      </c>
      <c r="P4796"/>
      <c r="Q4796"/>
      <c r="R4796"/>
      <c r="S4796"/>
      <c r="T4796"/>
      <c r="U4796"/>
      <c r="V4796"/>
      <c r="W4796"/>
    </row>
    <row r="4797" spans="1:23" ht="27" customHeight="1" thickBot="1" x14ac:dyDescent="0.3">
      <c r="A4797" s="98">
        <v>21028</v>
      </c>
      <c r="B4797" s="78">
        <v>4948</v>
      </c>
      <c r="C4797" s="79" t="s">
        <v>51</v>
      </c>
      <c r="D4797" s="80">
        <v>43501.381944444445</v>
      </c>
      <c r="E4797" s="78" t="s">
        <v>41</v>
      </c>
      <c r="F4797" s="171">
        <v>43501.261111111111</v>
      </c>
      <c r="G4797" s="51">
        <f t="shared" si="593"/>
        <v>0.12083333333430346</v>
      </c>
      <c r="H4797" s="31" t="str">
        <f t="shared" si="596"/>
        <v>ACCEPTABLE</v>
      </c>
      <c r="J4797" s="171">
        <v>43501.38958333333</v>
      </c>
      <c r="K4797" s="171">
        <v>43501.404166666667</v>
      </c>
      <c r="L4797" s="27">
        <f t="shared" si="594"/>
        <v>1.4583333337213844E-2</v>
      </c>
      <c r="M4797" s="28" t="str">
        <f t="shared" si="595"/>
        <v>TRUE</v>
      </c>
      <c r="N4797" s="31" t="s">
        <v>128</v>
      </c>
      <c r="O4797" s="29" t="s">
        <v>2178</v>
      </c>
      <c r="P4797"/>
      <c r="Q4797"/>
      <c r="R4797"/>
      <c r="S4797"/>
      <c r="T4797"/>
      <c r="U4797"/>
      <c r="V4797"/>
      <c r="W4797"/>
    </row>
    <row r="4798" spans="1:23" ht="27" customHeight="1" thickBot="1" x14ac:dyDescent="0.3">
      <c r="A4798" s="97">
        <v>21028</v>
      </c>
      <c r="B4798" s="74">
        <v>4949</v>
      </c>
      <c r="C4798" s="75" t="s">
        <v>2157</v>
      </c>
      <c r="D4798" s="76">
        <v>43501.409722222219</v>
      </c>
      <c r="E4798" s="74" t="s">
        <v>39</v>
      </c>
      <c r="F4798" s="171">
        <v>43501.261111111111</v>
      </c>
      <c r="G4798" s="51">
        <f t="shared" si="593"/>
        <v>0.14861111110803904</v>
      </c>
      <c r="H4798" s="31" t="str">
        <f t="shared" si="596"/>
        <v>ACCEPTABLE</v>
      </c>
      <c r="J4798" s="171">
        <v>43501.414583333331</v>
      </c>
      <c r="K4798" s="171">
        <v>43501.42291666667</v>
      </c>
      <c r="L4798" s="27">
        <f t="shared" si="594"/>
        <v>8.3333333386690356E-3</v>
      </c>
      <c r="M4798" s="28" t="str">
        <f t="shared" si="595"/>
        <v>TRUE</v>
      </c>
      <c r="N4798" s="31" t="s">
        <v>39</v>
      </c>
      <c r="O4798" s="29" t="s">
        <v>1861</v>
      </c>
      <c r="P4798"/>
      <c r="Q4798"/>
      <c r="R4798"/>
      <c r="S4798"/>
      <c r="T4798"/>
      <c r="U4798"/>
      <c r="V4798"/>
      <c r="W4798"/>
    </row>
    <row r="4799" spans="1:23" ht="27" customHeight="1" thickBot="1" x14ac:dyDescent="0.3">
      <c r="A4799" s="97">
        <v>21026</v>
      </c>
      <c r="B4799" s="74">
        <v>4950</v>
      </c>
      <c r="C4799" s="75" t="s">
        <v>43</v>
      </c>
      <c r="D4799" s="76">
        <v>43501.444444444445</v>
      </c>
      <c r="E4799" s="74" t="s">
        <v>41</v>
      </c>
      <c r="F4799" s="171">
        <v>43501.261111111111</v>
      </c>
      <c r="G4799" s="51">
        <f t="shared" si="593"/>
        <v>0.18333333333430346</v>
      </c>
      <c r="H4799" s="31" t="str">
        <f t="shared" si="596"/>
        <v>ACCEPTABLE</v>
      </c>
      <c r="J4799" s="171">
        <v>43501.43472222222</v>
      </c>
      <c r="K4799" s="171">
        <v>43501.443749999999</v>
      </c>
      <c r="L4799" s="27">
        <f t="shared" si="594"/>
        <v>9.0277777781011537E-3</v>
      </c>
      <c r="M4799" s="28" t="str">
        <f t="shared" si="595"/>
        <v>TRUE</v>
      </c>
      <c r="N4799" s="31" t="s">
        <v>41</v>
      </c>
      <c r="O4799" s="29" t="s">
        <v>2179</v>
      </c>
      <c r="P4799"/>
      <c r="Q4799"/>
      <c r="R4799"/>
      <c r="S4799"/>
      <c r="T4799"/>
      <c r="U4799"/>
      <c r="V4799"/>
      <c r="W4799"/>
    </row>
    <row r="4800" spans="1:23" ht="27" customHeight="1" thickBot="1" x14ac:dyDescent="0.3">
      <c r="A4800" s="97">
        <v>21026</v>
      </c>
      <c r="B4800" s="74">
        <v>4951</v>
      </c>
      <c r="C4800" s="75" t="s">
        <v>1905</v>
      </c>
      <c r="D4800" s="76">
        <v>43501.482638888891</v>
      </c>
      <c r="E4800" s="74" t="s">
        <v>39</v>
      </c>
      <c r="F4800" s="171">
        <v>43501.261111111111</v>
      </c>
      <c r="G4800" s="51">
        <f t="shared" si="593"/>
        <v>0.22152777777955635</v>
      </c>
      <c r="H4800" s="31" t="str">
        <f t="shared" si="596"/>
        <v>ACCEPTABLE</v>
      </c>
      <c r="J4800" s="171">
        <v>43501.517361111109</v>
      </c>
      <c r="K4800" s="171">
        <v>43501.527777777781</v>
      </c>
      <c r="L4800" s="27">
        <f t="shared" si="594"/>
        <v>1.0416666671517305E-2</v>
      </c>
      <c r="M4800" s="28" t="str">
        <f t="shared" si="595"/>
        <v>TRUE</v>
      </c>
      <c r="N4800" s="31" t="s">
        <v>39</v>
      </c>
      <c r="O4800" s="29" t="s">
        <v>2179</v>
      </c>
      <c r="P4800"/>
      <c r="Q4800"/>
      <c r="R4800"/>
      <c r="S4800"/>
      <c r="T4800"/>
      <c r="U4800"/>
      <c r="V4800"/>
      <c r="W4800"/>
    </row>
    <row r="4801" spans="1:23" ht="27" customHeight="1" thickBot="1" x14ac:dyDescent="0.3">
      <c r="A4801" s="97">
        <v>21029</v>
      </c>
      <c r="B4801" s="74">
        <v>4952</v>
      </c>
      <c r="C4801" s="75" t="s">
        <v>1905</v>
      </c>
      <c r="D4801" s="76">
        <v>43502.111111111109</v>
      </c>
      <c r="E4801" s="74" t="s">
        <v>41</v>
      </c>
      <c r="F4801" s="171">
        <v>43501.731944444444</v>
      </c>
      <c r="G4801" s="51">
        <f t="shared" si="593"/>
        <v>0.37916666666569654</v>
      </c>
      <c r="H4801" s="31" t="str">
        <f t="shared" si="596"/>
        <v>ACCEPTABLE</v>
      </c>
      <c r="J4801" s="171">
        <v>43502.165972222225</v>
      </c>
      <c r="K4801" s="171">
        <v>43502.175000000003</v>
      </c>
      <c r="L4801" s="27">
        <f t="shared" si="594"/>
        <v>9.0277777781011537E-3</v>
      </c>
      <c r="M4801" s="28" t="str">
        <f t="shared" si="595"/>
        <v>TRUE</v>
      </c>
      <c r="N4801" s="31" t="s">
        <v>41</v>
      </c>
      <c r="O4801" s="29" t="s">
        <v>1936</v>
      </c>
      <c r="P4801"/>
      <c r="Q4801"/>
      <c r="R4801"/>
      <c r="S4801"/>
      <c r="T4801"/>
      <c r="U4801"/>
      <c r="V4801"/>
      <c r="W4801"/>
    </row>
    <row r="4802" spans="1:23" ht="27" customHeight="1" thickBot="1" x14ac:dyDescent="0.3">
      <c r="A4802" s="97">
        <v>21029</v>
      </c>
      <c r="B4802" s="74">
        <v>4953</v>
      </c>
      <c r="C4802" s="75" t="s">
        <v>1905</v>
      </c>
      <c r="D4802" s="76">
        <v>43502.145833333336</v>
      </c>
      <c r="E4802" s="74" t="s">
        <v>39</v>
      </c>
      <c r="F4802" s="171">
        <v>43501.731944444444</v>
      </c>
      <c r="G4802" s="51">
        <f t="shared" si="593"/>
        <v>0.41388888889196096</v>
      </c>
      <c r="H4802" s="31" t="str">
        <f t="shared" si="596"/>
        <v>ACCEPTABLE</v>
      </c>
      <c r="J4802" s="171">
        <v>43502.186805555553</v>
      </c>
      <c r="K4802" s="171">
        <v>43502.197222222225</v>
      </c>
      <c r="L4802" s="27">
        <f t="shared" si="594"/>
        <v>1.0416666671517305E-2</v>
      </c>
      <c r="M4802" s="28" t="str">
        <f t="shared" si="595"/>
        <v>TRUE</v>
      </c>
      <c r="N4802" s="31" t="s">
        <v>39</v>
      </c>
      <c r="O4802" s="29" t="s">
        <v>458</v>
      </c>
      <c r="P4802"/>
      <c r="Q4802"/>
      <c r="R4802"/>
      <c r="S4802"/>
      <c r="T4802"/>
      <c r="U4802"/>
      <c r="V4802"/>
      <c r="W4802"/>
    </row>
    <row r="4803" spans="1:23" ht="27" customHeight="1" thickBot="1" x14ac:dyDescent="0.3">
      <c r="A4803" s="97">
        <v>21030</v>
      </c>
      <c r="B4803" s="74">
        <v>4954</v>
      </c>
      <c r="C4803" s="75" t="s">
        <v>1905</v>
      </c>
      <c r="D4803" s="76">
        <v>43502.840277777781</v>
      </c>
      <c r="E4803" s="74" t="s">
        <v>41</v>
      </c>
      <c r="F4803" s="171">
        <v>43502.538888888892</v>
      </c>
      <c r="G4803" s="51">
        <f t="shared" si="593"/>
        <v>0.30138888888905058</v>
      </c>
      <c r="H4803" s="31" t="str">
        <f t="shared" si="596"/>
        <v>ACCEPTABLE</v>
      </c>
      <c r="J4803" s="171">
        <v>43502.844444444447</v>
      </c>
      <c r="K4803" s="171">
        <v>43502.854166666664</v>
      </c>
      <c r="L4803" s="27">
        <f t="shared" si="594"/>
        <v>9.7222222175332718E-3</v>
      </c>
      <c r="M4803" s="28" t="str">
        <f t="shared" si="595"/>
        <v>TRUE</v>
      </c>
      <c r="N4803" s="31" t="s">
        <v>41</v>
      </c>
      <c r="O4803" s="29" t="s">
        <v>826</v>
      </c>
      <c r="P4803"/>
      <c r="Q4803"/>
      <c r="R4803"/>
      <c r="S4803"/>
      <c r="T4803"/>
      <c r="U4803"/>
      <c r="V4803"/>
      <c r="W4803"/>
    </row>
    <row r="4804" spans="1:23" ht="27" customHeight="1" thickBot="1" x14ac:dyDescent="0.3">
      <c r="A4804" s="97">
        <v>21030</v>
      </c>
      <c r="B4804" s="74">
        <v>4955</v>
      </c>
      <c r="C4804" s="75" t="s">
        <v>43</v>
      </c>
      <c r="D4804" s="76">
        <v>43502.875</v>
      </c>
      <c r="E4804" s="74" t="s">
        <v>39</v>
      </c>
      <c r="F4804" s="171">
        <v>43502.538888888892</v>
      </c>
      <c r="G4804" s="51">
        <f t="shared" si="593"/>
        <v>0.33611111110803904</v>
      </c>
      <c r="H4804" s="31" t="str">
        <f t="shared" si="596"/>
        <v>ACCEPTABLE</v>
      </c>
      <c r="J4804" s="171">
        <v>43502.887499999997</v>
      </c>
      <c r="K4804" s="171">
        <v>43502.895138888889</v>
      </c>
      <c r="L4804" s="27">
        <f t="shared" si="594"/>
        <v>7.6388888919609599E-3</v>
      </c>
      <c r="M4804" s="28" t="str">
        <f t="shared" si="595"/>
        <v>TRUE</v>
      </c>
      <c r="N4804" s="31" t="s">
        <v>39</v>
      </c>
      <c r="O4804" s="29" t="s">
        <v>398</v>
      </c>
      <c r="P4804"/>
      <c r="Q4804"/>
      <c r="R4804"/>
      <c r="S4804"/>
      <c r="T4804"/>
      <c r="U4804"/>
      <c r="V4804"/>
      <c r="W4804"/>
    </row>
    <row r="4805" spans="1:23" ht="27" customHeight="1" thickBot="1" x14ac:dyDescent="0.3">
      <c r="A4805" s="98">
        <v>21031</v>
      </c>
      <c r="B4805" s="78">
        <v>4956</v>
      </c>
      <c r="C4805" s="79" t="s">
        <v>1905</v>
      </c>
      <c r="D4805" s="80">
        <v>43503.392361111109</v>
      </c>
      <c r="E4805" s="78" t="s">
        <v>41</v>
      </c>
      <c r="F4805" s="171">
        <v>43503.286805555559</v>
      </c>
      <c r="G4805" s="51">
        <f t="shared" si="593"/>
        <v>0.10555555555038154</v>
      </c>
      <c r="H4805" s="31" t="str">
        <f t="shared" si="596"/>
        <v>ACCEPTABLE</v>
      </c>
      <c r="J4805" s="171">
        <v>43503.38958333333</v>
      </c>
      <c r="K4805" s="171">
        <v>43503.401388888888</v>
      </c>
      <c r="L4805" s="27">
        <f t="shared" si="594"/>
        <v>1.1805555557657499E-2</v>
      </c>
      <c r="M4805" s="28" t="str">
        <f t="shared" si="595"/>
        <v>TRUE</v>
      </c>
      <c r="N4805" s="31" t="s">
        <v>41</v>
      </c>
      <c r="O4805" s="29" t="s">
        <v>2180</v>
      </c>
      <c r="P4805"/>
      <c r="Q4805"/>
      <c r="R4805"/>
      <c r="S4805"/>
      <c r="T4805"/>
      <c r="U4805"/>
      <c r="V4805"/>
      <c r="W4805"/>
    </row>
    <row r="4806" spans="1:23" ht="27" customHeight="1" thickBot="1" x14ac:dyDescent="0.3">
      <c r="A4806" s="97">
        <v>21031</v>
      </c>
      <c r="B4806" s="74">
        <v>4957</v>
      </c>
      <c r="C4806" s="75" t="s">
        <v>1905</v>
      </c>
      <c r="D4806" s="76">
        <v>43503.413194444445</v>
      </c>
      <c r="E4806" s="74" t="s">
        <v>39</v>
      </c>
      <c r="F4806" s="171">
        <v>43503.286805555559</v>
      </c>
      <c r="G4806" s="51">
        <f t="shared" si="593"/>
        <v>0.12638888888614019</v>
      </c>
      <c r="H4806" s="31" t="str">
        <f t="shared" si="596"/>
        <v>ACCEPTABLE</v>
      </c>
      <c r="J4806" s="171">
        <v>43503.414583333331</v>
      </c>
      <c r="K4806" s="171">
        <v>43503.425000000003</v>
      </c>
      <c r="L4806" s="27">
        <f t="shared" si="594"/>
        <v>1.0416666671517305E-2</v>
      </c>
      <c r="M4806" s="28" t="str">
        <f t="shared" si="595"/>
        <v>TRUE</v>
      </c>
      <c r="N4806" s="31" t="s">
        <v>39</v>
      </c>
      <c r="O4806" s="29" t="s">
        <v>2181</v>
      </c>
      <c r="P4806"/>
      <c r="Q4806"/>
      <c r="R4806"/>
      <c r="S4806"/>
      <c r="T4806"/>
      <c r="U4806"/>
      <c r="V4806"/>
      <c r="W4806"/>
    </row>
    <row r="4807" spans="1:23" ht="27" customHeight="1" thickBot="1" x14ac:dyDescent="0.3">
      <c r="A4807" s="97">
        <v>21030</v>
      </c>
      <c r="B4807" s="74">
        <v>4958</v>
      </c>
      <c r="C4807" s="75" t="s">
        <v>43</v>
      </c>
      <c r="D4807" s="76">
        <v>43503.527777777781</v>
      </c>
      <c r="E4807" s="74" t="s">
        <v>41</v>
      </c>
      <c r="F4807" s="171">
        <v>43503.286805555559</v>
      </c>
      <c r="G4807" s="51">
        <f t="shared" si="593"/>
        <v>0.24097222222189885</v>
      </c>
      <c r="H4807" s="31" t="str">
        <f t="shared" si="596"/>
        <v>ACCEPTABLE</v>
      </c>
      <c r="J4807" s="171">
        <v>43503.476388888892</v>
      </c>
      <c r="K4807" s="171">
        <v>43503.484722222223</v>
      </c>
      <c r="L4807" s="27">
        <f t="shared" si="594"/>
        <v>8.333333331393078E-3</v>
      </c>
      <c r="M4807" s="28" t="str">
        <f t="shared" si="595"/>
        <v>TRUE</v>
      </c>
      <c r="N4807" s="31" t="s">
        <v>41</v>
      </c>
      <c r="O4807" s="29" t="s">
        <v>1769</v>
      </c>
      <c r="P4807"/>
      <c r="Q4807"/>
      <c r="R4807"/>
      <c r="S4807"/>
      <c r="T4807"/>
      <c r="U4807"/>
      <c r="V4807"/>
      <c r="W4807"/>
    </row>
    <row r="4808" spans="1:23" ht="27" customHeight="1" thickBot="1" x14ac:dyDescent="0.3">
      <c r="A4808" s="97">
        <v>21030</v>
      </c>
      <c r="B4808" s="74">
        <v>4959</v>
      </c>
      <c r="C4808" s="75" t="s">
        <v>1905</v>
      </c>
      <c r="D4808" s="76">
        <v>43503.513888888891</v>
      </c>
      <c r="E4808" s="74" t="s">
        <v>39</v>
      </c>
      <c r="F4808" s="171">
        <v>43503.499305555553</v>
      </c>
      <c r="G4808" s="51">
        <f t="shared" si="593"/>
        <v>1.4583333337213844E-2</v>
      </c>
      <c r="H4808" s="31" t="str">
        <f t="shared" si="596"/>
        <v>TOO LATE</v>
      </c>
      <c r="J4808" s="171">
        <v>43503.505555555559</v>
      </c>
      <c r="K4808" s="171">
        <v>43503.515972222223</v>
      </c>
      <c r="L4808" s="27">
        <f t="shared" si="594"/>
        <v>1.0416666664241347E-2</v>
      </c>
      <c r="M4808" s="28" t="str">
        <f t="shared" si="595"/>
        <v>TRUE</v>
      </c>
      <c r="N4808" s="31" t="s">
        <v>39</v>
      </c>
      <c r="O4808" s="29" t="s">
        <v>2182</v>
      </c>
      <c r="P4808"/>
      <c r="Q4808"/>
      <c r="R4808"/>
      <c r="S4808"/>
      <c r="T4808"/>
      <c r="U4808"/>
      <c r="V4808"/>
      <c r="W4808"/>
    </row>
    <row r="4809" spans="1:23" ht="27" customHeight="1" thickBot="1" x14ac:dyDescent="0.3">
      <c r="A4809" s="97">
        <v>21032</v>
      </c>
      <c r="B4809" s="74">
        <v>4960</v>
      </c>
      <c r="C4809" s="75" t="s">
        <v>1905</v>
      </c>
      <c r="D4809" s="76">
        <v>43503.586805555555</v>
      </c>
      <c r="E4809" s="74" t="s">
        <v>41</v>
      </c>
      <c r="F4809" s="171">
        <v>43503.499305555553</v>
      </c>
      <c r="G4809" s="51">
        <f t="shared" si="593"/>
        <v>8.7500000001455192E-2</v>
      </c>
      <c r="H4809" s="31" t="str">
        <f t="shared" si="596"/>
        <v>ACCEPTABLE</v>
      </c>
      <c r="J4809" s="171">
        <v>43503.547222222223</v>
      </c>
      <c r="K4809" s="171">
        <v>43503.556944444441</v>
      </c>
      <c r="L4809" s="27">
        <f t="shared" si="594"/>
        <v>9.7222222175332718E-3</v>
      </c>
      <c r="M4809" s="28" t="str">
        <f t="shared" si="595"/>
        <v>TRUE</v>
      </c>
      <c r="N4809" s="31" t="s">
        <v>41</v>
      </c>
      <c r="O4809" s="29" t="s">
        <v>2183</v>
      </c>
      <c r="P4809"/>
      <c r="Q4809"/>
      <c r="R4809"/>
      <c r="S4809"/>
      <c r="T4809"/>
      <c r="U4809"/>
      <c r="V4809"/>
      <c r="W4809"/>
    </row>
    <row r="4810" spans="1:23" ht="27" customHeight="1" thickBot="1" x14ac:dyDescent="0.3">
      <c r="A4810" s="97">
        <v>21032</v>
      </c>
      <c r="B4810" s="74">
        <v>4961</v>
      </c>
      <c r="C4810" s="75" t="s">
        <v>43</v>
      </c>
      <c r="D4810" s="76">
        <v>43503.611111111109</v>
      </c>
      <c r="E4810" s="74" t="s">
        <v>39</v>
      </c>
      <c r="F4810" s="171">
        <v>43503.499305555553</v>
      </c>
      <c r="G4810" s="51">
        <f t="shared" si="593"/>
        <v>0.11180555555620231</v>
      </c>
      <c r="H4810" s="31" t="str">
        <f t="shared" si="596"/>
        <v>ACCEPTABLE</v>
      </c>
      <c r="J4810" s="171">
        <v>43503.586111111108</v>
      </c>
      <c r="K4810" s="171">
        <v>43503.595138888886</v>
      </c>
      <c r="L4810" s="27">
        <f t="shared" si="594"/>
        <v>9.0277777781011537E-3</v>
      </c>
      <c r="M4810" s="28" t="str">
        <f t="shared" si="595"/>
        <v>TRUE</v>
      </c>
      <c r="N4810" s="31" t="s">
        <v>39</v>
      </c>
      <c r="O4810" s="29" t="s">
        <v>118</v>
      </c>
      <c r="P4810"/>
      <c r="Q4810"/>
      <c r="R4810"/>
      <c r="S4810"/>
      <c r="T4810"/>
      <c r="U4810"/>
      <c r="V4810"/>
      <c r="W4810"/>
    </row>
    <row r="4811" spans="1:23" ht="27" customHeight="1" thickBot="1" x14ac:dyDescent="0.3">
      <c r="A4811" s="98">
        <v>21032</v>
      </c>
      <c r="B4811" s="78">
        <v>4962</v>
      </c>
      <c r="C4811" s="79" t="s">
        <v>43</v>
      </c>
      <c r="D4811" s="80">
        <v>43504.277777777781</v>
      </c>
      <c r="E4811" s="78" t="s">
        <v>41</v>
      </c>
      <c r="F4811" s="171">
        <v>43503.759722222225</v>
      </c>
      <c r="G4811" s="51">
        <f t="shared" si="593"/>
        <v>0.51805555555620231</v>
      </c>
      <c r="H4811" s="31" t="str">
        <f t="shared" si="596"/>
        <v>ACCEPTABLE</v>
      </c>
      <c r="J4811" s="171">
        <v>43504.263194444444</v>
      </c>
      <c r="K4811" s="171">
        <v>43504.271527777775</v>
      </c>
      <c r="L4811" s="27">
        <f t="shared" si="594"/>
        <v>8.333333331393078E-3</v>
      </c>
      <c r="M4811" s="28" t="str">
        <f t="shared" si="595"/>
        <v>TRUE</v>
      </c>
      <c r="N4811" s="31" t="s">
        <v>41</v>
      </c>
      <c r="O4811" s="29" t="s">
        <v>54</v>
      </c>
      <c r="P4811"/>
      <c r="Q4811"/>
      <c r="R4811"/>
      <c r="S4811"/>
      <c r="T4811"/>
      <c r="U4811"/>
      <c r="V4811"/>
      <c r="W4811"/>
    </row>
    <row r="4812" spans="1:23" ht="27" customHeight="1" thickBot="1" x14ac:dyDescent="0.3">
      <c r="A4812" s="98">
        <v>21032</v>
      </c>
      <c r="B4812" s="78">
        <v>4963</v>
      </c>
      <c r="C4812" s="79" t="s">
        <v>1905</v>
      </c>
      <c r="D4812" s="80">
        <v>43504.3125</v>
      </c>
      <c r="E4812" s="78" t="s">
        <v>39</v>
      </c>
      <c r="F4812" s="171">
        <v>43504.224999999999</v>
      </c>
      <c r="G4812" s="51">
        <f t="shared" si="593"/>
        <v>8.7500000001455192E-2</v>
      </c>
      <c r="H4812" s="31" t="str">
        <f t="shared" si="596"/>
        <v>ACCEPTABLE</v>
      </c>
      <c r="J4812" s="171">
        <v>43504.279166666667</v>
      </c>
      <c r="K4812" s="171">
        <v>43504.288194444445</v>
      </c>
      <c r="L4812" s="27">
        <f t="shared" si="594"/>
        <v>9.0277777781011537E-3</v>
      </c>
      <c r="M4812" s="28" t="str">
        <f t="shared" si="595"/>
        <v>TRUE</v>
      </c>
      <c r="N4812" s="31" t="s">
        <v>39</v>
      </c>
      <c r="O4812" s="29" t="s">
        <v>2184</v>
      </c>
      <c r="P4812"/>
      <c r="Q4812"/>
      <c r="R4812"/>
      <c r="S4812"/>
      <c r="T4812"/>
      <c r="U4812"/>
      <c r="V4812"/>
      <c r="W4812"/>
    </row>
    <row r="4813" spans="1:23" ht="27" customHeight="1" thickBot="1" x14ac:dyDescent="0.3">
      <c r="A4813" s="97">
        <v>21033</v>
      </c>
      <c r="B4813" s="74">
        <v>4964</v>
      </c>
      <c r="C4813" s="75" t="s">
        <v>2075</v>
      </c>
      <c r="D4813" s="76">
        <v>43504.444444444445</v>
      </c>
      <c r="E4813" s="74" t="s">
        <v>41</v>
      </c>
      <c r="F4813" s="171">
        <v>43504.224999999999</v>
      </c>
      <c r="G4813" s="51">
        <f t="shared" si="593"/>
        <v>0.21944444444670808</v>
      </c>
      <c r="H4813" s="31" t="str">
        <f t="shared" si="596"/>
        <v>ACCEPTABLE</v>
      </c>
      <c r="J4813" s="171">
        <v>43504.426388888889</v>
      </c>
      <c r="K4813" s="171">
        <v>43504.439583333333</v>
      </c>
      <c r="L4813" s="27">
        <f t="shared" si="594"/>
        <v>1.3194444443797693E-2</v>
      </c>
      <c r="M4813" s="28" t="str">
        <f t="shared" si="595"/>
        <v>TRUE</v>
      </c>
      <c r="N4813" s="31" t="s">
        <v>41</v>
      </c>
      <c r="O4813" s="29" t="s">
        <v>2185</v>
      </c>
      <c r="P4813"/>
      <c r="Q4813"/>
      <c r="R4813"/>
      <c r="S4813"/>
      <c r="T4813"/>
      <c r="U4813"/>
      <c r="V4813"/>
      <c r="W4813"/>
    </row>
    <row r="4814" spans="1:23" ht="27" customHeight="1" thickBot="1" x14ac:dyDescent="0.3">
      <c r="A4814" s="97">
        <v>21033</v>
      </c>
      <c r="B4814" s="74">
        <v>4965</v>
      </c>
      <c r="C4814" s="75" t="s">
        <v>51</v>
      </c>
      <c r="D4814" s="76">
        <v>43504.479166666664</v>
      </c>
      <c r="E4814" s="74" t="s">
        <v>39</v>
      </c>
      <c r="F4814" s="171">
        <v>43504.224999999999</v>
      </c>
      <c r="G4814" s="51">
        <f t="shared" si="593"/>
        <v>0.25416666666569654</v>
      </c>
      <c r="H4814" s="31" t="str">
        <f t="shared" si="596"/>
        <v>ACCEPTABLE</v>
      </c>
      <c r="J4814" s="171">
        <v>43504.461805555555</v>
      </c>
      <c r="K4814" s="171">
        <v>43504.470833333333</v>
      </c>
      <c r="L4814" s="27">
        <f t="shared" si="594"/>
        <v>9.0277777781011537E-3</v>
      </c>
      <c r="M4814" s="28" t="str">
        <f t="shared" si="595"/>
        <v>TRUE</v>
      </c>
      <c r="N4814" s="31" t="s">
        <v>39</v>
      </c>
      <c r="O4814" s="29" t="s">
        <v>2186</v>
      </c>
      <c r="P4814"/>
      <c r="Q4814"/>
      <c r="R4814"/>
      <c r="S4814"/>
      <c r="T4814"/>
      <c r="U4814"/>
      <c r="V4814"/>
      <c r="W4814"/>
    </row>
    <row r="4815" spans="1:23" ht="27" customHeight="1" thickBot="1" x14ac:dyDescent="0.3">
      <c r="A4815" s="97">
        <v>21033</v>
      </c>
      <c r="B4815" s="74">
        <v>4966</v>
      </c>
      <c r="C4815" s="75" t="s">
        <v>51</v>
      </c>
      <c r="D4815" s="76">
        <v>43505.204861111109</v>
      </c>
      <c r="E4815" s="74" t="s">
        <v>41</v>
      </c>
      <c r="F4815" s="171">
        <v>43504.73333333333</v>
      </c>
      <c r="G4815" s="51">
        <f t="shared" si="593"/>
        <v>0.47152777777955635</v>
      </c>
      <c r="H4815" s="31" t="str">
        <f t="shared" si="596"/>
        <v>ACCEPTABLE</v>
      </c>
      <c r="J4815" s="171">
        <v>43505.222916666666</v>
      </c>
      <c r="K4815" s="171">
        <v>43505.231944444444</v>
      </c>
      <c r="L4815" s="27">
        <f t="shared" si="594"/>
        <v>9.0277777781011537E-3</v>
      </c>
      <c r="M4815" s="28" t="str">
        <f t="shared" si="595"/>
        <v>TRUE</v>
      </c>
      <c r="N4815" s="31" t="s">
        <v>41</v>
      </c>
      <c r="O4815" s="29" t="s">
        <v>96</v>
      </c>
      <c r="P4815"/>
      <c r="Q4815"/>
      <c r="R4815"/>
      <c r="S4815"/>
      <c r="T4815"/>
      <c r="U4815"/>
      <c r="V4815"/>
      <c r="W4815"/>
    </row>
    <row r="4816" spans="1:23" ht="27" customHeight="1" thickBot="1" x14ac:dyDescent="0.3">
      <c r="A4816" s="98">
        <v>21033</v>
      </c>
      <c r="B4816" s="78">
        <v>4967</v>
      </c>
      <c r="C4816" s="79" t="s">
        <v>51</v>
      </c>
      <c r="D4816" s="80">
        <v>43505.260416666664</v>
      </c>
      <c r="E4816" s="78" t="s">
        <v>39</v>
      </c>
      <c r="F4816" s="171">
        <v>43504.73333333333</v>
      </c>
      <c r="G4816" s="51">
        <f t="shared" si="593"/>
        <v>0.52708333333430346</v>
      </c>
      <c r="H4816" s="31" t="str">
        <f t="shared" si="596"/>
        <v>ACCEPTABLE</v>
      </c>
      <c r="J4816" s="171">
        <v>43505.289583333331</v>
      </c>
      <c r="K4816" s="171">
        <v>43505.297222222223</v>
      </c>
      <c r="L4816" s="27">
        <f t="shared" si="594"/>
        <v>7.6388888919609599E-3</v>
      </c>
      <c r="M4816" s="28" t="str">
        <f t="shared" si="595"/>
        <v>TRUE</v>
      </c>
      <c r="N4816" s="31" t="s">
        <v>39</v>
      </c>
      <c r="O4816" s="29" t="s">
        <v>181</v>
      </c>
      <c r="P4816"/>
      <c r="Q4816"/>
      <c r="R4816"/>
      <c r="S4816"/>
      <c r="T4816"/>
      <c r="U4816"/>
      <c r="V4816"/>
      <c r="W4816"/>
    </row>
    <row r="4817" spans="1:23" ht="27" customHeight="1" thickBot="1" x14ac:dyDescent="0.3">
      <c r="A4817" s="97">
        <v>21033</v>
      </c>
      <c r="B4817" s="74">
        <v>4968</v>
      </c>
      <c r="C4817" s="75" t="s">
        <v>51</v>
      </c>
      <c r="D4817" s="76">
        <v>43505.548611111109</v>
      </c>
      <c r="E4817" s="74" t="s">
        <v>41</v>
      </c>
      <c r="F4817" s="171">
        <v>43505.48333333333</v>
      </c>
      <c r="G4817" s="51">
        <f t="shared" si="593"/>
        <v>6.5277777779556345E-2</v>
      </c>
      <c r="H4817" s="31" t="str">
        <f t="shared" si="596"/>
        <v>ACCEPTABLE</v>
      </c>
      <c r="J4817" s="171">
        <v>43505.538888888892</v>
      </c>
      <c r="K4817" s="171">
        <v>43505.547222222223</v>
      </c>
      <c r="L4817" s="27">
        <f t="shared" si="594"/>
        <v>8.333333331393078E-3</v>
      </c>
      <c r="M4817" s="28" t="str">
        <f t="shared" si="595"/>
        <v>TRUE</v>
      </c>
      <c r="N4817" s="31" t="s">
        <v>41</v>
      </c>
      <c r="O4817" s="29" t="s">
        <v>648</v>
      </c>
      <c r="P4817"/>
      <c r="Q4817"/>
      <c r="R4817"/>
      <c r="S4817"/>
      <c r="T4817"/>
      <c r="U4817"/>
      <c r="V4817"/>
      <c r="W4817"/>
    </row>
    <row r="4818" spans="1:23" ht="27" customHeight="1" thickBot="1" x14ac:dyDescent="0.3">
      <c r="A4818" s="97">
        <v>21033</v>
      </c>
      <c r="B4818" s="74">
        <v>4969</v>
      </c>
      <c r="C4818" s="75" t="s">
        <v>2075</v>
      </c>
      <c r="D4818" s="76">
        <v>43505.576388888891</v>
      </c>
      <c r="E4818" s="74" t="s">
        <v>39</v>
      </c>
      <c r="F4818" s="171">
        <v>43505.48333333333</v>
      </c>
      <c r="G4818" s="51">
        <f t="shared" ref="G4818:G4877" si="597">IF(D4818="","",D4818-F4818)</f>
        <v>9.3055555560567882E-2</v>
      </c>
      <c r="H4818" s="31" t="str">
        <f t="shared" si="596"/>
        <v>ACCEPTABLE</v>
      </c>
      <c r="J4818" s="171">
        <v>43505.563888888886</v>
      </c>
      <c r="K4818" s="171">
        <v>43505.578472222223</v>
      </c>
      <c r="L4818" s="27">
        <f t="shared" si="594"/>
        <v>1.4583333337213844E-2</v>
      </c>
      <c r="M4818" s="28" t="str">
        <f t="shared" si="595"/>
        <v>TRUE</v>
      </c>
      <c r="N4818" s="31" t="s">
        <v>39</v>
      </c>
      <c r="O4818" s="29" t="s">
        <v>917</v>
      </c>
      <c r="P4818"/>
      <c r="Q4818"/>
      <c r="R4818"/>
      <c r="S4818"/>
      <c r="T4818"/>
      <c r="U4818"/>
      <c r="V4818"/>
      <c r="W4818"/>
    </row>
    <row r="4819" spans="1:23" ht="27" customHeight="1" thickBot="1" x14ac:dyDescent="0.3">
      <c r="A4819" s="98">
        <v>21034</v>
      </c>
      <c r="B4819" s="78">
        <v>4970</v>
      </c>
      <c r="C4819" s="79" t="s">
        <v>2075</v>
      </c>
      <c r="D4819" s="80">
        <v>43505.652777777781</v>
      </c>
      <c r="E4819" s="78" t="s">
        <v>41</v>
      </c>
      <c r="F4819" s="171">
        <v>43505.48333333333</v>
      </c>
      <c r="G4819" s="51">
        <f t="shared" si="597"/>
        <v>0.16944444445107365</v>
      </c>
      <c r="H4819" s="31" t="str">
        <f t="shared" si="596"/>
        <v>ACCEPTABLE</v>
      </c>
      <c r="J4819" s="171">
        <v>43505.647222222222</v>
      </c>
      <c r="K4819" s="171">
        <v>43505.661111111112</v>
      </c>
      <c r="L4819" s="27">
        <f t="shared" si="594"/>
        <v>1.3888888890505768E-2</v>
      </c>
      <c r="M4819" s="28" t="str">
        <f t="shared" si="595"/>
        <v>TRUE</v>
      </c>
      <c r="N4819" s="31" t="s">
        <v>41</v>
      </c>
      <c r="O4819" s="29" t="s">
        <v>1475</v>
      </c>
      <c r="P4819"/>
      <c r="Q4819"/>
      <c r="R4819"/>
      <c r="S4819"/>
      <c r="T4819"/>
      <c r="U4819"/>
      <c r="V4819"/>
      <c r="W4819"/>
    </row>
    <row r="4820" spans="1:23" ht="27" customHeight="1" thickBot="1" x14ac:dyDescent="0.3">
      <c r="A4820" s="98">
        <v>21034</v>
      </c>
      <c r="B4820" s="78">
        <v>4971</v>
      </c>
      <c r="C4820" s="79" t="s">
        <v>51</v>
      </c>
      <c r="D4820" s="80">
        <v>43505.680555555555</v>
      </c>
      <c r="E4820" s="78" t="s">
        <v>39</v>
      </c>
      <c r="F4820" s="171">
        <v>43505.48333333333</v>
      </c>
      <c r="G4820" s="51">
        <f t="shared" si="597"/>
        <v>0.19722222222480923</v>
      </c>
      <c r="H4820" s="31" t="str">
        <f t="shared" si="596"/>
        <v>ACCEPTABLE</v>
      </c>
      <c r="J4820" s="171">
        <v>43505.688888888886</v>
      </c>
      <c r="K4820" s="171">
        <v>43505.696527777778</v>
      </c>
      <c r="L4820" s="27">
        <f t="shared" si="594"/>
        <v>7.6388888919609599E-3</v>
      </c>
      <c r="M4820" s="28" t="str">
        <f t="shared" si="595"/>
        <v>TRUE</v>
      </c>
      <c r="N4820" s="31" t="s">
        <v>39</v>
      </c>
      <c r="O4820" s="29" t="s">
        <v>821</v>
      </c>
      <c r="P4820"/>
      <c r="Q4820"/>
      <c r="R4820"/>
      <c r="S4820"/>
      <c r="T4820"/>
      <c r="U4820"/>
      <c r="V4820"/>
      <c r="W4820"/>
    </row>
    <row r="4821" spans="1:23" ht="27" customHeight="1" thickBot="1" x14ac:dyDescent="0.3">
      <c r="A4821" s="98">
        <v>21034</v>
      </c>
      <c r="B4821" s="78">
        <v>4972</v>
      </c>
      <c r="C4821" s="79" t="s">
        <v>51</v>
      </c>
      <c r="D4821" s="80">
        <v>43506.277777777781</v>
      </c>
      <c r="E4821" s="78" t="s">
        <v>41</v>
      </c>
      <c r="F4821" s="171">
        <v>43505.752083333333</v>
      </c>
      <c r="G4821" s="51">
        <f t="shared" si="597"/>
        <v>0.52569444444816327</v>
      </c>
      <c r="H4821" s="31" t="str">
        <f t="shared" si="596"/>
        <v>ACCEPTABLE</v>
      </c>
      <c r="J4821" s="171">
        <v>43506.27847222222</v>
      </c>
      <c r="K4821" s="171">
        <v>43506.286805555559</v>
      </c>
      <c r="L4821" s="27">
        <f t="shared" si="594"/>
        <v>8.3333333386690356E-3</v>
      </c>
      <c r="M4821" s="28" t="str">
        <f t="shared" si="595"/>
        <v>TRUE</v>
      </c>
      <c r="N4821" s="31" t="s">
        <v>41</v>
      </c>
      <c r="O4821" s="29" t="s">
        <v>446</v>
      </c>
      <c r="P4821"/>
      <c r="Q4821"/>
      <c r="R4821"/>
      <c r="S4821"/>
      <c r="T4821"/>
      <c r="U4821"/>
      <c r="V4821"/>
      <c r="W4821"/>
    </row>
    <row r="4822" spans="1:23" ht="27" customHeight="1" thickBot="1" x14ac:dyDescent="0.3">
      <c r="A4822" s="98">
        <v>21034</v>
      </c>
      <c r="B4822" s="78">
        <v>4973</v>
      </c>
      <c r="C4822" s="79" t="s">
        <v>2075</v>
      </c>
      <c r="D4822" s="80">
        <v>43506.315972222219</v>
      </c>
      <c r="E4822" s="78" t="s">
        <v>39</v>
      </c>
      <c r="F4822" s="171">
        <v>43505.752083333333</v>
      </c>
      <c r="G4822" s="51">
        <f t="shared" si="597"/>
        <v>0.56388888888614019</v>
      </c>
      <c r="H4822" s="31" t="str">
        <f t="shared" si="596"/>
        <v>ACCEPTABLE</v>
      </c>
      <c r="J4822" s="171">
        <v>43506.318055555559</v>
      </c>
      <c r="K4822" s="171">
        <v>43506.331250000003</v>
      </c>
      <c r="L4822" s="27">
        <f t="shared" si="594"/>
        <v>1.3194444443797693E-2</v>
      </c>
      <c r="M4822" s="28" t="str">
        <f t="shared" si="595"/>
        <v>TRUE</v>
      </c>
      <c r="N4822" s="31" t="s">
        <v>39</v>
      </c>
      <c r="O4822" s="29" t="s">
        <v>483</v>
      </c>
      <c r="P4822"/>
      <c r="Q4822"/>
      <c r="R4822"/>
      <c r="S4822"/>
      <c r="T4822"/>
      <c r="U4822"/>
      <c r="V4822"/>
      <c r="W4822"/>
    </row>
    <row r="4823" spans="1:23" ht="27" customHeight="1" thickBot="1" x14ac:dyDescent="0.3">
      <c r="A4823" s="98">
        <v>21035</v>
      </c>
      <c r="B4823" s="78">
        <v>4974</v>
      </c>
      <c r="C4823" s="79" t="s">
        <v>1905</v>
      </c>
      <c r="D4823" s="80">
        <v>43506.361111111109</v>
      </c>
      <c r="E4823" s="78" t="s">
        <v>41</v>
      </c>
      <c r="F4823" s="171">
        <v>43506.300694444442</v>
      </c>
      <c r="G4823" s="51">
        <f t="shared" si="597"/>
        <v>6.0416666667151731E-2</v>
      </c>
      <c r="H4823" s="31" t="str">
        <f t="shared" si="596"/>
        <v>ACCEPTABLE</v>
      </c>
      <c r="J4823" s="171">
        <v>43506.351388888892</v>
      </c>
      <c r="K4823" s="171">
        <v>43506.361111111109</v>
      </c>
      <c r="L4823" s="27">
        <f t="shared" si="594"/>
        <v>9.7222222175332718E-3</v>
      </c>
      <c r="M4823" s="28" t="str">
        <f t="shared" si="595"/>
        <v>TRUE</v>
      </c>
      <c r="N4823" s="31" t="s">
        <v>41</v>
      </c>
      <c r="O4823" s="29" t="s">
        <v>348</v>
      </c>
      <c r="P4823"/>
      <c r="Q4823"/>
      <c r="R4823"/>
      <c r="S4823"/>
      <c r="T4823"/>
      <c r="U4823"/>
      <c r="V4823"/>
      <c r="W4823"/>
    </row>
    <row r="4824" spans="1:23" ht="27" customHeight="1" thickBot="1" x14ac:dyDescent="0.3">
      <c r="A4824" s="98">
        <v>21035</v>
      </c>
      <c r="B4824" s="78">
        <v>4975</v>
      </c>
      <c r="C4824" s="79" t="s">
        <v>43</v>
      </c>
      <c r="D4824" s="80">
        <v>43506.395833333336</v>
      </c>
      <c r="E4824" s="78" t="s">
        <v>39</v>
      </c>
      <c r="F4824" s="171">
        <v>43506.300694444442</v>
      </c>
      <c r="G4824" s="51">
        <f t="shared" si="597"/>
        <v>9.5138888893416151E-2</v>
      </c>
      <c r="H4824" s="31" t="str">
        <f t="shared" si="596"/>
        <v>ACCEPTABLE</v>
      </c>
      <c r="J4824" s="171">
        <v>43506.390277777777</v>
      </c>
      <c r="K4824" s="171">
        <v>43506.398611111108</v>
      </c>
      <c r="L4824" s="27">
        <f t="shared" si="594"/>
        <v>8.333333331393078E-3</v>
      </c>
      <c r="M4824" s="28" t="str">
        <f t="shared" si="595"/>
        <v>TRUE</v>
      </c>
      <c r="N4824" s="31" t="s">
        <v>39</v>
      </c>
      <c r="O4824" s="29" t="s">
        <v>54</v>
      </c>
      <c r="P4824"/>
      <c r="Q4824"/>
      <c r="R4824"/>
      <c r="S4824"/>
      <c r="T4824"/>
      <c r="U4824"/>
      <c r="V4824"/>
      <c r="W4824"/>
    </row>
    <row r="4825" spans="1:23" ht="27" customHeight="1" thickBot="1" x14ac:dyDescent="0.3">
      <c r="A4825" s="97">
        <v>21036</v>
      </c>
      <c r="B4825" s="74">
        <v>4976</v>
      </c>
      <c r="C4825" s="75" t="s">
        <v>2075</v>
      </c>
      <c r="D4825" s="76">
        <v>43506.423611111109</v>
      </c>
      <c r="E4825" s="74" t="s">
        <v>41</v>
      </c>
      <c r="F4825" s="171">
        <v>43506.300694444442</v>
      </c>
      <c r="G4825" s="51">
        <f t="shared" si="597"/>
        <v>0.12291666666715173</v>
      </c>
      <c r="H4825" s="31" t="str">
        <f t="shared" si="596"/>
        <v>ACCEPTABLE</v>
      </c>
      <c r="J4825" s="171">
        <v>43506.418749999997</v>
      </c>
      <c r="K4825" s="171">
        <v>43506.430555555555</v>
      </c>
      <c r="L4825" s="27">
        <f t="shared" si="594"/>
        <v>1.1805555557657499E-2</v>
      </c>
      <c r="M4825" s="28" t="str">
        <f t="shared" si="595"/>
        <v>TRUE</v>
      </c>
      <c r="N4825" s="31" t="s">
        <v>41</v>
      </c>
      <c r="O4825" s="29" t="s">
        <v>684</v>
      </c>
      <c r="P4825"/>
      <c r="Q4825"/>
      <c r="R4825"/>
      <c r="S4825"/>
      <c r="T4825"/>
      <c r="U4825"/>
      <c r="V4825"/>
      <c r="W4825"/>
    </row>
    <row r="4826" spans="1:23" ht="27" customHeight="1" thickBot="1" x14ac:dyDescent="0.3">
      <c r="A4826" s="97">
        <v>21036</v>
      </c>
      <c r="B4826" s="74">
        <v>4977</v>
      </c>
      <c r="C4826" s="75" t="s">
        <v>51</v>
      </c>
      <c r="D4826" s="76">
        <v>43506.458333333336</v>
      </c>
      <c r="E4826" s="74" t="s">
        <v>39</v>
      </c>
      <c r="F4826" s="171">
        <v>43506.300694444442</v>
      </c>
      <c r="G4826" s="51">
        <f t="shared" si="597"/>
        <v>0.15763888889341615</v>
      </c>
      <c r="H4826" s="31" t="str">
        <f t="shared" si="596"/>
        <v>ACCEPTABLE</v>
      </c>
      <c r="J4826" s="171">
        <v>43506.45</v>
      </c>
      <c r="K4826" s="171">
        <v>43506.458333333336</v>
      </c>
      <c r="L4826" s="27">
        <f t="shared" si="594"/>
        <v>8.3333333386690356E-3</v>
      </c>
      <c r="M4826" s="28" t="str">
        <f t="shared" si="595"/>
        <v>TRUE</v>
      </c>
      <c r="N4826" s="31" t="s">
        <v>39</v>
      </c>
      <c r="O4826" s="29" t="s">
        <v>821</v>
      </c>
      <c r="P4826"/>
      <c r="Q4826"/>
      <c r="R4826"/>
      <c r="S4826"/>
      <c r="T4826"/>
      <c r="U4826"/>
      <c r="V4826"/>
      <c r="W4826"/>
    </row>
    <row r="4827" spans="1:23" ht="27" customHeight="1" thickBot="1" x14ac:dyDescent="0.3">
      <c r="A4827" s="97">
        <v>21036</v>
      </c>
      <c r="B4827" s="74">
        <v>4978</v>
      </c>
      <c r="C4827" s="75" t="s">
        <v>53</v>
      </c>
      <c r="D4827" s="76">
        <v>43507.444444444445</v>
      </c>
      <c r="E4827" s="74" t="s">
        <v>41</v>
      </c>
      <c r="F4827" s="171">
        <v>43507.304166666669</v>
      </c>
      <c r="G4827" s="51">
        <f t="shared" si="597"/>
        <v>0.14027777777664596</v>
      </c>
      <c r="H4827" s="31" t="str">
        <f t="shared" si="596"/>
        <v>ACCEPTABLE</v>
      </c>
      <c r="J4827" s="171">
        <v>43507.435416666667</v>
      </c>
      <c r="K4827" s="171">
        <v>43507.435416666667</v>
      </c>
      <c r="L4827" s="27">
        <f t="shared" si="594"/>
        <v>0</v>
      </c>
      <c r="M4827" s="28" t="str">
        <f t="shared" si="595"/>
        <v>TRUE</v>
      </c>
      <c r="N4827" s="31" t="s">
        <v>41</v>
      </c>
      <c r="O4827" s="29" t="s">
        <v>181</v>
      </c>
      <c r="P4827"/>
      <c r="Q4827"/>
      <c r="R4827"/>
      <c r="S4827"/>
      <c r="T4827"/>
      <c r="U4827"/>
      <c r="V4827"/>
      <c r="W4827"/>
    </row>
    <row r="4828" spans="1:23" ht="27" customHeight="1" thickBot="1" x14ac:dyDescent="0.3">
      <c r="A4828" s="97">
        <v>21036</v>
      </c>
      <c r="B4828" s="74">
        <v>4979</v>
      </c>
      <c r="C4828" s="75" t="s">
        <v>53</v>
      </c>
      <c r="D4828" s="76">
        <v>43507.5</v>
      </c>
      <c r="E4828" s="74" t="s">
        <v>39</v>
      </c>
      <c r="F4828" s="171">
        <v>43507.304166666669</v>
      </c>
      <c r="G4828" s="51">
        <f t="shared" si="597"/>
        <v>0.19583333333139308</v>
      </c>
      <c r="H4828" s="31" t="str">
        <f t="shared" si="596"/>
        <v>ACCEPTABLE</v>
      </c>
      <c r="J4828" s="171">
        <v>43507.5</v>
      </c>
      <c r="K4828" s="171">
        <v>43507.507638888892</v>
      </c>
      <c r="L4828" s="27">
        <f t="shared" si="594"/>
        <v>7.6388888919609599E-3</v>
      </c>
      <c r="M4828" s="28" t="str">
        <f t="shared" si="595"/>
        <v>TRUE</v>
      </c>
      <c r="N4828" s="31" t="s">
        <v>39</v>
      </c>
      <c r="O4828" s="29" t="s">
        <v>96</v>
      </c>
      <c r="P4828"/>
      <c r="Q4828"/>
      <c r="R4828"/>
      <c r="S4828"/>
      <c r="T4828"/>
      <c r="U4828"/>
      <c r="V4828"/>
      <c r="W4828"/>
    </row>
    <row r="4829" spans="1:23" ht="27" customHeight="1" thickBot="1" x14ac:dyDescent="0.3">
      <c r="A4829" s="97">
        <v>21036</v>
      </c>
      <c r="B4829" s="74">
        <v>4980</v>
      </c>
      <c r="C4829" s="75" t="s">
        <v>51</v>
      </c>
      <c r="D4829" s="76">
        <v>43508.590277777781</v>
      </c>
      <c r="E4829" s="74" t="s">
        <v>41</v>
      </c>
      <c r="F4829" s="171">
        <v>43508.418749999997</v>
      </c>
      <c r="G4829" s="51">
        <f t="shared" si="597"/>
        <v>0.17152777778392192</v>
      </c>
      <c r="H4829" s="31" t="str">
        <f t="shared" si="596"/>
        <v>ACCEPTABLE</v>
      </c>
      <c r="J4829" s="171">
        <v>43508.599305555559</v>
      </c>
      <c r="K4829" s="171">
        <v>43508.60833333333</v>
      </c>
      <c r="L4829" s="27">
        <f t="shared" si="594"/>
        <v>9.0277777708251961E-3</v>
      </c>
      <c r="M4829" s="28" t="str">
        <f t="shared" si="595"/>
        <v>TRUE</v>
      </c>
      <c r="N4829" s="31" t="s">
        <v>41</v>
      </c>
      <c r="O4829" s="29" t="s">
        <v>422</v>
      </c>
      <c r="P4829"/>
      <c r="Q4829"/>
      <c r="R4829"/>
      <c r="S4829"/>
      <c r="T4829"/>
      <c r="U4829"/>
      <c r="V4829"/>
      <c r="W4829"/>
    </row>
    <row r="4830" spans="1:23" ht="27" customHeight="1" thickBot="1" x14ac:dyDescent="0.3">
      <c r="A4830" s="97">
        <v>21036</v>
      </c>
      <c r="B4830" s="74">
        <v>4981</v>
      </c>
      <c r="C4830" s="75" t="s">
        <v>1997</v>
      </c>
      <c r="D4830" s="76">
        <v>43508.614583333336</v>
      </c>
      <c r="E4830" s="74" t="s">
        <v>39</v>
      </c>
      <c r="F4830" s="171">
        <v>43508.418749999997</v>
      </c>
      <c r="G4830" s="51">
        <f t="shared" si="597"/>
        <v>0.19583333333866904</v>
      </c>
      <c r="H4830" s="31" t="str">
        <f t="shared" si="596"/>
        <v>ACCEPTABLE</v>
      </c>
      <c r="J4830" s="171">
        <v>43508.640277777777</v>
      </c>
      <c r="K4830" s="171">
        <v>43508.65</v>
      </c>
      <c r="L4830" s="27">
        <f t="shared" si="594"/>
        <v>9.7222222248092294E-3</v>
      </c>
      <c r="M4830" s="28" t="str">
        <f t="shared" si="595"/>
        <v>TRUE</v>
      </c>
      <c r="N4830" s="31" t="s">
        <v>39</v>
      </c>
      <c r="O4830" s="29" t="s">
        <v>1714</v>
      </c>
      <c r="P4830"/>
      <c r="Q4830"/>
      <c r="R4830"/>
      <c r="S4830"/>
      <c r="T4830"/>
      <c r="U4830"/>
      <c r="V4830"/>
      <c r="W4830"/>
    </row>
    <row r="4831" spans="1:23" ht="27" customHeight="1" thickBot="1" x14ac:dyDescent="0.3">
      <c r="A4831" s="98">
        <v>21035</v>
      </c>
      <c r="B4831" s="78">
        <v>4982</v>
      </c>
      <c r="C4831" s="79" t="s">
        <v>1905</v>
      </c>
      <c r="D4831" s="80">
        <v>43508.645833333336</v>
      </c>
      <c r="E4831" s="78" t="s">
        <v>39</v>
      </c>
      <c r="F4831" s="171">
        <v>43508.418749999997</v>
      </c>
      <c r="G4831" s="51">
        <f t="shared" si="597"/>
        <v>0.22708333333866904</v>
      </c>
      <c r="H4831" s="31" t="str">
        <f t="shared" si="596"/>
        <v>ACCEPTABLE</v>
      </c>
      <c r="J4831" s="171">
        <v>43508.666666666664</v>
      </c>
      <c r="K4831" s="171">
        <v>43508.677777777775</v>
      </c>
      <c r="L4831" s="27">
        <f t="shared" si="594"/>
        <v>1.1111111110949423E-2</v>
      </c>
      <c r="M4831" s="28" t="str">
        <f t="shared" si="595"/>
        <v>TRUE</v>
      </c>
      <c r="N4831" s="31" t="s">
        <v>39</v>
      </c>
      <c r="O4831" s="29" t="s">
        <v>1994</v>
      </c>
      <c r="P4831"/>
      <c r="Q4831"/>
      <c r="R4831"/>
      <c r="S4831"/>
      <c r="T4831"/>
      <c r="U4831"/>
      <c r="V4831"/>
      <c r="W4831"/>
    </row>
    <row r="4832" spans="1:23" ht="27" customHeight="1" thickBot="1" x14ac:dyDescent="0.3">
      <c r="A4832" s="98">
        <v>21037</v>
      </c>
      <c r="B4832" s="78">
        <v>4983</v>
      </c>
      <c r="C4832" s="79" t="s">
        <v>1997</v>
      </c>
      <c r="D4832" s="80">
        <v>43508.694444444445</v>
      </c>
      <c r="E4832" s="78" t="s">
        <v>41</v>
      </c>
      <c r="F4832" s="171">
        <v>43508.418749999997</v>
      </c>
      <c r="G4832" s="51">
        <f t="shared" si="597"/>
        <v>0.27569444444816327</v>
      </c>
      <c r="H4832" s="31" t="str">
        <f t="shared" si="596"/>
        <v>ACCEPTABLE</v>
      </c>
      <c r="J4832" s="171">
        <v>43508.705555555556</v>
      </c>
      <c r="K4832" s="171">
        <v>43508.716666666667</v>
      </c>
      <c r="L4832" s="27">
        <f t="shared" si="594"/>
        <v>1.1111111110949423E-2</v>
      </c>
      <c r="M4832" s="28" t="str">
        <f t="shared" si="595"/>
        <v>TRUE</v>
      </c>
      <c r="N4832" s="31" t="s">
        <v>41</v>
      </c>
      <c r="O4832" s="29" t="s">
        <v>2187</v>
      </c>
      <c r="P4832"/>
      <c r="Q4832"/>
      <c r="R4832"/>
      <c r="S4832"/>
      <c r="T4832"/>
      <c r="U4832"/>
      <c r="V4832"/>
      <c r="W4832"/>
    </row>
    <row r="4833" spans="1:23" ht="27" customHeight="1" thickBot="1" x14ac:dyDescent="0.3">
      <c r="A4833" s="98">
        <v>21037</v>
      </c>
      <c r="B4833" s="78">
        <v>4984</v>
      </c>
      <c r="C4833" s="79" t="s">
        <v>51</v>
      </c>
      <c r="D4833" s="80">
        <v>43508.729166666664</v>
      </c>
      <c r="E4833" s="78" t="s">
        <v>39</v>
      </c>
      <c r="F4833" s="171">
        <v>43508.418749999997</v>
      </c>
      <c r="G4833" s="51">
        <f t="shared" si="597"/>
        <v>0.31041666666715173</v>
      </c>
      <c r="H4833" s="31" t="str">
        <f t="shared" si="596"/>
        <v>ACCEPTABLE</v>
      </c>
      <c r="J4833" s="171">
        <v>43508.73541666667</v>
      </c>
      <c r="K4833" s="171">
        <v>43508.744444444441</v>
      </c>
      <c r="L4833" s="27">
        <f t="shared" si="594"/>
        <v>9.0277777708251961E-3</v>
      </c>
      <c r="M4833" s="28" t="str">
        <f t="shared" si="595"/>
        <v>TRUE</v>
      </c>
      <c r="N4833" s="31" t="s">
        <v>39</v>
      </c>
      <c r="O4833" s="29" t="s">
        <v>542</v>
      </c>
      <c r="P4833"/>
      <c r="Q4833"/>
      <c r="R4833"/>
      <c r="S4833"/>
      <c r="T4833"/>
      <c r="U4833"/>
      <c r="V4833"/>
      <c r="W4833"/>
    </row>
    <row r="4834" spans="1:23" ht="27" customHeight="1" thickBot="1" x14ac:dyDescent="0.3">
      <c r="A4834" s="98">
        <v>21038</v>
      </c>
      <c r="B4834" s="78">
        <v>4985</v>
      </c>
      <c r="C4834" s="79" t="s">
        <v>1905</v>
      </c>
      <c r="D4834" s="80">
        <v>43509.722222222219</v>
      </c>
      <c r="E4834" s="78" t="s">
        <v>41</v>
      </c>
      <c r="F4834" s="171">
        <v>43509.664583333331</v>
      </c>
      <c r="G4834" s="51">
        <f t="shared" si="597"/>
        <v>5.7638888887595385E-2</v>
      </c>
      <c r="H4834" s="31" t="str">
        <f t="shared" si="596"/>
        <v>ACCEPTABLE</v>
      </c>
      <c r="J4834" s="171">
        <v>43509.702777777777</v>
      </c>
      <c r="K4834" s="171">
        <v>43509.710416666669</v>
      </c>
      <c r="L4834" s="27">
        <f t="shared" si="594"/>
        <v>7.6388888919609599E-3</v>
      </c>
      <c r="M4834" s="28" t="str">
        <f t="shared" si="595"/>
        <v>TRUE</v>
      </c>
      <c r="N4834" s="31" t="s">
        <v>41</v>
      </c>
      <c r="O4834" s="29" t="s">
        <v>873</v>
      </c>
      <c r="P4834"/>
      <c r="Q4834"/>
      <c r="R4834"/>
      <c r="S4834"/>
      <c r="T4834"/>
      <c r="U4834"/>
      <c r="V4834"/>
      <c r="W4834"/>
    </row>
    <row r="4835" spans="1:23" ht="27" customHeight="1" thickBot="1" x14ac:dyDescent="0.3">
      <c r="A4835" s="98">
        <v>21038</v>
      </c>
      <c r="B4835" s="78">
        <v>4986</v>
      </c>
      <c r="C4835" s="79" t="s">
        <v>1905</v>
      </c>
      <c r="D4835" s="80">
        <v>43509.746527777781</v>
      </c>
      <c r="E4835" s="78" t="s">
        <v>39</v>
      </c>
      <c r="F4835" s="171">
        <v>43509.664583333331</v>
      </c>
      <c r="G4835" s="51">
        <f t="shared" si="597"/>
        <v>8.1944444449618459E-2</v>
      </c>
      <c r="H4835" s="31" t="str">
        <f t="shared" si="596"/>
        <v>ACCEPTABLE</v>
      </c>
      <c r="J4835" s="171">
        <v>43509.729166666664</v>
      </c>
      <c r="K4835" s="171">
        <v>43509.739583333336</v>
      </c>
      <c r="L4835" s="27">
        <f t="shared" si="594"/>
        <v>1.0416666671517305E-2</v>
      </c>
      <c r="M4835" s="28" t="str">
        <f t="shared" si="595"/>
        <v>TRUE</v>
      </c>
      <c r="N4835" s="31" t="s">
        <v>39</v>
      </c>
      <c r="O4835" s="29" t="s">
        <v>2188</v>
      </c>
      <c r="P4835"/>
      <c r="Q4835"/>
      <c r="R4835"/>
      <c r="S4835"/>
      <c r="T4835"/>
      <c r="U4835"/>
      <c r="V4835"/>
      <c r="W4835"/>
    </row>
    <row r="4836" spans="1:23" ht="27" customHeight="1" thickBot="1" x14ac:dyDescent="0.3">
      <c r="A4836" s="97">
        <v>21037</v>
      </c>
      <c r="B4836" s="74">
        <v>4987</v>
      </c>
      <c r="C4836" s="75" t="s">
        <v>99</v>
      </c>
      <c r="D4836" s="76">
        <v>43510.527777777781</v>
      </c>
      <c r="E4836" s="74" t="s">
        <v>41</v>
      </c>
      <c r="F4836" s="171">
        <v>43510.272916666669</v>
      </c>
      <c r="G4836" s="51">
        <f t="shared" si="597"/>
        <v>0.25486111111240461</v>
      </c>
      <c r="H4836" s="31" t="str">
        <f t="shared" si="596"/>
        <v>ACCEPTABLE</v>
      </c>
      <c r="J4836" s="171">
        <v>43510.522222222222</v>
      </c>
      <c r="K4836" s="171">
        <v>43510.531944444447</v>
      </c>
      <c r="L4836" s="27">
        <f t="shared" si="594"/>
        <v>9.7222222248092294E-3</v>
      </c>
      <c r="M4836" s="28" t="str">
        <f t="shared" si="595"/>
        <v>TRUE</v>
      </c>
      <c r="N4836" s="31" t="s">
        <v>41</v>
      </c>
      <c r="O4836" s="29" t="s">
        <v>648</v>
      </c>
      <c r="P4836"/>
      <c r="Q4836"/>
      <c r="R4836"/>
      <c r="S4836"/>
      <c r="T4836"/>
      <c r="U4836"/>
      <c r="V4836"/>
      <c r="W4836"/>
    </row>
    <row r="4837" spans="1:23" ht="27" customHeight="1" thickBot="1" x14ac:dyDescent="0.3">
      <c r="A4837" s="97">
        <v>21037</v>
      </c>
      <c r="B4837" s="74">
        <v>4988</v>
      </c>
      <c r="C4837" s="75" t="s">
        <v>2157</v>
      </c>
      <c r="D4837" s="76">
        <v>43510.555555555555</v>
      </c>
      <c r="E4837" s="74" t="s">
        <v>39</v>
      </c>
      <c r="F4837" s="171">
        <v>43510.272916666669</v>
      </c>
      <c r="G4837" s="51">
        <f t="shared" si="597"/>
        <v>0.28263888888614019</v>
      </c>
      <c r="H4837" s="31" t="str">
        <f t="shared" si="596"/>
        <v>ACCEPTABLE</v>
      </c>
      <c r="J4837" s="171">
        <v>43510.548611111109</v>
      </c>
      <c r="K4837" s="171">
        <v>43510.563888888886</v>
      </c>
      <c r="L4837" s="27">
        <f t="shared" si="594"/>
        <v>1.5277777776645962E-2</v>
      </c>
      <c r="M4837" s="28" t="str">
        <f t="shared" si="595"/>
        <v>TRUE</v>
      </c>
      <c r="N4837" s="31" t="s">
        <v>39</v>
      </c>
      <c r="O4837" s="29" t="s">
        <v>2189</v>
      </c>
      <c r="P4837"/>
      <c r="Q4837"/>
      <c r="R4837"/>
      <c r="S4837"/>
      <c r="T4837"/>
      <c r="U4837"/>
      <c r="V4837"/>
      <c r="W4837"/>
    </row>
    <row r="4838" spans="1:23" ht="27" customHeight="1" thickBot="1" x14ac:dyDescent="0.3">
      <c r="A4838" s="97">
        <v>21038</v>
      </c>
      <c r="B4838" s="74">
        <v>4989</v>
      </c>
      <c r="C4838" s="75" t="s">
        <v>1905</v>
      </c>
      <c r="D4838" s="76">
        <v>43510.986111111109</v>
      </c>
      <c r="E4838" s="74" t="s">
        <v>41</v>
      </c>
      <c r="F4838" s="171">
        <v>43510.770138888889</v>
      </c>
      <c r="G4838" s="51">
        <f t="shared" si="597"/>
        <v>0.21597222222044365</v>
      </c>
      <c r="H4838" s="31" t="str">
        <f t="shared" si="596"/>
        <v>ACCEPTABLE</v>
      </c>
      <c r="J4838" s="171">
        <v>43510.984027777777</v>
      </c>
      <c r="K4838" s="171">
        <v>43510.993750000001</v>
      </c>
      <c r="L4838" s="27">
        <f t="shared" si="594"/>
        <v>9.7222222248092294E-3</v>
      </c>
      <c r="M4838" s="28" t="str">
        <f t="shared" si="595"/>
        <v>TRUE</v>
      </c>
      <c r="N4838" s="31" t="s">
        <v>41</v>
      </c>
      <c r="O4838" s="29" t="s">
        <v>2134</v>
      </c>
      <c r="P4838"/>
      <c r="Q4838"/>
      <c r="R4838"/>
      <c r="S4838"/>
      <c r="T4838"/>
      <c r="U4838"/>
      <c r="V4838"/>
      <c r="W4838"/>
    </row>
    <row r="4839" spans="1:23" ht="27" customHeight="1" thickBot="1" x14ac:dyDescent="0.3">
      <c r="A4839" s="97">
        <v>21038</v>
      </c>
      <c r="B4839" s="74">
        <v>4990</v>
      </c>
      <c r="C4839" s="75" t="s">
        <v>43</v>
      </c>
      <c r="D4839" s="76">
        <v>43511.020833333336</v>
      </c>
      <c r="E4839" s="74" t="s">
        <v>39</v>
      </c>
      <c r="F4839" s="171">
        <v>43510.770138888889</v>
      </c>
      <c r="G4839" s="51">
        <f t="shared" si="597"/>
        <v>0.25069444444670808</v>
      </c>
      <c r="H4839" s="31" t="str">
        <f t="shared" si="596"/>
        <v>ACCEPTABLE</v>
      </c>
      <c r="J4839" s="171">
        <v>43511.01666666667</v>
      </c>
      <c r="K4839" s="171">
        <v>43511.027083333334</v>
      </c>
      <c r="L4839" s="27">
        <f t="shared" si="594"/>
        <v>1.0416666664241347E-2</v>
      </c>
      <c r="M4839" s="28" t="str">
        <f t="shared" si="595"/>
        <v>TRUE</v>
      </c>
      <c r="N4839" s="31" t="s">
        <v>39</v>
      </c>
      <c r="O4839" s="29" t="s">
        <v>398</v>
      </c>
      <c r="P4839"/>
      <c r="Q4839"/>
      <c r="R4839"/>
      <c r="S4839"/>
      <c r="T4839"/>
      <c r="U4839"/>
      <c r="V4839"/>
      <c r="W4839"/>
    </row>
    <row r="4840" spans="1:23" ht="27" customHeight="1" thickBot="1" x14ac:dyDescent="0.3">
      <c r="A4840" s="98">
        <v>21038</v>
      </c>
      <c r="B4840" s="78">
        <v>4991</v>
      </c>
      <c r="C4840" s="79" t="s">
        <v>43</v>
      </c>
      <c r="D4840" s="80">
        <v>43511.298611111109</v>
      </c>
      <c r="E4840" s="78" t="s">
        <v>41</v>
      </c>
      <c r="F4840" s="171">
        <v>43511.236111111109</v>
      </c>
      <c r="G4840" s="51">
        <f t="shared" si="597"/>
        <v>6.25E-2</v>
      </c>
      <c r="H4840" s="31" t="str">
        <f t="shared" si="596"/>
        <v>ACCEPTABLE</v>
      </c>
      <c r="J4840" s="171">
        <v>43511.314583333333</v>
      </c>
      <c r="K4840" s="171">
        <v>43511.322916666664</v>
      </c>
      <c r="L4840" s="27">
        <f t="shared" si="594"/>
        <v>8.333333331393078E-3</v>
      </c>
      <c r="M4840" s="28" t="str">
        <f t="shared" si="595"/>
        <v>TRUE</v>
      </c>
      <c r="N4840" s="31" t="s">
        <v>41</v>
      </c>
      <c r="O4840" s="29" t="s">
        <v>398</v>
      </c>
      <c r="P4840"/>
      <c r="Q4840"/>
      <c r="R4840"/>
      <c r="S4840"/>
      <c r="T4840"/>
      <c r="U4840"/>
      <c r="V4840"/>
      <c r="W4840"/>
    </row>
    <row r="4841" spans="1:23" ht="27" customHeight="1" thickBot="1" x14ac:dyDescent="0.3">
      <c r="A4841" s="98">
        <v>21038</v>
      </c>
      <c r="B4841" s="78">
        <v>4992</v>
      </c>
      <c r="C4841" s="79" t="s">
        <v>1905</v>
      </c>
      <c r="D4841" s="80">
        <v>43511.326388888891</v>
      </c>
      <c r="E4841" s="78" t="s">
        <v>39</v>
      </c>
      <c r="F4841" s="171">
        <v>43511.236111111109</v>
      </c>
      <c r="G4841" s="51">
        <f t="shared" si="597"/>
        <v>9.0277777781011537E-2</v>
      </c>
      <c r="H4841" s="31" t="str">
        <f t="shared" si="596"/>
        <v>ACCEPTABLE</v>
      </c>
      <c r="J4841" s="171">
        <v>43511.340277777781</v>
      </c>
      <c r="K4841" s="171">
        <v>43511.35</v>
      </c>
      <c r="L4841" s="27">
        <f t="shared" si="594"/>
        <v>9.7222222175332718E-3</v>
      </c>
      <c r="M4841" s="28" t="str">
        <f t="shared" si="595"/>
        <v>TRUE</v>
      </c>
      <c r="N4841" s="31" t="s">
        <v>39</v>
      </c>
      <c r="O4841" s="29" t="s">
        <v>2190</v>
      </c>
      <c r="P4841"/>
      <c r="Q4841"/>
      <c r="R4841"/>
      <c r="S4841"/>
      <c r="T4841"/>
      <c r="U4841"/>
      <c r="V4841"/>
      <c r="W4841"/>
    </row>
    <row r="4842" spans="1:23" ht="27" customHeight="1" thickBot="1" x14ac:dyDescent="0.3">
      <c r="A4842" s="97">
        <v>21039</v>
      </c>
      <c r="B4842" s="74">
        <v>4993</v>
      </c>
      <c r="C4842" s="75" t="s">
        <v>1905</v>
      </c>
      <c r="D4842" s="76">
        <v>43512.0625</v>
      </c>
      <c r="E4842" s="74" t="s">
        <v>41</v>
      </c>
      <c r="F4842" s="171">
        <v>43511.720138888886</v>
      </c>
      <c r="G4842" s="51">
        <f t="shared" si="597"/>
        <v>0.34236111111385981</v>
      </c>
      <c r="H4842" s="31" t="str">
        <f t="shared" si="596"/>
        <v>ACCEPTABLE</v>
      </c>
      <c r="J4842" s="171">
        <v>43512.03402777778</v>
      </c>
      <c r="K4842" s="171">
        <v>43512.048611111109</v>
      </c>
      <c r="L4842" s="27">
        <f t="shared" si="594"/>
        <v>1.4583333329937886E-2</v>
      </c>
      <c r="M4842" s="28" t="str">
        <f t="shared" si="595"/>
        <v>TRUE</v>
      </c>
      <c r="N4842" s="31" t="s">
        <v>41</v>
      </c>
      <c r="O4842" s="29" t="s">
        <v>2191</v>
      </c>
      <c r="P4842"/>
      <c r="Q4842"/>
      <c r="R4842"/>
      <c r="S4842"/>
      <c r="T4842"/>
      <c r="U4842"/>
      <c r="V4842"/>
      <c r="W4842"/>
    </row>
    <row r="4843" spans="1:23" ht="27" customHeight="1" thickBot="1" x14ac:dyDescent="0.3">
      <c r="A4843" s="97">
        <v>21039</v>
      </c>
      <c r="B4843" s="74">
        <v>4994</v>
      </c>
      <c r="C4843" s="75" t="s">
        <v>1905</v>
      </c>
      <c r="D4843" s="76">
        <v>43512.083333333336</v>
      </c>
      <c r="E4843" s="74" t="s">
        <v>39</v>
      </c>
      <c r="F4843" s="171">
        <v>43511.720138888886</v>
      </c>
      <c r="G4843" s="51">
        <f t="shared" si="597"/>
        <v>0.36319444444961846</v>
      </c>
      <c r="H4843" s="31" t="str">
        <f t="shared" si="596"/>
        <v>ACCEPTABLE</v>
      </c>
      <c r="J4843" s="171">
        <v>43512.065972222219</v>
      </c>
      <c r="K4843" s="171">
        <v>43512.083333333336</v>
      </c>
      <c r="L4843" s="27">
        <f t="shared" si="594"/>
        <v>1.7361111116770189E-2</v>
      </c>
      <c r="M4843" s="28" t="str">
        <f t="shared" si="595"/>
        <v>TRUE</v>
      </c>
      <c r="N4843" s="31" t="s">
        <v>39</v>
      </c>
      <c r="O4843" s="29" t="s">
        <v>2192</v>
      </c>
      <c r="P4843"/>
      <c r="Q4843"/>
      <c r="R4843"/>
      <c r="S4843"/>
      <c r="T4843"/>
      <c r="U4843"/>
      <c r="V4843"/>
      <c r="W4843"/>
    </row>
    <row r="4844" spans="1:23" ht="27" customHeight="1" thickBot="1" x14ac:dyDescent="0.3">
      <c r="A4844" s="97">
        <v>21040</v>
      </c>
      <c r="B4844" s="74">
        <v>4995</v>
      </c>
      <c r="C4844" s="159" t="s">
        <v>2193</v>
      </c>
      <c r="D4844" s="76">
        <v>43513.329861111109</v>
      </c>
      <c r="E4844" s="74" t="s">
        <v>41</v>
      </c>
      <c r="F4844" s="171">
        <v>43513.265972222223</v>
      </c>
      <c r="G4844" s="51">
        <f t="shared" si="597"/>
        <v>6.3888888886140194E-2</v>
      </c>
      <c r="H4844" s="31" t="str">
        <f t="shared" si="596"/>
        <v>ACCEPTABLE</v>
      </c>
      <c r="I4844" s="29" t="s">
        <v>2194</v>
      </c>
      <c r="J4844" s="171">
        <v>43513.368055555555</v>
      </c>
      <c r="K4844" s="171">
        <v>43513.382638888892</v>
      </c>
      <c r="L4844" s="27">
        <f t="shared" si="594"/>
        <v>1.4583333337213844E-2</v>
      </c>
      <c r="M4844" s="28" t="str">
        <f t="shared" si="595"/>
        <v>TRUE</v>
      </c>
      <c r="N4844" s="31" t="s">
        <v>41</v>
      </c>
      <c r="O4844" s="29" t="s">
        <v>1696</v>
      </c>
      <c r="P4844"/>
      <c r="Q4844"/>
      <c r="R4844"/>
      <c r="S4844"/>
      <c r="T4844"/>
      <c r="U4844"/>
      <c r="V4844"/>
      <c r="W4844"/>
    </row>
    <row r="4845" spans="1:23" ht="27" customHeight="1" thickBot="1" x14ac:dyDescent="0.3">
      <c r="A4845" s="97">
        <v>21041</v>
      </c>
      <c r="B4845" s="74">
        <v>4997</v>
      </c>
      <c r="C4845" s="75" t="s">
        <v>1905</v>
      </c>
      <c r="D4845" s="76">
        <v>43513.395833333336</v>
      </c>
      <c r="E4845" s="74" t="s">
        <v>41</v>
      </c>
      <c r="F4845" s="171">
        <v>43513.265972222223</v>
      </c>
      <c r="G4845" s="51">
        <f t="shared" si="597"/>
        <v>0.12986111111240461</v>
      </c>
      <c r="H4845" s="31" t="str">
        <f t="shared" si="596"/>
        <v>ACCEPTABLE</v>
      </c>
      <c r="J4845" s="171">
        <v>43513.401388888888</v>
      </c>
      <c r="K4845" s="171">
        <v>43513.411111111112</v>
      </c>
      <c r="L4845" s="27">
        <f t="shared" si="594"/>
        <v>9.7222222248092294E-3</v>
      </c>
      <c r="M4845" s="28" t="str">
        <f t="shared" si="595"/>
        <v>TRUE</v>
      </c>
      <c r="N4845" s="31" t="s">
        <v>128</v>
      </c>
      <c r="O4845" s="29" t="s">
        <v>2195</v>
      </c>
      <c r="P4845"/>
      <c r="Q4845"/>
      <c r="R4845"/>
      <c r="S4845"/>
      <c r="T4845"/>
      <c r="U4845"/>
      <c r="V4845"/>
      <c r="W4845"/>
    </row>
    <row r="4846" spans="1:23" ht="27" customHeight="1" thickBot="1" x14ac:dyDescent="0.3">
      <c r="A4846" s="97">
        <v>21041</v>
      </c>
      <c r="B4846" s="74">
        <v>4998</v>
      </c>
      <c r="C4846" s="75" t="s">
        <v>1905</v>
      </c>
      <c r="D4846" s="76">
        <v>43513.416666666664</v>
      </c>
      <c r="E4846" s="74" t="s">
        <v>39</v>
      </c>
      <c r="F4846" s="171">
        <v>43513.265972222223</v>
      </c>
      <c r="G4846" s="51">
        <f t="shared" si="597"/>
        <v>0.15069444444088731</v>
      </c>
      <c r="H4846" s="31" t="str">
        <f t="shared" si="596"/>
        <v>ACCEPTABLE</v>
      </c>
      <c r="J4846" s="171">
        <v>43513.42291666667</v>
      </c>
      <c r="K4846" s="171">
        <v>43513.43472222222</v>
      </c>
      <c r="L4846" s="27">
        <f t="shared" si="594"/>
        <v>1.1805555550381541E-2</v>
      </c>
      <c r="M4846" s="28" t="str">
        <f t="shared" si="595"/>
        <v>TRUE</v>
      </c>
      <c r="N4846" s="31" t="s">
        <v>39</v>
      </c>
      <c r="O4846" s="29" t="s">
        <v>2196</v>
      </c>
      <c r="P4846"/>
      <c r="Q4846"/>
      <c r="R4846"/>
      <c r="S4846"/>
      <c r="T4846"/>
      <c r="U4846"/>
      <c r="V4846"/>
      <c r="W4846"/>
    </row>
    <row r="4847" spans="1:23" ht="27" customHeight="1" thickBot="1" x14ac:dyDescent="0.3">
      <c r="A4847" s="98">
        <v>21039</v>
      </c>
      <c r="B4847" s="78">
        <v>4999</v>
      </c>
      <c r="C4847" s="79" t="s">
        <v>99</v>
      </c>
      <c r="D4847" s="80">
        <v>43515.298611111109</v>
      </c>
      <c r="E4847" s="78" t="s">
        <v>41</v>
      </c>
      <c r="F4847" s="171">
        <v>43514.76458333333</v>
      </c>
      <c r="G4847" s="51">
        <f t="shared" si="597"/>
        <v>0.53402777777955635</v>
      </c>
      <c r="H4847" s="31" t="str">
        <f t="shared" si="596"/>
        <v>ACCEPTABLE</v>
      </c>
      <c r="J4847" s="171">
        <v>43515.304166666669</v>
      </c>
      <c r="K4847" s="171">
        <v>43515.313194444447</v>
      </c>
      <c r="L4847" s="27">
        <f t="shared" si="594"/>
        <v>9.0277777781011537E-3</v>
      </c>
      <c r="M4847" s="28" t="str">
        <f t="shared" si="595"/>
        <v>TRUE</v>
      </c>
      <c r="N4847" s="31" t="s">
        <v>41</v>
      </c>
      <c r="O4847" s="29" t="s">
        <v>446</v>
      </c>
      <c r="P4847"/>
      <c r="Q4847"/>
      <c r="R4847"/>
      <c r="S4847"/>
      <c r="T4847"/>
      <c r="U4847"/>
      <c r="V4847"/>
      <c r="W4847"/>
    </row>
    <row r="4848" spans="1:23" ht="27" customHeight="1" thickBot="1" x14ac:dyDescent="0.3">
      <c r="A4848" s="98">
        <v>21039</v>
      </c>
      <c r="B4848" s="78">
        <v>5000</v>
      </c>
      <c r="C4848" s="79" t="s">
        <v>2157</v>
      </c>
      <c r="D4848" s="80">
        <v>43515.326388888891</v>
      </c>
      <c r="E4848" s="78" t="s">
        <v>39</v>
      </c>
      <c r="F4848" s="171">
        <v>43514.76458333333</v>
      </c>
      <c r="G4848" s="51">
        <f t="shared" si="597"/>
        <v>0.56180555556056788</v>
      </c>
      <c r="H4848" s="31" t="str">
        <f t="shared" si="596"/>
        <v>ACCEPTABLE</v>
      </c>
      <c r="J4848" s="171">
        <v>43515.331250000003</v>
      </c>
      <c r="K4848" s="171">
        <v>43515.341666666667</v>
      </c>
      <c r="L4848" s="27">
        <f t="shared" si="594"/>
        <v>1.0416666664241347E-2</v>
      </c>
      <c r="M4848" s="28" t="str">
        <f t="shared" si="595"/>
        <v>TRUE</v>
      </c>
      <c r="N4848" s="31" t="s">
        <v>39</v>
      </c>
      <c r="O4848" s="29" t="s">
        <v>653</v>
      </c>
      <c r="P4848"/>
      <c r="Q4848"/>
      <c r="R4848"/>
      <c r="S4848"/>
      <c r="T4848"/>
      <c r="U4848"/>
      <c r="V4848"/>
      <c r="W4848"/>
    </row>
    <row r="4849" spans="1:23" ht="27" customHeight="1" thickBot="1" x14ac:dyDescent="0.3">
      <c r="A4849" s="98">
        <v>21042</v>
      </c>
      <c r="B4849" s="78">
        <v>5001</v>
      </c>
      <c r="C4849" s="79" t="s">
        <v>1905</v>
      </c>
      <c r="D4849" s="80">
        <v>43515.375</v>
      </c>
      <c r="E4849" s="78" t="s">
        <v>41</v>
      </c>
      <c r="F4849" s="171">
        <v>43515.285416666666</v>
      </c>
      <c r="G4849" s="51">
        <f t="shared" si="597"/>
        <v>8.9583333334303461E-2</v>
      </c>
      <c r="H4849" s="31" t="str">
        <f t="shared" si="596"/>
        <v>ACCEPTABLE</v>
      </c>
      <c r="J4849" s="171">
        <v>43515.364583333336</v>
      </c>
      <c r="K4849" s="171">
        <v>43515.375</v>
      </c>
      <c r="L4849" s="27">
        <f t="shared" si="594"/>
        <v>1.0416666664241347E-2</v>
      </c>
      <c r="M4849" s="28" t="str">
        <f t="shared" si="595"/>
        <v>TRUE</v>
      </c>
      <c r="N4849" s="31" t="s">
        <v>41</v>
      </c>
      <c r="O4849" s="29" t="s">
        <v>1661</v>
      </c>
      <c r="P4849"/>
      <c r="Q4849"/>
      <c r="R4849"/>
      <c r="S4849"/>
      <c r="T4849"/>
      <c r="U4849"/>
      <c r="V4849"/>
      <c r="W4849"/>
    </row>
    <row r="4850" spans="1:23" ht="27" customHeight="1" thickBot="1" x14ac:dyDescent="0.3">
      <c r="A4850" s="98">
        <v>21042</v>
      </c>
      <c r="B4850" s="78">
        <v>5002</v>
      </c>
      <c r="C4850" s="79" t="s">
        <v>1905</v>
      </c>
      <c r="D4850" s="80">
        <v>43515.392361111109</v>
      </c>
      <c r="E4850" s="78" t="s">
        <v>39</v>
      </c>
      <c r="F4850" s="171">
        <v>43515.285416666666</v>
      </c>
      <c r="G4850" s="51">
        <f t="shared" si="597"/>
        <v>0.10694444444379769</v>
      </c>
      <c r="H4850" s="31" t="str">
        <f t="shared" si="596"/>
        <v>ACCEPTABLE</v>
      </c>
      <c r="J4850" s="171">
        <v>43515.390972222223</v>
      </c>
      <c r="K4850" s="171">
        <v>43515.400694444441</v>
      </c>
      <c r="L4850" s="27">
        <f t="shared" ref="L4850:L4905" si="598">IF(OR(K4850="",J4850=""), "Incomplete Data", K4850-J4850)</f>
        <v>9.7222222175332718E-3</v>
      </c>
      <c r="M4850" s="28" t="str">
        <f t="shared" ref="M4850:M4905" si="599">_xlfn.IFS(OR(J4850=0,K4850=0,L4850=""), "Incomplete Data", OR(L4850&gt;$M$5,L4850&lt;-$M$5),"FALSE",  OR(L4850&lt;=$M$5,L4850&gt;-$M$5), "TRUE")</f>
        <v>TRUE</v>
      </c>
      <c r="N4850" s="31" t="s">
        <v>39</v>
      </c>
      <c r="O4850" s="29" t="s">
        <v>1661</v>
      </c>
      <c r="P4850"/>
      <c r="Q4850"/>
      <c r="R4850"/>
      <c r="S4850"/>
      <c r="T4850"/>
      <c r="U4850"/>
      <c r="V4850"/>
      <c r="W4850"/>
    </row>
    <row r="4851" spans="1:23" ht="27" customHeight="1" thickBot="1" x14ac:dyDescent="0.3">
      <c r="A4851" s="97">
        <v>21043</v>
      </c>
      <c r="B4851" s="74">
        <v>5003</v>
      </c>
      <c r="C4851" s="75" t="s">
        <v>1905</v>
      </c>
      <c r="D4851" s="76">
        <v>43515.496527777781</v>
      </c>
      <c r="E4851" s="74" t="s">
        <v>41</v>
      </c>
      <c r="F4851" s="171">
        <v>43515.285416666666</v>
      </c>
      <c r="G4851" s="51">
        <f t="shared" si="597"/>
        <v>0.211111111115315</v>
      </c>
      <c r="H4851" s="31" t="str">
        <f t="shared" si="596"/>
        <v>ACCEPTABLE</v>
      </c>
      <c r="J4851" s="171">
        <v>43515.481249999997</v>
      </c>
      <c r="K4851" s="171">
        <v>43515.490972222222</v>
      </c>
      <c r="L4851" s="27">
        <f t="shared" si="598"/>
        <v>9.7222222248092294E-3</v>
      </c>
      <c r="M4851" s="28" t="str">
        <f t="shared" si="599"/>
        <v>TRUE</v>
      </c>
      <c r="N4851" s="31" t="s">
        <v>41</v>
      </c>
      <c r="O4851" s="29" t="s">
        <v>1725</v>
      </c>
      <c r="P4851"/>
      <c r="Q4851"/>
      <c r="R4851"/>
      <c r="S4851"/>
      <c r="T4851"/>
      <c r="U4851"/>
      <c r="V4851"/>
      <c r="W4851"/>
    </row>
    <row r="4852" spans="1:23" ht="27" customHeight="1" thickBot="1" x14ac:dyDescent="0.3">
      <c r="A4852" s="97">
        <v>21043</v>
      </c>
      <c r="B4852" s="74">
        <v>5004</v>
      </c>
      <c r="C4852" s="75" t="s">
        <v>43</v>
      </c>
      <c r="D4852" s="76">
        <v>43515.53125</v>
      </c>
      <c r="E4852" s="74" t="s">
        <v>39</v>
      </c>
      <c r="F4852" s="171">
        <v>43515.285416666666</v>
      </c>
      <c r="G4852" s="51">
        <f t="shared" si="597"/>
        <v>0.24583333333430346</v>
      </c>
      <c r="H4852" s="31" t="str">
        <f t="shared" si="596"/>
        <v>ACCEPTABLE</v>
      </c>
      <c r="J4852" s="171">
        <v>43515.515277777777</v>
      </c>
      <c r="K4852" s="171">
        <v>43515.523611111108</v>
      </c>
      <c r="L4852" s="27">
        <f t="shared" si="598"/>
        <v>8.333333331393078E-3</v>
      </c>
      <c r="M4852" s="28" t="str">
        <f t="shared" si="599"/>
        <v>TRUE</v>
      </c>
      <c r="N4852" s="31" t="s">
        <v>39</v>
      </c>
      <c r="O4852" s="29" t="s">
        <v>398</v>
      </c>
      <c r="P4852"/>
      <c r="Q4852"/>
      <c r="R4852"/>
      <c r="S4852"/>
      <c r="T4852"/>
      <c r="U4852"/>
      <c r="V4852"/>
      <c r="W4852"/>
    </row>
    <row r="4853" spans="1:23" ht="27" customHeight="1" thickBot="1" x14ac:dyDescent="0.3">
      <c r="A4853" s="97">
        <v>21043</v>
      </c>
      <c r="B4853" s="74">
        <v>5005</v>
      </c>
      <c r="C4853" s="75" t="s">
        <v>43</v>
      </c>
      <c r="D4853" s="76">
        <v>43516.579861111109</v>
      </c>
      <c r="E4853" s="74" t="s">
        <v>41</v>
      </c>
      <c r="F4853" s="171">
        <v>43516.511111111111</v>
      </c>
      <c r="G4853" s="51">
        <f t="shared" si="597"/>
        <v>6.8749999998544808E-2</v>
      </c>
      <c r="H4853" s="31" t="str">
        <f t="shared" ref="H4853:H4901" si="600">IF(D4853-F4853&lt;0,"TOO LATE",IF(G4853="","",IF(OR(DAY(D4853-F4853)&gt;1,AND(HOUR(D4853-F4853)&gt;HOUR("0:59"),(SIGN(D4853-F4853)=1))),"ACCEPTABLE","TOO LATE")))</f>
        <v>ACCEPTABLE</v>
      </c>
      <c r="J4853" s="171">
        <v>43516.57916666667</v>
      </c>
      <c r="K4853" s="171">
        <v>43516.587500000001</v>
      </c>
      <c r="L4853" s="27">
        <f t="shared" si="598"/>
        <v>8.333333331393078E-3</v>
      </c>
      <c r="M4853" s="28" t="str">
        <f t="shared" si="599"/>
        <v>TRUE</v>
      </c>
      <c r="N4853" s="31" t="s">
        <v>41</v>
      </c>
      <c r="O4853" s="29" t="s">
        <v>54</v>
      </c>
      <c r="P4853"/>
      <c r="Q4853"/>
      <c r="R4853"/>
      <c r="S4853"/>
      <c r="T4853"/>
      <c r="U4853"/>
      <c r="V4853"/>
      <c r="W4853"/>
    </row>
    <row r="4854" spans="1:23" ht="27" customHeight="1" thickBot="1" x14ac:dyDescent="0.3">
      <c r="A4854" s="97">
        <v>21043</v>
      </c>
      <c r="B4854" s="74">
        <v>5006</v>
      </c>
      <c r="C4854" s="75" t="s">
        <v>43</v>
      </c>
      <c r="D4854" s="76">
        <v>43516.625</v>
      </c>
      <c r="E4854" s="74" t="s">
        <v>39</v>
      </c>
      <c r="F4854" s="171">
        <v>43516.511111111111</v>
      </c>
      <c r="G4854" s="51">
        <f t="shared" si="597"/>
        <v>0.11388888888905058</v>
      </c>
      <c r="H4854" s="31" t="str">
        <f t="shared" si="600"/>
        <v>ACCEPTABLE</v>
      </c>
      <c r="J4854" s="171">
        <v>43516.628472222219</v>
      </c>
      <c r="K4854" s="171">
        <v>43516.636805555558</v>
      </c>
      <c r="L4854" s="27">
        <f t="shared" si="598"/>
        <v>8.3333333386690356E-3</v>
      </c>
      <c r="M4854" s="28" t="str">
        <f t="shared" si="599"/>
        <v>TRUE</v>
      </c>
      <c r="N4854" s="31" t="s">
        <v>39</v>
      </c>
      <c r="O4854" s="29" t="s">
        <v>54</v>
      </c>
      <c r="P4854"/>
      <c r="Q4854"/>
      <c r="R4854"/>
      <c r="S4854"/>
      <c r="T4854"/>
      <c r="U4854"/>
      <c r="V4854"/>
      <c r="W4854"/>
    </row>
    <row r="4855" spans="1:23" ht="27" customHeight="1" thickBot="1" x14ac:dyDescent="0.3">
      <c r="A4855" s="97">
        <v>21043</v>
      </c>
      <c r="B4855" s="74">
        <v>5007</v>
      </c>
      <c r="C4855" s="75" t="s">
        <v>43</v>
      </c>
      <c r="D4855" s="76">
        <v>43516.996527777781</v>
      </c>
      <c r="E4855" s="74" t="s">
        <v>41</v>
      </c>
      <c r="F4855" s="171">
        <v>43516.831944444442</v>
      </c>
      <c r="G4855" s="51">
        <f t="shared" si="597"/>
        <v>0.16458333333866904</v>
      </c>
      <c r="H4855" s="31" t="str">
        <f t="shared" si="600"/>
        <v>ACCEPTABLE</v>
      </c>
      <c r="J4855" s="171">
        <v>43517.103472222225</v>
      </c>
      <c r="K4855" s="171">
        <v>43517.111805555556</v>
      </c>
      <c r="L4855" s="27">
        <f t="shared" si="598"/>
        <v>8.333333331393078E-3</v>
      </c>
      <c r="M4855" s="28" t="str">
        <f t="shared" si="599"/>
        <v>TRUE</v>
      </c>
      <c r="N4855" s="31" t="s">
        <v>41</v>
      </c>
      <c r="O4855" s="29" t="s">
        <v>398</v>
      </c>
      <c r="P4855"/>
      <c r="Q4855"/>
      <c r="R4855"/>
      <c r="S4855"/>
      <c r="T4855"/>
      <c r="U4855"/>
      <c r="V4855"/>
      <c r="W4855"/>
    </row>
    <row r="4856" spans="1:23" ht="27" customHeight="1" thickBot="1" x14ac:dyDescent="0.3">
      <c r="A4856" s="97">
        <v>21043</v>
      </c>
      <c r="B4856" s="74">
        <v>5008</v>
      </c>
      <c r="C4856" s="75" t="s">
        <v>2115</v>
      </c>
      <c r="D4856" s="76">
        <v>43517.024305555555</v>
      </c>
      <c r="E4856" s="74" t="s">
        <v>39</v>
      </c>
      <c r="F4856" s="171">
        <v>43516.831944444442</v>
      </c>
      <c r="G4856" s="51">
        <f t="shared" si="597"/>
        <v>0.19236111111240461</v>
      </c>
      <c r="H4856" s="31" t="str">
        <f t="shared" si="600"/>
        <v>ACCEPTABLE</v>
      </c>
      <c r="J4856" s="171">
        <v>43517.124305555553</v>
      </c>
      <c r="K4856" s="171">
        <v>43517.133333333331</v>
      </c>
      <c r="L4856" s="27">
        <f t="shared" si="598"/>
        <v>9.0277777781011537E-3</v>
      </c>
      <c r="M4856" s="28" t="str">
        <f t="shared" si="599"/>
        <v>TRUE</v>
      </c>
      <c r="N4856" s="31" t="s">
        <v>39</v>
      </c>
      <c r="O4856" s="29" t="s">
        <v>844</v>
      </c>
      <c r="P4856"/>
      <c r="Q4856"/>
      <c r="R4856"/>
      <c r="S4856"/>
      <c r="T4856"/>
      <c r="U4856"/>
      <c r="V4856"/>
      <c r="W4856"/>
    </row>
    <row r="4857" spans="1:23" ht="27" customHeight="1" thickBot="1" x14ac:dyDescent="0.3">
      <c r="A4857" s="98">
        <v>21044</v>
      </c>
      <c r="B4857" s="78">
        <v>5009</v>
      </c>
      <c r="C4857" s="79" t="s">
        <v>1997</v>
      </c>
      <c r="D4857" s="80">
        <v>43517.381944444445</v>
      </c>
      <c r="E4857" s="78" t="s">
        <v>41</v>
      </c>
      <c r="F4857" s="171">
        <v>43517.293749999997</v>
      </c>
      <c r="G4857" s="51">
        <f t="shared" si="597"/>
        <v>8.8194444448163267E-2</v>
      </c>
      <c r="H4857" s="31" t="str">
        <f t="shared" si="600"/>
        <v>ACCEPTABLE</v>
      </c>
      <c r="J4857" s="171">
        <v>43517.378472222219</v>
      </c>
      <c r="K4857" s="171">
        <v>43517.390277777777</v>
      </c>
      <c r="L4857" s="27">
        <f t="shared" si="598"/>
        <v>1.1805555557657499E-2</v>
      </c>
      <c r="M4857" s="28" t="str">
        <f t="shared" si="599"/>
        <v>TRUE</v>
      </c>
      <c r="N4857" s="31" t="s">
        <v>41</v>
      </c>
      <c r="O4857" s="29" t="s">
        <v>2197</v>
      </c>
      <c r="P4857"/>
      <c r="Q4857"/>
      <c r="R4857"/>
      <c r="S4857"/>
      <c r="T4857"/>
      <c r="U4857"/>
      <c r="V4857"/>
      <c r="W4857"/>
    </row>
    <row r="4858" spans="1:23" ht="27" customHeight="1" thickBot="1" x14ac:dyDescent="0.3">
      <c r="A4858" s="97">
        <v>21044</v>
      </c>
      <c r="B4858" s="74">
        <v>5010</v>
      </c>
      <c r="C4858" s="75" t="s">
        <v>51</v>
      </c>
      <c r="D4858" s="76">
        <v>43517.416666666664</v>
      </c>
      <c r="E4858" s="74" t="s">
        <v>39</v>
      </c>
      <c r="F4858" s="171">
        <v>43517.293749999997</v>
      </c>
      <c r="G4858" s="51">
        <f t="shared" si="597"/>
        <v>0.12291666666715173</v>
      </c>
      <c r="H4858" s="31" t="str">
        <f t="shared" si="600"/>
        <v>ACCEPTABLE</v>
      </c>
      <c r="J4858" s="171">
        <v>43517.414583333331</v>
      </c>
      <c r="K4858" s="171">
        <v>43517.423611111109</v>
      </c>
      <c r="L4858" s="27">
        <f t="shared" si="598"/>
        <v>9.0277777781011537E-3</v>
      </c>
      <c r="M4858" s="28" t="str">
        <f t="shared" si="599"/>
        <v>TRUE</v>
      </c>
      <c r="N4858" s="31" t="s">
        <v>39</v>
      </c>
      <c r="O4858" s="29" t="s">
        <v>96</v>
      </c>
      <c r="P4858"/>
      <c r="Q4858"/>
      <c r="R4858"/>
      <c r="S4858"/>
      <c r="T4858"/>
      <c r="U4858"/>
      <c r="V4858"/>
      <c r="W4858"/>
    </row>
    <row r="4859" spans="1:23" ht="27" customHeight="1" thickBot="1" x14ac:dyDescent="0.3">
      <c r="A4859" s="97">
        <v>21044</v>
      </c>
      <c r="B4859" s="74">
        <v>5011</v>
      </c>
      <c r="C4859" s="75" t="s">
        <v>53</v>
      </c>
      <c r="D4859" s="76">
        <v>43518.152777777781</v>
      </c>
      <c r="E4859" s="74" t="s">
        <v>41</v>
      </c>
      <c r="F4859" s="171">
        <v>43517.777083333334</v>
      </c>
      <c r="G4859" s="51">
        <f t="shared" si="597"/>
        <v>0.37569444444670808</v>
      </c>
      <c r="H4859" s="31" t="str">
        <f t="shared" si="600"/>
        <v>ACCEPTABLE</v>
      </c>
      <c r="J4859" s="171">
        <v>43518.168055555558</v>
      </c>
      <c r="K4859" s="171">
        <v>43518.176388888889</v>
      </c>
      <c r="L4859" s="27">
        <f t="shared" si="598"/>
        <v>8.333333331393078E-3</v>
      </c>
      <c r="M4859" s="28" t="str">
        <f t="shared" si="599"/>
        <v>TRUE</v>
      </c>
      <c r="N4859" s="31" t="s">
        <v>41</v>
      </c>
      <c r="O4859" s="29" t="s">
        <v>485</v>
      </c>
      <c r="P4859"/>
      <c r="Q4859"/>
      <c r="R4859"/>
      <c r="S4859"/>
      <c r="T4859"/>
      <c r="U4859"/>
      <c r="V4859"/>
      <c r="W4859"/>
    </row>
    <row r="4860" spans="1:23" ht="27" customHeight="1" thickBot="1" x14ac:dyDescent="0.3">
      <c r="A4860" s="97">
        <v>21044</v>
      </c>
      <c r="B4860" s="74">
        <v>5012</v>
      </c>
      <c r="C4860" s="75" t="s">
        <v>53</v>
      </c>
      <c r="D4860" s="76">
        <v>43518.201388888891</v>
      </c>
      <c r="E4860" s="74" t="s">
        <v>39</v>
      </c>
      <c r="F4860" s="171">
        <v>43517.777083333334</v>
      </c>
      <c r="G4860" s="51">
        <f t="shared" si="597"/>
        <v>0.42430555555620231</v>
      </c>
      <c r="H4860" s="31" t="str">
        <f t="shared" si="600"/>
        <v>ACCEPTABLE</v>
      </c>
      <c r="J4860" s="171">
        <v>43518.22152777778</v>
      </c>
      <c r="K4860" s="171">
        <v>43518.230555555558</v>
      </c>
      <c r="L4860" s="27">
        <f t="shared" si="598"/>
        <v>9.0277777781011537E-3</v>
      </c>
      <c r="M4860" s="28" t="str">
        <f t="shared" si="599"/>
        <v>TRUE</v>
      </c>
      <c r="N4860" s="31" t="s">
        <v>39</v>
      </c>
      <c r="O4860" s="29" t="s">
        <v>542</v>
      </c>
      <c r="P4860"/>
      <c r="Q4860"/>
      <c r="R4860"/>
      <c r="S4860"/>
      <c r="T4860"/>
      <c r="U4860"/>
      <c r="V4860"/>
      <c r="W4860"/>
    </row>
    <row r="4861" spans="1:23" ht="27" customHeight="1" thickBot="1" x14ac:dyDescent="0.3">
      <c r="A4861" s="97">
        <v>21045</v>
      </c>
      <c r="B4861" s="74">
        <v>5013</v>
      </c>
      <c r="C4861" s="75" t="s">
        <v>1905</v>
      </c>
      <c r="D4861" s="76">
        <v>43518.243055555555</v>
      </c>
      <c r="E4861" s="74" t="s">
        <v>41</v>
      </c>
      <c r="F4861" s="171">
        <v>43517.777083333334</v>
      </c>
      <c r="G4861" s="51">
        <f t="shared" si="597"/>
        <v>0.46597222222044365</v>
      </c>
      <c r="H4861" s="31" t="str">
        <f t="shared" si="600"/>
        <v>ACCEPTABLE</v>
      </c>
      <c r="J4861" s="171">
        <v>43518.254166666666</v>
      </c>
      <c r="K4861" s="171">
        <v>43518.263194444444</v>
      </c>
      <c r="L4861" s="27">
        <f t="shared" si="598"/>
        <v>9.0277777781011537E-3</v>
      </c>
      <c r="M4861" s="28" t="str">
        <f t="shared" si="599"/>
        <v>TRUE</v>
      </c>
      <c r="N4861" s="31" t="s">
        <v>41</v>
      </c>
      <c r="O4861" s="29" t="s">
        <v>1996</v>
      </c>
      <c r="P4861"/>
      <c r="Q4861"/>
      <c r="R4861"/>
      <c r="S4861"/>
      <c r="T4861"/>
      <c r="U4861"/>
      <c r="V4861"/>
      <c r="W4861"/>
    </row>
    <row r="4862" spans="1:23" ht="27" customHeight="1" thickBot="1" x14ac:dyDescent="0.3">
      <c r="A4862" s="98">
        <v>21045</v>
      </c>
      <c r="B4862" s="78">
        <v>5014</v>
      </c>
      <c r="C4862" s="79" t="s">
        <v>43</v>
      </c>
      <c r="D4862" s="80">
        <v>43518.277777777781</v>
      </c>
      <c r="E4862" s="78" t="s">
        <v>39</v>
      </c>
      <c r="F4862" s="171">
        <v>43518.272222222222</v>
      </c>
      <c r="G4862" s="51">
        <f t="shared" si="597"/>
        <v>5.5555555591126904E-3</v>
      </c>
      <c r="H4862" s="31" t="str">
        <f t="shared" si="600"/>
        <v>TOO LATE</v>
      </c>
      <c r="J4862" s="171">
        <v>43518.28402777778</v>
      </c>
      <c r="K4862" s="171">
        <v>43518.293055555558</v>
      </c>
      <c r="L4862" s="27">
        <f t="shared" si="598"/>
        <v>9.0277777781011537E-3</v>
      </c>
      <c r="M4862" s="28" t="str">
        <f t="shared" si="599"/>
        <v>TRUE</v>
      </c>
      <c r="N4862" s="31" t="s">
        <v>39</v>
      </c>
      <c r="O4862" s="29" t="s">
        <v>54</v>
      </c>
      <c r="P4862"/>
      <c r="Q4862"/>
      <c r="R4862"/>
      <c r="S4862"/>
      <c r="T4862"/>
      <c r="U4862"/>
      <c r="V4862"/>
      <c r="W4862"/>
    </row>
    <row r="4863" spans="1:23" ht="27" customHeight="1" thickBot="1" x14ac:dyDescent="0.3">
      <c r="A4863" s="97">
        <v>21044</v>
      </c>
      <c r="B4863" s="74">
        <v>5015</v>
      </c>
      <c r="C4863" s="75" t="s">
        <v>51</v>
      </c>
      <c r="D4863" s="76">
        <v>43518.423611111109</v>
      </c>
      <c r="E4863" s="74" t="s">
        <v>41</v>
      </c>
      <c r="F4863" s="171">
        <v>43518.272222222222</v>
      </c>
      <c r="G4863" s="51">
        <f t="shared" si="597"/>
        <v>0.15138888888759539</v>
      </c>
      <c r="H4863" s="31" t="str">
        <f t="shared" si="600"/>
        <v>ACCEPTABLE</v>
      </c>
      <c r="J4863" s="171">
        <v>43518.46875</v>
      </c>
      <c r="K4863" s="171">
        <v>43518.477083333331</v>
      </c>
      <c r="L4863" s="27">
        <f t="shared" si="598"/>
        <v>8.333333331393078E-3</v>
      </c>
      <c r="M4863" s="28" t="str">
        <f t="shared" si="599"/>
        <v>TRUE</v>
      </c>
      <c r="N4863" s="31" t="s">
        <v>41</v>
      </c>
      <c r="O4863" s="29" t="s">
        <v>2199</v>
      </c>
      <c r="P4863"/>
      <c r="Q4863"/>
      <c r="R4863"/>
      <c r="S4863"/>
      <c r="T4863"/>
      <c r="U4863"/>
      <c r="V4863"/>
      <c r="W4863"/>
    </row>
    <row r="4864" spans="1:23" ht="27" customHeight="1" thickBot="1" x14ac:dyDescent="0.3">
      <c r="A4864" s="97">
        <v>21044</v>
      </c>
      <c r="B4864" s="74">
        <v>5016</v>
      </c>
      <c r="C4864" s="75" t="s">
        <v>1997</v>
      </c>
      <c r="D4864" s="76">
        <v>43518.444444444445</v>
      </c>
      <c r="E4864" s="74" t="s">
        <v>39</v>
      </c>
      <c r="F4864" s="171">
        <v>43518.272222222222</v>
      </c>
      <c r="G4864" s="51">
        <f t="shared" si="597"/>
        <v>0.17222222222335404</v>
      </c>
      <c r="H4864" s="31" t="str">
        <f t="shared" si="600"/>
        <v>ACCEPTABLE</v>
      </c>
      <c r="J4864" s="171">
        <v>43518.488194444442</v>
      </c>
      <c r="K4864" s="171">
        <v>43518.502083333333</v>
      </c>
      <c r="L4864" s="27">
        <f t="shared" si="598"/>
        <v>1.3888888890505768E-2</v>
      </c>
      <c r="M4864" s="28" t="str">
        <f t="shared" si="599"/>
        <v>TRUE</v>
      </c>
      <c r="N4864" s="31" t="s">
        <v>39</v>
      </c>
      <c r="O4864" s="29" t="s">
        <v>2200</v>
      </c>
      <c r="P4864"/>
      <c r="Q4864"/>
      <c r="R4864"/>
      <c r="S4864"/>
      <c r="T4864"/>
      <c r="U4864"/>
      <c r="V4864"/>
      <c r="W4864"/>
    </row>
    <row r="4865" spans="1:23" ht="27" customHeight="1" thickBot="1" x14ac:dyDescent="0.3">
      <c r="A4865" s="98">
        <v>21045</v>
      </c>
      <c r="B4865" s="78">
        <v>5017</v>
      </c>
      <c r="C4865" s="79" t="s">
        <v>43</v>
      </c>
      <c r="D4865" s="80">
        <v>43518.715277777781</v>
      </c>
      <c r="E4865" s="78" t="s">
        <v>41</v>
      </c>
      <c r="F4865" s="171">
        <v>43518.686111111114</v>
      </c>
      <c r="G4865" s="51">
        <f t="shared" si="597"/>
        <v>2.9166666667151731E-2</v>
      </c>
      <c r="H4865" s="31" t="str">
        <f t="shared" si="600"/>
        <v>TOO LATE</v>
      </c>
      <c r="J4865" s="171">
        <v>43518.736111111109</v>
      </c>
      <c r="K4865" s="171">
        <v>43518.744444444441</v>
      </c>
      <c r="L4865" s="27">
        <f t="shared" si="598"/>
        <v>8.333333331393078E-3</v>
      </c>
      <c r="M4865" s="28" t="str">
        <f t="shared" si="599"/>
        <v>TRUE</v>
      </c>
      <c r="N4865" s="31" t="s">
        <v>41</v>
      </c>
      <c r="O4865" s="29" t="s">
        <v>398</v>
      </c>
      <c r="P4865"/>
      <c r="Q4865"/>
      <c r="R4865"/>
      <c r="S4865"/>
      <c r="T4865"/>
      <c r="U4865"/>
      <c r="V4865"/>
      <c r="W4865"/>
    </row>
    <row r="4866" spans="1:23" ht="27" customHeight="1" thickBot="1" x14ac:dyDescent="0.3">
      <c r="A4866" s="98">
        <v>21045</v>
      </c>
      <c r="B4866" s="78">
        <v>5018</v>
      </c>
      <c r="C4866" s="79" t="s">
        <v>1905</v>
      </c>
      <c r="D4866" s="80">
        <v>43518.743055555555</v>
      </c>
      <c r="E4866" s="78" t="s">
        <v>39</v>
      </c>
      <c r="F4866" s="171">
        <v>43518.686111111114</v>
      </c>
      <c r="G4866" s="51">
        <f t="shared" si="597"/>
        <v>5.694444444088731E-2</v>
      </c>
      <c r="H4866" s="31" t="str">
        <f t="shared" si="600"/>
        <v>ACCEPTABLE</v>
      </c>
      <c r="J4866" s="171">
        <v>43518.765277777777</v>
      </c>
      <c r="K4866" s="171">
        <v>43518.773611111108</v>
      </c>
      <c r="L4866" s="27">
        <f t="shared" si="598"/>
        <v>8.333333331393078E-3</v>
      </c>
      <c r="M4866" s="28" t="str">
        <f t="shared" si="599"/>
        <v>TRUE</v>
      </c>
      <c r="N4866" s="31" t="s">
        <v>39</v>
      </c>
      <c r="O4866" s="29" t="s">
        <v>2201</v>
      </c>
      <c r="P4866"/>
      <c r="Q4866"/>
      <c r="R4866"/>
      <c r="S4866"/>
      <c r="T4866"/>
      <c r="U4866"/>
      <c r="V4866"/>
      <c r="W4866"/>
    </row>
    <row r="4867" spans="1:23" ht="27" customHeight="1" thickBot="1" x14ac:dyDescent="0.3">
      <c r="A4867" s="97">
        <v>21046</v>
      </c>
      <c r="B4867" s="74">
        <v>5019</v>
      </c>
      <c r="C4867" s="75" t="s">
        <v>1905</v>
      </c>
      <c r="D4867" s="76">
        <v>43518.798611111109</v>
      </c>
      <c r="E4867" s="74" t="s">
        <v>41</v>
      </c>
      <c r="F4867" s="171">
        <v>43518.686111111114</v>
      </c>
      <c r="G4867" s="51">
        <f t="shared" si="597"/>
        <v>0.11249999999563443</v>
      </c>
      <c r="H4867" s="31" t="str">
        <f t="shared" si="600"/>
        <v>ACCEPTABLE</v>
      </c>
      <c r="J4867" s="171">
        <v>43518.801388888889</v>
      </c>
      <c r="K4867" s="171">
        <v>43518.811805555553</v>
      </c>
      <c r="L4867" s="27">
        <f t="shared" si="598"/>
        <v>1.0416666664241347E-2</v>
      </c>
      <c r="M4867" s="28" t="str">
        <f t="shared" si="599"/>
        <v>TRUE</v>
      </c>
      <c r="N4867" s="31" t="s">
        <v>41</v>
      </c>
      <c r="O4867" s="29" t="s">
        <v>1973</v>
      </c>
      <c r="P4867"/>
      <c r="Q4867"/>
      <c r="R4867"/>
      <c r="S4867"/>
      <c r="T4867"/>
      <c r="U4867"/>
      <c r="V4867"/>
      <c r="W4867"/>
    </row>
    <row r="4868" spans="1:23" ht="27" customHeight="1" thickBot="1" x14ac:dyDescent="0.3">
      <c r="A4868" s="97">
        <v>21046</v>
      </c>
      <c r="B4868" s="74">
        <v>5020</v>
      </c>
      <c r="C4868" s="75" t="s">
        <v>43</v>
      </c>
      <c r="D4868" s="76">
        <v>43518.833333333336</v>
      </c>
      <c r="E4868" s="74" t="s">
        <v>39</v>
      </c>
      <c r="F4868" s="171">
        <v>43518.686111111114</v>
      </c>
      <c r="G4868" s="51">
        <f t="shared" si="597"/>
        <v>0.14722222222189885</v>
      </c>
      <c r="H4868" s="31" t="str">
        <f t="shared" si="600"/>
        <v>ACCEPTABLE</v>
      </c>
      <c r="J4868" s="171">
        <v>43518.838194444441</v>
      </c>
      <c r="K4868" s="171">
        <v>43518.84652777778</v>
      </c>
      <c r="L4868" s="27">
        <f t="shared" si="598"/>
        <v>8.3333333386690356E-3</v>
      </c>
      <c r="M4868" s="28" t="str">
        <f t="shared" si="599"/>
        <v>TRUE</v>
      </c>
      <c r="N4868" s="31" t="s">
        <v>39</v>
      </c>
      <c r="O4868" s="29" t="s">
        <v>398</v>
      </c>
      <c r="P4868"/>
      <c r="Q4868"/>
      <c r="R4868"/>
      <c r="S4868"/>
      <c r="T4868"/>
      <c r="U4868"/>
      <c r="V4868"/>
      <c r="W4868"/>
    </row>
    <row r="4869" spans="1:23" ht="27" customHeight="1" thickBot="1" x14ac:dyDescent="0.3">
      <c r="A4869" s="97">
        <v>21046</v>
      </c>
      <c r="B4869" s="74">
        <v>5021</v>
      </c>
      <c r="C4869" s="75" t="s">
        <v>1905</v>
      </c>
      <c r="D4869" s="76">
        <v>43519.069444444445</v>
      </c>
      <c r="E4869" s="74" t="s">
        <v>41</v>
      </c>
      <c r="F4869" s="171">
        <v>43518.686111111114</v>
      </c>
      <c r="G4869" s="51">
        <f t="shared" si="597"/>
        <v>0.38333333333139308</v>
      </c>
      <c r="H4869" s="31" t="str">
        <f t="shared" si="600"/>
        <v>ACCEPTABLE</v>
      </c>
      <c r="J4869" s="171">
        <v>43519.111111111109</v>
      </c>
      <c r="K4869" s="171">
        <v>43519.121527777781</v>
      </c>
      <c r="L4869" s="27">
        <f t="shared" si="598"/>
        <v>1.0416666671517305E-2</v>
      </c>
      <c r="M4869" s="28" t="str">
        <f t="shared" si="599"/>
        <v>TRUE</v>
      </c>
      <c r="N4869" s="31" t="s">
        <v>41</v>
      </c>
      <c r="O4869" s="29" t="s">
        <v>398</v>
      </c>
      <c r="P4869"/>
      <c r="Q4869"/>
      <c r="R4869"/>
      <c r="S4869"/>
      <c r="T4869"/>
      <c r="U4869"/>
      <c r="V4869"/>
      <c r="W4869"/>
    </row>
    <row r="4870" spans="1:23" ht="27" customHeight="1" thickBot="1" x14ac:dyDescent="0.3">
      <c r="A4870" s="97">
        <v>21046</v>
      </c>
      <c r="B4870" s="74">
        <v>5022</v>
      </c>
      <c r="C4870" s="75" t="s">
        <v>43</v>
      </c>
      <c r="D4870" s="76">
        <v>43519.097222222219</v>
      </c>
      <c r="E4870" s="74" t="s">
        <v>39</v>
      </c>
      <c r="F4870" s="171">
        <v>43518.686111111114</v>
      </c>
      <c r="G4870" s="51">
        <f t="shared" si="597"/>
        <v>0.41111111110512866</v>
      </c>
      <c r="H4870" s="31" t="str">
        <f t="shared" si="600"/>
        <v>ACCEPTABLE</v>
      </c>
      <c r="J4870" s="171">
        <v>43519.150694444441</v>
      </c>
      <c r="K4870" s="171">
        <v>43519.162499999999</v>
      </c>
      <c r="L4870" s="27">
        <f t="shared" si="598"/>
        <v>1.1805555557657499E-2</v>
      </c>
      <c r="M4870" s="28" t="str">
        <f t="shared" si="599"/>
        <v>TRUE</v>
      </c>
      <c r="N4870" s="31" t="s">
        <v>39</v>
      </c>
      <c r="O4870" s="29" t="s">
        <v>2202</v>
      </c>
      <c r="P4870"/>
      <c r="Q4870"/>
      <c r="R4870"/>
      <c r="S4870"/>
      <c r="T4870"/>
      <c r="U4870"/>
      <c r="V4870"/>
      <c r="W4870"/>
    </row>
    <row r="4871" spans="1:23" ht="27" customHeight="1" thickBot="1" x14ac:dyDescent="0.3">
      <c r="A4871" s="98">
        <v>21047</v>
      </c>
      <c r="B4871" s="78">
        <v>5023</v>
      </c>
      <c r="C4871" s="79" t="s">
        <v>2075</v>
      </c>
      <c r="D4871" s="80">
        <v>43520.277777777781</v>
      </c>
      <c r="E4871" s="78" t="s">
        <v>41</v>
      </c>
      <c r="F4871" s="171">
        <v>43519.761111111111</v>
      </c>
      <c r="G4871" s="51">
        <f t="shared" si="597"/>
        <v>0.51666666667006211</v>
      </c>
      <c r="H4871" s="31" t="str">
        <f t="shared" si="600"/>
        <v>ACCEPTABLE</v>
      </c>
      <c r="J4871" s="171">
        <v>43520.269444444442</v>
      </c>
      <c r="K4871" s="171">
        <v>43520.280555555553</v>
      </c>
      <c r="L4871" s="27">
        <f t="shared" si="598"/>
        <v>1.1111111110949423E-2</v>
      </c>
      <c r="M4871" s="28" t="str">
        <f t="shared" si="599"/>
        <v>TRUE</v>
      </c>
      <c r="N4871" s="31" t="s">
        <v>41</v>
      </c>
      <c r="O4871" s="29" t="s">
        <v>2203</v>
      </c>
      <c r="P4871"/>
      <c r="Q4871"/>
      <c r="R4871"/>
      <c r="S4871"/>
      <c r="T4871"/>
      <c r="U4871"/>
      <c r="V4871"/>
      <c r="W4871"/>
    </row>
    <row r="4872" spans="1:23" ht="27" customHeight="1" thickBot="1" x14ac:dyDescent="0.3">
      <c r="A4872" s="98">
        <v>21047</v>
      </c>
      <c r="B4872" s="78">
        <v>5024</v>
      </c>
      <c r="C4872" s="79" t="s">
        <v>51</v>
      </c>
      <c r="D4872" s="80">
        <v>43520.305555555555</v>
      </c>
      <c r="E4872" s="78" t="s">
        <v>39</v>
      </c>
      <c r="F4872" s="171">
        <v>43519.761111111111</v>
      </c>
      <c r="G4872" s="51">
        <f t="shared" si="597"/>
        <v>0.54444444444379769</v>
      </c>
      <c r="H4872" s="31" t="str">
        <f t="shared" si="600"/>
        <v>ACCEPTABLE</v>
      </c>
      <c r="J4872" s="171">
        <v>43520.304166666669</v>
      </c>
      <c r="K4872" s="171">
        <v>43520.311805555553</v>
      </c>
      <c r="L4872" s="27">
        <f t="shared" si="598"/>
        <v>7.6388888846850023E-3</v>
      </c>
      <c r="M4872" s="28" t="str">
        <f t="shared" si="599"/>
        <v>TRUE</v>
      </c>
      <c r="N4872" s="31" t="s">
        <v>39</v>
      </c>
      <c r="O4872" s="29" t="s">
        <v>446</v>
      </c>
      <c r="P4872"/>
      <c r="Q4872"/>
      <c r="R4872"/>
      <c r="S4872"/>
      <c r="T4872"/>
      <c r="U4872"/>
      <c r="V4872"/>
      <c r="W4872"/>
    </row>
    <row r="4873" spans="1:23" ht="27" customHeight="1" thickBot="1" x14ac:dyDescent="0.3">
      <c r="A4873" s="98">
        <v>21047</v>
      </c>
      <c r="B4873" s="78">
        <v>5025</v>
      </c>
      <c r="C4873" s="79" t="s">
        <v>53</v>
      </c>
      <c r="D4873" s="80">
        <v>43520.756944444445</v>
      </c>
      <c r="E4873" s="78" t="s">
        <v>41</v>
      </c>
      <c r="F4873" s="171">
        <v>43520.718055555553</v>
      </c>
      <c r="G4873" s="51">
        <f t="shared" si="597"/>
        <v>3.888888889196096E-2</v>
      </c>
      <c r="H4873" s="31" t="str">
        <f t="shared" si="600"/>
        <v>TOO LATE</v>
      </c>
      <c r="J4873" s="171">
        <v>43520.758333333331</v>
      </c>
      <c r="K4873" s="171">
        <v>43520.76666666667</v>
      </c>
      <c r="L4873" s="27">
        <f t="shared" si="598"/>
        <v>8.3333333386690356E-3</v>
      </c>
      <c r="M4873" s="28" t="str">
        <f t="shared" si="599"/>
        <v>TRUE</v>
      </c>
      <c r="N4873" s="31" t="s">
        <v>41</v>
      </c>
      <c r="O4873" s="29" t="s">
        <v>485</v>
      </c>
      <c r="P4873"/>
      <c r="Q4873"/>
      <c r="R4873"/>
      <c r="S4873"/>
      <c r="T4873"/>
      <c r="U4873"/>
      <c r="V4873"/>
      <c r="W4873"/>
    </row>
    <row r="4874" spans="1:23" ht="27" customHeight="1" thickBot="1" x14ac:dyDescent="0.3">
      <c r="A4874" s="97">
        <v>21047</v>
      </c>
      <c r="B4874" s="74">
        <v>5026</v>
      </c>
      <c r="C4874" s="75" t="s">
        <v>53</v>
      </c>
      <c r="D4874" s="76">
        <v>43520.8125</v>
      </c>
      <c r="E4874" s="74" t="s">
        <v>39</v>
      </c>
      <c r="F4874" s="171">
        <v>43520.718055555553</v>
      </c>
      <c r="G4874" s="51">
        <f t="shared" si="597"/>
        <v>9.4444444446708076E-2</v>
      </c>
      <c r="H4874" s="31" t="str">
        <f t="shared" si="600"/>
        <v>ACCEPTABLE</v>
      </c>
      <c r="J4874" s="171">
        <v>43520.808333333334</v>
      </c>
      <c r="K4874" s="171">
        <v>43520.816666666666</v>
      </c>
      <c r="L4874" s="27">
        <f t="shared" si="598"/>
        <v>8.333333331393078E-3</v>
      </c>
      <c r="M4874" s="28" t="str">
        <f t="shared" si="599"/>
        <v>TRUE</v>
      </c>
      <c r="N4874" s="31" t="s">
        <v>39</v>
      </c>
      <c r="O4874" s="29" t="s">
        <v>542</v>
      </c>
      <c r="P4874"/>
      <c r="Q4874"/>
      <c r="R4874"/>
      <c r="S4874"/>
      <c r="T4874"/>
      <c r="U4874"/>
      <c r="V4874"/>
      <c r="W4874"/>
    </row>
    <row r="4875" spans="1:23" ht="27" customHeight="1" thickBot="1" x14ac:dyDescent="0.3">
      <c r="A4875" s="97">
        <v>21048</v>
      </c>
      <c r="B4875" s="74">
        <v>5027</v>
      </c>
      <c r="C4875" s="75" t="s">
        <v>1905</v>
      </c>
      <c r="D4875" s="76">
        <v>43520.854166666664</v>
      </c>
      <c r="E4875" s="74" t="s">
        <v>41</v>
      </c>
      <c r="F4875" s="171">
        <v>43520.718055555553</v>
      </c>
      <c r="G4875" s="51">
        <f t="shared" si="597"/>
        <v>0.13611111111094942</v>
      </c>
      <c r="H4875" s="31" t="str">
        <f t="shared" si="600"/>
        <v>ACCEPTABLE</v>
      </c>
      <c r="J4875" s="171">
        <v>43520.835416666669</v>
      </c>
      <c r="K4875" s="171">
        <v>43520.845833333333</v>
      </c>
      <c r="L4875" s="27">
        <f t="shared" si="598"/>
        <v>1.0416666664241347E-2</v>
      </c>
      <c r="M4875" s="28" t="str">
        <f t="shared" si="599"/>
        <v>TRUE</v>
      </c>
      <c r="N4875" s="31" t="s">
        <v>41</v>
      </c>
      <c r="O4875" s="29" t="s">
        <v>1299</v>
      </c>
      <c r="P4875"/>
      <c r="Q4875"/>
      <c r="R4875"/>
      <c r="S4875"/>
      <c r="T4875"/>
      <c r="U4875"/>
      <c r="V4875"/>
      <c r="W4875"/>
    </row>
    <row r="4876" spans="1:23" ht="27" customHeight="1" thickBot="1" x14ac:dyDescent="0.3">
      <c r="A4876" s="97">
        <v>21048</v>
      </c>
      <c r="B4876" s="74">
        <v>5028</v>
      </c>
      <c r="C4876" s="75" t="s">
        <v>1905</v>
      </c>
      <c r="D4876" s="76">
        <v>43520.885416666664</v>
      </c>
      <c r="E4876" s="74" t="s">
        <v>39</v>
      </c>
      <c r="F4876" s="171">
        <v>43520.718055555553</v>
      </c>
      <c r="G4876" s="51">
        <f t="shared" si="597"/>
        <v>0.16736111111094942</v>
      </c>
      <c r="H4876" s="31" t="str">
        <f t="shared" si="600"/>
        <v>ACCEPTABLE</v>
      </c>
      <c r="J4876" s="171">
        <v>43520.86041666667</v>
      </c>
      <c r="K4876" s="171">
        <v>43520.87222222222</v>
      </c>
      <c r="L4876" s="27">
        <f t="shared" si="598"/>
        <v>1.1805555550381541E-2</v>
      </c>
      <c r="M4876" s="28" t="str">
        <f t="shared" si="599"/>
        <v>TRUE</v>
      </c>
      <c r="N4876" s="31" t="s">
        <v>39</v>
      </c>
      <c r="O4876" s="29" t="s">
        <v>1299</v>
      </c>
      <c r="P4876"/>
      <c r="Q4876"/>
      <c r="R4876"/>
      <c r="S4876"/>
      <c r="T4876"/>
      <c r="U4876"/>
      <c r="V4876"/>
      <c r="W4876"/>
    </row>
    <row r="4877" spans="1:23" ht="27" customHeight="1" thickBot="1" x14ac:dyDescent="0.3">
      <c r="A4877" s="98">
        <v>21049</v>
      </c>
      <c r="B4877" s="78">
        <v>5029</v>
      </c>
      <c r="C4877" s="79" t="s">
        <v>1905</v>
      </c>
      <c r="D4877" s="80">
        <v>43521.652777777781</v>
      </c>
      <c r="E4877" s="78" t="s">
        <v>41</v>
      </c>
      <c r="F4877" s="171">
        <v>43521.289583333331</v>
      </c>
      <c r="G4877" s="51">
        <f t="shared" si="597"/>
        <v>0.36319444444961846</v>
      </c>
      <c r="H4877" s="31" t="str">
        <f t="shared" si="600"/>
        <v>ACCEPTABLE</v>
      </c>
      <c r="J4877" s="171">
        <v>43521.655555555553</v>
      </c>
      <c r="K4877" s="171">
        <v>43521.665277777778</v>
      </c>
      <c r="L4877" s="27">
        <f t="shared" si="598"/>
        <v>9.7222222248092294E-3</v>
      </c>
      <c r="M4877" s="28" t="str">
        <f t="shared" si="599"/>
        <v>TRUE</v>
      </c>
      <c r="N4877" s="31" t="s">
        <v>41</v>
      </c>
      <c r="O4877" s="29" t="s">
        <v>2204</v>
      </c>
      <c r="P4877"/>
      <c r="Q4877"/>
      <c r="R4877"/>
      <c r="S4877"/>
      <c r="T4877"/>
      <c r="U4877"/>
      <c r="V4877"/>
      <c r="W4877"/>
    </row>
    <row r="4878" spans="1:23" ht="27" customHeight="1" thickBot="1" x14ac:dyDescent="0.3">
      <c r="A4878" s="98">
        <v>21047</v>
      </c>
      <c r="B4878" s="78">
        <v>5032</v>
      </c>
      <c r="C4878" s="79" t="s">
        <v>2119</v>
      </c>
      <c r="D4878" s="80">
        <v>43521.701388888891</v>
      </c>
      <c r="E4878" s="78" t="s">
        <v>39</v>
      </c>
      <c r="F4878" s="171">
        <v>43521.289583333331</v>
      </c>
      <c r="G4878" s="51">
        <f t="shared" ref="G4878:G4925" si="601">IF(D4878="","",D4878-F4878)</f>
        <v>0.41180555555911269</v>
      </c>
      <c r="H4878" s="31" t="str">
        <f t="shared" si="600"/>
        <v>ACCEPTABLE</v>
      </c>
      <c r="J4878" s="171">
        <v>43521.70416666667</v>
      </c>
      <c r="K4878" s="171">
        <v>43521.717361111114</v>
      </c>
      <c r="L4878" s="27">
        <f t="shared" ref="L4878:L4884" si="602">IF(OR(K4878="",J4878=""), "Incomplete Data", K4878-J4878)</f>
        <v>1.3194444443797693E-2</v>
      </c>
      <c r="M4878" s="28" t="str">
        <f t="shared" ref="M4878:M4884" si="603">_xlfn.IFS(OR(J4878=0,K4878=0,L4878=""), "Incomplete Data", OR(L4878&gt;$M$5,L4878&lt;-$M$5),"FALSE",  OR(L4878&lt;=$M$5,L4878&gt;-$M$5), "TRUE")</f>
        <v>TRUE</v>
      </c>
      <c r="N4878" s="31" t="s">
        <v>39</v>
      </c>
      <c r="O4878" s="29" t="s">
        <v>2205</v>
      </c>
      <c r="P4878"/>
      <c r="Q4878"/>
      <c r="R4878"/>
      <c r="S4878"/>
      <c r="T4878"/>
      <c r="U4878"/>
      <c r="V4878"/>
      <c r="W4878"/>
    </row>
    <row r="4879" spans="1:23" ht="27" customHeight="1" thickBot="1" x14ac:dyDescent="0.3">
      <c r="A4879" s="98">
        <v>21050</v>
      </c>
      <c r="B4879" s="78">
        <v>5033</v>
      </c>
      <c r="C4879" s="79" t="s">
        <v>1905</v>
      </c>
      <c r="D4879" s="80">
        <v>43521.756944444445</v>
      </c>
      <c r="E4879" s="78" t="s">
        <v>41</v>
      </c>
      <c r="F4879" s="171">
        <v>43521.289583333331</v>
      </c>
      <c r="G4879" s="51">
        <f t="shared" si="601"/>
        <v>0.46736111111385981</v>
      </c>
      <c r="H4879" s="31" t="str">
        <f t="shared" si="600"/>
        <v>ACCEPTABLE</v>
      </c>
      <c r="J4879" s="171">
        <v>43521.739583333336</v>
      </c>
      <c r="K4879" s="171">
        <v>43521.747916666667</v>
      </c>
      <c r="L4879" s="27">
        <f t="shared" si="602"/>
        <v>8.333333331393078E-3</v>
      </c>
      <c r="M4879" s="28" t="str">
        <f t="shared" si="603"/>
        <v>TRUE</v>
      </c>
      <c r="N4879" s="31" t="s">
        <v>41</v>
      </c>
      <c r="O4879" s="29" t="s">
        <v>1896</v>
      </c>
      <c r="P4879"/>
      <c r="Q4879"/>
      <c r="R4879"/>
      <c r="S4879"/>
      <c r="T4879"/>
      <c r="U4879"/>
      <c r="V4879"/>
      <c r="W4879"/>
    </row>
    <row r="4880" spans="1:23" ht="27" customHeight="1" thickBot="1" x14ac:dyDescent="0.3">
      <c r="A4880" s="97">
        <v>21050</v>
      </c>
      <c r="B4880" s="74">
        <v>5034</v>
      </c>
      <c r="C4880" s="75" t="s">
        <v>98</v>
      </c>
      <c r="D4880" s="76">
        <v>43521.791666666664</v>
      </c>
      <c r="E4880" s="74" t="s">
        <v>39</v>
      </c>
      <c r="F4880" s="171">
        <v>43521.289583333331</v>
      </c>
      <c r="G4880" s="51">
        <f t="shared" si="601"/>
        <v>0.50208333333284827</v>
      </c>
      <c r="H4880" s="31" t="str">
        <f t="shared" si="600"/>
        <v>ACCEPTABLE</v>
      </c>
      <c r="J4880" s="171">
        <v>43521.776388888888</v>
      </c>
      <c r="K4880" s="171">
        <v>43521.784722222219</v>
      </c>
      <c r="L4880" s="27">
        <f t="shared" si="602"/>
        <v>8.333333331393078E-3</v>
      </c>
      <c r="M4880" s="28" t="str">
        <f t="shared" si="603"/>
        <v>TRUE</v>
      </c>
      <c r="N4880" s="31" t="s">
        <v>39</v>
      </c>
      <c r="O4880" s="29" t="s">
        <v>44</v>
      </c>
      <c r="P4880"/>
      <c r="Q4880"/>
      <c r="R4880"/>
      <c r="S4880"/>
      <c r="T4880"/>
      <c r="U4880"/>
      <c r="V4880"/>
      <c r="W4880"/>
    </row>
    <row r="4881" spans="1:23" ht="27" customHeight="1" thickBot="1" x14ac:dyDescent="0.3">
      <c r="A4881" s="97">
        <v>21051</v>
      </c>
      <c r="B4881" s="74">
        <v>5035</v>
      </c>
      <c r="C4881" s="75" t="s">
        <v>1905</v>
      </c>
      <c r="D4881" s="76">
        <v>43521.861111111109</v>
      </c>
      <c r="E4881" s="74" t="s">
        <v>41</v>
      </c>
      <c r="F4881" s="171">
        <v>43521.8</v>
      </c>
      <c r="G4881" s="51">
        <f t="shared" si="601"/>
        <v>6.1111111106583849E-2</v>
      </c>
      <c r="H4881" s="31" t="str">
        <f t="shared" si="600"/>
        <v>ACCEPTABLE</v>
      </c>
      <c r="J4881" s="171">
        <v>43521.870833333334</v>
      </c>
      <c r="K4881" s="171">
        <v>43521.881944444445</v>
      </c>
      <c r="L4881" s="27">
        <f t="shared" si="602"/>
        <v>1.1111111110949423E-2</v>
      </c>
      <c r="M4881" s="28" t="str">
        <f t="shared" si="603"/>
        <v>TRUE</v>
      </c>
      <c r="N4881" s="31" t="s">
        <v>41</v>
      </c>
      <c r="O4881" s="29" t="s">
        <v>2055</v>
      </c>
      <c r="P4881"/>
      <c r="Q4881"/>
      <c r="R4881"/>
      <c r="S4881"/>
      <c r="T4881"/>
      <c r="U4881"/>
      <c r="V4881"/>
      <c r="W4881"/>
    </row>
    <row r="4882" spans="1:23" ht="27" customHeight="1" thickBot="1" x14ac:dyDescent="0.3">
      <c r="A4882" s="97">
        <v>21051</v>
      </c>
      <c r="B4882" s="74">
        <v>5036</v>
      </c>
      <c r="C4882" s="75" t="s">
        <v>1905</v>
      </c>
      <c r="D4882" s="76">
        <v>43521.895833333336</v>
      </c>
      <c r="E4882" s="74" t="s">
        <v>39</v>
      </c>
      <c r="F4882" s="171">
        <v>43521.8</v>
      </c>
      <c r="G4882" s="51">
        <f t="shared" si="601"/>
        <v>9.5833333332848269E-2</v>
      </c>
      <c r="H4882" s="31" t="str">
        <f t="shared" si="600"/>
        <v>ACCEPTABLE</v>
      </c>
      <c r="J4882" s="171">
        <v>43521.895833333336</v>
      </c>
      <c r="K4882" s="171">
        <v>43521.907638888886</v>
      </c>
      <c r="L4882" s="27">
        <f t="shared" si="602"/>
        <v>1.1805555550381541E-2</v>
      </c>
      <c r="M4882" s="28" t="str">
        <f t="shared" si="603"/>
        <v>TRUE</v>
      </c>
      <c r="N4882" s="31" t="s">
        <v>39</v>
      </c>
      <c r="O4882" s="29" t="s">
        <v>1454</v>
      </c>
      <c r="P4882"/>
      <c r="Q4882"/>
      <c r="R4882"/>
      <c r="S4882"/>
      <c r="T4882"/>
      <c r="U4882"/>
      <c r="V4882"/>
      <c r="W4882"/>
    </row>
    <row r="4883" spans="1:23" ht="27" customHeight="1" thickBot="1" x14ac:dyDescent="0.3">
      <c r="A4883" s="98">
        <v>21050</v>
      </c>
      <c r="B4883" s="78">
        <v>5037</v>
      </c>
      <c r="C4883" s="79" t="s">
        <v>98</v>
      </c>
      <c r="D4883" s="80">
        <v>43522.340277777781</v>
      </c>
      <c r="E4883" s="78" t="s">
        <v>41</v>
      </c>
      <c r="F4883" s="171">
        <v>43522.265277777777</v>
      </c>
      <c r="G4883" s="51">
        <f t="shared" si="601"/>
        <v>7.5000000004365575E-2</v>
      </c>
      <c r="H4883" s="31" t="str">
        <f t="shared" si="600"/>
        <v>ACCEPTABLE</v>
      </c>
      <c r="J4883" s="171">
        <v>43522.354166666664</v>
      </c>
      <c r="K4883" s="171">
        <v>43522.362500000003</v>
      </c>
      <c r="L4883" s="27">
        <f t="shared" si="602"/>
        <v>8.3333333386690356E-3</v>
      </c>
      <c r="M4883" s="28" t="str">
        <f t="shared" si="603"/>
        <v>TRUE</v>
      </c>
      <c r="N4883" s="31" t="s">
        <v>41</v>
      </c>
      <c r="O4883" s="29" t="s">
        <v>54</v>
      </c>
      <c r="P4883"/>
      <c r="Q4883"/>
      <c r="R4883"/>
      <c r="S4883"/>
      <c r="T4883"/>
      <c r="U4883"/>
      <c r="V4883"/>
      <c r="W4883"/>
    </row>
    <row r="4884" spans="1:23" ht="27" customHeight="1" thickBot="1" x14ac:dyDescent="0.3">
      <c r="A4884" s="98">
        <v>21050</v>
      </c>
      <c r="B4884" s="78">
        <v>5038</v>
      </c>
      <c r="C4884" s="79" t="s">
        <v>43</v>
      </c>
      <c r="D4884" s="80">
        <v>43522.368055555555</v>
      </c>
      <c r="E4884" s="78" t="s">
        <v>39</v>
      </c>
      <c r="F4884" s="171">
        <v>43522.265277777777</v>
      </c>
      <c r="G4884" s="51">
        <f t="shared" si="601"/>
        <v>0.10277777777810115</v>
      </c>
      <c r="H4884" s="31" t="str">
        <f t="shared" si="600"/>
        <v>ACCEPTABLE</v>
      </c>
      <c r="J4884" s="171">
        <v>43522.402083333334</v>
      </c>
      <c r="K4884" s="171">
        <v>43522.410416666666</v>
      </c>
      <c r="L4884" s="27">
        <f t="shared" si="602"/>
        <v>8.333333331393078E-3</v>
      </c>
      <c r="M4884" s="28" t="str">
        <f t="shared" si="603"/>
        <v>TRUE</v>
      </c>
      <c r="N4884" s="31" t="s">
        <v>39</v>
      </c>
      <c r="O4884" s="29" t="s">
        <v>54</v>
      </c>
      <c r="P4884"/>
      <c r="Q4884"/>
      <c r="R4884"/>
      <c r="S4884"/>
      <c r="T4884"/>
      <c r="U4884"/>
      <c r="V4884"/>
      <c r="W4884"/>
    </row>
    <row r="4885" spans="1:23" ht="27" customHeight="1" thickBot="1" x14ac:dyDescent="0.3">
      <c r="A4885" s="98">
        <v>21050</v>
      </c>
      <c r="B4885" s="78">
        <v>5039</v>
      </c>
      <c r="C4885" s="79" t="s">
        <v>43</v>
      </c>
      <c r="D4885" s="80">
        <v>43522.715277777781</v>
      </c>
      <c r="E4885" s="78" t="s">
        <v>41</v>
      </c>
      <c r="F4885" s="171">
        <v>43522.64166666667</v>
      </c>
      <c r="G4885" s="51">
        <f t="shared" si="601"/>
        <v>7.3611111110949423E-2</v>
      </c>
      <c r="H4885" s="31" t="str">
        <f t="shared" si="600"/>
        <v>ACCEPTABLE</v>
      </c>
      <c r="J4885" s="171">
        <v>43522.73333333333</v>
      </c>
      <c r="K4885" s="171">
        <v>43522.740972222222</v>
      </c>
      <c r="L4885" s="27">
        <f t="shared" si="598"/>
        <v>7.6388888919609599E-3</v>
      </c>
      <c r="M4885" s="28" t="str">
        <f t="shared" si="599"/>
        <v>TRUE</v>
      </c>
      <c r="N4885" s="31" t="s">
        <v>41</v>
      </c>
      <c r="O4885" s="29" t="s">
        <v>44</v>
      </c>
      <c r="P4885"/>
      <c r="Q4885"/>
      <c r="R4885"/>
      <c r="S4885"/>
      <c r="T4885"/>
      <c r="U4885"/>
      <c r="V4885"/>
      <c r="W4885"/>
    </row>
    <row r="4886" spans="1:23" ht="27" customHeight="1" thickBot="1" x14ac:dyDescent="0.3">
      <c r="A4886" s="98">
        <v>21050</v>
      </c>
      <c r="B4886" s="78">
        <v>5040</v>
      </c>
      <c r="C4886" s="79" t="s">
        <v>1905</v>
      </c>
      <c r="D4886" s="80">
        <v>43522.743055555555</v>
      </c>
      <c r="E4886" s="78" t="s">
        <v>39</v>
      </c>
      <c r="F4886" s="171">
        <v>43522.64166666667</v>
      </c>
      <c r="G4886" s="51">
        <f t="shared" si="601"/>
        <v>0.101388888884685</v>
      </c>
      <c r="H4886" s="31" t="str">
        <f t="shared" si="600"/>
        <v>ACCEPTABLE</v>
      </c>
      <c r="J4886" s="171">
        <v>43522.75</v>
      </c>
      <c r="K4886" s="171">
        <v>43522.761111111111</v>
      </c>
      <c r="L4886" s="27">
        <f t="shared" si="598"/>
        <v>1.1111111110949423E-2</v>
      </c>
      <c r="M4886" s="28" t="str">
        <f t="shared" si="599"/>
        <v>TRUE</v>
      </c>
      <c r="N4886" s="31" t="s">
        <v>39</v>
      </c>
      <c r="O4886" s="29" t="s">
        <v>2206</v>
      </c>
      <c r="P4886"/>
      <c r="Q4886"/>
      <c r="R4886"/>
      <c r="S4886"/>
      <c r="T4886"/>
      <c r="U4886"/>
      <c r="V4886"/>
      <c r="W4886"/>
    </row>
    <row r="4887" spans="1:23" ht="27" customHeight="1" thickBot="1" x14ac:dyDescent="0.3">
      <c r="A4887" s="97">
        <v>21052</v>
      </c>
      <c r="B4887" s="74">
        <v>5041</v>
      </c>
      <c r="C4887" s="75" t="s">
        <v>1905</v>
      </c>
      <c r="D4887" s="76">
        <v>43522.986111111109</v>
      </c>
      <c r="E4887" s="74" t="s">
        <v>41</v>
      </c>
      <c r="F4887" s="171">
        <v>43522.784722222219</v>
      </c>
      <c r="G4887" s="51">
        <f t="shared" si="601"/>
        <v>0.20138888889050577</v>
      </c>
      <c r="H4887" s="31" t="str">
        <f t="shared" si="600"/>
        <v>ACCEPTABLE</v>
      </c>
      <c r="J4887" s="171">
        <v>43522.972916666666</v>
      </c>
      <c r="K4887" s="171">
        <v>43522.974305555559</v>
      </c>
      <c r="L4887" s="27">
        <f t="shared" si="598"/>
        <v>1.3888888934161514E-3</v>
      </c>
      <c r="M4887" s="28" t="str">
        <f t="shared" si="599"/>
        <v>TRUE</v>
      </c>
      <c r="N4887" s="31" t="s">
        <v>41</v>
      </c>
      <c r="O4887" s="29" t="s">
        <v>2207</v>
      </c>
      <c r="P4887"/>
      <c r="Q4887"/>
      <c r="R4887"/>
      <c r="S4887"/>
      <c r="T4887"/>
      <c r="U4887"/>
      <c r="V4887"/>
      <c r="W4887"/>
    </row>
    <row r="4888" spans="1:23" ht="27" customHeight="1" thickBot="1" x14ac:dyDescent="0.3">
      <c r="A4888" s="98">
        <v>21049</v>
      </c>
      <c r="B4888" s="78">
        <v>5043</v>
      </c>
      <c r="C4888" s="79" t="s">
        <v>98</v>
      </c>
      <c r="D4888" s="80">
        <v>43523.256944444445</v>
      </c>
      <c r="E4888" s="78" t="s">
        <v>41</v>
      </c>
      <c r="F4888" s="171">
        <v>43522.64166666667</v>
      </c>
      <c r="G4888" s="51">
        <f t="shared" si="601"/>
        <v>0.61527777777519077</v>
      </c>
      <c r="H4888" s="31" t="str">
        <f t="shared" si="600"/>
        <v>ACCEPTABLE</v>
      </c>
      <c r="J4888" s="171">
        <v>43523.057638888888</v>
      </c>
      <c r="K4888" s="171">
        <v>43523.066666666666</v>
      </c>
      <c r="L4888" s="27">
        <f>IF(OR(K4888="",J4888=""), "Incomplete Data", K4888-J4888)</f>
        <v>9.0277777781011537E-3</v>
      </c>
      <c r="M4888" s="28" t="str">
        <f>_xlfn.IFS(OR(J4888=0,K4888=0,L4888=""), "Incomplete Data", OR(L4888&gt;$M$5,L4888&lt;-$M$5),"FALSE",  OR(L4888&lt;=$M$5,L4888&gt;-$M$5), "TRUE")</f>
        <v>TRUE</v>
      </c>
      <c r="N4888" s="31" t="s">
        <v>41</v>
      </c>
      <c r="O4888" s="29" t="s">
        <v>2208</v>
      </c>
      <c r="P4888"/>
      <c r="Q4888"/>
      <c r="R4888"/>
      <c r="S4888"/>
      <c r="T4888"/>
      <c r="U4888"/>
      <c r="V4888"/>
      <c r="W4888"/>
    </row>
    <row r="4889" spans="1:23" ht="27" customHeight="1" thickBot="1" x14ac:dyDescent="0.3">
      <c r="A4889" s="98">
        <v>21049</v>
      </c>
      <c r="B4889" s="78">
        <v>5044</v>
      </c>
      <c r="C4889" s="79" t="s">
        <v>1905</v>
      </c>
      <c r="D4889" s="80">
        <v>43523.284722222219</v>
      </c>
      <c r="E4889" s="78" t="s">
        <v>39</v>
      </c>
      <c r="F4889" s="171">
        <v>43522.64166666667</v>
      </c>
      <c r="G4889" s="51">
        <f t="shared" si="601"/>
        <v>0.64305555554892635</v>
      </c>
      <c r="H4889" s="31" t="str">
        <f t="shared" si="600"/>
        <v>ACCEPTABLE</v>
      </c>
      <c r="J4889" s="171">
        <v>43523.099305555559</v>
      </c>
      <c r="K4889" s="171">
        <v>43523.107638888891</v>
      </c>
      <c r="L4889" s="27">
        <f>IF(OR(K4889="",J4889=""), "Incomplete Data", K4889-J4889)</f>
        <v>8.333333331393078E-3</v>
      </c>
      <c r="M4889" s="28" t="str">
        <f>_xlfn.IFS(OR(J4889=0,K4889=0,L4889=""), "Incomplete Data", OR(L4889&gt;$M$5,L4889&lt;-$M$5),"FALSE",  OR(L4889&lt;=$M$5,L4889&gt;-$M$5), "TRUE")</f>
        <v>TRUE</v>
      </c>
      <c r="N4889" s="31" t="s">
        <v>39</v>
      </c>
      <c r="O4889" s="29" t="s">
        <v>398</v>
      </c>
      <c r="P4889"/>
      <c r="Q4889"/>
      <c r="R4889"/>
      <c r="S4889"/>
      <c r="T4889"/>
      <c r="U4889"/>
      <c r="V4889"/>
      <c r="W4889"/>
    </row>
    <row r="4890" spans="1:23" ht="27" customHeight="1" thickBot="1" x14ac:dyDescent="0.3">
      <c r="A4890" s="98">
        <v>21053</v>
      </c>
      <c r="B4890" s="78">
        <v>5045</v>
      </c>
      <c r="C4890" s="79" t="s">
        <v>2119</v>
      </c>
      <c r="D4890" s="80">
        <v>43523.715277777781</v>
      </c>
      <c r="E4890" s="78" t="s">
        <v>41</v>
      </c>
      <c r="F4890" s="171">
        <v>43523.274305555555</v>
      </c>
      <c r="G4890" s="51">
        <f t="shared" si="601"/>
        <v>0.44097222222626442</v>
      </c>
      <c r="H4890" s="31" t="str">
        <f t="shared" si="600"/>
        <v>ACCEPTABLE</v>
      </c>
      <c r="J4890" s="171">
        <v>43523.70208333333</v>
      </c>
      <c r="K4890" s="171">
        <v>43523.713194444441</v>
      </c>
      <c r="L4890" s="27">
        <f>IF(OR(K4890="",J4890=""), "Incomplete Data", K4890-J4890)</f>
        <v>1.1111111110949423E-2</v>
      </c>
      <c r="M4890" s="28" t="str">
        <f>_xlfn.IFS(OR(J4890=0,K4890=0,L4890=""), "Incomplete Data", OR(L4890&gt;$M$5,L4890&lt;-$M$5),"FALSE",  OR(L4890&lt;=$M$5,L4890&gt;-$M$5), "TRUE")</f>
        <v>TRUE</v>
      </c>
      <c r="N4890" s="31" t="s">
        <v>41</v>
      </c>
      <c r="O4890" s="29" t="s">
        <v>2011</v>
      </c>
      <c r="P4890"/>
      <c r="Q4890"/>
      <c r="R4890"/>
      <c r="S4890"/>
      <c r="T4890"/>
      <c r="U4890"/>
      <c r="V4890"/>
      <c r="W4890"/>
    </row>
    <row r="4891" spans="1:23" ht="27" customHeight="1" thickBot="1" x14ac:dyDescent="0.3">
      <c r="A4891" s="98">
        <v>21053</v>
      </c>
      <c r="B4891" s="78">
        <v>5046</v>
      </c>
      <c r="C4891" s="79" t="s">
        <v>51</v>
      </c>
      <c r="D4891" s="80">
        <v>43523.75</v>
      </c>
      <c r="E4891" s="78" t="s">
        <v>39</v>
      </c>
      <c r="F4891" s="171">
        <v>43523.274305555555</v>
      </c>
      <c r="G4891" s="51">
        <f t="shared" si="601"/>
        <v>0.47569444444525288</v>
      </c>
      <c r="H4891" s="31" t="str">
        <f t="shared" si="600"/>
        <v>ACCEPTABLE</v>
      </c>
      <c r="J4891" s="171">
        <v>43523.731944444444</v>
      </c>
      <c r="K4891" s="171">
        <v>43523.74722222222</v>
      </c>
      <c r="L4891" s="27">
        <f>IF(OR(K4891="",J4891=""), "Incomplete Data", K4891-J4891)</f>
        <v>1.5277777776645962E-2</v>
      </c>
      <c r="M4891" s="28" t="str">
        <f>_xlfn.IFS(OR(J4891=0,K4891=0,L4891=""), "Incomplete Data", OR(L4891&gt;$M$5,L4891&lt;-$M$5),"FALSE",  OR(L4891&lt;=$M$5,L4891&gt;-$M$5), "TRUE")</f>
        <v>TRUE</v>
      </c>
      <c r="N4891" s="31" t="s">
        <v>39</v>
      </c>
      <c r="O4891" s="29" t="s">
        <v>398</v>
      </c>
      <c r="P4891"/>
      <c r="Q4891"/>
      <c r="R4891"/>
      <c r="S4891"/>
      <c r="T4891"/>
      <c r="U4891"/>
      <c r="V4891"/>
      <c r="W4891"/>
    </row>
    <row r="4892" spans="1:23" ht="27" customHeight="1" thickBot="1" x14ac:dyDescent="0.3">
      <c r="A4892" s="98">
        <v>21049</v>
      </c>
      <c r="B4892" s="78">
        <v>5053</v>
      </c>
      <c r="C4892" s="79" t="s">
        <v>98</v>
      </c>
      <c r="D4892" s="80">
        <v>43524.298611111109</v>
      </c>
      <c r="E4892" s="78" t="s">
        <v>41</v>
      </c>
      <c r="F4892" s="171">
        <v>43524.265277777777</v>
      </c>
      <c r="G4892" s="51">
        <f t="shared" si="601"/>
        <v>3.3333333332848269E-2</v>
      </c>
      <c r="H4892" s="31" t="str">
        <f t="shared" si="600"/>
        <v>TOO LATE</v>
      </c>
      <c r="J4892" s="171">
        <v>43524.313888888886</v>
      </c>
      <c r="K4892" s="171">
        <v>43524.322222222225</v>
      </c>
      <c r="L4892" s="27">
        <f>IF(OR(K4892="",J4892=""), "Incomplete Data", K4892-J4892)</f>
        <v>8.3333333386690356E-3</v>
      </c>
      <c r="M4892" s="28" t="str">
        <f>_xlfn.IFS(OR(J4892=0,K4892=0,L4892=""), "Incomplete Data", OR(L4892&gt;$M$5,L4892&lt;-$M$5),"FALSE",  OR(L4892&lt;=$M$5,L4892&gt;-$M$5), "TRUE")</f>
        <v>TRUE</v>
      </c>
      <c r="N4892" s="31" t="s">
        <v>41</v>
      </c>
      <c r="O4892" s="29" t="s">
        <v>96</v>
      </c>
      <c r="P4892"/>
      <c r="Q4892"/>
      <c r="R4892"/>
      <c r="S4892"/>
      <c r="T4892"/>
      <c r="U4892"/>
      <c r="V4892"/>
      <c r="W4892"/>
    </row>
    <row r="4893" spans="1:23" ht="27" customHeight="1" thickBot="1" x14ac:dyDescent="0.3">
      <c r="A4893" s="98">
        <v>21049</v>
      </c>
      <c r="B4893" s="78">
        <v>5054</v>
      </c>
      <c r="C4893" s="79" t="s">
        <v>1905</v>
      </c>
      <c r="D4893" s="80">
        <v>43524.326388888891</v>
      </c>
      <c r="E4893" s="78" t="s">
        <v>39</v>
      </c>
      <c r="F4893" s="171">
        <v>43524.265277777777</v>
      </c>
      <c r="G4893" s="51">
        <f t="shared" si="601"/>
        <v>6.1111111113859806E-2</v>
      </c>
      <c r="H4893" s="31" t="str">
        <f t="shared" si="600"/>
        <v>ACCEPTABLE</v>
      </c>
      <c r="J4893" s="171">
        <v>43524.34097222222</v>
      </c>
      <c r="K4893" s="171">
        <v>43524.350694444445</v>
      </c>
      <c r="L4893" s="27">
        <f>IF(OR(K4893="",J4893=""), "Incomplete Data", K4893-J4893)</f>
        <v>9.7222222248092294E-3</v>
      </c>
      <c r="M4893" s="28" t="str">
        <f>_xlfn.IFS(OR(J4893=0,K4893=0,L4893=""), "Incomplete Data", OR(L4893&gt;$M$5,L4893&lt;-$M$5),"FALSE",  OR(L4893&lt;=$M$5,L4893&gt;-$M$5), "TRUE")</f>
        <v>TRUE</v>
      </c>
      <c r="N4893" s="31" t="s">
        <v>39</v>
      </c>
      <c r="O4893" s="29" t="s">
        <v>2209</v>
      </c>
      <c r="P4893"/>
      <c r="Q4893"/>
      <c r="R4893"/>
      <c r="S4893"/>
      <c r="T4893"/>
      <c r="U4893"/>
      <c r="V4893"/>
      <c r="W4893"/>
    </row>
    <row r="4894" spans="1:23" ht="27" customHeight="1" thickBot="1" x14ac:dyDescent="0.3">
      <c r="A4894" s="98">
        <v>21054</v>
      </c>
      <c r="B4894" s="78">
        <v>5056</v>
      </c>
      <c r="C4894" s="79" t="s">
        <v>1905</v>
      </c>
      <c r="D4894" s="80">
        <v>43524.368055555555</v>
      </c>
      <c r="E4894" s="78" t="s">
        <v>39</v>
      </c>
      <c r="F4894" s="171">
        <v>43524.265277777777</v>
      </c>
      <c r="G4894" s="51">
        <f t="shared" si="601"/>
        <v>0.10277777777810115</v>
      </c>
      <c r="H4894" s="31" t="str">
        <f t="shared" si="600"/>
        <v>ACCEPTABLE</v>
      </c>
      <c r="J4894" s="171">
        <v>43524.37777777778</v>
      </c>
      <c r="K4894" s="171">
        <v>43524.386111111111</v>
      </c>
      <c r="L4894" s="27">
        <f>IF(OR(K4894="",J4894=""), "Incomplete Data", K4894-J4894)</f>
        <v>8.333333331393078E-3</v>
      </c>
      <c r="M4894" s="28" t="str">
        <f>_xlfn.IFS(OR(J4894=0,K4894=0,L4894=""), "Incomplete Data", OR(L4894&gt;$M$5,L4894&lt;-$M$5),"FALSE",  OR(L4894&lt;=$M$5,L4894&gt;-$M$5), "TRUE")</f>
        <v>TRUE</v>
      </c>
      <c r="N4894" s="31" t="s">
        <v>39</v>
      </c>
      <c r="O4894" s="29" t="s">
        <v>2210</v>
      </c>
      <c r="P4894"/>
      <c r="Q4894"/>
      <c r="R4894"/>
      <c r="S4894"/>
      <c r="T4894"/>
      <c r="U4894"/>
      <c r="V4894"/>
      <c r="W4894"/>
    </row>
    <row r="4895" spans="1:23" ht="27" customHeight="1" thickBot="1" x14ac:dyDescent="0.3">
      <c r="A4895" s="98">
        <v>21055</v>
      </c>
      <c r="B4895" s="78">
        <v>5059</v>
      </c>
      <c r="C4895" s="79" t="s">
        <v>2119</v>
      </c>
      <c r="D4895" s="80">
        <v>43524.652777777781</v>
      </c>
      <c r="E4895" s="78" t="s">
        <v>41</v>
      </c>
      <c r="F4895" s="171">
        <v>43524.265277777777</v>
      </c>
      <c r="G4895" s="51">
        <f t="shared" si="601"/>
        <v>0.38750000000436557</v>
      </c>
      <c r="H4895" s="31" t="str">
        <f t="shared" si="600"/>
        <v>ACCEPTABLE</v>
      </c>
      <c r="J4895" s="171">
        <v>43524.64166666667</v>
      </c>
      <c r="K4895" s="171">
        <v>43524.654861111114</v>
      </c>
      <c r="L4895" s="27">
        <f>IF(OR(K4895="",J4895=""), "Incomplete Data", K4895-J4895)</f>
        <v>1.3194444443797693E-2</v>
      </c>
      <c r="M4895" s="28" t="str">
        <f>_xlfn.IFS(OR(J4895=0,K4895=0,L4895=""), "Incomplete Data", OR(L4895&gt;$M$5,L4895&lt;-$M$5),"FALSE",  OR(L4895&lt;=$M$5,L4895&gt;-$M$5), "TRUE")</f>
        <v>TRUE</v>
      </c>
      <c r="N4895" s="31" t="s">
        <v>41</v>
      </c>
      <c r="O4895" s="29" t="s">
        <v>2211</v>
      </c>
      <c r="P4895"/>
      <c r="Q4895"/>
      <c r="R4895"/>
      <c r="S4895"/>
      <c r="T4895"/>
      <c r="U4895"/>
      <c r="V4895"/>
      <c r="W4895"/>
    </row>
    <row r="4896" spans="1:23" ht="27" customHeight="1" thickBot="1" x14ac:dyDescent="0.3">
      <c r="A4896" s="98">
        <v>21055</v>
      </c>
      <c r="B4896" s="78">
        <v>5060</v>
      </c>
      <c r="C4896" s="79" t="s">
        <v>99</v>
      </c>
      <c r="D4896" s="80">
        <v>43524.6875</v>
      </c>
      <c r="E4896" s="78" t="s">
        <v>39</v>
      </c>
      <c r="F4896" s="171">
        <v>43524.265277777777</v>
      </c>
      <c r="G4896" s="51">
        <f t="shared" si="601"/>
        <v>0.42222222222335404</v>
      </c>
      <c r="H4896" s="31" t="str">
        <f t="shared" si="600"/>
        <v>ACCEPTABLE</v>
      </c>
      <c r="J4896" s="171">
        <v>43524.677083333336</v>
      </c>
      <c r="K4896" s="171">
        <v>43524.6875</v>
      </c>
      <c r="L4896" s="27">
        <f>IF(OR(K4896="",J4896=""), "Incomplete Data", K4896-J4896)</f>
        <v>1.0416666664241347E-2</v>
      </c>
      <c r="M4896" s="28" t="str">
        <f>_xlfn.IFS(OR(J4896=0,K4896=0,L4896=""), "Incomplete Data", OR(L4896&gt;$M$5,L4896&lt;-$M$5),"FALSE",  OR(L4896&lt;=$M$5,L4896&gt;-$M$5), "TRUE")</f>
        <v>TRUE</v>
      </c>
      <c r="N4896" s="31" t="s">
        <v>39</v>
      </c>
      <c r="O4896" s="29" t="s">
        <v>1008</v>
      </c>
      <c r="P4896"/>
      <c r="Q4896"/>
      <c r="R4896"/>
      <c r="S4896"/>
      <c r="T4896"/>
      <c r="U4896"/>
      <c r="V4896"/>
      <c r="W4896"/>
    </row>
    <row r="4897" spans="1:23" ht="27" customHeight="1" thickBot="1" x14ac:dyDescent="0.3">
      <c r="A4897" s="98">
        <v>21052</v>
      </c>
      <c r="B4897" s="78">
        <v>5061</v>
      </c>
      <c r="C4897" s="79" t="s">
        <v>98</v>
      </c>
      <c r="D4897" s="80">
        <v>43525.319444444445</v>
      </c>
      <c r="E4897" s="78" t="s">
        <v>41</v>
      </c>
      <c r="F4897" s="171">
        <v>43525.265277777777</v>
      </c>
      <c r="G4897" s="51">
        <f t="shared" si="601"/>
        <v>5.4166666668606922E-2</v>
      </c>
      <c r="H4897" s="31" t="str">
        <f t="shared" si="600"/>
        <v>ACCEPTABLE</v>
      </c>
      <c r="J4897" s="171">
        <v>43525.359722222223</v>
      </c>
      <c r="K4897" s="171">
        <v>43525.372916666667</v>
      </c>
      <c r="L4897" s="27">
        <f t="shared" si="598"/>
        <v>1.3194444443797693E-2</v>
      </c>
      <c r="M4897" s="28" t="str">
        <f t="shared" si="599"/>
        <v>TRUE</v>
      </c>
      <c r="N4897" s="31" t="s">
        <v>41</v>
      </c>
      <c r="O4897" s="29" t="s">
        <v>398</v>
      </c>
      <c r="P4897"/>
      <c r="Q4897"/>
      <c r="R4897"/>
      <c r="S4897"/>
      <c r="T4897"/>
      <c r="U4897"/>
      <c r="V4897"/>
      <c r="W4897"/>
    </row>
    <row r="4898" spans="1:23" ht="27" customHeight="1" thickBot="1" x14ac:dyDescent="0.3">
      <c r="A4898" s="98">
        <v>21052</v>
      </c>
      <c r="B4898" s="78">
        <v>5062</v>
      </c>
      <c r="C4898" s="79" t="s">
        <v>1905</v>
      </c>
      <c r="D4898" s="80">
        <v>43525.347222222219</v>
      </c>
      <c r="E4898" s="78" t="s">
        <v>39</v>
      </c>
      <c r="F4898" s="171">
        <v>43525.265277777777</v>
      </c>
      <c r="G4898" s="51">
        <f t="shared" si="601"/>
        <v>8.1944444442342501E-2</v>
      </c>
      <c r="H4898" s="31" t="str">
        <f t="shared" si="600"/>
        <v>ACCEPTABLE</v>
      </c>
      <c r="J4898" s="171">
        <v>43525.380555555559</v>
      </c>
      <c r="K4898" s="171">
        <v>43525.393055555556</v>
      </c>
      <c r="L4898" s="27">
        <f t="shared" si="598"/>
        <v>1.2499999997089617E-2</v>
      </c>
      <c r="M4898" s="28" t="str">
        <f t="shared" si="599"/>
        <v>TRUE</v>
      </c>
      <c r="N4898" s="31" t="s">
        <v>39</v>
      </c>
      <c r="O4898" s="29" t="s">
        <v>2212</v>
      </c>
      <c r="P4898"/>
      <c r="Q4898"/>
      <c r="R4898"/>
      <c r="S4898"/>
      <c r="T4898"/>
      <c r="U4898"/>
      <c r="V4898"/>
      <c r="W4898"/>
    </row>
    <row r="4899" spans="1:23" ht="27" customHeight="1" thickBot="1" x14ac:dyDescent="0.3">
      <c r="A4899" s="97">
        <v>21055</v>
      </c>
      <c r="B4899" s="74">
        <v>5063</v>
      </c>
      <c r="C4899" s="75" t="s">
        <v>51</v>
      </c>
      <c r="D4899" s="76">
        <v>43525.569444444445</v>
      </c>
      <c r="E4899" s="74" t="s">
        <v>41</v>
      </c>
      <c r="F4899" s="171">
        <v>43525.472916666666</v>
      </c>
      <c r="G4899" s="51">
        <f t="shared" si="601"/>
        <v>9.6527777779556345E-2</v>
      </c>
      <c r="H4899" s="31" t="str">
        <f t="shared" si="600"/>
        <v>ACCEPTABLE</v>
      </c>
      <c r="J4899" s="171">
        <v>43525.566666666666</v>
      </c>
      <c r="K4899" s="171">
        <v>43525.574999999997</v>
      </c>
      <c r="L4899" s="27">
        <f t="shared" si="598"/>
        <v>8.333333331393078E-3</v>
      </c>
      <c r="M4899" s="28" t="str">
        <f t="shared" si="599"/>
        <v>TRUE</v>
      </c>
      <c r="N4899" s="31" t="s">
        <v>41</v>
      </c>
      <c r="O4899" s="29" t="s">
        <v>2168</v>
      </c>
      <c r="P4899"/>
      <c r="Q4899"/>
      <c r="R4899"/>
      <c r="S4899"/>
      <c r="T4899"/>
      <c r="U4899"/>
      <c r="V4899"/>
      <c r="W4899"/>
    </row>
    <row r="4900" spans="1:23" ht="27" customHeight="1" thickBot="1" x14ac:dyDescent="0.3">
      <c r="A4900" s="97">
        <v>21055</v>
      </c>
      <c r="B4900" s="74">
        <v>5064</v>
      </c>
      <c r="C4900" s="75" t="s">
        <v>1997</v>
      </c>
      <c r="D4900" s="76">
        <v>43525.597222222219</v>
      </c>
      <c r="E4900" s="74" t="s">
        <v>39</v>
      </c>
      <c r="F4900" s="171">
        <v>43525.472916666666</v>
      </c>
      <c r="G4900" s="51">
        <f t="shared" si="601"/>
        <v>0.12430555555329192</v>
      </c>
      <c r="H4900" s="31" t="str">
        <f t="shared" si="600"/>
        <v>ACCEPTABLE</v>
      </c>
      <c r="J4900" s="171">
        <v>43525.597916666666</v>
      </c>
      <c r="K4900" s="171">
        <v>43525.606944444444</v>
      </c>
      <c r="L4900" s="27">
        <f t="shared" si="598"/>
        <v>9.0277777781011537E-3</v>
      </c>
      <c r="M4900" s="28" t="str">
        <f t="shared" si="599"/>
        <v>TRUE</v>
      </c>
      <c r="N4900" s="31" t="s">
        <v>39</v>
      </c>
      <c r="O4900" s="29" t="s">
        <v>2213</v>
      </c>
      <c r="P4900"/>
      <c r="Q4900"/>
      <c r="R4900"/>
      <c r="S4900"/>
      <c r="T4900"/>
      <c r="U4900"/>
      <c r="V4900"/>
      <c r="W4900"/>
    </row>
    <row r="4901" spans="1:23" ht="27" customHeight="1" thickBot="1" x14ac:dyDescent="0.3">
      <c r="A4901" s="98">
        <v>21056</v>
      </c>
      <c r="B4901" s="78">
        <v>5065</v>
      </c>
      <c r="C4901" s="79" t="s">
        <v>1997</v>
      </c>
      <c r="D4901" s="80">
        <v>43525.715277777781</v>
      </c>
      <c r="E4901" s="78" t="s">
        <v>41</v>
      </c>
      <c r="F4901" s="171">
        <v>43525.472916666666</v>
      </c>
      <c r="G4901" s="51">
        <f t="shared" si="601"/>
        <v>0.242361111115315</v>
      </c>
      <c r="H4901" s="31" t="str">
        <f t="shared" si="600"/>
        <v>ACCEPTABLE</v>
      </c>
      <c r="J4901" s="171">
        <v>43525.691666666666</v>
      </c>
      <c r="K4901" s="171">
        <v>43525.703472222223</v>
      </c>
      <c r="L4901" s="27">
        <f t="shared" si="598"/>
        <v>1.1805555557657499E-2</v>
      </c>
      <c r="M4901" s="28" t="str">
        <f t="shared" si="599"/>
        <v>TRUE</v>
      </c>
      <c r="N4901" s="31" t="s">
        <v>41</v>
      </c>
      <c r="O4901" s="29" t="s">
        <v>1035</v>
      </c>
      <c r="P4901"/>
      <c r="Q4901"/>
      <c r="R4901"/>
      <c r="S4901"/>
      <c r="T4901"/>
      <c r="U4901"/>
      <c r="V4901"/>
      <c r="W4901"/>
    </row>
    <row r="4902" spans="1:23" ht="27" customHeight="1" thickBot="1" x14ac:dyDescent="0.3">
      <c r="A4902" s="98">
        <v>21056</v>
      </c>
      <c r="B4902" s="78">
        <v>5066</v>
      </c>
      <c r="C4902" s="79" t="s">
        <v>51</v>
      </c>
      <c r="D4902" s="80">
        <v>43525.75</v>
      </c>
      <c r="E4902" s="78" t="s">
        <v>39</v>
      </c>
      <c r="F4902" s="171">
        <v>43525.472916666666</v>
      </c>
      <c r="G4902" s="51">
        <f t="shared" ref="G4902:G4904" si="604">IF(D4902="","",D4902-F4902)</f>
        <v>0.27708333333430346</v>
      </c>
      <c r="H4902" s="31" t="str">
        <f t="shared" ref="H4902:H4904" si="605">IF(D4902-F4902&lt;0,"TOO LATE",IF(G4902="","",IF(OR(DAY(D4902-F4902)&gt;1,AND(HOUR(D4902-F4902)&gt;HOUR("0:59"),(SIGN(D4902-F4902)=1))),"ACCEPTABLE","TOO LATE")))</f>
        <v>ACCEPTABLE</v>
      </c>
      <c r="J4902" s="171">
        <v>43525.723611111112</v>
      </c>
      <c r="K4902" s="171">
        <v>43525.731944444444</v>
      </c>
      <c r="L4902" s="27">
        <f t="shared" si="598"/>
        <v>8.333333331393078E-3</v>
      </c>
      <c r="M4902" s="28" t="str">
        <f t="shared" si="599"/>
        <v>TRUE</v>
      </c>
      <c r="N4902" s="31" t="s">
        <v>39</v>
      </c>
      <c r="O4902" s="29" t="s">
        <v>463</v>
      </c>
      <c r="P4902"/>
      <c r="Q4902"/>
      <c r="R4902"/>
      <c r="S4902"/>
      <c r="T4902"/>
      <c r="U4902"/>
      <c r="V4902"/>
      <c r="W4902"/>
    </row>
    <row r="4903" spans="1:23" ht="27" customHeight="1" thickBot="1" x14ac:dyDescent="0.3">
      <c r="A4903" s="98">
        <v>21057</v>
      </c>
      <c r="B4903" s="78">
        <v>5067</v>
      </c>
      <c r="C4903" s="79" t="s">
        <v>1905</v>
      </c>
      <c r="D4903" s="80">
        <v>43525.774305555555</v>
      </c>
      <c r="E4903" s="78" t="s">
        <v>41</v>
      </c>
      <c r="F4903" s="171">
        <v>43525.472916666666</v>
      </c>
      <c r="G4903" s="51">
        <f t="shared" si="604"/>
        <v>0.30138888888905058</v>
      </c>
      <c r="H4903" s="31" t="str">
        <f t="shared" si="605"/>
        <v>ACCEPTABLE</v>
      </c>
      <c r="J4903" s="171">
        <v>43525.748611111114</v>
      </c>
      <c r="K4903" s="171">
        <v>43525.757638888892</v>
      </c>
      <c r="L4903" s="27">
        <f t="shared" si="598"/>
        <v>9.0277777781011537E-3</v>
      </c>
      <c r="M4903" s="28" t="str">
        <f t="shared" si="599"/>
        <v>TRUE</v>
      </c>
      <c r="N4903" s="31" t="s">
        <v>41</v>
      </c>
      <c r="O4903" s="29" t="s">
        <v>1137</v>
      </c>
      <c r="P4903"/>
      <c r="Q4903"/>
      <c r="R4903"/>
      <c r="S4903"/>
      <c r="T4903"/>
      <c r="U4903"/>
      <c r="V4903"/>
      <c r="W4903"/>
    </row>
    <row r="4904" spans="1:23" ht="27" customHeight="1" thickBot="1" x14ac:dyDescent="0.3">
      <c r="A4904" s="97">
        <v>21057</v>
      </c>
      <c r="B4904" s="74">
        <v>5068</v>
      </c>
      <c r="C4904" s="75" t="s">
        <v>1905</v>
      </c>
      <c r="D4904" s="76">
        <v>43525.795138888891</v>
      </c>
      <c r="E4904" s="74" t="s">
        <v>39</v>
      </c>
      <c r="F4904" s="171">
        <v>43525.472916666666</v>
      </c>
      <c r="G4904" s="51">
        <f t="shared" si="604"/>
        <v>0.32222222222480923</v>
      </c>
      <c r="H4904" s="31" t="str">
        <f t="shared" si="605"/>
        <v>ACCEPTABLE</v>
      </c>
      <c r="J4904" s="171">
        <v>43525.772222222222</v>
      </c>
      <c r="K4904" s="171">
        <v>43525.783333333333</v>
      </c>
      <c r="L4904" s="27">
        <f t="shared" si="598"/>
        <v>1.1111111110949423E-2</v>
      </c>
      <c r="M4904" s="28" t="str">
        <f t="shared" si="599"/>
        <v>TRUE</v>
      </c>
      <c r="N4904" s="31" t="s">
        <v>39</v>
      </c>
      <c r="O4904" s="29" t="s">
        <v>1137</v>
      </c>
      <c r="P4904"/>
      <c r="Q4904"/>
      <c r="R4904"/>
      <c r="S4904"/>
      <c r="T4904"/>
      <c r="U4904"/>
      <c r="V4904"/>
      <c r="W4904"/>
    </row>
    <row r="4905" spans="1:23" ht="27" customHeight="1" thickBot="1" x14ac:dyDescent="0.3">
      <c r="A4905" s="97">
        <v>21056</v>
      </c>
      <c r="B4905" s="74">
        <v>5069</v>
      </c>
      <c r="C4905" s="75" t="s">
        <v>51</v>
      </c>
      <c r="D4905" s="76">
        <v>43526.486111111109</v>
      </c>
      <c r="E4905" s="74" t="s">
        <v>41</v>
      </c>
      <c r="F4905" s="171">
        <v>43526.469444444447</v>
      </c>
      <c r="G4905" s="51">
        <f t="shared" si="601"/>
        <v>1.6666666662786156E-2</v>
      </c>
      <c r="H4905" s="31" t="str">
        <f t="shared" ref="H4905:H4953" si="606">IF(D4905-F4905&lt;0,"TOO LATE",IF(G4905="","",IF(OR(DAY(D4905-F4905)&gt;1,AND(HOUR(D4905-F4905)&gt;HOUR("0:59"),(SIGN(D4905-F4905)=1))),"ACCEPTABLE","TOO LATE")))</f>
        <v>TOO LATE</v>
      </c>
      <c r="J4905" s="171">
        <v>43526.495833333334</v>
      </c>
      <c r="K4905" s="171">
        <v>43526.503472222219</v>
      </c>
      <c r="L4905" s="27">
        <f t="shared" si="598"/>
        <v>7.6388888846850023E-3</v>
      </c>
      <c r="M4905" s="28" t="str">
        <f t="shared" si="599"/>
        <v>TRUE</v>
      </c>
      <c r="N4905" s="31" t="s">
        <v>41</v>
      </c>
      <c r="O4905" s="29" t="s">
        <v>485</v>
      </c>
      <c r="P4905"/>
      <c r="Q4905"/>
      <c r="R4905"/>
      <c r="S4905"/>
      <c r="T4905"/>
      <c r="U4905"/>
      <c r="V4905"/>
      <c r="W4905"/>
    </row>
    <row r="4906" spans="1:23" ht="27" customHeight="1" thickBot="1" x14ac:dyDescent="0.3">
      <c r="A4906" s="98">
        <v>21058</v>
      </c>
      <c r="B4906" s="78">
        <v>5071</v>
      </c>
      <c r="C4906" s="79" t="s">
        <v>51</v>
      </c>
      <c r="D4906" s="80">
        <v>43528.333333333336</v>
      </c>
      <c r="E4906" s="78" t="s">
        <v>39</v>
      </c>
      <c r="F4906" s="171">
        <v>43528.323611111111</v>
      </c>
      <c r="G4906" s="51">
        <f t="shared" si="601"/>
        <v>9.7222222248092294E-3</v>
      </c>
      <c r="H4906" s="31" t="str">
        <f t="shared" si="606"/>
        <v>TOO LATE</v>
      </c>
      <c r="J4906" s="171">
        <v>43528.324305555558</v>
      </c>
      <c r="K4906" s="171">
        <v>43528.333333333336</v>
      </c>
      <c r="L4906" s="27">
        <f t="shared" ref="L4906:L4934" si="607">IF(OR(K4906="",J4906=""), "Incomplete Data", K4906-J4906)</f>
        <v>9.0277777781011537E-3</v>
      </c>
      <c r="M4906" s="28" t="str">
        <f t="shared" ref="M4906:M4934" si="608">_xlfn.IFS(OR(J4906=0,K4906=0,L4906=""), "Incomplete Data", OR(L4906&gt;$M$5,L4906&lt;-$M$5),"FALSE",  OR(L4906&lt;=$M$5,L4906&gt;-$M$5), "TRUE")</f>
        <v>TRUE</v>
      </c>
      <c r="N4906" s="31" t="s">
        <v>39</v>
      </c>
      <c r="O4906" s="29" t="s">
        <v>422</v>
      </c>
      <c r="P4906"/>
      <c r="Q4906"/>
      <c r="R4906"/>
      <c r="S4906"/>
      <c r="T4906"/>
      <c r="U4906"/>
      <c r="V4906"/>
      <c r="W4906"/>
    </row>
    <row r="4907" spans="1:23" ht="27" customHeight="1" thickBot="1" x14ac:dyDescent="0.3">
      <c r="A4907" s="98">
        <v>21059</v>
      </c>
      <c r="B4907" s="78">
        <v>5076</v>
      </c>
      <c r="C4907" s="79" t="s">
        <v>1905</v>
      </c>
      <c r="D4907" s="80">
        <v>43528.715277777781</v>
      </c>
      <c r="E4907" s="78" t="s">
        <v>41</v>
      </c>
      <c r="F4907" s="171">
        <v>43528.60833333333</v>
      </c>
      <c r="G4907" s="51">
        <f t="shared" si="601"/>
        <v>0.10694444445107365</v>
      </c>
      <c r="H4907" s="31" t="str">
        <f t="shared" si="606"/>
        <v>ACCEPTABLE</v>
      </c>
      <c r="J4907" s="171">
        <v>43528.705555555556</v>
      </c>
      <c r="K4907" s="171">
        <v>43528.713888888888</v>
      </c>
      <c r="L4907" s="27">
        <f t="shared" si="607"/>
        <v>8.333333331393078E-3</v>
      </c>
      <c r="M4907" s="28" t="str">
        <f t="shared" si="608"/>
        <v>TRUE</v>
      </c>
      <c r="N4907" s="31" t="s">
        <v>41</v>
      </c>
      <c r="O4907" s="29" t="s">
        <v>2160</v>
      </c>
      <c r="P4907"/>
      <c r="Q4907"/>
      <c r="R4907"/>
      <c r="S4907"/>
      <c r="T4907"/>
      <c r="U4907"/>
      <c r="V4907"/>
      <c r="W4907"/>
    </row>
    <row r="4908" spans="1:23" ht="27" customHeight="1" thickBot="1" x14ac:dyDescent="0.3">
      <c r="A4908" s="98">
        <v>21059</v>
      </c>
      <c r="B4908" s="78">
        <v>5077</v>
      </c>
      <c r="C4908" s="79" t="s">
        <v>1905</v>
      </c>
      <c r="D4908" s="80">
        <v>43528.75</v>
      </c>
      <c r="E4908" s="78" t="s">
        <v>39</v>
      </c>
      <c r="F4908" s="171">
        <v>43528.60833333333</v>
      </c>
      <c r="G4908" s="51">
        <f t="shared" si="601"/>
        <v>0.14166666667006211</v>
      </c>
      <c r="H4908" s="31" t="str">
        <f t="shared" si="606"/>
        <v>ACCEPTABLE</v>
      </c>
      <c r="J4908" s="171">
        <v>43528.745138888888</v>
      </c>
      <c r="K4908" s="171">
        <v>43528.75277777778</v>
      </c>
      <c r="L4908" s="27">
        <f t="shared" si="607"/>
        <v>7.6388888919609599E-3</v>
      </c>
      <c r="M4908" s="28" t="str">
        <f t="shared" si="608"/>
        <v>TRUE</v>
      </c>
      <c r="N4908" s="31" t="s">
        <v>39</v>
      </c>
      <c r="O4908" s="29" t="s">
        <v>398</v>
      </c>
      <c r="P4908"/>
      <c r="Q4908"/>
      <c r="R4908"/>
      <c r="S4908"/>
      <c r="T4908"/>
      <c r="U4908"/>
      <c r="V4908"/>
      <c r="W4908"/>
    </row>
    <row r="4909" spans="1:23" ht="27" customHeight="1" thickBot="1" x14ac:dyDescent="0.3">
      <c r="A4909" s="98">
        <v>21058</v>
      </c>
      <c r="B4909" s="78">
        <v>5078</v>
      </c>
      <c r="C4909" s="79" t="s">
        <v>99</v>
      </c>
      <c r="D4909" s="80">
        <v>43529.267361111109</v>
      </c>
      <c r="E4909" s="78" t="s">
        <v>41</v>
      </c>
      <c r="F4909" s="171">
        <v>43529.23541666667</v>
      </c>
      <c r="G4909" s="51">
        <f t="shared" si="601"/>
        <v>3.1944444439432118E-2</v>
      </c>
      <c r="H4909" s="31" t="str">
        <f t="shared" si="606"/>
        <v>TOO LATE</v>
      </c>
      <c r="J4909" s="171">
        <v>43529.274305555555</v>
      </c>
      <c r="K4909" s="171">
        <v>43529.282638888886</v>
      </c>
      <c r="L4909" s="27">
        <f t="shared" si="607"/>
        <v>8.333333331393078E-3</v>
      </c>
      <c r="M4909" s="28" t="str">
        <f t="shared" si="608"/>
        <v>TRUE</v>
      </c>
      <c r="N4909" s="31" t="s">
        <v>41</v>
      </c>
      <c r="O4909" s="29" t="s">
        <v>446</v>
      </c>
      <c r="P4909"/>
      <c r="Q4909"/>
      <c r="R4909"/>
      <c r="S4909"/>
      <c r="T4909"/>
      <c r="U4909"/>
      <c r="V4909"/>
      <c r="W4909"/>
    </row>
    <row r="4910" spans="1:23" ht="27" customHeight="1" thickBot="1" x14ac:dyDescent="0.3">
      <c r="A4910" s="98">
        <v>21058</v>
      </c>
      <c r="B4910" s="78">
        <v>5079</v>
      </c>
      <c r="C4910" s="79" t="s">
        <v>2119</v>
      </c>
      <c r="D4910" s="80">
        <v>43529.295138888891</v>
      </c>
      <c r="E4910" s="78" t="s">
        <v>39</v>
      </c>
      <c r="F4910" s="171">
        <v>43529.23541666667</v>
      </c>
      <c r="G4910" s="51">
        <f t="shared" si="601"/>
        <v>5.9722222220443655E-2</v>
      </c>
      <c r="H4910" s="31" t="str">
        <f t="shared" si="606"/>
        <v>ACCEPTABLE</v>
      </c>
      <c r="J4910" s="171">
        <v>43529.302083333336</v>
      </c>
      <c r="K4910" s="171">
        <v>43529.311805555553</v>
      </c>
      <c r="L4910" s="27">
        <f t="shared" si="607"/>
        <v>9.7222222175332718E-3</v>
      </c>
      <c r="M4910" s="28" t="str">
        <f t="shared" si="608"/>
        <v>TRUE</v>
      </c>
      <c r="N4910" s="31" t="s">
        <v>39</v>
      </c>
      <c r="O4910" s="29" t="s">
        <v>1169</v>
      </c>
      <c r="P4910"/>
      <c r="Q4910"/>
      <c r="R4910"/>
      <c r="S4910"/>
      <c r="T4910"/>
      <c r="U4910"/>
      <c r="V4910"/>
      <c r="W4910"/>
    </row>
    <row r="4911" spans="1:23" ht="27" customHeight="1" thickBot="1" x14ac:dyDescent="0.3">
      <c r="A4911" s="98">
        <v>21060</v>
      </c>
      <c r="B4911" s="78">
        <v>5080</v>
      </c>
      <c r="C4911" s="79" t="s">
        <v>2119</v>
      </c>
      <c r="D4911" s="80">
        <v>43529.361111111109</v>
      </c>
      <c r="E4911" s="78" t="s">
        <v>41</v>
      </c>
      <c r="F4911" s="171">
        <v>43529.23541666667</v>
      </c>
      <c r="G4911" s="51">
        <f t="shared" ref="G4911:G4912" si="609">IF(D4911="","",D4911-F4911)</f>
        <v>0.12569444443943212</v>
      </c>
      <c r="H4911" s="31" t="str">
        <f t="shared" ref="H4911:H4912" si="610">IF(D4911-F4911&lt;0,"TOO LATE",IF(G4911="","",IF(OR(DAY(D4911-F4911)&gt;1,AND(HOUR(D4911-F4911)&gt;HOUR("0:59"),(SIGN(D4911-F4911)=1))),"ACCEPTABLE","TOO LATE")))</f>
        <v>ACCEPTABLE</v>
      </c>
      <c r="J4911" s="171">
        <v>43529.345138888886</v>
      </c>
      <c r="K4911" s="171">
        <v>43529.354861111111</v>
      </c>
      <c r="L4911" s="27">
        <f t="shared" ref="L4911:L4912" si="611">IF(OR(K4911="",J4911=""), "Incomplete Data", K4911-J4911)</f>
        <v>9.7222222248092294E-3</v>
      </c>
      <c r="M4911" s="28" t="str">
        <f t="shared" ref="M4911:M4912" si="612">_xlfn.IFS(OR(J4911=0,K4911=0,L4911=""), "Incomplete Data", OR(L4911&gt;$M$5,L4911&lt;-$M$5),"FALSE",  OR(L4911&lt;=$M$5,L4911&gt;-$M$5), "TRUE")</f>
        <v>TRUE</v>
      </c>
      <c r="N4911" s="31" t="s">
        <v>41</v>
      </c>
      <c r="O4911" s="29" t="s">
        <v>2215</v>
      </c>
      <c r="P4911"/>
      <c r="Q4911"/>
      <c r="R4911"/>
      <c r="S4911"/>
      <c r="T4911"/>
      <c r="U4911"/>
      <c r="V4911"/>
      <c r="W4911"/>
    </row>
    <row r="4912" spans="1:23" ht="27" customHeight="1" thickBot="1" x14ac:dyDescent="0.3">
      <c r="A4912" s="98">
        <v>21059</v>
      </c>
      <c r="B4912" s="78">
        <v>5081</v>
      </c>
      <c r="C4912" s="79" t="s">
        <v>2119</v>
      </c>
      <c r="D4912" s="80">
        <v>43529.395833333336</v>
      </c>
      <c r="E4912" s="78" t="s">
        <v>39</v>
      </c>
      <c r="F4912" s="171">
        <v>43529.23541666667</v>
      </c>
      <c r="G4912" s="51">
        <f t="shared" si="609"/>
        <v>0.16041666666569654</v>
      </c>
      <c r="H4912" s="31" t="str">
        <f t="shared" si="610"/>
        <v>ACCEPTABLE</v>
      </c>
      <c r="J4912" s="171">
        <v>43529.38958333333</v>
      </c>
      <c r="K4912" s="171">
        <v>43529.401388888888</v>
      </c>
      <c r="L4912" s="27">
        <f t="shared" si="611"/>
        <v>1.1805555557657499E-2</v>
      </c>
      <c r="M4912" s="28" t="str">
        <f t="shared" si="612"/>
        <v>TRUE</v>
      </c>
      <c r="N4912" s="31" t="s">
        <v>39</v>
      </c>
      <c r="O4912" s="29" t="s">
        <v>2216</v>
      </c>
      <c r="P4912"/>
      <c r="Q4912"/>
      <c r="R4912"/>
      <c r="S4912"/>
      <c r="T4912"/>
      <c r="U4912"/>
      <c r="V4912"/>
      <c r="W4912"/>
    </row>
    <row r="4913" spans="1:23" ht="27" customHeight="1" thickBot="1" x14ac:dyDescent="0.3">
      <c r="A4913" s="98">
        <v>21060</v>
      </c>
      <c r="B4913" s="78">
        <v>5080</v>
      </c>
      <c r="C4913" s="79" t="s">
        <v>1905</v>
      </c>
      <c r="D4913" s="80">
        <v>43529.756944444445</v>
      </c>
      <c r="E4913" s="78" t="s">
        <v>41</v>
      </c>
      <c r="F4913" s="171">
        <v>43529.631944444445</v>
      </c>
      <c r="G4913" s="51">
        <f t="shared" si="601"/>
        <v>0.125</v>
      </c>
      <c r="H4913" s="31" t="str">
        <f t="shared" si="606"/>
        <v>ACCEPTABLE</v>
      </c>
      <c r="J4913" s="171">
        <v>43529.761805555558</v>
      </c>
      <c r="K4913" s="171">
        <v>43529.771527777775</v>
      </c>
      <c r="L4913" s="27">
        <f t="shared" si="607"/>
        <v>9.7222222175332718E-3</v>
      </c>
      <c r="M4913" s="28" t="str">
        <f t="shared" si="608"/>
        <v>TRUE</v>
      </c>
      <c r="N4913" s="31" t="s">
        <v>41</v>
      </c>
      <c r="O4913" s="29" t="s">
        <v>2055</v>
      </c>
      <c r="P4913"/>
      <c r="Q4913"/>
      <c r="R4913"/>
      <c r="S4913"/>
      <c r="T4913"/>
      <c r="U4913"/>
      <c r="V4913"/>
      <c r="W4913"/>
    </row>
    <row r="4914" spans="1:23" ht="27" customHeight="1" thickBot="1" x14ac:dyDescent="0.3">
      <c r="A4914" s="97">
        <v>21060</v>
      </c>
      <c r="B4914" s="74">
        <v>5081</v>
      </c>
      <c r="C4914" s="75" t="s">
        <v>1905</v>
      </c>
      <c r="D4914" s="76">
        <v>43529.78125</v>
      </c>
      <c r="E4914" s="74" t="s">
        <v>39</v>
      </c>
      <c r="F4914" s="171">
        <v>43529.631944444445</v>
      </c>
      <c r="G4914" s="51">
        <f t="shared" si="601"/>
        <v>0.14930555555474712</v>
      </c>
      <c r="H4914" s="31" t="str">
        <f t="shared" si="606"/>
        <v>ACCEPTABLE</v>
      </c>
      <c r="J4914" s="171">
        <v>43529.78125</v>
      </c>
      <c r="K4914" s="171">
        <v>43529.794444444444</v>
      </c>
      <c r="L4914" s="27">
        <f t="shared" si="607"/>
        <v>1.3194444443797693E-2</v>
      </c>
      <c r="M4914" s="28" t="str">
        <f t="shared" si="608"/>
        <v>TRUE</v>
      </c>
      <c r="N4914" s="31" t="s">
        <v>39</v>
      </c>
      <c r="O4914" s="29" t="s">
        <v>2055</v>
      </c>
      <c r="P4914"/>
      <c r="Q4914"/>
      <c r="R4914"/>
      <c r="S4914"/>
      <c r="T4914"/>
      <c r="U4914"/>
      <c r="V4914"/>
      <c r="W4914"/>
    </row>
    <row r="4915" spans="1:23" ht="27" customHeight="1" thickBot="1" x14ac:dyDescent="0.3">
      <c r="A4915" s="97">
        <v>21060</v>
      </c>
      <c r="B4915" s="74">
        <v>5084</v>
      </c>
      <c r="C4915" s="75" t="s">
        <v>99</v>
      </c>
      <c r="D4915" s="76">
        <v>43530.569444444445</v>
      </c>
      <c r="E4915" s="74" t="s">
        <v>41</v>
      </c>
      <c r="F4915" s="171">
        <v>43530.276388888888</v>
      </c>
      <c r="G4915" s="51">
        <f t="shared" si="601"/>
        <v>0.2930555555576575</v>
      </c>
      <c r="H4915" s="31" t="str">
        <f t="shared" si="606"/>
        <v>ACCEPTABLE</v>
      </c>
      <c r="J4915" s="171">
        <v>43530.571527777778</v>
      </c>
      <c r="K4915" s="171">
        <v>43530.580555555556</v>
      </c>
      <c r="L4915" s="27">
        <f t="shared" si="607"/>
        <v>9.0277777781011537E-3</v>
      </c>
      <c r="M4915" s="28" t="str">
        <f t="shared" si="608"/>
        <v>TRUE</v>
      </c>
      <c r="N4915" s="31" t="s">
        <v>41</v>
      </c>
      <c r="O4915" s="29" t="s">
        <v>648</v>
      </c>
      <c r="P4915"/>
      <c r="Q4915"/>
      <c r="R4915"/>
      <c r="S4915"/>
      <c r="T4915"/>
      <c r="U4915"/>
      <c r="V4915"/>
      <c r="W4915"/>
    </row>
    <row r="4916" spans="1:23" ht="27" customHeight="1" thickBot="1" x14ac:dyDescent="0.3">
      <c r="A4916" s="97">
        <v>21060</v>
      </c>
      <c r="B4916" s="74">
        <v>5085</v>
      </c>
      <c r="C4916" s="75" t="s">
        <v>2119</v>
      </c>
      <c r="D4916" s="76">
        <v>43530.597222222219</v>
      </c>
      <c r="E4916" s="74" t="s">
        <v>39</v>
      </c>
      <c r="F4916" s="171">
        <v>43530.276388888888</v>
      </c>
      <c r="G4916" s="51">
        <f t="shared" si="601"/>
        <v>0.32083333333139308</v>
      </c>
      <c r="H4916" s="31" t="str">
        <f t="shared" si="606"/>
        <v>ACCEPTABLE</v>
      </c>
      <c r="J4916" s="171">
        <v>43530.602777777778</v>
      </c>
      <c r="K4916" s="171">
        <v>43530.611805555556</v>
      </c>
      <c r="L4916" s="27">
        <f t="shared" si="607"/>
        <v>9.0277777781011537E-3</v>
      </c>
      <c r="M4916" s="28" t="str">
        <f t="shared" si="608"/>
        <v>TRUE</v>
      </c>
      <c r="N4916" s="31" t="s">
        <v>39</v>
      </c>
      <c r="O4916" s="29" t="s">
        <v>2217</v>
      </c>
      <c r="P4916"/>
      <c r="Q4916"/>
      <c r="R4916"/>
      <c r="S4916"/>
      <c r="T4916"/>
      <c r="U4916"/>
      <c r="V4916"/>
      <c r="W4916"/>
    </row>
    <row r="4917" spans="1:23" ht="27" customHeight="1" thickBot="1" x14ac:dyDescent="0.3">
      <c r="A4917" s="98">
        <v>21062</v>
      </c>
      <c r="B4917" s="78">
        <v>5086</v>
      </c>
      <c r="C4917" s="79" t="s">
        <v>1905</v>
      </c>
      <c r="D4917" s="80">
        <v>43530.690972222219</v>
      </c>
      <c r="E4917" s="78" t="s">
        <v>41</v>
      </c>
      <c r="F4917" s="171">
        <v>43530.636111111111</v>
      </c>
      <c r="G4917" s="51">
        <f t="shared" si="601"/>
        <v>5.486111110803904E-2</v>
      </c>
      <c r="H4917" s="31" t="str">
        <f t="shared" si="606"/>
        <v>ACCEPTABLE</v>
      </c>
      <c r="J4917" s="171">
        <v>43530.677083333336</v>
      </c>
      <c r="K4917" s="171">
        <v>43530.686805555553</v>
      </c>
      <c r="L4917" s="27">
        <f t="shared" si="607"/>
        <v>9.7222222175332718E-3</v>
      </c>
      <c r="M4917" s="28" t="str">
        <f t="shared" si="608"/>
        <v>TRUE</v>
      </c>
      <c r="N4917" s="31" t="s">
        <v>41</v>
      </c>
      <c r="O4917" s="29" t="s">
        <v>2218</v>
      </c>
      <c r="P4917"/>
      <c r="Q4917"/>
      <c r="R4917"/>
      <c r="S4917"/>
      <c r="T4917"/>
      <c r="U4917"/>
      <c r="V4917"/>
      <c r="W4917"/>
    </row>
    <row r="4918" spans="1:23" ht="27" customHeight="1" thickBot="1" x14ac:dyDescent="0.3">
      <c r="A4918" s="98">
        <v>21062</v>
      </c>
      <c r="B4918" s="78">
        <v>5087</v>
      </c>
      <c r="C4918" s="79" t="s">
        <v>1905</v>
      </c>
      <c r="D4918" s="80">
        <v>43530.715277777781</v>
      </c>
      <c r="E4918" s="78" t="s">
        <v>39</v>
      </c>
      <c r="F4918" s="171">
        <v>43530.636111111111</v>
      </c>
      <c r="G4918" s="51">
        <f t="shared" si="601"/>
        <v>7.9166666670062114E-2</v>
      </c>
      <c r="H4918" s="31" t="str">
        <f t="shared" si="606"/>
        <v>ACCEPTABLE</v>
      </c>
      <c r="J4918" s="171">
        <v>43530.699305555558</v>
      </c>
      <c r="K4918" s="171">
        <v>43530.710416666669</v>
      </c>
      <c r="L4918" s="27">
        <f t="shared" si="607"/>
        <v>1.1111111110949423E-2</v>
      </c>
      <c r="M4918" s="28" t="str">
        <f t="shared" si="608"/>
        <v>TRUE</v>
      </c>
      <c r="N4918" s="31" t="s">
        <v>39</v>
      </c>
      <c r="O4918" s="29" t="s">
        <v>2198</v>
      </c>
      <c r="P4918"/>
      <c r="Q4918"/>
      <c r="R4918"/>
      <c r="S4918"/>
      <c r="T4918"/>
      <c r="U4918"/>
      <c r="V4918"/>
      <c r="W4918"/>
    </row>
    <row r="4919" spans="1:23" ht="27" customHeight="1" thickBot="1" x14ac:dyDescent="0.3">
      <c r="A4919" s="98">
        <v>21063</v>
      </c>
      <c r="B4919" s="78">
        <v>5088</v>
      </c>
      <c r="C4919" s="79" t="s">
        <v>2119</v>
      </c>
      <c r="D4919" s="80">
        <v>43531.381944444445</v>
      </c>
      <c r="E4919" s="78" t="s">
        <v>41</v>
      </c>
      <c r="F4919" s="171">
        <v>43531.314583333333</v>
      </c>
      <c r="G4919" s="51">
        <f t="shared" si="601"/>
        <v>6.7361111112404615E-2</v>
      </c>
      <c r="H4919" s="31" t="str">
        <f t="shared" si="606"/>
        <v>ACCEPTABLE</v>
      </c>
      <c r="J4919" s="171">
        <v>43531.381249999999</v>
      </c>
      <c r="K4919" s="171">
        <v>43531.390277777777</v>
      </c>
      <c r="L4919" s="27">
        <f t="shared" si="607"/>
        <v>9.0277777781011537E-3</v>
      </c>
      <c r="M4919" s="28" t="str">
        <f t="shared" si="608"/>
        <v>TRUE</v>
      </c>
      <c r="N4919" s="31" t="s">
        <v>41</v>
      </c>
      <c r="O4919" s="29" t="s">
        <v>1681</v>
      </c>
      <c r="P4919"/>
      <c r="Q4919"/>
      <c r="R4919"/>
      <c r="S4919"/>
      <c r="T4919"/>
      <c r="U4919"/>
      <c r="V4919"/>
      <c r="W4919"/>
    </row>
    <row r="4920" spans="1:23" ht="27" customHeight="1" thickBot="1" x14ac:dyDescent="0.3">
      <c r="A4920" s="97">
        <v>21064</v>
      </c>
      <c r="B4920" s="74">
        <v>5089</v>
      </c>
      <c r="C4920" s="75" t="s">
        <v>1905</v>
      </c>
      <c r="D4920" s="76">
        <v>43531.416666666664</v>
      </c>
      <c r="E4920" s="74" t="s">
        <v>41</v>
      </c>
      <c r="F4920" s="171">
        <v>43531.314583333333</v>
      </c>
      <c r="G4920" s="51">
        <f t="shared" si="601"/>
        <v>0.10208333333139308</v>
      </c>
      <c r="H4920" s="31" t="str">
        <f t="shared" si="606"/>
        <v>ACCEPTABLE</v>
      </c>
      <c r="J4920" s="171">
        <v>43531.407638888886</v>
      </c>
      <c r="K4920" s="171">
        <v>43531.418055555558</v>
      </c>
      <c r="L4920" s="27">
        <f t="shared" si="607"/>
        <v>1.0416666671517305E-2</v>
      </c>
      <c r="M4920" s="28" t="str">
        <f t="shared" si="608"/>
        <v>TRUE</v>
      </c>
      <c r="N4920" s="31" t="s">
        <v>128</v>
      </c>
      <c r="O4920" s="29" t="s">
        <v>2219</v>
      </c>
      <c r="P4920"/>
      <c r="Q4920"/>
      <c r="R4920"/>
      <c r="S4920"/>
      <c r="T4920"/>
      <c r="U4920"/>
      <c r="V4920"/>
      <c r="W4920"/>
    </row>
    <row r="4921" spans="1:23" ht="27" customHeight="1" thickBot="1" x14ac:dyDescent="0.3">
      <c r="A4921" s="97">
        <v>21064</v>
      </c>
      <c r="B4921" s="74">
        <v>5090</v>
      </c>
      <c r="C4921" s="75" t="s">
        <v>2220</v>
      </c>
      <c r="D4921" s="76">
        <v>43531.434027777781</v>
      </c>
      <c r="E4921" s="74" t="s">
        <v>39</v>
      </c>
      <c r="F4921" s="171">
        <v>43531.314583333333</v>
      </c>
      <c r="G4921" s="51">
        <f t="shared" si="601"/>
        <v>0.11944444444816327</v>
      </c>
      <c r="H4921" s="31" t="str">
        <f t="shared" si="606"/>
        <v>ACCEPTABLE</v>
      </c>
      <c r="J4921" s="171">
        <v>43531.429166666669</v>
      </c>
      <c r="K4921" s="171">
        <v>43531.440972222219</v>
      </c>
      <c r="L4921" s="27">
        <f t="shared" si="607"/>
        <v>1.1805555550381541E-2</v>
      </c>
      <c r="M4921" s="28" t="str">
        <f t="shared" si="608"/>
        <v>TRUE</v>
      </c>
      <c r="N4921" s="31" t="s">
        <v>39</v>
      </c>
      <c r="O4921" s="29" t="s">
        <v>2080</v>
      </c>
      <c r="P4921"/>
      <c r="Q4921"/>
      <c r="R4921"/>
      <c r="S4921"/>
      <c r="T4921"/>
      <c r="U4921"/>
      <c r="V4921"/>
      <c r="W4921"/>
    </row>
    <row r="4922" spans="1:23" ht="27" customHeight="1" thickBot="1" x14ac:dyDescent="0.3">
      <c r="A4922" s="97">
        <v>21063</v>
      </c>
      <c r="B4922" s="74">
        <v>5091</v>
      </c>
      <c r="C4922" s="75" t="s">
        <v>53</v>
      </c>
      <c r="D4922" s="76">
        <v>43532.402777777781</v>
      </c>
      <c r="E4922" s="74" t="s">
        <v>41</v>
      </c>
      <c r="F4922" s="171">
        <v>43532.277083333334</v>
      </c>
      <c r="G4922" s="51">
        <f t="shared" si="601"/>
        <v>0.12569444444670808</v>
      </c>
      <c r="H4922" s="31" t="str">
        <f t="shared" si="606"/>
        <v>ACCEPTABLE</v>
      </c>
      <c r="J4922" s="171">
        <v>43532.402777777781</v>
      </c>
      <c r="K4922" s="171">
        <v>43532.411111111112</v>
      </c>
      <c r="L4922" s="27">
        <f t="shared" si="607"/>
        <v>8.333333331393078E-3</v>
      </c>
      <c r="M4922" s="28" t="str">
        <f t="shared" si="608"/>
        <v>TRUE</v>
      </c>
      <c r="N4922" s="31" t="s">
        <v>41</v>
      </c>
      <c r="O4922" s="29" t="s">
        <v>542</v>
      </c>
      <c r="P4922"/>
      <c r="Q4922"/>
      <c r="R4922"/>
      <c r="S4922"/>
      <c r="T4922"/>
      <c r="U4922"/>
      <c r="V4922"/>
      <c r="W4922"/>
    </row>
    <row r="4923" spans="1:23" ht="27" customHeight="1" thickBot="1" x14ac:dyDescent="0.3">
      <c r="A4923" s="97">
        <v>21063</v>
      </c>
      <c r="B4923" s="74">
        <v>5092</v>
      </c>
      <c r="C4923" s="75" t="s">
        <v>53</v>
      </c>
      <c r="D4923" s="76">
        <v>43532.454861111109</v>
      </c>
      <c r="E4923" s="74" t="s">
        <v>39</v>
      </c>
      <c r="F4923" s="171">
        <v>43532.277083333334</v>
      </c>
      <c r="G4923" s="51">
        <f t="shared" si="601"/>
        <v>0.17777777777519077</v>
      </c>
      <c r="H4923" s="31" t="str">
        <f t="shared" si="606"/>
        <v>ACCEPTABLE</v>
      </c>
      <c r="J4923" s="171">
        <v>43532.463194444441</v>
      </c>
      <c r="K4923" s="171">
        <v>43532.472222222219</v>
      </c>
      <c r="L4923" s="27">
        <f t="shared" si="607"/>
        <v>9.0277777781011537E-3</v>
      </c>
      <c r="M4923" s="28" t="str">
        <f t="shared" si="608"/>
        <v>TRUE</v>
      </c>
      <c r="N4923" s="31" t="s">
        <v>39</v>
      </c>
      <c r="O4923" s="29" t="s">
        <v>542</v>
      </c>
      <c r="P4923"/>
      <c r="Q4923"/>
      <c r="R4923"/>
      <c r="S4923"/>
      <c r="T4923"/>
      <c r="U4923"/>
      <c r="V4923"/>
      <c r="W4923"/>
    </row>
    <row r="4924" spans="1:23" ht="27" customHeight="1" thickBot="1" x14ac:dyDescent="0.3">
      <c r="A4924" s="97">
        <v>21065</v>
      </c>
      <c r="B4924" s="74">
        <v>5093</v>
      </c>
      <c r="C4924" s="75" t="s">
        <v>1905</v>
      </c>
      <c r="D4924" s="76">
        <v>43532.527777777781</v>
      </c>
      <c r="E4924" s="74" t="s">
        <v>41</v>
      </c>
      <c r="F4924" s="171">
        <v>43532.277083333334</v>
      </c>
      <c r="G4924" s="51">
        <f t="shared" si="601"/>
        <v>0.25069444444670808</v>
      </c>
      <c r="H4924" s="31" t="str">
        <f t="shared" si="606"/>
        <v>ACCEPTABLE</v>
      </c>
      <c r="J4924" s="171">
        <v>43532.513194444444</v>
      </c>
      <c r="K4924" s="171">
        <v>43532.521527777775</v>
      </c>
      <c r="L4924" s="27">
        <f t="shared" si="607"/>
        <v>8.333333331393078E-3</v>
      </c>
      <c r="M4924" s="28" t="str">
        <f t="shared" si="608"/>
        <v>TRUE</v>
      </c>
      <c r="N4924" s="31" t="s">
        <v>41</v>
      </c>
      <c r="O4924" s="29" t="s">
        <v>1937</v>
      </c>
      <c r="P4924"/>
      <c r="Q4924"/>
      <c r="R4924"/>
      <c r="S4924"/>
      <c r="T4924"/>
      <c r="U4924"/>
      <c r="V4924"/>
      <c r="W4924"/>
    </row>
    <row r="4925" spans="1:23" ht="27" customHeight="1" thickBot="1" x14ac:dyDescent="0.3">
      <c r="A4925" s="97">
        <v>21065</v>
      </c>
      <c r="B4925" s="74">
        <v>5094</v>
      </c>
      <c r="C4925" s="75" t="s">
        <v>43</v>
      </c>
      <c r="D4925" s="76">
        <v>43532.5625</v>
      </c>
      <c r="E4925" s="74" t="s">
        <v>39</v>
      </c>
      <c r="F4925" s="171">
        <v>43532.277083333334</v>
      </c>
      <c r="G4925" s="51">
        <f t="shared" si="601"/>
        <v>0.28541666666569654</v>
      </c>
      <c r="H4925" s="31" t="str">
        <f t="shared" si="606"/>
        <v>ACCEPTABLE</v>
      </c>
      <c r="J4925" s="171">
        <v>43532.538194444445</v>
      </c>
      <c r="K4925" s="171">
        <v>43532.546527777777</v>
      </c>
      <c r="L4925" s="27">
        <f t="shared" si="607"/>
        <v>8.333333331393078E-3</v>
      </c>
      <c r="M4925" s="28" t="str">
        <f t="shared" si="608"/>
        <v>TRUE</v>
      </c>
      <c r="N4925" s="31" t="s">
        <v>39</v>
      </c>
      <c r="O4925" s="29" t="s">
        <v>398</v>
      </c>
      <c r="P4925"/>
      <c r="Q4925"/>
      <c r="R4925"/>
      <c r="S4925"/>
      <c r="T4925"/>
      <c r="U4925"/>
      <c r="V4925"/>
      <c r="W4925"/>
    </row>
    <row r="4926" spans="1:23" ht="27" customHeight="1" thickBot="1" x14ac:dyDescent="0.3">
      <c r="A4926" s="97">
        <v>21067</v>
      </c>
      <c r="B4926" s="74">
        <v>5097</v>
      </c>
      <c r="C4926" s="75" t="s">
        <v>43</v>
      </c>
      <c r="D4926" s="76">
        <v>43533.020833333336</v>
      </c>
      <c r="E4926" s="74" t="s">
        <v>41</v>
      </c>
      <c r="F4926" s="171">
        <v>43532.974305555559</v>
      </c>
      <c r="G4926" s="51">
        <f t="shared" ref="G4926:G4978" si="613">IF(D4926="","",D4926-F4926)</f>
        <v>4.6527777776645962E-2</v>
      </c>
      <c r="H4926" s="31" t="str">
        <f t="shared" si="606"/>
        <v>ACCEPTABLE</v>
      </c>
      <c r="J4926" s="171">
        <v>43533.023611111108</v>
      </c>
      <c r="K4926" s="171">
        <v>43533.031944444447</v>
      </c>
      <c r="L4926" s="27">
        <f t="shared" si="607"/>
        <v>8.3333333386690356E-3</v>
      </c>
      <c r="M4926" s="28" t="str">
        <f t="shared" si="608"/>
        <v>TRUE</v>
      </c>
      <c r="N4926" s="31" t="s">
        <v>41</v>
      </c>
      <c r="O4926" s="29" t="s">
        <v>44</v>
      </c>
      <c r="P4926"/>
      <c r="Q4926"/>
      <c r="R4926"/>
      <c r="S4926"/>
      <c r="T4926"/>
      <c r="U4926"/>
      <c r="V4926"/>
      <c r="W4926"/>
    </row>
    <row r="4927" spans="1:23" ht="27" customHeight="1" thickBot="1" x14ac:dyDescent="0.3">
      <c r="A4927" s="97">
        <v>21066</v>
      </c>
      <c r="B4927" s="74">
        <v>5098</v>
      </c>
      <c r="C4927" s="75" t="s">
        <v>1905</v>
      </c>
      <c r="D4927" s="76">
        <v>43533.059027777781</v>
      </c>
      <c r="E4927" s="74" t="s">
        <v>39</v>
      </c>
      <c r="F4927" s="171">
        <v>43532.974305555559</v>
      </c>
      <c r="G4927" s="51">
        <f t="shared" si="613"/>
        <v>8.4722222221898846E-2</v>
      </c>
      <c r="H4927" s="31" t="str">
        <f t="shared" si="606"/>
        <v>ACCEPTABLE</v>
      </c>
      <c r="J4927" s="171">
        <v>43533.067361111112</v>
      </c>
      <c r="K4927" s="171">
        <v>43533.074999999997</v>
      </c>
      <c r="L4927" s="27">
        <f t="shared" si="607"/>
        <v>7.6388888846850023E-3</v>
      </c>
      <c r="M4927" s="28" t="str">
        <f t="shared" si="608"/>
        <v>TRUE</v>
      </c>
      <c r="N4927" s="31" t="s">
        <v>39</v>
      </c>
      <c r="O4927" s="29" t="s">
        <v>44</v>
      </c>
      <c r="P4927"/>
      <c r="Q4927"/>
      <c r="R4927"/>
      <c r="S4927"/>
      <c r="T4927"/>
      <c r="U4927"/>
      <c r="V4927"/>
      <c r="W4927"/>
    </row>
    <row r="4928" spans="1:23" ht="27" customHeight="1" thickBot="1" x14ac:dyDescent="0.3">
      <c r="A4928" s="97">
        <v>21066</v>
      </c>
      <c r="B4928" s="74">
        <v>5099</v>
      </c>
      <c r="C4928" s="75" t="s">
        <v>2221</v>
      </c>
      <c r="D4928" s="76">
        <v>43533.09375</v>
      </c>
      <c r="E4928" s="74" t="s">
        <v>39</v>
      </c>
      <c r="F4928" s="171">
        <v>43532.974305555559</v>
      </c>
      <c r="G4928" s="51">
        <f t="shared" si="613"/>
        <v>0.11944444444088731</v>
      </c>
      <c r="H4928" s="31" t="str">
        <f t="shared" si="606"/>
        <v>ACCEPTABLE</v>
      </c>
      <c r="J4928" s="171">
        <v>43533.082638888889</v>
      </c>
      <c r="K4928" s="171">
        <v>43533.09097222222</v>
      </c>
      <c r="L4928" s="27">
        <f t="shared" si="607"/>
        <v>8.333333331393078E-3</v>
      </c>
      <c r="M4928" s="28" t="str">
        <f t="shared" si="608"/>
        <v>TRUE</v>
      </c>
      <c r="N4928" s="31" t="s">
        <v>39</v>
      </c>
      <c r="O4928" s="29" t="s">
        <v>398</v>
      </c>
      <c r="P4928"/>
      <c r="Q4928"/>
      <c r="R4928"/>
      <c r="S4928"/>
      <c r="T4928"/>
      <c r="U4928"/>
      <c r="V4928"/>
      <c r="W4928"/>
    </row>
    <row r="4929" spans="1:23" ht="27" customHeight="1" thickBot="1" x14ac:dyDescent="0.3">
      <c r="A4929" s="97">
        <v>21063</v>
      </c>
      <c r="B4929" s="74">
        <v>5100</v>
      </c>
      <c r="C4929" s="75" t="s">
        <v>51</v>
      </c>
      <c r="D4929" s="76">
        <v>43533.506944444445</v>
      </c>
      <c r="E4929" s="74" t="s">
        <v>41</v>
      </c>
      <c r="F4929" s="171">
        <v>43533.111805555556</v>
      </c>
      <c r="G4929" s="51">
        <f t="shared" si="613"/>
        <v>0.39513888888905058</v>
      </c>
      <c r="H4929" s="31" t="str">
        <f t="shared" si="606"/>
        <v>ACCEPTABLE</v>
      </c>
      <c r="J4929" s="171">
        <v>43533.500694444447</v>
      </c>
      <c r="K4929" s="171">
        <v>43533.509027777778</v>
      </c>
      <c r="L4929" s="27">
        <f t="shared" si="607"/>
        <v>8.333333331393078E-3</v>
      </c>
      <c r="M4929" s="28" t="str">
        <f t="shared" si="608"/>
        <v>TRUE</v>
      </c>
      <c r="N4929" s="31" t="s">
        <v>41</v>
      </c>
      <c r="O4929" s="29" t="s">
        <v>648</v>
      </c>
      <c r="P4929"/>
      <c r="Q4929"/>
      <c r="R4929"/>
      <c r="S4929"/>
      <c r="T4929"/>
      <c r="U4929"/>
      <c r="V4929"/>
      <c r="W4929"/>
    </row>
    <row r="4930" spans="1:23" ht="27" customHeight="1" thickBot="1" x14ac:dyDescent="0.3">
      <c r="A4930" s="97">
        <v>21063</v>
      </c>
      <c r="B4930" s="74">
        <v>5101</v>
      </c>
      <c r="C4930" s="75" t="s">
        <v>1997</v>
      </c>
      <c r="D4930" s="76">
        <v>43533.53125</v>
      </c>
      <c r="E4930" s="74" t="s">
        <v>39</v>
      </c>
      <c r="F4930" s="171">
        <v>43533.111805555556</v>
      </c>
      <c r="G4930" s="51">
        <f t="shared" si="613"/>
        <v>0.41944444444379769</v>
      </c>
      <c r="H4930" s="31" t="str">
        <f t="shared" si="606"/>
        <v>ACCEPTABLE</v>
      </c>
      <c r="J4930" s="171">
        <v>43533.525000000001</v>
      </c>
      <c r="K4930" s="171">
        <v>43533.534722222219</v>
      </c>
      <c r="L4930" s="27">
        <f t="shared" si="607"/>
        <v>9.7222222175332718E-3</v>
      </c>
      <c r="M4930" s="28" t="str">
        <f t="shared" si="608"/>
        <v>TRUE</v>
      </c>
      <c r="N4930" s="31" t="s">
        <v>39</v>
      </c>
      <c r="O4930" s="29" t="s">
        <v>1517</v>
      </c>
      <c r="P4930"/>
      <c r="Q4930"/>
      <c r="R4930"/>
      <c r="S4930"/>
      <c r="T4930"/>
      <c r="U4930"/>
      <c r="V4930"/>
      <c r="W4930"/>
    </row>
    <row r="4931" spans="1:23" ht="27" customHeight="1" thickBot="1" x14ac:dyDescent="0.3">
      <c r="A4931" s="97">
        <v>21065</v>
      </c>
      <c r="B4931" s="74">
        <v>5102</v>
      </c>
      <c r="C4931" s="75" t="s">
        <v>53</v>
      </c>
      <c r="D4931" s="76">
        <v>43533.555555555555</v>
      </c>
      <c r="E4931" s="74" t="s">
        <v>41</v>
      </c>
      <c r="F4931" s="171">
        <v>43533.111805555556</v>
      </c>
      <c r="G4931" s="51">
        <f t="shared" si="613"/>
        <v>0.44374999999854481</v>
      </c>
      <c r="H4931" s="31" t="str">
        <f t="shared" si="606"/>
        <v>ACCEPTABLE</v>
      </c>
      <c r="J4931" s="171">
        <v>43533.544444444444</v>
      </c>
      <c r="K4931" s="171">
        <v>43533.552777777775</v>
      </c>
      <c r="L4931" s="27">
        <f t="shared" si="607"/>
        <v>8.333333331393078E-3</v>
      </c>
      <c r="M4931" s="28" t="str">
        <f t="shared" si="608"/>
        <v>TRUE</v>
      </c>
      <c r="N4931" s="31" t="s">
        <v>41</v>
      </c>
      <c r="O4931" s="29" t="s">
        <v>96</v>
      </c>
      <c r="P4931"/>
      <c r="Q4931"/>
      <c r="R4931"/>
      <c r="S4931"/>
      <c r="T4931"/>
      <c r="U4931"/>
      <c r="V4931"/>
      <c r="W4931"/>
    </row>
    <row r="4932" spans="1:23" ht="27" customHeight="1" thickBot="1" x14ac:dyDescent="0.3">
      <c r="A4932" s="97">
        <v>21066</v>
      </c>
      <c r="B4932" s="74">
        <v>5103</v>
      </c>
      <c r="C4932" s="75" t="s">
        <v>2147</v>
      </c>
      <c r="D4932" s="76">
        <v>43533.583333333336</v>
      </c>
      <c r="E4932" s="74" t="s">
        <v>39</v>
      </c>
      <c r="F4932" s="171">
        <v>43533.111805555556</v>
      </c>
      <c r="G4932" s="51">
        <f t="shared" si="613"/>
        <v>0.47152777777955635</v>
      </c>
      <c r="H4932" s="31" t="str">
        <f t="shared" si="606"/>
        <v>ACCEPTABLE</v>
      </c>
      <c r="J4932" s="171">
        <v>43533.572222222225</v>
      </c>
      <c r="K4932" s="171">
        <v>43533.588888888888</v>
      </c>
      <c r="L4932" s="27">
        <f t="shared" si="607"/>
        <v>1.6666666662786156E-2</v>
      </c>
      <c r="M4932" s="28" t="str">
        <f t="shared" si="608"/>
        <v>TRUE</v>
      </c>
      <c r="N4932" s="31" t="s">
        <v>39</v>
      </c>
      <c r="O4932" s="29" t="s">
        <v>2222</v>
      </c>
      <c r="P4932"/>
      <c r="Q4932"/>
      <c r="R4932"/>
      <c r="S4932"/>
      <c r="T4932"/>
      <c r="U4932"/>
      <c r="V4932"/>
      <c r="W4932"/>
    </row>
    <row r="4933" spans="1:23" ht="27" customHeight="1" thickBot="1" x14ac:dyDescent="0.3">
      <c r="A4933" s="98">
        <v>21068</v>
      </c>
      <c r="B4933" s="78">
        <v>5104</v>
      </c>
      <c r="C4933" s="79" t="s">
        <v>2147</v>
      </c>
      <c r="D4933" s="80">
        <v>43533.645833333336</v>
      </c>
      <c r="E4933" s="78" t="s">
        <v>41</v>
      </c>
      <c r="F4933" s="171">
        <v>43533.489583333336</v>
      </c>
      <c r="G4933" s="51">
        <f t="shared" si="613"/>
        <v>0.15625</v>
      </c>
      <c r="H4933" s="31" t="str">
        <f t="shared" si="606"/>
        <v>ACCEPTABLE</v>
      </c>
      <c r="J4933" s="171">
        <v>43533.628472222219</v>
      </c>
      <c r="K4933" s="171">
        <v>43533.645833333336</v>
      </c>
      <c r="L4933" s="27">
        <f t="shared" si="607"/>
        <v>1.7361111116770189E-2</v>
      </c>
      <c r="M4933" s="28" t="str">
        <f t="shared" si="608"/>
        <v>TRUE</v>
      </c>
      <c r="N4933" s="31" t="s">
        <v>41</v>
      </c>
      <c r="O4933" s="29" t="s">
        <v>2223</v>
      </c>
      <c r="P4933"/>
      <c r="Q4933"/>
      <c r="R4933"/>
      <c r="S4933"/>
      <c r="T4933"/>
      <c r="U4933"/>
      <c r="V4933"/>
      <c r="W4933"/>
    </row>
    <row r="4934" spans="1:23" ht="27" customHeight="1" thickBot="1" x14ac:dyDescent="0.3">
      <c r="A4934" s="98">
        <v>21069</v>
      </c>
      <c r="B4934" s="78">
        <v>5105</v>
      </c>
      <c r="C4934" s="79" t="s">
        <v>1905</v>
      </c>
      <c r="D4934" s="80">
        <v>43533.677083333336</v>
      </c>
      <c r="E4934" s="78" t="s">
        <v>39</v>
      </c>
      <c r="F4934" s="171">
        <v>43533.489583333336</v>
      </c>
      <c r="G4934" s="51">
        <f t="shared" si="613"/>
        <v>0.1875</v>
      </c>
      <c r="H4934" s="31" t="str">
        <f t="shared" si="606"/>
        <v>ACCEPTABLE</v>
      </c>
      <c r="J4934" s="171">
        <v>43533.660416666666</v>
      </c>
      <c r="K4934" s="171">
        <v>43533.673611111109</v>
      </c>
      <c r="L4934" s="27">
        <f t="shared" si="607"/>
        <v>1.3194444443797693E-2</v>
      </c>
      <c r="M4934" s="28" t="str">
        <f t="shared" si="608"/>
        <v>TRUE</v>
      </c>
      <c r="N4934" s="31" t="s">
        <v>39</v>
      </c>
      <c r="O4934" s="29" t="s">
        <v>2224</v>
      </c>
      <c r="P4934"/>
      <c r="Q4934"/>
      <c r="R4934"/>
      <c r="S4934"/>
      <c r="T4934"/>
      <c r="U4934"/>
      <c r="V4934"/>
      <c r="W4934"/>
    </row>
    <row r="4935" spans="1:23" ht="27" customHeight="1" thickBot="1" x14ac:dyDescent="0.3">
      <c r="A4935" s="98">
        <v>21068</v>
      </c>
      <c r="B4935" s="78">
        <v>5106</v>
      </c>
      <c r="C4935" s="79" t="s">
        <v>43</v>
      </c>
      <c r="D4935" s="80">
        <v>43534.673611111109</v>
      </c>
      <c r="E4935" s="78" t="s">
        <v>41</v>
      </c>
      <c r="F4935" s="171">
        <v>43534.29791666667</v>
      </c>
      <c r="G4935" s="51">
        <f t="shared" si="613"/>
        <v>0.37569444443943212</v>
      </c>
      <c r="H4935" s="31" t="str">
        <f t="shared" si="606"/>
        <v>ACCEPTABLE</v>
      </c>
      <c r="J4935" s="171">
        <v>43534.686805555553</v>
      </c>
      <c r="K4935" s="171">
        <v>43534.695833333331</v>
      </c>
      <c r="L4935" s="27">
        <f>IF(OR(K4935="",J4935=""), "Incomplete Data", K4935-J4935)</f>
        <v>9.0277777781011537E-3</v>
      </c>
      <c r="M4935" s="28" t="str">
        <f>_xlfn.IFS(OR(J4935=0,K4935=0,L4935=""), "Incomplete Data", OR(L4935&gt;$M$5,L4935&lt;-$M$5),"FALSE",  OR(L4935&lt;=$M$5,L4935&gt;-$M$5), "TRUE")</f>
        <v>TRUE</v>
      </c>
      <c r="N4935" s="31" t="s">
        <v>41</v>
      </c>
      <c r="O4935" s="29" t="s">
        <v>398</v>
      </c>
      <c r="P4935"/>
      <c r="Q4935"/>
      <c r="R4935"/>
      <c r="S4935"/>
      <c r="T4935"/>
      <c r="U4935"/>
      <c r="V4935"/>
      <c r="W4935"/>
    </row>
    <row r="4936" spans="1:23" ht="27" customHeight="1" thickBot="1" x14ac:dyDescent="0.3">
      <c r="A4936" s="98">
        <v>21068</v>
      </c>
      <c r="B4936" s="78">
        <v>5107</v>
      </c>
      <c r="C4936" s="79" t="s">
        <v>1905</v>
      </c>
      <c r="D4936" s="80">
        <v>43534.701388888891</v>
      </c>
      <c r="E4936" s="78" t="s">
        <v>39</v>
      </c>
      <c r="F4936" s="171">
        <v>43534.29791666667</v>
      </c>
      <c r="G4936" s="51">
        <f t="shared" si="613"/>
        <v>0.40347222222044365</v>
      </c>
      <c r="H4936" s="31" t="str">
        <f t="shared" si="606"/>
        <v>ACCEPTABLE</v>
      </c>
      <c r="J4936" s="171">
        <v>43534.725694444445</v>
      </c>
      <c r="K4936" s="171">
        <v>43534.736111111109</v>
      </c>
      <c r="L4936" s="27">
        <f t="shared" ref="L4936:L4938" si="614">IF(OR(K4936="",J4936=""), "Incomplete Data", K4936-J4936)</f>
        <v>1.0416666664241347E-2</v>
      </c>
      <c r="M4936" s="28" t="str">
        <f t="shared" ref="M4936:M4938" si="615">_xlfn.IFS(OR(J4936=0,K4936=0,L4936=""), "Incomplete Data", OR(L4936&gt;$M$5,L4936&lt;-$M$5),"FALSE",  OR(L4936&lt;=$M$5,L4936&gt;-$M$5), "TRUE")</f>
        <v>TRUE</v>
      </c>
      <c r="N4936" s="31" t="s">
        <v>39</v>
      </c>
      <c r="O4936" s="29" t="s">
        <v>897</v>
      </c>
      <c r="P4936"/>
      <c r="Q4936"/>
      <c r="R4936"/>
      <c r="S4936"/>
      <c r="T4936"/>
      <c r="U4936"/>
      <c r="V4936"/>
      <c r="W4936"/>
    </row>
    <row r="4937" spans="1:23" ht="27" customHeight="1" thickBot="1" x14ac:dyDescent="0.3">
      <c r="A4937" s="97">
        <v>21070</v>
      </c>
      <c r="B4937" s="74">
        <v>5108</v>
      </c>
      <c r="C4937" s="75" t="s">
        <v>1905</v>
      </c>
      <c r="D4937" s="76">
        <v>43535.006944444445</v>
      </c>
      <c r="E4937" s="74" t="s">
        <v>41</v>
      </c>
      <c r="F4937" s="171">
        <v>43534.625694444447</v>
      </c>
      <c r="G4937" s="51">
        <f t="shared" si="613"/>
        <v>0.38124999999854481</v>
      </c>
      <c r="H4937" s="31" t="str">
        <f t="shared" si="606"/>
        <v>ACCEPTABLE</v>
      </c>
      <c r="J4937" s="171">
        <v>43535.013888888891</v>
      </c>
      <c r="K4937" s="171">
        <v>43535.023611111108</v>
      </c>
      <c r="L4937" s="27">
        <f t="shared" si="614"/>
        <v>9.7222222175332718E-3</v>
      </c>
      <c r="M4937" s="28" t="str">
        <f t="shared" si="615"/>
        <v>TRUE</v>
      </c>
      <c r="N4937" s="31" t="s">
        <v>41</v>
      </c>
      <c r="O4937" s="29" t="s">
        <v>2055</v>
      </c>
      <c r="P4937"/>
      <c r="Q4937"/>
      <c r="R4937"/>
      <c r="S4937"/>
      <c r="T4937"/>
      <c r="U4937"/>
      <c r="V4937"/>
      <c r="W4937"/>
    </row>
    <row r="4938" spans="1:23" ht="27" customHeight="1" thickBot="1" x14ac:dyDescent="0.3">
      <c r="A4938" s="97">
        <v>21070</v>
      </c>
      <c r="B4938" s="74">
        <v>5109</v>
      </c>
      <c r="C4938" s="75" t="s">
        <v>1905</v>
      </c>
      <c r="D4938" s="76">
        <v>43535.03125</v>
      </c>
      <c r="E4938" s="74" t="s">
        <v>39</v>
      </c>
      <c r="F4938" s="171">
        <v>43534.625694444447</v>
      </c>
      <c r="G4938" s="51">
        <f t="shared" si="613"/>
        <v>0.40555555555329192</v>
      </c>
      <c r="H4938" s="31" t="str">
        <f t="shared" si="606"/>
        <v>ACCEPTABLE</v>
      </c>
      <c r="J4938" s="171">
        <v>43535.037499999999</v>
      </c>
      <c r="K4938" s="171">
        <v>43535.049305555556</v>
      </c>
      <c r="L4938" s="27">
        <f t="shared" si="614"/>
        <v>1.1805555557657499E-2</v>
      </c>
      <c r="M4938" s="28" t="str">
        <f t="shared" si="615"/>
        <v>TRUE</v>
      </c>
      <c r="N4938" s="31" t="s">
        <v>39</v>
      </c>
      <c r="O4938" s="29" t="s">
        <v>2055</v>
      </c>
      <c r="P4938"/>
      <c r="Q4938"/>
      <c r="R4938"/>
      <c r="S4938"/>
      <c r="T4938"/>
      <c r="U4938"/>
      <c r="V4938"/>
      <c r="W4938"/>
    </row>
    <row r="4939" spans="1:23" ht="27" customHeight="1" thickBot="1" x14ac:dyDescent="0.3">
      <c r="A4939" s="98">
        <v>21071</v>
      </c>
      <c r="B4939" s="78">
        <v>5110</v>
      </c>
      <c r="C4939" s="79" t="s">
        <v>2119</v>
      </c>
      <c r="D4939" s="80">
        <v>43536.715277777781</v>
      </c>
      <c r="E4939" s="78" t="s">
        <v>41</v>
      </c>
      <c r="F4939" s="171">
        <v>43536.715277777781</v>
      </c>
      <c r="G4939" s="51">
        <f t="shared" si="613"/>
        <v>0</v>
      </c>
      <c r="H4939" s="31" t="str">
        <f t="shared" si="606"/>
        <v>TOO LATE</v>
      </c>
      <c r="J4939" s="171">
        <v>43536.713194444441</v>
      </c>
      <c r="K4939" s="171">
        <v>43536.725694444445</v>
      </c>
      <c r="L4939" s="27">
        <f>IF(OR(K4939="",J4939=""), "Incomplete Data", K4939-J4939)</f>
        <v>1.2500000004365575E-2</v>
      </c>
      <c r="M4939" s="28" t="str">
        <f>_xlfn.IFS(OR(J4939=0,K4939=0,L4939=""), "Incomplete Data", OR(L4939&gt;$M$5,L4939&lt;-$M$5),"FALSE",  OR(L4939&lt;=$M$5,L4939&gt;-$M$5), "TRUE")</f>
        <v>TRUE</v>
      </c>
      <c r="N4939" s="31" t="s">
        <v>41</v>
      </c>
      <c r="O4939" s="29" t="s">
        <v>1475</v>
      </c>
      <c r="P4939"/>
      <c r="Q4939"/>
      <c r="R4939"/>
      <c r="S4939"/>
      <c r="T4939"/>
      <c r="U4939"/>
      <c r="V4939"/>
      <c r="W4939"/>
    </row>
    <row r="4940" spans="1:23" ht="27" customHeight="1" thickBot="1" x14ac:dyDescent="0.3">
      <c r="A4940" s="98">
        <v>21071</v>
      </c>
      <c r="B4940" s="78">
        <v>5111</v>
      </c>
      <c r="C4940" s="79" t="s">
        <v>51</v>
      </c>
      <c r="D4940" s="80">
        <v>43536.75</v>
      </c>
      <c r="E4940" s="78" t="s">
        <v>39</v>
      </c>
      <c r="F4940" s="171">
        <v>43536.715277777781</v>
      </c>
      <c r="G4940" s="51">
        <f t="shared" si="613"/>
        <v>3.4722222218988463E-2</v>
      </c>
      <c r="H4940" s="31" t="str">
        <f t="shared" si="606"/>
        <v>TOO LATE</v>
      </c>
      <c r="J4940" s="171">
        <v>43536.75277777778</v>
      </c>
      <c r="K4940" s="171">
        <v>43536.761111111111</v>
      </c>
      <c r="L4940" s="27">
        <f>IF(OR(K4940="",J4940=""), "Incomplete Data", K4940-J4940)</f>
        <v>8.333333331393078E-3</v>
      </c>
      <c r="M4940" s="28" t="str">
        <f>_xlfn.IFS(OR(J4940=0,K4940=0,L4940=""), "Incomplete Data", OR(L4940&gt;$M$5,L4940&lt;-$M$5),"FALSE",  OR(L4940&lt;=$M$5,L4940&gt;-$M$5), "TRUE")</f>
        <v>TRUE</v>
      </c>
      <c r="N4940" s="31" t="s">
        <v>39</v>
      </c>
      <c r="O4940" s="29" t="s">
        <v>821</v>
      </c>
      <c r="P4940"/>
      <c r="Q4940"/>
      <c r="R4940"/>
      <c r="S4940"/>
      <c r="T4940"/>
      <c r="U4940"/>
      <c r="V4940"/>
      <c r="W4940"/>
    </row>
    <row r="4941" spans="1:23" ht="27" customHeight="1" thickBot="1" x14ac:dyDescent="0.3">
      <c r="A4941" s="97">
        <v>21071</v>
      </c>
      <c r="B4941" s="74">
        <v>5114</v>
      </c>
      <c r="C4941" s="75" t="s">
        <v>51</v>
      </c>
      <c r="D4941" s="76">
        <v>43538.486111111109</v>
      </c>
      <c r="E4941" s="74" t="s">
        <v>41</v>
      </c>
      <c r="F4941" s="171">
        <v>43538.402083333334</v>
      </c>
      <c r="G4941" s="51">
        <f t="shared" si="613"/>
        <v>8.4027777775190771E-2</v>
      </c>
      <c r="H4941" s="31" t="str">
        <f t="shared" si="606"/>
        <v>ACCEPTABLE</v>
      </c>
      <c r="J4941" s="171">
        <v>43538.490972222222</v>
      </c>
      <c r="K4941" s="171">
        <v>43538.5</v>
      </c>
      <c r="L4941" s="27">
        <f t="shared" ref="L4941" si="616">IF(OR(K4941="",J4941=""), "Incomplete Data", K4941-J4941)</f>
        <v>9.0277777781011537E-3</v>
      </c>
      <c r="M4941" s="28" t="str">
        <f>_xlfn.IFS(OR(J4941=0,K4941=0,L4941=""), "Incomplete Data", OR(L4941&gt;$M$5,L4941&lt;-$M$5),"FALSE",  OR(L4941&lt;=$M$5,L4941&gt;-$M$5), "TRUE")</f>
        <v>TRUE</v>
      </c>
      <c r="N4941" s="31" t="s">
        <v>41</v>
      </c>
      <c r="O4941" s="29" t="s">
        <v>821</v>
      </c>
      <c r="P4941"/>
      <c r="Q4941"/>
      <c r="R4941"/>
      <c r="S4941"/>
      <c r="T4941"/>
      <c r="U4941"/>
      <c r="V4941"/>
      <c r="W4941"/>
    </row>
    <row r="4942" spans="1:23" ht="27" customHeight="1" thickBot="1" x14ac:dyDescent="0.3">
      <c r="A4942" s="97">
        <v>21071</v>
      </c>
      <c r="B4942" s="74">
        <v>5115</v>
      </c>
      <c r="C4942" s="75" t="s">
        <v>2119</v>
      </c>
      <c r="D4942" s="76">
        <v>43538.513888888891</v>
      </c>
      <c r="E4942" s="74" t="s">
        <v>39</v>
      </c>
      <c r="F4942" s="171">
        <v>43538.402083333334</v>
      </c>
      <c r="G4942" s="51">
        <f t="shared" si="613"/>
        <v>0.11180555555620231</v>
      </c>
      <c r="H4942" s="31" t="str">
        <f t="shared" si="606"/>
        <v>ACCEPTABLE</v>
      </c>
      <c r="J4942" s="171">
        <v>43538.51666666667</v>
      </c>
      <c r="K4942" s="171">
        <v>43538.527083333334</v>
      </c>
      <c r="L4942" s="27">
        <f>IF(OR(K4942="",J4942=""), "Incomplete Data", K4942-J4942)</f>
        <v>1.0416666664241347E-2</v>
      </c>
      <c r="M4942" s="28" t="str">
        <f>_xlfn.IFS(OR(J4942=0,K4942=0,L4942=""), "Incomplete Data", OR(L4942&gt;$M$5,L4942&lt;-$M$5),"FALSE",  OR(L4942&lt;=$M$5,L4942&gt;-$M$5), "TRUE")</f>
        <v>TRUE</v>
      </c>
      <c r="N4942" s="31" t="s">
        <v>39</v>
      </c>
      <c r="O4942" s="29" t="s">
        <v>621</v>
      </c>
      <c r="P4942"/>
      <c r="Q4942"/>
      <c r="R4942"/>
      <c r="S4942"/>
      <c r="T4942"/>
      <c r="U4942"/>
      <c r="V4942"/>
      <c r="W4942"/>
    </row>
    <row r="4943" spans="1:23" ht="27" customHeight="1" thickBot="1" x14ac:dyDescent="0.3">
      <c r="A4943" s="97">
        <v>21073</v>
      </c>
      <c r="B4943" s="74">
        <v>5116</v>
      </c>
      <c r="C4943" s="75" t="s">
        <v>2119</v>
      </c>
      <c r="D4943" s="76">
        <v>43538.590277777781</v>
      </c>
      <c r="E4943" s="74" t="s">
        <v>41</v>
      </c>
      <c r="F4943" s="171">
        <v>43538.402083333334</v>
      </c>
      <c r="G4943" s="51">
        <f t="shared" si="613"/>
        <v>0.18819444444670808</v>
      </c>
      <c r="H4943" s="31" t="str">
        <f t="shared" si="606"/>
        <v>ACCEPTABLE</v>
      </c>
      <c r="J4943" s="171">
        <v>43538.568055555559</v>
      </c>
      <c r="K4943" s="171">
        <v>43538.57916666667</v>
      </c>
      <c r="L4943" s="27">
        <f t="shared" ref="L4943:L4998" si="617">IF(OR(K4943="",J4943=""), "Incomplete Data", K4943-J4943)</f>
        <v>1.1111111110949423E-2</v>
      </c>
      <c r="M4943" s="28" t="str">
        <f t="shared" ref="M4943:M4998" si="618">_xlfn.IFS(OR(J4943=0,K4943=0,L4943=""), "Incomplete Data", OR(L4943&gt;$M$5,L4943&lt;-$M$5),"FALSE",  OR(L4943&lt;=$M$5,L4943&gt;-$M$5), "TRUE")</f>
        <v>TRUE</v>
      </c>
      <c r="N4943" s="31" t="s">
        <v>41</v>
      </c>
      <c r="O4943" s="29" t="s">
        <v>829</v>
      </c>
      <c r="P4943"/>
      <c r="Q4943"/>
      <c r="R4943"/>
      <c r="S4943"/>
      <c r="T4943"/>
      <c r="U4943"/>
      <c r="V4943"/>
      <c r="W4943"/>
    </row>
    <row r="4944" spans="1:23" ht="27" customHeight="1" thickBot="1" x14ac:dyDescent="0.3">
      <c r="A4944" s="97">
        <v>21073</v>
      </c>
      <c r="B4944" s="74">
        <v>5117</v>
      </c>
      <c r="C4944" s="75" t="s">
        <v>99</v>
      </c>
      <c r="D4944" s="76">
        <v>43538.625</v>
      </c>
      <c r="E4944" s="74" t="s">
        <v>39</v>
      </c>
      <c r="F4944" s="171">
        <v>43538.402083333334</v>
      </c>
      <c r="G4944" s="51">
        <f t="shared" si="613"/>
        <v>0.22291666666569654</v>
      </c>
      <c r="H4944" s="31" t="str">
        <f t="shared" si="606"/>
        <v>ACCEPTABLE</v>
      </c>
      <c r="J4944" s="171">
        <v>43538.6</v>
      </c>
      <c r="K4944" s="171">
        <v>43538.611805555556</v>
      </c>
      <c r="L4944" s="27">
        <f t="shared" si="617"/>
        <v>1.1805555557657499E-2</v>
      </c>
      <c r="M4944" s="28" t="str">
        <f t="shared" si="618"/>
        <v>TRUE</v>
      </c>
      <c r="N4944" s="31" t="s">
        <v>39</v>
      </c>
      <c r="O4944" s="29" t="s">
        <v>648</v>
      </c>
      <c r="P4944"/>
      <c r="Q4944"/>
      <c r="R4944"/>
      <c r="S4944"/>
      <c r="T4944"/>
      <c r="U4944"/>
      <c r="V4944"/>
      <c r="W4944"/>
    </row>
    <row r="4945" spans="1:23" ht="27" customHeight="1" thickBot="1" x14ac:dyDescent="0.3">
      <c r="A4945" s="98">
        <v>21074</v>
      </c>
      <c r="B4945" s="78">
        <v>5118</v>
      </c>
      <c r="C4945" s="79" t="s">
        <v>2119</v>
      </c>
      <c r="D4945" s="80">
        <v>43538.673611111109</v>
      </c>
      <c r="E4945" s="78" t="s">
        <v>41</v>
      </c>
      <c r="F4945" s="171">
        <v>43538.402083333334</v>
      </c>
      <c r="G4945" s="51">
        <f t="shared" si="613"/>
        <v>0.27152777777519077</v>
      </c>
      <c r="H4945" s="31" t="str">
        <f t="shared" si="606"/>
        <v>ACCEPTABLE</v>
      </c>
      <c r="J4945" s="171">
        <v>43538.656944444447</v>
      </c>
      <c r="K4945" s="171">
        <v>43538.667361111111</v>
      </c>
      <c r="L4945" s="27">
        <f t="shared" si="617"/>
        <v>1.0416666664241347E-2</v>
      </c>
      <c r="M4945" s="28" t="str">
        <f t="shared" si="618"/>
        <v>TRUE</v>
      </c>
      <c r="N4945" s="31" t="s">
        <v>41</v>
      </c>
      <c r="O4945" s="29" t="s">
        <v>1714</v>
      </c>
      <c r="P4945"/>
      <c r="Q4945"/>
      <c r="R4945"/>
      <c r="S4945"/>
      <c r="T4945"/>
      <c r="U4945"/>
      <c r="V4945"/>
      <c r="W4945"/>
    </row>
    <row r="4946" spans="1:23" ht="27" customHeight="1" thickBot="1" x14ac:dyDescent="0.3">
      <c r="A4946" s="98">
        <v>21074</v>
      </c>
      <c r="B4946" s="78">
        <v>5119</v>
      </c>
      <c r="C4946" s="79" t="s">
        <v>99</v>
      </c>
      <c r="D4946" s="80">
        <v>43538.708333333336</v>
      </c>
      <c r="E4946" s="78" t="s">
        <v>39</v>
      </c>
      <c r="F4946" s="171">
        <v>43538.402083333334</v>
      </c>
      <c r="G4946" s="51">
        <f t="shared" si="613"/>
        <v>0.30625000000145519</v>
      </c>
      <c r="H4946" s="31" t="str">
        <f t="shared" si="606"/>
        <v>ACCEPTABLE</v>
      </c>
      <c r="J4946" s="171">
        <v>43538.6875</v>
      </c>
      <c r="K4946" s="171">
        <v>43538.695833333331</v>
      </c>
      <c r="L4946" s="27">
        <f t="shared" si="617"/>
        <v>8.333333331393078E-3</v>
      </c>
      <c r="M4946" s="28" t="str">
        <f t="shared" si="618"/>
        <v>TRUE</v>
      </c>
      <c r="N4946" s="31" t="s">
        <v>39</v>
      </c>
      <c r="O4946" s="29" t="s">
        <v>633</v>
      </c>
      <c r="P4946"/>
      <c r="Q4946"/>
      <c r="R4946"/>
      <c r="S4946"/>
      <c r="T4946"/>
      <c r="U4946"/>
      <c r="V4946"/>
      <c r="W4946"/>
    </row>
    <row r="4947" spans="1:23" ht="27" customHeight="1" thickBot="1" x14ac:dyDescent="0.3">
      <c r="A4947" s="97">
        <v>21075</v>
      </c>
      <c r="B4947" s="74">
        <v>5120</v>
      </c>
      <c r="C4947" s="75" t="s">
        <v>1905</v>
      </c>
      <c r="D4947" s="76">
        <v>43538.982638888891</v>
      </c>
      <c r="E4947" s="74" t="s">
        <v>41</v>
      </c>
      <c r="F4947" s="171">
        <v>43538.762499999997</v>
      </c>
      <c r="G4947" s="51">
        <f t="shared" si="613"/>
        <v>0.22013888889341615</v>
      </c>
      <c r="H4947" s="31" t="str">
        <f t="shared" si="606"/>
        <v>ACCEPTABLE</v>
      </c>
      <c r="J4947" s="171">
        <v>43538.928472222222</v>
      </c>
      <c r="K4947" s="171">
        <v>43538.931944444441</v>
      </c>
      <c r="L4947" s="27">
        <f t="shared" si="617"/>
        <v>3.4722222189884633E-3</v>
      </c>
      <c r="M4947" s="28" t="str">
        <f t="shared" si="618"/>
        <v>TRUE</v>
      </c>
      <c r="N4947" s="31" t="s">
        <v>41</v>
      </c>
      <c r="O4947" s="29" t="s">
        <v>2225</v>
      </c>
      <c r="P4947"/>
      <c r="Q4947"/>
      <c r="R4947"/>
      <c r="S4947"/>
      <c r="T4947"/>
      <c r="U4947"/>
      <c r="V4947"/>
      <c r="W4947"/>
    </row>
    <row r="4948" spans="1:23" ht="27" customHeight="1" thickBot="1" x14ac:dyDescent="0.3">
      <c r="A4948" s="97">
        <v>21075</v>
      </c>
      <c r="B4948" s="74">
        <v>5121</v>
      </c>
      <c r="C4948" s="75" t="s">
        <v>1905</v>
      </c>
      <c r="D4948" s="76">
        <v>43539.000694444447</v>
      </c>
      <c r="E4948" s="74" t="s">
        <v>39</v>
      </c>
      <c r="F4948" s="171">
        <v>43538.762499999997</v>
      </c>
      <c r="G4948" s="51">
        <f t="shared" si="613"/>
        <v>0.23819444444961846</v>
      </c>
      <c r="H4948" s="31" t="str">
        <f t="shared" si="606"/>
        <v>ACCEPTABLE</v>
      </c>
      <c r="J4948" s="171">
        <v>43538.951388888891</v>
      </c>
      <c r="K4948" s="171">
        <v>43538.962500000001</v>
      </c>
      <c r="L4948" s="27">
        <f t="shared" si="617"/>
        <v>1.1111111110949423E-2</v>
      </c>
      <c r="M4948" s="28" t="str">
        <f t="shared" si="618"/>
        <v>TRUE</v>
      </c>
      <c r="N4948" s="31" t="s">
        <v>39</v>
      </c>
      <c r="O4948" s="29" t="s">
        <v>1929</v>
      </c>
      <c r="P4948"/>
      <c r="Q4948"/>
      <c r="R4948"/>
      <c r="S4948"/>
      <c r="T4948"/>
      <c r="U4948"/>
      <c r="V4948"/>
      <c r="W4948"/>
    </row>
    <row r="4949" spans="1:23" ht="27" customHeight="1" thickBot="1" x14ac:dyDescent="0.3">
      <c r="A4949" s="98">
        <v>21074</v>
      </c>
      <c r="B4949" s="78">
        <v>5122</v>
      </c>
      <c r="C4949" s="79" t="s">
        <v>51</v>
      </c>
      <c r="D4949" s="80">
        <v>43539.756944444445</v>
      </c>
      <c r="E4949" s="78" t="s">
        <v>41</v>
      </c>
      <c r="F4949" s="171">
        <v>43539.67291666667</v>
      </c>
      <c r="G4949" s="51">
        <f t="shared" si="613"/>
        <v>8.4027777775190771E-2</v>
      </c>
      <c r="H4949" s="31" t="str">
        <f t="shared" si="606"/>
        <v>ACCEPTABLE</v>
      </c>
      <c r="J4949" s="171">
        <v>43539.75</v>
      </c>
      <c r="K4949" s="171">
        <v>43539.758333333331</v>
      </c>
      <c r="L4949" s="27">
        <f t="shared" si="617"/>
        <v>8.333333331393078E-3</v>
      </c>
      <c r="M4949" s="28" t="str">
        <f t="shared" si="618"/>
        <v>TRUE</v>
      </c>
      <c r="N4949" s="31" t="s">
        <v>41</v>
      </c>
      <c r="O4949" s="29" t="s">
        <v>648</v>
      </c>
      <c r="P4949"/>
      <c r="Q4949"/>
      <c r="R4949"/>
      <c r="S4949"/>
      <c r="T4949"/>
      <c r="U4949"/>
      <c r="V4949"/>
      <c r="W4949"/>
    </row>
    <row r="4950" spans="1:23" ht="27" customHeight="1" thickBot="1" x14ac:dyDescent="0.3">
      <c r="A4950" s="97">
        <v>21074</v>
      </c>
      <c r="B4950" s="74">
        <v>5123</v>
      </c>
      <c r="C4950" s="75" t="s">
        <v>2119</v>
      </c>
      <c r="D4950" s="76">
        <v>43539.795138888891</v>
      </c>
      <c r="E4950" s="74" t="s">
        <v>39</v>
      </c>
      <c r="F4950" s="171">
        <v>43539.67291666667</v>
      </c>
      <c r="G4950" s="51">
        <f t="shared" si="613"/>
        <v>0.12222222222044365</v>
      </c>
      <c r="H4950" s="31" t="str">
        <f t="shared" si="606"/>
        <v>ACCEPTABLE</v>
      </c>
      <c r="J4950" s="171">
        <v>43539.78402777778</v>
      </c>
      <c r="K4950" s="171">
        <v>43539.795138888891</v>
      </c>
      <c r="L4950" s="27">
        <f t="shared" si="617"/>
        <v>1.1111111110949423E-2</v>
      </c>
      <c r="M4950" s="28" t="str">
        <f t="shared" si="618"/>
        <v>TRUE</v>
      </c>
      <c r="N4950" s="31" t="s">
        <v>39</v>
      </c>
      <c r="O4950" s="29" t="s">
        <v>1050</v>
      </c>
      <c r="P4950"/>
      <c r="Q4950"/>
      <c r="R4950"/>
      <c r="S4950"/>
      <c r="T4950"/>
      <c r="U4950"/>
      <c r="V4950"/>
      <c r="W4950"/>
    </row>
    <row r="4951" spans="1:23" ht="27" customHeight="1" thickBot="1" x14ac:dyDescent="0.3">
      <c r="A4951" s="97">
        <v>21075</v>
      </c>
      <c r="B4951" s="74">
        <v>5124</v>
      </c>
      <c r="C4951" s="75" t="s">
        <v>1905</v>
      </c>
      <c r="D4951" s="76">
        <v>43539.84375</v>
      </c>
      <c r="E4951" s="74" t="s">
        <v>41</v>
      </c>
      <c r="F4951" s="171">
        <v>43539.67291666667</v>
      </c>
      <c r="G4951" s="51">
        <f t="shared" si="613"/>
        <v>0.17083333332993789</v>
      </c>
      <c r="H4951" s="31" t="str">
        <f t="shared" si="606"/>
        <v>ACCEPTABLE</v>
      </c>
      <c r="J4951" s="171">
        <v>43539.814583333333</v>
      </c>
      <c r="K4951" s="171">
        <v>43539.823611111111</v>
      </c>
      <c r="L4951" s="27">
        <f t="shared" si="617"/>
        <v>9.0277777781011537E-3</v>
      </c>
      <c r="M4951" s="28" t="str">
        <f t="shared" si="618"/>
        <v>TRUE</v>
      </c>
      <c r="N4951" s="31" t="s">
        <v>41</v>
      </c>
      <c r="O4951" s="29" t="s">
        <v>1936</v>
      </c>
      <c r="P4951"/>
      <c r="Q4951"/>
      <c r="R4951"/>
      <c r="S4951"/>
      <c r="T4951"/>
      <c r="U4951"/>
      <c r="V4951"/>
      <c r="W4951"/>
    </row>
    <row r="4952" spans="1:23" ht="27" customHeight="1" thickBot="1" x14ac:dyDescent="0.3">
      <c r="A4952" s="97">
        <v>21075</v>
      </c>
      <c r="B4952" s="74">
        <v>5125</v>
      </c>
      <c r="C4952" s="75" t="s">
        <v>1905</v>
      </c>
      <c r="D4952" s="76">
        <v>43539.864583333336</v>
      </c>
      <c r="E4952" s="74" t="s">
        <v>39</v>
      </c>
      <c r="F4952" s="171">
        <v>43539.67291666667</v>
      </c>
      <c r="G4952" s="51">
        <f t="shared" si="613"/>
        <v>0.19166666666569654</v>
      </c>
      <c r="H4952" s="31" t="str">
        <f t="shared" si="606"/>
        <v>ACCEPTABLE</v>
      </c>
      <c r="J4952" s="171">
        <v>43539.834027777775</v>
      </c>
      <c r="K4952" s="171">
        <v>43539.845833333333</v>
      </c>
      <c r="L4952" s="27">
        <f t="shared" si="617"/>
        <v>1.1805555557657499E-2</v>
      </c>
      <c r="M4952" s="28" t="str">
        <f t="shared" si="618"/>
        <v>TRUE</v>
      </c>
      <c r="N4952" s="31" t="s">
        <v>39</v>
      </c>
      <c r="O4952" s="29" t="s">
        <v>1936</v>
      </c>
      <c r="P4952"/>
      <c r="Q4952"/>
      <c r="R4952"/>
      <c r="S4952"/>
      <c r="T4952"/>
      <c r="U4952"/>
      <c r="V4952"/>
      <c r="W4952"/>
    </row>
    <row r="4953" spans="1:23" ht="27" customHeight="1" thickBot="1" x14ac:dyDescent="0.3">
      <c r="A4953" s="97">
        <v>21073</v>
      </c>
      <c r="B4953" s="74">
        <v>5126</v>
      </c>
      <c r="C4953" s="75" t="s">
        <v>178</v>
      </c>
      <c r="D4953" s="76">
        <v>43539.885416666664</v>
      </c>
      <c r="E4953" s="74" t="s">
        <v>41</v>
      </c>
      <c r="F4953" s="171">
        <v>43539.67291666667</v>
      </c>
      <c r="G4953" s="51">
        <f t="shared" si="613"/>
        <v>0.21249999999417923</v>
      </c>
      <c r="H4953" s="31" t="str">
        <f t="shared" si="606"/>
        <v>ACCEPTABLE</v>
      </c>
      <c r="J4953" s="171">
        <v>43539.857638888891</v>
      </c>
      <c r="K4953" s="171">
        <v>43539.865972222222</v>
      </c>
      <c r="L4953" s="27">
        <f t="shared" si="617"/>
        <v>8.333333331393078E-3</v>
      </c>
      <c r="M4953" s="28" t="str">
        <f t="shared" si="618"/>
        <v>TRUE</v>
      </c>
      <c r="N4953" s="31" t="s">
        <v>41</v>
      </c>
      <c r="O4953" s="29" t="s">
        <v>633</v>
      </c>
      <c r="P4953"/>
      <c r="Q4953"/>
      <c r="R4953"/>
      <c r="S4953"/>
      <c r="T4953"/>
      <c r="U4953"/>
      <c r="V4953"/>
      <c r="W4953"/>
    </row>
    <row r="4954" spans="1:23" ht="27" customHeight="1" thickBot="1" x14ac:dyDescent="0.3">
      <c r="A4954" s="97">
        <v>21073</v>
      </c>
      <c r="B4954" s="74">
        <v>5127</v>
      </c>
      <c r="C4954" s="75" t="s">
        <v>178</v>
      </c>
      <c r="D4954" s="76">
        <v>43539.9375</v>
      </c>
      <c r="E4954" s="74" t="s">
        <v>39</v>
      </c>
      <c r="F4954" s="171">
        <v>43539.67291666667</v>
      </c>
      <c r="G4954" s="51">
        <f t="shared" si="613"/>
        <v>0.26458333332993789</v>
      </c>
      <c r="H4954" s="31" t="str">
        <f t="shared" ref="H4954:H5011" si="619">IF(D4954-F4954&lt;0,"TOO LATE",IF(G4954="","",IF(OR(DAY(D4954-F4954)&gt;1,AND(HOUR(D4954-F4954)&gt;HOUR("0:59"),(SIGN(D4954-F4954)=1))),"ACCEPTABLE","TOO LATE")))</f>
        <v>ACCEPTABLE</v>
      </c>
      <c r="J4954" s="171">
        <v>43539.92291666667</v>
      </c>
      <c r="K4954" s="171">
        <v>43539.929861111108</v>
      </c>
      <c r="L4954" s="27">
        <f t="shared" si="617"/>
        <v>6.9444444379769266E-3</v>
      </c>
      <c r="M4954" s="28" t="str">
        <f t="shared" si="618"/>
        <v>TRUE</v>
      </c>
      <c r="N4954" s="31" t="s">
        <v>39</v>
      </c>
      <c r="O4954" s="29" t="s">
        <v>812</v>
      </c>
      <c r="P4954"/>
      <c r="Q4954"/>
      <c r="R4954"/>
      <c r="S4954"/>
      <c r="T4954"/>
      <c r="U4954"/>
      <c r="V4954"/>
      <c r="W4954"/>
    </row>
    <row r="4955" spans="1:23" ht="27" customHeight="1" thickBot="1" x14ac:dyDescent="0.3">
      <c r="A4955" s="97">
        <v>21076</v>
      </c>
      <c r="B4955" s="74">
        <v>5128</v>
      </c>
      <c r="C4955" s="75" t="s">
        <v>2119</v>
      </c>
      <c r="D4955" s="76">
        <v>43541.402777777781</v>
      </c>
      <c r="E4955" s="74" t="s">
        <v>41</v>
      </c>
      <c r="F4955" s="171">
        <v>43541.268055555556</v>
      </c>
      <c r="G4955" s="51">
        <f t="shared" si="613"/>
        <v>0.13472222222480923</v>
      </c>
      <c r="H4955" s="31" t="str">
        <f t="shared" si="619"/>
        <v>ACCEPTABLE</v>
      </c>
      <c r="J4955" s="171">
        <v>43541.402083333334</v>
      </c>
      <c r="K4955" s="171">
        <v>43541.414583333331</v>
      </c>
      <c r="L4955" s="27">
        <f t="shared" si="617"/>
        <v>1.2499999997089617E-2</v>
      </c>
      <c r="M4955" s="28" t="str">
        <f t="shared" si="618"/>
        <v>TRUE</v>
      </c>
      <c r="N4955" s="31" t="s">
        <v>41</v>
      </c>
      <c r="O4955" s="29" t="s">
        <v>2226</v>
      </c>
      <c r="P4955"/>
      <c r="Q4955"/>
      <c r="R4955"/>
      <c r="S4955"/>
      <c r="T4955"/>
      <c r="U4955"/>
      <c r="V4955"/>
      <c r="W4955"/>
    </row>
    <row r="4956" spans="1:23" ht="27" customHeight="1" thickBot="1" x14ac:dyDescent="0.3">
      <c r="A4956" s="97">
        <v>21073</v>
      </c>
      <c r="B4956" s="74">
        <v>5131</v>
      </c>
      <c r="C4956" s="75" t="s">
        <v>2119</v>
      </c>
      <c r="D4956" s="76">
        <v>43541.451388888891</v>
      </c>
      <c r="E4956" s="74" t="s">
        <v>39</v>
      </c>
      <c r="F4956" s="171">
        <v>43541.268055555556</v>
      </c>
      <c r="G4956" s="51">
        <f t="shared" si="613"/>
        <v>0.18333333333430346</v>
      </c>
      <c r="H4956" s="31" t="str">
        <f t="shared" si="619"/>
        <v>ACCEPTABLE</v>
      </c>
      <c r="J4956" s="171">
        <v>43541.451388888891</v>
      </c>
      <c r="K4956" s="171">
        <v>43541.463888888888</v>
      </c>
      <c r="L4956" s="27">
        <f t="shared" si="617"/>
        <v>1.2499999997089617E-2</v>
      </c>
      <c r="M4956" s="28" t="str">
        <f t="shared" si="618"/>
        <v>TRUE</v>
      </c>
      <c r="N4956" s="31" t="s">
        <v>39</v>
      </c>
      <c r="O4956" s="29" t="s">
        <v>2227</v>
      </c>
      <c r="P4956"/>
      <c r="Q4956"/>
      <c r="R4956"/>
      <c r="S4956"/>
      <c r="T4956"/>
      <c r="U4956"/>
      <c r="V4956"/>
      <c r="W4956"/>
    </row>
    <row r="4957" spans="1:23" ht="27" customHeight="1" thickBot="1" x14ac:dyDescent="0.3">
      <c r="A4957" s="97">
        <v>21077</v>
      </c>
      <c r="B4957" s="74">
        <v>5132</v>
      </c>
      <c r="C4957" s="75" t="s">
        <v>1905</v>
      </c>
      <c r="D4957" s="76">
        <v>43541.506944444445</v>
      </c>
      <c r="E4957" s="74" t="s">
        <v>41</v>
      </c>
      <c r="F4957" s="171">
        <v>43541.268055555556</v>
      </c>
      <c r="G4957" s="51">
        <f t="shared" si="613"/>
        <v>0.23888888888905058</v>
      </c>
      <c r="H4957" s="31" t="str">
        <f t="shared" si="619"/>
        <v>ACCEPTABLE</v>
      </c>
      <c r="J4957" s="171">
        <v>43541.487500000003</v>
      </c>
      <c r="K4957" s="171">
        <v>43541.49722222222</v>
      </c>
      <c r="L4957" s="27">
        <f t="shared" si="617"/>
        <v>9.7222222175332718E-3</v>
      </c>
      <c r="M4957" s="28" t="str">
        <f t="shared" si="618"/>
        <v>TRUE</v>
      </c>
      <c r="N4957" s="31" t="s">
        <v>41</v>
      </c>
      <c r="O4957" s="29" t="s">
        <v>2228</v>
      </c>
      <c r="P4957"/>
      <c r="Q4957"/>
      <c r="R4957"/>
      <c r="S4957"/>
      <c r="T4957"/>
      <c r="U4957"/>
      <c r="V4957"/>
      <c r="W4957"/>
    </row>
    <row r="4958" spans="1:23" ht="27" customHeight="1" thickBot="1" x14ac:dyDescent="0.3">
      <c r="A4958" s="97">
        <v>21077</v>
      </c>
      <c r="B4958" s="74">
        <v>5133</v>
      </c>
      <c r="C4958" s="75" t="s">
        <v>1905</v>
      </c>
      <c r="D4958" s="76">
        <v>43541.53125</v>
      </c>
      <c r="E4958" s="74" t="s">
        <v>39</v>
      </c>
      <c r="F4958" s="171">
        <v>43541.268055555556</v>
      </c>
      <c r="G4958" s="51">
        <f t="shared" si="613"/>
        <v>0.26319444444379769</v>
      </c>
      <c r="H4958" s="31" t="str">
        <f t="shared" si="619"/>
        <v>ACCEPTABLE</v>
      </c>
      <c r="J4958" s="171">
        <v>43541.508333333331</v>
      </c>
      <c r="K4958" s="171">
        <v>43541.518750000003</v>
      </c>
      <c r="L4958" s="27">
        <f t="shared" si="617"/>
        <v>1.0416666671517305E-2</v>
      </c>
      <c r="M4958" s="28" t="str">
        <f t="shared" si="618"/>
        <v>TRUE</v>
      </c>
      <c r="N4958" s="31" t="s">
        <v>39</v>
      </c>
      <c r="O4958" s="29" t="s">
        <v>2228</v>
      </c>
      <c r="P4958"/>
      <c r="Q4958"/>
      <c r="R4958"/>
      <c r="S4958"/>
      <c r="T4958"/>
      <c r="U4958"/>
      <c r="V4958"/>
      <c r="W4958"/>
    </row>
    <row r="4959" spans="1:23" ht="27" customHeight="1" thickBot="1" x14ac:dyDescent="0.3">
      <c r="A4959" s="97">
        <v>21076</v>
      </c>
      <c r="B4959" s="74">
        <v>5134</v>
      </c>
      <c r="C4959" s="75" t="s">
        <v>99</v>
      </c>
      <c r="D4959" s="76">
        <v>43543.236111111109</v>
      </c>
      <c r="E4959" s="74" t="s">
        <v>41</v>
      </c>
      <c r="F4959" s="171">
        <v>43543.208333333336</v>
      </c>
      <c r="G4959" s="51">
        <f t="shared" si="613"/>
        <v>2.7777777773735579E-2</v>
      </c>
      <c r="H4959" s="31" t="str">
        <f t="shared" si="619"/>
        <v>TOO LATE</v>
      </c>
      <c r="J4959" s="171">
        <v>43543.239583333336</v>
      </c>
      <c r="K4959" s="171">
        <v>43543.247916666667</v>
      </c>
      <c r="L4959" s="27">
        <f t="shared" si="617"/>
        <v>8.333333331393078E-3</v>
      </c>
      <c r="M4959" s="28" t="str">
        <f t="shared" si="618"/>
        <v>TRUE</v>
      </c>
      <c r="N4959" s="31" t="s">
        <v>41</v>
      </c>
      <c r="O4959" s="29" t="s">
        <v>2229</v>
      </c>
      <c r="P4959"/>
      <c r="Q4959"/>
      <c r="R4959"/>
      <c r="S4959"/>
      <c r="T4959"/>
      <c r="U4959"/>
      <c r="V4959"/>
      <c r="W4959"/>
    </row>
    <row r="4960" spans="1:23" ht="27" customHeight="1" thickBot="1" x14ac:dyDescent="0.3">
      <c r="A4960" s="97">
        <v>21076</v>
      </c>
      <c r="B4960" s="74">
        <v>5135</v>
      </c>
      <c r="C4960" s="75" t="s">
        <v>2119</v>
      </c>
      <c r="D4960" s="76">
        <v>43543.263888888891</v>
      </c>
      <c r="E4960" s="74" t="s">
        <v>39</v>
      </c>
      <c r="F4960" s="171">
        <v>43543.208333333336</v>
      </c>
      <c r="G4960" s="51">
        <f t="shared" si="613"/>
        <v>5.5555555554747116E-2</v>
      </c>
      <c r="H4960" s="31" t="str">
        <f t="shared" si="619"/>
        <v>ACCEPTABLE</v>
      </c>
      <c r="J4960" s="171">
        <v>43543.269444444442</v>
      </c>
      <c r="K4960" s="171">
        <v>43543.281944444447</v>
      </c>
      <c r="L4960" s="27">
        <f t="shared" si="617"/>
        <v>1.2500000004365575E-2</v>
      </c>
      <c r="M4960" s="28" t="str">
        <f t="shared" si="618"/>
        <v>TRUE</v>
      </c>
      <c r="N4960" s="31" t="s">
        <v>39</v>
      </c>
      <c r="O4960" s="29" t="s">
        <v>2230</v>
      </c>
      <c r="P4960"/>
      <c r="Q4960"/>
      <c r="R4960"/>
      <c r="S4960"/>
      <c r="T4960"/>
      <c r="U4960"/>
      <c r="V4960"/>
      <c r="W4960"/>
    </row>
    <row r="4961" spans="1:23" ht="27" customHeight="1" thickBot="1" x14ac:dyDescent="0.3">
      <c r="A4961" s="97">
        <v>21078</v>
      </c>
      <c r="B4961" s="74">
        <v>5136</v>
      </c>
      <c r="C4961" s="75" t="s">
        <v>1905</v>
      </c>
      <c r="D4961" s="76">
        <v>43543.416666666664</v>
      </c>
      <c r="E4961" s="74" t="s">
        <v>41</v>
      </c>
      <c r="F4961" s="171">
        <v>43543.208333333336</v>
      </c>
      <c r="G4961" s="51">
        <f t="shared" si="613"/>
        <v>0.20833333332848269</v>
      </c>
      <c r="H4961" s="31" t="str">
        <f t="shared" si="619"/>
        <v>ACCEPTABLE</v>
      </c>
      <c r="J4961" s="171">
        <v>43543.440972222219</v>
      </c>
      <c r="K4961" s="171">
        <v>43543.45208333333</v>
      </c>
      <c r="L4961" s="27">
        <f t="shared" si="617"/>
        <v>1.1111111110949423E-2</v>
      </c>
      <c r="M4961" s="28" t="str">
        <f t="shared" si="618"/>
        <v>TRUE</v>
      </c>
      <c r="N4961" s="31" t="s">
        <v>41</v>
      </c>
      <c r="O4961" s="29" t="s">
        <v>2231</v>
      </c>
      <c r="P4961"/>
      <c r="Q4961"/>
      <c r="R4961"/>
      <c r="S4961"/>
      <c r="T4961"/>
      <c r="U4961"/>
      <c r="V4961"/>
      <c r="W4961"/>
    </row>
    <row r="4962" spans="1:23" ht="27" customHeight="1" thickBot="1" x14ac:dyDescent="0.3">
      <c r="A4962" s="97">
        <v>21078</v>
      </c>
      <c r="B4962" s="74">
        <v>5137</v>
      </c>
      <c r="C4962" s="75" t="s">
        <v>1905</v>
      </c>
      <c r="D4962" s="76">
        <v>43543.434027777781</v>
      </c>
      <c r="E4962" s="74" t="s">
        <v>39</v>
      </c>
      <c r="F4962" s="171">
        <v>43543.208333333336</v>
      </c>
      <c r="G4962" s="51">
        <f t="shared" si="613"/>
        <v>0.22569444444525288</v>
      </c>
      <c r="H4962" s="31" t="str">
        <f t="shared" si="619"/>
        <v>ACCEPTABLE</v>
      </c>
      <c r="J4962" s="171">
        <v>43543.46875</v>
      </c>
      <c r="K4962" s="171">
        <v>43543.481944444444</v>
      </c>
      <c r="L4962" s="27">
        <f t="shared" si="617"/>
        <v>1.3194444443797693E-2</v>
      </c>
      <c r="M4962" s="28" t="str">
        <f t="shared" si="618"/>
        <v>TRUE</v>
      </c>
      <c r="N4962" s="31" t="s">
        <v>39</v>
      </c>
      <c r="O4962" s="29" t="s">
        <v>2231</v>
      </c>
      <c r="P4962"/>
      <c r="Q4962"/>
      <c r="R4962"/>
      <c r="S4962"/>
      <c r="T4962"/>
      <c r="U4962"/>
      <c r="V4962"/>
      <c r="W4962"/>
    </row>
    <row r="4963" spans="1:23" ht="27" customHeight="1" thickBot="1" x14ac:dyDescent="0.3">
      <c r="A4963" s="97">
        <v>21079</v>
      </c>
      <c r="B4963" s="74">
        <v>5138</v>
      </c>
      <c r="C4963" s="75" t="s">
        <v>1905</v>
      </c>
      <c r="D4963" s="76">
        <v>43544.46875</v>
      </c>
      <c r="E4963" s="74" t="s">
        <v>41</v>
      </c>
      <c r="F4963" s="171">
        <v>43544.268055555556</v>
      </c>
      <c r="G4963" s="51">
        <f t="shared" si="613"/>
        <v>0.20069444444379769</v>
      </c>
      <c r="H4963" s="31" t="str">
        <f t="shared" si="619"/>
        <v>ACCEPTABLE</v>
      </c>
      <c r="J4963" s="171">
        <v>43544.445138888892</v>
      </c>
      <c r="K4963" s="171">
        <v>43544.458333333336</v>
      </c>
      <c r="L4963" s="27">
        <f t="shared" si="617"/>
        <v>1.3194444443797693E-2</v>
      </c>
      <c r="M4963" s="28" t="str">
        <f t="shared" si="618"/>
        <v>TRUE</v>
      </c>
      <c r="N4963" s="31" t="s">
        <v>41</v>
      </c>
      <c r="O4963" s="29" t="s">
        <v>1937</v>
      </c>
      <c r="P4963"/>
      <c r="Q4963"/>
      <c r="R4963"/>
      <c r="S4963"/>
      <c r="T4963"/>
      <c r="U4963"/>
      <c r="V4963"/>
      <c r="W4963"/>
    </row>
    <row r="4964" spans="1:23" ht="27" customHeight="1" thickBot="1" x14ac:dyDescent="0.3">
      <c r="A4964" s="97">
        <v>21079</v>
      </c>
      <c r="B4964" s="74">
        <v>5139</v>
      </c>
      <c r="C4964" s="75" t="s">
        <v>98</v>
      </c>
      <c r="D4964" s="76">
        <v>43544.5</v>
      </c>
      <c r="E4964" s="74" t="s">
        <v>39</v>
      </c>
      <c r="F4964" s="171">
        <v>43544.268055555556</v>
      </c>
      <c r="G4964" s="51">
        <f t="shared" si="613"/>
        <v>0.23194444444379769</v>
      </c>
      <c r="H4964" s="31" t="str">
        <f t="shared" si="619"/>
        <v>ACCEPTABLE</v>
      </c>
      <c r="J4964" s="171">
        <v>43544.473611111112</v>
      </c>
      <c r="K4964" s="171">
        <v>43544.482638888891</v>
      </c>
      <c r="L4964" s="27">
        <f t="shared" si="617"/>
        <v>9.0277777781011537E-3</v>
      </c>
      <c r="M4964" s="28" t="str">
        <f t="shared" si="618"/>
        <v>TRUE</v>
      </c>
      <c r="N4964" s="31" t="s">
        <v>39</v>
      </c>
      <c r="O4964" s="29" t="s">
        <v>398</v>
      </c>
      <c r="P4964"/>
      <c r="Q4964"/>
      <c r="R4964"/>
      <c r="S4964"/>
      <c r="T4964"/>
      <c r="U4964"/>
      <c r="V4964"/>
      <c r="W4964"/>
    </row>
    <row r="4965" spans="1:23" ht="27" customHeight="1" thickBot="1" x14ac:dyDescent="0.3">
      <c r="A4965" s="97">
        <v>21079</v>
      </c>
      <c r="B4965" s="74">
        <v>5140</v>
      </c>
      <c r="C4965" s="75" t="s">
        <v>43</v>
      </c>
      <c r="D4965" s="76">
        <v>43544.840277777781</v>
      </c>
      <c r="E4965" s="74" t="s">
        <v>41</v>
      </c>
      <c r="F4965" s="171">
        <v>43544.740972222222</v>
      </c>
      <c r="G4965" s="51">
        <f t="shared" si="613"/>
        <v>9.930555555911269E-2</v>
      </c>
      <c r="H4965" s="31" t="str">
        <f t="shared" si="619"/>
        <v>ACCEPTABLE</v>
      </c>
      <c r="J4965" s="171">
        <v>43544.847222222219</v>
      </c>
      <c r="K4965" s="171">
        <v>43544.856249999997</v>
      </c>
      <c r="L4965" s="27">
        <f t="shared" si="617"/>
        <v>9.0277777781011537E-3</v>
      </c>
      <c r="M4965" s="28" t="str">
        <f t="shared" si="618"/>
        <v>TRUE</v>
      </c>
      <c r="N4965" s="31" t="s">
        <v>41</v>
      </c>
      <c r="O4965" s="29" t="s">
        <v>398</v>
      </c>
      <c r="P4965"/>
      <c r="Q4965"/>
      <c r="R4965"/>
      <c r="S4965"/>
      <c r="T4965"/>
      <c r="U4965"/>
      <c r="V4965"/>
      <c r="W4965"/>
    </row>
    <row r="4966" spans="1:23" ht="27" customHeight="1" thickBot="1" x14ac:dyDescent="0.3">
      <c r="A4966" s="97">
        <v>21079</v>
      </c>
      <c r="B4966" s="74">
        <v>5141</v>
      </c>
      <c r="C4966" s="75" t="s">
        <v>1905</v>
      </c>
      <c r="D4966" s="76">
        <v>43544.868055555555</v>
      </c>
      <c r="E4966" s="74" t="s">
        <v>39</v>
      </c>
      <c r="F4966" s="171">
        <v>43544.740972222222</v>
      </c>
      <c r="G4966" s="51">
        <f t="shared" si="613"/>
        <v>0.12708333333284827</v>
      </c>
      <c r="H4966" s="31" t="str">
        <f t="shared" si="619"/>
        <v>ACCEPTABLE</v>
      </c>
      <c r="J4966" s="171">
        <v>43544.875694444447</v>
      </c>
      <c r="K4966" s="171">
        <v>43544.888194444444</v>
      </c>
      <c r="L4966" s="27">
        <f t="shared" si="617"/>
        <v>1.2499999997089617E-2</v>
      </c>
      <c r="M4966" s="28" t="str">
        <f t="shared" si="618"/>
        <v>TRUE</v>
      </c>
      <c r="N4966" s="31" t="s">
        <v>39</v>
      </c>
      <c r="O4966" s="29" t="s">
        <v>1455</v>
      </c>
      <c r="P4966"/>
      <c r="Q4966"/>
      <c r="R4966"/>
      <c r="S4966"/>
      <c r="T4966"/>
      <c r="U4966"/>
      <c r="V4966"/>
      <c r="W4966"/>
    </row>
    <row r="4967" spans="1:23" ht="27" customHeight="1" thickBot="1" x14ac:dyDescent="0.3">
      <c r="A4967" s="98">
        <v>21080</v>
      </c>
      <c r="B4967" s="78">
        <v>5142</v>
      </c>
      <c r="C4967" s="79" t="s">
        <v>1905</v>
      </c>
      <c r="D4967" s="80">
        <v>43545.381944444445</v>
      </c>
      <c r="E4967" s="78" t="s">
        <v>41</v>
      </c>
      <c r="F4967" s="171">
        <v>43545.263194444444</v>
      </c>
      <c r="G4967" s="51">
        <f t="shared" si="613"/>
        <v>0.11875000000145519</v>
      </c>
      <c r="H4967" s="31" t="str">
        <f t="shared" si="619"/>
        <v>ACCEPTABLE</v>
      </c>
      <c r="J4967" s="171">
        <v>43545.406944444447</v>
      </c>
      <c r="K4967" s="171">
        <v>43545.416666666664</v>
      </c>
      <c r="L4967" s="27">
        <f t="shared" si="617"/>
        <v>9.7222222175332718E-3</v>
      </c>
      <c r="M4967" s="28" t="str">
        <f t="shared" si="618"/>
        <v>TRUE</v>
      </c>
      <c r="N4967" s="31" t="s">
        <v>41</v>
      </c>
      <c r="O4967" s="29" t="s">
        <v>2232</v>
      </c>
      <c r="P4967"/>
      <c r="Q4967"/>
      <c r="R4967"/>
      <c r="S4967"/>
      <c r="T4967"/>
      <c r="U4967"/>
      <c r="V4967"/>
      <c r="W4967"/>
    </row>
    <row r="4968" spans="1:23" ht="27" customHeight="1" thickBot="1" x14ac:dyDescent="0.3">
      <c r="A4968" s="97">
        <v>21080</v>
      </c>
      <c r="B4968" s="74">
        <v>5143</v>
      </c>
      <c r="C4968" s="75" t="s">
        <v>1905</v>
      </c>
      <c r="D4968" s="76">
        <v>43545.40625</v>
      </c>
      <c r="E4968" s="74" t="s">
        <v>39</v>
      </c>
      <c r="F4968" s="171">
        <v>43545.263194444444</v>
      </c>
      <c r="G4968" s="51">
        <f t="shared" si="613"/>
        <v>0.14305555555620231</v>
      </c>
      <c r="H4968" s="31" t="str">
        <f t="shared" si="619"/>
        <v>ACCEPTABLE</v>
      </c>
      <c r="J4968" s="171">
        <v>43545.427777777775</v>
      </c>
      <c r="K4968" s="171">
        <v>43545.438194444447</v>
      </c>
      <c r="L4968" s="27">
        <f t="shared" si="617"/>
        <v>1.0416666671517305E-2</v>
      </c>
      <c r="M4968" s="28" t="str">
        <f t="shared" si="618"/>
        <v>TRUE</v>
      </c>
      <c r="N4968" s="31" t="s">
        <v>39</v>
      </c>
      <c r="O4968" s="29" t="s">
        <v>2233</v>
      </c>
      <c r="P4968"/>
      <c r="Q4968"/>
      <c r="R4968"/>
      <c r="S4968"/>
      <c r="T4968"/>
      <c r="U4968"/>
      <c r="V4968"/>
      <c r="W4968"/>
    </row>
    <row r="4969" spans="1:23" ht="27" customHeight="1" thickBot="1" x14ac:dyDescent="0.3">
      <c r="A4969" s="97">
        <v>21081</v>
      </c>
      <c r="B4969" s="74">
        <v>5144</v>
      </c>
      <c r="C4969" s="75" t="s">
        <v>1997</v>
      </c>
      <c r="D4969" s="76">
        <v>43545.486111111109</v>
      </c>
      <c r="E4969" s="74" t="s">
        <v>41</v>
      </c>
      <c r="F4969" s="171">
        <v>43545.263194444444</v>
      </c>
      <c r="G4969" s="51">
        <f t="shared" si="613"/>
        <v>0.22291666666569654</v>
      </c>
      <c r="H4969" s="31" t="str">
        <f t="shared" si="619"/>
        <v>ACCEPTABLE</v>
      </c>
      <c r="J4969" s="171">
        <v>43545.479861111111</v>
      </c>
      <c r="K4969" s="171">
        <v>43545.490972222222</v>
      </c>
      <c r="L4969" s="27">
        <f t="shared" si="617"/>
        <v>1.1111111110949423E-2</v>
      </c>
      <c r="M4969" s="28" t="str">
        <f t="shared" si="618"/>
        <v>TRUE</v>
      </c>
      <c r="N4969" s="31" t="s">
        <v>41</v>
      </c>
      <c r="O4969" s="29" t="s">
        <v>1130</v>
      </c>
      <c r="P4969"/>
      <c r="Q4969"/>
      <c r="R4969"/>
      <c r="S4969"/>
      <c r="T4969"/>
      <c r="U4969"/>
      <c r="V4969"/>
      <c r="W4969"/>
    </row>
    <row r="4970" spans="1:23" ht="27" customHeight="1" thickBot="1" x14ac:dyDescent="0.3">
      <c r="A4970" s="97">
        <v>21081</v>
      </c>
      <c r="B4970" s="74">
        <v>5145</v>
      </c>
      <c r="C4970" s="75" t="s">
        <v>51</v>
      </c>
      <c r="D4970" s="76">
        <v>43545.520833333336</v>
      </c>
      <c r="E4970" s="74" t="s">
        <v>39</v>
      </c>
      <c r="F4970" s="171">
        <v>43545.263194444444</v>
      </c>
      <c r="G4970" s="51">
        <f t="shared" si="613"/>
        <v>0.25763888889196096</v>
      </c>
      <c r="H4970" s="31" t="str">
        <f t="shared" si="619"/>
        <v>ACCEPTABLE</v>
      </c>
      <c r="J4970" s="171">
        <v>43545.512499999997</v>
      </c>
      <c r="K4970" s="171">
        <v>43545.520833333336</v>
      </c>
      <c r="L4970" s="27">
        <f t="shared" si="617"/>
        <v>8.3333333386690356E-3</v>
      </c>
      <c r="M4970" s="28" t="str">
        <f t="shared" si="618"/>
        <v>TRUE</v>
      </c>
      <c r="N4970" s="31" t="s">
        <v>39</v>
      </c>
      <c r="O4970" s="29" t="s">
        <v>542</v>
      </c>
      <c r="P4970"/>
      <c r="Q4970"/>
      <c r="R4970"/>
      <c r="S4970"/>
      <c r="T4970"/>
      <c r="U4970"/>
      <c r="V4970"/>
      <c r="W4970"/>
    </row>
    <row r="4971" spans="1:23" ht="27" customHeight="1" thickBot="1" x14ac:dyDescent="0.3">
      <c r="A4971" s="97">
        <v>21081</v>
      </c>
      <c r="B4971" s="74">
        <v>5146</v>
      </c>
      <c r="C4971" s="75" t="s">
        <v>53</v>
      </c>
      <c r="D4971" s="76">
        <v>43546.527777777781</v>
      </c>
      <c r="E4971" s="74" t="s">
        <v>41</v>
      </c>
      <c r="F4971" s="171">
        <v>43546.490972222222</v>
      </c>
      <c r="G4971" s="51">
        <f t="shared" si="613"/>
        <v>3.680555555911269E-2</v>
      </c>
      <c r="H4971" s="31" t="str">
        <f t="shared" si="619"/>
        <v>TOO LATE</v>
      </c>
      <c r="J4971" s="171">
        <v>43546.524305555555</v>
      </c>
      <c r="K4971" s="171">
        <v>43546.532638888886</v>
      </c>
      <c r="L4971" s="27">
        <f t="shared" si="617"/>
        <v>8.333333331393078E-3</v>
      </c>
      <c r="M4971" s="28" t="str">
        <f t="shared" si="618"/>
        <v>TRUE</v>
      </c>
      <c r="N4971" s="31" t="s">
        <v>41</v>
      </c>
      <c r="O4971" s="29" t="s">
        <v>780</v>
      </c>
      <c r="P4971"/>
      <c r="Q4971"/>
      <c r="R4971"/>
      <c r="S4971"/>
      <c r="T4971"/>
      <c r="U4971"/>
      <c r="V4971"/>
      <c r="W4971"/>
    </row>
    <row r="4972" spans="1:23" ht="27" customHeight="1" thickBot="1" x14ac:dyDescent="0.3">
      <c r="A4972" s="97">
        <v>21080</v>
      </c>
      <c r="B4972" s="74">
        <v>5147</v>
      </c>
      <c r="C4972" s="75" t="s">
        <v>1905</v>
      </c>
      <c r="D4972" s="76">
        <v>43546.5625</v>
      </c>
      <c r="E4972" s="74" t="s">
        <v>41</v>
      </c>
      <c r="F4972" s="171">
        <v>43546.490972222222</v>
      </c>
      <c r="G4972" s="51">
        <f t="shared" si="613"/>
        <v>7.1527777778101154E-2</v>
      </c>
      <c r="H4972" s="31" t="str">
        <f t="shared" si="619"/>
        <v>ACCEPTABLE</v>
      </c>
      <c r="J4972" s="171">
        <v>43546.556250000001</v>
      </c>
      <c r="K4972" s="171">
        <v>43546.565972222219</v>
      </c>
      <c r="L4972" s="27">
        <f t="shared" si="617"/>
        <v>9.7222222175332718E-3</v>
      </c>
      <c r="M4972" s="28" t="str">
        <f t="shared" si="618"/>
        <v>TRUE</v>
      </c>
      <c r="N4972" s="31" t="s">
        <v>41</v>
      </c>
      <c r="O4972" s="29" t="s">
        <v>2190</v>
      </c>
      <c r="P4972"/>
      <c r="Q4972"/>
      <c r="R4972"/>
      <c r="S4972"/>
      <c r="T4972"/>
      <c r="U4972"/>
      <c r="V4972"/>
      <c r="W4972"/>
    </row>
    <row r="4973" spans="1:23" ht="27" customHeight="1" thickBot="1" x14ac:dyDescent="0.3">
      <c r="A4973" s="97">
        <v>21081</v>
      </c>
      <c r="B4973" s="74">
        <v>5148</v>
      </c>
      <c r="C4973" s="75" t="s">
        <v>51</v>
      </c>
      <c r="D4973" s="76">
        <v>43546.576388888891</v>
      </c>
      <c r="E4973" s="74" t="s">
        <v>39</v>
      </c>
      <c r="F4973" s="171">
        <v>43546.490972222222</v>
      </c>
      <c r="G4973" s="51">
        <f t="shared" si="613"/>
        <v>8.5416666668606922E-2</v>
      </c>
      <c r="H4973" s="31" t="str">
        <f t="shared" si="619"/>
        <v>ACCEPTABLE</v>
      </c>
      <c r="J4973" s="171">
        <v>43546.575694444444</v>
      </c>
      <c r="K4973" s="171">
        <v>43546.584722222222</v>
      </c>
      <c r="L4973" s="27">
        <f t="shared" si="617"/>
        <v>9.0277777781011537E-3</v>
      </c>
      <c r="M4973" s="28" t="str">
        <f t="shared" si="618"/>
        <v>TRUE</v>
      </c>
      <c r="N4973" s="31" t="s">
        <v>39</v>
      </c>
      <c r="O4973" s="29" t="s">
        <v>780</v>
      </c>
      <c r="P4973"/>
      <c r="Q4973"/>
      <c r="R4973"/>
      <c r="S4973"/>
      <c r="T4973"/>
      <c r="U4973"/>
      <c r="V4973"/>
      <c r="W4973"/>
    </row>
    <row r="4974" spans="1:23" ht="27" customHeight="1" thickBot="1" x14ac:dyDescent="0.3">
      <c r="A4974" s="97">
        <v>21080</v>
      </c>
      <c r="B4974" s="74">
        <v>5149</v>
      </c>
      <c r="C4974" s="75" t="s">
        <v>43</v>
      </c>
      <c r="D4974" s="76">
        <v>43546.902777777781</v>
      </c>
      <c r="E4974" s="74" t="s">
        <v>41</v>
      </c>
      <c r="F4974" s="171">
        <v>43546.760416666664</v>
      </c>
      <c r="G4974" s="51">
        <f t="shared" si="613"/>
        <v>0.14236111111677019</v>
      </c>
      <c r="H4974" s="31" t="str">
        <f t="shared" si="619"/>
        <v>ACCEPTABLE</v>
      </c>
      <c r="J4974" s="171">
        <v>43546.90625</v>
      </c>
      <c r="K4974" s="171">
        <v>43546.914583333331</v>
      </c>
      <c r="L4974" s="27">
        <f t="shared" si="617"/>
        <v>8.333333331393078E-3</v>
      </c>
      <c r="M4974" s="28" t="str">
        <f t="shared" si="618"/>
        <v>TRUE</v>
      </c>
      <c r="N4974" s="31" t="s">
        <v>41</v>
      </c>
      <c r="O4974" s="29" t="s">
        <v>398</v>
      </c>
      <c r="P4974"/>
      <c r="Q4974"/>
      <c r="R4974"/>
      <c r="S4974"/>
      <c r="T4974"/>
      <c r="U4974"/>
      <c r="V4974"/>
      <c r="W4974"/>
    </row>
    <row r="4975" spans="1:23" ht="27" customHeight="1" thickBot="1" x14ac:dyDescent="0.3">
      <c r="A4975" s="97">
        <v>21080</v>
      </c>
      <c r="B4975" s="74">
        <v>5150</v>
      </c>
      <c r="C4975" s="75" t="s">
        <v>1905</v>
      </c>
      <c r="D4975" s="76">
        <v>43546.930555555555</v>
      </c>
      <c r="E4975" s="74" t="s">
        <v>39</v>
      </c>
      <c r="F4975" s="171">
        <v>43546.760416666664</v>
      </c>
      <c r="G4975" s="51">
        <f t="shared" si="613"/>
        <v>0.17013888889050577</v>
      </c>
      <c r="H4975" s="31" t="str">
        <f t="shared" si="619"/>
        <v>ACCEPTABLE</v>
      </c>
      <c r="J4975" s="171">
        <v>43546.935416666667</v>
      </c>
      <c r="K4975" s="171">
        <v>43546.944444444445</v>
      </c>
      <c r="L4975" s="27">
        <f t="shared" si="617"/>
        <v>9.0277777781011537E-3</v>
      </c>
      <c r="M4975" s="28" t="str">
        <f t="shared" si="618"/>
        <v>TRUE</v>
      </c>
      <c r="N4975" s="31" t="s">
        <v>39</v>
      </c>
      <c r="O4975" s="29" t="s">
        <v>2133</v>
      </c>
      <c r="P4975"/>
      <c r="Q4975"/>
      <c r="R4975"/>
      <c r="S4975"/>
      <c r="T4975"/>
      <c r="U4975"/>
      <c r="V4975"/>
      <c r="W4975"/>
    </row>
    <row r="4976" spans="1:23" ht="27" customHeight="1" thickBot="1" x14ac:dyDescent="0.3">
      <c r="A4976" s="97">
        <v>21081</v>
      </c>
      <c r="B4976" s="74">
        <v>5151</v>
      </c>
      <c r="C4976" s="75" t="s">
        <v>51</v>
      </c>
      <c r="D4976" s="76">
        <v>43547.548611111109</v>
      </c>
      <c r="E4976" s="74" t="s">
        <v>41</v>
      </c>
      <c r="F4976" s="171">
        <v>43547.288194444445</v>
      </c>
      <c r="G4976" s="51">
        <f t="shared" si="613"/>
        <v>0.26041666666424135</v>
      </c>
      <c r="H4976" s="31" t="str">
        <f t="shared" si="619"/>
        <v>ACCEPTABLE</v>
      </c>
      <c r="J4976" s="171">
        <v>43547.561111111114</v>
      </c>
      <c r="K4976" s="171">
        <v>43547.568749999999</v>
      </c>
      <c r="L4976" s="27">
        <f t="shared" si="617"/>
        <v>7.6388888846850023E-3</v>
      </c>
      <c r="M4976" s="28" t="str">
        <f t="shared" si="618"/>
        <v>TRUE</v>
      </c>
      <c r="N4976" s="31" t="s">
        <v>41</v>
      </c>
      <c r="O4976" s="29" t="s">
        <v>2234</v>
      </c>
      <c r="P4976"/>
      <c r="Q4976"/>
      <c r="R4976"/>
      <c r="S4976"/>
      <c r="T4976"/>
      <c r="U4976"/>
      <c r="V4976"/>
      <c r="W4976"/>
    </row>
    <row r="4977" spans="1:23" ht="27" customHeight="1" thickBot="1" x14ac:dyDescent="0.3">
      <c r="A4977" s="97">
        <v>21081</v>
      </c>
      <c r="B4977" s="74">
        <v>5152</v>
      </c>
      <c r="C4977" s="75" t="s">
        <v>1997</v>
      </c>
      <c r="D4977" s="76">
        <v>43547.572916666664</v>
      </c>
      <c r="E4977" s="74" t="s">
        <v>39</v>
      </c>
      <c r="F4977" s="171">
        <v>43547.288194444445</v>
      </c>
      <c r="G4977" s="51">
        <f t="shared" si="613"/>
        <v>0.28472222221898846</v>
      </c>
      <c r="H4977" s="31" t="str">
        <f t="shared" si="619"/>
        <v>ACCEPTABLE</v>
      </c>
      <c r="J4977" s="171">
        <v>43547.57916666667</v>
      </c>
      <c r="K4977" s="171">
        <v>43547.590277777781</v>
      </c>
      <c r="L4977" s="27">
        <f t="shared" si="617"/>
        <v>1.1111111110949423E-2</v>
      </c>
      <c r="M4977" s="28" t="str">
        <f t="shared" si="618"/>
        <v>TRUE</v>
      </c>
      <c r="N4977" s="31" t="s">
        <v>39</v>
      </c>
      <c r="O4977" s="29" t="s">
        <v>2235</v>
      </c>
      <c r="P4977"/>
      <c r="Q4977"/>
      <c r="R4977"/>
      <c r="S4977"/>
      <c r="T4977"/>
      <c r="U4977"/>
      <c r="V4977"/>
      <c r="W4977"/>
    </row>
    <row r="4978" spans="1:23" ht="27" customHeight="1" thickBot="1" x14ac:dyDescent="0.3">
      <c r="A4978" s="97">
        <v>21082</v>
      </c>
      <c r="B4978" s="74">
        <v>5153</v>
      </c>
      <c r="C4978" s="75" t="s">
        <v>1905</v>
      </c>
      <c r="D4978" s="76">
        <v>43547.621527777781</v>
      </c>
      <c r="E4978" s="74" t="s">
        <v>41</v>
      </c>
      <c r="F4978" s="171">
        <v>43547.49722222222</v>
      </c>
      <c r="G4978" s="51">
        <f t="shared" si="613"/>
        <v>0.12430555556056788</v>
      </c>
      <c r="H4978" s="31" t="str">
        <f t="shared" si="619"/>
        <v>ACCEPTABLE</v>
      </c>
      <c r="J4978" s="171">
        <v>43547.60833333333</v>
      </c>
      <c r="K4978" s="171">
        <v>43547.616666666669</v>
      </c>
      <c r="L4978" s="27">
        <f t="shared" si="617"/>
        <v>8.3333333386690356E-3</v>
      </c>
      <c r="M4978" s="28" t="str">
        <f t="shared" si="618"/>
        <v>TRUE</v>
      </c>
      <c r="N4978" s="31" t="s">
        <v>41</v>
      </c>
      <c r="O4978" s="29" t="s">
        <v>1837</v>
      </c>
      <c r="P4978"/>
      <c r="Q4978"/>
      <c r="R4978"/>
      <c r="S4978"/>
      <c r="T4978"/>
      <c r="U4978"/>
      <c r="V4978"/>
      <c r="W4978"/>
    </row>
    <row r="4979" spans="1:23" ht="27" customHeight="1" thickBot="1" x14ac:dyDescent="0.3">
      <c r="A4979" s="98">
        <v>21082</v>
      </c>
      <c r="B4979" s="78">
        <v>5154</v>
      </c>
      <c r="C4979" s="79" t="s">
        <v>2236</v>
      </c>
      <c r="D4979" s="80">
        <v>43547.645833333336</v>
      </c>
      <c r="E4979" s="78" t="s">
        <v>39</v>
      </c>
      <c r="F4979" s="171">
        <v>43547.49722222222</v>
      </c>
      <c r="G4979" s="51">
        <f t="shared" ref="G4979:G5034" si="620">IF(D4979="","",D4979-F4979)</f>
        <v>0.148611111115315</v>
      </c>
      <c r="H4979" s="31" t="str">
        <f t="shared" si="619"/>
        <v>ACCEPTABLE</v>
      </c>
      <c r="J4979" s="171">
        <v>43547.627083333333</v>
      </c>
      <c r="K4979" s="171">
        <v>43547.638194444444</v>
      </c>
      <c r="L4979" s="27">
        <f t="shared" si="617"/>
        <v>1.1111111110949423E-2</v>
      </c>
      <c r="M4979" s="28" t="str">
        <f t="shared" si="618"/>
        <v>TRUE</v>
      </c>
      <c r="N4979" s="31" t="s">
        <v>39</v>
      </c>
      <c r="O4979" s="29" t="s">
        <v>1837</v>
      </c>
      <c r="P4979"/>
      <c r="Q4979"/>
      <c r="R4979"/>
      <c r="S4979"/>
      <c r="T4979"/>
      <c r="U4979"/>
      <c r="V4979"/>
      <c r="W4979"/>
    </row>
    <row r="4980" spans="1:23" ht="27" customHeight="1" thickBot="1" x14ac:dyDescent="0.3">
      <c r="A4980" s="98">
        <v>21083</v>
      </c>
      <c r="B4980" s="78">
        <v>5155</v>
      </c>
      <c r="C4980" s="79" t="s">
        <v>2236</v>
      </c>
      <c r="D4980" s="80">
        <v>43548.322916666664</v>
      </c>
      <c r="E4980" s="78" t="s">
        <v>41</v>
      </c>
      <c r="F4980" s="171">
        <v>43548.27847222222</v>
      </c>
      <c r="G4980" s="51">
        <f t="shared" si="620"/>
        <v>4.4444444443797693E-2</v>
      </c>
      <c r="H4980" s="31" t="str">
        <f t="shared" si="619"/>
        <v>ACCEPTABLE</v>
      </c>
      <c r="J4980" s="171">
        <v>43548.319444444445</v>
      </c>
      <c r="K4980" s="171">
        <v>43548.328472222223</v>
      </c>
      <c r="L4980" s="27">
        <f t="shared" si="617"/>
        <v>9.0277777781011537E-3</v>
      </c>
      <c r="M4980" s="28" t="str">
        <f t="shared" si="618"/>
        <v>TRUE</v>
      </c>
      <c r="N4980" s="31" t="s">
        <v>41</v>
      </c>
      <c r="O4980" s="29" t="s">
        <v>397</v>
      </c>
      <c r="P4980"/>
      <c r="Q4980"/>
      <c r="R4980"/>
      <c r="S4980"/>
      <c r="T4980"/>
      <c r="U4980"/>
      <c r="V4980"/>
      <c r="W4980"/>
    </row>
    <row r="4981" spans="1:23" ht="27" customHeight="1" thickBot="1" x14ac:dyDescent="0.3">
      <c r="A4981" s="98">
        <v>21083</v>
      </c>
      <c r="B4981" s="78">
        <v>5156</v>
      </c>
      <c r="C4981" s="79" t="s">
        <v>2236</v>
      </c>
      <c r="D4981" s="80">
        <v>43548.347222222219</v>
      </c>
      <c r="E4981" s="78" t="s">
        <v>39</v>
      </c>
      <c r="F4981" s="171">
        <v>43548.27847222222</v>
      </c>
      <c r="G4981" s="51">
        <f t="shared" si="620"/>
        <v>6.8749999998544808E-2</v>
      </c>
      <c r="H4981" s="31" t="str">
        <f t="shared" si="619"/>
        <v>ACCEPTABLE</v>
      </c>
      <c r="J4981" s="171">
        <v>43548.345833333333</v>
      </c>
      <c r="K4981" s="171">
        <v>43548.356249999997</v>
      </c>
      <c r="L4981" s="27">
        <f t="shared" si="617"/>
        <v>1.0416666664241347E-2</v>
      </c>
      <c r="M4981" s="28" t="str">
        <f t="shared" si="618"/>
        <v>TRUE</v>
      </c>
      <c r="N4981" s="31" t="s">
        <v>39</v>
      </c>
      <c r="O4981" s="29" t="s">
        <v>2237</v>
      </c>
      <c r="P4981"/>
      <c r="Q4981"/>
      <c r="R4981"/>
      <c r="S4981"/>
      <c r="T4981"/>
      <c r="U4981"/>
      <c r="V4981"/>
      <c r="W4981"/>
    </row>
    <row r="4982" spans="1:23" ht="27" customHeight="1" thickBot="1" x14ac:dyDescent="0.3">
      <c r="A4982" s="97">
        <v>21084</v>
      </c>
      <c r="B4982" s="74">
        <v>5157</v>
      </c>
      <c r="C4982" s="75" t="s">
        <v>1905</v>
      </c>
      <c r="D4982" s="76">
        <v>43549.111111111109</v>
      </c>
      <c r="E4982" s="74" t="s">
        <v>41</v>
      </c>
      <c r="F4982" s="171">
        <v>43548.948611111111</v>
      </c>
      <c r="G4982" s="51">
        <f t="shared" si="620"/>
        <v>0.16249999999854481</v>
      </c>
      <c r="H4982" s="31" t="str">
        <f t="shared" si="619"/>
        <v>ACCEPTABLE</v>
      </c>
      <c r="J4982" s="171">
        <v>43549.095833333333</v>
      </c>
      <c r="K4982" s="171">
        <v>43549.106249999997</v>
      </c>
      <c r="L4982" s="27">
        <f t="shared" si="617"/>
        <v>1.0416666664241347E-2</v>
      </c>
      <c r="M4982" s="28" t="str">
        <f t="shared" si="618"/>
        <v>TRUE</v>
      </c>
      <c r="N4982" s="31" t="s">
        <v>41</v>
      </c>
      <c r="O4982" s="29" t="s">
        <v>806</v>
      </c>
      <c r="P4982"/>
      <c r="Q4982"/>
      <c r="R4982"/>
      <c r="S4982"/>
      <c r="T4982"/>
      <c r="U4982"/>
      <c r="V4982"/>
      <c r="W4982"/>
    </row>
    <row r="4983" spans="1:23" ht="27" customHeight="1" thickBot="1" x14ac:dyDescent="0.3">
      <c r="A4983" s="97">
        <v>21084</v>
      </c>
      <c r="B4983" s="74">
        <v>5158</v>
      </c>
      <c r="C4983" s="75" t="s">
        <v>98</v>
      </c>
      <c r="D4983" s="76">
        <v>43549.145833333336</v>
      </c>
      <c r="E4983" s="74" t="s">
        <v>39</v>
      </c>
      <c r="F4983" s="171">
        <v>43548.948611111111</v>
      </c>
      <c r="G4983" s="51">
        <f t="shared" si="620"/>
        <v>0.19722222222480923</v>
      </c>
      <c r="H4983" s="31" t="str">
        <f t="shared" si="619"/>
        <v>ACCEPTABLE</v>
      </c>
      <c r="J4983" s="171">
        <v>43549.135416666664</v>
      </c>
      <c r="K4983" s="171">
        <v>43549.143750000003</v>
      </c>
      <c r="L4983" s="27">
        <f t="shared" si="617"/>
        <v>8.3333333386690356E-3</v>
      </c>
      <c r="M4983" s="28" t="str">
        <f t="shared" si="618"/>
        <v>TRUE</v>
      </c>
      <c r="N4983" s="31" t="s">
        <v>39</v>
      </c>
      <c r="O4983" s="29" t="s">
        <v>398</v>
      </c>
      <c r="P4983"/>
      <c r="Q4983"/>
      <c r="R4983"/>
      <c r="S4983"/>
      <c r="T4983"/>
      <c r="U4983"/>
      <c r="V4983"/>
      <c r="W4983"/>
    </row>
    <row r="4984" spans="1:23" ht="27" customHeight="1" thickBot="1" x14ac:dyDescent="0.3">
      <c r="A4984" s="98">
        <v>21085</v>
      </c>
      <c r="B4984" s="78">
        <v>5159</v>
      </c>
      <c r="C4984" s="79" t="s">
        <v>1905</v>
      </c>
      <c r="D4984" s="80">
        <v>43549.375</v>
      </c>
      <c r="E4984" s="78" t="s">
        <v>41</v>
      </c>
      <c r="F4984" s="171">
        <v>43549.262499999997</v>
      </c>
      <c r="G4984" s="51">
        <f t="shared" si="620"/>
        <v>0.11250000000291038</v>
      </c>
      <c r="H4984" s="31" t="str">
        <f t="shared" si="619"/>
        <v>ACCEPTABLE</v>
      </c>
      <c r="J4984" s="171">
        <v>43549.382638888892</v>
      </c>
      <c r="K4984" s="171">
        <v>43549.392361111109</v>
      </c>
      <c r="L4984" s="27">
        <f t="shared" si="617"/>
        <v>9.7222222175332718E-3</v>
      </c>
      <c r="M4984" s="28" t="str">
        <f t="shared" si="618"/>
        <v>TRUE</v>
      </c>
      <c r="N4984" s="31" t="s">
        <v>41</v>
      </c>
      <c r="O4984" s="29" t="s">
        <v>472</v>
      </c>
      <c r="P4984"/>
      <c r="Q4984"/>
      <c r="R4984"/>
      <c r="S4984"/>
      <c r="T4984"/>
      <c r="U4984"/>
      <c r="V4984"/>
      <c r="W4984"/>
    </row>
    <row r="4985" spans="1:23" ht="27" customHeight="1" thickBot="1" x14ac:dyDescent="0.3">
      <c r="A4985" s="97">
        <v>21085</v>
      </c>
      <c r="B4985" s="74">
        <v>5160</v>
      </c>
      <c r="C4985" s="75" t="s">
        <v>1905</v>
      </c>
      <c r="D4985" s="76">
        <v>43549.402777777781</v>
      </c>
      <c r="E4985" s="74" t="s">
        <v>39</v>
      </c>
      <c r="F4985" s="171">
        <v>43549.262499999997</v>
      </c>
      <c r="G4985" s="51">
        <f t="shared" si="620"/>
        <v>0.14027777778392192</v>
      </c>
      <c r="H4985" s="31" t="str">
        <f t="shared" si="619"/>
        <v>ACCEPTABLE</v>
      </c>
      <c r="J4985" s="171">
        <v>43549.402083333334</v>
      </c>
      <c r="K4985" s="171">
        <v>43549.415277777778</v>
      </c>
      <c r="L4985" s="27">
        <f t="shared" si="617"/>
        <v>1.3194444443797693E-2</v>
      </c>
      <c r="M4985" s="28" t="str">
        <f t="shared" si="618"/>
        <v>TRUE</v>
      </c>
      <c r="N4985" s="31" t="s">
        <v>39</v>
      </c>
      <c r="O4985" s="29" t="s">
        <v>472</v>
      </c>
      <c r="P4985"/>
      <c r="Q4985"/>
      <c r="R4985"/>
      <c r="S4985"/>
      <c r="T4985"/>
      <c r="U4985"/>
      <c r="V4985"/>
      <c r="W4985"/>
    </row>
    <row r="4986" spans="1:23" ht="27" customHeight="1" thickBot="1" x14ac:dyDescent="0.3">
      <c r="A4986" s="98">
        <v>21084</v>
      </c>
      <c r="B4986" s="78">
        <v>5161</v>
      </c>
      <c r="C4986" s="79" t="s">
        <v>43</v>
      </c>
      <c r="D4986" s="80">
        <v>43550.270833333336</v>
      </c>
      <c r="E4986" s="78" t="s">
        <v>41</v>
      </c>
      <c r="F4986" s="171">
        <v>43550.261111111111</v>
      </c>
      <c r="G4986" s="51">
        <f t="shared" si="620"/>
        <v>9.7222222248092294E-3</v>
      </c>
      <c r="H4986" s="31" t="str">
        <f t="shared" si="619"/>
        <v>TOO LATE</v>
      </c>
      <c r="J4986" s="171">
        <v>43550.282638888886</v>
      </c>
      <c r="K4986" s="171">
        <v>43550.291666666664</v>
      </c>
      <c r="L4986" s="27">
        <f t="shared" si="617"/>
        <v>9.0277777781011537E-3</v>
      </c>
      <c r="M4986" s="28" t="str">
        <f t="shared" si="618"/>
        <v>TRUE</v>
      </c>
      <c r="N4986" s="31" t="s">
        <v>41</v>
      </c>
      <c r="O4986" s="29" t="s">
        <v>398</v>
      </c>
      <c r="P4986"/>
      <c r="Q4986"/>
      <c r="R4986"/>
      <c r="S4986"/>
      <c r="T4986"/>
      <c r="U4986"/>
      <c r="V4986"/>
      <c r="W4986"/>
    </row>
    <row r="4987" spans="1:23" ht="27" customHeight="1" thickBot="1" x14ac:dyDescent="0.3">
      <c r="A4987" s="98">
        <v>21084</v>
      </c>
      <c r="B4987" s="78">
        <v>5162</v>
      </c>
      <c r="C4987" s="79" t="s">
        <v>1905</v>
      </c>
      <c r="D4987" s="80">
        <v>43550.298611111109</v>
      </c>
      <c r="E4987" s="78" t="s">
        <v>39</v>
      </c>
      <c r="F4987" s="171">
        <v>43550.261111111111</v>
      </c>
      <c r="G4987" s="51">
        <f t="shared" si="620"/>
        <v>3.7499999998544808E-2</v>
      </c>
      <c r="H4987" s="31" t="str">
        <f t="shared" si="619"/>
        <v>TOO LATE</v>
      </c>
      <c r="J4987" s="171">
        <v>43550.30972222222</v>
      </c>
      <c r="K4987" s="171">
        <v>43550.320138888892</v>
      </c>
      <c r="L4987" s="27">
        <f t="shared" si="617"/>
        <v>1.0416666671517305E-2</v>
      </c>
      <c r="M4987" s="28" t="str">
        <f t="shared" si="618"/>
        <v>TRUE</v>
      </c>
      <c r="N4987" s="31" t="s">
        <v>39</v>
      </c>
      <c r="O4987" s="29" t="s">
        <v>1734</v>
      </c>
      <c r="P4987"/>
      <c r="Q4987"/>
      <c r="R4987"/>
      <c r="S4987"/>
      <c r="T4987"/>
      <c r="U4987"/>
      <c r="V4987"/>
      <c r="W4987"/>
    </row>
    <row r="4988" spans="1:23" ht="27" customHeight="1" thickBot="1" x14ac:dyDescent="0.3">
      <c r="A4988" s="98">
        <v>21087</v>
      </c>
      <c r="B4988" s="78">
        <v>5166</v>
      </c>
      <c r="C4988" s="79" t="s">
        <v>99</v>
      </c>
      <c r="D4988" s="80">
        <v>43550.770833333336</v>
      </c>
      <c r="E4988" s="78" t="s">
        <v>39</v>
      </c>
      <c r="F4988" s="171">
        <v>43550.663888888892</v>
      </c>
      <c r="G4988" s="51">
        <f t="shared" si="620"/>
        <v>0.10694444444379769</v>
      </c>
      <c r="H4988" s="31" t="str">
        <f t="shared" si="619"/>
        <v>ACCEPTABLE</v>
      </c>
      <c r="J4988" s="171">
        <v>43550.770833333336</v>
      </c>
      <c r="K4988" s="171">
        <v>43550.779166666667</v>
      </c>
      <c r="L4988" s="27">
        <f t="shared" si="617"/>
        <v>8.333333331393078E-3</v>
      </c>
      <c r="M4988" s="28" t="str">
        <f t="shared" si="618"/>
        <v>TRUE</v>
      </c>
      <c r="N4988" s="31" t="s">
        <v>39</v>
      </c>
      <c r="O4988" s="29" t="s">
        <v>1667</v>
      </c>
      <c r="P4988"/>
      <c r="Q4988"/>
      <c r="R4988"/>
      <c r="S4988"/>
      <c r="T4988"/>
      <c r="U4988"/>
      <c r="V4988"/>
      <c r="W4988"/>
    </row>
    <row r="4989" spans="1:23" ht="27" customHeight="1" thickBot="1" x14ac:dyDescent="0.3">
      <c r="A4989" s="98">
        <v>21088</v>
      </c>
      <c r="B4989" s="78">
        <v>5167</v>
      </c>
      <c r="C4989" s="79" t="s">
        <v>2119</v>
      </c>
      <c r="D4989" s="80">
        <v>43551.277777777781</v>
      </c>
      <c r="E4989" s="78" t="s">
        <v>41</v>
      </c>
      <c r="F4989" s="171">
        <v>43551.256944444445</v>
      </c>
      <c r="G4989" s="51">
        <f t="shared" si="620"/>
        <v>2.0833333335758653E-2</v>
      </c>
      <c r="H4989" s="31" t="str">
        <f t="shared" si="619"/>
        <v>TOO LATE</v>
      </c>
      <c r="J4989" s="171">
        <v>43551.270833333336</v>
      </c>
      <c r="K4989" s="171">
        <v>43551.283333333333</v>
      </c>
      <c r="L4989" s="27">
        <f t="shared" si="617"/>
        <v>1.2499999997089617E-2</v>
      </c>
      <c r="M4989" s="28" t="str">
        <f t="shared" si="618"/>
        <v>TRUE</v>
      </c>
      <c r="N4989" s="31" t="s">
        <v>41</v>
      </c>
      <c r="O4989" s="29" t="s">
        <v>2167</v>
      </c>
      <c r="P4989"/>
      <c r="Q4989"/>
      <c r="R4989"/>
      <c r="S4989"/>
      <c r="T4989"/>
      <c r="U4989"/>
      <c r="V4989"/>
      <c r="W4989"/>
    </row>
    <row r="4990" spans="1:23" ht="27" customHeight="1" thickBot="1" x14ac:dyDescent="0.3">
      <c r="A4990" s="98">
        <v>21088</v>
      </c>
      <c r="B4990" s="78">
        <v>5168</v>
      </c>
      <c r="C4990" s="79" t="s">
        <v>99</v>
      </c>
      <c r="D4990" s="80">
        <v>43551.309027777781</v>
      </c>
      <c r="E4990" s="78" t="s">
        <v>39</v>
      </c>
      <c r="F4990" s="171">
        <v>43551.256944444445</v>
      </c>
      <c r="G4990" s="51">
        <f t="shared" si="620"/>
        <v>5.2083333335758653E-2</v>
      </c>
      <c r="H4990" s="31" t="str">
        <f t="shared" si="619"/>
        <v>ACCEPTABLE</v>
      </c>
      <c r="J4990" s="171">
        <v>43551.311111111114</v>
      </c>
      <c r="K4990" s="171">
        <v>43551.320138888892</v>
      </c>
      <c r="L4990" s="27">
        <f t="shared" si="617"/>
        <v>9.0277777781011537E-3</v>
      </c>
      <c r="M4990" s="28" t="str">
        <f t="shared" si="618"/>
        <v>TRUE</v>
      </c>
      <c r="N4990" s="31" t="s">
        <v>39</v>
      </c>
      <c r="O4990" s="29" t="s">
        <v>834</v>
      </c>
      <c r="P4990"/>
      <c r="Q4990"/>
      <c r="R4990"/>
      <c r="S4990"/>
      <c r="T4990"/>
      <c r="U4990"/>
      <c r="V4990"/>
      <c r="W4990"/>
    </row>
    <row r="4991" spans="1:23" ht="27" customHeight="1" thickBot="1" x14ac:dyDescent="0.3">
      <c r="A4991" s="97">
        <v>21088</v>
      </c>
      <c r="B4991" s="74">
        <v>5169</v>
      </c>
      <c r="C4991" s="75" t="s">
        <v>53</v>
      </c>
      <c r="D4991" s="76">
        <v>43551.881944444445</v>
      </c>
      <c r="E4991" s="74" t="s">
        <v>41</v>
      </c>
      <c r="F4991" s="171">
        <v>43551.715277777781</v>
      </c>
      <c r="G4991" s="51">
        <f t="shared" si="620"/>
        <v>0.16666666666424135</v>
      </c>
      <c r="H4991" s="31" t="str">
        <f t="shared" si="619"/>
        <v>ACCEPTABLE</v>
      </c>
      <c r="J4991" s="171">
        <v>43551.879861111112</v>
      </c>
      <c r="K4991" s="171">
        <v>43551.887499999997</v>
      </c>
      <c r="L4991" s="27">
        <f t="shared" si="617"/>
        <v>7.6388888846850023E-3</v>
      </c>
      <c r="M4991" s="28" t="str">
        <f t="shared" si="618"/>
        <v>TRUE</v>
      </c>
      <c r="N4991" s="31" t="s">
        <v>41</v>
      </c>
      <c r="O4991" s="29" t="s">
        <v>542</v>
      </c>
      <c r="P4991"/>
      <c r="Q4991"/>
      <c r="R4991"/>
      <c r="S4991"/>
      <c r="T4991"/>
      <c r="U4991"/>
      <c r="V4991"/>
      <c r="W4991"/>
    </row>
    <row r="4992" spans="1:23" ht="27" customHeight="1" thickBot="1" x14ac:dyDescent="0.3">
      <c r="A4992" s="97">
        <v>21087</v>
      </c>
      <c r="B4992" s="74">
        <v>5172</v>
      </c>
      <c r="C4992" s="75" t="s">
        <v>53</v>
      </c>
      <c r="D4992" s="76">
        <v>43551.975694444445</v>
      </c>
      <c r="E4992" s="74" t="s">
        <v>39</v>
      </c>
      <c r="F4992" s="171">
        <v>43551.715277777781</v>
      </c>
      <c r="G4992" s="51">
        <f t="shared" si="620"/>
        <v>0.26041666666424135</v>
      </c>
      <c r="H4992" s="31" t="str">
        <f t="shared" si="619"/>
        <v>ACCEPTABLE</v>
      </c>
      <c r="J4992" s="171">
        <v>43552.004166666666</v>
      </c>
      <c r="K4992" s="171">
        <v>43552.012499999997</v>
      </c>
      <c r="L4992" s="27">
        <f t="shared" si="617"/>
        <v>8.333333331393078E-3</v>
      </c>
      <c r="M4992" s="28" t="str">
        <f t="shared" si="618"/>
        <v>TRUE</v>
      </c>
      <c r="N4992" s="31" t="s">
        <v>39</v>
      </c>
      <c r="O4992" s="29" t="s">
        <v>485</v>
      </c>
      <c r="P4992"/>
      <c r="Q4992"/>
      <c r="R4992"/>
      <c r="S4992"/>
      <c r="T4992"/>
      <c r="U4992"/>
      <c r="V4992"/>
      <c r="W4992"/>
    </row>
    <row r="4993" spans="1:23" ht="27" customHeight="1" thickBot="1" x14ac:dyDescent="0.3">
      <c r="A4993" s="97">
        <v>21089</v>
      </c>
      <c r="B4993" s="74">
        <v>5173</v>
      </c>
      <c r="C4993" s="75" t="s">
        <v>1905</v>
      </c>
      <c r="D4993" s="76">
        <v>43552.041666666664</v>
      </c>
      <c r="E4993" s="74" t="s">
        <v>41</v>
      </c>
      <c r="F4993" s="171">
        <v>43551.715277777781</v>
      </c>
      <c r="G4993" s="51">
        <f t="shared" si="620"/>
        <v>0.32638888888322981</v>
      </c>
      <c r="H4993" s="31" t="str">
        <f t="shared" si="619"/>
        <v>ACCEPTABLE</v>
      </c>
      <c r="J4993" s="171">
        <v>43552.033333333333</v>
      </c>
      <c r="K4993" s="171">
        <v>43552.043055555558</v>
      </c>
      <c r="L4993" s="27">
        <f t="shared" si="617"/>
        <v>9.7222222248092294E-3</v>
      </c>
      <c r="M4993" s="28" t="str">
        <f t="shared" si="618"/>
        <v>TRUE</v>
      </c>
      <c r="N4993" s="31" t="s">
        <v>41</v>
      </c>
      <c r="O4993" s="29" t="s">
        <v>1725</v>
      </c>
      <c r="P4993"/>
      <c r="Q4993"/>
      <c r="R4993"/>
      <c r="S4993"/>
      <c r="T4993"/>
      <c r="U4993"/>
      <c r="V4993"/>
      <c r="W4993"/>
    </row>
    <row r="4994" spans="1:23" ht="27" customHeight="1" thickBot="1" x14ac:dyDescent="0.3">
      <c r="A4994" s="97">
        <v>21089</v>
      </c>
      <c r="B4994" s="74">
        <v>5174</v>
      </c>
      <c r="C4994" s="75" t="s">
        <v>43</v>
      </c>
      <c r="D4994" s="76">
        <v>43552.072916666664</v>
      </c>
      <c r="E4994" s="74" t="s">
        <v>39</v>
      </c>
      <c r="F4994" s="171">
        <v>43551.715277777781</v>
      </c>
      <c r="G4994" s="51">
        <f t="shared" si="620"/>
        <v>0.35763888888322981</v>
      </c>
      <c r="H4994" s="31" t="str">
        <f t="shared" si="619"/>
        <v>ACCEPTABLE</v>
      </c>
      <c r="J4994" s="171">
        <v>43552.073611111111</v>
      </c>
      <c r="K4994" s="171">
        <v>43552.081944444442</v>
      </c>
      <c r="L4994" s="27">
        <f t="shared" si="617"/>
        <v>8.333333331393078E-3</v>
      </c>
      <c r="M4994" s="28" t="str">
        <f t="shared" si="618"/>
        <v>TRUE</v>
      </c>
      <c r="N4994" s="31" t="s">
        <v>39</v>
      </c>
      <c r="O4994" s="29" t="s">
        <v>398</v>
      </c>
      <c r="P4994"/>
      <c r="Q4994"/>
      <c r="R4994"/>
      <c r="S4994"/>
      <c r="T4994"/>
      <c r="U4994"/>
      <c r="V4994"/>
      <c r="W4994"/>
    </row>
    <row r="4995" spans="1:23" ht="27" customHeight="1" thickBot="1" x14ac:dyDescent="0.3">
      <c r="A4995" s="98">
        <v>21088</v>
      </c>
      <c r="B4995" s="78">
        <v>5175</v>
      </c>
      <c r="C4995" s="79" t="s">
        <v>51</v>
      </c>
      <c r="D4995" s="80">
        <v>43552.256944444445</v>
      </c>
      <c r="E4995" s="78" t="s">
        <v>41</v>
      </c>
      <c r="F4995" s="171">
        <v>43552.229166666664</v>
      </c>
      <c r="G4995" s="51">
        <f t="shared" si="620"/>
        <v>2.7777777781011537E-2</v>
      </c>
      <c r="H4995" s="31" t="str">
        <f t="shared" si="619"/>
        <v>TOO LATE</v>
      </c>
      <c r="J4995" s="171">
        <v>43552.260416666664</v>
      </c>
      <c r="K4995" s="171">
        <v>43552.269444444442</v>
      </c>
      <c r="L4995" s="27">
        <f t="shared" si="617"/>
        <v>9.0277777781011537E-3</v>
      </c>
      <c r="M4995" s="28" t="str">
        <f t="shared" si="618"/>
        <v>TRUE</v>
      </c>
      <c r="N4995" s="31" t="s">
        <v>41</v>
      </c>
      <c r="O4995" s="29" t="s">
        <v>2238</v>
      </c>
      <c r="P4995"/>
      <c r="Q4995"/>
      <c r="R4995"/>
      <c r="S4995"/>
      <c r="T4995"/>
      <c r="U4995"/>
      <c r="V4995"/>
      <c r="W4995"/>
    </row>
    <row r="4996" spans="1:23" ht="27" customHeight="1" thickBot="1" x14ac:dyDescent="0.3">
      <c r="A4996" s="98"/>
      <c r="B4996" s="78">
        <v>5176</v>
      </c>
      <c r="C4996" s="79" t="s">
        <v>1997</v>
      </c>
      <c r="D4996" s="80">
        <v>43552.284722222219</v>
      </c>
      <c r="E4996" s="78" t="s">
        <v>39</v>
      </c>
      <c r="F4996" s="171">
        <v>43552.229166666664</v>
      </c>
      <c r="G4996" s="51">
        <f t="shared" si="620"/>
        <v>5.5555555554747116E-2</v>
      </c>
      <c r="H4996" s="31" t="str">
        <f t="shared" si="619"/>
        <v>ACCEPTABLE</v>
      </c>
      <c r="J4996" s="171">
        <v>43552.291666666664</v>
      </c>
      <c r="K4996" s="171">
        <v>43552.302777777775</v>
      </c>
      <c r="L4996" s="27">
        <f t="shared" si="617"/>
        <v>1.1111111110949423E-2</v>
      </c>
      <c r="M4996" s="28" t="str">
        <f t="shared" si="618"/>
        <v>TRUE</v>
      </c>
      <c r="N4996" s="31" t="s">
        <v>39</v>
      </c>
      <c r="O4996" s="29" t="s">
        <v>1245</v>
      </c>
      <c r="P4996"/>
      <c r="Q4996"/>
      <c r="R4996"/>
      <c r="S4996"/>
      <c r="T4996"/>
      <c r="U4996"/>
      <c r="V4996"/>
      <c r="W4996"/>
    </row>
    <row r="4997" spans="1:23" ht="27" customHeight="1" thickBot="1" x14ac:dyDescent="0.3">
      <c r="A4997" s="98">
        <v>21087</v>
      </c>
      <c r="B4997" s="78">
        <v>5177</v>
      </c>
      <c r="C4997" s="79" t="s">
        <v>51</v>
      </c>
      <c r="D4997" s="80">
        <v>43552.361111111109</v>
      </c>
      <c r="E4997" s="78" t="s">
        <v>41</v>
      </c>
      <c r="F4997" s="171">
        <v>43552.229166666664</v>
      </c>
      <c r="G4997" s="51">
        <f t="shared" si="620"/>
        <v>0.13194444444525288</v>
      </c>
      <c r="H4997" s="31" t="str">
        <f t="shared" si="619"/>
        <v>ACCEPTABLE</v>
      </c>
      <c r="J4997" s="171">
        <v>43552.363194444442</v>
      </c>
      <c r="K4997" s="171">
        <v>43552.37222222222</v>
      </c>
      <c r="L4997" s="27">
        <f t="shared" si="617"/>
        <v>9.0277777781011537E-3</v>
      </c>
      <c r="M4997" s="28" t="str">
        <f t="shared" si="618"/>
        <v>TRUE</v>
      </c>
      <c r="N4997" s="31" t="s">
        <v>41</v>
      </c>
      <c r="O4997" s="29" t="s">
        <v>2239</v>
      </c>
      <c r="P4997"/>
      <c r="Q4997"/>
      <c r="R4997"/>
      <c r="S4997"/>
      <c r="T4997"/>
      <c r="U4997"/>
      <c r="V4997"/>
      <c r="W4997"/>
    </row>
    <row r="4998" spans="1:23" ht="27" customHeight="1" thickBot="1" x14ac:dyDescent="0.3">
      <c r="A4998" s="98">
        <v>21087</v>
      </c>
      <c r="B4998" s="78">
        <v>5178</v>
      </c>
      <c r="C4998" s="79" t="s">
        <v>1997</v>
      </c>
      <c r="D4998" s="80">
        <v>43552.385416666664</v>
      </c>
      <c r="E4998" s="78" t="s">
        <v>39</v>
      </c>
      <c r="F4998" s="171">
        <v>43552.229166666664</v>
      </c>
      <c r="G4998" s="51">
        <f t="shared" si="620"/>
        <v>0.15625</v>
      </c>
      <c r="H4998" s="31" t="str">
        <f t="shared" si="619"/>
        <v>ACCEPTABLE</v>
      </c>
      <c r="J4998" s="171">
        <v>43552.381249999999</v>
      </c>
      <c r="K4998" s="171">
        <v>43552.395833333336</v>
      </c>
      <c r="L4998" s="27">
        <f t="shared" si="617"/>
        <v>1.4583333337213844E-2</v>
      </c>
      <c r="M4998" s="28" t="str">
        <f t="shared" si="618"/>
        <v>TRUE</v>
      </c>
      <c r="N4998" s="31" t="s">
        <v>39</v>
      </c>
      <c r="O4998" s="29" t="s">
        <v>2240</v>
      </c>
      <c r="P4998"/>
      <c r="Q4998"/>
      <c r="R4998"/>
      <c r="S4998"/>
      <c r="T4998"/>
      <c r="U4998"/>
      <c r="V4998"/>
      <c r="W4998"/>
    </row>
    <row r="4999" spans="1:23" ht="27" customHeight="1" thickBot="1" x14ac:dyDescent="0.3">
      <c r="A4999" s="97">
        <v>21090</v>
      </c>
      <c r="B4999" s="74">
        <v>5181</v>
      </c>
      <c r="C4999" s="75" t="s">
        <v>1905</v>
      </c>
      <c r="D4999" s="76">
        <v>43552.475694444445</v>
      </c>
      <c r="E4999" s="74" t="s">
        <v>41</v>
      </c>
      <c r="F4999" s="171">
        <v>43552.392361111109</v>
      </c>
      <c r="G4999" s="51">
        <f t="shared" si="620"/>
        <v>8.3333333335758653E-2</v>
      </c>
      <c r="H4999" s="31" t="str">
        <f t="shared" si="619"/>
        <v>ACCEPTABLE</v>
      </c>
      <c r="J4999" s="171">
        <v>43552.464583333334</v>
      </c>
      <c r="K4999" s="171">
        <v>43552.474305555559</v>
      </c>
      <c r="L4999" s="27">
        <f t="shared" ref="L4999:L5000" si="621">IF(OR(K4999="",J4999=""), "Incomplete Data", K4999-J4999)</f>
        <v>9.7222222248092294E-3</v>
      </c>
      <c r="M4999" s="28" t="str">
        <f t="shared" ref="M4999:M5000" si="622">_xlfn.IFS(OR(J4999=0,K4999=0,L4999=""), "Incomplete Data", OR(L4999&gt;$M$5,L4999&lt;-$M$5),"FALSE",  OR(L4999&lt;=$M$5,L4999&gt;-$M$5), "TRUE")</f>
        <v>TRUE</v>
      </c>
      <c r="N4999" s="31" t="s">
        <v>41</v>
      </c>
      <c r="O4999" s="29" t="s">
        <v>1837</v>
      </c>
      <c r="P4999"/>
      <c r="Q4999"/>
      <c r="R4999"/>
      <c r="S4999"/>
      <c r="T4999"/>
      <c r="U4999"/>
      <c r="V4999"/>
      <c r="W4999"/>
    </row>
    <row r="5000" spans="1:23" ht="27" customHeight="1" thickBot="1" x14ac:dyDescent="0.3">
      <c r="A5000" s="97">
        <v>21090</v>
      </c>
      <c r="B5000" s="74">
        <v>5182</v>
      </c>
      <c r="C5000" s="75" t="s">
        <v>1905</v>
      </c>
      <c r="D5000" s="76">
        <v>43552.5</v>
      </c>
      <c r="E5000" s="74" t="s">
        <v>39</v>
      </c>
      <c r="F5000" s="171">
        <v>43552.392361111109</v>
      </c>
      <c r="G5000" s="51">
        <f t="shared" si="620"/>
        <v>0.10763888889050577</v>
      </c>
      <c r="H5000" s="31" t="str">
        <f t="shared" si="619"/>
        <v>ACCEPTABLE</v>
      </c>
      <c r="J5000" s="171">
        <v>43552.482638888891</v>
      </c>
      <c r="K5000" s="171">
        <v>43552.493055555555</v>
      </c>
      <c r="L5000" s="27">
        <f t="shared" si="621"/>
        <v>1.0416666664241347E-2</v>
      </c>
      <c r="M5000" s="28" t="str">
        <f t="shared" si="622"/>
        <v>TRUE</v>
      </c>
      <c r="N5000" s="31" t="s">
        <v>39</v>
      </c>
      <c r="O5000" s="29" t="s">
        <v>1837</v>
      </c>
      <c r="P5000"/>
      <c r="Q5000"/>
      <c r="R5000"/>
      <c r="S5000"/>
      <c r="T5000"/>
      <c r="U5000"/>
      <c r="V5000"/>
      <c r="W5000"/>
    </row>
    <row r="5001" spans="1:23" ht="27" customHeight="1" thickBot="1" x14ac:dyDescent="0.3">
      <c r="A5001" s="97">
        <v>21089</v>
      </c>
      <c r="B5001" s="74">
        <v>5183</v>
      </c>
      <c r="C5001" s="75" t="s">
        <v>98</v>
      </c>
      <c r="D5001" s="76">
        <v>43552.496527777781</v>
      </c>
      <c r="E5001" s="74" t="s">
        <v>41</v>
      </c>
      <c r="F5001" s="171">
        <v>43552.392361111109</v>
      </c>
      <c r="G5001" s="51">
        <f t="shared" si="620"/>
        <v>0.10416666667151731</v>
      </c>
      <c r="H5001" s="31" t="str">
        <f t="shared" si="619"/>
        <v>ACCEPTABLE</v>
      </c>
      <c r="J5001" s="171">
        <v>43552.50277777778</v>
      </c>
      <c r="K5001" s="171">
        <v>43552.511805555558</v>
      </c>
      <c r="L5001" s="27">
        <f t="shared" ref="L5001:L5057" si="623">IF(OR(K5001="",J5001=""), "Incomplete Data", K5001-J5001)</f>
        <v>9.0277777781011537E-3</v>
      </c>
      <c r="M5001" s="28" t="str">
        <f t="shared" ref="M5001:M5057" si="624">_xlfn.IFS(OR(J5001=0,K5001=0,L5001=""), "Incomplete Data", OR(L5001&gt;$M$5,L5001&lt;-$M$5),"FALSE",  OR(L5001&lt;=$M$5,L5001&gt;-$M$5), "TRUE")</f>
        <v>TRUE</v>
      </c>
      <c r="N5001" s="31" t="s">
        <v>41</v>
      </c>
      <c r="O5001" s="29" t="s">
        <v>398</v>
      </c>
      <c r="P5001"/>
      <c r="Q5001"/>
      <c r="R5001"/>
      <c r="S5001"/>
      <c r="T5001"/>
      <c r="U5001"/>
      <c r="V5001"/>
      <c r="W5001"/>
    </row>
    <row r="5002" spans="1:23" ht="27" customHeight="1" thickBot="1" x14ac:dyDescent="0.3">
      <c r="A5002" s="97">
        <v>21089</v>
      </c>
      <c r="B5002" s="74">
        <v>5184</v>
      </c>
      <c r="C5002" s="75" t="s">
        <v>2236</v>
      </c>
      <c r="D5002" s="76">
        <v>43552.524305555555</v>
      </c>
      <c r="E5002" s="74" t="s">
        <v>39</v>
      </c>
      <c r="F5002" s="171">
        <v>43552.392361111109</v>
      </c>
      <c r="G5002" s="51">
        <f t="shared" si="620"/>
        <v>0.13194444444525288</v>
      </c>
      <c r="H5002" s="31" t="str">
        <f t="shared" si="619"/>
        <v>ACCEPTABLE</v>
      </c>
      <c r="J5002" s="171">
        <v>43552.526388888888</v>
      </c>
      <c r="K5002" s="171">
        <v>43552.534722222219</v>
      </c>
      <c r="L5002" s="27">
        <f t="shared" si="623"/>
        <v>8.333333331393078E-3</v>
      </c>
      <c r="M5002" s="28" t="str">
        <f t="shared" si="624"/>
        <v>TRUE</v>
      </c>
      <c r="N5002" s="31" t="s">
        <v>39</v>
      </c>
      <c r="O5002" s="29" t="s">
        <v>1756</v>
      </c>
      <c r="P5002"/>
      <c r="Q5002"/>
      <c r="R5002"/>
      <c r="S5002"/>
      <c r="T5002"/>
      <c r="U5002"/>
      <c r="V5002"/>
      <c r="W5002"/>
    </row>
    <row r="5003" spans="1:23" ht="27" customHeight="1" thickBot="1" x14ac:dyDescent="0.3">
      <c r="A5003" s="98">
        <v>21091</v>
      </c>
      <c r="B5003" s="78">
        <v>5185</v>
      </c>
      <c r="C5003" s="79" t="s">
        <v>1997</v>
      </c>
      <c r="D5003" s="80">
        <v>43553.256944444445</v>
      </c>
      <c r="E5003" s="78" t="s">
        <v>41</v>
      </c>
      <c r="F5003" s="171">
        <v>43553.227083333331</v>
      </c>
      <c r="G5003" s="51">
        <f t="shared" si="620"/>
        <v>2.9861111113859806E-2</v>
      </c>
      <c r="H5003" s="31" t="str">
        <f t="shared" si="619"/>
        <v>TOO LATE</v>
      </c>
      <c r="J5003" s="171">
        <v>43553.253472222219</v>
      </c>
      <c r="K5003" s="171">
        <v>43553.261805555558</v>
      </c>
      <c r="L5003" s="27">
        <f t="shared" si="623"/>
        <v>8.3333333386690356E-3</v>
      </c>
      <c r="M5003" s="28" t="str">
        <f t="shared" si="624"/>
        <v>TRUE</v>
      </c>
      <c r="N5003" s="31" t="s">
        <v>41</v>
      </c>
      <c r="O5003" s="29" t="s">
        <v>774</v>
      </c>
      <c r="P5003"/>
      <c r="Q5003"/>
      <c r="R5003"/>
      <c r="S5003"/>
      <c r="T5003"/>
      <c r="U5003"/>
      <c r="V5003"/>
      <c r="W5003"/>
    </row>
    <row r="5004" spans="1:23" ht="27" customHeight="1" thickBot="1" x14ac:dyDescent="0.3">
      <c r="A5004" s="98">
        <v>21091</v>
      </c>
      <c r="B5004" s="78">
        <v>5186</v>
      </c>
      <c r="C5004" s="79" t="s">
        <v>51</v>
      </c>
      <c r="D5004" s="80">
        <v>43553.291666666664</v>
      </c>
      <c r="E5004" s="78" t="s">
        <v>39</v>
      </c>
      <c r="F5004" s="171">
        <v>43553.227083333331</v>
      </c>
      <c r="G5004" s="51">
        <f t="shared" si="620"/>
        <v>6.4583333332848269E-2</v>
      </c>
      <c r="H5004" s="31" t="str">
        <f t="shared" si="619"/>
        <v>ACCEPTABLE</v>
      </c>
      <c r="J5004" s="171">
        <v>43553.281944444447</v>
      </c>
      <c r="K5004" s="171">
        <v>43553.290972222225</v>
      </c>
      <c r="L5004" s="27">
        <f t="shared" si="623"/>
        <v>9.0277777781011537E-3</v>
      </c>
      <c r="M5004" s="28" t="str">
        <f t="shared" si="624"/>
        <v>TRUE</v>
      </c>
      <c r="N5004" s="31" t="s">
        <v>39</v>
      </c>
      <c r="O5004" s="29" t="s">
        <v>542</v>
      </c>
      <c r="P5004"/>
      <c r="Q5004"/>
      <c r="R5004"/>
      <c r="S5004"/>
      <c r="T5004"/>
      <c r="U5004"/>
      <c r="V5004"/>
      <c r="W5004"/>
    </row>
    <row r="5005" spans="1:23" ht="27" customHeight="1" thickBot="1" x14ac:dyDescent="0.3">
      <c r="A5005" s="98">
        <v>21091</v>
      </c>
      <c r="B5005" s="78">
        <v>5187</v>
      </c>
      <c r="C5005" s="79" t="s">
        <v>99</v>
      </c>
      <c r="D5005" s="80">
        <v>43554.277777777781</v>
      </c>
      <c r="E5005" s="78" t="s">
        <v>41</v>
      </c>
      <c r="F5005" s="171">
        <v>43553.637499999997</v>
      </c>
      <c r="G5005" s="51">
        <f t="shared" si="620"/>
        <v>0.64027777778392192</v>
      </c>
      <c r="H5005" s="31" t="str">
        <f t="shared" si="619"/>
        <v>ACCEPTABLE</v>
      </c>
      <c r="J5005" s="171">
        <v>43554.285416666666</v>
      </c>
      <c r="K5005" s="171">
        <v>43554.293749999997</v>
      </c>
      <c r="L5005" s="27">
        <f t="shared" si="623"/>
        <v>8.333333331393078E-3</v>
      </c>
      <c r="M5005" s="28" t="str">
        <f t="shared" si="624"/>
        <v>TRUE</v>
      </c>
      <c r="N5005" s="31" t="s">
        <v>41</v>
      </c>
      <c r="O5005" s="29" t="s">
        <v>2241</v>
      </c>
      <c r="P5005"/>
      <c r="Q5005"/>
      <c r="R5005"/>
      <c r="S5005"/>
      <c r="T5005"/>
      <c r="U5005"/>
      <c r="V5005"/>
      <c r="W5005"/>
    </row>
    <row r="5006" spans="1:23" ht="27" customHeight="1" thickBot="1" x14ac:dyDescent="0.3">
      <c r="A5006" s="98">
        <v>21091</v>
      </c>
      <c r="B5006" s="78">
        <v>5188</v>
      </c>
      <c r="C5006" s="79" t="s">
        <v>2119</v>
      </c>
      <c r="D5006" s="80">
        <v>43554.305555555555</v>
      </c>
      <c r="E5006" s="78" t="s">
        <v>39</v>
      </c>
      <c r="F5006" s="171">
        <v>43553.637499999997</v>
      </c>
      <c r="G5006" s="51">
        <f t="shared" si="620"/>
        <v>0.6680555555576575</v>
      </c>
      <c r="H5006" s="31" t="str">
        <f t="shared" si="619"/>
        <v>ACCEPTABLE</v>
      </c>
      <c r="J5006" s="171">
        <v>43554.314583333333</v>
      </c>
      <c r="K5006" s="171">
        <v>43554.327777777777</v>
      </c>
      <c r="L5006" s="27">
        <f t="shared" si="623"/>
        <v>1.3194444443797693E-2</v>
      </c>
      <c r="M5006" s="28" t="str">
        <f t="shared" si="624"/>
        <v>TRUE</v>
      </c>
      <c r="N5006" s="31" t="s">
        <v>39</v>
      </c>
      <c r="O5006" s="29" t="s">
        <v>2242</v>
      </c>
      <c r="P5006"/>
      <c r="Q5006"/>
      <c r="R5006"/>
      <c r="S5006"/>
      <c r="T5006"/>
      <c r="U5006"/>
      <c r="V5006"/>
      <c r="W5006"/>
    </row>
    <row r="5007" spans="1:23" ht="27" customHeight="1" thickBot="1" x14ac:dyDescent="0.3">
      <c r="A5007" s="97">
        <v>21092</v>
      </c>
      <c r="B5007" s="74">
        <v>5189</v>
      </c>
      <c r="C5007" s="75" t="s">
        <v>1905</v>
      </c>
      <c r="D5007" s="76">
        <v>43554.444444444445</v>
      </c>
      <c r="E5007" s="74" t="s">
        <v>41</v>
      </c>
      <c r="F5007" s="171">
        <v>43554.224999999999</v>
      </c>
      <c r="G5007" s="51">
        <f t="shared" si="620"/>
        <v>0.21944444444670808</v>
      </c>
      <c r="H5007" s="31" t="str">
        <f t="shared" si="619"/>
        <v>ACCEPTABLE</v>
      </c>
      <c r="J5007" s="171">
        <v>43554.436805555553</v>
      </c>
      <c r="K5007" s="171">
        <v>43554.445833333331</v>
      </c>
      <c r="L5007" s="27">
        <f t="shared" si="623"/>
        <v>9.0277777781011537E-3</v>
      </c>
      <c r="M5007" s="28" t="str">
        <f t="shared" si="624"/>
        <v>TRUE</v>
      </c>
      <c r="N5007" s="31" t="s">
        <v>41</v>
      </c>
      <c r="O5007" s="29" t="s">
        <v>2243</v>
      </c>
      <c r="P5007"/>
      <c r="Q5007"/>
      <c r="R5007"/>
      <c r="S5007"/>
      <c r="T5007"/>
      <c r="U5007"/>
      <c r="V5007"/>
      <c r="W5007"/>
    </row>
    <row r="5008" spans="1:23" ht="27" customHeight="1" thickBot="1" x14ac:dyDescent="0.3">
      <c r="A5008" s="97">
        <v>21092</v>
      </c>
      <c r="B5008" s="74">
        <v>5190</v>
      </c>
      <c r="C5008" s="75" t="s">
        <v>43</v>
      </c>
      <c r="D5008" s="76">
        <v>43554.479166666664</v>
      </c>
      <c r="E5008" s="74" t="s">
        <v>39</v>
      </c>
      <c r="F5008" s="171">
        <v>43554.224999999999</v>
      </c>
      <c r="G5008" s="51">
        <f t="shared" si="620"/>
        <v>0.25416666666569654</v>
      </c>
      <c r="H5008" s="31" t="str">
        <f t="shared" si="619"/>
        <v>ACCEPTABLE</v>
      </c>
      <c r="J5008" s="171">
        <v>43554.467361111114</v>
      </c>
      <c r="K5008" s="171">
        <v>43554.476388888892</v>
      </c>
      <c r="L5008" s="27">
        <f t="shared" si="623"/>
        <v>9.0277777781011537E-3</v>
      </c>
      <c r="M5008" s="28" t="str">
        <f t="shared" si="624"/>
        <v>TRUE</v>
      </c>
      <c r="N5008" s="31" t="s">
        <v>39</v>
      </c>
      <c r="O5008" s="29" t="s">
        <v>118</v>
      </c>
      <c r="P5008"/>
      <c r="Q5008"/>
      <c r="R5008"/>
      <c r="S5008"/>
      <c r="T5008"/>
      <c r="U5008"/>
      <c r="V5008"/>
      <c r="W5008"/>
    </row>
    <row r="5009" spans="1:23" ht="27" customHeight="1" thickBot="1" x14ac:dyDescent="0.3">
      <c r="A5009" s="97">
        <v>21092</v>
      </c>
      <c r="B5009" s="74">
        <v>5191</v>
      </c>
      <c r="C5009" s="75" t="s">
        <v>43</v>
      </c>
      <c r="D5009" s="76">
        <v>43555.486111111109</v>
      </c>
      <c r="E5009" s="74" t="s">
        <v>41</v>
      </c>
      <c r="F5009" s="171">
        <v>43555.329861111109</v>
      </c>
      <c r="G5009" s="51">
        <f t="shared" si="620"/>
        <v>0.15625</v>
      </c>
      <c r="H5009" s="31" t="str">
        <f t="shared" si="619"/>
        <v>ACCEPTABLE</v>
      </c>
      <c r="J5009" s="171">
        <v>43555.49722222222</v>
      </c>
      <c r="K5009" s="171">
        <v>43555.505555555559</v>
      </c>
      <c r="L5009" s="27">
        <f t="shared" si="623"/>
        <v>8.3333333386690356E-3</v>
      </c>
      <c r="M5009" s="28" t="str">
        <f t="shared" si="624"/>
        <v>TRUE</v>
      </c>
      <c r="N5009" s="31" t="s">
        <v>41</v>
      </c>
      <c r="O5009" s="29" t="s">
        <v>398</v>
      </c>
      <c r="P5009"/>
      <c r="Q5009"/>
      <c r="R5009"/>
      <c r="S5009"/>
      <c r="T5009"/>
      <c r="U5009"/>
      <c r="V5009"/>
      <c r="W5009"/>
    </row>
    <row r="5010" spans="1:23" ht="27" customHeight="1" thickBot="1" x14ac:dyDescent="0.3">
      <c r="A5010" s="97">
        <v>21092</v>
      </c>
      <c r="B5010" s="74">
        <v>5192</v>
      </c>
      <c r="C5010" s="75" t="s">
        <v>1905</v>
      </c>
      <c r="D5010" s="76">
        <v>43555.513888888891</v>
      </c>
      <c r="E5010" s="74" t="s">
        <v>39</v>
      </c>
      <c r="F5010" s="171">
        <v>43555.329861111109</v>
      </c>
      <c r="G5010" s="51">
        <f t="shared" si="620"/>
        <v>0.18402777778101154</v>
      </c>
      <c r="H5010" s="31" t="str">
        <f t="shared" si="619"/>
        <v>ACCEPTABLE</v>
      </c>
      <c r="J5010" s="171">
        <v>43555.52847222222</v>
      </c>
      <c r="K5010" s="171">
        <v>43555.538888888892</v>
      </c>
      <c r="L5010" s="27">
        <f t="shared" si="623"/>
        <v>1.0416666671517305E-2</v>
      </c>
      <c r="M5010" s="28" t="str">
        <f t="shared" si="624"/>
        <v>TRUE</v>
      </c>
      <c r="N5010" s="31" t="s">
        <v>39</v>
      </c>
      <c r="O5010" s="29" t="s">
        <v>543</v>
      </c>
      <c r="P5010"/>
      <c r="Q5010"/>
      <c r="R5010"/>
      <c r="S5010"/>
      <c r="T5010"/>
      <c r="U5010"/>
      <c r="V5010"/>
      <c r="W5010"/>
    </row>
    <row r="5011" spans="1:23" ht="27" customHeight="1" thickBot="1" x14ac:dyDescent="0.3">
      <c r="A5011" s="97">
        <v>21093</v>
      </c>
      <c r="B5011" s="74">
        <v>5193</v>
      </c>
      <c r="C5011" s="75" t="s">
        <v>1905</v>
      </c>
      <c r="D5011" s="76">
        <v>43555.913194444445</v>
      </c>
      <c r="E5011" s="74" t="s">
        <v>41</v>
      </c>
      <c r="F5011" s="171">
        <v>43555.726388888892</v>
      </c>
      <c r="G5011" s="51">
        <f t="shared" si="620"/>
        <v>0.18680555555329192</v>
      </c>
      <c r="H5011" s="31" t="str">
        <f t="shared" si="619"/>
        <v>ACCEPTABLE</v>
      </c>
      <c r="J5011" s="171">
        <v>43555.916666666664</v>
      </c>
      <c r="K5011" s="171">
        <v>43555.926388888889</v>
      </c>
      <c r="L5011" s="27">
        <f t="shared" si="623"/>
        <v>9.7222222248092294E-3</v>
      </c>
      <c r="M5011" s="28" t="str">
        <f t="shared" si="624"/>
        <v>TRUE</v>
      </c>
      <c r="N5011" s="31" t="s">
        <v>41</v>
      </c>
      <c r="O5011" s="29" t="s">
        <v>836</v>
      </c>
      <c r="P5011"/>
      <c r="Q5011"/>
      <c r="R5011"/>
      <c r="S5011"/>
      <c r="T5011"/>
      <c r="U5011"/>
      <c r="V5011"/>
      <c r="W5011"/>
    </row>
    <row r="5012" spans="1:23" ht="27" customHeight="1" thickBot="1" x14ac:dyDescent="0.3">
      <c r="A5012" s="97">
        <v>21093</v>
      </c>
      <c r="B5012" s="74">
        <v>5194</v>
      </c>
      <c r="C5012" s="75" t="s">
        <v>1905</v>
      </c>
      <c r="D5012" s="76">
        <v>43555.9375</v>
      </c>
      <c r="E5012" s="74" t="s">
        <v>39</v>
      </c>
      <c r="F5012" s="171">
        <v>43555.726388888892</v>
      </c>
      <c r="G5012" s="51">
        <f t="shared" si="620"/>
        <v>0.21111111110803904</v>
      </c>
      <c r="H5012" s="31" t="str">
        <f t="shared" ref="H5012:H5067" si="625">IF(D5012-F5012&lt;0,"TOO LATE",IF(G5012="","",IF(OR(DAY(D5012-F5012)&gt;1,AND(HOUR(D5012-F5012)&gt;HOUR("0:59"),(SIGN(D5012-F5012)=1))),"ACCEPTABLE","TOO LATE")))</f>
        <v>ACCEPTABLE</v>
      </c>
      <c r="J5012" s="171">
        <v>43555.939583333333</v>
      </c>
      <c r="K5012" s="171">
        <v>43555.951388888891</v>
      </c>
      <c r="L5012" s="27">
        <f t="shared" si="623"/>
        <v>1.1805555557657499E-2</v>
      </c>
      <c r="M5012" s="28" t="str">
        <f t="shared" si="624"/>
        <v>TRUE</v>
      </c>
      <c r="N5012" s="31" t="s">
        <v>39</v>
      </c>
      <c r="O5012" s="29" t="s">
        <v>472</v>
      </c>
      <c r="P5012"/>
      <c r="Q5012"/>
      <c r="R5012"/>
      <c r="S5012"/>
      <c r="T5012"/>
      <c r="U5012"/>
      <c r="V5012"/>
      <c r="W5012"/>
    </row>
    <row r="5013" spans="1:23" ht="27" customHeight="1" thickBot="1" x14ac:dyDescent="0.3">
      <c r="A5013" s="98">
        <v>21094</v>
      </c>
      <c r="B5013" s="78">
        <v>5197</v>
      </c>
      <c r="C5013" s="79" t="s">
        <v>1905</v>
      </c>
      <c r="D5013" s="80">
        <v>43556.770833333336</v>
      </c>
      <c r="E5013" s="78" t="s">
        <v>41</v>
      </c>
      <c r="F5013" s="171">
        <v>43556.732638888891</v>
      </c>
      <c r="G5013" s="51">
        <f t="shared" si="620"/>
        <v>3.8194444445252884E-2</v>
      </c>
      <c r="H5013" s="31" t="str">
        <f t="shared" si="625"/>
        <v>TOO LATE</v>
      </c>
      <c r="I5013" s="29" t="s">
        <v>2244</v>
      </c>
      <c r="J5013" s="171">
        <v>43556.756944444445</v>
      </c>
      <c r="K5013" s="171">
        <v>43556.767361111109</v>
      </c>
      <c r="L5013" s="27">
        <f t="shared" si="623"/>
        <v>1.0416666664241347E-2</v>
      </c>
      <c r="M5013" s="28" t="str">
        <f t="shared" si="624"/>
        <v>TRUE</v>
      </c>
      <c r="N5013" s="31" t="s">
        <v>41</v>
      </c>
      <c r="O5013" s="29" t="s">
        <v>1785</v>
      </c>
      <c r="P5013"/>
      <c r="Q5013"/>
      <c r="R5013"/>
      <c r="S5013"/>
      <c r="T5013"/>
      <c r="U5013"/>
      <c r="V5013"/>
      <c r="W5013"/>
    </row>
    <row r="5014" spans="1:23" ht="27" customHeight="1" thickBot="1" x14ac:dyDescent="0.3">
      <c r="A5014" s="97">
        <v>21094</v>
      </c>
      <c r="B5014" s="74">
        <v>5198</v>
      </c>
      <c r="C5014" s="75" t="s">
        <v>98</v>
      </c>
      <c r="D5014" s="76">
        <v>43556.805555555555</v>
      </c>
      <c r="E5014" s="74" t="s">
        <v>39</v>
      </c>
      <c r="F5014" s="171">
        <v>43556.732638888891</v>
      </c>
      <c r="G5014" s="51">
        <f t="shared" si="620"/>
        <v>7.2916666664241347E-2</v>
      </c>
      <c r="H5014" s="31" t="str">
        <f t="shared" si="625"/>
        <v>ACCEPTABLE</v>
      </c>
      <c r="J5014" s="171">
        <v>43556.786805555559</v>
      </c>
      <c r="K5014" s="171">
        <v>43556.798611111109</v>
      </c>
      <c r="L5014" s="27">
        <f t="shared" si="623"/>
        <v>1.1805555550381541E-2</v>
      </c>
      <c r="M5014" s="28" t="str">
        <f t="shared" si="624"/>
        <v>TRUE</v>
      </c>
      <c r="N5014" s="31" t="s">
        <v>39</v>
      </c>
      <c r="O5014" s="29" t="s">
        <v>398</v>
      </c>
      <c r="P5014"/>
      <c r="Q5014"/>
      <c r="R5014"/>
      <c r="S5014"/>
      <c r="T5014"/>
      <c r="U5014"/>
      <c r="V5014"/>
      <c r="W5014"/>
    </row>
    <row r="5015" spans="1:23" ht="27" customHeight="1" thickBot="1" x14ac:dyDescent="0.3">
      <c r="A5015" s="97">
        <v>21095</v>
      </c>
      <c r="B5015" s="74">
        <v>5199</v>
      </c>
      <c r="C5015" s="75" t="s">
        <v>1905</v>
      </c>
      <c r="D5015" s="76">
        <v>43556.986111111109</v>
      </c>
      <c r="E5015" s="74" t="s">
        <v>41</v>
      </c>
      <c r="F5015" s="171">
        <v>43556.732638888891</v>
      </c>
      <c r="G5015" s="51">
        <f t="shared" si="620"/>
        <v>0.25347222221898846</v>
      </c>
      <c r="H5015" s="31" t="str">
        <f t="shared" si="625"/>
        <v>ACCEPTABLE</v>
      </c>
      <c r="J5015" s="171">
        <v>43556.988888888889</v>
      </c>
      <c r="K5015" s="171">
        <v>43557</v>
      </c>
      <c r="L5015" s="27">
        <f t="shared" si="623"/>
        <v>1.1111111110949423E-2</v>
      </c>
      <c r="M5015" s="28" t="str">
        <f t="shared" si="624"/>
        <v>TRUE</v>
      </c>
      <c r="N5015" s="31" t="s">
        <v>41</v>
      </c>
      <c r="O5015" s="29" t="s">
        <v>2245</v>
      </c>
      <c r="P5015"/>
      <c r="Q5015"/>
      <c r="R5015"/>
      <c r="S5015"/>
      <c r="T5015"/>
      <c r="U5015"/>
      <c r="V5015"/>
      <c r="W5015"/>
    </row>
    <row r="5016" spans="1:23" ht="27" customHeight="1" thickBot="1" x14ac:dyDescent="0.3">
      <c r="A5016" s="97">
        <v>21095</v>
      </c>
      <c r="B5016" s="74">
        <v>5200</v>
      </c>
      <c r="C5016" s="75" t="s">
        <v>2236</v>
      </c>
      <c r="D5016" s="76">
        <v>43557.010416666664</v>
      </c>
      <c r="E5016" s="74" t="s">
        <v>39</v>
      </c>
      <c r="F5016" s="171">
        <v>43556.732638888891</v>
      </c>
      <c r="G5016" s="51">
        <f t="shared" si="620"/>
        <v>0.27777777777373558</v>
      </c>
      <c r="H5016" s="31" t="str">
        <f t="shared" si="625"/>
        <v>ACCEPTABLE</v>
      </c>
      <c r="J5016" s="171">
        <v>43557.015277777777</v>
      </c>
      <c r="K5016" s="171">
        <v>43557.02847222222</v>
      </c>
      <c r="L5016" s="27">
        <f t="shared" si="623"/>
        <v>1.3194444443797693E-2</v>
      </c>
      <c r="M5016" s="28" t="str">
        <f t="shared" si="624"/>
        <v>TRUE</v>
      </c>
      <c r="N5016" s="31" t="s">
        <v>39</v>
      </c>
      <c r="O5016" s="29" t="s">
        <v>2245</v>
      </c>
      <c r="P5016"/>
      <c r="Q5016"/>
      <c r="R5016"/>
      <c r="S5016"/>
      <c r="T5016"/>
      <c r="U5016"/>
      <c r="V5016"/>
      <c r="W5016"/>
    </row>
    <row r="5017" spans="1:23" ht="27" customHeight="1" thickBot="1" x14ac:dyDescent="0.3">
      <c r="A5017" s="97">
        <v>21094</v>
      </c>
      <c r="B5017" s="74">
        <v>5197</v>
      </c>
      <c r="C5017" s="75" t="s">
        <v>43</v>
      </c>
      <c r="D5017" s="76">
        <v>43558.048611111109</v>
      </c>
      <c r="E5017" s="74" t="s">
        <v>41</v>
      </c>
      <c r="F5017" s="171">
        <v>43558.018750000003</v>
      </c>
      <c r="G5017" s="51">
        <f t="shared" si="620"/>
        <v>2.9861111106583849E-2</v>
      </c>
      <c r="H5017" s="31" t="str">
        <f t="shared" si="625"/>
        <v>TOO LATE</v>
      </c>
      <c r="J5017" s="171">
        <v>43558.044444444444</v>
      </c>
      <c r="K5017" s="171">
        <v>43558.052777777775</v>
      </c>
      <c r="L5017" s="27">
        <f t="shared" si="623"/>
        <v>8.333333331393078E-3</v>
      </c>
      <c r="M5017" s="28" t="str">
        <f t="shared" si="624"/>
        <v>TRUE</v>
      </c>
      <c r="N5017" s="31" t="s">
        <v>41</v>
      </c>
      <c r="O5017" s="29" t="s">
        <v>398</v>
      </c>
      <c r="P5017"/>
      <c r="Q5017"/>
      <c r="R5017"/>
      <c r="S5017"/>
      <c r="T5017"/>
      <c r="U5017"/>
      <c r="V5017"/>
      <c r="W5017"/>
    </row>
    <row r="5018" spans="1:23" ht="27" customHeight="1" thickBot="1" x14ac:dyDescent="0.3">
      <c r="A5018" s="97">
        <v>21094</v>
      </c>
      <c r="B5018" s="74">
        <v>5198</v>
      </c>
      <c r="C5018" s="75" t="s">
        <v>1905</v>
      </c>
      <c r="D5018" s="76">
        <v>43558.076388888891</v>
      </c>
      <c r="E5018" s="74" t="s">
        <v>39</v>
      </c>
      <c r="F5018" s="171">
        <v>43558.018750000003</v>
      </c>
      <c r="G5018" s="51">
        <f t="shared" si="620"/>
        <v>5.7638888887595385E-2</v>
      </c>
      <c r="H5018" s="31" t="str">
        <f t="shared" si="625"/>
        <v>ACCEPTABLE</v>
      </c>
      <c r="J5018" s="171">
        <v>43558.070833333331</v>
      </c>
      <c r="K5018" s="171">
        <v>43558.081250000003</v>
      </c>
      <c r="L5018" s="27">
        <f t="shared" si="623"/>
        <v>1.0416666671517305E-2</v>
      </c>
      <c r="M5018" s="28" t="str">
        <f t="shared" si="624"/>
        <v>TRUE</v>
      </c>
      <c r="N5018" s="31" t="s">
        <v>39</v>
      </c>
      <c r="O5018" s="29" t="s">
        <v>1785</v>
      </c>
      <c r="P5018"/>
      <c r="Q5018"/>
      <c r="R5018"/>
      <c r="S5018"/>
      <c r="T5018"/>
      <c r="U5018"/>
      <c r="V5018"/>
      <c r="W5018"/>
    </row>
    <row r="5019" spans="1:23" ht="27" customHeight="1" thickBot="1" x14ac:dyDescent="0.3">
      <c r="A5019" s="98">
        <v>21095</v>
      </c>
      <c r="B5019" s="78">
        <v>5201</v>
      </c>
      <c r="C5019" s="79" t="s">
        <v>1905</v>
      </c>
      <c r="D5019" s="80">
        <v>43558.354166666664</v>
      </c>
      <c r="E5019" s="78" t="s">
        <v>41</v>
      </c>
      <c r="F5019" s="171">
        <v>43558.279166666667</v>
      </c>
      <c r="G5019" s="51">
        <f t="shared" si="620"/>
        <v>7.4999999997089617E-2</v>
      </c>
      <c r="H5019" s="31" t="str">
        <f t="shared" si="625"/>
        <v>ACCEPTABLE</v>
      </c>
      <c r="J5019" s="171">
        <v>43558.333333333336</v>
      </c>
      <c r="K5019" s="171">
        <v>43558.34375</v>
      </c>
      <c r="L5019" s="27">
        <f t="shared" si="623"/>
        <v>1.0416666664241347E-2</v>
      </c>
      <c r="M5019" s="28" t="str">
        <f t="shared" si="624"/>
        <v>TRUE</v>
      </c>
      <c r="N5019" s="31" t="s">
        <v>41</v>
      </c>
      <c r="O5019" s="29" t="s">
        <v>2246</v>
      </c>
      <c r="P5019"/>
      <c r="Q5019"/>
      <c r="R5019"/>
      <c r="S5019"/>
      <c r="T5019"/>
      <c r="U5019"/>
      <c r="V5019"/>
      <c r="W5019"/>
    </row>
    <row r="5020" spans="1:23" ht="27" customHeight="1" thickBot="1" x14ac:dyDescent="0.3">
      <c r="A5020" s="98">
        <v>21095</v>
      </c>
      <c r="B5020" s="78">
        <v>5202</v>
      </c>
      <c r="C5020" s="79" t="s">
        <v>98</v>
      </c>
      <c r="D5020" s="80">
        <v>43558.388888888891</v>
      </c>
      <c r="E5020" s="78" t="s">
        <v>39</v>
      </c>
      <c r="F5020" s="171">
        <v>43558.279166666667</v>
      </c>
      <c r="G5020" s="51">
        <f t="shared" si="620"/>
        <v>0.10972222222335404</v>
      </c>
      <c r="H5020" s="31" t="str">
        <f t="shared" si="625"/>
        <v>ACCEPTABLE</v>
      </c>
      <c r="J5020" s="171">
        <v>43558.370833333334</v>
      </c>
      <c r="K5020" s="171">
        <v>43558.379166666666</v>
      </c>
      <c r="L5020" s="27">
        <f t="shared" si="623"/>
        <v>8.333333331393078E-3</v>
      </c>
      <c r="M5020" s="28" t="str">
        <f t="shared" si="624"/>
        <v>TRUE</v>
      </c>
      <c r="N5020" s="31" t="s">
        <v>39</v>
      </c>
      <c r="O5020" s="29" t="s">
        <v>118</v>
      </c>
      <c r="P5020"/>
      <c r="Q5020"/>
      <c r="R5020"/>
      <c r="S5020"/>
      <c r="T5020"/>
      <c r="U5020"/>
      <c r="V5020"/>
      <c r="W5020"/>
    </row>
    <row r="5021" spans="1:23" ht="27" customHeight="1" thickBot="1" x14ac:dyDescent="0.3">
      <c r="A5021" s="97">
        <v>21096</v>
      </c>
      <c r="B5021" s="74">
        <v>5203</v>
      </c>
      <c r="C5021" s="75" t="s">
        <v>2119</v>
      </c>
      <c r="D5021" s="76">
        <v>43558.506944444445</v>
      </c>
      <c r="E5021" s="74" t="s">
        <v>41</v>
      </c>
      <c r="F5021" s="171">
        <v>43558.279166666667</v>
      </c>
      <c r="G5021" s="51">
        <f t="shared" si="620"/>
        <v>0.22777777777810115</v>
      </c>
      <c r="H5021" s="31" t="str">
        <f t="shared" si="625"/>
        <v>ACCEPTABLE</v>
      </c>
      <c r="J5021" s="171">
        <v>43558.5</v>
      </c>
      <c r="K5021" s="171">
        <v>43558.513194444444</v>
      </c>
      <c r="L5021" s="27">
        <f t="shared" si="623"/>
        <v>1.3194444443797693E-2</v>
      </c>
      <c r="M5021" s="28" t="str">
        <f t="shared" si="624"/>
        <v>TRUE</v>
      </c>
      <c r="N5021" s="31" t="s">
        <v>41</v>
      </c>
      <c r="O5021" s="29" t="s">
        <v>2247</v>
      </c>
      <c r="P5021"/>
      <c r="Q5021"/>
      <c r="R5021"/>
      <c r="S5021"/>
      <c r="T5021"/>
      <c r="U5021"/>
      <c r="V5021"/>
      <c r="W5021"/>
    </row>
    <row r="5022" spans="1:23" ht="27" customHeight="1" thickBot="1" x14ac:dyDescent="0.3">
      <c r="A5022" s="97">
        <v>21096</v>
      </c>
      <c r="B5022" s="74">
        <v>5204</v>
      </c>
      <c r="C5022" s="75" t="s">
        <v>99</v>
      </c>
      <c r="D5022" s="76">
        <v>43558.541666666664</v>
      </c>
      <c r="E5022" s="74" t="s">
        <v>39</v>
      </c>
      <c r="F5022" s="171">
        <v>43558.279166666667</v>
      </c>
      <c r="G5022" s="51">
        <f t="shared" si="620"/>
        <v>0.26249999999708962</v>
      </c>
      <c r="H5022" s="31" t="str">
        <f t="shared" si="625"/>
        <v>ACCEPTABLE</v>
      </c>
      <c r="J5022" s="171">
        <v>43558.543055555558</v>
      </c>
      <c r="K5022" s="171">
        <v>43558.551388888889</v>
      </c>
      <c r="L5022" s="27">
        <f t="shared" si="623"/>
        <v>8.333333331393078E-3</v>
      </c>
      <c r="M5022" s="28" t="str">
        <f t="shared" si="624"/>
        <v>TRUE</v>
      </c>
      <c r="N5022" s="31" t="s">
        <v>39</v>
      </c>
      <c r="O5022" s="29" t="s">
        <v>542</v>
      </c>
      <c r="P5022"/>
      <c r="Q5022"/>
      <c r="R5022"/>
      <c r="S5022"/>
      <c r="T5022"/>
      <c r="U5022"/>
      <c r="V5022"/>
      <c r="W5022"/>
    </row>
    <row r="5023" spans="1:23" ht="27" customHeight="1" thickBot="1" x14ac:dyDescent="0.3">
      <c r="A5023" s="97">
        <v>21097</v>
      </c>
      <c r="B5023" s="74">
        <v>5205</v>
      </c>
      <c r="C5023" s="75" t="s">
        <v>1905</v>
      </c>
      <c r="D5023" s="76">
        <v>43558.9375</v>
      </c>
      <c r="E5023" s="74" t="s">
        <v>41</v>
      </c>
      <c r="F5023" s="171">
        <v>43558.729166666664</v>
      </c>
      <c r="G5023" s="51">
        <f t="shared" si="620"/>
        <v>0.20833333333575865</v>
      </c>
      <c r="H5023" s="31" t="str">
        <f t="shared" si="625"/>
        <v>ACCEPTABLE</v>
      </c>
      <c r="J5023" s="171">
        <v>43558.947916666664</v>
      </c>
      <c r="K5023" s="171">
        <v>43558.956944444442</v>
      </c>
      <c r="L5023" s="27">
        <f t="shared" si="623"/>
        <v>9.0277777781011537E-3</v>
      </c>
      <c r="M5023" s="28" t="str">
        <f t="shared" si="624"/>
        <v>TRUE</v>
      </c>
      <c r="N5023" s="31" t="s">
        <v>41</v>
      </c>
      <c r="O5023" s="29" t="s">
        <v>2248</v>
      </c>
      <c r="P5023"/>
      <c r="Q5023"/>
      <c r="R5023"/>
      <c r="S5023"/>
      <c r="T5023"/>
      <c r="U5023"/>
      <c r="V5023"/>
      <c r="W5023"/>
    </row>
    <row r="5024" spans="1:23" ht="27" customHeight="1" thickBot="1" x14ac:dyDescent="0.3">
      <c r="A5024" s="97">
        <v>21097</v>
      </c>
      <c r="B5024" s="74">
        <v>5206</v>
      </c>
      <c r="C5024" s="75" t="s">
        <v>1905</v>
      </c>
      <c r="D5024" s="76">
        <v>43558.954861111109</v>
      </c>
      <c r="E5024" s="74" t="s">
        <v>39</v>
      </c>
      <c r="F5024" s="171">
        <v>43558.729166666664</v>
      </c>
      <c r="G5024" s="51">
        <f t="shared" si="620"/>
        <v>0.22569444444525288</v>
      </c>
      <c r="H5024" s="31" t="str">
        <f t="shared" si="625"/>
        <v>ACCEPTABLE</v>
      </c>
      <c r="J5024" s="171">
        <v>43558.967361111114</v>
      </c>
      <c r="K5024" s="171">
        <v>43558.977777777778</v>
      </c>
      <c r="L5024" s="27">
        <f t="shared" si="623"/>
        <v>1.0416666664241347E-2</v>
      </c>
      <c r="M5024" s="28" t="str">
        <f t="shared" si="624"/>
        <v>TRUE</v>
      </c>
      <c r="N5024" s="31" t="s">
        <v>39</v>
      </c>
      <c r="O5024" s="29" t="s">
        <v>2248</v>
      </c>
      <c r="P5024"/>
      <c r="Q5024"/>
      <c r="R5024"/>
      <c r="S5024"/>
      <c r="T5024"/>
      <c r="U5024"/>
      <c r="V5024"/>
      <c r="W5024"/>
    </row>
    <row r="5025" spans="1:23" ht="27" customHeight="1" thickBot="1" x14ac:dyDescent="0.3">
      <c r="A5025" s="97">
        <v>21095</v>
      </c>
      <c r="B5025" s="74">
        <v>5207</v>
      </c>
      <c r="C5025" s="75" t="s">
        <v>98</v>
      </c>
      <c r="D5025" s="76">
        <v>43559.069444444445</v>
      </c>
      <c r="E5025" s="74" t="s">
        <v>41</v>
      </c>
      <c r="F5025" s="171">
        <v>43558.729166666664</v>
      </c>
      <c r="G5025" s="51">
        <f t="shared" si="620"/>
        <v>0.34027777778101154</v>
      </c>
      <c r="H5025" s="31" t="str">
        <f t="shared" si="625"/>
        <v>ACCEPTABLE</v>
      </c>
      <c r="J5025" s="171">
        <v>43559.06527777778</v>
      </c>
      <c r="K5025" s="171">
        <v>43559.073611111111</v>
      </c>
      <c r="L5025" s="27">
        <f t="shared" si="623"/>
        <v>8.333333331393078E-3</v>
      </c>
      <c r="M5025" s="28" t="str">
        <f t="shared" si="624"/>
        <v>TRUE</v>
      </c>
      <c r="N5025" s="31" t="s">
        <v>41</v>
      </c>
      <c r="O5025" s="29" t="s">
        <v>398</v>
      </c>
      <c r="P5025"/>
      <c r="Q5025"/>
      <c r="R5025"/>
      <c r="S5025"/>
      <c r="T5025"/>
      <c r="U5025"/>
      <c r="V5025"/>
      <c r="W5025"/>
    </row>
    <row r="5026" spans="1:23" ht="27" customHeight="1" thickBot="1" x14ac:dyDescent="0.3">
      <c r="A5026" s="97">
        <v>21095</v>
      </c>
      <c r="B5026" s="74">
        <v>5208</v>
      </c>
      <c r="C5026" s="75" t="s">
        <v>98</v>
      </c>
      <c r="D5026" s="76">
        <v>43559.118055555555</v>
      </c>
      <c r="E5026" s="74" t="s">
        <v>39</v>
      </c>
      <c r="F5026" s="171">
        <v>43558.729166666664</v>
      </c>
      <c r="G5026" s="51">
        <f t="shared" si="620"/>
        <v>0.38888888889050577</v>
      </c>
      <c r="H5026" s="31" t="str">
        <f t="shared" si="625"/>
        <v>ACCEPTABLE</v>
      </c>
      <c r="J5026" s="171">
        <v>43559.129166666666</v>
      </c>
      <c r="K5026" s="171">
        <v>43559.137499999997</v>
      </c>
      <c r="L5026" s="27">
        <f t="shared" si="623"/>
        <v>8.333333331393078E-3</v>
      </c>
      <c r="M5026" s="28" t="str">
        <f t="shared" si="624"/>
        <v>TRUE</v>
      </c>
      <c r="N5026" s="31" t="s">
        <v>39</v>
      </c>
      <c r="O5026" s="29" t="s">
        <v>398</v>
      </c>
      <c r="P5026"/>
      <c r="Q5026"/>
      <c r="R5026"/>
      <c r="S5026"/>
      <c r="T5026"/>
      <c r="U5026"/>
      <c r="V5026"/>
      <c r="W5026"/>
    </row>
    <row r="5027" spans="1:23" ht="27" customHeight="1" thickBot="1" x14ac:dyDescent="0.3">
      <c r="A5027" s="98">
        <v>21096</v>
      </c>
      <c r="B5027" s="78">
        <v>5209</v>
      </c>
      <c r="C5027" s="79" t="s">
        <v>53</v>
      </c>
      <c r="D5027" s="80">
        <v>43559.319444444445</v>
      </c>
      <c r="E5027" s="78" t="s">
        <v>41</v>
      </c>
      <c r="F5027" s="171">
        <v>43559.260416666664</v>
      </c>
      <c r="G5027" s="51">
        <f t="shared" si="620"/>
        <v>5.9027777781011537E-2</v>
      </c>
      <c r="H5027" s="31" t="str">
        <f t="shared" si="625"/>
        <v>ACCEPTABLE</v>
      </c>
      <c r="J5027" s="171">
        <v>43559.325694444444</v>
      </c>
      <c r="K5027" s="171">
        <v>43559.334722222222</v>
      </c>
      <c r="L5027" s="27">
        <f t="shared" si="623"/>
        <v>9.0277777781011537E-3</v>
      </c>
      <c r="M5027" s="28" t="str">
        <f t="shared" si="624"/>
        <v>TRUE</v>
      </c>
      <c r="N5027" s="31" t="s">
        <v>41</v>
      </c>
      <c r="O5027" s="29" t="s">
        <v>485</v>
      </c>
      <c r="P5027"/>
      <c r="Q5027"/>
      <c r="R5027"/>
      <c r="S5027"/>
      <c r="T5027"/>
      <c r="U5027"/>
      <c r="V5027"/>
      <c r="W5027"/>
    </row>
    <row r="5028" spans="1:23" ht="27" customHeight="1" thickBot="1" x14ac:dyDescent="0.3">
      <c r="A5028" s="98">
        <v>21096</v>
      </c>
      <c r="B5028" s="78">
        <v>5210</v>
      </c>
      <c r="C5028" s="79" t="s">
        <v>178</v>
      </c>
      <c r="D5028" s="80">
        <v>43559.364583333336</v>
      </c>
      <c r="E5028" s="78" t="s">
        <v>39</v>
      </c>
      <c r="F5028" s="171">
        <v>43559.260416666664</v>
      </c>
      <c r="G5028" s="51">
        <f t="shared" si="620"/>
        <v>0.10416666667151731</v>
      </c>
      <c r="H5028" s="31" t="str">
        <f t="shared" si="625"/>
        <v>ACCEPTABLE</v>
      </c>
      <c r="J5028" s="171">
        <v>43559.375</v>
      </c>
      <c r="K5028" s="171">
        <v>43559.383333333331</v>
      </c>
      <c r="L5028" s="27">
        <f t="shared" si="623"/>
        <v>8.333333331393078E-3</v>
      </c>
      <c r="M5028" s="28" t="str">
        <f t="shared" si="624"/>
        <v>TRUE</v>
      </c>
      <c r="N5028" s="31" t="s">
        <v>39</v>
      </c>
      <c r="O5028" s="29" t="s">
        <v>54</v>
      </c>
      <c r="P5028"/>
      <c r="Q5028"/>
      <c r="R5028"/>
      <c r="S5028"/>
      <c r="T5028"/>
      <c r="U5028"/>
      <c r="V5028"/>
      <c r="W5028"/>
    </row>
    <row r="5029" spans="1:23" ht="27" customHeight="1" thickBot="1" x14ac:dyDescent="0.3">
      <c r="A5029" s="97">
        <v>21095</v>
      </c>
      <c r="B5029" s="74">
        <v>5212</v>
      </c>
      <c r="C5029" s="75" t="s">
        <v>98</v>
      </c>
      <c r="D5029" s="76">
        <v>43559.427083333336</v>
      </c>
      <c r="E5029" s="74" t="s">
        <v>39</v>
      </c>
      <c r="F5029" s="171">
        <v>43559.260416666664</v>
      </c>
      <c r="G5029" s="51">
        <f t="shared" si="620"/>
        <v>0.16666666667151731</v>
      </c>
      <c r="H5029" s="31" t="str">
        <f t="shared" si="625"/>
        <v>ACCEPTABLE</v>
      </c>
      <c r="J5029" s="171">
        <v>43559.417361111111</v>
      </c>
      <c r="K5029" s="171">
        <v>43559.432638888888</v>
      </c>
      <c r="L5029" s="27">
        <f t="shared" si="623"/>
        <v>1.5277777776645962E-2</v>
      </c>
      <c r="M5029" s="28" t="str">
        <f t="shared" si="624"/>
        <v>TRUE</v>
      </c>
      <c r="N5029" s="31" t="s">
        <v>39</v>
      </c>
      <c r="O5029" s="29" t="s">
        <v>398</v>
      </c>
      <c r="P5029"/>
      <c r="Q5029"/>
      <c r="R5029"/>
      <c r="S5029"/>
      <c r="T5029"/>
      <c r="U5029"/>
      <c r="V5029"/>
      <c r="W5029"/>
    </row>
    <row r="5030" spans="1:23" ht="27" customHeight="1" thickBot="1" x14ac:dyDescent="0.3">
      <c r="A5030" s="97">
        <v>21095</v>
      </c>
      <c r="B5030" s="74">
        <v>5213</v>
      </c>
      <c r="C5030" s="75" t="s">
        <v>98</v>
      </c>
      <c r="D5030" s="76">
        <v>43559.777777777781</v>
      </c>
      <c r="E5030" s="74" t="s">
        <v>41</v>
      </c>
      <c r="F5030" s="171">
        <v>43559.720138888886</v>
      </c>
      <c r="G5030" s="51">
        <f t="shared" si="620"/>
        <v>5.7638888894871343E-2</v>
      </c>
      <c r="H5030" s="31" t="str">
        <f t="shared" si="625"/>
        <v>ACCEPTABLE</v>
      </c>
      <c r="J5030" s="171">
        <v>43559.772916666669</v>
      </c>
      <c r="K5030" s="171">
        <v>43559.78125</v>
      </c>
      <c r="L5030" s="27">
        <f t="shared" si="623"/>
        <v>8.333333331393078E-3</v>
      </c>
      <c r="M5030" s="28" t="str">
        <f t="shared" si="624"/>
        <v>TRUE</v>
      </c>
      <c r="N5030" s="31" t="s">
        <v>41</v>
      </c>
      <c r="O5030" s="29" t="s">
        <v>398</v>
      </c>
      <c r="P5030"/>
      <c r="Q5030"/>
      <c r="R5030"/>
      <c r="S5030"/>
      <c r="T5030"/>
      <c r="U5030"/>
      <c r="V5030"/>
      <c r="W5030"/>
    </row>
    <row r="5031" spans="1:23" ht="27" customHeight="1" thickBot="1" x14ac:dyDescent="0.3">
      <c r="A5031" s="97">
        <v>21095</v>
      </c>
      <c r="B5031" s="74">
        <v>5214</v>
      </c>
      <c r="C5031" s="75" t="s">
        <v>1905</v>
      </c>
      <c r="D5031" s="76">
        <v>43559.805555555555</v>
      </c>
      <c r="E5031" s="74" t="s">
        <v>39</v>
      </c>
      <c r="F5031" s="171">
        <v>43559.720138888886</v>
      </c>
      <c r="G5031" s="51">
        <f t="shared" si="620"/>
        <v>8.5416666668606922E-2</v>
      </c>
      <c r="H5031" s="31" t="str">
        <f t="shared" si="625"/>
        <v>ACCEPTABLE</v>
      </c>
      <c r="J5031" s="171">
        <v>43559.792361111111</v>
      </c>
      <c r="K5031" s="171">
        <v>43559.802083333336</v>
      </c>
      <c r="L5031" s="27">
        <f t="shared" si="623"/>
        <v>9.7222222248092294E-3</v>
      </c>
      <c r="M5031" s="28" t="str">
        <f t="shared" si="624"/>
        <v>TRUE</v>
      </c>
      <c r="N5031" s="31" t="s">
        <v>39</v>
      </c>
      <c r="O5031" s="29" t="s">
        <v>844</v>
      </c>
      <c r="P5031"/>
      <c r="Q5031"/>
      <c r="R5031"/>
      <c r="S5031"/>
      <c r="T5031"/>
      <c r="U5031"/>
      <c r="V5031"/>
      <c r="W5031"/>
    </row>
    <row r="5032" spans="1:23" ht="27" customHeight="1" thickBot="1" x14ac:dyDescent="0.3">
      <c r="A5032" s="97">
        <v>21096</v>
      </c>
      <c r="B5032" s="74">
        <v>5215</v>
      </c>
      <c r="C5032" s="75" t="s">
        <v>51</v>
      </c>
      <c r="D5032" s="76">
        <v>43560.486111111109</v>
      </c>
      <c r="E5032" s="74" t="s">
        <v>41</v>
      </c>
      <c r="F5032" s="171">
        <v>43560.254861111112</v>
      </c>
      <c r="G5032" s="51">
        <f t="shared" si="620"/>
        <v>0.23124999999708962</v>
      </c>
      <c r="H5032" s="31" t="str">
        <f t="shared" si="625"/>
        <v>ACCEPTABLE</v>
      </c>
      <c r="J5032" s="171">
        <v>43560.50277777778</v>
      </c>
      <c r="K5032" s="171">
        <v>43560.511805555558</v>
      </c>
      <c r="L5032" s="27">
        <f t="shared" si="623"/>
        <v>9.0277777781011537E-3</v>
      </c>
      <c r="M5032" s="28" t="str">
        <f t="shared" si="624"/>
        <v>TRUE</v>
      </c>
      <c r="N5032" s="31" t="s">
        <v>41</v>
      </c>
      <c r="O5032" s="29" t="s">
        <v>2249</v>
      </c>
      <c r="P5032"/>
      <c r="Q5032"/>
      <c r="R5032"/>
      <c r="S5032"/>
      <c r="T5032"/>
      <c r="U5032"/>
      <c r="V5032"/>
      <c r="W5032"/>
    </row>
    <row r="5033" spans="1:23" ht="27" customHeight="1" thickBot="1" x14ac:dyDescent="0.3">
      <c r="A5033" s="97">
        <v>21096</v>
      </c>
      <c r="B5033" s="74">
        <v>5216</v>
      </c>
      <c r="C5033" s="75" t="s">
        <v>2119</v>
      </c>
      <c r="D5033" s="76">
        <v>43560.513888888891</v>
      </c>
      <c r="E5033" s="74" t="s">
        <v>39</v>
      </c>
      <c r="F5033" s="171">
        <v>43560.254861111112</v>
      </c>
      <c r="G5033" s="51">
        <f t="shared" si="620"/>
        <v>0.25902777777810115</v>
      </c>
      <c r="H5033" s="31" t="str">
        <f t="shared" si="625"/>
        <v>ACCEPTABLE</v>
      </c>
      <c r="J5033" s="171">
        <v>43560.529166666667</v>
      </c>
      <c r="K5033" s="171">
        <v>43560.541666666664</v>
      </c>
      <c r="L5033" s="27">
        <f t="shared" si="623"/>
        <v>1.2499999997089617E-2</v>
      </c>
      <c r="M5033" s="28" t="str">
        <f t="shared" si="624"/>
        <v>TRUE</v>
      </c>
      <c r="N5033" s="31" t="s">
        <v>39</v>
      </c>
      <c r="O5033" s="29" t="s">
        <v>2250</v>
      </c>
      <c r="P5033"/>
      <c r="Q5033"/>
      <c r="R5033"/>
      <c r="S5033"/>
      <c r="T5033"/>
      <c r="U5033"/>
      <c r="V5033"/>
      <c r="W5033"/>
    </row>
    <row r="5034" spans="1:23" ht="27" customHeight="1" thickBot="1" x14ac:dyDescent="0.3">
      <c r="A5034" s="98">
        <v>21098</v>
      </c>
      <c r="B5034" s="78">
        <v>5217</v>
      </c>
      <c r="C5034" s="79" t="s">
        <v>2119</v>
      </c>
      <c r="D5034" s="80">
        <v>43561.288194444445</v>
      </c>
      <c r="E5034" s="78" t="s">
        <v>41</v>
      </c>
      <c r="F5034" s="33">
        <v>43561.21875</v>
      </c>
      <c r="G5034" s="51">
        <f t="shared" si="620"/>
        <v>6.9444444445252884E-2</v>
      </c>
      <c r="H5034" s="31" t="str">
        <f t="shared" si="625"/>
        <v>ACCEPTABLE</v>
      </c>
      <c r="J5034" s="171">
        <v>43561.287499999999</v>
      </c>
      <c r="K5034" s="171">
        <v>43561.29791666667</v>
      </c>
      <c r="L5034" s="27">
        <f t="shared" si="623"/>
        <v>1.0416666671517305E-2</v>
      </c>
      <c r="M5034" s="28" t="str">
        <f t="shared" si="624"/>
        <v>TRUE</v>
      </c>
      <c r="N5034" s="31" t="s">
        <v>41</v>
      </c>
      <c r="O5034" s="29" t="s">
        <v>2251</v>
      </c>
      <c r="P5034"/>
      <c r="Q5034"/>
      <c r="R5034"/>
      <c r="S5034"/>
      <c r="T5034"/>
      <c r="U5034"/>
      <c r="V5034"/>
      <c r="W5034"/>
    </row>
    <row r="5035" spans="1:23" ht="27" customHeight="1" thickBot="1" x14ac:dyDescent="0.3">
      <c r="A5035" s="98">
        <v>21098</v>
      </c>
      <c r="B5035" s="78">
        <v>5219</v>
      </c>
      <c r="C5035" s="79" t="s">
        <v>99</v>
      </c>
      <c r="D5035" s="80">
        <v>43562.694444444445</v>
      </c>
      <c r="E5035" s="78" t="s">
        <v>41</v>
      </c>
      <c r="F5035" s="33">
        <v>43562.53402777778</v>
      </c>
      <c r="G5035" s="51">
        <f t="shared" ref="G5035:G5087" si="626">IF(D5035="","",D5035-F5035)</f>
        <v>0.16041666666569654</v>
      </c>
      <c r="H5035" s="31" t="str">
        <f t="shared" si="625"/>
        <v>ACCEPTABLE</v>
      </c>
      <c r="J5035" s="171">
        <v>43562.70208333333</v>
      </c>
      <c r="K5035" s="171">
        <v>43562.710416666669</v>
      </c>
      <c r="L5035" s="27">
        <f t="shared" si="623"/>
        <v>8.3333333386690356E-3</v>
      </c>
      <c r="M5035" s="28" t="str">
        <f t="shared" si="624"/>
        <v>TRUE</v>
      </c>
      <c r="N5035" s="31" t="s">
        <v>41</v>
      </c>
      <c r="O5035" s="29" t="s">
        <v>2252</v>
      </c>
      <c r="P5035"/>
      <c r="Q5035"/>
      <c r="R5035"/>
      <c r="S5035"/>
      <c r="T5035"/>
      <c r="U5035"/>
      <c r="V5035"/>
      <c r="W5035"/>
    </row>
    <row r="5036" spans="1:23" ht="27" customHeight="1" thickBot="1" x14ac:dyDescent="0.3">
      <c r="A5036" s="98">
        <v>21098</v>
      </c>
      <c r="B5036" s="78">
        <v>5220</v>
      </c>
      <c r="C5036" s="79" t="s">
        <v>2119</v>
      </c>
      <c r="D5036" s="80">
        <v>43562.722222222219</v>
      </c>
      <c r="E5036" s="78" t="s">
        <v>39</v>
      </c>
      <c r="F5036" s="33">
        <v>43562.53402777778</v>
      </c>
      <c r="G5036" s="51">
        <f t="shared" si="626"/>
        <v>0.18819444443943212</v>
      </c>
      <c r="H5036" s="31" t="str">
        <f t="shared" si="625"/>
        <v>ACCEPTABLE</v>
      </c>
      <c r="J5036" s="171">
        <v>43562.726388888892</v>
      </c>
      <c r="K5036" s="171">
        <v>43562.738194444442</v>
      </c>
      <c r="L5036" s="27">
        <f t="shared" si="623"/>
        <v>1.1805555550381541E-2</v>
      </c>
      <c r="M5036" s="28" t="str">
        <f t="shared" si="624"/>
        <v>TRUE</v>
      </c>
      <c r="N5036" s="31" t="s">
        <v>39</v>
      </c>
      <c r="O5036" s="29" t="s">
        <v>2253</v>
      </c>
      <c r="P5036"/>
      <c r="Q5036"/>
      <c r="R5036"/>
      <c r="S5036"/>
      <c r="T5036"/>
      <c r="U5036"/>
      <c r="V5036"/>
      <c r="W5036"/>
    </row>
    <row r="5037" spans="1:23" ht="27" customHeight="1" thickBot="1" x14ac:dyDescent="0.3">
      <c r="A5037" s="98">
        <v>21099</v>
      </c>
      <c r="B5037" s="78">
        <v>5221</v>
      </c>
      <c r="C5037" s="79" t="s">
        <v>1905</v>
      </c>
      <c r="D5037" s="80">
        <v>43562.770833333336</v>
      </c>
      <c r="E5037" s="78" t="s">
        <v>41</v>
      </c>
      <c r="F5037" s="33">
        <v>43562.282638888886</v>
      </c>
      <c r="G5037" s="51">
        <f t="shared" si="626"/>
        <v>0.48819444444961846</v>
      </c>
      <c r="H5037" s="31" t="str">
        <f t="shared" si="625"/>
        <v>ACCEPTABLE</v>
      </c>
      <c r="J5037" s="171">
        <v>43562.772916666669</v>
      </c>
      <c r="K5037" s="171">
        <v>43562.78402777778</v>
      </c>
      <c r="L5037" s="27">
        <f t="shared" si="623"/>
        <v>1.1111111110949423E-2</v>
      </c>
      <c r="M5037" s="28" t="str">
        <f t="shared" si="624"/>
        <v>TRUE</v>
      </c>
      <c r="N5037" s="31" t="s">
        <v>41</v>
      </c>
      <c r="O5037" s="29" t="s">
        <v>2254</v>
      </c>
      <c r="P5037"/>
      <c r="Q5037"/>
      <c r="R5037"/>
      <c r="S5037"/>
      <c r="T5037"/>
      <c r="U5037"/>
      <c r="V5037"/>
      <c r="W5037"/>
    </row>
    <row r="5038" spans="1:23" ht="27" customHeight="1" thickBot="1" x14ac:dyDescent="0.3">
      <c r="A5038" s="97">
        <v>21099</v>
      </c>
      <c r="B5038" s="74">
        <v>5222</v>
      </c>
      <c r="C5038" s="75" t="s">
        <v>1905</v>
      </c>
      <c r="D5038" s="76">
        <v>43562.798611111109</v>
      </c>
      <c r="E5038" s="74" t="s">
        <v>39</v>
      </c>
      <c r="F5038" s="33">
        <v>43562.282638888886</v>
      </c>
      <c r="G5038" s="51">
        <f t="shared" si="626"/>
        <v>0.51597222222335404</v>
      </c>
      <c r="H5038" s="31" t="str">
        <f t="shared" si="625"/>
        <v>ACCEPTABLE</v>
      </c>
      <c r="J5038" s="171">
        <v>43562.798611111109</v>
      </c>
      <c r="K5038" s="171">
        <v>43562.811111111114</v>
      </c>
      <c r="L5038" s="27">
        <f t="shared" si="623"/>
        <v>1.2500000004365575E-2</v>
      </c>
      <c r="M5038" s="28" t="str">
        <f t="shared" si="624"/>
        <v>TRUE</v>
      </c>
      <c r="N5038" s="31" t="s">
        <v>39</v>
      </c>
      <c r="O5038" s="29" t="s">
        <v>1539</v>
      </c>
      <c r="P5038"/>
      <c r="Q5038"/>
      <c r="R5038"/>
      <c r="S5038"/>
      <c r="T5038"/>
      <c r="U5038"/>
      <c r="V5038"/>
      <c r="W5038"/>
    </row>
    <row r="5039" spans="1:23" ht="27" customHeight="1" thickBot="1" x14ac:dyDescent="0.3">
      <c r="A5039" s="97">
        <v>21100</v>
      </c>
      <c r="B5039" s="74">
        <v>5223</v>
      </c>
      <c r="C5039" s="75" t="s">
        <v>1997</v>
      </c>
      <c r="D5039" s="76">
        <v>43563.569444444445</v>
      </c>
      <c r="E5039" s="74" t="s">
        <v>41</v>
      </c>
      <c r="F5039" s="33">
        <v>43563.313888888886</v>
      </c>
      <c r="G5039" s="51">
        <f t="shared" si="626"/>
        <v>0.25555555555911269</v>
      </c>
      <c r="H5039" s="31" t="str">
        <f t="shared" si="625"/>
        <v>ACCEPTABLE</v>
      </c>
      <c r="J5039" s="171">
        <v>43563.564583333333</v>
      </c>
      <c r="K5039" s="171">
        <v>43563.57708333333</v>
      </c>
      <c r="L5039" s="27">
        <f t="shared" si="623"/>
        <v>1.2499999997089617E-2</v>
      </c>
      <c r="M5039" s="28" t="str">
        <f t="shared" si="624"/>
        <v>TRUE</v>
      </c>
      <c r="N5039" s="31" t="s">
        <v>41</v>
      </c>
      <c r="O5039" s="29" t="s">
        <v>2255</v>
      </c>
      <c r="P5039"/>
      <c r="Q5039"/>
      <c r="R5039"/>
      <c r="S5039"/>
      <c r="T5039"/>
      <c r="U5039"/>
      <c r="V5039"/>
      <c r="W5039"/>
    </row>
    <row r="5040" spans="1:23" ht="27" customHeight="1" thickBot="1" x14ac:dyDescent="0.3">
      <c r="A5040" s="97">
        <v>21101</v>
      </c>
      <c r="B5040" s="74">
        <v>5224</v>
      </c>
      <c r="C5040" s="75" t="s">
        <v>2256</v>
      </c>
      <c r="D5040" s="76">
        <v>43563.604166666664</v>
      </c>
      <c r="E5040" s="74" t="s">
        <v>39</v>
      </c>
      <c r="F5040" s="33">
        <v>43563.313888888886</v>
      </c>
      <c r="G5040" s="51">
        <f t="shared" si="626"/>
        <v>0.29027777777810115</v>
      </c>
      <c r="H5040" s="31" t="str">
        <f t="shared" si="625"/>
        <v>ACCEPTABLE</v>
      </c>
      <c r="J5040" s="171">
        <v>43563.588194444441</v>
      </c>
      <c r="K5040" s="171">
        <v>43563.606249999997</v>
      </c>
      <c r="L5040" s="27">
        <f t="shared" si="623"/>
        <v>1.8055555556202307E-2</v>
      </c>
      <c r="M5040" s="28" t="str">
        <f t="shared" si="624"/>
        <v>TRUE</v>
      </c>
      <c r="N5040" s="31" t="s">
        <v>39</v>
      </c>
      <c r="O5040" s="29" t="s">
        <v>2257</v>
      </c>
      <c r="P5040"/>
      <c r="Q5040"/>
      <c r="R5040"/>
      <c r="S5040"/>
      <c r="T5040"/>
      <c r="U5040"/>
      <c r="V5040"/>
      <c r="W5040"/>
    </row>
    <row r="5041" spans="1:23" ht="27" customHeight="1" thickBot="1" x14ac:dyDescent="0.3">
      <c r="A5041" s="98">
        <v>21100</v>
      </c>
      <c r="B5041" s="78">
        <v>5225</v>
      </c>
      <c r="C5041" s="79" t="s">
        <v>51</v>
      </c>
      <c r="D5041" s="80">
        <v>43564.673611111109</v>
      </c>
      <c r="E5041" s="78" t="s">
        <v>41</v>
      </c>
      <c r="F5041" s="33">
        <v>43564.290277777778</v>
      </c>
      <c r="G5041" s="51">
        <f t="shared" si="626"/>
        <v>0.38333333333139308</v>
      </c>
      <c r="H5041" s="31" t="str">
        <f t="shared" si="625"/>
        <v>ACCEPTABLE</v>
      </c>
      <c r="J5041" s="171">
        <v>43564.668055555558</v>
      </c>
      <c r="K5041" s="171">
        <v>43564.679166666669</v>
      </c>
      <c r="L5041" s="27">
        <f t="shared" si="623"/>
        <v>1.1111111110949423E-2</v>
      </c>
      <c r="M5041" s="28" t="str">
        <f t="shared" si="624"/>
        <v>TRUE</v>
      </c>
      <c r="N5041" s="31" t="s">
        <v>41</v>
      </c>
      <c r="O5041" s="29" t="s">
        <v>2258</v>
      </c>
      <c r="P5041"/>
      <c r="Q5041"/>
      <c r="R5041"/>
      <c r="S5041"/>
      <c r="T5041"/>
      <c r="U5041"/>
      <c r="V5041"/>
      <c r="W5041"/>
    </row>
    <row r="5042" spans="1:23" ht="27" customHeight="1" thickBot="1" x14ac:dyDescent="0.3">
      <c r="A5042" s="98">
        <v>21100</v>
      </c>
      <c r="B5042" s="78">
        <v>5226</v>
      </c>
      <c r="C5042" s="79" t="s">
        <v>1997</v>
      </c>
      <c r="D5042" s="80">
        <v>43564.708333333336</v>
      </c>
      <c r="E5042" s="78" t="s">
        <v>39</v>
      </c>
      <c r="F5042" s="33">
        <v>43564.290277777778</v>
      </c>
      <c r="G5042" s="51">
        <f t="shared" si="626"/>
        <v>0.4180555555576575</v>
      </c>
      <c r="H5042" s="31" t="str">
        <f t="shared" si="625"/>
        <v>ACCEPTABLE</v>
      </c>
      <c r="J5042" s="171">
        <v>43564.709722222222</v>
      </c>
      <c r="K5042" s="171">
        <v>43564.720833333333</v>
      </c>
      <c r="L5042" s="27">
        <f t="shared" si="623"/>
        <v>1.1111111110949423E-2</v>
      </c>
      <c r="M5042" s="28" t="str">
        <f t="shared" si="624"/>
        <v>TRUE</v>
      </c>
      <c r="N5042" s="31" t="s">
        <v>39</v>
      </c>
      <c r="O5042" s="29" t="s">
        <v>2259</v>
      </c>
      <c r="P5042"/>
      <c r="Q5042"/>
      <c r="R5042"/>
      <c r="S5042"/>
      <c r="T5042"/>
      <c r="U5042"/>
      <c r="V5042"/>
      <c r="W5042"/>
    </row>
    <row r="5043" spans="1:23" ht="27" customHeight="1" thickBot="1" x14ac:dyDescent="0.3">
      <c r="A5043" s="97">
        <v>21102</v>
      </c>
      <c r="B5043" s="74">
        <v>5227</v>
      </c>
      <c r="C5043" s="75" t="s">
        <v>1905</v>
      </c>
      <c r="D5043" s="76">
        <v>43564.798611111109</v>
      </c>
      <c r="E5043" s="74" t="s">
        <v>41</v>
      </c>
      <c r="F5043" s="33">
        <v>43564.627083333333</v>
      </c>
      <c r="G5043" s="51">
        <f t="shared" si="626"/>
        <v>0.17152777777664596</v>
      </c>
      <c r="H5043" s="31" t="str">
        <f t="shared" si="625"/>
        <v>ACCEPTABLE</v>
      </c>
      <c r="J5043" s="171">
        <v>43564.793749999997</v>
      </c>
      <c r="K5043" s="171">
        <v>43564.803472222222</v>
      </c>
      <c r="L5043" s="27">
        <f t="shared" si="623"/>
        <v>9.7222222248092294E-3</v>
      </c>
      <c r="M5043" s="28" t="str">
        <f t="shared" si="624"/>
        <v>TRUE</v>
      </c>
      <c r="N5043" s="31" t="s">
        <v>41</v>
      </c>
      <c r="O5043" s="29" t="s">
        <v>1942</v>
      </c>
      <c r="P5043"/>
      <c r="Q5043"/>
      <c r="R5043"/>
      <c r="S5043"/>
      <c r="T5043"/>
      <c r="U5043"/>
      <c r="V5043"/>
      <c r="W5043"/>
    </row>
    <row r="5044" spans="1:23" ht="27" customHeight="1" thickBot="1" x14ac:dyDescent="0.3">
      <c r="A5044" s="97">
        <v>21102</v>
      </c>
      <c r="B5044" s="74">
        <v>5228</v>
      </c>
      <c r="C5044" s="75" t="s">
        <v>98</v>
      </c>
      <c r="D5044" s="76">
        <v>43564.833333333336</v>
      </c>
      <c r="E5044" s="74" t="s">
        <v>39</v>
      </c>
      <c r="F5044" s="33">
        <v>43564.627083333333</v>
      </c>
      <c r="G5044" s="51">
        <f t="shared" si="626"/>
        <v>0.20625000000291038</v>
      </c>
      <c r="H5044" s="31" t="str">
        <f t="shared" si="625"/>
        <v>ACCEPTABLE</v>
      </c>
      <c r="J5044" s="171">
        <v>43564.822916666664</v>
      </c>
      <c r="K5044" s="171">
        <v>43564.830555555556</v>
      </c>
      <c r="L5044" s="27">
        <f t="shared" si="623"/>
        <v>7.6388888919609599E-3</v>
      </c>
      <c r="M5044" s="28" t="str">
        <f t="shared" si="624"/>
        <v>TRUE</v>
      </c>
      <c r="N5044" s="31" t="s">
        <v>39</v>
      </c>
      <c r="O5044" s="29" t="s">
        <v>398</v>
      </c>
      <c r="P5044"/>
      <c r="Q5044"/>
      <c r="R5044"/>
      <c r="S5044"/>
      <c r="T5044"/>
      <c r="U5044"/>
      <c r="V5044"/>
      <c r="W5044"/>
    </row>
    <row r="5045" spans="1:23" ht="27" customHeight="1" thickBot="1" x14ac:dyDescent="0.3">
      <c r="A5045" s="98">
        <v>21103</v>
      </c>
      <c r="B5045" s="78">
        <v>5229</v>
      </c>
      <c r="C5045" s="79" t="s">
        <v>1997</v>
      </c>
      <c r="D5045" s="80">
        <v>43565.694444444445</v>
      </c>
      <c r="E5045" s="78" t="s">
        <v>41</v>
      </c>
      <c r="F5045" s="33">
        <v>43565.292361111111</v>
      </c>
      <c r="G5045" s="51">
        <f t="shared" si="626"/>
        <v>0.40208333333430346</v>
      </c>
      <c r="H5045" s="31" t="str">
        <f t="shared" si="625"/>
        <v>ACCEPTABLE</v>
      </c>
      <c r="J5045" s="171">
        <v>43565.694444444445</v>
      </c>
      <c r="K5045" s="171">
        <v>43565.706250000003</v>
      </c>
      <c r="L5045" s="27">
        <f t="shared" si="623"/>
        <v>1.1805555557657499E-2</v>
      </c>
      <c r="M5045" s="28" t="str">
        <f t="shared" si="624"/>
        <v>TRUE</v>
      </c>
      <c r="N5045" s="31" t="s">
        <v>41</v>
      </c>
      <c r="O5045" s="29" t="s">
        <v>595</v>
      </c>
      <c r="P5045"/>
      <c r="Q5045"/>
      <c r="R5045"/>
      <c r="S5045"/>
      <c r="T5045"/>
      <c r="U5045"/>
      <c r="V5045"/>
      <c r="W5045"/>
    </row>
    <row r="5046" spans="1:23" ht="27" customHeight="1" thickBot="1" x14ac:dyDescent="0.3">
      <c r="A5046" s="97">
        <v>21102</v>
      </c>
      <c r="B5046" s="74">
        <v>5231</v>
      </c>
      <c r="C5046" s="75" t="s">
        <v>98</v>
      </c>
      <c r="D5046" s="76">
        <v>43565.902777777781</v>
      </c>
      <c r="E5046" s="74" t="s">
        <v>41</v>
      </c>
      <c r="F5046" s="33">
        <v>43565.65625</v>
      </c>
      <c r="G5046" s="51">
        <f t="shared" si="626"/>
        <v>0.24652777778101154</v>
      </c>
      <c r="H5046" s="31" t="str">
        <f t="shared" si="625"/>
        <v>ACCEPTABLE</v>
      </c>
      <c r="J5046" s="171">
        <v>43565.963888888888</v>
      </c>
      <c r="K5046" s="171">
        <v>43565.972916666666</v>
      </c>
      <c r="L5046" s="27">
        <f t="shared" si="623"/>
        <v>9.0277777781011537E-3</v>
      </c>
      <c r="M5046" s="28" t="str">
        <f t="shared" si="624"/>
        <v>TRUE</v>
      </c>
      <c r="N5046" s="31" t="s">
        <v>41</v>
      </c>
      <c r="O5046" s="29" t="s">
        <v>398</v>
      </c>
      <c r="P5046"/>
      <c r="Q5046"/>
      <c r="R5046"/>
      <c r="S5046"/>
      <c r="T5046"/>
      <c r="U5046"/>
      <c r="V5046"/>
      <c r="W5046"/>
    </row>
    <row r="5047" spans="1:23" ht="27" customHeight="1" thickBot="1" x14ac:dyDescent="0.3">
      <c r="A5047" s="97">
        <v>21102</v>
      </c>
      <c r="B5047" s="74">
        <v>5232</v>
      </c>
      <c r="C5047" s="75" t="s">
        <v>1905</v>
      </c>
      <c r="D5047" s="76">
        <v>43565.930555555555</v>
      </c>
      <c r="E5047" s="74" t="s">
        <v>39</v>
      </c>
      <c r="F5047" s="33">
        <v>43565.65625</v>
      </c>
      <c r="G5047" s="51">
        <f t="shared" si="626"/>
        <v>0.27430555555474712</v>
      </c>
      <c r="H5047" s="31" t="str">
        <f t="shared" si="625"/>
        <v>ACCEPTABLE</v>
      </c>
      <c r="J5047" s="171">
        <v>43566.023611111108</v>
      </c>
      <c r="K5047" s="171">
        <v>43566.033333333333</v>
      </c>
      <c r="L5047" s="27">
        <f t="shared" si="623"/>
        <v>9.7222222248092294E-3</v>
      </c>
      <c r="M5047" s="28" t="str">
        <f t="shared" si="624"/>
        <v>TRUE</v>
      </c>
      <c r="N5047" s="31" t="s">
        <v>39</v>
      </c>
      <c r="O5047" s="29" t="s">
        <v>2260</v>
      </c>
      <c r="P5047"/>
      <c r="Q5047"/>
      <c r="R5047"/>
      <c r="S5047"/>
      <c r="T5047"/>
      <c r="U5047"/>
      <c r="V5047"/>
      <c r="W5047"/>
    </row>
    <row r="5048" spans="1:23" ht="27" customHeight="1" thickBot="1" x14ac:dyDescent="0.3">
      <c r="A5048" s="98">
        <v>21104</v>
      </c>
      <c r="B5048" s="78">
        <v>5233</v>
      </c>
      <c r="C5048" s="79" t="s">
        <v>2119</v>
      </c>
      <c r="D5048" s="80">
        <v>43566.256944444445</v>
      </c>
      <c r="E5048" s="78" t="s">
        <v>41</v>
      </c>
      <c r="F5048" s="33">
        <v>43565.65625</v>
      </c>
      <c r="G5048" s="51">
        <f t="shared" si="626"/>
        <v>0.60069444444525288</v>
      </c>
      <c r="H5048" s="31" t="str">
        <f t="shared" si="625"/>
        <v>ACCEPTABLE</v>
      </c>
      <c r="J5048" s="171">
        <v>43566.261805555558</v>
      </c>
      <c r="K5048" s="171">
        <v>43566.272916666669</v>
      </c>
      <c r="L5048" s="27">
        <f t="shared" si="623"/>
        <v>1.1111111110949423E-2</v>
      </c>
      <c r="M5048" s="28" t="str">
        <f t="shared" si="624"/>
        <v>TRUE</v>
      </c>
      <c r="N5048" s="31" t="s">
        <v>41</v>
      </c>
      <c r="O5048" s="29" t="s">
        <v>2261</v>
      </c>
      <c r="P5048"/>
      <c r="Q5048"/>
      <c r="R5048"/>
      <c r="S5048"/>
      <c r="T5048"/>
      <c r="U5048"/>
      <c r="V5048"/>
      <c r="W5048"/>
    </row>
    <row r="5049" spans="1:23" ht="27" customHeight="1" thickBot="1" x14ac:dyDescent="0.3">
      <c r="A5049" s="98">
        <v>21104</v>
      </c>
      <c r="B5049" s="78">
        <v>5234</v>
      </c>
      <c r="C5049" s="79" t="s">
        <v>99</v>
      </c>
      <c r="D5049" s="80">
        <v>43566.291666666664</v>
      </c>
      <c r="E5049" s="78" t="s">
        <v>39</v>
      </c>
      <c r="F5049" s="33">
        <v>43565.65625</v>
      </c>
      <c r="G5049" s="51">
        <f t="shared" si="626"/>
        <v>0.63541666666424135</v>
      </c>
      <c r="H5049" s="31" t="str">
        <f t="shared" si="625"/>
        <v>ACCEPTABLE</v>
      </c>
      <c r="J5049" s="171">
        <v>43566.300694444442</v>
      </c>
      <c r="K5049" s="171">
        <v>43566.30972222222</v>
      </c>
      <c r="L5049" s="27">
        <f t="shared" si="623"/>
        <v>9.0277777781011537E-3</v>
      </c>
      <c r="M5049" s="28" t="str">
        <f t="shared" si="624"/>
        <v>TRUE</v>
      </c>
      <c r="N5049" s="31" t="s">
        <v>39</v>
      </c>
      <c r="O5049" s="29" t="s">
        <v>1301</v>
      </c>
      <c r="P5049"/>
      <c r="Q5049"/>
      <c r="R5049"/>
      <c r="S5049"/>
      <c r="T5049"/>
      <c r="U5049"/>
      <c r="V5049"/>
      <c r="W5049"/>
    </row>
    <row r="5050" spans="1:23" ht="27" customHeight="1" thickBot="1" x14ac:dyDescent="0.3">
      <c r="A5050" s="97">
        <v>21103</v>
      </c>
      <c r="B5050" s="74">
        <v>5235</v>
      </c>
      <c r="C5050" s="75" t="s">
        <v>99</v>
      </c>
      <c r="D5050" s="76">
        <v>43567.527777777781</v>
      </c>
      <c r="E5050" s="74" t="s">
        <v>41</v>
      </c>
      <c r="F5050" s="33">
        <v>43567.28125</v>
      </c>
      <c r="G5050" s="51">
        <f t="shared" si="626"/>
        <v>0.24652777778101154</v>
      </c>
      <c r="H5050" s="31" t="str">
        <f t="shared" si="625"/>
        <v>ACCEPTABLE</v>
      </c>
      <c r="J5050" s="171">
        <v>43567.52847222222</v>
      </c>
      <c r="K5050" s="171">
        <v>43567.538194444445</v>
      </c>
      <c r="L5050" s="27">
        <f t="shared" si="623"/>
        <v>9.7222222248092294E-3</v>
      </c>
      <c r="M5050" s="28" t="str">
        <f t="shared" si="624"/>
        <v>TRUE</v>
      </c>
      <c r="N5050" s="31" t="s">
        <v>41</v>
      </c>
      <c r="O5050" s="29" t="s">
        <v>1667</v>
      </c>
      <c r="P5050"/>
      <c r="Q5050"/>
      <c r="R5050"/>
      <c r="S5050"/>
      <c r="T5050"/>
      <c r="U5050"/>
      <c r="V5050"/>
      <c r="W5050"/>
    </row>
    <row r="5051" spans="1:23" ht="27" customHeight="1" thickBot="1" x14ac:dyDescent="0.3">
      <c r="A5051" s="97">
        <v>21103</v>
      </c>
      <c r="B5051" s="74">
        <v>5236</v>
      </c>
      <c r="C5051" s="75" t="s">
        <v>2119</v>
      </c>
      <c r="D5051" s="76">
        <v>43567.565972222219</v>
      </c>
      <c r="E5051" s="74" t="s">
        <v>39</v>
      </c>
      <c r="F5051" s="33">
        <v>43567.28125</v>
      </c>
      <c r="G5051" s="51">
        <f t="shared" si="626"/>
        <v>0.28472222221898846</v>
      </c>
      <c r="H5051" s="31" t="str">
        <f t="shared" si="625"/>
        <v>ACCEPTABLE</v>
      </c>
      <c r="J5051" s="171">
        <v>43567.555555555555</v>
      </c>
      <c r="K5051" s="171">
        <v>43567.565972222219</v>
      </c>
      <c r="L5051" s="27">
        <f t="shared" si="623"/>
        <v>1.0416666664241347E-2</v>
      </c>
      <c r="M5051" s="28" t="str">
        <f t="shared" si="624"/>
        <v>TRUE</v>
      </c>
      <c r="N5051" s="31" t="s">
        <v>39</v>
      </c>
      <c r="O5051" s="29" t="s">
        <v>1298</v>
      </c>
      <c r="P5051"/>
      <c r="Q5051"/>
      <c r="R5051"/>
      <c r="S5051"/>
      <c r="T5051"/>
      <c r="U5051"/>
      <c r="V5051"/>
      <c r="W5051"/>
    </row>
    <row r="5052" spans="1:23" ht="27" customHeight="1" thickBot="1" x14ac:dyDescent="0.3">
      <c r="A5052" s="98">
        <v>21104</v>
      </c>
      <c r="B5052" s="78">
        <v>5237</v>
      </c>
      <c r="C5052" s="79" t="s">
        <v>99</v>
      </c>
      <c r="D5052" s="80">
        <v>43567.736111111109</v>
      </c>
      <c r="E5052" s="78" t="s">
        <v>41</v>
      </c>
      <c r="F5052" s="33">
        <v>43567.28125</v>
      </c>
      <c r="G5052" s="51">
        <f t="shared" si="626"/>
        <v>0.45486111110949423</v>
      </c>
      <c r="H5052" s="31" t="str">
        <f t="shared" si="625"/>
        <v>ACCEPTABLE</v>
      </c>
      <c r="J5052" s="171">
        <v>43567.715277777781</v>
      </c>
      <c r="K5052" s="171">
        <v>43567.723611111112</v>
      </c>
      <c r="L5052" s="27">
        <f t="shared" si="623"/>
        <v>8.333333331393078E-3</v>
      </c>
      <c r="M5052" s="28" t="str">
        <f t="shared" si="624"/>
        <v>TRUE</v>
      </c>
      <c r="N5052" s="31" t="s">
        <v>41</v>
      </c>
      <c r="O5052" s="29" t="s">
        <v>1667</v>
      </c>
      <c r="P5052"/>
      <c r="Q5052"/>
      <c r="R5052"/>
      <c r="S5052"/>
      <c r="T5052"/>
      <c r="U5052"/>
      <c r="V5052"/>
      <c r="W5052"/>
    </row>
    <row r="5053" spans="1:23" ht="27" customHeight="1" thickBot="1" x14ac:dyDescent="0.3">
      <c r="A5053" s="98">
        <v>21104</v>
      </c>
      <c r="B5053" s="78">
        <v>5238</v>
      </c>
      <c r="C5053" s="79" t="s">
        <v>2119</v>
      </c>
      <c r="D5053" s="80">
        <v>43567.763888888891</v>
      </c>
      <c r="E5053" s="78" t="s">
        <v>39</v>
      </c>
      <c r="F5053" s="33">
        <v>43567.28125</v>
      </c>
      <c r="G5053" s="51">
        <f t="shared" si="626"/>
        <v>0.48263888889050577</v>
      </c>
      <c r="H5053" s="31" t="str">
        <f t="shared" si="625"/>
        <v>ACCEPTABLE</v>
      </c>
      <c r="J5053" s="171">
        <v>43567.75277777778</v>
      </c>
      <c r="K5053" s="171">
        <v>43567.76458333333</v>
      </c>
      <c r="L5053" s="27">
        <f t="shared" si="623"/>
        <v>1.1805555550381541E-2</v>
      </c>
      <c r="M5053" s="28" t="str">
        <f t="shared" si="624"/>
        <v>TRUE</v>
      </c>
      <c r="N5053" s="31" t="s">
        <v>39</v>
      </c>
      <c r="O5053" s="29" t="s">
        <v>2262</v>
      </c>
      <c r="P5053"/>
      <c r="Q5053"/>
      <c r="R5053"/>
      <c r="S5053"/>
      <c r="T5053"/>
      <c r="U5053"/>
      <c r="V5053"/>
      <c r="W5053"/>
    </row>
    <row r="5054" spans="1:23" ht="27" customHeight="1" thickBot="1" x14ac:dyDescent="0.3">
      <c r="A5054" s="97">
        <v>21105</v>
      </c>
      <c r="B5054" s="74">
        <v>5239</v>
      </c>
      <c r="C5054" s="75" t="s">
        <v>1905</v>
      </c>
      <c r="D5054" s="76">
        <v>43567.8125</v>
      </c>
      <c r="E5054" s="74" t="s">
        <v>41</v>
      </c>
      <c r="F5054" s="33">
        <v>43567.28125</v>
      </c>
      <c r="G5054" s="51">
        <f t="shared" si="626"/>
        <v>0.53125</v>
      </c>
      <c r="H5054" s="31" t="str">
        <f t="shared" si="625"/>
        <v>ACCEPTABLE</v>
      </c>
      <c r="J5054" s="171">
        <v>43567.783333333333</v>
      </c>
      <c r="K5054" s="171">
        <v>43567.797222222223</v>
      </c>
      <c r="L5054" s="27">
        <f t="shared" si="623"/>
        <v>1.3888888890505768E-2</v>
      </c>
      <c r="M5054" s="28" t="str">
        <f t="shared" si="624"/>
        <v>TRUE</v>
      </c>
      <c r="N5054" s="31" t="s">
        <v>41</v>
      </c>
      <c r="O5054" s="29" t="s">
        <v>2263</v>
      </c>
      <c r="P5054"/>
      <c r="Q5054"/>
      <c r="R5054"/>
      <c r="S5054"/>
      <c r="T5054"/>
      <c r="U5054"/>
      <c r="V5054"/>
      <c r="W5054"/>
    </row>
    <row r="5055" spans="1:23" ht="27" customHeight="1" thickBot="1" x14ac:dyDescent="0.3">
      <c r="A5055" s="97">
        <v>21105</v>
      </c>
      <c r="B5055" s="74">
        <v>5240</v>
      </c>
      <c r="C5055" s="75" t="s">
        <v>43</v>
      </c>
      <c r="D5055" s="76">
        <v>43567.833333333336</v>
      </c>
      <c r="E5055" s="74" t="s">
        <v>39</v>
      </c>
      <c r="F5055" s="33">
        <v>43567.28125</v>
      </c>
      <c r="G5055" s="51">
        <f t="shared" si="626"/>
        <v>0.55208333333575865</v>
      </c>
      <c r="H5055" s="31" t="str">
        <f t="shared" si="625"/>
        <v>ACCEPTABLE</v>
      </c>
      <c r="J5055" s="171">
        <v>43567.806250000001</v>
      </c>
      <c r="K5055" s="171">
        <v>43567.824999999997</v>
      </c>
      <c r="L5055" s="27">
        <f t="shared" si="623"/>
        <v>1.8749999995634425E-2</v>
      </c>
      <c r="M5055" s="28" t="str">
        <f t="shared" si="624"/>
        <v>TRUE</v>
      </c>
      <c r="N5055" s="31" t="s">
        <v>39</v>
      </c>
      <c r="O5055" s="29" t="s">
        <v>2264</v>
      </c>
      <c r="P5055"/>
      <c r="Q5055"/>
      <c r="R5055"/>
      <c r="S5055"/>
      <c r="T5055"/>
      <c r="U5055"/>
      <c r="V5055"/>
      <c r="W5055"/>
    </row>
    <row r="5056" spans="1:23" ht="27" customHeight="1" thickBot="1" x14ac:dyDescent="0.3">
      <c r="A5056" s="98">
        <v>21105</v>
      </c>
      <c r="B5056" s="78">
        <v>5241</v>
      </c>
      <c r="C5056" s="79" t="s">
        <v>98</v>
      </c>
      <c r="D5056" s="80">
        <v>43568.694444444445</v>
      </c>
      <c r="E5056" s="78" t="s">
        <v>41</v>
      </c>
      <c r="F5056" s="33">
        <v>43568.629861111112</v>
      </c>
      <c r="G5056" s="51">
        <f t="shared" si="626"/>
        <v>6.4583333332848269E-2</v>
      </c>
      <c r="H5056" s="31" t="str">
        <f t="shared" si="625"/>
        <v>ACCEPTABLE</v>
      </c>
      <c r="J5056" s="171">
        <v>43568.69027777778</v>
      </c>
      <c r="K5056" s="171">
        <v>43568.703472222223</v>
      </c>
      <c r="L5056" s="27">
        <f t="shared" si="623"/>
        <v>1.3194444443797693E-2</v>
      </c>
      <c r="M5056" s="28" t="str">
        <f t="shared" si="624"/>
        <v>TRUE</v>
      </c>
      <c r="N5056" s="31" t="s">
        <v>41</v>
      </c>
      <c r="O5056" s="29" t="s">
        <v>398</v>
      </c>
      <c r="P5056"/>
      <c r="Q5056"/>
      <c r="R5056"/>
      <c r="S5056"/>
      <c r="T5056"/>
      <c r="U5056"/>
      <c r="V5056"/>
      <c r="W5056"/>
    </row>
    <row r="5057" spans="1:23" ht="27" customHeight="1" thickBot="1" x14ac:dyDescent="0.3">
      <c r="A5057" s="98">
        <v>21105</v>
      </c>
      <c r="B5057" s="78">
        <v>5242</v>
      </c>
      <c r="C5057" s="79" t="s">
        <v>1905</v>
      </c>
      <c r="D5057" s="80">
        <v>43568.722222222219</v>
      </c>
      <c r="E5057" s="78" t="s">
        <v>39</v>
      </c>
      <c r="F5057" s="33">
        <v>43568.629861111112</v>
      </c>
      <c r="G5057" s="51">
        <f t="shared" si="626"/>
        <v>9.2361111106583849E-2</v>
      </c>
      <c r="H5057" s="31" t="str">
        <f t="shared" si="625"/>
        <v>ACCEPTABLE</v>
      </c>
      <c r="J5057" s="171">
        <v>43568.724305555559</v>
      </c>
      <c r="K5057" s="171">
        <v>43568.736111111109</v>
      </c>
      <c r="L5057" s="27">
        <f t="shared" si="623"/>
        <v>1.1805555550381541E-2</v>
      </c>
      <c r="M5057" s="28" t="str">
        <f t="shared" si="624"/>
        <v>TRUE</v>
      </c>
      <c r="N5057" s="31" t="s">
        <v>39</v>
      </c>
      <c r="O5057" s="29" t="s">
        <v>1725</v>
      </c>
      <c r="P5057"/>
      <c r="Q5057"/>
      <c r="R5057"/>
      <c r="S5057"/>
      <c r="T5057"/>
      <c r="U5057"/>
      <c r="V5057"/>
      <c r="W5057"/>
    </row>
    <row r="5058" spans="1:23" ht="27" customHeight="1" thickBot="1" x14ac:dyDescent="0.3">
      <c r="A5058" s="97">
        <v>21107</v>
      </c>
      <c r="B5058" s="74">
        <v>5243</v>
      </c>
      <c r="C5058" s="75" t="s">
        <v>1905</v>
      </c>
      <c r="D5058" s="76">
        <v>43568.861111111109</v>
      </c>
      <c r="E5058" s="74" t="s">
        <v>41</v>
      </c>
      <c r="F5058" s="33">
        <v>43568.629861111112</v>
      </c>
      <c r="G5058" s="51">
        <f t="shared" si="626"/>
        <v>0.23124999999708962</v>
      </c>
      <c r="H5058" s="31" t="str">
        <f t="shared" si="625"/>
        <v>ACCEPTABLE</v>
      </c>
      <c r="J5058" s="171">
        <v>43568.882638888892</v>
      </c>
      <c r="K5058" s="171">
        <v>43568.894444444442</v>
      </c>
      <c r="L5058" s="27">
        <f t="shared" ref="L5058:L5079" si="627">IF(OR(K5058="",J5058=""), "Incomplete Data", K5058-J5058)</f>
        <v>1.1805555550381541E-2</v>
      </c>
      <c r="M5058" s="28" t="str">
        <f t="shared" ref="M5058:M5084" si="628">_xlfn.IFS(OR(J5058=0,K5058=0,L5058=""), "Incomplete Data", OR(L5058&gt;$M$5,L5058&lt;-$M$5),"FALSE",  OR(L5058&lt;=$M$5,L5058&gt;-$M$5), "TRUE")</f>
        <v>TRUE</v>
      </c>
      <c r="N5058" s="31" t="s">
        <v>41</v>
      </c>
      <c r="O5058" s="29" t="s">
        <v>2265</v>
      </c>
      <c r="P5058"/>
      <c r="Q5058"/>
      <c r="R5058"/>
      <c r="S5058"/>
      <c r="T5058"/>
      <c r="U5058"/>
      <c r="V5058"/>
      <c r="W5058"/>
    </row>
    <row r="5059" spans="1:23" ht="27" customHeight="1" thickBot="1" x14ac:dyDescent="0.3">
      <c r="A5059" s="97">
        <v>21107</v>
      </c>
      <c r="B5059" s="74">
        <v>5244</v>
      </c>
      <c r="C5059" s="75" t="s">
        <v>43</v>
      </c>
      <c r="D5059" s="76">
        <v>43568.895833333336</v>
      </c>
      <c r="E5059" s="74" t="s">
        <v>39</v>
      </c>
      <c r="F5059" s="33">
        <v>43568.629861111112</v>
      </c>
      <c r="G5059" s="51">
        <f t="shared" si="626"/>
        <v>0.26597222222335404</v>
      </c>
      <c r="H5059" s="31" t="str">
        <f t="shared" si="625"/>
        <v>ACCEPTABLE</v>
      </c>
      <c r="J5059" s="171">
        <v>43568.918749999997</v>
      </c>
      <c r="K5059" s="171">
        <v>43568.927083333336</v>
      </c>
      <c r="L5059" s="27">
        <f t="shared" si="627"/>
        <v>8.3333333386690356E-3</v>
      </c>
      <c r="M5059" s="28" t="str">
        <f t="shared" si="628"/>
        <v>TRUE</v>
      </c>
      <c r="N5059" s="31" t="s">
        <v>39</v>
      </c>
      <c r="O5059" s="29" t="s">
        <v>398</v>
      </c>
      <c r="P5059"/>
      <c r="Q5059"/>
      <c r="R5059"/>
      <c r="S5059"/>
      <c r="T5059"/>
      <c r="U5059"/>
      <c r="V5059"/>
      <c r="W5059"/>
    </row>
    <row r="5060" spans="1:23" ht="27" customHeight="1" thickBot="1" x14ac:dyDescent="0.3">
      <c r="A5060" s="98">
        <v>21108</v>
      </c>
      <c r="B5060" s="78">
        <v>5245</v>
      </c>
      <c r="C5060" s="79" t="s">
        <v>2119</v>
      </c>
      <c r="D5060" s="80">
        <v>43569.298611111109</v>
      </c>
      <c r="E5060" s="78" t="s">
        <v>41</v>
      </c>
      <c r="F5060" s="33">
        <v>43568.629861111112</v>
      </c>
      <c r="G5060" s="51">
        <f t="shared" si="626"/>
        <v>0.66874999999708962</v>
      </c>
      <c r="H5060" s="31" t="str">
        <f t="shared" si="625"/>
        <v>ACCEPTABLE</v>
      </c>
      <c r="J5060" s="171">
        <v>43569.30972222222</v>
      </c>
      <c r="K5060" s="171">
        <v>43569.321527777778</v>
      </c>
      <c r="L5060" s="27">
        <f t="shared" si="627"/>
        <v>1.1805555557657499E-2</v>
      </c>
      <c r="M5060" s="28" t="str">
        <f t="shared" si="628"/>
        <v>TRUE</v>
      </c>
      <c r="N5060" s="31" t="s">
        <v>41</v>
      </c>
      <c r="O5060" s="29" t="s">
        <v>2266</v>
      </c>
      <c r="P5060"/>
      <c r="Q5060"/>
      <c r="R5060"/>
      <c r="S5060"/>
      <c r="T5060"/>
      <c r="U5060"/>
      <c r="V5060"/>
      <c r="W5060"/>
    </row>
    <row r="5061" spans="1:23" ht="27" customHeight="1" thickBot="1" x14ac:dyDescent="0.3">
      <c r="A5061" s="98">
        <v>21108</v>
      </c>
      <c r="B5061" s="78">
        <v>5246</v>
      </c>
      <c r="C5061" s="79" t="s">
        <v>99</v>
      </c>
      <c r="D5061" s="80">
        <v>43569.333333333336</v>
      </c>
      <c r="E5061" s="78" t="s">
        <v>39</v>
      </c>
      <c r="F5061" s="33">
        <v>43568.629861111112</v>
      </c>
      <c r="G5061" s="51">
        <f t="shared" si="626"/>
        <v>0.70347222222335404</v>
      </c>
      <c r="H5061" s="31" t="str">
        <f t="shared" si="625"/>
        <v>ACCEPTABLE</v>
      </c>
      <c r="J5061" s="171">
        <v>43569.347916666666</v>
      </c>
      <c r="K5061" s="171">
        <v>43569.356249999997</v>
      </c>
      <c r="L5061" s="27">
        <f t="shared" si="627"/>
        <v>8.333333331393078E-3</v>
      </c>
      <c r="M5061" s="28" t="str">
        <f t="shared" si="628"/>
        <v>TRUE</v>
      </c>
      <c r="N5061" s="31" t="s">
        <v>39</v>
      </c>
      <c r="O5061" s="29" t="s">
        <v>2267</v>
      </c>
      <c r="P5061"/>
      <c r="Q5061"/>
      <c r="R5061"/>
      <c r="S5061"/>
      <c r="T5061"/>
      <c r="U5061"/>
      <c r="V5061"/>
      <c r="W5061"/>
    </row>
    <row r="5062" spans="1:23" ht="27" customHeight="1" thickBot="1" x14ac:dyDescent="0.3">
      <c r="A5062" s="97">
        <v>21107</v>
      </c>
      <c r="B5062" s="74">
        <v>5247</v>
      </c>
      <c r="C5062" s="75" t="s">
        <v>43</v>
      </c>
      <c r="D5062" s="76">
        <v>43570.475694444445</v>
      </c>
      <c r="E5062" s="74" t="s">
        <v>41</v>
      </c>
      <c r="F5062" s="33">
        <v>43570.352777777778</v>
      </c>
      <c r="G5062" s="51">
        <f t="shared" si="626"/>
        <v>0.12291666666715173</v>
      </c>
      <c r="H5062" s="31" t="str">
        <f t="shared" si="625"/>
        <v>ACCEPTABLE</v>
      </c>
      <c r="J5062" s="171">
        <v>43570.488194444442</v>
      </c>
      <c r="K5062" s="171">
        <v>43570.496527777781</v>
      </c>
      <c r="L5062" s="27">
        <f t="shared" si="627"/>
        <v>8.3333333386690356E-3</v>
      </c>
      <c r="M5062" s="28" t="str">
        <f t="shared" si="628"/>
        <v>TRUE</v>
      </c>
      <c r="N5062" s="31" t="s">
        <v>41</v>
      </c>
      <c r="O5062" s="29" t="s">
        <v>54</v>
      </c>
      <c r="P5062"/>
      <c r="Q5062"/>
      <c r="R5062"/>
      <c r="S5062"/>
      <c r="T5062"/>
      <c r="U5062"/>
      <c r="V5062"/>
      <c r="W5062"/>
    </row>
    <row r="5063" spans="1:23" ht="27" customHeight="1" thickBot="1" x14ac:dyDescent="0.3">
      <c r="A5063" s="97">
        <v>21107</v>
      </c>
      <c r="B5063" s="74">
        <v>5248</v>
      </c>
      <c r="C5063" s="75" t="s">
        <v>1905</v>
      </c>
      <c r="D5063" s="76">
        <v>43570.503472222219</v>
      </c>
      <c r="E5063" s="74" t="s">
        <v>39</v>
      </c>
      <c r="F5063" s="33">
        <v>43570.352777777778</v>
      </c>
      <c r="G5063" s="51">
        <f t="shared" si="626"/>
        <v>0.15069444444088731</v>
      </c>
      <c r="H5063" s="31" t="str">
        <f t="shared" si="625"/>
        <v>ACCEPTABLE</v>
      </c>
      <c r="J5063" s="171">
        <v>43570.507638888892</v>
      </c>
      <c r="K5063" s="171">
        <v>43570.51666666667</v>
      </c>
      <c r="L5063" s="27">
        <f t="shared" si="627"/>
        <v>9.0277777781011537E-3</v>
      </c>
      <c r="M5063" s="28" t="str">
        <f t="shared" si="628"/>
        <v>TRUE</v>
      </c>
      <c r="N5063" s="31" t="s">
        <v>39</v>
      </c>
      <c r="O5063" s="29" t="s">
        <v>2268</v>
      </c>
      <c r="P5063"/>
      <c r="Q5063"/>
      <c r="R5063"/>
      <c r="S5063"/>
      <c r="T5063"/>
      <c r="U5063"/>
      <c r="V5063"/>
      <c r="W5063"/>
    </row>
    <row r="5064" spans="1:23" ht="27" customHeight="1" thickBot="1" x14ac:dyDescent="0.3">
      <c r="A5064" s="97">
        <v>21108</v>
      </c>
      <c r="B5064" s="74">
        <v>5249</v>
      </c>
      <c r="C5064" s="75" t="s">
        <v>99</v>
      </c>
      <c r="D5064" s="76">
        <v>43570.517361111109</v>
      </c>
      <c r="E5064" s="74" t="s">
        <v>41</v>
      </c>
      <c r="F5064" s="33">
        <v>43570.352777777778</v>
      </c>
      <c r="G5064" s="51">
        <f t="shared" si="626"/>
        <v>0.16458333333139308</v>
      </c>
      <c r="H5064" s="31" t="str">
        <f t="shared" si="625"/>
        <v>ACCEPTABLE</v>
      </c>
      <c r="J5064" s="171">
        <v>43570.529861111114</v>
      </c>
      <c r="K5064" s="171">
        <v>43570.538888888892</v>
      </c>
      <c r="L5064" s="27">
        <f t="shared" si="627"/>
        <v>9.0277777781011537E-3</v>
      </c>
      <c r="M5064" s="28" t="str">
        <f t="shared" si="628"/>
        <v>TRUE</v>
      </c>
      <c r="N5064" s="31" t="s">
        <v>41</v>
      </c>
      <c r="O5064" s="29" t="s">
        <v>2269</v>
      </c>
      <c r="P5064"/>
      <c r="Q5064"/>
      <c r="R5064"/>
      <c r="S5064"/>
      <c r="T5064"/>
      <c r="U5064"/>
      <c r="V5064"/>
      <c r="W5064"/>
    </row>
    <row r="5065" spans="1:23" ht="27" customHeight="1" thickBot="1" x14ac:dyDescent="0.3">
      <c r="A5065" s="97">
        <v>21108</v>
      </c>
      <c r="B5065" s="74">
        <v>5250</v>
      </c>
      <c r="C5065" s="75" t="s">
        <v>2119</v>
      </c>
      <c r="D5065" s="76">
        <v>43570.545138888891</v>
      </c>
      <c r="E5065" s="74" t="s">
        <v>39</v>
      </c>
      <c r="F5065" s="33">
        <v>43570.352777777778</v>
      </c>
      <c r="G5065" s="51">
        <f t="shared" si="626"/>
        <v>0.19236111111240461</v>
      </c>
      <c r="H5065" s="31" t="str">
        <f t="shared" si="625"/>
        <v>ACCEPTABLE</v>
      </c>
      <c r="J5065" s="171">
        <v>43570.559027777781</v>
      </c>
      <c r="K5065" s="171">
        <v>43570.570833333331</v>
      </c>
      <c r="L5065" s="27">
        <f t="shared" si="627"/>
        <v>1.1805555550381541E-2</v>
      </c>
      <c r="M5065" s="28" t="str">
        <f t="shared" si="628"/>
        <v>TRUE</v>
      </c>
      <c r="N5065" s="31" t="s">
        <v>39</v>
      </c>
      <c r="O5065" s="29" t="s">
        <v>2270</v>
      </c>
      <c r="P5065"/>
      <c r="Q5065"/>
      <c r="R5065"/>
      <c r="S5065"/>
      <c r="T5065"/>
      <c r="U5065"/>
      <c r="V5065"/>
      <c r="W5065"/>
    </row>
    <row r="5066" spans="1:23" ht="27" customHeight="1" thickBot="1" x14ac:dyDescent="0.3">
      <c r="A5066" s="97">
        <v>21109</v>
      </c>
      <c r="B5066" s="74">
        <v>5251</v>
      </c>
      <c r="C5066" s="75" t="s">
        <v>1905</v>
      </c>
      <c r="D5066" s="76">
        <v>43570.614583333336</v>
      </c>
      <c r="E5066" s="74" t="s">
        <v>41</v>
      </c>
      <c r="F5066" s="33">
        <v>43570.352777777778</v>
      </c>
      <c r="G5066" s="51">
        <f t="shared" si="626"/>
        <v>0.2618055555576575</v>
      </c>
      <c r="H5066" s="31" t="str">
        <f t="shared" si="625"/>
        <v>ACCEPTABLE</v>
      </c>
      <c r="J5066" s="171">
        <v>43570.622916666667</v>
      </c>
      <c r="K5066" s="171">
        <v>43570.635416666664</v>
      </c>
      <c r="L5066" s="27">
        <f t="shared" si="627"/>
        <v>1.2499999997089617E-2</v>
      </c>
      <c r="M5066" s="28" t="str">
        <f t="shared" si="628"/>
        <v>TRUE</v>
      </c>
      <c r="N5066" s="31" t="s">
        <v>41</v>
      </c>
      <c r="O5066" s="29" t="s">
        <v>1138</v>
      </c>
      <c r="P5066"/>
      <c r="Q5066"/>
      <c r="R5066"/>
      <c r="S5066"/>
      <c r="T5066"/>
      <c r="U5066"/>
      <c r="V5066"/>
      <c r="W5066"/>
    </row>
    <row r="5067" spans="1:23" ht="27" customHeight="1" thickBot="1" x14ac:dyDescent="0.3">
      <c r="A5067" s="97">
        <v>21109</v>
      </c>
      <c r="B5067" s="74">
        <v>5252</v>
      </c>
      <c r="C5067" s="75" t="s">
        <v>1905</v>
      </c>
      <c r="D5067" s="76">
        <v>43570.638888888891</v>
      </c>
      <c r="E5067" s="74" t="s">
        <v>39</v>
      </c>
      <c r="F5067" s="33">
        <v>43570.352777777778</v>
      </c>
      <c r="G5067" s="51">
        <f t="shared" si="626"/>
        <v>0.28611111111240461</v>
      </c>
      <c r="H5067" s="31" t="str">
        <f t="shared" si="625"/>
        <v>ACCEPTABLE</v>
      </c>
      <c r="J5067" s="171">
        <v>43570.647222222222</v>
      </c>
      <c r="K5067" s="171">
        <v>43570.657638888886</v>
      </c>
      <c r="L5067" s="27">
        <f t="shared" si="627"/>
        <v>1.0416666664241347E-2</v>
      </c>
      <c r="M5067" s="28" t="str">
        <f t="shared" si="628"/>
        <v>TRUE</v>
      </c>
      <c r="N5067" s="31" t="s">
        <v>39</v>
      </c>
      <c r="O5067" s="29" t="s">
        <v>1299</v>
      </c>
      <c r="P5067"/>
      <c r="Q5067"/>
      <c r="R5067"/>
      <c r="S5067"/>
      <c r="T5067"/>
      <c r="U5067"/>
      <c r="V5067"/>
      <c r="W5067"/>
    </row>
    <row r="5068" spans="1:23" ht="27" customHeight="1" thickBot="1" x14ac:dyDescent="0.3">
      <c r="A5068" s="98">
        <v>21110</v>
      </c>
      <c r="B5068" s="78">
        <v>5253</v>
      </c>
      <c r="C5068" s="79" t="s">
        <v>1905</v>
      </c>
      <c r="D5068" s="80">
        <v>43571.277777777781</v>
      </c>
      <c r="E5068" s="78" t="s">
        <v>41</v>
      </c>
      <c r="F5068" s="33">
        <v>43570.770138888889</v>
      </c>
      <c r="G5068" s="51">
        <f t="shared" si="626"/>
        <v>0.50763888889196096</v>
      </c>
      <c r="H5068" s="31" t="str">
        <f t="shared" ref="H5068:H5118" si="629">IF(D5068-F5068&lt;0,"TOO LATE",IF(G5068="","",IF(OR(DAY(D5068-F5068)&gt;1,AND(HOUR(D5068-F5068)&gt;HOUR("0:59"),(SIGN(D5068-F5068)=1))),"ACCEPTABLE","TOO LATE")))</f>
        <v>ACCEPTABLE</v>
      </c>
      <c r="J5068" s="171">
        <v>43571.280555555553</v>
      </c>
      <c r="K5068" s="171">
        <v>43571.291666666664</v>
      </c>
      <c r="L5068" s="27">
        <f t="shared" si="627"/>
        <v>1.1111111110949423E-2</v>
      </c>
      <c r="M5068" s="28" t="str">
        <f t="shared" si="628"/>
        <v>TRUE</v>
      </c>
      <c r="N5068" s="31" t="s">
        <v>41</v>
      </c>
      <c r="O5068" s="29" t="s">
        <v>1828</v>
      </c>
      <c r="P5068"/>
      <c r="Q5068"/>
      <c r="R5068"/>
      <c r="S5068"/>
      <c r="T5068"/>
      <c r="U5068"/>
      <c r="V5068"/>
      <c r="W5068"/>
    </row>
    <row r="5069" spans="1:23" ht="27" customHeight="1" thickBot="1" x14ac:dyDescent="0.3">
      <c r="A5069" s="98">
        <v>21110</v>
      </c>
      <c r="B5069" s="78">
        <v>5254</v>
      </c>
      <c r="C5069" s="79" t="s">
        <v>98</v>
      </c>
      <c r="D5069" s="80">
        <v>43571.3125</v>
      </c>
      <c r="E5069" s="78" t="s">
        <v>39</v>
      </c>
      <c r="F5069" s="33">
        <v>43570.770138888889</v>
      </c>
      <c r="G5069" s="51">
        <f t="shared" si="626"/>
        <v>0.54236111111094942</v>
      </c>
      <c r="H5069" s="31" t="str">
        <f t="shared" si="629"/>
        <v>ACCEPTABLE</v>
      </c>
      <c r="J5069" s="171">
        <v>43571.315972222219</v>
      </c>
      <c r="K5069" s="171">
        <v>43571.325694444444</v>
      </c>
      <c r="L5069" s="27">
        <f t="shared" si="627"/>
        <v>9.7222222248092294E-3</v>
      </c>
      <c r="M5069" s="28" t="str">
        <f t="shared" si="628"/>
        <v>TRUE</v>
      </c>
      <c r="N5069" s="31" t="s">
        <v>39</v>
      </c>
      <c r="O5069" s="29" t="s">
        <v>398</v>
      </c>
      <c r="P5069"/>
      <c r="Q5069"/>
      <c r="R5069"/>
      <c r="S5069"/>
      <c r="T5069"/>
      <c r="U5069"/>
      <c r="V5069"/>
      <c r="W5069"/>
    </row>
    <row r="5070" spans="1:23" ht="27" customHeight="1" thickBot="1" x14ac:dyDescent="0.3">
      <c r="A5070" s="98">
        <v>21110</v>
      </c>
      <c r="B5070" s="78">
        <v>5255</v>
      </c>
      <c r="C5070" s="79" t="s">
        <v>43</v>
      </c>
      <c r="D5070" s="80">
        <v>43571.663194444445</v>
      </c>
      <c r="E5070" s="78" t="s">
        <v>41</v>
      </c>
      <c r="F5070" s="33">
        <v>43571.611111111109</v>
      </c>
      <c r="G5070" s="51">
        <f t="shared" si="626"/>
        <v>5.2083333335758653E-2</v>
      </c>
      <c r="H5070" s="31" t="str">
        <f t="shared" si="629"/>
        <v>ACCEPTABLE</v>
      </c>
      <c r="J5070" s="171">
        <v>43571.679861111108</v>
      </c>
      <c r="K5070" s="171">
        <v>43571.688194444447</v>
      </c>
      <c r="L5070" s="27">
        <f t="shared" si="627"/>
        <v>8.3333333386690356E-3</v>
      </c>
      <c r="M5070" s="28" t="str">
        <f t="shared" si="628"/>
        <v>TRUE</v>
      </c>
      <c r="N5070" s="31" t="s">
        <v>41</v>
      </c>
      <c r="O5070" s="29" t="s">
        <v>398</v>
      </c>
      <c r="P5070"/>
      <c r="Q5070"/>
      <c r="R5070"/>
      <c r="S5070"/>
      <c r="T5070"/>
      <c r="U5070"/>
      <c r="V5070"/>
      <c r="W5070"/>
    </row>
    <row r="5071" spans="1:23" ht="27" customHeight="1" thickBot="1" x14ac:dyDescent="0.3">
      <c r="A5071" s="98">
        <v>21110</v>
      </c>
      <c r="B5071" s="78">
        <v>5256</v>
      </c>
      <c r="C5071" s="79" t="s">
        <v>2236</v>
      </c>
      <c r="D5071" s="80">
        <v>43571.690972222219</v>
      </c>
      <c r="E5071" s="78" t="s">
        <v>39</v>
      </c>
      <c r="F5071" s="33">
        <v>43571.611111111109</v>
      </c>
      <c r="G5071" s="51">
        <f t="shared" si="626"/>
        <v>7.9861111109494232E-2</v>
      </c>
      <c r="H5071" s="31" t="str">
        <f t="shared" si="629"/>
        <v>ACCEPTABLE</v>
      </c>
      <c r="J5071" s="171">
        <v>43571.707638888889</v>
      </c>
      <c r="K5071" s="171">
        <v>43571.716666666667</v>
      </c>
      <c r="L5071" s="27">
        <f t="shared" si="627"/>
        <v>9.0277777781011537E-3</v>
      </c>
      <c r="M5071" s="28" t="str">
        <f t="shared" si="628"/>
        <v>TRUE</v>
      </c>
      <c r="N5071" s="31" t="s">
        <v>39</v>
      </c>
      <c r="O5071" s="29" t="s">
        <v>1828</v>
      </c>
      <c r="P5071"/>
      <c r="Q5071"/>
      <c r="R5071"/>
      <c r="S5071"/>
      <c r="T5071"/>
      <c r="U5071"/>
      <c r="V5071"/>
      <c r="W5071"/>
    </row>
    <row r="5072" spans="1:23" ht="27" customHeight="1" thickBot="1" x14ac:dyDescent="0.3">
      <c r="A5072" s="97">
        <v>21112</v>
      </c>
      <c r="B5072" s="74">
        <v>5257</v>
      </c>
      <c r="C5072" s="75" t="s">
        <v>2271</v>
      </c>
      <c r="D5072" s="76">
        <v>43572.430555555555</v>
      </c>
      <c r="E5072" s="74" t="s">
        <v>41</v>
      </c>
      <c r="F5072" s="33">
        <v>43572.311111111114</v>
      </c>
      <c r="G5072" s="51">
        <f t="shared" si="626"/>
        <v>0.11944444444088731</v>
      </c>
      <c r="H5072" s="31" t="str">
        <f t="shared" si="629"/>
        <v>ACCEPTABLE</v>
      </c>
      <c r="J5072" s="171">
        <v>43572.428472222222</v>
      </c>
      <c r="K5072" s="171">
        <v>43572.438194444447</v>
      </c>
      <c r="L5072" s="27">
        <f t="shared" si="627"/>
        <v>9.7222222248092294E-3</v>
      </c>
      <c r="M5072" s="28" t="str">
        <f t="shared" si="628"/>
        <v>TRUE</v>
      </c>
      <c r="N5072" s="31" t="s">
        <v>41</v>
      </c>
      <c r="O5072" s="29" t="s">
        <v>2272</v>
      </c>
      <c r="P5072"/>
      <c r="Q5072"/>
      <c r="R5072"/>
      <c r="S5072"/>
      <c r="T5072"/>
      <c r="U5072"/>
      <c r="V5072"/>
      <c r="W5072"/>
    </row>
    <row r="5073" spans="1:37" ht="27" customHeight="1" thickBot="1" x14ac:dyDescent="0.3">
      <c r="A5073" s="97">
        <v>21111</v>
      </c>
      <c r="B5073" s="74">
        <v>5258</v>
      </c>
      <c r="C5073" s="75" t="s">
        <v>2119</v>
      </c>
      <c r="D5073" s="76">
        <v>43572.527777777781</v>
      </c>
      <c r="E5073" s="74" t="s">
        <v>41</v>
      </c>
      <c r="F5073" s="33">
        <v>43572.311111111114</v>
      </c>
      <c r="G5073" s="51">
        <f t="shared" si="626"/>
        <v>0.21666666666715173</v>
      </c>
      <c r="H5073" s="31" t="str">
        <f t="shared" si="629"/>
        <v>ACCEPTABLE</v>
      </c>
      <c r="J5073" s="171">
        <v>43572.517361111109</v>
      </c>
      <c r="K5073" s="171">
        <v>43572.53402777778</v>
      </c>
      <c r="L5073" s="27">
        <f t="shared" si="627"/>
        <v>1.6666666670062114E-2</v>
      </c>
      <c r="M5073" s="28" t="str">
        <f t="shared" si="628"/>
        <v>TRUE</v>
      </c>
      <c r="N5073" s="31" t="s">
        <v>41</v>
      </c>
      <c r="O5073" s="29" t="s">
        <v>2273</v>
      </c>
      <c r="P5073"/>
      <c r="Q5073"/>
      <c r="R5073"/>
      <c r="S5073"/>
      <c r="T5073"/>
      <c r="U5073"/>
      <c r="V5073"/>
      <c r="W5073"/>
    </row>
    <row r="5074" spans="1:37" ht="27" customHeight="1" thickBot="1" x14ac:dyDescent="0.3">
      <c r="A5074" s="97">
        <v>21111</v>
      </c>
      <c r="B5074" s="74">
        <v>5259</v>
      </c>
      <c r="C5074" s="75" t="s">
        <v>99</v>
      </c>
      <c r="D5074" s="76">
        <v>43572.5625</v>
      </c>
      <c r="E5074" s="74" t="s">
        <v>39</v>
      </c>
      <c r="F5074" s="33">
        <v>43572.311111111114</v>
      </c>
      <c r="G5074" s="51">
        <f t="shared" si="626"/>
        <v>0.25138888888614019</v>
      </c>
      <c r="H5074" s="31" t="str">
        <f t="shared" si="629"/>
        <v>ACCEPTABLE</v>
      </c>
      <c r="J5074" s="171">
        <v>43572.554166666669</v>
      </c>
      <c r="K5074" s="171">
        <v>43572.563888888886</v>
      </c>
      <c r="L5074" s="27">
        <f t="shared" si="627"/>
        <v>9.7222222175332718E-3</v>
      </c>
      <c r="M5074" s="28" t="str">
        <f t="shared" si="628"/>
        <v>TRUE</v>
      </c>
      <c r="N5074" s="31" t="s">
        <v>39</v>
      </c>
      <c r="O5074" s="29" t="s">
        <v>2186</v>
      </c>
      <c r="P5074"/>
      <c r="Q5074"/>
      <c r="R5074"/>
      <c r="S5074"/>
      <c r="T5074"/>
      <c r="U5074"/>
      <c r="V5074"/>
      <c r="W5074"/>
    </row>
    <row r="5075" spans="1:37" ht="27" customHeight="1" thickBot="1" x14ac:dyDescent="0.3">
      <c r="A5075" s="97">
        <v>21110</v>
      </c>
      <c r="B5075" s="74">
        <v>5260</v>
      </c>
      <c r="C5075" s="75" t="s">
        <v>98</v>
      </c>
      <c r="D5075" s="76">
        <v>43572.569444444445</v>
      </c>
      <c r="E5075" s="74" t="s">
        <v>41</v>
      </c>
      <c r="F5075" s="33">
        <v>43572.311111111114</v>
      </c>
      <c r="G5075" s="51">
        <f t="shared" si="626"/>
        <v>0.25833333333139308</v>
      </c>
      <c r="H5075" s="31" t="str">
        <f t="shared" si="629"/>
        <v>ACCEPTABLE</v>
      </c>
      <c r="J5075" s="171">
        <v>43572.578472222223</v>
      </c>
      <c r="K5075" s="171">
        <v>43572.589583333334</v>
      </c>
      <c r="L5075" s="27">
        <f t="shared" si="627"/>
        <v>1.1111111110949423E-2</v>
      </c>
      <c r="M5075" s="28" t="str">
        <f t="shared" si="628"/>
        <v>TRUE</v>
      </c>
      <c r="N5075" s="31" t="s">
        <v>41</v>
      </c>
      <c r="O5075" s="29" t="s">
        <v>2190</v>
      </c>
      <c r="P5075"/>
      <c r="Q5075"/>
      <c r="R5075"/>
      <c r="S5075"/>
      <c r="T5075"/>
      <c r="U5075"/>
      <c r="V5075"/>
      <c r="W5075"/>
    </row>
    <row r="5076" spans="1:37" ht="27" customHeight="1" thickBot="1" x14ac:dyDescent="0.3">
      <c r="A5076" s="97">
        <v>21110</v>
      </c>
      <c r="B5076" s="74">
        <v>5261</v>
      </c>
      <c r="C5076" s="75" t="s">
        <v>2236</v>
      </c>
      <c r="D5076" s="76">
        <v>43572.59375</v>
      </c>
      <c r="E5076" s="74" t="s">
        <v>39</v>
      </c>
      <c r="F5076" s="33">
        <v>43572.311111111114</v>
      </c>
      <c r="G5076" s="51">
        <f t="shared" si="626"/>
        <v>0.28263888888614019</v>
      </c>
      <c r="H5076" s="31" t="str">
        <f t="shared" si="629"/>
        <v>ACCEPTABLE</v>
      </c>
      <c r="J5076" s="171">
        <v>43572.604166666664</v>
      </c>
      <c r="K5076" s="171">
        <v>43572.615277777775</v>
      </c>
      <c r="L5076" s="27">
        <f t="shared" si="627"/>
        <v>1.1111111110949423E-2</v>
      </c>
      <c r="M5076" s="28" t="str">
        <f t="shared" si="628"/>
        <v>TRUE</v>
      </c>
      <c r="N5076" s="31" t="s">
        <v>39</v>
      </c>
      <c r="O5076" s="29" t="s">
        <v>2190</v>
      </c>
      <c r="P5076"/>
      <c r="Q5076"/>
      <c r="R5076"/>
      <c r="S5076"/>
      <c r="T5076"/>
      <c r="U5076"/>
      <c r="V5076"/>
      <c r="W5076"/>
    </row>
    <row r="5077" spans="1:37" ht="27" customHeight="1" thickBot="1" x14ac:dyDescent="0.3">
      <c r="A5077" s="97">
        <v>21111</v>
      </c>
      <c r="B5077" s="74">
        <v>5262</v>
      </c>
      <c r="C5077" s="75" t="s">
        <v>53</v>
      </c>
      <c r="D5077" s="76">
        <v>43573.114583333336</v>
      </c>
      <c r="E5077" s="74" t="s">
        <v>41</v>
      </c>
      <c r="F5077" s="33">
        <v>43572.789583333331</v>
      </c>
      <c r="G5077" s="51">
        <f t="shared" si="626"/>
        <v>0.32500000000436557</v>
      </c>
      <c r="H5077" s="31" t="str">
        <f t="shared" si="629"/>
        <v>ACCEPTABLE</v>
      </c>
      <c r="J5077" s="171">
        <v>43573.11041666667</v>
      </c>
      <c r="K5077" s="171">
        <v>43573.119444444441</v>
      </c>
      <c r="L5077" s="27">
        <f t="shared" si="627"/>
        <v>9.0277777708251961E-3</v>
      </c>
      <c r="M5077" s="28" t="str">
        <f t="shared" si="628"/>
        <v>TRUE</v>
      </c>
      <c r="N5077" s="31" t="s">
        <v>41</v>
      </c>
      <c r="O5077" s="29" t="s">
        <v>485</v>
      </c>
      <c r="P5077"/>
      <c r="Q5077"/>
      <c r="R5077"/>
      <c r="S5077"/>
      <c r="T5077"/>
      <c r="U5077"/>
      <c r="V5077"/>
      <c r="W5077"/>
    </row>
    <row r="5078" spans="1:37" ht="27" customHeight="1" thickBot="1" x14ac:dyDescent="0.3">
      <c r="A5078" s="97">
        <v>21111</v>
      </c>
      <c r="B5078" s="74">
        <v>5263</v>
      </c>
      <c r="C5078" s="75" t="s">
        <v>53</v>
      </c>
      <c r="D5078" s="76">
        <v>43573.166666666664</v>
      </c>
      <c r="E5078" s="74" t="s">
        <v>39</v>
      </c>
      <c r="F5078" s="33">
        <v>43572.789583333331</v>
      </c>
      <c r="G5078" s="51">
        <f t="shared" si="626"/>
        <v>0.37708333333284827</v>
      </c>
      <c r="H5078" s="31" t="str">
        <f t="shared" si="629"/>
        <v>ACCEPTABLE</v>
      </c>
      <c r="J5078" s="171">
        <v>43573.186805555553</v>
      </c>
      <c r="K5078" s="171">
        <v>43573.195138888892</v>
      </c>
      <c r="L5078" s="27">
        <f t="shared" si="627"/>
        <v>8.3333333386690356E-3</v>
      </c>
      <c r="M5078" s="28" t="str">
        <f t="shared" si="628"/>
        <v>TRUE</v>
      </c>
      <c r="N5078" s="31" t="s">
        <v>39</v>
      </c>
      <c r="O5078" s="29" t="s">
        <v>485</v>
      </c>
      <c r="P5078"/>
      <c r="Q5078"/>
      <c r="R5078"/>
      <c r="S5078"/>
      <c r="T5078"/>
      <c r="U5078"/>
      <c r="V5078"/>
      <c r="W5078"/>
    </row>
    <row r="5079" spans="1:37" ht="27" customHeight="1" thickBot="1" x14ac:dyDescent="0.3">
      <c r="A5079" s="98">
        <v>21113</v>
      </c>
      <c r="B5079" s="78">
        <v>5264</v>
      </c>
      <c r="C5079" s="79" t="s">
        <v>2236</v>
      </c>
      <c r="D5079" s="80">
        <v>43573.354166666664</v>
      </c>
      <c r="E5079" s="78" t="s">
        <v>41</v>
      </c>
      <c r="F5079" s="33">
        <v>43573.256944444445</v>
      </c>
      <c r="G5079" s="51">
        <f t="shared" si="626"/>
        <v>9.7222222218988463E-2</v>
      </c>
      <c r="H5079" s="31" t="str">
        <f t="shared" si="629"/>
        <v>ACCEPTABLE</v>
      </c>
      <c r="J5079" s="171">
        <v>43573.35833333333</v>
      </c>
      <c r="K5079" s="171">
        <v>43573.368055555555</v>
      </c>
      <c r="L5079" s="27">
        <f t="shared" si="627"/>
        <v>9.7222222248092294E-3</v>
      </c>
      <c r="M5079" s="28" t="str">
        <f t="shared" si="628"/>
        <v>TRUE</v>
      </c>
      <c r="N5079" s="31" t="s">
        <v>41</v>
      </c>
      <c r="O5079" s="29" t="s">
        <v>2274</v>
      </c>
      <c r="P5079"/>
      <c r="Q5079"/>
      <c r="R5079"/>
      <c r="S5079"/>
      <c r="T5079"/>
      <c r="U5079"/>
      <c r="V5079"/>
      <c r="W5079"/>
    </row>
    <row r="5080" spans="1:37" ht="27" customHeight="1" thickBot="1" x14ac:dyDescent="0.3">
      <c r="A5080" s="98">
        <v>21111</v>
      </c>
      <c r="B5080" s="78">
        <v>5266</v>
      </c>
      <c r="C5080" s="79" t="s">
        <v>51</v>
      </c>
      <c r="D5080" s="80">
        <v>43573.715277777781</v>
      </c>
      <c r="E5080" s="78" t="s">
        <v>41</v>
      </c>
      <c r="F5080" s="33">
        <v>43573.613888888889</v>
      </c>
      <c r="G5080" s="51">
        <f t="shared" si="626"/>
        <v>0.10138888889196096</v>
      </c>
      <c r="H5080" s="31" t="str">
        <f t="shared" si="629"/>
        <v>ACCEPTABLE</v>
      </c>
      <c r="J5080" s="171">
        <v>43573.743055555555</v>
      </c>
      <c r="K5080" s="171">
        <v>43573.751388888886</v>
      </c>
      <c r="L5080" s="27">
        <f t="shared" ref="L5080:L5084" si="630">IF(OR(K5080="",J5080=""), "Incomplete Data", K5080-J5080)</f>
        <v>8.333333331393078E-3</v>
      </c>
      <c r="M5080" s="28" t="str">
        <f t="shared" si="628"/>
        <v>TRUE</v>
      </c>
      <c r="N5080" s="31" t="s">
        <v>41</v>
      </c>
      <c r="O5080" s="29" t="s">
        <v>2276</v>
      </c>
      <c r="P5080"/>
      <c r="Q5080"/>
      <c r="R5080"/>
      <c r="S5080"/>
      <c r="T5080"/>
      <c r="U5080"/>
      <c r="V5080"/>
      <c r="W5080"/>
    </row>
    <row r="5081" spans="1:37" ht="27" customHeight="1" thickBot="1" x14ac:dyDescent="0.3">
      <c r="A5081" s="98">
        <v>21111</v>
      </c>
      <c r="B5081" s="78">
        <v>5267</v>
      </c>
      <c r="C5081" s="79" t="s">
        <v>1997</v>
      </c>
      <c r="D5081" s="80">
        <v>43573.739583333336</v>
      </c>
      <c r="E5081" s="78" t="s">
        <v>39</v>
      </c>
      <c r="F5081" s="33">
        <v>43573.613888888889</v>
      </c>
      <c r="G5081" s="51">
        <f t="shared" si="626"/>
        <v>0.12569444444670808</v>
      </c>
      <c r="H5081" s="31" t="str">
        <f t="shared" si="629"/>
        <v>ACCEPTABLE</v>
      </c>
      <c r="J5081" s="171">
        <v>43573.760416666664</v>
      </c>
      <c r="K5081" s="171">
        <v>43573.774305555555</v>
      </c>
      <c r="L5081" s="27">
        <f t="shared" si="630"/>
        <v>1.3888888890505768E-2</v>
      </c>
      <c r="M5081" s="28" t="str">
        <f t="shared" si="628"/>
        <v>TRUE</v>
      </c>
      <c r="N5081" s="31" t="s">
        <v>39</v>
      </c>
      <c r="O5081" s="29" t="s">
        <v>2277</v>
      </c>
      <c r="P5081"/>
      <c r="Q5081"/>
      <c r="R5081"/>
      <c r="S5081"/>
      <c r="T5081"/>
      <c r="U5081"/>
      <c r="V5081"/>
      <c r="W5081"/>
    </row>
    <row r="5082" spans="1:37" ht="27" customHeight="1" thickBot="1" x14ac:dyDescent="0.3">
      <c r="A5082" s="97">
        <v>21113</v>
      </c>
      <c r="B5082" s="74">
        <v>5268</v>
      </c>
      <c r="C5082" s="75" t="s">
        <v>2236</v>
      </c>
      <c r="D5082" s="76">
        <v>43573.847222222219</v>
      </c>
      <c r="E5082" s="74" t="s">
        <v>39</v>
      </c>
      <c r="F5082" s="33">
        <v>43573.613888888889</v>
      </c>
      <c r="G5082" s="51">
        <f t="shared" si="626"/>
        <v>0.23333333332993789</v>
      </c>
      <c r="H5082" s="31" t="str">
        <f t="shared" si="629"/>
        <v>ACCEPTABLE</v>
      </c>
      <c r="J5082" s="171">
        <v>43573.839583333334</v>
      </c>
      <c r="K5082" s="171">
        <v>43573.852083333331</v>
      </c>
      <c r="L5082" s="27">
        <f t="shared" si="630"/>
        <v>1.2499999997089617E-2</v>
      </c>
      <c r="M5082" s="28" t="str">
        <f t="shared" si="628"/>
        <v>TRUE</v>
      </c>
      <c r="N5082" s="31" t="s">
        <v>39</v>
      </c>
      <c r="O5082" s="29" t="s">
        <v>2278</v>
      </c>
      <c r="P5082"/>
      <c r="Q5082"/>
      <c r="R5082"/>
      <c r="S5082"/>
      <c r="T5082"/>
      <c r="U5082"/>
      <c r="V5082"/>
      <c r="W5082"/>
    </row>
    <row r="5083" spans="1:37" ht="27" customHeight="1" thickBot="1" x14ac:dyDescent="0.3">
      <c r="A5083" s="97">
        <v>21114</v>
      </c>
      <c r="B5083" s="74">
        <v>5269</v>
      </c>
      <c r="C5083" s="75" t="s">
        <v>1905</v>
      </c>
      <c r="D5083" s="76">
        <v>43574.486111111109</v>
      </c>
      <c r="E5083" s="74" t="s">
        <v>41</v>
      </c>
      <c r="F5083" s="33">
        <v>43574.270138888889</v>
      </c>
      <c r="G5083" s="51">
        <f t="shared" ref="G5083" si="631">IF(D5083="","",D5083-F5083)</f>
        <v>0.21597222222044365</v>
      </c>
      <c r="H5083" s="31" t="str">
        <f t="shared" ref="H5083" si="632">IF(D5083-F5083&lt;0,"TOO LATE",IF(G5083="","",IF(OR(DAY(D5083-F5083)&gt;1,AND(HOUR(D5083-F5083)&gt;HOUR("0:59"),(SIGN(D5083-F5083)=1))),"ACCEPTABLE","TOO LATE")))</f>
        <v>ACCEPTABLE</v>
      </c>
      <c r="J5083" s="171">
        <v>43574.520833333336</v>
      </c>
      <c r="K5083" s="171">
        <v>43574.532638888886</v>
      </c>
      <c r="L5083" s="27">
        <f t="shared" si="630"/>
        <v>1.1805555550381541E-2</v>
      </c>
      <c r="M5083" s="28" t="str">
        <f t="shared" si="628"/>
        <v>TRUE</v>
      </c>
      <c r="N5083" s="31" t="s">
        <v>41</v>
      </c>
      <c r="O5083" s="29" t="s">
        <v>1584</v>
      </c>
      <c r="P5083"/>
      <c r="Q5083"/>
      <c r="R5083"/>
      <c r="S5083"/>
      <c r="T5083"/>
      <c r="U5083"/>
      <c r="V5083"/>
      <c r="W5083"/>
    </row>
    <row r="5084" spans="1:37" ht="27" customHeight="1" thickBot="1" x14ac:dyDescent="0.3">
      <c r="A5084" s="97">
        <v>21114</v>
      </c>
      <c r="B5084" s="74">
        <v>5270</v>
      </c>
      <c r="C5084" s="75" t="s">
        <v>98</v>
      </c>
      <c r="D5084" s="76">
        <v>43574.520833333336</v>
      </c>
      <c r="E5084" s="74" t="s">
        <v>39</v>
      </c>
      <c r="F5084" s="33">
        <v>43574.270138888889</v>
      </c>
      <c r="G5084" s="51">
        <f t="shared" ref="G5084" si="633">IF(D5084="","",D5084-F5084)</f>
        <v>0.25069444444670808</v>
      </c>
      <c r="H5084" s="31" t="str">
        <f t="shared" ref="H5084" si="634">IF(D5084-F5084&lt;0,"TOO LATE",IF(G5084="","",IF(OR(DAY(D5084-F5084)&gt;1,AND(HOUR(D5084-F5084)&gt;HOUR("0:59"),(SIGN(D5084-F5084)=1))),"ACCEPTABLE","TOO LATE")))</f>
        <v>ACCEPTABLE</v>
      </c>
      <c r="J5084" s="171">
        <v>43574.556944444441</v>
      </c>
      <c r="K5084" s="171">
        <v>43574.558333333334</v>
      </c>
      <c r="L5084" s="27">
        <f t="shared" si="630"/>
        <v>1.3888888934161514E-3</v>
      </c>
      <c r="M5084" s="28" t="str">
        <f t="shared" si="628"/>
        <v>TRUE</v>
      </c>
      <c r="N5084" s="31" t="s">
        <v>39</v>
      </c>
      <c r="O5084" s="29" t="s">
        <v>398</v>
      </c>
      <c r="P5084"/>
      <c r="Q5084"/>
      <c r="R5084"/>
      <c r="S5084"/>
      <c r="T5084"/>
      <c r="U5084"/>
      <c r="V5084"/>
      <c r="W5084"/>
    </row>
    <row r="5085" spans="1:37" ht="27" customHeight="1" thickBot="1" x14ac:dyDescent="0.3">
      <c r="A5085" s="98">
        <v>21114</v>
      </c>
      <c r="B5085" s="78">
        <v>5271</v>
      </c>
      <c r="C5085" s="79" t="s">
        <v>1905</v>
      </c>
      <c r="D5085" s="80">
        <v>43575.666666666664</v>
      </c>
      <c r="E5085" s="78" t="s">
        <v>39</v>
      </c>
      <c r="F5085" s="33">
        <v>43575.661805555559</v>
      </c>
      <c r="G5085" s="51">
        <f t="shared" si="626"/>
        <v>4.8611111051286571E-3</v>
      </c>
      <c r="H5085" s="31" t="str">
        <f t="shared" si="629"/>
        <v>TOO LATE</v>
      </c>
      <c r="J5085" s="33">
        <v>43575.67083333333</v>
      </c>
      <c r="K5085" s="33">
        <v>43575.680555555555</v>
      </c>
      <c r="L5085" s="27">
        <f t="shared" ref="L5085:L5095" si="635">IF(OR(K5085="",J5085=""), "Incomplete Data", K5085-J5085)</f>
        <v>9.7222222248092294E-3</v>
      </c>
      <c r="M5085" s="28" t="str">
        <f t="shared" ref="M5085:M5095" si="636">_xlfn.IFS(OR(J5085=0,K5085=0,L5085=""), "Incomplete Data", OR(L5085&gt;$M$5,L5085&lt;-$M$5),"FALSE",  OR(L5085&lt;=$M$5,L5085&gt;-$M$5), "TRUE")</f>
        <v>TRUE</v>
      </c>
      <c r="N5085" s="31" t="s">
        <v>39</v>
      </c>
      <c r="O5085" s="29" t="s">
        <v>2279</v>
      </c>
      <c r="P5085"/>
      <c r="Q5085"/>
      <c r="R5085"/>
      <c r="S5085"/>
      <c r="T5085"/>
      <c r="U5085"/>
      <c r="V5085"/>
      <c r="W5085"/>
    </row>
    <row r="5086" spans="1:37" ht="27" customHeight="1" thickBot="1" x14ac:dyDescent="0.3">
      <c r="A5086" s="130">
        <v>21115</v>
      </c>
      <c r="B5086" s="130">
        <v>5272</v>
      </c>
      <c r="C5086" s="79" t="s">
        <v>64</v>
      </c>
      <c r="D5086" s="158">
        <v>43575.729166666664</v>
      </c>
      <c r="E5086" s="78" t="s">
        <v>41</v>
      </c>
      <c r="F5086" s="33">
        <v>43575.661805555559</v>
      </c>
      <c r="G5086" s="51">
        <f t="shared" si="626"/>
        <v>6.7361111105128657E-2</v>
      </c>
      <c r="H5086" s="31" t="str">
        <f t="shared" si="629"/>
        <v>ACCEPTABLE</v>
      </c>
      <c r="J5086" s="33">
        <v>43575.70416666667</v>
      </c>
      <c r="K5086" s="33">
        <v>43575.715277777781</v>
      </c>
      <c r="L5086" s="27">
        <f t="shared" ref="L5086" si="637">IF(OR(K5086="",J5086=""), "Incomplete Data", K5086-J5086)</f>
        <v>1.1111111110949423E-2</v>
      </c>
      <c r="M5086" s="28" t="str">
        <f t="shared" ref="M5086" si="638">_xlfn.IFS(OR(J5086=0,K5086=0,L5086=""), "Incomplete Data", OR(L5086&gt;$M$5,L5086&lt;-$M$5),"FALSE",  OR(L5086&lt;=$M$5,L5086&gt;-$M$5), "TRUE")</f>
        <v>TRUE</v>
      </c>
      <c r="N5086" s="31" t="s">
        <v>41</v>
      </c>
      <c r="O5086" s="29" t="s">
        <v>1936</v>
      </c>
      <c r="P5086"/>
      <c r="Q5086"/>
      <c r="R5086"/>
      <c r="S5086"/>
      <c r="T5086"/>
      <c r="U5086"/>
      <c r="V5086"/>
      <c r="W5086"/>
      <c r="AK5086" s="3"/>
    </row>
    <row r="5087" spans="1:37" ht="27" customHeight="1" thickBot="1" x14ac:dyDescent="0.3">
      <c r="A5087" s="98">
        <v>21116</v>
      </c>
      <c r="B5087" s="78">
        <v>5273</v>
      </c>
      <c r="C5087" s="79" t="s">
        <v>2236</v>
      </c>
      <c r="D5087" s="80">
        <v>43575.75</v>
      </c>
      <c r="E5087" s="78" t="s">
        <v>39</v>
      </c>
      <c r="F5087" s="33">
        <v>43575.661805555559</v>
      </c>
      <c r="G5087" s="51">
        <f t="shared" si="626"/>
        <v>8.819444444088731E-2</v>
      </c>
      <c r="H5087" s="31" t="str">
        <f t="shared" si="629"/>
        <v>ACCEPTABLE</v>
      </c>
      <c r="J5087" s="171">
        <v>43575.729166666664</v>
      </c>
      <c r="K5087" s="171">
        <v>43575.739583333336</v>
      </c>
      <c r="L5087" s="27">
        <f t="shared" si="635"/>
        <v>1.0416666671517305E-2</v>
      </c>
      <c r="M5087" s="28" t="str">
        <f t="shared" si="636"/>
        <v>TRUE</v>
      </c>
      <c r="N5087" s="31" t="s">
        <v>39</v>
      </c>
      <c r="O5087" s="29" t="s">
        <v>1936</v>
      </c>
      <c r="P5087"/>
      <c r="Q5087"/>
      <c r="R5087"/>
      <c r="S5087"/>
      <c r="T5087"/>
      <c r="U5087"/>
      <c r="V5087"/>
      <c r="W5087"/>
    </row>
    <row r="5088" spans="1:37" ht="27" customHeight="1" thickBot="1" x14ac:dyDescent="0.3">
      <c r="A5088" s="97">
        <v>21115</v>
      </c>
      <c r="B5088" s="74">
        <v>5274</v>
      </c>
      <c r="C5088" s="75" t="s">
        <v>99</v>
      </c>
      <c r="D5088" s="76">
        <v>43576.486111111109</v>
      </c>
      <c r="E5088" s="74" t="s">
        <v>41</v>
      </c>
      <c r="F5088" s="33">
        <v>43576.262499999997</v>
      </c>
      <c r="G5088" s="51">
        <f t="shared" ref="G5088:G5145" si="639">IF(D5088="","",D5088-F5088)</f>
        <v>0.22361111111240461</v>
      </c>
      <c r="H5088" s="31" t="str">
        <f t="shared" si="629"/>
        <v>ACCEPTABLE</v>
      </c>
      <c r="J5088" s="171">
        <v>43576.487500000003</v>
      </c>
      <c r="K5088" s="171">
        <v>43576.495833333334</v>
      </c>
      <c r="L5088" s="27">
        <f t="shared" si="635"/>
        <v>8.333333331393078E-3</v>
      </c>
      <c r="M5088" s="28" t="str">
        <f t="shared" si="636"/>
        <v>TRUE</v>
      </c>
      <c r="N5088" s="31" t="s">
        <v>41</v>
      </c>
      <c r="O5088" s="29" t="s">
        <v>2280</v>
      </c>
      <c r="P5088"/>
      <c r="Q5088"/>
      <c r="R5088"/>
      <c r="S5088"/>
      <c r="T5088"/>
      <c r="U5088"/>
      <c r="V5088"/>
      <c r="W5088"/>
    </row>
    <row r="5089" spans="1:23" ht="27" customHeight="1" thickBot="1" x14ac:dyDescent="0.3">
      <c r="A5089" s="97">
        <v>21115</v>
      </c>
      <c r="B5089" s="74">
        <v>5275</v>
      </c>
      <c r="C5089" s="75" t="s">
        <v>2119</v>
      </c>
      <c r="D5089" s="76">
        <v>43576.513888888891</v>
      </c>
      <c r="E5089" s="74" t="s">
        <v>39</v>
      </c>
      <c r="F5089" s="33">
        <v>43576.262499999997</v>
      </c>
      <c r="G5089" s="51">
        <f t="shared" si="639"/>
        <v>0.25138888889341615</v>
      </c>
      <c r="H5089" s="31" t="str">
        <f t="shared" si="629"/>
        <v>ACCEPTABLE</v>
      </c>
      <c r="J5089" s="171">
        <v>43576.513194444444</v>
      </c>
      <c r="K5089" s="171">
        <v>43576.525000000001</v>
      </c>
      <c r="L5089" s="27">
        <f t="shared" si="635"/>
        <v>1.1805555557657499E-2</v>
      </c>
      <c r="M5089" s="28" t="str">
        <f t="shared" si="636"/>
        <v>TRUE</v>
      </c>
      <c r="N5089" s="31" t="s">
        <v>39</v>
      </c>
      <c r="O5089" s="29" t="s">
        <v>2281</v>
      </c>
      <c r="P5089"/>
      <c r="Q5089"/>
      <c r="R5089"/>
      <c r="S5089"/>
      <c r="T5089"/>
      <c r="U5089"/>
      <c r="V5089"/>
      <c r="W5089"/>
    </row>
    <row r="5090" spans="1:23" ht="27" customHeight="1" thickBot="1" x14ac:dyDescent="0.3">
      <c r="A5090" s="97">
        <v>21117</v>
      </c>
      <c r="B5090" s="74">
        <v>5276</v>
      </c>
      <c r="C5090" s="75" t="s">
        <v>1905</v>
      </c>
      <c r="D5090" s="76">
        <v>43577.041666666664</v>
      </c>
      <c r="E5090" s="74" t="s">
        <v>41</v>
      </c>
      <c r="F5090" s="33">
        <v>43576.738194444442</v>
      </c>
      <c r="G5090" s="51">
        <f t="shared" si="639"/>
        <v>0.30347222222189885</v>
      </c>
      <c r="H5090" s="31" t="str">
        <f t="shared" si="629"/>
        <v>ACCEPTABLE</v>
      </c>
      <c r="J5090" s="171">
        <v>43577.01458333333</v>
      </c>
      <c r="K5090" s="171">
        <v>43577.025000000001</v>
      </c>
      <c r="L5090" s="27">
        <f t="shared" si="635"/>
        <v>1.0416666671517305E-2</v>
      </c>
      <c r="M5090" s="28" t="str">
        <f t="shared" si="636"/>
        <v>TRUE</v>
      </c>
      <c r="N5090" s="31" t="s">
        <v>41</v>
      </c>
      <c r="O5090" s="29" t="s">
        <v>844</v>
      </c>
      <c r="P5090"/>
      <c r="Q5090"/>
      <c r="R5090"/>
      <c r="S5090"/>
      <c r="T5090"/>
      <c r="U5090"/>
      <c r="V5090"/>
      <c r="W5090"/>
    </row>
    <row r="5091" spans="1:23" ht="27" customHeight="1" thickBot="1" x14ac:dyDescent="0.3">
      <c r="A5091" s="97">
        <v>21117</v>
      </c>
      <c r="B5091" s="74">
        <v>5277</v>
      </c>
      <c r="C5091" s="75" t="s">
        <v>43</v>
      </c>
      <c r="D5091" s="76">
        <v>43577.076388888891</v>
      </c>
      <c r="E5091" s="74" t="s">
        <v>39</v>
      </c>
      <c r="F5091" s="33">
        <v>43576.738194444442</v>
      </c>
      <c r="G5091" s="51">
        <f t="shared" si="639"/>
        <v>0.33819444444816327</v>
      </c>
      <c r="H5091" s="31" t="str">
        <f t="shared" si="629"/>
        <v>ACCEPTABLE</v>
      </c>
      <c r="J5091" s="171">
        <v>43577.057638888888</v>
      </c>
      <c r="K5091" s="171">
        <v>43577.065972222219</v>
      </c>
      <c r="L5091" s="27">
        <f t="shared" si="635"/>
        <v>8.333333331393078E-3</v>
      </c>
      <c r="M5091" s="28" t="str">
        <f t="shared" si="636"/>
        <v>TRUE</v>
      </c>
      <c r="N5091" s="31" t="s">
        <v>39</v>
      </c>
      <c r="O5091" s="29" t="s">
        <v>398</v>
      </c>
      <c r="P5091"/>
      <c r="Q5091"/>
      <c r="R5091"/>
      <c r="S5091"/>
      <c r="T5091"/>
      <c r="U5091"/>
      <c r="V5091"/>
      <c r="W5091"/>
    </row>
    <row r="5092" spans="1:23" ht="27" customHeight="1" thickBot="1" x14ac:dyDescent="0.3">
      <c r="A5092" s="97">
        <v>21117</v>
      </c>
      <c r="B5092" s="74">
        <v>5278</v>
      </c>
      <c r="C5092" s="75" t="s">
        <v>43</v>
      </c>
      <c r="D5092" s="76">
        <v>43577.527777777781</v>
      </c>
      <c r="E5092" s="74" t="s">
        <v>41</v>
      </c>
      <c r="F5092" s="33">
        <v>43577.259027777778</v>
      </c>
      <c r="G5092" s="51">
        <f t="shared" si="639"/>
        <v>0.26875000000291038</v>
      </c>
      <c r="H5092" s="31" t="str">
        <f t="shared" si="629"/>
        <v>ACCEPTABLE</v>
      </c>
      <c r="J5092" s="171">
        <v>43577.550694444442</v>
      </c>
      <c r="K5092" s="171">
        <v>43577.55972222222</v>
      </c>
      <c r="L5092" s="27">
        <f t="shared" si="635"/>
        <v>9.0277777781011537E-3</v>
      </c>
      <c r="M5092" s="28" t="str">
        <f t="shared" si="636"/>
        <v>TRUE</v>
      </c>
      <c r="N5092" s="31" t="s">
        <v>41</v>
      </c>
      <c r="O5092" s="29" t="s">
        <v>398</v>
      </c>
      <c r="P5092"/>
      <c r="Q5092"/>
      <c r="R5092"/>
      <c r="S5092"/>
      <c r="T5092"/>
      <c r="U5092"/>
      <c r="V5092"/>
      <c r="W5092"/>
    </row>
    <row r="5093" spans="1:23" ht="27" customHeight="1" thickBot="1" x14ac:dyDescent="0.3">
      <c r="A5093" s="97">
        <v>21117</v>
      </c>
      <c r="B5093" s="74">
        <v>5279</v>
      </c>
      <c r="C5093" s="75" t="s">
        <v>1905</v>
      </c>
      <c r="D5093" s="76">
        <v>43577.555555555555</v>
      </c>
      <c r="E5093" s="74" t="s">
        <v>39</v>
      </c>
      <c r="F5093" s="33">
        <v>43577.259027777778</v>
      </c>
      <c r="G5093" s="51">
        <f t="shared" si="639"/>
        <v>0.29652777777664596</v>
      </c>
      <c r="H5093" s="31" t="str">
        <f t="shared" si="629"/>
        <v>ACCEPTABLE</v>
      </c>
      <c r="J5093" s="171">
        <v>43577.579861111109</v>
      </c>
      <c r="K5093" s="171">
        <v>43577.589583333334</v>
      </c>
      <c r="L5093" s="27">
        <f t="shared" si="635"/>
        <v>9.7222222248092294E-3</v>
      </c>
      <c r="M5093" s="28" t="str">
        <f t="shared" si="636"/>
        <v>TRUE</v>
      </c>
      <c r="N5093" s="31" t="s">
        <v>39</v>
      </c>
      <c r="O5093" s="29" t="s">
        <v>827</v>
      </c>
      <c r="P5093"/>
      <c r="Q5093"/>
      <c r="R5093"/>
      <c r="S5093"/>
      <c r="T5093"/>
      <c r="U5093"/>
      <c r="V5093"/>
      <c r="W5093"/>
    </row>
    <row r="5094" spans="1:23" ht="27" customHeight="1" thickBot="1" x14ac:dyDescent="0.3">
      <c r="A5094" s="97">
        <v>21118</v>
      </c>
      <c r="B5094" s="74">
        <v>5280</v>
      </c>
      <c r="C5094" s="75" t="s">
        <v>1997</v>
      </c>
      <c r="D5094" s="76">
        <v>43577.611111111109</v>
      </c>
      <c r="E5094" s="74" t="s">
        <v>41</v>
      </c>
      <c r="F5094" s="33">
        <v>43577.259027777778</v>
      </c>
      <c r="G5094" s="51">
        <f t="shared" si="639"/>
        <v>0.35208333333139308</v>
      </c>
      <c r="H5094" s="31" t="str">
        <f t="shared" si="629"/>
        <v>ACCEPTABLE</v>
      </c>
      <c r="J5094" s="171">
        <v>43577.629861111112</v>
      </c>
      <c r="K5094" s="171">
        <v>43577.638888888891</v>
      </c>
      <c r="L5094" s="27">
        <f t="shared" si="635"/>
        <v>9.0277777781011537E-3</v>
      </c>
      <c r="M5094" s="28" t="str">
        <f t="shared" si="636"/>
        <v>TRUE</v>
      </c>
      <c r="N5094" s="31" t="s">
        <v>41</v>
      </c>
      <c r="O5094" s="29" t="s">
        <v>2282</v>
      </c>
      <c r="P5094"/>
      <c r="Q5094"/>
      <c r="R5094"/>
      <c r="S5094"/>
      <c r="T5094"/>
      <c r="U5094"/>
      <c r="V5094"/>
      <c r="W5094"/>
    </row>
    <row r="5095" spans="1:23" ht="27" customHeight="1" thickBot="1" x14ac:dyDescent="0.3">
      <c r="A5095" s="98">
        <v>21118</v>
      </c>
      <c r="B5095" s="78">
        <v>5281</v>
      </c>
      <c r="C5095" s="79" t="s">
        <v>51</v>
      </c>
      <c r="D5095" s="80">
        <v>43577.645833333336</v>
      </c>
      <c r="E5095" s="78" t="s">
        <v>39</v>
      </c>
      <c r="F5095" s="33">
        <v>43577.259027777778</v>
      </c>
      <c r="G5095" s="51">
        <f t="shared" si="639"/>
        <v>0.3868055555576575</v>
      </c>
      <c r="H5095" s="31" t="str">
        <f t="shared" si="629"/>
        <v>ACCEPTABLE</v>
      </c>
      <c r="J5095" s="171">
        <v>43577.652083333334</v>
      </c>
      <c r="K5095" s="171">
        <v>43577.662499999999</v>
      </c>
      <c r="L5095" s="27">
        <f t="shared" si="635"/>
        <v>1.0416666664241347E-2</v>
      </c>
      <c r="M5095" s="28" t="str">
        <f t="shared" si="636"/>
        <v>TRUE</v>
      </c>
      <c r="N5095" s="31" t="s">
        <v>2153</v>
      </c>
      <c r="O5095" s="29" t="s">
        <v>2283</v>
      </c>
      <c r="P5095"/>
      <c r="Q5095"/>
      <c r="R5095"/>
      <c r="S5095"/>
      <c r="T5095"/>
      <c r="U5095"/>
      <c r="V5095"/>
      <c r="W5095"/>
    </row>
    <row r="5096" spans="1:23" ht="27" customHeight="1" thickBot="1" x14ac:dyDescent="0.3">
      <c r="A5096" s="98">
        <v>21119</v>
      </c>
      <c r="B5096" s="78">
        <v>5283</v>
      </c>
      <c r="C5096" s="79" t="s">
        <v>1905</v>
      </c>
      <c r="D5096" s="80">
        <v>43577.677083333336</v>
      </c>
      <c r="E5096" s="78" t="s">
        <v>39</v>
      </c>
      <c r="F5096" s="33">
        <v>43577.259027777778</v>
      </c>
      <c r="G5096" s="51">
        <f t="shared" si="639"/>
        <v>0.4180555555576575</v>
      </c>
      <c r="H5096" s="31" t="str">
        <f t="shared" si="629"/>
        <v>ACCEPTABLE</v>
      </c>
      <c r="J5096" s="171">
        <v>43577.675000000003</v>
      </c>
      <c r="K5096" s="171">
        <v>43577.684027777781</v>
      </c>
      <c r="L5096" s="27">
        <f t="shared" ref="L5096:L5098" si="640">IF(OR(K5096="",J5096=""), "Incomplete Data", K5096-J5096)</f>
        <v>9.0277777781011537E-3</v>
      </c>
      <c r="M5096" s="28" t="str">
        <f t="shared" ref="M5096:M5098" si="641">_xlfn.IFS(OR(J5096=0,K5096=0,L5096=""), "Incomplete Data", OR(L5096&gt;$M$5,L5096&lt;-$M$5),"FALSE",  OR(L5096&lt;=$M$5,L5096&gt;-$M$5), "TRUE")</f>
        <v>TRUE</v>
      </c>
      <c r="N5096" s="31" t="s">
        <v>39</v>
      </c>
      <c r="O5096" s="29" t="s">
        <v>472</v>
      </c>
      <c r="P5096"/>
      <c r="Q5096"/>
      <c r="R5096"/>
      <c r="S5096"/>
      <c r="T5096"/>
      <c r="U5096"/>
      <c r="V5096"/>
      <c r="W5096"/>
    </row>
    <row r="5097" spans="1:23" ht="27" customHeight="1" thickBot="1" x14ac:dyDescent="0.3">
      <c r="A5097" s="98">
        <v>21118</v>
      </c>
      <c r="B5097" s="78">
        <v>5284</v>
      </c>
      <c r="C5097" s="79" t="s">
        <v>53</v>
      </c>
      <c r="D5097" s="80">
        <v>43578.6875</v>
      </c>
      <c r="E5097" s="78" t="s">
        <v>41</v>
      </c>
      <c r="F5097" s="33">
        <v>43578.288888888892</v>
      </c>
      <c r="G5097" s="51">
        <f t="shared" si="639"/>
        <v>0.39861111110803904</v>
      </c>
      <c r="H5097" s="31" t="str">
        <f t="shared" si="629"/>
        <v>ACCEPTABLE</v>
      </c>
      <c r="J5097" s="33">
        <v>43578.681944444441</v>
      </c>
      <c r="K5097" s="33">
        <v>43578.690972222219</v>
      </c>
      <c r="L5097" s="51">
        <f t="shared" si="640"/>
        <v>9.0277777781011537E-3</v>
      </c>
      <c r="M5097" s="31" t="str">
        <f t="shared" si="641"/>
        <v>TRUE</v>
      </c>
      <c r="N5097" s="31" t="s">
        <v>41</v>
      </c>
      <c r="O5097" s="29" t="s">
        <v>542</v>
      </c>
      <c r="P5097"/>
      <c r="Q5097"/>
      <c r="R5097"/>
      <c r="S5097"/>
      <c r="T5097"/>
      <c r="U5097"/>
      <c r="V5097"/>
      <c r="W5097"/>
    </row>
    <row r="5098" spans="1:23" ht="27" customHeight="1" thickBot="1" x14ac:dyDescent="0.3">
      <c r="A5098" s="98">
        <v>21118</v>
      </c>
      <c r="B5098" s="78">
        <v>5285</v>
      </c>
      <c r="C5098" s="79" t="s">
        <v>53</v>
      </c>
      <c r="D5098" s="80">
        <v>43578.739583333336</v>
      </c>
      <c r="E5098" s="78" t="s">
        <v>39</v>
      </c>
      <c r="F5098" s="33">
        <v>43578.288888888892</v>
      </c>
      <c r="G5098" s="51">
        <f t="shared" si="639"/>
        <v>0.45069444444379769</v>
      </c>
      <c r="H5098" s="31" t="str">
        <f t="shared" si="629"/>
        <v>ACCEPTABLE</v>
      </c>
      <c r="J5098" s="33">
        <v>43578.725694444445</v>
      </c>
      <c r="K5098" s="33">
        <v>43578.73541666667</v>
      </c>
      <c r="L5098" s="51">
        <f t="shared" si="640"/>
        <v>9.7222222248092294E-3</v>
      </c>
      <c r="M5098" s="31" t="str">
        <f t="shared" si="641"/>
        <v>TRUE</v>
      </c>
      <c r="N5098" s="31" t="s">
        <v>39</v>
      </c>
      <c r="O5098" s="29" t="s">
        <v>542</v>
      </c>
      <c r="P5098"/>
      <c r="Q5098"/>
      <c r="R5098"/>
      <c r="S5098"/>
      <c r="T5098"/>
      <c r="U5098"/>
      <c r="V5098"/>
      <c r="W5098"/>
    </row>
    <row r="5099" spans="1:23" ht="27" customHeight="1" thickBot="1" x14ac:dyDescent="0.3">
      <c r="A5099" s="97">
        <v>21120</v>
      </c>
      <c r="B5099" s="74">
        <v>5286</v>
      </c>
      <c r="C5099" s="75" t="s">
        <v>1905</v>
      </c>
      <c r="D5099" s="76">
        <v>43579.944444444445</v>
      </c>
      <c r="E5099" s="74" t="s">
        <v>41</v>
      </c>
      <c r="F5099" s="33">
        <v>43579.715277777781</v>
      </c>
      <c r="G5099" s="51">
        <f t="shared" si="639"/>
        <v>0.22916666666424135</v>
      </c>
      <c r="H5099" s="31" t="str">
        <f t="shared" si="629"/>
        <v>ACCEPTABLE</v>
      </c>
      <c r="J5099" s="33">
        <v>43579.947222222225</v>
      </c>
      <c r="K5099" s="33">
        <v>43579.958333333336</v>
      </c>
      <c r="L5099" s="51">
        <f t="shared" ref="L5099:L5106" si="642">IF(OR(K5099="",J5099=""), "Incomplete Data", K5099-J5099)</f>
        <v>1.1111111110949423E-2</v>
      </c>
      <c r="M5099" s="31" t="str">
        <f t="shared" ref="M5099:M5106" si="643">_xlfn.IFS(OR(J5099=0,K5099=0,L5099=""), "Incomplete Data", OR(L5099&gt;$M$5,L5099&lt;-$M$5),"FALSE",  OR(L5099&lt;=$M$5,L5099&gt;-$M$5), "TRUE")</f>
        <v>TRUE</v>
      </c>
      <c r="N5099" s="31" t="s">
        <v>41</v>
      </c>
      <c r="O5099" s="29" t="s">
        <v>2284</v>
      </c>
      <c r="P5099"/>
      <c r="Q5099"/>
      <c r="R5099"/>
      <c r="S5099"/>
      <c r="T5099"/>
      <c r="U5099"/>
      <c r="V5099"/>
      <c r="W5099"/>
    </row>
    <row r="5100" spans="1:23" ht="27" customHeight="1" thickBot="1" x14ac:dyDescent="0.3">
      <c r="A5100" s="97">
        <v>21120</v>
      </c>
      <c r="B5100" s="74">
        <v>5287</v>
      </c>
      <c r="C5100" s="75" t="s">
        <v>2236</v>
      </c>
      <c r="D5100" s="76">
        <v>43579.96875</v>
      </c>
      <c r="E5100" s="74" t="s">
        <v>39</v>
      </c>
      <c r="F5100" s="33">
        <v>43579.715277777781</v>
      </c>
      <c r="G5100" s="51">
        <f t="shared" si="639"/>
        <v>0.25347222221898846</v>
      </c>
      <c r="H5100" s="31" t="str">
        <f t="shared" si="629"/>
        <v>ACCEPTABLE</v>
      </c>
      <c r="J5100" s="33">
        <v>43579.973611111112</v>
      </c>
      <c r="K5100" s="33">
        <v>43579.98333333333</v>
      </c>
      <c r="L5100" s="51">
        <f t="shared" si="642"/>
        <v>9.7222222175332718E-3</v>
      </c>
      <c r="M5100" s="31" t="str">
        <f t="shared" si="643"/>
        <v>TRUE</v>
      </c>
      <c r="N5100" s="31" t="s">
        <v>39</v>
      </c>
      <c r="O5100" s="29" t="s">
        <v>2284</v>
      </c>
      <c r="P5100"/>
      <c r="Q5100"/>
      <c r="R5100"/>
      <c r="S5100"/>
      <c r="T5100"/>
      <c r="U5100"/>
      <c r="V5100"/>
      <c r="W5100"/>
    </row>
    <row r="5101" spans="1:23" ht="27" customHeight="1" thickBot="1" x14ac:dyDescent="0.3">
      <c r="A5101" s="97">
        <v>21121</v>
      </c>
      <c r="B5101" s="74">
        <v>5288</v>
      </c>
      <c r="C5101" s="75" t="s">
        <v>1905</v>
      </c>
      <c r="D5101" s="76">
        <v>43580.152777777781</v>
      </c>
      <c r="E5101" s="74" t="s">
        <v>41</v>
      </c>
      <c r="F5101" s="33">
        <v>43579.715277777781</v>
      </c>
      <c r="G5101" s="51">
        <f t="shared" si="639"/>
        <v>0.4375</v>
      </c>
      <c r="H5101" s="31" t="str">
        <f t="shared" si="629"/>
        <v>ACCEPTABLE</v>
      </c>
      <c r="J5101" s="33">
        <v>43580.150694444441</v>
      </c>
      <c r="K5101" s="33">
        <v>43580.161805555559</v>
      </c>
      <c r="L5101" s="51">
        <f t="shared" si="642"/>
        <v>1.1111111118225381E-2</v>
      </c>
      <c r="M5101" s="31" t="str">
        <f t="shared" si="643"/>
        <v>TRUE</v>
      </c>
      <c r="N5101" s="31" t="s">
        <v>41</v>
      </c>
      <c r="O5101" s="29" t="s">
        <v>2285</v>
      </c>
      <c r="P5101"/>
      <c r="Q5101"/>
      <c r="R5101"/>
      <c r="S5101"/>
      <c r="T5101"/>
      <c r="U5101"/>
      <c r="V5101"/>
      <c r="W5101"/>
    </row>
    <row r="5102" spans="1:23" ht="27" customHeight="1" thickBot="1" x14ac:dyDescent="0.3">
      <c r="A5102" s="97">
        <v>21121</v>
      </c>
      <c r="B5102" s="74">
        <v>5289</v>
      </c>
      <c r="C5102" s="75" t="s">
        <v>98</v>
      </c>
      <c r="D5102" s="76">
        <v>43580.1875</v>
      </c>
      <c r="E5102" s="74" t="s">
        <v>39</v>
      </c>
      <c r="F5102" s="33">
        <v>43579.715277777781</v>
      </c>
      <c r="G5102" s="51">
        <f t="shared" si="639"/>
        <v>0.47222222221898846</v>
      </c>
      <c r="H5102" s="31" t="str">
        <f t="shared" si="629"/>
        <v>ACCEPTABLE</v>
      </c>
      <c r="J5102" s="33">
        <v>43580.195138888892</v>
      </c>
      <c r="K5102" s="33">
        <v>43580.202777777777</v>
      </c>
      <c r="L5102" s="51">
        <f t="shared" si="642"/>
        <v>7.6388888846850023E-3</v>
      </c>
      <c r="M5102" s="31" t="str">
        <f t="shared" si="643"/>
        <v>TRUE</v>
      </c>
      <c r="N5102" s="31" t="s">
        <v>39</v>
      </c>
      <c r="O5102" s="29" t="s">
        <v>398</v>
      </c>
      <c r="P5102"/>
      <c r="Q5102"/>
      <c r="R5102"/>
      <c r="S5102"/>
      <c r="T5102"/>
      <c r="U5102"/>
      <c r="V5102"/>
      <c r="W5102"/>
    </row>
    <row r="5103" spans="1:23" ht="27" customHeight="1" thickBot="1" x14ac:dyDescent="0.3">
      <c r="A5103" s="97">
        <v>21122</v>
      </c>
      <c r="B5103" s="74">
        <v>5290</v>
      </c>
      <c r="C5103" s="75" t="s">
        <v>1997</v>
      </c>
      <c r="D5103" s="76">
        <v>43580.569444444445</v>
      </c>
      <c r="E5103" s="74" t="s">
        <v>41</v>
      </c>
      <c r="F5103" s="33">
        <v>43580.294444444444</v>
      </c>
      <c r="G5103" s="51">
        <f t="shared" si="639"/>
        <v>0.27500000000145519</v>
      </c>
      <c r="H5103" s="31" t="str">
        <f t="shared" si="629"/>
        <v>ACCEPTABLE</v>
      </c>
      <c r="J5103" s="33">
        <v>43580.5625</v>
      </c>
      <c r="K5103" s="33">
        <v>43580.576388888891</v>
      </c>
      <c r="L5103" s="51">
        <f t="shared" si="642"/>
        <v>1.3888888890505768E-2</v>
      </c>
      <c r="M5103" s="31" t="str">
        <f t="shared" si="643"/>
        <v>TRUE</v>
      </c>
      <c r="N5103" s="31" t="s">
        <v>41</v>
      </c>
      <c r="O5103" s="29" t="s">
        <v>2286</v>
      </c>
      <c r="P5103"/>
      <c r="Q5103"/>
      <c r="R5103"/>
      <c r="S5103"/>
      <c r="T5103"/>
      <c r="U5103"/>
      <c r="V5103"/>
      <c r="W5103"/>
    </row>
    <row r="5104" spans="1:23" ht="27" customHeight="1" thickBot="1" x14ac:dyDescent="0.3">
      <c r="A5104" s="97">
        <v>21118</v>
      </c>
      <c r="B5104" s="74">
        <v>5291</v>
      </c>
      <c r="C5104" s="75" t="s">
        <v>1997</v>
      </c>
      <c r="D5104" s="76">
        <v>43580.631944444445</v>
      </c>
      <c r="E5104" s="74" t="s">
        <v>39</v>
      </c>
      <c r="F5104" s="33">
        <v>43580.294444444444</v>
      </c>
      <c r="G5104" s="51">
        <f t="shared" si="639"/>
        <v>0.33750000000145519</v>
      </c>
      <c r="H5104" s="31" t="str">
        <f t="shared" si="629"/>
        <v>ACCEPTABLE</v>
      </c>
      <c r="J5104" s="33">
        <v>43580.60833333333</v>
      </c>
      <c r="K5104" s="33">
        <v>43580.620833333334</v>
      </c>
      <c r="L5104" s="51">
        <f t="shared" si="642"/>
        <v>1.2500000004365575E-2</v>
      </c>
      <c r="M5104" s="31" t="str">
        <f t="shared" si="643"/>
        <v>TRUE</v>
      </c>
      <c r="N5104" s="31" t="s">
        <v>39</v>
      </c>
      <c r="O5104" s="29" t="s">
        <v>2287</v>
      </c>
      <c r="P5104"/>
      <c r="Q5104"/>
      <c r="R5104"/>
      <c r="S5104"/>
      <c r="T5104"/>
      <c r="U5104"/>
      <c r="V5104"/>
      <c r="W5104"/>
    </row>
    <row r="5105" spans="1:23" ht="27" customHeight="1" thickBot="1" x14ac:dyDescent="0.3">
      <c r="A5105" s="98">
        <v>21123</v>
      </c>
      <c r="B5105" s="78">
        <v>5292</v>
      </c>
      <c r="C5105" s="79" t="s">
        <v>1905</v>
      </c>
      <c r="D5105" s="80">
        <v>43580.673611111109</v>
      </c>
      <c r="E5105" s="78" t="s">
        <v>41</v>
      </c>
      <c r="F5105" s="33">
        <v>43580.625694444447</v>
      </c>
      <c r="G5105" s="51">
        <f t="shared" si="639"/>
        <v>4.7916666662786156E-2</v>
      </c>
      <c r="H5105" s="31" t="str">
        <f t="shared" si="629"/>
        <v>ACCEPTABLE</v>
      </c>
      <c r="J5105" s="33">
        <v>43580.647222222222</v>
      </c>
      <c r="K5105" s="33">
        <v>43580.655555555553</v>
      </c>
      <c r="L5105" s="51">
        <f t="shared" si="642"/>
        <v>8.333333331393078E-3</v>
      </c>
      <c r="M5105" s="31" t="str">
        <f t="shared" si="643"/>
        <v>TRUE</v>
      </c>
      <c r="N5105" s="31" t="s">
        <v>41</v>
      </c>
      <c r="O5105" s="29" t="s">
        <v>1973</v>
      </c>
      <c r="P5105"/>
      <c r="Q5105"/>
      <c r="R5105"/>
      <c r="S5105"/>
      <c r="T5105"/>
      <c r="U5105"/>
      <c r="V5105"/>
      <c r="W5105"/>
    </row>
    <row r="5106" spans="1:23" ht="27" customHeight="1" thickBot="1" x14ac:dyDescent="0.3">
      <c r="A5106" s="98">
        <v>21123</v>
      </c>
      <c r="B5106" s="78">
        <v>5293</v>
      </c>
      <c r="C5106" s="79" t="s">
        <v>2236</v>
      </c>
      <c r="D5106" s="80">
        <v>43580.697916666664</v>
      </c>
      <c r="E5106" s="78" t="s">
        <v>39</v>
      </c>
      <c r="F5106" s="33">
        <v>43580.625694444447</v>
      </c>
      <c r="G5106" s="51">
        <f t="shared" si="639"/>
        <v>7.2222222217533272E-2</v>
      </c>
      <c r="H5106" s="31" t="str">
        <f t="shared" si="629"/>
        <v>ACCEPTABLE</v>
      </c>
      <c r="J5106" s="33">
        <v>43580.667361111111</v>
      </c>
      <c r="K5106" s="33">
        <v>43580.677083333336</v>
      </c>
      <c r="L5106" s="51">
        <f t="shared" si="642"/>
        <v>9.7222222248092294E-3</v>
      </c>
      <c r="M5106" s="31" t="str">
        <f t="shared" si="643"/>
        <v>TRUE</v>
      </c>
      <c r="N5106" s="31" t="s">
        <v>39</v>
      </c>
      <c r="O5106" s="29" t="s">
        <v>1973</v>
      </c>
      <c r="P5106"/>
      <c r="Q5106"/>
      <c r="R5106"/>
      <c r="S5106"/>
      <c r="T5106"/>
      <c r="U5106"/>
      <c r="V5106"/>
      <c r="W5106"/>
    </row>
    <row r="5107" spans="1:23" ht="27" customHeight="1" thickBot="1" x14ac:dyDescent="0.3">
      <c r="A5107" s="97">
        <v>21121</v>
      </c>
      <c r="B5107" s="74">
        <v>5297</v>
      </c>
      <c r="C5107" s="75" t="s">
        <v>2236</v>
      </c>
      <c r="D5107" s="76">
        <v>43581.597222222219</v>
      </c>
      <c r="E5107" s="74" t="s">
        <v>39</v>
      </c>
      <c r="F5107" s="33">
        <v>43581.427083333336</v>
      </c>
      <c r="G5107" s="51">
        <f t="shared" si="639"/>
        <v>0.17013888888322981</v>
      </c>
      <c r="H5107" s="31" t="str">
        <f t="shared" si="629"/>
        <v>ACCEPTABLE</v>
      </c>
      <c r="J5107" s="33">
        <v>43581.606944444444</v>
      </c>
      <c r="K5107" s="33">
        <v>43581.615972222222</v>
      </c>
      <c r="L5107" s="51">
        <f t="shared" ref="L5107" si="644">IF(OR(K5107="",J5107=""), "Incomplete Data", K5107-J5107)</f>
        <v>9.0277777781011537E-3</v>
      </c>
      <c r="M5107" s="31" t="str">
        <f t="shared" ref="M5107" si="645">_xlfn.IFS(OR(J5107=0,K5107=0,L5107=""), "Incomplete Data", OR(L5107&gt;$M$5,L5107&lt;-$M$5),"FALSE",  OR(L5107&lt;=$M$5,L5107&gt;-$M$5), "TRUE")</f>
        <v>TRUE</v>
      </c>
      <c r="N5107" s="31" t="s">
        <v>39</v>
      </c>
      <c r="O5107" s="29" t="s">
        <v>2288</v>
      </c>
      <c r="P5107"/>
      <c r="Q5107"/>
      <c r="R5107"/>
      <c r="S5107"/>
      <c r="T5107"/>
      <c r="U5107"/>
      <c r="V5107"/>
      <c r="W5107"/>
    </row>
    <row r="5108" spans="1:23" ht="27" customHeight="1" thickBot="1" x14ac:dyDescent="0.3">
      <c r="A5108" s="97">
        <v>21122</v>
      </c>
      <c r="B5108" s="74">
        <v>5298</v>
      </c>
      <c r="C5108" s="75" t="s">
        <v>99</v>
      </c>
      <c r="D5108" s="76">
        <v>43582.194444444445</v>
      </c>
      <c r="E5108" s="74" t="s">
        <v>41</v>
      </c>
      <c r="F5108" s="33">
        <v>43581.757638888892</v>
      </c>
      <c r="G5108" s="51">
        <f t="shared" si="639"/>
        <v>0.43680555555329192</v>
      </c>
      <c r="H5108" s="31" t="str">
        <f t="shared" si="629"/>
        <v>ACCEPTABLE</v>
      </c>
      <c r="J5108" s="33">
        <v>43582.194444444445</v>
      </c>
      <c r="K5108" s="33">
        <v>43582.20416666667</v>
      </c>
      <c r="L5108" s="51">
        <f t="shared" ref="L5108:L5112" si="646">IF(OR(K5108="",J5108=""), "Incomplete Data", K5108-J5108)</f>
        <v>9.7222222248092294E-3</v>
      </c>
      <c r="M5108" s="31" t="str">
        <f t="shared" ref="M5108:M5112" si="647">_xlfn.IFS(OR(J5108=0,K5108=0,L5108=""), "Incomplete Data", OR(L5108&gt;$M$5,L5108&lt;-$M$5),"FALSE",  OR(L5108&lt;=$M$5,L5108&gt;-$M$5), "TRUE")</f>
        <v>TRUE</v>
      </c>
      <c r="N5108" s="31" t="s">
        <v>41</v>
      </c>
      <c r="O5108" s="29" t="s">
        <v>2289</v>
      </c>
      <c r="P5108"/>
      <c r="Q5108"/>
      <c r="R5108"/>
      <c r="S5108"/>
      <c r="T5108"/>
      <c r="U5108"/>
      <c r="V5108"/>
      <c r="W5108"/>
    </row>
    <row r="5109" spans="1:23" ht="27" customHeight="1" thickBot="1" x14ac:dyDescent="0.3">
      <c r="A5109" s="97">
        <v>21122</v>
      </c>
      <c r="B5109" s="74">
        <v>5299</v>
      </c>
      <c r="C5109" s="75" t="s">
        <v>2290</v>
      </c>
      <c r="D5109" s="76">
        <v>43582.222222222219</v>
      </c>
      <c r="E5109" s="74" t="s">
        <v>39</v>
      </c>
      <c r="F5109" s="33">
        <v>43581.757638888892</v>
      </c>
      <c r="G5109" s="51">
        <f t="shared" si="639"/>
        <v>0.4645833333270275</v>
      </c>
      <c r="H5109" s="31" t="str">
        <f t="shared" si="629"/>
        <v>ACCEPTABLE</v>
      </c>
      <c r="J5109" s="33">
        <v>43582.225694444445</v>
      </c>
      <c r="K5109" s="33">
        <v>43582.234722222223</v>
      </c>
      <c r="L5109" s="51">
        <f t="shared" si="646"/>
        <v>9.0277777781011537E-3</v>
      </c>
      <c r="M5109" s="31" t="str">
        <f t="shared" si="647"/>
        <v>TRUE</v>
      </c>
      <c r="N5109" s="31" t="s">
        <v>39</v>
      </c>
      <c r="O5109" s="29" t="s">
        <v>2291</v>
      </c>
      <c r="P5109"/>
      <c r="Q5109"/>
      <c r="R5109"/>
      <c r="S5109"/>
      <c r="T5109"/>
      <c r="U5109"/>
      <c r="V5109"/>
      <c r="W5109"/>
    </row>
    <row r="5110" spans="1:23" ht="27" customHeight="1" thickBot="1" x14ac:dyDescent="0.3">
      <c r="A5110" s="98">
        <v>21123</v>
      </c>
      <c r="B5110" s="78">
        <v>5300</v>
      </c>
      <c r="C5110" s="79" t="s">
        <v>1905</v>
      </c>
      <c r="D5110" s="80">
        <v>43582.298611111109</v>
      </c>
      <c r="E5110" s="78" t="s">
        <v>41</v>
      </c>
      <c r="F5110" s="33">
        <v>43581.757638888892</v>
      </c>
      <c r="G5110" s="51">
        <f t="shared" si="639"/>
        <v>0.54097222221753327</v>
      </c>
      <c r="H5110" s="31" t="str">
        <f t="shared" si="629"/>
        <v>ACCEPTABLE</v>
      </c>
      <c r="J5110" s="33">
        <v>43582.273611111108</v>
      </c>
      <c r="K5110" s="33">
        <v>43582.284722222219</v>
      </c>
      <c r="L5110" s="51">
        <f t="shared" si="646"/>
        <v>1.1111111110949423E-2</v>
      </c>
      <c r="M5110" s="31" t="str">
        <f t="shared" si="647"/>
        <v>TRUE</v>
      </c>
      <c r="N5110" s="31" t="s">
        <v>41</v>
      </c>
      <c r="O5110" s="29" t="s">
        <v>2292</v>
      </c>
      <c r="P5110"/>
      <c r="Q5110"/>
      <c r="R5110"/>
      <c r="S5110"/>
      <c r="T5110"/>
      <c r="U5110"/>
      <c r="V5110"/>
      <c r="W5110"/>
    </row>
    <row r="5111" spans="1:23" ht="27" customHeight="1" thickBot="1" x14ac:dyDescent="0.3">
      <c r="A5111" s="98">
        <v>21123</v>
      </c>
      <c r="B5111" s="78">
        <v>5301</v>
      </c>
      <c r="C5111" s="79" t="s">
        <v>98</v>
      </c>
      <c r="D5111" s="95">
        <v>43582.3125</v>
      </c>
      <c r="E5111" s="78" t="s">
        <v>39</v>
      </c>
      <c r="F5111" s="33">
        <v>43581.757638888892</v>
      </c>
      <c r="G5111" s="51">
        <f t="shared" si="639"/>
        <v>0.55486111110803904</v>
      </c>
      <c r="H5111" s="31" t="str">
        <f t="shared" si="629"/>
        <v>ACCEPTABLE</v>
      </c>
      <c r="J5111" s="33">
        <v>43582.302777777775</v>
      </c>
      <c r="K5111" s="33">
        <v>43582.311111111114</v>
      </c>
      <c r="L5111" s="51">
        <f t="shared" si="646"/>
        <v>8.3333333386690356E-3</v>
      </c>
      <c r="M5111" s="31" t="str">
        <f t="shared" si="647"/>
        <v>TRUE</v>
      </c>
      <c r="N5111" s="31" t="s">
        <v>39</v>
      </c>
      <c r="O5111" s="29" t="s">
        <v>54</v>
      </c>
      <c r="P5111"/>
      <c r="Q5111"/>
      <c r="R5111"/>
      <c r="S5111"/>
      <c r="T5111"/>
      <c r="U5111"/>
      <c r="V5111"/>
      <c r="W5111"/>
    </row>
    <row r="5112" spans="1:23" ht="27" customHeight="1" thickBot="1" x14ac:dyDescent="0.3">
      <c r="A5112" s="97">
        <v>21124</v>
      </c>
      <c r="B5112" s="74">
        <v>5302</v>
      </c>
      <c r="C5112" s="75" t="s">
        <v>2275</v>
      </c>
      <c r="D5112" s="76">
        <v>43582.458333333336</v>
      </c>
      <c r="E5112" s="74" t="s">
        <v>41</v>
      </c>
      <c r="F5112" s="33">
        <v>43582.355555555558</v>
      </c>
      <c r="G5112" s="51">
        <f t="shared" si="639"/>
        <v>0.10277777777810115</v>
      </c>
      <c r="H5112" s="31" t="str">
        <f t="shared" si="629"/>
        <v>ACCEPTABLE</v>
      </c>
      <c r="J5112" s="33">
        <v>43582.459027777775</v>
      </c>
      <c r="K5112" s="33">
        <v>43582.467361111114</v>
      </c>
      <c r="L5112" s="51">
        <f t="shared" si="646"/>
        <v>8.3333333386690356E-3</v>
      </c>
      <c r="M5112" s="31" t="str">
        <f t="shared" si="647"/>
        <v>TRUE</v>
      </c>
      <c r="N5112" s="31" t="s">
        <v>41</v>
      </c>
      <c r="O5112" s="29" t="s">
        <v>2293</v>
      </c>
      <c r="P5112"/>
      <c r="Q5112"/>
      <c r="R5112"/>
      <c r="S5112"/>
      <c r="T5112"/>
      <c r="U5112"/>
      <c r="V5112"/>
      <c r="W5112"/>
    </row>
    <row r="5113" spans="1:23" ht="27" customHeight="1" thickBot="1" x14ac:dyDescent="0.3">
      <c r="A5113" s="98">
        <v>21125</v>
      </c>
      <c r="B5113" s="78">
        <v>5304</v>
      </c>
      <c r="C5113" s="79" t="s">
        <v>43</v>
      </c>
      <c r="D5113" s="80">
        <v>43582.673611111109</v>
      </c>
      <c r="E5113" s="78" t="s">
        <v>41</v>
      </c>
      <c r="F5113" s="33">
        <v>43582.629861111112</v>
      </c>
      <c r="G5113" s="51">
        <f t="shared" si="639"/>
        <v>4.3749999997089617E-2</v>
      </c>
      <c r="H5113" s="31" t="str">
        <f t="shared" si="629"/>
        <v>ACCEPTABLE</v>
      </c>
      <c r="J5113" s="33">
        <v>43582.67291666667</v>
      </c>
      <c r="K5113" s="33">
        <v>43582.681250000001</v>
      </c>
      <c r="L5113" s="51">
        <f t="shared" ref="L5113:L5147" si="648">IF(OR(K5113="",J5113=""), "Incomplete Data", K5113-J5113)</f>
        <v>8.333333331393078E-3</v>
      </c>
      <c r="M5113" s="31" t="str">
        <f t="shared" ref="M5113:M5147" si="649">_xlfn.IFS(OR(J5113=0,K5113=0,L5113=""), "Incomplete Data", OR(L5113&gt;$M$5,L5113&lt;-$M$5),"FALSE",  OR(L5113&lt;=$M$5,L5113&gt;-$M$5), "TRUE")</f>
        <v>TRUE</v>
      </c>
      <c r="N5113" s="31" t="s">
        <v>41</v>
      </c>
      <c r="O5113" s="29" t="s">
        <v>398</v>
      </c>
      <c r="P5113"/>
      <c r="Q5113"/>
      <c r="R5113"/>
      <c r="S5113"/>
      <c r="T5113"/>
      <c r="U5113"/>
      <c r="V5113"/>
      <c r="W5113"/>
    </row>
    <row r="5114" spans="1:23" ht="27" customHeight="1" thickBot="1" x14ac:dyDescent="0.3">
      <c r="A5114" s="98">
        <v>21125</v>
      </c>
      <c r="B5114" s="78">
        <v>5305</v>
      </c>
      <c r="C5114" s="79" t="s">
        <v>1905</v>
      </c>
      <c r="D5114" s="80">
        <v>43582.701388888891</v>
      </c>
      <c r="E5114" s="78" t="s">
        <v>39</v>
      </c>
      <c r="F5114" s="33">
        <v>43582.629861111112</v>
      </c>
      <c r="G5114" s="51">
        <f t="shared" si="639"/>
        <v>7.1527777778101154E-2</v>
      </c>
      <c r="H5114" s="31" t="str">
        <f t="shared" si="629"/>
        <v>ACCEPTABLE</v>
      </c>
      <c r="J5114" s="33">
        <v>43582.695833333331</v>
      </c>
      <c r="K5114" s="33">
        <v>43582.705555555556</v>
      </c>
      <c r="L5114" s="51">
        <f t="shared" si="648"/>
        <v>9.7222222248092294E-3</v>
      </c>
      <c r="M5114" s="31" t="str">
        <f t="shared" si="649"/>
        <v>TRUE</v>
      </c>
      <c r="N5114" s="31" t="s">
        <v>39</v>
      </c>
      <c r="O5114" s="29" t="s">
        <v>1785</v>
      </c>
      <c r="P5114"/>
      <c r="Q5114"/>
      <c r="R5114"/>
      <c r="S5114"/>
      <c r="T5114"/>
      <c r="U5114"/>
      <c r="V5114"/>
      <c r="W5114"/>
    </row>
    <row r="5115" spans="1:23" ht="27" customHeight="1" thickBot="1" x14ac:dyDescent="0.3">
      <c r="A5115" s="97">
        <v>21126</v>
      </c>
      <c r="B5115" s="74">
        <v>5306</v>
      </c>
      <c r="C5115" s="75" t="s">
        <v>1905</v>
      </c>
      <c r="D5115" s="76">
        <v>43582.847222222219</v>
      </c>
      <c r="E5115" s="74" t="s">
        <v>41</v>
      </c>
      <c r="F5115" s="33">
        <v>43582.629861111112</v>
      </c>
      <c r="G5115" s="51">
        <f t="shared" si="639"/>
        <v>0.21736111110658385</v>
      </c>
      <c r="H5115" s="31" t="str">
        <f t="shared" si="629"/>
        <v>ACCEPTABLE</v>
      </c>
      <c r="J5115" s="33">
        <v>43582.824305555558</v>
      </c>
      <c r="K5115" s="33">
        <v>43582.834722222222</v>
      </c>
      <c r="L5115" s="51">
        <f t="shared" si="648"/>
        <v>1.0416666664241347E-2</v>
      </c>
      <c r="M5115" s="31" t="str">
        <f t="shared" si="649"/>
        <v>TRUE</v>
      </c>
      <c r="N5115" s="31" t="s">
        <v>41</v>
      </c>
      <c r="O5115" s="29" t="s">
        <v>1137</v>
      </c>
      <c r="P5115"/>
      <c r="Q5115"/>
      <c r="R5115"/>
      <c r="S5115"/>
      <c r="T5115"/>
      <c r="U5115"/>
      <c r="V5115"/>
      <c r="W5115"/>
    </row>
    <row r="5116" spans="1:23" ht="27" customHeight="1" thickBot="1" x14ac:dyDescent="0.3">
      <c r="A5116" s="97">
        <v>21126</v>
      </c>
      <c r="B5116" s="74">
        <v>5307</v>
      </c>
      <c r="C5116" s="75" t="s">
        <v>1905</v>
      </c>
      <c r="D5116" s="76">
        <v>43582.871527777781</v>
      </c>
      <c r="E5116" s="74" t="s">
        <v>39</v>
      </c>
      <c r="F5116" s="33">
        <v>43582.629861111112</v>
      </c>
      <c r="G5116" s="51">
        <f t="shared" si="639"/>
        <v>0.24166666666860692</v>
      </c>
      <c r="H5116" s="31" t="str">
        <f t="shared" si="629"/>
        <v>ACCEPTABLE</v>
      </c>
      <c r="J5116" s="33">
        <v>43582.847916666666</v>
      </c>
      <c r="K5116" s="33">
        <v>43582.859722222223</v>
      </c>
      <c r="L5116" s="51">
        <f t="shared" si="648"/>
        <v>1.1805555557657499E-2</v>
      </c>
      <c r="M5116" s="31" t="str">
        <f t="shared" si="649"/>
        <v>TRUE</v>
      </c>
      <c r="N5116" s="31" t="s">
        <v>39</v>
      </c>
      <c r="O5116" s="29" t="s">
        <v>1137</v>
      </c>
      <c r="P5116"/>
      <c r="Q5116"/>
      <c r="R5116"/>
      <c r="S5116"/>
      <c r="T5116"/>
      <c r="U5116"/>
      <c r="V5116"/>
      <c r="W5116"/>
    </row>
    <row r="5117" spans="1:23" ht="27" customHeight="1" thickBot="1" x14ac:dyDescent="0.3">
      <c r="A5117" s="98">
        <v>21127</v>
      </c>
      <c r="B5117" s="78">
        <v>5308</v>
      </c>
      <c r="C5117" s="79" t="s">
        <v>1997</v>
      </c>
      <c r="D5117" s="80">
        <v>43583.767361111109</v>
      </c>
      <c r="E5117" s="78" t="s">
        <v>41</v>
      </c>
      <c r="F5117" s="33">
        <v>43583.681944444441</v>
      </c>
      <c r="G5117" s="51">
        <f t="shared" si="639"/>
        <v>8.5416666668606922E-2</v>
      </c>
      <c r="H5117" s="31" t="str">
        <f t="shared" si="629"/>
        <v>ACCEPTABLE</v>
      </c>
      <c r="J5117" s="33">
        <v>43583.763194444444</v>
      </c>
      <c r="K5117" s="33">
        <v>43583.774305555555</v>
      </c>
      <c r="L5117" s="51">
        <f t="shared" si="648"/>
        <v>1.1111111110949423E-2</v>
      </c>
      <c r="M5117" s="31" t="str">
        <f t="shared" si="649"/>
        <v>TRUE</v>
      </c>
      <c r="N5117" s="31" t="s">
        <v>41</v>
      </c>
      <c r="O5117" s="29" t="s">
        <v>2294</v>
      </c>
      <c r="P5117"/>
      <c r="Q5117"/>
      <c r="R5117"/>
      <c r="S5117"/>
      <c r="T5117"/>
      <c r="U5117"/>
      <c r="V5117"/>
      <c r="W5117"/>
    </row>
    <row r="5118" spans="1:23" ht="27" customHeight="1" thickBot="1" x14ac:dyDescent="0.3">
      <c r="A5118" s="97">
        <v>21127</v>
      </c>
      <c r="B5118" s="74">
        <v>5309</v>
      </c>
      <c r="C5118" s="75" t="s">
        <v>51</v>
      </c>
      <c r="D5118" s="76">
        <v>43583.802083333336</v>
      </c>
      <c r="E5118" s="74" t="s">
        <v>39</v>
      </c>
      <c r="F5118" s="33">
        <v>43583.681944444441</v>
      </c>
      <c r="G5118" s="51">
        <f t="shared" si="639"/>
        <v>0.12013888889487134</v>
      </c>
      <c r="H5118" s="31" t="str">
        <f t="shared" si="629"/>
        <v>ACCEPTABLE</v>
      </c>
      <c r="J5118" s="33">
        <v>43583.796527777777</v>
      </c>
      <c r="K5118" s="33">
        <v>43583.804861111108</v>
      </c>
      <c r="L5118" s="51">
        <f t="shared" si="648"/>
        <v>8.333333331393078E-3</v>
      </c>
      <c r="M5118" s="31" t="str">
        <f t="shared" si="649"/>
        <v>TRUE</v>
      </c>
      <c r="N5118" s="31" t="s">
        <v>39</v>
      </c>
      <c r="O5118" s="29" t="s">
        <v>2295</v>
      </c>
      <c r="P5118"/>
      <c r="Q5118"/>
      <c r="R5118"/>
      <c r="S5118"/>
      <c r="T5118"/>
      <c r="U5118"/>
      <c r="V5118"/>
      <c r="W5118"/>
    </row>
    <row r="5119" spans="1:23" ht="27" customHeight="1" thickBot="1" x14ac:dyDescent="0.3">
      <c r="A5119" s="98">
        <v>21127</v>
      </c>
      <c r="B5119" s="78">
        <v>5310</v>
      </c>
      <c r="C5119" s="79" t="s">
        <v>51</v>
      </c>
      <c r="D5119" s="80">
        <v>43585.694444444445</v>
      </c>
      <c r="E5119" s="78" t="s">
        <v>41</v>
      </c>
      <c r="F5119" s="33">
        <v>43585.583333333336</v>
      </c>
      <c r="G5119" s="51">
        <f t="shared" si="639"/>
        <v>0.11111111110949423</v>
      </c>
      <c r="H5119" s="31" t="str">
        <f t="shared" ref="H5119:H5174" si="650">IF(D5119-F5119&lt;0,"TOO LATE",IF(G5119="","",IF(OR(DAY(D5119-F5119)&gt;1,AND(HOUR(D5119-F5119)&gt;HOUR("0:59"),(SIGN(D5119-F5119)=1))),"ACCEPTABLE","TOO LATE")))</f>
        <v>ACCEPTABLE</v>
      </c>
      <c r="J5119" s="33">
        <v>43585.6875</v>
      </c>
      <c r="K5119" s="33">
        <v>43585.697222222225</v>
      </c>
      <c r="L5119" s="51">
        <f t="shared" si="648"/>
        <v>9.7222222248092294E-3</v>
      </c>
      <c r="M5119" s="31" t="str">
        <f t="shared" si="649"/>
        <v>TRUE</v>
      </c>
      <c r="N5119" s="31" t="s">
        <v>41</v>
      </c>
      <c r="O5119" s="29" t="s">
        <v>1301</v>
      </c>
      <c r="P5119"/>
      <c r="Q5119"/>
      <c r="R5119"/>
      <c r="S5119"/>
      <c r="T5119"/>
      <c r="U5119"/>
      <c r="V5119"/>
      <c r="W5119"/>
    </row>
    <row r="5120" spans="1:23" ht="27" customHeight="1" thickBot="1" x14ac:dyDescent="0.3">
      <c r="A5120" s="98">
        <v>21127</v>
      </c>
      <c r="B5120" s="78">
        <v>5311</v>
      </c>
      <c r="C5120" s="79" t="s">
        <v>1997</v>
      </c>
      <c r="D5120" s="80">
        <v>43585.722222222219</v>
      </c>
      <c r="E5120" s="78" t="s">
        <v>39</v>
      </c>
      <c r="F5120" s="33">
        <v>43585.583333333336</v>
      </c>
      <c r="G5120" s="51">
        <f t="shared" si="639"/>
        <v>0.13888888888322981</v>
      </c>
      <c r="H5120" s="31" t="str">
        <f t="shared" si="650"/>
        <v>ACCEPTABLE</v>
      </c>
      <c r="J5120" s="33">
        <v>43585.719444444447</v>
      </c>
      <c r="K5120" s="33">
        <v>43585.734027777777</v>
      </c>
      <c r="L5120" s="51">
        <f t="shared" si="648"/>
        <v>1.4583333329937886E-2</v>
      </c>
      <c r="M5120" s="31" t="str">
        <f t="shared" si="649"/>
        <v>TRUE</v>
      </c>
      <c r="N5120" s="31" t="s">
        <v>39</v>
      </c>
      <c r="O5120" s="29" t="s">
        <v>2261</v>
      </c>
      <c r="P5120"/>
      <c r="Q5120"/>
      <c r="R5120"/>
      <c r="S5120"/>
      <c r="T5120"/>
      <c r="U5120"/>
      <c r="V5120"/>
      <c r="W5120"/>
    </row>
    <row r="5121" spans="1:23" ht="27" customHeight="1" thickBot="1" x14ac:dyDescent="0.3">
      <c r="A5121" s="97">
        <v>21128</v>
      </c>
      <c r="B5121" s="74">
        <v>5312</v>
      </c>
      <c r="C5121" s="75" t="s">
        <v>1905</v>
      </c>
      <c r="D5121" s="76">
        <v>43585.777777777781</v>
      </c>
      <c r="E5121" s="74" t="s">
        <v>41</v>
      </c>
      <c r="F5121" s="33">
        <v>43585.583333333336</v>
      </c>
      <c r="G5121" s="51">
        <f t="shared" si="639"/>
        <v>0.19444444444525288</v>
      </c>
      <c r="H5121" s="31" t="str">
        <f t="shared" si="650"/>
        <v>ACCEPTABLE</v>
      </c>
      <c r="J5121" s="33">
        <v>43585.760416666664</v>
      </c>
      <c r="K5121" s="33">
        <v>43585.772222222222</v>
      </c>
      <c r="L5121" s="51">
        <f t="shared" si="648"/>
        <v>1.1805555557657499E-2</v>
      </c>
      <c r="M5121" s="31" t="str">
        <f t="shared" si="649"/>
        <v>TRUE</v>
      </c>
      <c r="N5121" s="31" t="s">
        <v>41</v>
      </c>
      <c r="O5121" s="29" t="s">
        <v>1725</v>
      </c>
      <c r="P5121"/>
      <c r="Q5121"/>
      <c r="R5121"/>
      <c r="S5121"/>
      <c r="T5121"/>
      <c r="U5121"/>
      <c r="V5121"/>
      <c r="W5121"/>
    </row>
    <row r="5122" spans="1:23" ht="27" customHeight="1" thickBot="1" x14ac:dyDescent="0.3">
      <c r="A5122" s="97">
        <v>21128</v>
      </c>
      <c r="B5122" s="74">
        <v>5313</v>
      </c>
      <c r="C5122" s="75" t="s">
        <v>43</v>
      </c>
      <c r="D5122" s="76">
        <v>43585.8125</v>
      </c>
      <c r="E5122" s="74" t="s">
        <v>39</v>
      </c>
      <c r="F5122" s="33">
        <v>43585.583333333336</v>
      </c>
      <c r="G5122" s="51">
        <f t="shared" si="639"/>
        <v>0.22916666666424135</v>
      </c>
      <c r="H5122" s="31" t="str">
        <f t="shared" si="650"/>
        <v>ACCEPTABLE</v>
      </c>
      <c r="J5122" s="33">
        <v>43585.800694444442</v>
      </c>
      <c r="K5122" s="33">
        <v>43585.80972222222</v>
      </c>
      <c r="L5122" s="51">
        <f t="shared" si="648"/>
        <v>9.0277777781011537E-3</v>
      </c>
      <c r="M5122" s="31" t="str">
        <f t="shared" si="649"/>
        <v>TRUE</v>
      </c>
      <c r="N5122" s="31" t="s">
        <v>39</v>
      </c>
      <c r="O5122" s="29" t="s">
        <v>398</v>
      </c>
      <c r="P5122"/>
      <c r="Q5122"/>
      <c r="R5122"/>
      <c r="S5122"/>
      <c r="T5122"/>
      <c r="U5122"/>
      <c r="V5122"/>
      <c r="W5122"/>
    </row>
    <row r="5123" spans="1:23" ht="27" customHeight="1" thickBot="1" x14ac:dyDescent="0.3">
      <c r="A5123" s="97">
        <v>21128</v>
      </c>
      <c r="B5123" s="74">
        <v>5314</v>
      </c>
      <c r="C5123" s="75" t="s">
        <v>1905</v>
      </c>
      <c r="D5123" s="76">
        <v>43586.444444444445</v>
      </c>
      <c r="E5123" s="74" t="s">
        <v>41</v>
      </c>
      <c r="F5123" s="33">
        <v>43586.276388888888</v>
      </c>
      <c r="G5123" s="51">
        <f t="shared" si="639"/>
        <v>0.1680555555576575</v>
      </c>
      <c r="H5123" s="31" t="str">
        <f t="shared" si="650"/>
        <v>ACCEPTABLE</v>
      </c>
      <c r="J5123" s="33">
        <v>43586.465277777781</v>
      </c>
      <c r="K5123" s="33">
        <v>43586.474999999999</v>
      </c>
      <c r="L5123" s="51">
        <f t="shared" si="648"/>
        <v>9.7222222175332718E-3</v>
      </c>
      <c r="M5123" s="31" t="str">
        <f t="shared" si="649"/>
        <v>TRUE</v>
      </c>
      <c r="N5123" s="31" t="s">
        <v>41</v>
      </c>
      <c r="O5123" s="29" t="s">
        <v>1285</v>
      </c>
      <c r="P5123"/>
      <c r="Q5123"/>
      <c r="R5123"/>
      <c r="S5123"/>
      <c r="T5123"/>
      <c r="U5123"/>
      <c r="V5123"/>
      <c r="W5123"/>
    </row>
    <row r="5124" spans="1:23" ht="27" customHeight="1" thickBot="1" x14ac:dyDescent="0.3">
      <c r="A5124" s="97">
        <v>21128</v>
      </c>
      <c r="B5124" s="74">
        <v>5315</v>
      </c>
      <c r="C5124" s="75" t="s">
        <v>43</v>
      </c>
      <c r="D5124" s="76">
        <v>43586.472222222219</v>
      </c>
      <c r="E5124" s="74" t="s">
        <v>39</v>
      </c>
      <c r="F5124" s="33">
        <v>43586.276388888888</v>
      </c>
      <c r="G5124" s="51">
        <f t="shared" si="639"/>
        <v>0.19583333333139308</v>
      </c>
      <c r="H5124" s="31" t="str">
        <f t="shared" si="650"/>
        <v>ACCEPTABLE</v>
      </c>
      <c r="J5124" s="33">
        <v>43586.490277777775</v>
      </c>
      <c r="K5124" s="33">
        <v>43586.502083333333</v>
      </c>
      <c r="L5124" s="51">
        <f t="shared" si="648"/>
        <v>1.1805555557657499E-2</v>
      </c>
      <c r="M5124" s="31" t="str">
        <f t="shared" si="649"/>
        <v>TRUE</v>
      </c>
      <c r="N5124" s="31" t="s">
        <v>39</v>
      </c>
      <c r="O5124" s="29" t="s">
        <v>2296</v>
      </c>
      <c r="P5124"/>
      <c r="Q5124"/>
      <c r="R5124"/>
      <c r="S5124"/>
      <c r="T5124"/>
      <c r="U5124"/>
      <c r="V5124"/>
      <c r="W5124"/>
    </row>
    <row r="5125" spans="1:23" ht="27" customHeight="1" thickBot="1" x14ac:dyDescent="0.3">
      <c r="A5125" s="97">
        <v>21129</v>
      </c>
      <c r="B5125" s="74">
        <v>5316</v>
      </c>
      <c r="C5125" s="75" t="s">
        <v>1997</v>
      </c>
      <c r="D5125" s="76">
        <v>43586.809027777781</v>
      </c>
      <c r="E5125" s="74" t="s">
        <v>41</v>
      </c>
      <c r="F5125" s="33">
        <v>43586.276388888888</v>
      </c>
      <c r="G5125" s="51">
        <f t="shared" si="639"/>
        <v>0.53263888889341615</v>
      </c>
      <c r="H5125" s="31" t="str">
        <f t="shared" si="650"/>
        <v>ACCEPTABLE</v>
      </c>
      <c r="J5125" s="33">
        <v>43586.822222222225</v>
      </c>
      <c r="K5125" s="33">
        <v>43586.836805555555</v>
      </c>
      <c r="L5125" s="51">
        <f t="shared" si="648"/>
        <v>1.4583333329937886E-2</v>
      </c>
      <c r="M5125" s="31" t="str">
        <f t="shared" si="649"/>
        <v>TRUE</v>
      </c>
      <c r="N5125" s="31" t="s">
        <v>41</v>
      </c>
      <c r="O5125" s="29" t="s">
        <v>2297</v>
      </c>
      <c r="P5125"/>
      <c r="Q5125"/>
      <c r="R5125"/>
      <c r="S5125"/>
      <c r="T5125"/>
      <c r="U5125"/>
      <c r="V5125"/>
      <c r="W5125"/>
    </row>
    <row r="5126" spans="1:23" ht="27" customHeight="1" thickBot="1" x14ac:dyDescent="0.3">
      <c r="A5126" s="97">
        <v>21129</v>
      </c>
      <c r="B5126" s="74">
        <v>5317</v>
      </c>
      <c r="C5126" s="75" t="s">
        <v>51</v>
      </c>
      <c r="D5126" s="76">
        <v>43586.84375</v>
      </c>
      <c r="E5126" s="74" t="s">
        <v>39</v>
      </c>
      <c r="F5126" s="33">
        <v>43586.276388888888</v>
      </c>
      <c r="G5126" s="51">
        <f t="shared" si="639"/>
        <v>0.56736111111240461</v>
      </c>
      <c r="H5126" s="31" t="str">
        <f t="shared" si="650"/>
        <v>ACCEPTABLE</v>
      </c>
      <c r="J5126" s="33">
        <v>43586.859027777777</v>
      </c>
      <c r="K5126" s="33">
        <v>43586.868055555555</v>
      </c>
      <c r="L5126" s="51">
        <f t="shared" si="648"/>
        <v>9.0277777781011537E-3</v>
      </c>
      <c r="M5126" s="31" t="str">
        <f t="shared" si="649"/>
        <v>TRUE</v>
      </c>
      <c r="N5126" s="31" t="s">
        <v>39</v>
      </c>
      <c r="O5126" s="29" t="s">
        <v>485</v>
      </c>
      <c r="P5126"/>
      <c r="Q5126"/>
      <c r="R5126"/>
      <c r="S5126"/>
      <c r="T5126"/>
      <c r="U5126"/>
      <c r="V5126"/>
      <c r="W5126"/>
    </row>
    <row r="5127" spans="1:23" ht="27" customHeight="1" thickBot="1" x14ac:dyDescent="0.3">
      <c r="A5127" s="97">
        <v>21129</v>
      </c>
      <c r="B5127" s="74">
        <v>5318</v>
      </c>
      <c r="C5127" s="75" t="s">
        <v>51</v>
      </c>
      <c r="D5127" s="76">
        <v>43587.777777777781</v>
      </c>
      <c r="E5127" s="74" t="s">
        <v>41</v>
      </c>
      <c r="F5127" s="33">
        <v>43587.709722222222</v>
      </c>
      <c r="G5127" s="51">
        <f t="shared" si="639"/>
        <v>6.805555555911269E-2</v>
      </c>
      <c r="H5127" s="31" t="str">
        <f t="shared" si="650"/>
        <v>ACCEPTABLE</v>
      </c>
      <c r="J5127" s="33">
        <v>43587.772222222222</v>
      </c>
      <c r="K5127" s="33">
        <v>43587.77847222222</v>
      </c>
      <c r="L5127" s="51">
        <f t="shared" si="648"/>
        <v>6.2499999985448085E-3</v>
      </c>
      <c r="M5127" s="31" t="str">
        <f t="shared" si="649"/>
        <v>TRUE</v>
      </c>
      <c r="N5127" s="31" t="s">
        <v>41</v>
      </c>
      <c r="O5127" s="29" t="s">
        <v>1440</v>
      </c>
      <c r="P5127"/>
      <c r="Q5127"/>
      <c r="R5127"/>
      <c r="S5127"/>
      <c r="T5127"/>
      <c r="U5127"/>
      <c r="V5127"/>
      <c r="W5127"/>
    </row>
    <row r="5128" spans="1:23" ht="27" customHeight="1" thickBot="1" x14ac:dyDescent="0.3">
      <c r="A5128" s="97">
        <v>21129</v>
      </c>
      <c r="B5128" s="74">
        <v>5319</v>
      </c>
      <c r="C5128" s="75" t="s">
        <v>2119</v>
      </c>
      <c r="D5128" s="76">
        <v>43587.805555555555</v>
      </c>
      <c r="E5128" s="74" t="s">
        <v>39</v>
      </c>
      <c r="F5128" s="33">
        <v>43587.709722222222</v>
      </c>
      <c r="G5128" s="51">
        <f t="shared" si="639"/>
        <v>9.5833333332848269E-2</v>
      </c>
      <c r="H5128" s="31" t="str">
        <f t="shared" si="650"/>
        <v>ACCEPTABLE</v>
      </c>
      <c r="J5128" s="33">
        <v>43587.802083333336</v>
      </c>
      <c r="K5128" s="33">
        <v>43587.829861111109</v>
      </c>
      <c r="L5128" s="51">
        <f t="shared" si="648"/>
        <v>2.7777777773735579E-2</v>
      </c>
      <c r="M5128" s="31" t="str">
        <f t="shared" si="649"/>
        <v>TRUE</v>
      </c>
      <c r="N5128" s="31" t="s">
        <v>39</v>
      </c>
      <c r="O5128" s="29" t="s">
        <v>2286</v>
      </c>
      <c r="P5128"/>
      <c r="Q5128"/>
      <c r="R5128"/>
      <c r="S5128"/>
      <c r="T5128"/>
      <c r="U5128"/>
      <c r="V5128"/>
      <c r="W5128"/>
    </row>
    <row r="5129" spans="1:23" ht="27" customHeight="1" thickBot="1" x14ac:dyDescent="0.3">
      <c r="A5129" s="97">
        <v>21130</v>
      </c>
      <c r="B5129" s="74">
        <v>5320</v>
      </c>
      <c r="C5129" s="75" t="s">
        <v>1905</v>
      </c>
      <c r="D5129" s="76">
        <v>43588.090277777781</v>
      </c>
      <c r="E5129" s="74" t="s">
        <v>41</v>
      </c>
      <c r="F5129" s="33">
        <v>43587.709722222222</v>
      </c>
      <c r="G5129" s="51">
        <f t="shared" si="639"/>
        <v>0.38055555555911269</v>
      </c>
      <c r="H5129" s="31" t="str">
        <f t="shared" si="650"/>
        <v>ACCEPTABLE</v>
      </c>
      <c r="J5129" s="33">
        <v>43588.055555555555</v>
      </c>
      <c r="K5129" s="33">
        <v>43588.072222222225</v>
      </c>
      <c r="L5129" s="51">
        <f t="shared" si="648"/>
        <v>1.6666666670062114E-2</v>
      </c>
      <c r="M5129" s="31" t="str">
        <f t="shared" si="649"/>
        <v>TRUE</v>
      </c>
      <c r="N5129" s="31" t="s">
        <v>41</v>
      </c>
      <c r="O5129" s="29" t="s">
        <v>409</v>
      </c>
      <c r="P5129"/>
      <c r="Q5129"/>
      <c r="R5129"/>
      <c r="S5129"/>
      <c r="T5129"/>
      <c r="U5129"/>
      <c r="V5129"/>
      <c r="W5129"/>
    </row>
    <row r="5130" spans="1:23" ht="27" customHeight="1" thickBot="1" x14ac:dyDescent="0.3">
      <c r="A5130" s="97">
        <v>21130</v>
      </c>
      <c r="B5130" s="74">
        <v>5321</v>
      </c>
      <c r="C5130" s="75" t="s">
        <v>98</v>
      </c>
      <c r="D5130" s="76">
        <v>43588.125</v>
      </c>
      <c r="E5130" s="74" t="s">
        <v>39</v>
      </c>
      <c r="F5130" s="33">
        <v>43587.709722222222</v>
      </c>
      <c r="G5130" s="51">
        <f t="shared" si="639"/>
        <v>0.41527777777810115</v>
      </c>
      <c r="H5130" s="31" t="str">
        <f t="shared" si="650"/>
        <v>ACCEPTABLE</v>
      </c>
      <c r="J5130" s="33">
        <v>43588.106249999997</v>
      </c>
      <c r="K5130" s="33">
        <v>43588.115277777775</v>
      </c>
      <c r="L5130" s="51">
        <f t="shared" si="648"/>
        <v>9.0277777781011537E-3</v>
      </c>
      <c r="M5130" s="31" t="str">
        <f t="shared" si="649"/>
        <v>TRUE</v>
      </c>
      <c r="N5130" s="31" t="s">
        <v>39</v>
      </c>
      <c r="O5130" s="29" t="s">
        <v>398</v>
      </c>
      <c r="P5130"/>
      <c r="Q5130"/>
      <c r="R5130"/>
      <c r="S5130"/>
      <c r="T5130"/>
      <c r="U5130"/>
      <c r="V5130"/>
      <c r="W5130"/>
    </row>
    <row r="5131" spans="1:23" ht="27" customHeight="1" thickBot="1" x14ac:dyDescent="0.3">
      <c r="A5131" s="97">
        <v>21130</v>
      </c>
      <c r="B5131" s="74">
        <v>5322</v>
      </c>
      <c r="C5131" s="75" t="s">
        <v>98</v>
      </c>
      <c r="D5131" s="76">
        <v>43588.548611111109</v>
      </c>
      <c r="E5131" s="74" t="s">
        <v>41</v>
      </c>
      <c r="F5131" s="33">
        <v>43588.472916666666</v>
      </c>
      <c r="G5131" s="51">
        <f t="shared" si="639"/>
        <v>7.5694444443797693E-2</v>
      </c>
      <c r="H5131" s="31" t="str">
        <f t="shared" si="650"/>
        <v>ACCEPTABLE</v>
      </c>
      <c r="J5131" s="33">
        <v>43588.552083333336</v>
      </c>
      <c r="K5131" s="33">
        <v>43588.561111111114</v>
      </c>
      <c r="L5131" s="51">
        <f t="shared" si="648"/>
        <v>9.0277777781011537E-3</v>
      </c>
      <c r="M5131" s="31" t="str">
        <f t="shared" si="649"/>
        <v>TRUE</v>
      </c>
      <c r="N5131" s="31" t="s">
        <v>41</v>
      </c>
      <c r="O5131" s="29" t="s">
        <v>398</v>
      </c>
      <c r="P5131"/>
      <c r="Q5131"/>
      <c r="R5131"/>
      <c r="S5131"/>
      <c r="T5131"/>
      <c r="U5131"/>
      <c r="V5131"/>
      <c r="W5131"/>
    </row>
    <row r="5132" spans="1:23" ht="27" customHeight="1" thickBot="1" x14ac:dyDescent="0.3">
      <c r="A5132" s="97">
        <v>21130</v>
      </c>
      <c r="B5132" s="74">
        <v>5323</v>
      </c>
      <c r="C5132" s="75" t="s">
        <v>98</v>
      </c>
      <c r="D5132" s="76">
        <v>43588.59375</v>
      </c>
      <c r="E5132" s="74" t="s">
        <v>39</v>
      </c>
      <c r="F5132" s="33">
        <v>43588.472916666666</v>
      </c>
      <c r="G5132" s="51">
        <f t="shared" si="639"/>
        <v>0.12083333333430346</v>
      </c>
      <c r="H5132" s="31" t="str">
        <f t="shared" si="650"/>
        <v>ACCEPTABLE</v>
      </c>
      <c r="J5132" s="33">
        <v>43588.644444444442</v>
      </c>
      <c r="K5132" s="33">
        <v>43588.65347222222</v>
      </c>
      <c r="L5132" s="51">
        <f t="shared" si="648"/>
        <v>9.0277777781011537E-3</v>
      </c>
      <c r="M5132" s="31" t="str">
        <f t="shared" si="649"/>
        <v>TRUE</v>
      </c>
      <c r="N5132" s="31" t="s">
        <v>39</v>
      </c>
      <c r="O5132" s="29" t="s">
        <v>398</v>
      </c>
      <c r="P5132"/>
      <c r="Q5132"/>
      <c r="R5132"/>
      <c r="S5132"/>
      <c r="T5132"/>
      <c r="U5132"/>
      <c r="V5132"/>
      <c r="W5132"/>
    </row>
    <row r="5133" spans="1:23" ht="27" customHeight="1" thickBot="1" x14ac:dyDescent="0.3">
      <c r="A5133" s="97">
        <v>21130</v>
      </c>
      <c r="B5133" s="74">
        <v>5324</v>
      </c>
      <c r="C5133" s="75" t="s">
        <v>98</v>
      </c>
      <c r="D5133" s="76">
        <v>43589.027777777781</v>
      </c>
      <c r="E5133" s="74" t="s">
        <v>41</v>
      </c>
      <c r="F5133" s="33">
        <v>43588.73333333333</v>
      </c>
      <c r="G5133" s="51">
        <f t="shared" si="639"/>
        <v>0.29444444445107365</v>
      </c>
      <c r="H5133" s="31" t="str">
        <f t="shared" si="650"/>
        <v>ACCEPTABLE</v>
      </c>
      <c r="J5133" s="33">
        <v>43589.038194444445</v>
      </c>
      <c r="K5133" s="33">
        <v>43589.046527777777</v>
      </c>
      <c r="L5133" s="51">
        <f t="shared" si="648"/>
        <v>8.333333331393078E-3</v>
      </c>
      <c r="M5133" s="31" t="str">
        <f t="shared" si="649"/>
        <v>TRUE</v>
      </c>
      <c r="N5133" s="31" t="s">
        <v>41</v>
      </c>
      <c r="O5133" s="29" t="s">
        <v>398</v>
      </c>
      <c r="P5133"/>
      <c r="Q5133"/>
      <c r="R5133"/>
      <c r="S5133"/>
      <c r="T5133"/>
      <c r="U5133"/>
      <c r="V5133"/>
      <c r="W5133"/>
    </row>
    <row r="5134" spans="1:23" ht="27" customHeight="1" thickBot="1" x14ac:dyDescent="0.3">
      <c r="A5134" s="97">
        <v>21130</v>
      </c>
      <c r="B5134" s="74">
        <v>5325</v>
      </c>
      <c r="C5134" s="75" t="s">
        <v>1905</v>
      </c>
      <c r="D5134" s="76">
        <v>43589.055555555555</v>
      </c>
      <c r="E5134" s="74" t="s">
        <v>39</v>
      </c>
      <c r="F5134" s="33">
        <v>43588.73333333333</v>
      </c>
      <c r="G5134" s="51">
        <f t="shared" si="639"/>
        <v>0.32222222222480923</v>
      </c>
      <c r="H5134" s="31" t="str">
        <f t="shared" si="650"/>
        <v>ACCEPTABLE</v>
      </c>
      <c r="J5134" s="33">
        <v>43589.055555555555</v>
      </c>
      <c r="K5134" s="33">
        <v>43589.064583333333</v>
      </c>
      <c r="L5134" s="51">
        <f t="shared" si="648"/>
        <v>9.0277777781011537E-3</v>
      </c>
      <c r="M5134" s="31" t="str">
        <f t="shared" si="649"/>
        <v>TRUE</v>
      </c>
      <c r="N5134" s="31" t="s">
        <v>39</v>
      </c>
      <c r="O5134" s="29" t="s">
        <v>409</v>
      </c>
      <c r="P5134"/>
      <c r="Q5134"/>
      <c r="R5134"/>
      <c r="S5134"/>
      <c r="T5134"/>
      <c r="U5134"/>
      <c r="V5134"/>
      <c r="W5134"/>
    </row>
    <row r="5135" spans="1:23" ht="27" customHeight="1" thickBot="1" x14ac:dyDescent="0.3">
      <c r="A5135" s="97">
        <v>21131</v>
      </c>
      <c r="B5135" s="74">
        <v>5326</v>
      </c>
      <c r="C5135" s="75" t="s">
        <v>2119</v>
      </c>
      <c r="D5135" s="76">
        <v>43589.486111111109</v>
      </c>
      <c r="E5135" s="74" t="s">
        <v>41</v>
      </c>
      <c r="F5135" s="33">
        <v>43589.261805555558</v>
      </c>
      <c r="G5135" s="51">
        <f t="shared" si="639"/>
        <v>0.22430555555183673</v>
      </c>
      <c r="H5135" s="31" t="str">
        <f t="shared" si="650"/>
        <v>ACCEPTABLE</v>
      </c>
      <c r="J5135" s="33">
        <v>43589.472916666666</v>
      </c>
      <c r="K5135" s="33">
        <v>43589.48541666667</v>
      </c>
      <c r="L5135" s="51">
        <f t="shared" si="648"/>
        <v>1.2500000004365575E-2</v>
      </c>
      <c r="M5135" s="31" t="str">
        <f t="shared" si="649"/>
        <v>TRUE</v>
      </c>
      <c r="N5135" s="31" t="s">
        <v>41</v>
      </c>
      <c r="O5135" s="29" t="s">
        <v>2298</v>
      </c>
      <c r="P5135"/>
      <c r="Q5135"/>
      <c r="R5135"/>
      <c r="S5135"/>
      <c r="T5135"/>
      <c r="U5135"/>
      <c r="V5135"/>
      <c r="W5135"/>
    </row>
    <row r="5136" spans="1:23" ht="27" customHeight="1" thickBot="1" x14ac:dyDescent="0.3">
      <c r="A5136" s="97">
        <v>21131</v>
      </c>
      <c r="B5136" s="74">
        <v>5327</v>
      </c>
      <c r="C5136" s="75" t="s">
        <v>99</v>
      </c>
      <c r="D5136" s="76">
        <v>43589.520833333336</v>
      </c>
      <c r="E5136" s="74" t="s">
        <v>39</v>
      </c>
      <c r="F5136" s="33">
        <v>43589.261805555558</v>
      </c>
      <c r="G5136" s="51">
        <f t="shared" si="639"/>
        <v>0.25902777777810115</v>
      </c>
      <c r="H5136" s="31" t="str">
        <f t="shared" si="650"/>
        <v>ACCEPTABLE</v>
      </c>
      <c r="J5136" s="33">
        <v>43589.506249999999</v>
      </c>
      <c r="K5136" s="33">
        <v>43589.515277777777</v>
      </c>
      <c r="L5136" s="51">
        <f t="shared" si="648"/>
        <v>9.0277777781011537E-3</v>
      </c>
      <c r="M5136" s="31" t="str">
        <f t="shared" si="649"/>
        <v>TRUE</v>
      </c>
      <c r="N5136" s="31" t="s">
        <v>39</v>
      </c>
      <c r="O5136" s="29" t="s">
        <v>2299</v>
      </c>
      <c r="P5136"/>
      <c r="Q5136"/>
      <c r="R5136"/>
      <c r="S5136"/>
      <c r="T5136"/>
      <c r="U5136"/>
      <c r="V5136"/>
      <c r="W5136"/>
    </row>
    <row r="5137" spans="1:23" ht="27" customHeight="1" thickBot="1" x14ac:dyDescent="0.3">
      <c r="A5137" s="97">
        <v>21132</v>
      </c>
      <c r="B5137" s="74">
        <v>5328</v>
      </c>
      <c r="C5137" s="75" t="s">
        <v>1905</v>
      </c>
      <c r="D5137" s="76">
        <v>43589.517361111109</v>
      </c>
      <c r="E5137" s="74" t="s">
        <v>41</v>
      </c>
      <c r="F5137" s="33">
        <v>43589.261805555558</v>
      </c>
      <c r="G5137" s="51">
        <f t="shared" si="639"/>
        <v>0.25555555555183673</v>
      </c>
      <c r="H5137" s="31" t="str">
        <f t="shared" si="650"/>
        <v>ACCEPTABLE</v>
      </c>
      <c r="J5137" s="33">
        <v>43589.531944444447</v>
      </c>
      <c r="K5137" s="33">
        <v>43589.542361111111</v>
      </c>
      <c r="L5137" s="51">
        <f t="shared" si="648"/>
        <v>1.0416666664241347E-2</v>
      </c>
      <c r="M5137" s="31" t="str">
        <f t="shared" si="649"/>
        <v>TRUE</v>
      </c>
      <c r="N5137" s="31" t="s">
        <v>41</v>
      </c>
      <c r="O5137" s="29" t="s">
        <v>1867</v>
      </c>
      <c r="P5137"/>
      <c r="Q5137"/>
      <c r="R5137"/>
      <c r="S5137"/>
      <c r="T5137"/>
      <c r="U5137"/>
      <c r="V5137"/>
      <c r="W5137"/>
    </row>
    <row r="5138" spans="1:23" ht="27" customHeight="1" thickBot="1" x14ac:dyDescent="0.3">
      <c r="A5138" s="97">
        <v>21132</v>
      </c>
      <c r="B5138" s="74">
        <v>5329</v>
      </c>
      <c r="C5138" s="75" t="s">
        <v>1905</v>
      </c>
      <c r="D5138" s="76">
        <v>43589.541666666664</v>
      </c>
      <c r="E5138" s="74" t="s">
        <v>39</v>
      </c>
      <c r="F5138" s="33">
        <v>43589.261805555558</v>
      </c>
      <c r="G5138" s="51">
        <f t="shared" si="639"/>
        <v>0.27986111110658385</v>
      </c>
      <c r="H5138" s="31" t="str">
        <f t="shared" si="650"/>
        <v>ACCEPTABLE</v>
      </c>
      <c r="J5138" s="33">
        <v>43589.558333333334</v>
      </c>
      <c r="K5138" s="33">
        <v>43589.569444444445</v>
      </c>
      <c r="L5138" s="51">
        <f t="shared" si="648"/>
        <v>1.1111111110949423E-2</v>
      </c>
      <c r="M5138" s="31" t="str">
        <f t="shared" si="649"/>
        <v>TRUE</v>
      </c>
      <c r="N5138" s="31" t="s">
        <v>39</v>
      </c>
      <c r="O5138" s="29" t="s">
        <v>1899</v>
      </c>
      <c r="P5138"/>
      <c r="Q5138"/>
      <c r="R5138"/>
      <c r="S5138"/>
      <c r="T5138"/>
      <c r="U5138"/>
      <c r="V5138"/>
      <c r="W5138"/>
    </row>
    <row r="5139" spans="1:23" ht="27" customHeight="1" thickBot="1" x14ac:dyDescent="0.3">
      <c r="A5139" s="97">
        <v>21133</v>
      </c>
      <c r="B5139" s="74">
        <v>5330</v>
      </c>
      <c r="C5139" s="75" t="s">
        <v>1905</v>
      </c>
      <c r="D5139" s="76">
        <v>43590.194444444445</v>
      </c>
      <c r="E5139" s="74" t="s">
        <v>41</v>
      </c>
      <c r="F5139" s="33">
        <v>43589.713888888888</v>
      </c>
      <c r="G5139" s="51">
        <f t="shared" si="639"/>
        <v>0.4805555555576575</v>
      </c>
      <c r="H5139" s="31" t="str">
        <f t="shared" si="650"/>
        <v>ACCEPTABLE</v>
      </c>
      <c r="J5139" s="33">
        <v>43590.215277777781</v>
      </c>
      <c r="K5139" s="33">
        <v>43590.226388888892</v>
      </c>
      <c r="L5139" s="51">
        <f t="shared" si="648"/>
        <v>1.1111111110949423E-2</v>
      </c>
      <c r="M5139" s="31" t="str">
        <f t="shared" si="649"/>
        <v>TRUE</v>
      </c>
      <c r="N5139" s="31" t="s">
        <v>41</v>
      </c>
      <c r="O5139" s="29" t="s">
        <v>806</v>
      </c>
      <c r="P5139"/>
      <c r="Q5139"/>
      <c r="R5139"/>
      <c r="S5139"/>
      <c r="T5139"/>
      <c r="U5139"/>
      <c r="V5139"/>
      <c r="W5139"/>
    </row>
    <row r="5140" spans="1:23" ht="27" customHeight="1" thickBot="1" x14ac:dyDescent="0.3">
      <c r="A5140" s="97">
        <v>21133</v>
      </c>
      <c r="B5140" s="74">
        <v>5331</v>
      </c>
      <c r="C5140" s="75" t="s">
        <v>98</v>
      </c>
      <c r="D5140" s="76">
        <v>43590.229166666664</v>
      </c>
      <c r="E5140" s="74" t="s">
        <v>39</v>
      </c>
      <c r="F5140" s="33">
        <v>43589.713888888888</v>
      </c>
      <c r="G5140" s="51">
        <f t="shared" si="639"/>
        <v>0.51527777777664596</v>
      </c>
      <c r="H5140" s="31" t="str">
        <f t="shared" si="650"/>
        <v>ACCEPTABLE</v>
      </c>
      <c r="J5140" s="33">
        <v>43590.252083333333</v>
      </c>
      <c r="K5140" s="33">
        <v>43590.260416666664</v>
      </c>
      <c r="L5140" s="51">
        <f t="shared" si="648"/>
        <v>8.333333331393078E-3</v>
      </c>
      <c r="M5140" s="31" t="str">
        <f t="shared" si="649"/>
        <v>TRUE</v>
      </c>
      <c r="N5140" s="31" t="s">
        <v>39</v>
      </c>
      <c r="O5140" s="29" t="s">
        <v>398</v>
      </c>
      <c r="P5140"/>
      <c r="Q5140"/>
      <c r="R5140"/>
      <c r="S5140"/>
      <c r="T5140"/>
      <c r="U5140"/>
      <c r="V5140"/>
      <c r="W5140"/>
    </row>
    <row r="5141" spans="1:23" ht="27" customHeight="1" thickBot="1" x14ac:dyDescent="0.3">
      <c r="A5141" s="98">
        <v>21131</v>
      </c>
      <c r="B5141" s="78">
        <v>5332</v>
      </c>
      <c r="C5141" s="79" t="s">
        <v>99</v>
      </c>
      <c r="D5141" s="80">
        <v>43590.347222222219</v>
      </c>
      <c r="E5141" s="78" t="s">
        <v>41</v>
      </c>
      <c r="F5141" s="33">
        <v>43590.262499999997</v>
      </c>
      <c r="G5141" s="51">
        <f t="shared" si="639"/>
        <v>8.4722222221898846E-2</v>
      </c>
      <c r="H5141" s="31" t="str">
        <f t="shared" si="650"/>
        <v>ACCEPTABLE</v>
      </c>
      <c r="J5141" s="33">
        <v>43590.340277777781</v>
      </c>
      <c r="K5141" s="33">
        <v>43590.35</v>
      </c>
      <c r="L5141" s="51">
        <f t="shared" si="648"/>
        <v>9.7222222175332718E-3</v>
      </c>
      <c r="M5141" s="31" t="str">
        <f t="shared" si="649"/>
        <v>TRUE</v>
      </c>
      <c r="N5141" s="31" t="s">
        <v>41</v>
      </c>
      <c r="O5141" s="29" t="s">
        <v>1874</v>
      </c>
      <c r="P5141"/>
      <c r="Q5141"/>
      <c r="R5141"/>
      <c r="S5141"/>
      <c r="T5141"/>
      <c r="U5141"/>
      <c r="V5141"/>
      <c r="W5141"/>
    </row>
    <row r="5142" spans="1:23" ht="27" customHeight="1" thickBot="1" x14ac:dyDescent="0.3">
      <c r="A5142" s="98">
        <v>21131</v>
      </c>
      <c r="B5142" s="78">
        <v>5333</v>
      </c>
      <c r="C5142" s="79" t="s">
        <v>2119</v>
      </c>
      <c r="D5142" s="80">
        <v>43590.378472222219</v>
      </c>
      <c r="E5142" s="78" t="s">
        <v>39</v>
      </c>
      <c r="F5142" s="33">
        <v>43590.262499999997</v>
      </c>
      <c r="G5142" s="51">
        <f t="shared" si="639"/>
        <v>0.11597222222189885</v>
      </c>
      <c r="H5142" s="31" t="str">
        <f t="shared" si="650"/>
        <v>ACCEPTABLE</v>
      </c>
      <c r="J5142" s="33">
        <v>43590.372916666667</v>
      </c>
      <c r="K5142" s="33">
        <v>43590.385416666664</v>
      </c>
      <c r="L5142" s="51">
        <f t="shared" si="648"/>
        <v>1.2499999997089617E-2</v>
      </c>
      <c r="M5142" s="31" t="str">
        <f t="shared" si="649"/>
        <v>TRUE</v>
      </c>
      <c r="N5142" s="31" t="s">
        <v>39</v>
      </c>
      <c r="O5142" s="29" t="s">
        <v>2300</v>
      </c>
      <c r="P5142"/>
      <c r="Q5142"/>
      <c r="R5142"/>
      <c r="S5142"/>
      <c r="T5142"/>
      <c r="U5142"/>
      <c r="V5142"/>
      <c r="W5142"/>
    </row>
    <row r="5143" spans="1:23" ht="27" customHeight="1" thickBot="1" x14ac:dyDescent="0.3">
      <c r="A5143" s="97">
        <v>21134</v>
      </c>
      <c r="B5143" s="74">
        <v>5334</v>
      </c>
      <c r="C5143" s="75" t="s">
        <v>1905</v>
      </c>
      <c r="D5143" s="76">
        <v>43590.611111111109</v>
      </c>
      <c r="E5143" s="74" t="s">
        <v>41</v>
      </c>
      <c r="F5143" s="33">
        <v>43590.262499999997</v>
      </c>
      <c r="G5143" s="51">
        <f t="shared" si="639"/>
        <v>0.34861111111240461</v>
      </c>
      <c r="H5143" s="31" t="str">
        <f t="shared" si="650"/>
        <v>ACCEPTABLE</v>
      </c>
      <c r="J5143" s="33">
        <v>43590.529861111114</v>
      </c>
      <c r="K5143" s="33">
        <v>43590.540277777778</v>
      </c>
      <c r="L5143" s="51">
        <f t="shared" si="648"/>
        <v>1.0416666664241347E-2</v>
      </c>
      <c r="M5143" s="31" t="str">
        <f t="shared" si="649"/>
        <v>TRUE</v>
      </c>
      <c r="N5143" s="31" t="s">
        <v>41</v>
      </c>
      <c r="O5143" s="29" t="s">
        <v>472</v>
      </c>
      <c r="P5143"/>
      <c r="Q5143"/>
      <c r="R5143"/>
      <c r="S5143"/>
      <c r="T5143"/>
      <c r="U5143"/>
      <c r="V5143"/>
      <c r="W5143"/>
    </row>
    <row r="5144" spans="1:23" ht="27" customHeight="1" thickBot="1" x14ac:dyDescent="0.3">
      <c r="A5144" s="97">
        <v>21134</v>
      </c>
      <c r="B5144" s="74">
        <v>5335</v>
      </c>
      <c r="C5144" s="75" t="s">
        <v>2236</v>
      </c>
      <c r="D5144" s="76">
        <v>43590.635416666664</v>
      </c>
      <c r="E5144" s="74" t="s">
        <v>39</v>
      </c>
      <c r="F5144" s="33">
        <v>43590.262499999997</v>
      </c>
      <c r="G5144" s="51">
        <f t="shared" si="639"/>
        <v>0.37291666666715173</v>
      </c>
      <c r="H5144" s="31" t="str">
        <f t="shared" si="650"/>
        <v>ACCEPTABLE</v>
      </c>
      <c r="J5144" s="33">
        <v>43590.554166666669</v>
      </c>
      <c r="K5144" s="33">
        <v>43590.567361111112</v>
      </c>
      <c r="L5144" s="51">
        <f t="shared" si="648"/>
        <v>1.3194444443797693E-2</v>
      </c>
      <c r="M5144" s="31" t="str">
        <f t="shared" si="649"/>
        <v>TRUE</v>
      </c>
      <c r="N5144" s="31" t="s">
        <v>39</v>
      </c>
      <c r="O5144" s="29" t="s">
        <v>472</v>
      </c>
      <c r="P5144"/>
      <c r="Q5144"/>
      <c r="R5144"/>
      <c r="S5144"/>
      <c r="T5144"/>
      <c r="U5144"/>
      <c r="V5144"/>
      <c r="W5144"/>
    </row>
    <row r="5145" spans="1:23" ht="27" customHeight="1" thickBot="1" x14ac:dyDescent="0.3">
      <c r="A5145" s="97">
        <v>21133</v>
      </c>
      <c r="B5145" s="74">
        <v>5336</v>
      </c>
      <c r="C5145" s="75" t="s">
        <v>98</v>
      </c>
      <c r="D5145" s="76">
        <v>43591.465277777781</v>
      </c>
      <c r="E5145" s="74" t="s">
        <v>41</v>
      </c>
      <c r="F5145" s="33">
        <v>43591.46875</v>
      </c>
      <c r="G5145" s="51">
        <f t="shared" si="639"/>
        <v>-3.4722222189884633E-3</v>
      </c>
      <c r="H5145" s="31" t="str">
        <f t="shared" si="650"/>
        <v>TOO LATE</v>
      </c>
      <c r="J5145" s="33">
        <v>43591.478472222225</v>
      </c>
      <c r="K5145" s="33">
        <v>43591.487500000003</v>
      </c>
      <c r="L5145" s="51">
        <f t="shared" si="648"/>
        <v>9.0277777781011537E-3</v>
      </c>
      <c r="M5145" s="31" t="str">
        <f t="shared" si="649"/>
        <v>TRUE</v>
      </c>
      <c r="N5145" s="31" t="s">
        <v>41</v>
      </c>
      <c r="O5145" s="29" t="s">
        <v>398</v>
      </c>
      <c r="P5145"/>
      <c r="Q5145"/>
      <c r="R5145"/>
      <c r="S5145"/>
      <c r="T5145"/>
      <c r="U5145"/>
      <c r="V5145"/>
      <c r="W5145"/>
    </row>
    <row r="5146" spans="1:23" ht="27" customHeight="1" thickBot="1" x14ac:dyDescent="0.3">
      <c r="A5146" s="97">
        <v>21133</v>
      </c>
      <c r="B5146" s="74">
        <v>5337</v>
      </c>
      <c r="C5146" s="75" t="s">
        <v>2236</v>
      </c>
      <c r="D5146" s="76">
        <v>43591.493055555555</v>
      </c>
      <c r="E5146" s="74" t="s">
        <v>39</v>
      </c>
      <c r="F5146" s="33">
        <v>43591.46875</v>
      </c>
      <c r="G5146" s="51">
        <f t="shared" ref="G5146:G5199" si="651">IF(D5146="","",D5146-F5146)</f>
        <v>2.4305555554747116E-2</v>
      </c>
      <c r="H5146" s="31" t="str">
        <f t="shared" si="650"/>
        <v>TOO LATE</v>
      </c>
      <c r="J5146" s="33">
        <v>43591.513888888891</v>
      </c>
      <c r="K5146" s="33">
        <v>43591.523611111108</v>
      </c>
      <c r="L5146" s="51">
        <f t="shared" si="648"/>
        <v>9.7222222175332718E-3</v>
      </c>
      <c r="M5146" s="31" t="str">
        <f t="shared" si="649"/>
        <v>TRUE</v>
      </c>
      <c r="N5146" s="31" t="s">
        <v>39</v>
      </c>
      <c r="O5146" s="29" t="s">
        <v>806</v>
      </c>
      <c r="P5146"/>
      <c r="Q5146"/>
      <c r="R5146"/>
      <c r="S5146"/>
      <c r="T5146"/>
      <c r="U5146"/>
      <c r="V5146"/>
      <c r="W5146"/>
    </row>
    <row r="5147" spans="1:23" ht="27" customHeight="1" thickBot="1" x14ac:dyDescent="0.3">
      <c r="A5147" s="97">
        <v>21135</v>
      </c>
      <c r="B5147" s="74">
        <v>5338</v>
      </c>
      <c r="C5147" s="75" t="s">
        <v>2119</v>
      </c>
      <c r="D5147" s="76">
        <v>43591.569444444445</v>
      </c>
      <c r="E5147" s="74" t="s">
        <v>41</v>
      </c>
      <c r="F5147" s="33">
        <v>43591.46875</v>
      </c>
      <c r="G5147" s="51">
        <f t="shared" si="651"/>
        <v>0.10069444444525288</v>
      </c>
      <c r="H5147" s="31" t="str">
        <f t="shared" si="650"/>
        <v>ACCEPTABLE</v>
      </c>
      <c r="J5147" s="33">
        <v>43591.568055555559</v>
      </c>
      <c r="K5147" s="33">
        <v>43591.628472222219</v>
      </c>
      <c r="L5147" s="51">
        <f t="shared" si="648"/>
        <v>6.0416666659875773E-2</v>
      </c>
      <c r="M5147" s="31" t="str">
        <f t="shared" si="649"/>
        <v>TRUE</v>
      </c>
      <c r="N5147" s="31" t="s">
        <v>128</v>
      </c>
      <c r="O5147" s="29" t="s">
        <v>2301</v>
      </c>
      <c r="P5147"/>
      <c r="Q5147"/>
      <c r="R5147"/>
      <c r="S5147"/>
      <c r="T5147"/>
      <c r="U5147"/>
      <c r="V5147"/>
      <c r="W5147"/>
    </row>
    <row r="5148" spans="1:23" ht="27" customHeight="1" thickBot="1" x14ac:dyDescent="0.3">
      <c r="A5148" s="97">
        <v>21135</v>
      </c>
      <c r="B5148" s="74">
        <v>5340</v>
      </c>
      <c r="C5148" s="75" t="s">
        <v>51</v>
      </c>
      <c r="D5148" s="76">
        <v>43592.465277777781</v>
      </c>
      <c r="E5148" s="74" t="s">
        <v>41</v>
      </c>
      <c r="F5148" s="33">
        <v>43592.394444444442</v>
      </c>
      <c r="G5148" s="51">
        <f t="shared" si="651"/>
        <v>7.0833333338669036E-2</v>
      </c>
      <c r="H5148" s="31" t="str">
        <f t="shared" si="650"/>
        <v>ACCEPTABLE</v>
      </c>
      <c r="J5148" s="33">
        <v>43592.465277777781</v>
      </c>
      <c r="K5148" s="33">
        <v>43592.478472222225</v>
      </c>
      <c r="L5148" s="51">
        <f t="shared" ref="L5148:L5160" si="652">IF(OR(K5148="",J5148=""), "Incomplete Data", K5148-J5148)</f>
        <v>1.3194444443797693E-2</v>
      </c>
      <c r="M5148" s="31" t="str">
        <f t="shared" ref="M5148:M5160" si="653">_xlfn.IFS(OR(J5148=0,K5148=0,L5148=""), "Incomplete Data", OR(L5148&gt;$M$5,L5148&lt;-$M$5),"FALSE",  OR(L5148&lt;=$M$5,L5148&gt;-$M$5), "TRUE")</f>
        <v>TRUE</v>
      </c>
      <c r="N5148" s="31" t="s">
        <v>41</v>
      </c>
      <c r="O5148" s="29" t="s">
        <v>1205</v>
      </c>
      <c r="P5148"/>
      <c r="Q5148"/>
      <c r="R5148"/>
      <c r="S5148"/>
      <c r="T5148"/>
      <c r="U5148"/>
      <c r="V5148"/>
      <c r="W5148"/>
    </row>
    <row r="5149" spans="1:23" ht="27" customHeight="1" thickBot="1" x14ac:dyDescent="0.3">
      <c r="A5149" s="97">
        <v>21135</v>
      </c>
      <c r="B5149" s="74">
        <v>5341</v>
      </c>
      <c r="C5149" s="75" t="s">
        <v>2119</v>
      </c>
      <c r="D5149" s="76">
        <v>43592.493055555555</v>
      </c>
      <c r="E5149" s="74" t="s">
        <v>39</v>
      </c>
      <c r="F5149" s="33">
        <v>43592.394444444442</v>
      </c>
      <c r="G5149" s="51">
        <f t="shared" si="651"/>
        <v>9.8611111112404615E-2</v>
      </c>
      <c r="H5149" s="31" t="str">
        <f t="shared" si="650"/>
        <v>ACCEPTABLE</v>
      </c>
      <c r="J5149" s="33">
        <v>43592.490972222222</v>
      </c>
      <c r="K5149" s="33">
        <v>43592.50277777778</v>
      </c>
      <c r="L5149" s="51">
        <f t="shared" si="652"/>
        <v>1.1805555557657499E-2</v>
      </c>
      <c r="M5149" s="31" t="str">
        <f t="shared" si="653"/>
        <v>TRUE</v>
      </c>
      <c r="N5149" s="31" t="s">
        <v>39</v>
      </c>
      <c r="O5149" s="29" t="s">
        <v>1206</v>
      </c>
      <c r="P5149"/>
      <c r="Q5149"/>
      <c r="R5149"/>
      <c r="S5149"/>
      <c r="T5149"/>
      <c r="U5149"/>
      <c r="V5149"/>
      <c r="W5149"/>
    </row>
    <row r="5150" spans="1:23" ht="27" customHeight="1" thickBot="1" x14ac:dyDescent="0.3">
      <c r="A5150" s="98">
        <v>21136</v>
      </c>
      <c r="B5150" s="78">
        <v>5342</v>
      </c>
      <c r="C5150" s="79" t="s">
        <v>1905</v>
      </c>
      <c r="D5150" s="80">
        <v>43592.673611111109</v>
      </c>
      <c r="E5150" s="78" t="s">
        <v>41</v>
      </c>
      <c r="F5150" s="33">
        <v>43592.283333333333</v>
      </c>
      <c r="G5150" s="51">
        <f t="shared" si="651"/>
        <v>0.39027777777664596</v>
      </c>
      <c r="H5150" s="31" t="str">
        <f t="shared" si="650"/>
        <v>ACCEPTABLE</v>
      </c>
      <c r="J5150" s="33">
        <v>43592.625</v>
      </c>
      <c r="K5150" s="33">
        <v>43592.636805555558</v>
      </c>
      <c r="L5150" s="51">
        <f t="shared" si="652"/>
        <v>1.1805555557657499E-2</v>
      </c>
      <c r="M5150" s="31" t="str">
        <f t="shared" si="653"/>
        <v>TRUE</v>
      </c>
      <c r="N5150" s="31" t="s">
        <v>41</v>
      </c>
      <c r="O5150" s="29" t="s">
        <v>1785</v>
      </c>
      <c r="P5150"/>
      <c r="Q5150"/>
      <c r="R5150"/>
      <c r="S5150"/>
      <c r="T5150"/>
      <c r="U5150"/>
      <c r="V5150"/>
      <c r="W5150"/>
    </row>
    <row r="5151" spans="1:23" ht="27" customHeight="1" thickBot="1" x14ac:dyDescent="0.3">
      <c r="A5151" s="98">
        <v>21136</v>
      </c>
      <c r="B5151" s="78">
        <v>5343</v>
      </c>
      <c r="C5151" s="79" t="s">
        <v>98</v>
      </c>
      <c r="D5151" s="80">
        <v>43592.708333333336</v>
      </c>
      <c r="E5151" s="78" t="s">
        <v>39</v>
      </c>
      <c r="F5151" s="33">
        <v>43592.283333333333</v>
      </c>
      <c r="G5151" s="51">
        <f t="shared" si="651"/>
        <v>0.42500000000291038</v>
      </c>
      <c r="H5151" s="31" t="str">
        <f t="shared" si="650"/>
        <v>ACCEPTABLE</v>
      </c>
      <c r="J5151" s="33">
        <v>43592.661805555559</v>
      </c>
      <c r="K5151" s="33">
        <v>43592.672222222223</v>
      </c>
      <c r="L5151" s="51">
        <f t="shared" si="652"/>
        <v>1.0416666664241347E-2</v>
      </c>
      <c r="M5151" s="31" t="str">
        <f t="shared" si="653"/>
        <v>TRUE</v>
      </c>
      <c r="N5151" s="31" t="s">
        <v>39</v>
      </c>
      <c r="O5151" s="29" t="s">
        <v>398</v>
      </c>
      <c r="P5151"/>
      <c r="Q5151"/>
      <c r="R5151"/>
      <c r="S5151"/>
      <c r="T5151"/>
      <c r="U5151"/>
      <c r="V5151"/>
      <c r="W5151"/>
    </row>
    <row r="5152" spans="1:23" ht="27" customHeight="1" thickBot="1" x14ac:dyDescent="0.3">
      <c r="A5152" s="97">
        <v>21136</v>
      </c>
      <c r="B5152" s="74">
        <v>5344</v>
      </c>
      <c r="C5152" s="75" t="s">
        <v>98</v>
      </c>
      <c r="D5152" s="76">
        <v>43593.010416666664</v>
      </c>
      <c r="E5152" s="74" t="s">
        <v>41</v>
      </c>
      <c r="F5152" s="33">
        <v>43592.763888888891</v>
      </c>
      <c r="G5152" s="51">
        <f t="shared" si="651"/>
        <v>0.24652777777373558</v>
      </c>
      <c r="H5152" s="31" t="str">
        <f t="shared" si="650"/>
        <v>ACCEPTABLE</v>
      </c>
      <c r="J5152" s="33">
        <v>43593.011805555558</v>
      </c>
      <c r="K5152" s="33">
        <v>43593.022916666669</v>
      </c>
      <c r="L5152" s="51">
        <f t="shared" si="652"/>
        <v>1.1111111110949423E-2</v>
      </c>
      <c r="M5152" s="31" t="str">
        <f t="shared" si="653"/>
        <v>TRUE</v>
      </c>
      <c r="N5152" s="31" t="s">
        <v>41</v>
      </c>
      <c r="O5152" s="29" t="s">
        <v>398</v>
      </c>
      <c r="P5152"/>
      <c r="Q5152"/>
      <c r="R5152"/>
      <c r="S5152"/>
      <c r="T5152"/>
      <c r="U5152"/>
      <c r="V5152"/>
      <c r="W5152"/>
    </row>
    <row r="5153" spans="1:23" ht="27" customHeight="1" thickBot="1" x14ac:dyDescent="0.3">
      <c r="A5153" s="97">
        <v>21136</v>
      </c>
      <c r="B5153" s="74">
        <v>5345</v>
      </c>
      <c r="C5153" s="75" t="s">
        <v>1905</v>
      </c>
      <c r="D5153" s="76">
        <v>43593.03125</v>
      </c>
      <c r="E5153" s="74" t="s">
        <v>39</v>
      </c>
      <c r="F5153" s="33">
        <v>43592.763888888891</v>
      </c>
      <c r="G5153" s="51">
        <f t="shared" si="651"/>
        <v>0.26736111110949423</v>
      </c>
      <c r="H5153" s="31" t="str">
        <f t="shared" si="650"/>
        <v>ACCEPTABLE</v>
      </c>
      <c r="J5153" s="33">
        <v>43593.053472222222</v>
      </c>
      <c r="K5153" s="33">
        <v>43593.067361111112</v>
      </c>
      <c r="L5153" s="51">
        <f t="shared" si="652"/>
        <v>1.3888888890505768E-2</v>
      </c>
      <c r="M5153" s="31" t="str">
        <f t="shared" si="653"/>
        <v>TRUE</v>
      </c>
      <c r="N5153" s="31" t="s">
        <v>39</v>
      </c>
      <c r="O5153" s="29" t="s">
        <v>1404</v>
      </c>
      <c r="P5153"/>
      <c r="Q5153"/>
      <c r="R5153"/>
      <c r="S5153"/>
      <c r="T5153"/>
      <c r="U5153"/>
      <c r="V5153"/>
      <c r="W5153"/>
    </row>
    <row r="5154" spans="1:23" ht="27" customHeight="1" thickBot="1" x14ac:dyDescent="0.3">
      <c r="A5154" s="97">
        <v>21137</v>
      </c>
      <c r="B5154" s="74">
        <v>5346</v>
      </c>
      <c r="C5154" s="75" t="s">
        <v>1905</v>
      </c>
      <c r="D5154" s="76">
        <v>43593.965277777781</v>
      </c>
      <c r="E5154" s="74" t="s">
        <v>41</v>
      </c>
      <c r="F5154" s="33">
        <v>43593.686805555553</v>
      </c>
      <c r="G5154" s="51">
        <f t="shared" si="651"/>
        <v>0.27847222222771961</v>
      </c>
      <c r="H5154" s="31" t="str">
        <f t="shared" si="650"/>
        <v>ACCEPTABLE</v>
      </c>
      <c r="J5154" s="33">
        <v>43593.975694444445</v>
      </c>
      <c r="K5154" s="33">
        <v>43593.987500000003</v>
      </c>
      <c r="L5154" s="51">
        <f t="shared" si="652"/>
        <v>1.1805555557657499E-2</v>
      </c>
      <c r="M5154" s="31" t="str">
        <f t="shared" si="653"/>
        <v>TRUE</v>
      </c>
      <c r="N5154" s="31" t="s">
        <v>41</v>
      </c>
      <c r="O5154" s="29" t="s">
        <v>1725</v>
      </c>
      <c r="P5154"/>
      <c r="Q5154"/>
      <c r="R5154"/>
      <c r="S5154"/>
      <c r="T5154"/>
      <c r="U5154"/>
      <c r="V5154"/>
      <c r="W5154"/>
    </row>
    <row r="5155" spans="1:23" ht="27" customHeight="1" thickBot="1" x14ac:dyDescent="0.3">
      <c r="A5155" s="97">
        <v>21137</v>
      </c>
      <c r="B5155" s="74">
        <v>5347</v>
      </c>
      <c r="C5155" s="75" t="s">
        <v>98</v>
      </c>
      <c r="D5155" s="76">
        <v>43594.003472222219</v>
      </c>
      <c r="E5155" s="74" t="s">
        <v>39</v>
      </c>
      <c r="F5155" s="33">
        <v>43593.686805555553</v>
      </c>
      <c r="G5155" s="51">
        <f t="shared" si="651"/>
        <v>0.31666666666569654</v>
      </c>
      <c r="H5155" s="31" t="str">
        <f t="shared" si="650"/>
        <v>ACCEPTABLE</v>
      </c>
      <c r="J5155" s="33">
        <v>43594.010416666664</v>
      </c>
      <c r="K5155" s="33">
        <v>43594.022222222222</v>
      </c>
      <c r="L5155" s="51">
        <f t="shared" si="652"/>
        <v>1.1805555557657499E-2</v>
      </c>
      <c r="M5155" s="31" t="str">
        <f t="shared" si="653"/>
        <v>TRUE</v>
      </c>
      <c r="N5155" s="31" t="s">
        <v>39</v>
      </c>
      <c r="O5155" s="29" t="s">
        <v>398</v>
      </c>
      <c r="P5155"/>
      <c r="Q5155"/>
      <c r="R5155"/>
      <c r="S5155"/>
      <c r="T5155"/>
      <c r="U5155"/>
      <c r="V5155"/>
      <c r="W5155"/>
    </row>
    <row r="5156" spans="1:23" ht="27" customHeight="1" thickBot="1" x14ac:dyDescent="0.3">
      <c r="A5156" s="98">
        <v>21138</v>
      </c>
      <c r="B5156" s="78">
        <v>5348</v>
      </c>
      <c r="C5156" s="79" t="s">
        <v>2119</v>
      </c>
      <c r="D5156" s="80">
        <v>43594.340277777781</v>
      </c>
      <c r="E5156" s="78" t="s">
        <v>41</v>
      </c>
      <c r="F5156" s="33">
        <v>43594.257638888892</v>
      </c>
      <c r="G5156" s="51">
        <f t="shared" si="651"/>
        <v>8.2638888889050577E-2</v>
      </c>
      <c r="H5156" s="31" t="str">
        <f t="shared" si="650"/>
        <v>ACCEPTABLE</v>
      </c>
      <c r="J5156" s="33">
        <v>43594.340277777781</v>
      </c>
      <c r="K5156" s="33">
        <v>43594.354166666664</v>
      </c>
      <c r="L5156" s="51">
        <f t="shared" si="652"/>
        <v>1.3888888883229811E-2</v>
      </c>
      <c r="M5156" s="31" t="str">
        <f t="shared" si="653"/>
        <v>TRUE</v>
      </c>
      <c r="N5156" s="31" t="s">
        <v>41</v>
      </c>
      <c r="O5156" s="29" t="s">
        <v>2302</v>
      </c>
      <c r="P5156"/>
      <c r="Q5156"/>
      <c r="R5156"/>
      <c r="S5156"/>
      <c r="T5156"/>
      <c r="U5156"/>
      <c r="V5156"/>
      <c r="W5156"/>
    </row>
    <row r="5157" spans="1:23" ht="27" customHeight="1" thickBot="1" x14ac:dyDescent="0.3">
      <c r="A5157" s="98">
        <v>21138</v>
      </c>
      <c r="B5157" s="78">
        <v>5349</v>
      </c>
      <c r="C5157" s="79" t="s">
        <v>99</v>
      </c>
      <c r="D5157" s="80">
        <v>43594.375</v>
      </c>
      <c r="E5157" s="78" t="s">
        <v>39</v>
      </c>
      <c r="F5157" s="33">
        <v>43594.257638888892</v>
      </c>
      <c r="G5157" s="51">
        <f t="shared" si="651"/>
        <v>0.11736111110803904</v>
      </c>
      <c r="H5157" s="31" t="str">
        <f t="shared" si="650"/>
        <v>ACCEPTABLE</v>
      </c>
      <c r="J5157" s="33">
        <v>43594.376388888886</v>
      </c>
      <c r="K5157" s="33">
        <v>43594.385416666664</v>
      </c>
      <c r="L5157" s="51">
        <f t="shared" si="652"/>
        <v>9.0277777781011537E-3</v>
      </c>
      <c r="M5157" s="31" t="str">
        <f t="shared" si="653"/>
        <v>TRUE</v>
      </c>
      <c r="N5157" s="31" t="s">
        <v>39</v>
      </c>
      <c r="O5157" s="29" t="s">
        <v>1264</v>
      </c>
      <c r="P5157"/>
      <c r="Q5157"/>
      <c r="R5157"/>
      <c r="S5157"/>
      <c r="T5157"/>
      <c r="U5157"/>
      <c r="V5157"/>
      <c r="W5157"/>
    </row>
    <row r="5158" spans="1:23" ht="27" customHeight="1" thickBot="1" x14ac:dyDescent="0.3">
      <c r="A5158" s="98">
        <v>21139</v>
      </c>
      <c r="B5158" s="78">
        <v>5350</v>
      </c>
      <c r="C5158" s="79" t="s">
        <v>1905</v>
      </c>
      <c r="D5158" s="80">
        <v>43594.725694444445</v>
      </c>
      <c r="E5158" s="78" t="s">
        <v>41</v>
      </c>
      <c r="F5158" s="33">
        <v>43594.659722222219</v>
      </c>
      <c r="G5158" s="51">
        <f t="shared" si="651"/>
        <v>6.5972222226264421E-2</v>
      </c>
      <c r="H5158" s="31" t="str">
        <f t="shared" si="650"/>
        <v>ACCEPTABLE</v>
      </c>
      <c r="J5158" s="33">
        <v>43594.739583333336</v>
      </c>
      <c r="K5158" s="33">
        <v>43594.75</v>
      </c>
      <c r="L5158" s="51">
        <f t="shared" si="652"/>
        <v>1.0416666664241347E-2</v>
      </c>
      <c r="M5158" s="31" t="str">
        <f t="shared" si="653"/>
        <v>TRUE</v>
      </c>
      <c r="N5158" s="31" t="s">
        <v>41</v>
      </c>
      <c r="O5158" s="29" t="s">
        <v>2303</v>
      </c>
      <c r="P5158"/>
      <c r="Q5158"/>
      <c r="R5158"/>
      <c r="S5158"/>
      <c r="T5158"/>
      <c r="U5158"/>
      <c r="V5158"/>
      <c r="W5158"/>
    </row>
    <row r="5159" spans="1:23" ht="27" customHeight="1" thickBot="1" x14ac:dyDescent="0.3">
      <c r="A5159" s="97">
        <v>21137</v>
      </c>
      <c r="B5159" s="74">
        <v>5351</v>
      </c>
      <c r="C5159" s="75" t="s">
        <v>1905</v>
      </c>
      <c r="D5159" s="76">
        <v>43594.784722222219</v>
      </c>
      <c r="E5159" s="74" t="s">
        <v>39</v>
      </c>
      <c r="F5159" s="33">
        <v>43594.659722222219</v>
      </c>
      <c r="G5159" s="51">
        <f t="shared" si="651"/>
        <v>0.125</v>
      </c>
      <c r="H5159" s="31" t="str">
        <f t="shared" si="650"/>
        <v>ACCEPTABLE</v>
      </c>
      <c r="J5159" s="33">
        <v>43594.801388888889</v>
      </c>
      <c r="K5159" s="33">
        <v>43594.811805555553</v>
      </c>
      <c r="L5159" s="51">
        <f t="shared" si="652"/>
        <v>1.0416666664241347E-2</v>
      </c>
      <c r="M5159" s="31" t="str">
        <f t="shared" si="653"/>
        <v>TRUE</v>
      </c>
      <c r="N5159" s="31" t="s">
        <v>39</v>
      </c>
      <c r="O5159" s="29" t="s">
        <v>2304</v>
      </c>
      <c r="P5159"/>
      <c r="Q5159"/>
      <c r="R5159"/>
      <c r="S5159"/>
      <c r="T5159"/>
      <c r="U5159"/>
      <c r="V5159"/>
      <c r="W5159"/>
    </row>
    <row r="5160" spans="1:23" ht="27" customHeight="1" thickBot="1" x14ac:dyDescent="0.3">
      <c r="A5160" s="97">
        <v>21140</v>
      </c>
      <c r="B5160" s="74">
        <v>5352</v>
      </c>
      <c r="C5160" s="75" t="s">
        <v>1905</v>
      </c>
      <c r="D5160" s="76">
        <v>43595.204861111109</v>
      </c>
      <c r="E5160" s="74" t="s">
        <v>41</v>
      </c>
      <c r="F5160" s="33">
        <v>43594.699305555558</v>
      </c>
      <c r="G5160" s="51">
        <f t="shared" si="651"/>
        <v>0.50555555555183673</v>
      </c>
      <c r="H5160" s="31" t="str">
        <f t="shared" si="650"/>
        <v>ACCEPTABLE</v>
      </c>
      <c r="J5160" s="33">
        <v>43595.196527777778</v>
      </c>
      <c r="K5160" s="33">
        <v>43595.211805555555</v>
      </c>
      <c r="L5160" s="51">
        <f t="shared" si="652"/>
        <v>1.5277777776645962E-2</v>
      </c>
      <c r="M5160" s="31" t="str">
        <f t="shared" si="653"/>
        <v>TRUE</v>
      </c>
      <c r="N5160" s="31" t="s">
        <v>41</v>
      </c>
      <c r="O5160" s="29" t="s">
        <v>2305</v>
      </c>
      <c r="P5160"/>
      <c r="Q5160"/>
      <c r="R5160"/>
      <c r="S5160"/>
      <c r="T5160"/>
      <c r="U5160"/>
      <c r="V5160"/>
      <c r="W5160"/>
    </row>
    <row r="5161" spans="1:23" ht="27" customHeight="1" thickBot="1" x14ac:dyDescent="0.3">
      <c r="A5161" s="97">
        <v>21138</v>
      </c>
      <c r="B5161" s="74">
        <v>5354</v>
      </c>
      <c r="C5161" s="75" t="s">
        <v>2119</v>
      </c>
      <c r="D5161" s="76">
        <v>43595.243055555555</v>
      </c>
      <c r="E5161" s="74" t="s">
        <v>39</v>
      </c>
      <c r="F5161" s="33">
        <v>43594.699305555558</v>
      </c>
      <c r="G5161" s="51">
        <f t="shared" si="651"/>
        <v>0.54374999999708962</v>
      </c>
      <c r="H5161" s="31" t="str">
        <f t="shared" si="650"/>
        <v>ACCEPTABLE</v>
      </c>
      <c r="J5161" s="33">
        <v>43595.240972222222</v>
      </c>
      <c r="K5161" s="33">
        <v>43595.251388888886</v>
      </c>
      <c r="L5161" s="51">
        <f t="shared" ref="L5161:L5165" si="654">IF(OR(K5161="",J5161=""), "Incomplete Data", K5161-J5161)</f>
        <v>1.0416666664241347E-2</v>
      </c>
      <c r="M5161" s="31" t="str">
        <f t="shared" ref="M5161:M5165" si="655">_xlfn.IFS(OR(J5161=0,K5161=0,L5161=""), "Incomplete Data", OR(L5161&gt;$M$5,L5161&lt;-$M$5),"FALSE",  OR(L5161&lt;=$M$5,L5161&gt;-$M$5), "TRUE")</f>
        <v>TRUE</v>
      </c>
      <c r="N5161" s="31" t="s">
        <v>39</v>
      </c>
      <c r="O5161" s="29" t="s">
        <v>2306</v>
      </c>
      <c r="P5161"/>
      <c r="Q5161"/>
      <c r="R5161"/>
      <c r="S5161"/>
      <c r="T5161"/>
      <c r="U5161"/>
      <c r="V5161"/>
      <c r="W5161"/>
    </row>
    <row r="5162" spans="1:23" ht="27" customHeight="1" thickBot="1" x14ac:dyDescent="0.3">
      <c r="A5162" s="98">
        <v>21137</v>
      </c>
      <c r="B5162" s="78">
        <v>5355</v>
      </c>
      <c r="C5162" s="79" t="s">
        <v>1905</v>
      </c>
      <c r="D5162" s="80">
        <v>43595.298611111109</v>
      </c>
      <c r="E5162" s="78" t="s">
        <v>41</v>
      </c>
      <c r="F5162" s="33">
        <v>43595.246527777781</v>
      </c>
      <c r="G5162" s="51">
        <f t="shared" si="651"/>
        <v>5.2083333328482695E-2</v>
      </c>
      <c r="H5162" s="31" t="str">
        <f t="shared" si="650"/>
        <v>ACCEPTABLE</v>
      </c>
      <c r="J5162" s="33">
        <v>43595.286111111112</v>
      </c>
      <c r="K5162" s="33">
        <v>43595.297222222223</v>
      </c>
      <c r="L5162" s="51">
        <f t="shared" si="654"/>
        <v>1.1111111110949423E-2</v>
      </c>
      <c r="M5162" s="31" t="str">
        <f t="shared" si="655"/>
        <v>TRUE</v>
      </c>
      <c r="N5162" s="31" t="s">
        <v>41</v>
      </c>
      <c r="O5162" s="29" t="s">
        <v>757</v>
      </c>
      <c r="P5162"/>
      <c r="Q5162"/>
      <c r="R5162"/>
      <c r="S5162"/>
      <c r="T5162"/>
      <c r="U5162"/>
      <c r="V5162"/>
      <c r="W5162"/>
    </row>
    <row r="5163" spans="1:23" ht="27" customHeight="1" thickBot="1" x14ac:dyDescent="0.3">
      <c r="A5163" s="98">
        <v>21137</v>
      </c>
      <c r="B5163" s="78">
        <v>5356</v>
      </c>
      <c r="C5163" s="79" t="s">
        <v>43</v>
      </c>
      <c r="D5163" s="80">
        <v>43595.333333333336</v>
      </c>
      <c r="E5163" s="78" t="s">
        <v>39</v>
      </c>
      <c r="F5163" s="33">
        <v>43595.246527777781</v>
      </c>
      <c r="G5163" s="51">
        <f t="shared" si="651"/>
        <v>8.6805555554747116E-2</v>
      </c>
      <c r="H5163" s="31" t="str">
        <f t="shared" si="650"/>
        <v>ACCEPTABLE</v>
      </c>
      <c r="J5163" s="33">
        <v>43595.324305555558</v>
      </c>
      <c r="K5163" s="33">
        <v>43595.333333333336</v>
      </c>
      <c r="L5163" s="51">
        <f t="shared" si="654"/>
        <v>9.0277777781011537E-3</v>
      </c>
      <c r="M5163" s="31" t="str">
        <f t="shared" si="655"/>
        <v>TRUE</v>
      </c>
      <c r="N5163" s="31" t="s">
        <v>39</v>
      </c>
      <c r="O5163" s="29" t="s">
        <v>54</v>
      </c>
      <c r="P5163"/>
      <c r="Q5163"/>
      <c r="R5163"/>
      <c r="S5163"/>
      <c r="T5163"/>
      <c r="U5163"/>
      <c r="V5163"/>
      <c r="W5163"/>
    </row>
    <row r="5164" spans="1:23" ht="27" customHeight="1" thickBot="1" x14ac:dyDescent="0.3">
      <c r="A5164" s="97">
        <v>21137</v>
      </c>
      <c r="B5164" s="74">
        <v>5357</v>
      </c>
      <c r="C5164" s="75" t="s">
        <v>43</v>
      </c>
      <c r="D5164" s="76">
        <v>43595.788194444445</v>
      </c>
      <c r="E5164" s="74" t="s">
        <v>41</v>
      </c>
      <c r="F5164" s="33">
        <v>43595.680555555555</v>
      </c>
      <c r="G5164" s="51">
        <f t="shared" si="651"/>
        <v>0.10763888889050577</v>
      </c>
      <c r="H5164" s="31" t="str">
        <f t="shared" si="650"/>
        <v>ACCEPTABLE</v>
      </c>
      <c r="J5164" s="33">
        <v>43595.772916666669</v>
      </c>
      <c r="K5164" s="33">
        <v>43595.77847222222</v>
      </c>
      <c r="L5164" s="51">
        <f t="shared" si="654"/>
        <v>5.5555555518367328E-3</v>
      </c>
      <c r="M5164" s="31" t="str">
        <f t="shared" si="655"/>
        <v>TRUE</v>
      </c>
      <c r="N5164" s="31" t="s">
        <v>41</v>
      </c>
      <c r="O5164" s="29" t="s">
        <v>485</v>
      </c>
      <c r="P5164"/>
      <c r="Q5164"/>
      <c r="R5164"/>
      <c r="S5164"/>
      <c r="T5164"/>
      <c r="U5164"/>
      <c r="V5164"/>
      <c r="W5164"/>
    </row>
    <row r="5165" spans="1:23" ht="27" customHeight="1" thickBot="1" x14ac:dyDescent="0.3">
      <c r="A5165" s="97">
        <v>21137</v>
      </c>
      <c r="B5165" s="74">
        <v>5358</v>
      </c>
      <c r="C5165" s="75" t="s">
        <v>1905</v>
      </c>
      <c r="D5165" s="76">
        <v>43595.8125</v>
      </c>
      <c r="E5165" s="74" t="s">
        <v>39</v>
      </c>
      <c r="F5165" s="33">
        <v>43595.680555555555</v>
      </c>
      <c r="G5165" s="51">
        <f t="shared" si="651"/>
        <v>0.13194444444525288</v>
      </c>
      <c r="H5165" s="31" t="str">
        <f t="shared" si="650"/>
        <v>ACCEPTABLE</v>
      </c>
      <c r="J5165" s="33">
        <v>43595.814583333333</v>
      </c>
      <c r="K5165" s="33">
        <v>43595.823611111111</v>
      </c>
      <c r="L5165" s="51">
        <f t="shared" si="654"/>
        <v>9.0277777781011537E-3</v>
      </c>
      <c r="M5165" s="31" t="str">
        <f t="shared" si="655"/>
        <v>TRUE</v>
      </c>
      <c r="N5165" s="31" t="s">
        <v>39</v>
      </c>
      <c r="O5165" s="29" t="s">
        <v>2164</v>
      </c>
      <c r="P5165"/>
      <c r="Q5165"/>
      <c r="R5165"/>
      <c r="S5165"/>
      <c r="T5165"/>
      <c r="U5165"/>
      <c r="V5165"/>
      <c r="W5165"/>
    </row>
    <row r="5166" spans="1:23" ht="27" customHeight="1" thickBot="1" x14ac:dyDescent="0.3">
      <c r="A5166" s="97">
        <v>21140</v>
      </c>
      <c r="B5166" s="74">
        <v>5360</v>
      </c>
      <c r="C5166" s="75" t="s">
        <v>1905</v>
      </c>
      <c r="D5166" s="76">
        <v>43595.895833333336</v>
      </c>
      <c r="E5166" s="74" t="s">
        <v>39</v>
      </c>
      <c r="F5166" s="33">
        <v>43595.680555555555</v>
      </c>
      <c r="G5166" s="51">
        <f t="shared" si="651"/>
        <v>0.21527777778101154</v>
      </c>
      <c r="H5166" s="31" t="str">
        <f t="shared" si="650"/>
        <v>ACCEPTABLE</v>
      </c>
      <c r="J5166" s="33">
        <v>43595.861805555556</v>
      </c>
      <c r="K5166" s="33">
        <v>43595.868750000001</v>
      </c>
      <c r="L5166" s="51">
        <f t="shared" ref="L5166" si="656">IF(OR(K5166="",J5166=""), "Incomplete Data", K5166-J5166)</f>
        <v>6.9444444452528842E-3</v>
      </c>
      <c r="M5166" s="31" t="str">
        <f t="shared" ref="M5166" si="657">_xlfn.IFS(OR(J5166=0,K5166=0,L5166=""), "Incomplete Data", OR(L5166&gt;$M$5,L5166&lt;-$M$5),"FALSE",  OR(L5166&lt;=$M$5,L5166&gt;-$M$5), "TRUE")</f>
        <v>TRUE</v>
      </c>
      <c r="N5166" s="31" t="s">
        <v>39</v>
      </c>
      <c r="O5166" s="29" t="s">
        <v>398</v>
      </c>
      <c r="P5166"/>
      <c r="Q5166"/>
      <c r="R5166"/>
      <c r="S5166"/>
      <c r="T5166"/>
      <c r="U5166"/>
      <c r="V5166"/>
      <c r="W5166"/>
    </row>
    <row r="5167" spans="1:23" ht="27" customHeight="1" thickBot="1" x14ac:dyDescent="0.3">
      <c r="A5167" s="97">
        <v>21139</v>
      </c>
      <c r="B5167" s="74">
        <v>5361</v>
      </c>
      <c r="C5167" s="75" t="s">
        <v>43</v>
      </c>
      <c r="D5167" s="76">
        <v>43596.079861111109</v>
      </c>
      <c r="E5167" s="74" t="s">
        <v>41</v>
      </c>
      <c r="F5167" s="33">
        <v>43595.761805555558</v>
      </c>
      <c r="G5167" s="51">
        <f t="shared" si="651"/>
        <v>0.31805555555183673</v>
      </c>
      <c r="H5167" s="31" t="str">
        <f t="shared" si="650"/>
        <v>ACCEPTABLE</v>
      </c>
      <c r="J5167" s="33">
        <v>43596.109722222223</v>
      </c>
      <c r="K5167" s="33">
        <v>43596.118055555555</v>
      </c>
      <c r="L5167" s="51">
        <f t="shared" ref="L5167:L5230" si="658">IF(OR(K5167="",J5167=""), "Incomplete Data", K5167-J5167)</f>
        <v>8.333333331393078E-3</v>
      </c>
      <c r="M5167" s="31" t="str">
        <f t="shared" ref="M5167:M5230" si="659">_xlfn.IFS(OR(J5167=0,K5167=0,L5167=""), "Incomplete Data", OR(L5167&gt;$M$5,L5167&lt;-$M$5),"FALSE",  OR(L5167&lt;=$M$5,L5167&gt;-$M$5), "TRUE")</f>
        <v>TRUE</v>
      </c>
      <c r="N5167" s="31" t="s">
        <v>41</v>
      </c>
      <c r="O5167" s="29" t="s">
        <v>54</v>
      </c>
      <c r="P5167"/>
      <c r="Q5167"/>
      <c r="R5167"/>
      <c r="S5167"/>
      <c r="T5167"/>
      <c r="U5167"/>
      <c r="V5167"/>
      <c r="W5167"/>
    </row>
    <row r="5168" spans="1:23" ht="27" customHeight="1" thickBot="1" x14ac:dyDescent="0.3">
      <c r="A5168" s="97">
        <v>21139</v>
      </c>
      <c r="B5168" s="74">
        <v>5362</v>
      </c>
      <c r="C5168" s="75" t="s">
        <v>1905</v>
      </c>
      <c r="D5168" s="76">
        <v>43596.111111111109</v>
      </c>
      <c r="E5168" s="74" t="s">
        <v>39</v>
      </c>
      <c r="F5168" s="33">
        <v>43595.761805555558</v>
      </c>
      <c r="G5168" s="51">
        <f t="shared" si="651"/>
        <v>0.34930555555183673</v>
      </c>
      <c r="H5168" s="31" t="str">
        <f t="shared" si="650"/>
        <v>ACCEPTABLE</v>
      </c>
      <c r="J5168" s="33">
        <v>43596.163888888892</v>
      </c>
      <c r="K5168" s="33">
        <v>43596.175000000003</v>
      </c>
      <c r="L5168" s="51">
        <f t="shared" si="658"/>
        <v>1.1111111110949423E-2</v>
      </c>
      <c r="M5168" s="31" t="str">
        <f t="shared" si="659"/>
        <v>TRUE</v>
      </c>
      <c r="N5168" s="31" t="s">
        <v>39</v>
      </c>
      <c r="O5168" s="29" t="s">
        <v>1176</v>
      </c>
      <c r="P5168"/>
      <c r="Q5168"/>
      <c r="R5168"/>
      <c r="S5168"/>
      <c r="T5168"/>
      <c r="U5168"/>
      <c r="V5168"/>
      <c r="W5168"/>
    </row>
    <row r="5169" spans="1:23" ht="27" customHeight="1" thickBot="1" x14ac:dyDescent="0.3">
      <c r="A5169" s="97">
        <v>21141</v>
      </c>
      <c r="B5169" s="74">
        <v>5363</v>
      </c>
      <c r="C5169" s="75" t="s">
        <v>1997</v>
      </c>
      <c r="D5169" s="76">
        <v>43596.236111111109</v>
      </c>
      <c r="E5169" s="74" t="s">
        <v>41</v>
      </c>
      <c r="F5169" s="33">
        <v>43595.761805555558</v>
      </c>
      <c r="G5169" s="51">
        <f t="shared" si="651"/>
        <v>0.47430555555183673</v>
      </c>
      <c r="H5169" s="31" t="str">
        <f t="shared" si="650"/>
        <v>ACCEPTABLE</v>
      </c>
      <c r="J5169" s="33">
        <v>43596.227083333331</v>
      </c>
      <c r="K5169" s="33">
        <v>43596.239583333336</v>
      </c>
      <c r="L5169" s="51">
        <f t="shared" si="658"/>
        <v>1.2500000004365575E-2</v>
      </c>
      <c r="M5169" s="31" t="str">
        <f t="shared" si="659"/>
        <v>TRUE</v>
      </c>
      <c r="N5169" s="31" t="s">
        <v>41</v>
      </c>
      <c r="O5169" s="29" t="s">
        <v>2308</v>
      </c>
      <c r="P5169"/>
      <c r="Q5169"/>
      <c r="R5169"/>
      <c r="S5169"/>
      <c r="T5169"/>
      <c r="U5169"/>
      <c r="V5169"/>
      <c r="W5169"/>
    </row>
    <row r="5170" spans="1:23" ht="27" customHeight="1" thickBot="1" x14ac:dyDescent="0.3">
      <c r="A5170" s="98">
        <v>21141</v>
      </c>
      <c r="B5170" s="78">
        <v>5364</v>
      </c>
      <c r="C5170" s="79" t="s">
        <v>51</v>
      </c>
      <c r="D5170" s="80">
        <v>43596.270833333336</v>
      </c>
      <c r="E5170" s="78" t="s">
        <v>39</v>
      </c>
      <c r="F5170" s="33">
        <v>43596.237500000003</v>
      </c>
      <c r="G5170" s="51">
        <f t="shared" si="651"/>
        <v>3.3333333332848269E-2</v>
      </c>
      <c r="H5170" s="31" t="str">
        <f t="shared" si="650"/>
        <v>TOO LATE</v>
      </c>
      <c r="J5170" s="33">
        <v>43596.268055555556</v>
      </c>
      <c r="K5170" s="33">
        <v>43596.276388888888</v>
      </c>
      <c r="L5170" s="51">
        <f t="shared" si="658"/>
        <v>8.333333331393078E-3</v>
      </c>
      <c r="M5170" s="31" t="str">
        <f t="shared" si="659"/>
        <v>TRUE</v>
      </c>
      <c r="N5170" s="31" t="s">
        <v>39</v>
      </c>
      <c r="O5170" s="29" t="s">
        <v>2309</v>
      </c>
      <c r="P5170"/>
      <c r="Q5170"/>
      <c r="R5170"/>
      <c r="S5170"/>
      <c r="T5170"/>
      <c r="U5170"/>
      <c r="V5170"/>
      <c r="W5170"/>
    </row>
    <row r="5171" spans="1:23" ht="27" customHeight="1" thickBot="1" x14ac:dyDescent="0.3">
      <c r="A5171" s="98">
        <v>21140</v>
      </c>
      <c r="B5171" s="78">
        <v>5365</v>
      </c>
      <c r="C5171" s="79" t="s">
        <v>98</v>
      </c>
      <c r="D5171" s="80">
        <v>43596.652777777781</v>
      </c>
      <c r="E5171" s="78" t="s">
        <v>41</v>
      </c>
      <c r="F5171" s="33">
        <v>43596.431250000001</v>
      </c>
      <c r="G5171" s="51">
        <f t="shared" si="651"/>
        <v>0.22152777777955635</v>
      </c>
      <c r="H5171" s="31" t="str">
        <f t="shared" si="650"/>
        <v>ACCEPTABLE</v>
      </c>
      <c r="J5171" s="33">
        <v>43596.637499999997</v>
      </c>
      <c r="K5171" s="33">
        <v>43596.645833333336</v>
      </c>
      <c r="L5171" s="51">
        <f t="shared" si="658"/>
        <v>8.3333333386690356E-3</v>
      </c>
      <c r="M5171" s="31" t="str">
        <f t="shared" si="659"/>
        <v>TRUE</v>
      </c>
      <c r="N5171" s="31" t="s">
        <v>41</v>
      </c>
      <c r="O5171" s="29" t="s">
        <v>398</v>
      </c>
      <c r="P5171"/>
      <c r="Q5171"/>
      <c r="R5171"/>
      <c r="S5171"/>
      <c r="T5171"/>
      <c r="U5171"/>
      <c r="V5171"/>
      <c r="W5171"/>
    </row>
    <row r="5172" spans="1:23" ht="27" customHeight="1" thickBot="1" x14ac:dyDescent="0.3">
      <c r="A5172" s="98">
        <v>21140</v>
      </c>
      <c r="B5172" s="78">
        <v>5366</v>
      </c>
      <c r="C5172" s="79" t="s">
        <v>1905</v>
      </c>
      <c r="D5172" s="80">
        <v>43596.680555555555</v>
      </c>
      <c r="E5172" s="78" t="s">
        <v>39</v>
      </c>
      <c r="F5172" s="33">
        <v>43596.431250000001</v>
      </c>
      <c r="G5172" s="51">
        <f t="shared" si="651"/>
        <v>0.24930555555329192</v>
      </c>
      <c r="H5172" s="31" t="str">
        <f t="shared" si="650"/>
        <v>ACCEPTABLE</v>
      </c>
      <c r="J5172" s="33">
        <v>43596.680555555555</v>
      </c>
      <c r="K5172" s="33">
        <v>43596.692361111112</v>
      </c>
      <c r="L5172" s="51">
        <f t="shared" si="658"/>
        <v>1.1805555557657499E-2</v>
      </c>
      <c r="M5172" s="31" t="str">
        <f t="shared" si="659"/>
        <v>TRUE</v>
      </c>
      <c r="N5172" s="31" t="s">
        <v>39</v>
      </c>
      <c r="O5172" s="29" t="s">
        <v>2310</v>
      </c>
      <c r="P5172"/>
      <c r="Q5172"/>
      <c r="R5172"/>
      <c r="S5172"/>
      <c r="T5172"/>
      <c r="U5172"/>
      <c r="V5172"/>
      <c r="W5172"/>
    </row>
    <row r="5173" spans="1:23" ht="27" customHeight="1" thickBot="1" x14ac:dyDescent="0.3">
      <c r="A5173" s="98">
        <v>21142</v>
      </c>
      <c r="B5173" s="78">
        <v>5367</v>
      </c>
      <c r="C5173" s="79" t="s">
        <v>1905</v>
      </c>
      <c r="D5173" s="80">
        <v>43596.736111111109</v>
      </c>
      <c r="E5173" s="78" t="s">
        <v>41</v>
      </c>
      <c r="F5173" s="33">
        <v>43596.431250000001</v>
      </c>
      <c r="G5173" s="51">
        <f t="shared" si="651"/>
        <v>0.30486111110803904</v>
      </c>
      <c r="H5173" s="31" t="str">
        <f t="shared" si="650"/>
        <v>ACCEPTABLE</v>
      </c>
      <c r="J5173" s="33">
        <v>43596.712500000001</v>
      </c>
      <c r="K5173" s="33">
        <v>43596.722916666666</v>
      </c>
      <c r="L5173" s="51">
        <f t="shared" si="658"/>
        <v>1.0416666664241347E-2</v>
      </c>
      <c r="M5173" s="31" t="str">
        <f t="shared" si="659"/>
        <v>TRUE</v>
      </c>
      <c r="N5173" s="31" t="s">
        <v>41</v>
      </c>
      <c r="O5173" s="29" t="s">
        <v>1936</v>
      </c>
      <c r="P5173"/>
      <c r="Q5173"/>
      <c r="R5173"/>
      <c r="S5173"/>
      <c r="T5173"/>
      <c r="U5173"/>
      <c r="V5173"/>
      <c r="W5173"/>
    </row>
    <row r="5174" spans="1:23" ht="27" customHeight="1" thickBot="1" x14ac:dyDescent="0.3">
      <c r="A5174" s="98">
        <v>21142</v>
      </c>
      <c r="B5174" s="78">
        <v>5368</v>
      </c>
      <c r="C5174" s="79" t="s">
        <v>98</v>
      </c>
      <c r="D5174" s="80">
        <v>43596.770833333336</v>
      </c>
      <c r="E5174" s="78" t="s">
        <v>39</v>
      </c>
      <c r="F5174" s="33">
        <v>43596.431250000001</v>
      </c>
      <c r="G5174" s="51">
        <f t="shared" si="651"/>
        <v>0.33958333333430346</v>
      </c>
      <c r="H5174" s="31" t="str">
        <f t="shared" si="650"/>
        <v>ACCEPTABLE</v>
      </c>
      <c r="J5174" s="33">
        <v>43596.752083333333</v>
      </c>
      <c r="K5174" s="33">
        <v>43596.760416666664</v>
      </c>
      <c r="L5174" s="51">
        <f t="shared" si="658"/>
        <v>8.333333331393078E-3</v>
      </c>
      <c r="M5174" s="31" t="str">
        <f t="shared" si="659"/>
        <v>TRUE</v>
      </c>
      <c r="N5174" s="31" t="s">
        <v>39</v>
      </c>
      <c r="O5174" s="29" t="s">
        <v>398</v>
      </c>
      <c r="P5174"/>
      <c r="Q5174"/>
      <c r="R5174"/>
      <c r="S5174"/>
      <c r="T5174"/>
      <c r="U5174"/>
      <c r="V5174"/>
      <c r="W5174"/>
    </row>
    <row r="5175" spans="1:23" ht="27" customHeight="1" thickBot="1" x14ac:dyDescent="0.3">
      <c r="A5175" s="181">
        <v>21141</v>
      </c>
      <c r="B5175" s="74">
        <v>5369</v>
      </c>
      <c r="C5175" s="75" t="s">
        <v>99</v>
      </c>
      <c r="D5175" s="76">
        <v>43597.215277777781</v>
      </c>
      <c r="E5175" s="74" t="s">
        <v>41</v>
      </c>
      <c r="F5175" s="33">
        <v>43596.658333333333</v>
      </c>
      <c r="G5175" s="51">
        <f t="shared" si="651"/>
        <v>0.55694444444816327</v>
      </c>
      <c r="H5175" s="31" t="str">
        <f t="shared" ref="H5175:H5232" si="660">IF(D5175-F5175&lt;0,"TOO LATE",IF(G5175="","",IF(OR(DAY(D5175-F5175)&gt;1,AND(HOUR(D5175-F5175)&gt;HOUR("0:59"),(SIGN(D5175-F5175)=1))),"ACCEPTABLE","TOO LATE")))</f>
        <v>ACCEPTABLE</v>
      </c>
      <c r="J5175" s="33">
        <v>43597.219444444447</v>
      </c>
      <c r="K5175" s="33">
        <v>43597.227777777778</v>
      </c>
      <c r="L5175" s="51">
        <f t="shared" si="658"/>
        <v>8.333333331393078E-3</v>
      </c>
      <c r="M5175" s="31" t="str">
        <f t="shared" si="659"/>
        <v>TRUE</v>
      </c>
      <c r="N5175" s="31" t="s">
        <v>41</v>
      </c>
      <c r="O5175" s="29" t="s">
        <v>1874</v>
      </c>
      <c r="P5175"/>
      <c r="Q5175"/>
      <c r="R5175"/>
      <c r="S5175"/>
      <c r="T5175"/>
      <c r="U5175"/>
      <c r="V5175"/>
      <c r="W5175"/>
    </row>
    <row r="5176" spans="1:23" ht="27" customHeight="1" thickBot="1" x14ac:dyDescent="0.3">
      <c r="A5176" s="97">
        <v>21141</v>
      </c>
      <c r="B5176" s="74">
        <v>5370</v>
      </c>
      <c r="C5176" s="75" t="s">
        <v>2290</v>
      </c>
      <c r="D5176" s="76">
        <v>43597.243055555555</v>
      </c>
      <c r="E5176" s="74" t="s">
        <v>39</v>
      </c>
      <c r="F5176" s="33">
        <v>43596.658333333333</v>
      </c>
      <c r="G5176" s="51">
        <f t="shared" si="651"/>
        <v>0.58472222222189885</v>
      </c>
      <c r="H5176" s="31" t="str">
        <f t="shared" si="660"/>
        <v>ACCEPTABLE</v>
      </c>
      <c r="J5176" s="33">
        <v>43597.25277777778</v>
      </c>
      <c r="K5176" s="33">
        <v>43597.26458333333</v>
      </c>
      <c r="L5176" s="51">
        <f t="shared" si="658"/>
        <v>1.1805555550381541E-2</v>
      </c>
      <c r="M5176" s="31" t="str">
        <f t="shared" si="659"/>
        <v>TRUE</v>
      </c>
      <c r="N5176" s="31" t="s">
        <v>39</v>
      </c>
      <c r="O5176" s="29" t="s">
        <v>2301</v>
      </c>
      <c r="P5176"/>
      <c r="Q5176"/>
      <c r="R5176"/>
      <c r="S5176"/>
      <c r="T5176"/>
      <c r="U5176"/>
      <c r="V5176"/>
      <c r="W5176"/>
    </row>
    <row r="5177" spans="1:23" ht="27" customHeight="1" thickBot="1" x14ac:dyDescent="0.3">
      <c r="A5177" s="98">
        <v>21143</v>
      </c>
      <c r="B5177" s="78">
        <v>5371</v>
      </c>
      <c r="C5177" s="79" t="s">
        <v>2236</v>
      </c>
      <c r="D5177" s="80">
        <v>43597.298611111109</v>
      </c>
      <c r="E5177" s="78" t="s">
        <v>41</v>
      </c>
      <c r="F5177" s="33">
        <v>43597.211805555555</v>
      </c>
      <c r="G5177" s="51">
        <f t="shared" si="651"/>
        <v>8.6805555554747116E-2</v>
      </c>
      <c r="H5177" s="31" t="str">
        <f t="shared" si="660"/>
        <v>ACCEPTABLE</v>
      </c>
      <c r="J5177" s="33">
        <v>43597.293749999997</v>
      </c>
      <c r="K5177" s="33">
        <v>43597.305555555555</v>
      </c>
      <c r="L5177" s="51">
        <f t="shared" si="658"/>
        <v>1.1805555557657499E-2</v>
      </c>
      <c r="M5177" s="31" t="str">
        <f t="shared" si="659"/>
        <v>TRUE</v>
      </c>
      <c r="N5177" s="31" t="s">
        <v>41</v>
      </c>
      <c r="O5177" s="29" t="s">
        <v>91</v>
      </c>
      <c r="P5177"/>
      <c r="Q5177"/>
      <c r="R5177"/>
      <c r="S5177"/>
      <c r="T5177"/>
      <c r="U5177"/>
      <c r="V5177"/>
      <c r="W5177"/>
    </row>
    <row r="5178" spans="1:23" ht="27" customHeight="1" thickBot="1" x14ac:dyDescent="0.3">
      <c r="A5178" s="98">
        <v>21143</v>
      </c>
      <c r="B5178" s="78">
        <v>5372</v>
      </c>
      <c r="C5178" s="79" t="s">
        <v>1905</v>
      </c>
      <c r="D5178" s="80">
        <v>43597.322916666664</v>
      </c>
      <c r="E5178" s="78" t="s">
        <v>39</v>
      </c>
      <c r="F5178" s="33">
        <v>43597.211805555555</v>
      </c>
      <c r="G5178" s="51">
        <f t="shared" si="651"/>
        <v>0.11111111110949423</v>
      </c>
      <c r="H5178" s="31" t="str">
        <f t="shared" si="660"/>
        <v>ACCEPTABLE</v>
      </c>
      <c r="J5178" s="33">
        <v>43597.320833333331</v>
      </c>
      <c r="K5178" s="33">
        <v>43597.332638888889</v>
      </c>
      <c r="L5178" s="51">
        <f t="shared" si="658"/>
        <v>1.1805555557657499E-2</v>
      </c>
      <c r="M5178" s="31" t="str">
        <f t="shared" si="659"/>
        <v>TRUE</v>
      </c>
      <c r="N5178" s="31" t="s">
        <v>39</v>
      </c>
      <c r="O5178" s="29" t="s">
        <v>91</v>
      </c>
      <c r="P5178"/>
      <c r="Q5178"/>
      <c r="R5178"/>
      <c r="S5178"/>
      <c r="T5178"/>
      <c r="U5178"/>
      <c r="V5178"/>
      <c r="W5178"/>
    </row>
    <row r="5179" spans="1:23" ht="27" customHeight="1" thickBot="1" x14ac:dyDescent="0.3">
      <c r="A5179" s="98">
        <v>21142</v>
      </c>
      <c r="B5179" s="78">
        <v>5373</v>
      </c>
      <c r="C5179" s="79" t="s">
        <v>98</v>
      </c>
      <c r="D5179" s="80">
        <v>43597.694444444445</v>
      </c>
      <c r="E5179" s="78" t="s">
        <v>41</v>
      </c>
      <c r="F5179" s="33">
        <v>43597.211805555555</v>
      </c>
      <c r="G5179" s="51">
        <f t="shared" si="651"/>
        <v>0.48263888889050577</v>
      </c>
      <c r="H5179" s="31" t="str">
        <f t="shared" si="660"/>
        <v>ACCEPTABLE</v>
      </c>
      <c r="J5179" s="33">
        <v>43597.71875</v>
      </c>
      <c r="K5179" s="33">
        <v>43597.728472222225</v>
      </c>
      <c r="L5179" s="51">
        <f t="shared" si="658"/>
        <v>9.7222222248092294E-3</v>
      </c>
      <c r="M5179" s="31" t="str">
        <f t="shared" si="659"/>
        <v>TRUE</v>
      </c>
      <c r="N5179" s="31" t="s">
        <v>41</v>
      </c>
      <c r="O5179" s="29" t="s">
        <v>398</v>
      </c>
      <c r="P5179"/>
      <c r="Q5179"/>
      <c r="R5179"/>
      <c r="S5179"/>
      <c r="T5179"/>
      <c r="U5179"/>
      <c r="V5179"/>
      <c r="W5179"/>
    </row>
    <row r="5180" spans="1:23" ht="27" customHeight="1" thickBot="1" x14ac:dyDescent="0.3">
      <c r="A5180" s="98">
        <v>21142</v>
      </c>
      <c r="B5180" s="78">
        <v>5374</v>
      </c>
      <c r="C5180" s="79" t="s">
        <v>2236</v>
      </c>
      <c r="D5180" s="80">
        <v>43597.722222222219</v>
      </c>
      <c r="E5180" s="78" t="s">
        <v>39</v>
      </c>
      <c r="F5180" s="33">
        <v>43597.211805555555</v>
      </c>
      <c r="G5180" s="51">
        <f t="shared" si="651"/>
        <v>0.51041666666424135</v>
      </c>
      <c r="H5180" s="31" t="str">
        <f t="shared" si="660"/>
        <v>ACCEPTABLE</v>
      </c>
      <c r="J5180" s="33">
        <v>43597.755555555559</v>
      </c>
      <c r="K5180" s="33">
        <v>43597.762499999997</v>
      </c>
      <c r="L5180" s="51">
        <f t="shared" si="658"/>
        <v>6.9444444379769266E-3</v>
      </c>
      <c r="M5180" s="31" t="str">
        <f t="shared" si="659"/>
        <v>TRUE</v>
      </c>
      <c r="N5180" s="31" t="s">
        <v>39</v>
      </c>
      <c r="O5180" s="29" t="s">
        <v>2311</v>
      </c>
      <c r="P5180"/>
      <c r="Q5180"/>
      <c r="R5180"/>
      <c r="S5180"/>
      <c r="T5180"/>
      <c r="U5180"/>
      <c r="V5180"/>
      <c r="W5180"/>
    </row>
    <row r="5181" spans="1:23" ht="27" customHeight="1" thickBot="1" x14ac:dyDescent="0.3">
      <c r="A5181" s="97">
        <v>21144</v>
      </c>
      <c r="B5181" s="74">
        <v>5375</v>
      </c>
      <c r="C5181" s="75" t="s">
        <v>2290</v>
      </c>
      <c r="D5181" s="76">
        <v>43598.236111111109</v>
      </c>
      <c r="E5181" s="74" t="s">
        <v>41</v>
      </c>
      <c r="F5181" s="33">
        <v>43597.787499999999</v>
      </c>
      <c r="G5181" s="51">
        <f t="shared" si="651"/>
        <v>0.44861111111094942</v>
      </c>
      <c r="H5181" s="31" t="str">
        <f t="shared" si="660"/>
        <v>ACCEPTABLE</v>
      </c>
      <c r="J5181" s="33">
        <v>43598.229166666664</v>
      </c>
      <c r="K5181" s="33">
        <v>43598.238888888889</v>
      </c>
      <c r="L5181" s="51">
        <f t="shared" si="658"/>
        <v>9.7222222248092294E-3</v>
      </c>
      <c r="M5181" s="31" t="str">
        <f t="shared" si="659"/>
        <v>TRUE</v>
      </c>
      <c r="N5181" s="31" t="s">
        <v>41</v>
      </c>
      <c r="O5181" s="29" t="s">
        <v>2312</v>
      </c>
      <c r="P5181"/>
      <c r="Q5181"/>
      <c r="R5181"/>
      <c r="S5181"/>
      <c r="T5181"/>
      <c r="U5181"/>
      <c r="V5181"/>
      <c r="W5181"/>
    </row>
    <row r="5182" spans="1:23" ht="27" customHeight="1" thickBot="1" x14ac:dyDescent="0.3">
      <c r="A5182" s="98">
        <v>21144</v>
      </c>
      <c r="B5182" s="78">
        <v>5376</v>
      </c>
      <c r="C5182" s="79" t="s">
        <v>99</v>
      </c>
      <c r="D5182" s="80">
        <v>43598.270833333336</v>
      </c>
      <c r="E5182" s="78" t="s">
        <v>39</v>
      </c>
      <c r="F5182" s="33">
        <v>43597.787499999999</v>
      </c>
      <c r="G5182" s="51">
        <f t="shared" si="651"/>
        <v>0.48333333333721384</v>
      </c>
      <c r="H5182" s="31" t="str">
        <f t="shared" si="660"/>
        <v>ACCEPTABLE</v>
      </c>
      <c r="J5182" s="33">
        <v>43598.261805555558</v>
      </c>
      <c r="K5182" s="33">
        <v>43598.270833333336</v>
      </c>
      <c r="L5182" s="51">
        <f t="shared" si="658"/>
        <v>9.0277777781011537E-3</v>
      </c>
      <c r="M5182" s="31" t="str">
        <f t="shared" si="659"/>
        <v>TRUE</v>
      </c>
      <c r="N5182" s="31" t="s">
        <v>39</v>
      </c>
      <c r="O5182" s="29" t="s">
        <v>2313</v>
      </c>
      <c r="P5182"/>
      <c r="Q5182"/>
      <c r="R5182"/>
      <c r="S5182"/>
      <c r="T5182"/>
      <c r="U5182"/>
      <c r="V5182"/>
      <c r="W5182"/>
    </row>
    <row r="5183" spans="1:23" ht="27" customHeight="1" thickBot="1" x14ac:dyDescent="0.3">
      <c r="A5183" s="97">
        <v>21145</v>
      </c>
      <c r="B5183" s="74">
        <v>5377</v>
      </c>
      <c r="C5183" s="75" t="s">
        <v>2314</v>
      </c>
      <c r="D5183" s="76">
        <v>43599.013888888891</v>
      </c>
      <c r="E5183" s="74" t="s">
        <v>41</v>
      </c>
      <c r="F5183" s="33">
        <v>43598.758333333331</v>
      </c>
      <c r="G5183" s="51">
        <f t="shared" si="651"/>
        <v>0.25555555555911269</v>
      </c>
      <c r="H5183" s="31" t="str">
        <f t="shared" si="660"/>
        <v>ACCEPTABLE</v>
      </c>
      <c r="J5183" s="33">
        <v>43599.041666666664</v>
      </c>
      <c r="K5183" s="33">
        <v>43599.047222222223</v>
      </c>
      <c r="L5183" s="51">
        <f t="shared" si="658"/>
        <v>5.5555555591126904E-3</v>
      </c>
      <c r="M5183" s="31" t="str">
        <f t="shared" si="659"/>
        <v>TRUE</v>
      </c>
      <c r="N5183" s="31" t="s">
        <v>41</v>
      </c>
      <c r="O5183" s="29" t="s">
        <v>2315</v>
      </c>
      <c r="P5183"/>
      <c r="Q5183"/>
      <c r="R5183"/>
      <c r="S5183"/>
      <c r="T5183"/>
      <c r="U5183"/>
      <c r="V5183"/>
      <c r="W5183"/>
    </row>
    <row r="5184" spans="1:23" ht="27" customHeight="1" thickBot="1" x14ac:dyDescent="0.3">
      <c r="A5184" s="97">
        <v>21145</v>
      </c>
      <c r="B5184" s="74">
        <v>5378</v>
      </c>
      <c r="C5184" s="75" t="s">
        <v>43</v>
      </c>
      <c r="D5184" s="76">
        <v>43599.048611111109</v>
      </c>
      <c r="E5184" s="74" t="s">
        <v>39</v>
      </c>
      <c r="F5184" s="33">
        <v>43598.758333333331</v>
      </c>
      <c r="G5184" s="51">
        <f t="shared" si="651"/>
        <v>0.29027777777810115</v>
      </c>
      <c r="H5184" s="31" t="str">
        <f t="shared" si="660"/>
        <v>ACCEPTABLE</v>
      </c>
      <c r="J5184" s="33">
        <v>43599.088194444441</v>
      </c>
      <c r="K5184" s="33">
        <v>43599.097222222219</v>
      </c>
      <c r="L5184" s="51">
        <f t="shared" si="658"/>
        <v>9.0277777781011537E-3</v>
      </c>
      <c r="M5184" s="31" t="str">
        <f t="shared" si="659"/>
        <v>TRUE</v>
      </c>
      <c r="N5184" s="31" t="s">
        <v>39</v>
      </c>
      <c r="O5184" s="29" t="s">
        <v>398</v>
      </c>
      <c r="P5184"/>
      <c r="Q5184"/>
      <c r="R5184"/>
      <c r="S5184"/>
      <c r="T5184"/>
      <c r="U5184"/>
      <c r="V5184"/>
      <c r="W5184"/>
    </row>
    <row r="5185" spans="1:23" ht="27" customHeight="1" thickBot="1" x14ac:dyDescent="0.3">
      <c r="A5185" s="98">
        <v>21144</v>
      </c>
      <c r="B5185" s="78">
        <v>5379</v>
      </c>
      <c r="C5185" s="79" t="s">
        <v>99</v>
      </c>
      <c r="D5185" s="80">
        <v>43600.652777777781</v>
      </c>
      <c r="E5185" s="78" t="s">
        <v>41</v>
      </c>
      <c r="F5185" s="33">
        <v>43600.515277777777</v>
      </c>
      <c r="G5185" s="51">
        <f t="shared" si="651"/>
        <v>0.13750000000436557</v>
      </c>
      <c r="H5185" s="31" t="str">
        <f t="shared" si="660"/>
        <v>ACCEPTABLE</v>
      </c>
      <c r="J5185" s="33">
        <v>43600.65</v>
      </c>
      <c r="K5185" s="33">
        <v>43600.658333333333</v>
      </c>
      <c r="L5185" s="51">
        <f t="shared" si="658"/>
        <v>8.333333331393078E-3</v>
      </c>
      <c r="M5185" s="31" t="str">
        <f t="shared" si="659"/>
        <v>TRUE</v>
      </c>
      <c r="N5185" s="31" t="s">
        <v>41</v>
      </c>
      <c r="O5185" s="29" t="s">
        <v>542</v>
      </c>
      <c r="P5185"/>
      <c r="Q5185"/>
      <c r="R5185"/>
      <c r="S5185"/>
      <c r="T5185"/>
      <c r="U5185"/>
      <c r="V5185"/>
      <c r="W5185"/>
    </row>
    <row r="5186" spans="1:23" ht="27" customHeight="1" thickBot="1" x14ac:dyDescent="0.3">
      <c r="A5186" s="98">
        <v>21144</v>
      </c>
      <c r="B5186" s="78">
        <v>5380</v>
      </c>
      <c r="C5186" s="79" t="s">
        <v>2290</v>
      </c>
      <c r="D5186" s="80">
        <v>43600.680555555555</v>
      </c>
      <c r="E5186" s="78" t="s">
        <v>39</v>
      </c>
      <c r="F5186" s="33">
        <v>43600.515277777777</v>
      </c>
      <c r="G5186" s="51">
        <f t="shared" si="651"/>
        <v>0.16527777777810115</v>
      </c>
      <c r="H5186" s="31" t="str">
        <f t="shared" si="660"/>
        <v>ACCEPTABLE</v>
      </c>
      <c r="J5186" s="33">
        <v>43600.679861111108</v>
      </c>
      <c r="K5186" s="33">
        <v>43600.695138888892</v>
      </c>
      <c r="L5186" s="51">
        <f t="shared" si="658"/>
        <v>1.527777778392192E-2</v>
      </c>
      <c r="M5186" s="31" t="str">
        <f t="shared" si="659"/>
        <v>TRUE</v>
      </c>
      <c r="N5186" s="31" t="s">
        <v>39</v>
      </c>
      <c r="O5186" s="29" t="s">
        <v>2316</v>
      </c>
      <c r="P5186"/>
      <c r="Q5186"/>
      <c r="R5186"/>
      <c r="S5186"/>
      <c r="T5186"/>
      <c r="U5186"/>
      <c r="V5186"/>
      <c r="W5186"/>
    </row>
    <row r="5187" spans="1:23" ht="27" customHeight="1" thickBot="1" x14ac:dyDescent="0.3">
      <c r="A5187" s="97">
        <v>21146</v>
      </c>
      <c r="B5187" s="74">
        <v>5381</v>
      </c>
      <c r="C5187" s="75" t="s">
        <v>1905</v>
      </c>
      <c r="D5187" s="76">
        <v>43600.861111111109</v>
      </c>
      <c r="E5187" s="74" t="s">
        <v>41</v>
      </c>
      <c r="F5187" s="33">
        <v>43600.78125</v>
      </c>
      <c r="G5187" s="51">
        <f t="shared" si="651"/>
        <v>7.9861111109494232E-2</v>
      </c>
      <c r="H5187" s="31" t="str">
        <f t="shared" si="660"/>
        <v>ACCEPTABLE</v>
      </c>
      <c r="J5187" s="33">
        <v>43600.84097222222</v>
      </c>
      <c r="K5187" s="33">
        <v>43600.850694444445</v>
      </c>
      <c r="L5187" s="51">
        <f t="shared" si="658"/>
        <v>9.7222222248092294E-3</v>
      </c>
      <c r="M5187" s="31" t="str">
        <f t="shared" si="659"/>
        <v>TRUE</v>
      </c>
      <c r="N5187" s="31" t="s">
        <v>41</v>
      </c>
      <c r="O5187" s="29" t="s">
        <v>844</v>
      </c>
      <c r="P5187"/>
      <c r="Q5187"/>
      <c r="R5187"/>
      <c r="S5187"/>
      <c r="T5187"/>
      <c r="U5187"/>
      <c r="V5187"/>
      <c r="W5187"/>
    </row>
    <row r="5188" spans="1:23" ht="27" customHeight="1" thickBot="1" x14ac:dyDescent="0.3">
      <c r="A5188" s="97">
        <v>21146</v>
      </c>
      <c r="B5188" s="74">
        <v>5382</v>
      </c>
      <c r="C5188" s="75" t="s">
        <v>43</v>
      </c>
      <c r="D5188" s="76">
        <v>43600.895833333336</v>
      </c>
      <c r="E5188" s="74" t="s">
        <v>39</v>
      </c>
      <c r="F5188" s="33">
        <v>43600.78125</v>
      </c>
      <c r="G5188" s="51">
        <f t="shared" si="651"/>
        <v>0.11458333333575865</v>
      </c>
      <c r="H5188" s="31" t="str">
        <f t="shared" si="660"/>
        <v>ACCEPTABLE</v>
      </c>
      <c r="J5188" s="33">
        <v>43600.877083333333</v>
      </c>
      <c r="K5188" s="33">
        <v>43600.885416666664</v>
      </c>
      <c r="L5188" s="51">
        <f t="shared" si="658"/>
        <v>8.333333331393078E-3</v>
      </c>
      <c r="M5188" s="31" t="str">
        <f t="shared" si="659"/>
        <v>TRUE</v>
      </c>
      <c r="N5188" s="31" t="s">
        <v>39</v>
      </c>
      <c r="O5188" s="29" t="s">
        <v>398</v>
      </c>
      <c r="P5188"/>
      <c r="Q5188"/>
      <c r="R5188"/>
      <c r="S5188"/>
      <c r="T5188"/>
      <c r="U5188"/>
      <c r="V5188"/>
      <c r="W5188"/>
    </row>
    <row r="5189" spans="1:23" ht="27" customHeight="1" thickBot="1" x14ac:dyDescent="0.3">
      <c r="A5189" s="97">
        <v>21147</v>
      </c>
      <c r="B5189" s="74">
        <v>5383</v>
      </c>
      <c r="C5189" s="75" t="s">
        <v>1905</v>
      </c>
      <c r="D5189" s="76">
        <v>43601.166666666664</v>
      </c>
      <c r="E5189" s="74" t="s">
        <v>41</v>
      </c>
      <c r="F5189" s="33">
        <v>43600.78125</v>
      </c>
      <c r="G5189" s="51">
        <f t="shared" si="651"/>
        <v>0.38541666666424135</v>
      </c>
      <c r="H5189" s="31" t="str">
        <f t="shared" si="660"/>
        <v>ACCEPTABLE</v>
      </c>
      <c r="J5189" s="33">
        <v>43601.160416666666</v>
      </c>
      <c r="K5189" s="33">
        <v>43601.171527777777</v>
      </c>
      <c r="L5189" s="51">
        <f t="shared" si="658"/>
        <v>1.1111111110949423E-2</v>
      </c>
      <c r="M5189" s="31" t="str">
        <f t="shared" si="659"/>
        <v>TRUE</v>
      </c>
      <c r="N5189" s="31" t="s">
        <v>41</v>
      </c>
      <c r="O5189" s="29" t="s">
        <v>2317</v>
      </c>
      <c r="P5189"/>
      <c r="Q5189"/>
      <c r="R5189"/>
      <c r="S5189"/>
      <c r="T5189"/>
      <c r="U5189"/>
      <c r="V5189"/>
      <c r="W5189"/>
    </row>
    <row r="5190" spans="1:23" ht="27" customHeight="1" thickBot="1" x14ac:dyDescent="0.3">
      <c r="A5190" s="97">
        <v>21147</v>
      </c>
      <c r="B5190" s="74">
        <v>5384</v>
      </c>
      <c r="C5190" s="75" t="s">
        <v>1905</v>
      </c>
      <c r="D5190" s="76">
        <v>43601.184027777781</v>
      </c>
      <c r="E5190" s="74" t="s">
        <v>39</v>
      </c>
      <c r="F5190" s="33">
        <v>43600.78125</v>
      </c>
      <c r="G5190" s="51">
        <f t="shared" si="651"/>
        <v>0.40277777778101154</v>
      </c>
      <c r="H5190" s="31" t="str">
        <f t="shared" si="660"/>
        <v>ACCEPTABLE</v>
      </c>
      <c r="J5190" s="33">
        <v>43601.188194444447</v>
      </c>
      <c r="K5190" s="33">
        <v>43601.197222222225</v>
      </c>
      <c r="L5190" s="51">
        <f t="shared" si="658"/>
        <v>9.0277777781011537E-3</v>
      </c>
      <c r="M5190" s="31" t="str">
        <f t="shared" si="659"/>
        <v>TRUE</v>
      </c>
      <c r="N5190" s="31" t="s">
        <v>39</v>
      </c>
      <c r="O5190" s="29" t="s">
        <v>2317</v>
      </c>
      <c r="P5190"/>
      <c r="Q5190"/>
      <c r="R5190"/>
      <c r="S5190"/>
      <c r="T5190"/>
      <c r="U5190"/>
      <c r="V5190"/>
      <c r="W5190"/>
    </row>
    <row r="5191" spans="1:23" ht="27" customHeight="1" thickBot="1" x14ac:dyDescent="0.3">
      <c r="A5191" s="97">
        <v>21145</v>
      </c>
      <c r="B5191" s="74">
        <v>5385</v>
      </c>
      <c r="C5191" s="75" t="s">
        <v>43</v>
      </c>
      <c r="D5191" s="76">
        <v>43601.465277777781</v>
      </c>
      <c r="E5191" s="74" t="s">
        <v>41</v>
      </c>
      <c r="F5191" s="33">
        <v>43601.415277777778</v>
      </c>
      <c r="G5191" s="51">
        <f t="shared" si="651"/>
        <v>5.0000000002910383E-2</v>
      </c>
      <c r="H5191" s="31" t="str">
        <f t="shared" si="660"/>
        <v>ACCEPTABLE</v>
      </c>
      <c r="J5191" s="33">
        <v>43601.460416666669</v>
      </c>
      <c r="K5191" s="33">
        <v>43601.469444444447</v>
      </c>
      <c r="L5191" s="51">
        <f t="shared" si="658"/>
        <v>9.0277777781011537E-3</v>
      </c>
      <c r="M5191" s="31" t="str">
        <f t="shared" si="659"/>
        <v>TRUE</v>
      </c>
      <c r="N5191" s="31" t="s">
        <v>41</v>
      </c>
      <c r="O5191" s="29" t="s">
        <v>398</v>
      </c>
      <c r="P5191"/>
      <c r="Q5191"/>
      <c r="R5191"/>
      <c r="S5191"/>
      <c r="T5191"/>
      <c r="U5191"/>
      <c r="V5191"/>
      <c r="W5191"/>
    </row>
    <row r="5192" spans="1:23" ht="27" customHeight="1" thickBot="1" x14ac:dyDescent="0.3">
      <c r="A5192" s="97">
        <v>21145</v>
      </c>
      <c r="B5192" s="74">
        <v>5386</v>
      </c>
      <c r="C5192" s="75" t="s">
        <v>1905</v>
      </c>
      <c r="D5192" s="76">
        <v>43601.489583333336</v>
      </c>
      <c r="E5192" s="74" t="s">
        <v>39</v>
      </c>
      <c r="F5192" s="33">
        <v>43601.415277777778</v>
      </c>
      <c r="G5192" s="51">
        <f t="shared" si="651"/>
        <v>7.4305555557657499E-2</v>
      </c>
      <c r="H5192" s="31" t="str">
        <f t="shared" si="660"/>
        <v>ACCEPTABLE</v>
      </c>
      <c r="J5192" s="33">
        <v>43601.482638888891</v>
      </c>
      <c r="K5192" s="33">
        <v>43601.494444444441</v>
      </c>
      <c r="L5192" s="51">
        <f t="shared" si="658"/>
        <v>1.1805555550381541E-2</v>
      </c>
      <c r="M5192" s="31" t="str">
        <f t="shared" si="659"/>
        <v>TRUE</v>
      </c>
      <c r="N5192" s="31" t="s">
        <v>39</v>
      </c>
      <c r="O5192" s="29" t="s">
        <v>2315</v>
      </c>
      <c r="P5192"/>
      <c r="Q5192"/>
      <c r="R5192"/>
      <c r="S5192"/>
      <c r="T5192"/>
      <c r="U5192"/>
      <c r="V5192"/>
      <c r="W5192"/>
    </row>
    <row r="5193" spans="1:23" ht="27" customHeight="1" thickBot="1" x14ac:dyDescent="0.3">
      <c r="A5193" s="97">
        <v>21146</v>
      </c>
      <c r="B5193" s="74">
        <v>5387</v>
      </c>
      <c r="C5193" s="75" t="s">
        <v>43</v>
      </c>
      <c r="D5193" s="76">
        <v>43601.506944444445</v>
      </c>
      <c r="E5193" s="74" t="s">
        <v>41</v>
      </c>
      <c r="F5193" s="33">
        <v>43601.415277777778</v>
      </c>
      <c r="G5193" s="51">
        <f t="shared" si="651"/>
        <v>9.1666666667151731E-2</v>
      </c>
      <c r="H5193" s="31" t="str">
        <f t="shared" si="660"/>
        <v>ACCEPTABLE</v>
      </c>
      <c r="J5193" s="33">
        <v>43601.506249999999</v>
      </c>
      <c r="K5193" s="33">
        <v>43601.51458333333</v>
      </c>
      <c r="L5193" s="51">
        <f t="shared" si="658"/>
        <v>8.333333331393078E-3</v>
      </c>
      <c r="M5193" s="31" t="str">
        <f t="shared" si="659"/>
        <v>TRUE</v>
      </c>
      <c r="N5193" s="31" t="s">
        <v>41</v>
      </c>
      <c r="O5193" s="29" t="s">
        <v>398</v>
      </c>
      <c r="P5193"/>
      <c r="Q5193"/>
      <c r="R5193"/>
      <c r="S5193"/>
      <c r="T5193"/>
      <c r="U5193"/>
      <c r="V5193"/>
      <c r="W5193"/>
    </row>
    <row r="5194" spans="1:23" ht="27" customHeight="1" thickBot="1" x14ac:dyDescent="0.3">
      <c r="A5194" s="97">
        <v>21146</v>
      </c>
      <c r="B5194" s="74">
        <v>5388</v>
      </c>
      <c r="C5194" s="75" t="s">
        <v>1905</v>
      </c>
      <c r="D5194" s="76">
        <v>43601.53125</v>
      </c>
      <c r="E5194" s="74" t="s">
        <v>39</v>
      </c>
      <c r="F5194" s="33">
        <v>43601.415277777778</v>
      </c>
      <c r="G5194" s="51">
        <f t="shared" si="651"/>
        <v>0.11597222222189885</v>
      </c>
      <c r="H5194" s="31" t="str">
        <f t="shared" si="660"/>
        <v>ACCEPTABLE</v>
      </c>
      <c r="J5194" s="33">
        <v>43601.529861111114</v>
      </c>
      <c r="K5194" s="33">
        <v>43601.537499999999</v>
      </c>
      <c r="L5194" s="51">
        <f t="shared" si="658"/>
        <v>7.6388888846850023E-3</v>
      </c>
      <c r="M5194" s="31" t="str">
        <f t="shared" si="659"/>
        <v>TRUE</v>
      </c>
      <c r="N5194" s="31" t="s">
        <v>39</v>
      </c>
      <c r="O5194" s="29" t="s">
        <v>1725</v>
      </c>
      <c r="P5194"/>
      <c r="Q5194"/>
      <c r="R5194"/>
      <c r="S5194"/>
      <c r="T5194"/>
      <c r="U5194"/>
      <c r="V5194"/>
      <c r="W5194"/>
    </row>
    <row r="5195" spans="1:23" ht="27" customHeight="1" thickBot="1" x14ac:dyDescent="0.3">
      <c r="A5195" s="97">
        <v>21147</v>
      </c>
      <c r="B5195" s="74">
        <v>5389</v>
      </c>
      <c r="C5195" s="75" t="s">
        <v>1905</v>
      </c>
      <c r="D5195" s="76">
        <v>43601.590277777781</v>
      </c>
      <c r="E5195" s="74" t="s">
        <v>41</v>
      </c>
      <c r="F5195" s="33">
        <v>43601.415277777778</v>
      </c>
      <c r="G5195" s="51">
        <f t="shared" si="651"/>
        <v>0.17500000000291038</v>
      </c>
      <c r="H5195" s="31" t="str">
        <f t="shared" si="660"/>
        <v>ACCEPTABLE</v>
      </c>
      <c r="J5195" s="33">
        <v>43601.564583333333</v>
      </c>
      <c r="K5195" s="33">
        <v>43601.574305555558</v>
      </c>
      <c r="L5195" s="51">
        <f t="shared" si="658"/>
        <v>9.7222222248092294E-3</v>
      </c>
      <c r="M5195" s="31" t="str">
        <f t="shared" si="659"/>
        <v>TRUE</v>
      </c>
      <c r="N5195" s="31" t="s">
        <v>41</v>
      </c>
      <c r="O5195" s="29" t="s">
        <v>2317</v>
      </c>
      <c r="P5195"/>
      <c r="Q5195"/>
      <c r="R5195"/>
      <c r="S5195"/>
      <c r="T5195"/>
      <c r="U5195"/>
      <c r="V5195"/>
      <c r="W5195"/>
    </row>
    <row r="5196" spans="1:23" ht="27" customHeight="1" thickBot="1" x14ac:dyDescent="0.3">
      <c r="A5196" s="97">
        <v>21147</v>
      </c>
      <c r="B5196" s="74">
        <v>5390</v>
      </c>
      <c r="C5196" s="75" t="s">
        <v>43</v>
      </c>
      <c r="D5196" s="76">
        <v>43601.625</v>
      </c>
      <c r="E5196" s="74" t="s">
        <v>39</v>
      </c>
      <c r="F5196" s="33">
        <v>43601.415277777778</v>
      </c>
      <c r="G5196" s="51">
        <f t="shared" si="651"/>
        <v>0.20972222222189885</v>
      </c>
      <c r="H5196" s="31" t="str">
        <f t="shared" si="660"/>
        <v>ACCEPTABLE</v>
      </c>
      <c r="J5196" s="33">
        <v>43601.607638888891</v>
      </c>
      <c r="K5196" s="33">
        <v>43601.615972222222</v>
      </c>
      <c r="L5196" s="51">
        <f t="shared" si="658"/>
        <v>8.333333331393078E-3</v>
      </c>
      <c r="M5196" s="31" t="str">
        <f t="shared" si="659"/>
        <v>TRUE</v>
      </c>
      <c r="N5196" s="31" t="s">
        <v>39</v>
      </c>
      <c r="O5196" s="29" t="s">
        <v>398</v>
      </c>
      <c r="P5196"/>
      <c r="Q5196"/>
      <c r="R5196"/>
      <c r="S5196"/>
      <c r="T5196"/>
      <c r="U5196"/>
      <c r="V5196"/>
      <c r="W5196"/>
    </row>
    <row r="5197" spans="1:23" ht="27" customHeight="1" thickBot="1" x14ac:dyDescent="0.3">
      <c r="A5197" s="97">
        <v>21147</v>
      </c>
      <c r="B5197" s="74">
        <v>5391</v>
      </c>
      <c r="C5197" s="75" t="s">
        <v>43</v>
      </c>
      <c r="D5197" s="76">
        <v>43601.923611111109</v>
      </c>
      <c r="E5197" s="74" t="s">
        <v>41</v>
      </c>
      <c r="F5197" s="33">
        <v>43601.681944444441</v>
      </c>
      <c r="G5197" s="51">
        <f t="shared" si="651"/>
        <v>0.24166666666860692</v>
      </c>
      <c r="H5197" s="31" t="str">
        <f t="shared" si="660"/>
        <v>ACCEPTABLE</v>
      </c>
      <c r="J5197" s="33">
        <v>43601.942361111112</v>
      </c>
      <c r="K5197" s="33">
        <v>43601.950694444444</v>
      </c>
      <c r="L5197" s="51">
        <f t="shared" si="658"/>
        <v>8.333333331393078E-3</v>
      </c>
      <c r="M5197" s="31" t="str">
        <f t="shared" si="659"/>
        <v>TRUE</v>
      </c>
      <c r="N5197" s="31" t="s">
        <v>41</v>
      </c>
      <c r="O5197" s="29" t="s">
        <v>54</v>
      </c>
      <c r="P5197"/>
      <c r="Q5197"/>
      <c r="R5197"/>
      <c r="S5197"/>
      <c r="T5197"/>
      <c r="U5197"/>
      <c r="V5197"/>
      <c r="W5197"/>
    </row>
    <row r="5198" spans="1:23" ht="27" customHeight="1" thickBot="1" x14ac:dyDescent="0.3">
      <c r="A5198" s="97">
        <v>21147</v>
      </c>
      <c r="B5198" s="74">
        <v>5392</v>
      </c>
      <c r="C5198" s="75" t="s">
        <v>2236</v>
      </c>
      <c r="D5198" s="76">
        <v>43601.951388888891</v>
      </c>
      <c r="E5198" s="74" t="s">
        <v>39</v>
      </c>
      <c r="F5198" s="33">
        <v>43601.681944444441</v>
      </c>
      <c r="G5198" s="51">
        <f t="shared" si="651"/>
        <v>0.26944444444961846</v>
      </c>
      <c r="H5198" s="31" t="str">
        <f t="shared" si="660"/>
        <v>ACCEPTABLE</v>
      </c>
      <c r="J5198" s="33">
        <v>43601.981944444444</v>
      </c>
      <c r="K5198" s="33">
        <v>43601.99722222222</v>
      </c>
      <c r="L5198" s="51">
        <f t="shared" si="658"/>
        <v>1.5277777776645962E-2</v>
      </c>
      <c r="M5198" s="31" t="str">
        <f t="shared" si="659"/>
        <v>TRUE</v>
      </c>
      <c r="N5198" s="31" t="s">
        <v>39</v>
      </c>
      <c r="O5198" s="29" t="s">
        <v>2318</v>
      </c>
      <c r="P5198"/>
      <c r="Q5198"/>
      <c r="R5198"/>
      <c r="S5198"/>
      <c r="T5198"/>
      <c r="U5198"/>
      <c r="V5198"/>
      <c r="W5198"/>
    </row>
    <row r="5199" spans="1:23" ht="27" customHeight="1" thickBot="1" x14ac:dyDescent="0.3">
      <c r="A5199" s="98">
        <v>21148</v>
      </c>
      <c r="B5199" s="78">
        <v>5393</v>
      </c>
      <c r="C5199" s="79" t="s">
        <v>43</v>
      </c>
      <c r="D5199" s="80">
        <v>43602.694444444445</v>
      </c>
      <c r="E5199" s="78" t="s">
        <v>41</v>
      </c>
      <c r="F5199" s="33">
        <v>43602.270833333336</v>
      </c>
      <c r="G5199" s="51">
        <f t="shared" si="651"/>
        <v>0.42361111110949423</v>
      </c>
      <c r="H5199" s="31" t="str">
        <f t="shared" si="660"/>
        <v>ACCEPTABLE</v>
      </c>
      <c r="J5199" s="33">
        <v>43602.673611111109</v>
      </c>
      <c r="K5199" s="33">
        <v>43602.682638888888</v>
      </c>
      <c r="L5199" s="51">
        <f t="shared" si="658"/>
        <v>9.0277777781011537E-3</v>
      </c>
      <c r="M5199" s="31" t="str">
        <f t="shared" si="659"/>
        <v>TRUE</v>
      </c>
      <c r="N5199" s="31" t="s">
        <v>41</v>
      </c>
      <c r="O5199" s="29" t="s">
        <v>54</v>
      </c>
      <c r="P5199"/>
      <c r="Q5199"/>
      <c r="R5199"/>
      <c r="S5199"/>
      <c r="T5199"/>
      <c r="U5199"/>
      <c r="V5199"/>
      <c r="W5199"/>
    </row>
    <row r="5200" spans="1:23" ht="27" customHeight="1" thickBot="1" x14ac:dyDescent="0.3">
      <c r="A5200" s="98">
        <v>21148</v>
      </c>
      <c r="B5200" s="78">
        <v>5394</v>
      </c>
      <c r="C5200" s="79" t="s">
        <v>2236</v>
      </c>
      <c r="D5200" s="80">
        <v>43602.722222222219</v>
      </c>
      <c r="E5200" s="78" t="s">
        <v>39</v>
      </c>
      <c r="F5200" s="33">
        <v>43602.270833333336</v>
      </c>
      <c r="G5200" s="51">
        <f t="shared" ref="G5200:G5256" si="661">IF(D5200="","",D5200-F5200)</f>
        <v>0.45138888888322981</v>
      </c>
      <c r="H5200" s="31" t="str">
        <f t="shared" si="660"/>
        <v>ACCEPTABLE</v>
      </c>
      <c r="J5200" s="33">
        <v>43602.71597222222</v>
      </c>
      <c r="K5200" s="33">
        <v>43602.724999999999</v>
      </c>
      <c r="L5200" s="51">
        <f t="shared" si="658"/>
        <v>9.0277777781011537E-3</v>
      </c>
      <c r="M5200" s="31" t="str">
        <f t="shared" si="659"/>
        <v>TRUE</v>
      </c>
      <c r="N5200" s="31" t="s">
        <v>39</v>
      </c>
      <c r="O5200" s="29" t="s">
        <v>1396</v>
      </c>
      <c r="P5200"/>
      <c r="Q5200"/>
      <c r="R5200"/>
      <c r="S5200"/>
      <c r="T5200"/>
      <c r="U5200"/>
      <c r="V5200"/>
      <c r="W5200"/>
    </row>
    <row r="5201" spans="1:23" ht="27" customHeight="1" thickBot="1" x14ac:dyDescent="0.3">
      <c r="A5201" s="97">
        <v>21149</v>
      </c>
      <c r="B5201" s="74">
        <v>5395</v>
      </c>
      <c r="C5201" s="75" t="s">
        <v>2236</v>
      </c>
      <c r="D5201" s="76">
        <v>43602.739583333336</v>
      </c>
      <c r="E5201" s="74" t="s">
        <v>41</v>
      </c>
      <c r="F5201" s="33">
        <v>43602.487500000003</v>
      </c>
      <c r="G5201" s="51">
        <f t="shared" si="661"/>
        <v>0.25208333333284827</v>
      </c>
      <c r="H5201" s="31" t="str">
        <f t="shared" si="660"/>
        <v>ACCEPTABLE</v>
      </c>
      <c r="J5201" s="33">
        <v>43602.737500000003</v>
      </c>
      <c r="K5201" s="33">
        <v>43602.74722222222</v>
      </c>
      <c r="L5201" s="51">
        <f t="shared" si="658"/>
        <v>9.7222222175332718E-3</v>
      </c>
      <c r="M5201" s="31" t="str">
        <f t="shared" si="659"/>
        <v>TRUE</v>
      </c>
      <c r="N5201" s="31" t="s">
        <v>41</v>
      </c>
      <c r="O5201" s="29" t="s">
        <v>1137</v>
      </c>
      <c r="P5201"/>
      <c r="Q5201"/>
      <c r="R5201"/>
      <c r="S5201"/>
      <c r="T5201"/>
      <c r="U5201"/>
      <c r="V5201"/>
      <c r="W5201"/>
    </row>
    <row r="5202" spans="1:23" ht="27" customHeight="1" thickBot="1" x14ac:dyDescent="0.3">
      <c r="A5202" s="97">
        <v>21149</v>
      </c>
      <c r="B5202" s="74">
        <v>5396</v>
      </c>
      <c r="C5202" s="75" t="s">
        <v>2236</v>
      </c>
      <c r="D5202" s="76">
        <v>43602.767361111109</v>
      </c>
      <c r="E5202" s="74" t="s">
        <v>39</v>
      </c>
      <c r="F5202" s="33">
        <v>43602.487500000003</v>
      </c>
      <c r="G5202" s="51">
        <f t="shared" si="661"/>
        <v>0.27986111110658385</v>
      </c>
      <c r="H5202" s="31" t="str">
        <f t="shared" si="660"/>
        <v>ACCEPTABLE</v>
      </c>
      <c r="J5202" s="33">
        <v>43602.757638888892</v>
      </c>
      <c r="K5202" s="33">
        <v>43602.768750000003</v>
      </c>
      <c r="L5202" s="51">
        <f t="shared" si="658"/>
        <v>1.1111111110949423E-2</v>
      </c>
      <c r="M5202" s="31" t="str">
        <f t="shared" si="659"/>
        <v>TRUE</v>
      </c>
      <c r="N5202" s="31" t="s">
        <v>39</v>
      </c>
      <c r="O5202" s="29" t="s">
        <v>1137</v>
      </c>
      <c r="P5202"/>
      <c r="Q5202"/>
      <c r="R5202"/>
      <c r="S5202"/>
      <c r="T5202"/>
      <c r="U5202"/>
      <c r="V5202"/>
      <c r="W5202"/>
    </row>
    <row r="5203" spans="1:23" ht="27" customHeight="1" thickBot="1" x14ac:dyDescent="0.3">
      <c r="A5203" s="97">
        <v>21150</v>
      </c>
      <c r="B5203" s="74">
        <v>5397</v>
      </c>
      <c r="C5203" s="75" t="s">
        <v>1997</v>
      </c>
      <c r="D5203" s="76">
        <v>43604.524305555555</v>
      </c>
      <c r="E5203" s="74" t="s">
        <v>41</v>
      </c>
      <c r="F5203" s="33">
        <v>43604.281944444447</v>
      </c>
      <c r="G5203" s="51">
        <f t="shared" si="661"/>
        <v>0.24236111110803904</v>
      </c>
      <c r="H5203" s="31" t="str">
        <f t="shared" si="660"/>
        <v>ACCEPTABLE</v>
      </c>
      <c r="J5203" s="33">
        <v>43604.511805555558</v>
      </c>
      <c r="K5203" s="33">
        <v>43604.522916666669</v>
      </c>
      <c r="L5203" s="51">
        <f t="shared" si="658"/>
        <v>1.1111111110949423E-2</v>
      </c>
      <c r="M5203" s="31" t="str">
        <f t="shared" si="659"/>
        <v>TRUE</v>
      </c>
      <c r="N5203" s="31" t="s">
        <v>41</v>
      </c>
      <c r="O5203" s="29" t="s">
        <v>2319</v>
      </c>
      <c r="P5203"/>
      <c r="Q5203"/>
      <c r="R5203"/>
      <c r="S5203"/>
      <c r="T5203"/>
      <c r="U5203"/>
      <c r="V5203"/>
      <c r="W5203"/>
    </row>
    <row r="5204" spans="1:23" ht="27" customHeight="1" thickBot="1" x14ac:dyDescent="0.3">
      <c r="A5204" s="97">
        <v>21150</v>
      </c>
      <c r="B5204" s="74">
        <v>5398</v>
      </c>
      <c r="C5204" s="75" t="s">
        <v>51</v>
      </c>
      <c r="D5204" s="76">
        <v>43604.552083333336</v>
      </c>
      <c r="E5204" s="74" t="s">
        <v>39</v>
      </c>
      <c r="F5204" s="33">
        <v>43604.281944444447</v>
      </c>
      <c r="G5204" s="51">
        <f t="shared" si="661"/>
        <v>0.27013888888905058</v>
      </c>
      <c r="H5204" s="31" t="str">
        <f t="shared" si="660"/>
        <v>ACCEPTABLE</v>
      </c>
      <c r="J5204" s="33">
        <v>43604.548611111109</v>
      </c>
      <c r="K5204" s="33">
        <v>43604.556944444441</v>
      </c>
      <c r="L5204" s="51">
        <f t="shared" si="658"/>
        <v>8.333333331393078E-3</v>
      </c>
      <c r="M5204" s="31" t="str">
        <f t="shared" si="659"/>
        <v>TRUE</v>
      </c>
      <c r="N5204" s="31" t="s">
        <v>39</v>
      </c>
      <c r="O5204" s="29" t="s">
        <v>2320</v>
      </c>
      <c r="P5204"/>
      <c r="Q5204"/>
      <c r="R5204"/>
      <c r="S5204"/>
      <c r="T5204"/>
      <c r="U5204"/>
      <c r="V5204"/>
      <c r="W5204"/>
    </row>
    <row r="5205" spans="1:23" ht="27" customHeight="1" thickBot="1" x14ac:dyDescent="0.3">
      <c r="A5205" s="97">
        <v>21150</v>
      </c>
      <c r="B5205" s="74">
        <v>5399</v>
      </c>
      <c r="C5205" s="75" t="s">
        <v>53</v>
      </c>
      <c r="D5205" s="76">
        <v>43605.527777777781</v>
      </c>
      <c r="E5205" s="74" t="s">
        <v>41</v>
      </c>
      <c r="F5205" s="33">
        <v>43605.220833333333</v>
      </c>
      <c r="G5205" s="51">
        <f t="shared" si="661"/>
        <v>0.30694444444816327</v>
      </c>
      <c r="H5205" s="31" t="str">
        <f t="shared" si="660"/>
        <v>ACCEPTABLE</v>
      </c>
      <c r="J5205" s="33">
        <v>43605.515277777777</v>
      </c>
      <c r="K5205" s="33">
        <v>43605.523611111108</v>
      </c>
      <c r="L5205" s="51">
        <f t="shared" si="658"/>
        <v>8.333333331393078E-3</v>
      </c>
      <c r="M5205" s="31" t="str">
        <f t="shared" si="659"/>
        <v>TRUE</v>
      </c>
      <c r="N5205" s="31" t="s">
        <v>41</v>
      </c>
      <c r="O5205" s="29" t="s">
        <v>1833</v>
      </c>
      <c r="P5205"/>
      <c r="Q5205"/>
      <c r="R5205"/>
      <c r="S5205"/>
      <c r="T5205"/>
      <c r="U5205"/>
      <c r="V5205"/>
      <c r="W5205"/>
    </row>
    <row r="5206" spans="1:23" ht="27" customHeight="1" thickBot="1" x14ac:dyDescent="0.3">
      <c r="A5206" s="98">
        <v>21151</v>
      </c>
      <c r="B5206" s="78">
        <v>5402</v>
      </c>
      <c r="C5206" s="79" t="s">
        <v>43</v>
      </c>
      <c r="D5206" s="80">
        <v>43605.645833333336</v>
      </c>
      <c r="E5206" s="78" t="s">
        <v>39</v>
      </c>
      <c r="F5206" s="33">
        <v>43605.220833333333</v>
      </c>
      <c r="G5206" s="51">
        <f t="shared" si="661"/>
        <v>0.42500000000291038</v>
      </c>
      <c r="H5206" s="31" t="str">
        <f t="shared" si="660"/>
        <v>ACCEPTABLE</v>
      </c>
      <c r="J5206" s="33">
        <v>43605.602777777778</v>
      </c>
      <c r="K5206" s="33">
        <v>43605.611111111109</v>
      </c>
      <c r="L5206" s="51">
        <f t="shared" si="658"/>
        <v>8.333333331393078E-3</v>
      </c>
      <c r="M5206" s="31" t="str">
        <f t="shared" si="659"/>
        <v>TRUE</v>
      </c>
      <c r="N5206" s="31" t="s">
        <v>39</v>
      </c>
      <c r="O5206" s="29" t="s">
        <v>2322</v>
      </c>
      <c r="P5206"/>
      <c r="Q5206"/>
      <c r="R5206"/>
      <c r="S5206"/>
      <c r="T5206"/>
      <c r="U5206"/>
      <c r="V5206"/>
      <c r="W5206"/>
    </row>
    <row r="5207" spans="1:23" ht="27" customHeight="1" thickBot="1" x14ac:dyDescent="0.3">
      <c r="A5207" s="98">
        <v>21151</v>
      </c>
      <c r="B5207" s="78">
        <v>5403</v>
      </c>
      <c r="C5207" s="79" t="s">
        <v>2323</v>
      </c>
      <c r="D5207" s="80">
        <v>43605.659722222219</v>
      </c>
      <c r="E5207" s="78" t="s">
        <v>41</v>
      </c>
      <c r="F5207" s="33">
        <v>43605.731249999997</v>
      </c>
      <c r="G5207" s="51">
        <f t="shared" si="661"/>
        <v>-7.1527777778101154E-2</v>
      </c>
      <c r="H5207" s="31" t="str">
        <f t="shared" si="660"/>
        <v>TOO LATE</v>
      </c>
      <c r="J5207" s="33">
        <v>43605.740277777775</v>
      </c>
      <c r="K5207" s="33">
        <v>43605.748611111114</v>
      </c>
      <c r="L5207" s="51">
        <f t="shared" si="658"/>
        <v>8.3333333386690356E-3</v>
      </c>
      <c r="M5207" s="31" t="str">
        <f t="shared" si="659"/>
        <v>TRUE</v>
      </c>
      <c r="N5207" s="31" t="s">
        <v>41</v>
      </c>
      <c r="O5207" s="29" t="s">
        <v>2307</v>
      </c>
      <c r="P5207"/>
      <c r="Q5207"/>
      <c r="R5207"/>
      <c r="S5207"/>
      <c r="T5207"/>
      <c r="U5207"/>
      <c r="V5207"/>
      <c r="W5207"/>
    </row>
    <row r="5208" spans="1:23" ht="27" customHeight="1" thickBot="1" x14ac:dyDescent="0.3">
      <c r="A5208" s="97">
        <v>21150</v>
      </c>
      <c r="B5208" s="74">
        <v>5404</v>
      </c>
      <c r="C5208" s="75" t="s">
        <v>51</v>
      </c>
      <c r="D5208" s="76">
        <v>43605.809027777781</v>
      </c>
      <c r="E5208" s="74" t="s">
        <v>41</v>
      </c>
      <c r="F5208" s="33">
        <v>43605.731249999997</v>
      </c>
      <c r="G5208" s="51">
        <f t="shared" si="661"/>
        <v>7.777777778392192E-2</v>
      </c>
      <c r="H5208" s="31" t="str">
        <f t="shared" si="660"/>
        <v>ACCEPTABLE</v>
      </c>
      <c r="J5208" s="33">
        <v>43605.810416666667</v>
      </c>
      <c r="K5208" s="33">
        <v>43605.818749999999</v>
      </c>
      <c r="L5208" s="51">
        <f t="shared" si="658"/>
        <v>8.333333331393078E-3</v>
      </c>
      <c r="M5208" s="31" t="str">
        <f t="shared" si="659"/>
        <v>TRUE</v>
      </c>
      <c r="N5208" s="31" t="s">
        <v>41</v>
      </c>
      <c r="O5208" s="29" t="s">
        <v>2324</v>
      </c>
      <c r="P5208"/>
      <c r="Q5208"/>
      <c r="R5208"/>
      <c r="S5208"/>
      <c r="T5208"/>
      <c r="U5208"/>
      <c r="V5208"/>
      <c r="W5208"/>
    </row>
    <row r="5209" spans="1:23" ht="27" customHeight="1" thickBot="1" x14ac:dyDescent="0.3">
      <c r="A5209" s="97">
        <v>21150</v>
      </c>
      <c r="B5209" s="74">
        <v>5405</v>
      </c>
      <c r="C5209" s="75" t="s">
        <v>1997</v>
      </c>
      <c r="D5209" s="76">
        <v>43605.833333333336</v>
      </c>
      <c r="E5209" s="74" t="s">
        <v>39</v>
      </c>
      <c r="F5209" s="33">
        <v>43605.731249999997</v>
      </c>
      <c r="G5209" s="51">
        <f t="shared" si="661"/>
        <v>0.10208333333866904</v>
      </c>
      <c r="H5209" s="31" t="str">
        <f t="shared" si="660"/>
        <v>ACCEPTABLE</v>
      </c>
      <c r="J5209" s="33">
        <v>43605.825694444444</v>
      </c>
      <c r="K5209" s="33">
        <v>43605.839583333334</v>
      </c>
      <c r="L5209" s="51">
        <f t="shared" si="658"/>
        <v>1.3888888890505768E-2</v>
      </c>
      <c r="M5209" s="31" t="str">
        <f t="shared" si="659"/>
        <v>TRUE</v>
      </c>
      <c r="N5209" s="31" t="s">
        <v>39</v>
      </c>
      <c r="O5209" s="29" t="s">
        <v>2273</v>
      </c>
      <c r="P5209"/>
      <c r="Q5209"/>
      <c r="R5209"/>
      <c r="S5209"/>
      <c r="T5209"/>
      <c r="U5209"/>
      <c r="V5209"/>
      <c r="W5209"/>
    </row>
    <row r="5210" spans="1:23" ht="27" customHeight="1" thickBot="1" x14ac:dyDescent="0.3">
      <c r="A5210" s="97">
        <v>21152</v>
      </c>
      <c r="B5210" s="74">
        <v>5406</v>
      </c>
      <c r="C5210" s="75" t="s">
        <v>2314</v>
      </c>
      <c r="D5210" s="76">
        <v>43607.461805555555</v>
      </c>
      <c r="E5210" s="74" t="s">
        <v>41</v>
      </c>
      <c r="F5210" s="33">
        <v>43607.28125</v>
      </c>
      <c r="G5210" s="51">
        <f t="shared" si="661"/>
        <v>0.18055555555474712</v>
      </c>
      <c r="H5210" s="31" t="str">
        <f t="shared" si="660"/>
        <v>ACCEPTABLE</v>
      </c>
      <c r="J5210" s="33">
        <v>43607.460416666669</v>
      </c>
      <c r="K5210" s="33">
        <v>43607.469444444447</v>
      </c>
      <c r="L5210" s="51">
        <f t="shared" si="658"/>
        <v>9.0277777781011537E-3</v>
      </c>
      <c r="M5210" s="31" t="str">
        <f t="shared" si="659"/>
        <v>TRUE</v>
      </c>
      <c r="N5210" s="31" t="s">
        <v>41</v>
      </c>
      <c r="O5210" s="29" t="s">
        <v>1785</v>
      </c>
      <c r="P5210"/>
      <c r="Q5210"/>
      <c r="R5210"/>
      <c r="S5210"/>
      <c r="T5210"/>
      <c r="U5210"/>
      <c r="V5210"/>
      <c r="W5210"/>
    </row>
    <row r="5211" spans="1:23" ht="27" customHeight="1" thickBot="1" x14ac:dyDescent="0.3">
      <c r="A5211" s="97">
        <v>21152</v>
      </c>
      <c r="B5211" s="74">
        <v>5407</v>
      </c>
      <c r="C5211" s="75" t="s">
        <v>43</v>
      </c>
      <c r="D5211" s="76">
        <v>43607.496527777781</v>
      </c>
      <c r="E5211" s="74" t="s">
        <v>39</v>
      </c>
      <c r="F5211" s="33">
        <v>43607.28125</v>
      </c>
      <c r="G5211" s="51">
        <f t="shared" si="661"/>
        <v>0.21527777778101154</v>
      </c>
      <c r="H5211" s="31" t="str">
        <f t="shared" si="660"/>
        <v>ACCEPTABLE</v>
      </c>
      <c r="J5211" s="33">
        <v>43607.487500000003</v>
      </c>
      <c r="K5211" s="33">
        <v>43607.49722222222</v>
      </c>
      <c r="L5211" s="51">
        <f t="shared" si="658"/>
        <v>9.7222222175332718E-3</v>
      </c>
      <c r="M5211" s="31" t="str">
        <f t="shared" si="659"/>
        <v>TRUE</v>
      </c>
      <c r="N5211" s="31" t="s">
        <v>39</v>
      </c>
      <c r="O5211" s="29" t="s">
        <v>398</v>
      </c>
      <c r="P5211"/>
      <c r="Q5211"/>
      <c r="R5211"/>
      <c r="S5211"/>
      <c r="T5211"/>
      <c r="U5211"/>
      <c r="V5211"/>
      <c r="W5211"/>
    </row>
    <row r="5212" spans="1:23" ht="27" customHeight="1" thickBot="1" x14ac:dyDescent="0.3">
      <c r="A5212" s="97">
        <v>21152</v>
      </c>
      <c r="B5212" s="74">
        <v>5408</v>
      </c>
      <c r="C5212" s="75" t="s">
        <v>98</v>
      </c>
      <c r="D5212" s="76">
        <v>43607.881944444445</v>
      </c>
      <c r="E5212" s="74" t="s">
        <v>41</v>
      </c>
      <c r="F5212" s="33">
        <v>43607.724999999999</v>
      </c>
      <c r="G5212" s="51">
        <f t="shared" si="661"/>
        <v>0.15694444444670808</v>
      </c>
      <c r="H5212" s="31" t="str">
        <f t="shared" si="660"/>
        <v>ACCEPTABLE</v>
      </c>
      <c r="J5212" s="33">
        <v>43607.882638888892</v>
      </c>
      <c r="K5212" s="33">
        <v>43607.890972222223</v>
      </c>
      <c r="L5212" s="51">
        <f t="shared" si="658"/>
        <v>8.333333331393078E-3</v>
      </c>
      <c r="M5212" s="31" t="str">
        <f t="shared" si="659"/>
        <v>TRUE</v>
      </c>
      <c r="N5212" s="31" t="s">
        <v>41</v>
      </c>
      <c r="O5212" s="29" t="s">
        <v>54</v>
      </c>
      <c r="P5212"/>
      <c r="Q5212"/>
      <c r="R5212"/>
      <c r="S5212"/>
      <c r="T5212"/>
      <c r="U5212"/>
      <c r="V5212"/>
      <c r="W5212"/>
    </row>
    <row r="5213" spans="1:23" ht="27" customHeight="1" thickBot="1" x14ac:dyDescent="0.3">
      <c r="A5213" s="97">
        <v>21152</v>
      </c>
      <c r="B5213" s="74">
        <v>5409</v>
      </c>
      <c r="C5213" s="75" t="s">
        <v>2314</v>
      </c>
      <c r="D5213" s="76">
        <v>43607.909722222219</v>
      </c>
      <c r="E5213" s="74" t="s">
        <v>39</v>
      </c>
      <c r="F5213" s="33">
        <v>43607.724999999999</v>
      </c>
      <c r="G5213" s="51">
        <f t="shared" si="661"/>
        <v>0.18472222222044365</v>
      </c>
      <c r="H5213" s="31" t="str">
        <f t="shared" si="660"/>
        <v>ACCEPTABLE</v>
      </c>
      <c r="J5213" s="33">
        <v>43607.908333333333</v>
      </c>
      <c r="K5213" s="33">
        <v>43607.918749999997</v>
      </c>
      <c r="L5213" s="51">
        <f t="shared" si="658"/>
        <v>1.0416666664241347E-2</v>
      </c>
      <c r="M5213" s="31" t="str">
        <f t="shared" si="659"/>
        <v>TRUE</v>
      </c>
      <c r="N5213" s="31" t="s">
        <v>39</v>
      </c>
      <c r="O5213" s="29" t="s">
        <v>1706</v>
      </c>
      <c r="P5213"/>
      <c r="Q5213"/>
      <c r="R5213"/>
      <c r="S5213"/>
      <c r="T5213"/>
      <c r="U5213"/>
      <c r="V5213"/>
      <c r="W5213"/>
    </row>
    <row r="5214" spans="1:23" ht="27" customHeight="1" thickBot="1" x14ac:dyDescent="0.3">
      <c r="A5214" s="97">
        <v>21153</v>
      </c>
      <c r="B5214" s="74">
        <v>5410</v>
      </c>
      <c r="C5214" s="75" t="s">
        <v>1997</v>
      </c>
      <c r="D5214" s="76">
        <v>43608.444444444445</v>
      </c>
      <c r="E5214" s="74" t="s">
        <v>41</v>
      </c>
      <c r="F5214" s="33">
        <v>43608.29583333333</v>
      </c>
      <c r="G5214" s="51">
        <f t="shared" si="661"/>
        <v>0.148611111115315</v>
      </c>
      <c r="H5214" s="31" t="str">
        <f t="shared" si="660"/>
        <v>ACCEPTABLE</v>
      </c>
      <c r="J5214" s="33">
        <v>43608.416666666664</v>
      </c>
      <c r="K5214" s="33">
        <v>43608.428472222222</v>
      </c>
      <c r="L5214" s="51">
        <f t="shared" si="658"/>
        <v>1.1805555557657499E-2</v>
      </c>
      <c r="M5214" s="31" t="str">
        <f t="shared" si="659"/>
        <v>TRUE</v>
      </c>
      <c r="N5214" s="31" t="s">
        <v>41</v>
      </c>
      <c r="O5214" s="29" t="s">
        <v>595</v>
      </c>
      <c r="P5214"/>
      <c r="Q5214"/>
      <c r="R5214"/>
      <c r="S5214"/>
      <c r="T5214"/>
      <c r="U5214"/>
      <c r="V5214"/>
      <c r="W5214"/>
    </row>
    <row r="5215" spans="1:23" ht="27" customHeight="1" thickBot="1" x14ac:dyDescent="0.3">
      <c r="A5215" s="97">
        <v>21153</v>
      </c>
      <c r="B5215" s="74">
        <v>5411</v>
      </c>
      <c r="C5215" s="75" t="s">
        <v>51</v>
      </c>
      <c r="D5215" s="76">
        <v>43608.479166666664</v>
      </c>
      <c r="E5215" s="74" t="s">
        <v>39</v>
      </c>
      <c r="F5215" s="33">
        <v>43608.29583333333</v>
      </c>
      <c r="G5215" s="51">
        <f t="shared" si="661"/>
        <v>0.18333333333430346</v>
      </c>
      <c r="H5215" s="31" t="str">
        <f t="shared" si="660"/>
        <v>ACCEPTABLE</v>
      </c>
      <c r="J5215" s="33">
        <v>43608.447222222225</v>
      </c>
      <c r="K5215" s="33">
        <v>43608.456250000003</v>
      </c>
      <c r="L5215" s="51">
        <f t="shared" si="658"/>
        <v>9.0277777781011537E-3</v>
      </c>
      <c r="M5215" s="31" t="str">
        <f t="shared" si="659"/>
        <v>TRUE</v>
      </c>
      <c r="N5215" s="31" t="s">
        <v>39</v>
      </c>
      <c r="O5215" s="29" t="s">
        <v>542</v>
      </c>
      <c r="P5215"/>
      <c r="Q5215"/>
      <c r="R5215"/>
      <c r="S5215"/>
      <c r="T5215"/>
      <c r="U5215"/>
      <c r="V5215"/>
      <c r="W5215"/>
    </row>
    <row r="5216" spans="1:23" ht="27" customHeight="1" thickBot="1" x14ac:dyDescent="0.3">
      <c r="A5216" s="97">
        <v>21153</v>
      </c>
      <c r="B5216" s="74">
        <v>5412</v>
      </c>
      <c r="C5216" s="75" t="s">
        <v>99</v>
      </c>
      <c r="D5216" s="76">
        <v>43609.215277777781</v>
      </c>
      <c r="E5216" s="74" t="s">
        <v>41</v>
      </c>
      <c r="F5216" s="33">
        <v>43608.74722222222</v>
      </c>
      <c r="G5216" s="51">
        <f t="shared" si="661"/>
        <v>0.46805555556056788</v>
      </c>
      <c r="H5216" s="31" t="str">
        <f t="shared" si="660"/>
        <v>ACCEPTABLE</v>
      </c>
      <c r="J5216" s="33">
        <v>43609.224305555559</v>
      </c>
      <c r="K5216" s="33">
        <v>43609.232638888891</v>
      </c>
      <c r="L5216" s="51">
        <f t="shared" si="658"/>
        <v>8.333333331393078E-3</v>
      </c>
      <c r="M5216" s="31" t="str">
        <f t="shared" si="659"/>
        <v>TRUE</v>
      </c>
      <c r="N5216" s="31" t="s">
        <v>41</v>
      </c>
      <c r="O5216" s="29" t="s">
        <v>2252</v>
      </c>
      <c r="P5216"/>
      <c r="Q5216"/>
      <c r="R5216"/>
      <c r="S5216"/>
      <c r="T5216"/>
      <c r="U5216"/>
      <c r="V5216"/>
      <c r="W5216"/>
    </row>
    <row r="5217" spans="1:23" ht="27" customHeight="1" thickBot="1" x14ac:dyDescent="0.3">
      <c r="A5217" s="97">
        <v>21153</v>
      </c>
      <c r="B5217" s="74">
        <v>5413</v>
      </c>
      <c r="C5217" s="75" t="s">
        <v>2290</v>
      </c>
      <c r="D5217" s="76">
        <v>43609.243055555555</v>
      </c>
      <c r="E5217" s="74" t="s">
        <v>39</v>
      </c>
      <c r="F5217" s="33">
        <v>43608.74722222222</v>
      </c>
      <c r="G5217" s="51">
        <f t="shared" si="661"/>
        <v>0.49583333333430346</v>
      </c>
      <c r="H5217" s="31" t="str">
        <f t="shared" si="660"/>
        <v>ACCEPTABLE</v>
      </c>
      <c r="J5217" s="33">
        <v>43609.25</v>
      </c>
      <c r="K5217" s="33">
        <v>43609.263194444444</v>
      </c>
      <c r="L5217" s="51">
        <f t="shared" si="658"/>
        <v>1.3194444443797693E-2</v>
      </c>
      <c r="M5217" s="31" t="str">
        <f t="shared" si="659"/>
        <v>TRUE</v>
      </c>
      <c r="N5217" s="31" t="s">
        <v>39</v>
      </c>
      <c r="O5217" s="29" t="s">
        <v>2253</v>
      </c>
      <c r="P5217"/>
      <c r="Q5217"/>
      <c r="R5217"/>
      <c r="S5217"/>
      <c r="T5217"/>
      <c r="U5217"/>
      <c r="V5217"/>
      <c r="W5217"/>
    </row>
    <row r="5218" spans="1:23" ht="27" customHeight="1" thickBot="1" x14ac:dyDescent="0.3">
      <c r="A5218" s="160">
        <v>21155</v>
      </c>
      <c r="B5218" s="164">
        <v>5414</v>
      </c>
      <c r="C5218" s="162" t="s">
        <v>1997</v>
      </c>
      <c r="D5218" s="163">
        <v>43609.295138888891</v>
      </c>
      <c r="E5218" s="164" t="s">
        <v>41</v>
      </c>
      <c r="F5218" s="33">
        <v>43609.28402777778</v>
      </c>
      <c r="G5218" s="51">
        <f t="shared" si="661"/>
        <v>1.1111111110949423E-2</v>
      </c>
      <c r="H5218" s="31" t="str">
        <f t="shared" si="660"/>
        <v>TOO LATE</v>
      </c>
      <c r="J5218" s="33">
        <v>43609.294444444444</v>
      </c>
      <c r="K5218" s="33">
        <v>43609.304861111108</v>
      </c>
      <c r="L5218" s="51">
        <f t="shared" si="658"/>
        <v>1.0416666664241347E-2</v>
      </c>
      <c r="M5218" s="31" t="str">
        <f t="shared" si="659"/>
        <v>TRUE</v>
      </c>
      <c r="N5218" s="31" t="s">
        <v>41</v>
      </c>
      <c r="O5218" s="29" t="s">
        <v>2325</v>
      </c>
      <c r="P5218"/>
      <c r="Q5218"/>
      <c r="R5218"/>
      <c r="S5218"/>
      <c r="T5218"/>
      <c r="U5218"/>
      <c r="V5218"/>
      <c r="W5218"/>
    </row>
    <row r="5219" spans="1:23" ht="27" customHeight="1" thickBot="1" x14ac:dyDescent="0.3">
      <c r="A5219" s="160">
        <v>21155</v>
      </c>
      <c r="B5219" s="164">
        <v>5415</v>
      </c>
      <c r="C5219" s="162" t="s">
        <v>51</v>
      </c>
      <c r="D5219" s="163">
        <v>43609.333333333336</v>
      </c>
      <c r="E5219" s="164" t="s">
        <v>39</v>
      </c>
      <c r="F5219" s="33">
        <v>43609.28402777778</v>
      </c>
      <c r="G5219" s="51">
        <f t="shared" si="661"/>
        <v>4.9305555556202307E-2</v>
      </c>
      <c r="H5219" s="31" t="str">
        <f t="shared" si="660"/>
        <v>ACCEPTABLE</v>
      </c>
      <c r="J5219" s="33">
        <v>43609.336111111108</v>
      </c>
      <c r="K5219" s="33">
        <v>43609.344444444447</v>
      </c>
      <c r="L5219" s="51">
        <f t="shared" si="658"/>
        <v>8.3333333386690356E-3</v>
      </c>
      <c r="M5219" s="31" t="str">
        <f t="shared" si="659"/>
        <v>TRUE</v>
      </c>
      <c r="N5219" s="31" t="s">
        <v>39</v>
      </c>
      <c r="O5219" s="29" t="s">
        <v>118</v>
      </c>
      <c r="P5219"/>
      <c r="Q5219"/>
      <c r="R5219"/>
      <c r="S5219"/>
      <c r="T5219"/>
      <c r="U5219"/>
      <c r="V5219"/>
      <c r="W5219"/>
    </row>
    <row r="5220" spans="1:23" ht="27" customHeight="1" thickBot="1" x14ac:dyDescent="0.3">
      <c r="A5220" s="97">
        <v>21154</v>
      </c>
      <c r="B5220" s="74">
        <v>5416</v>
      </c>
      <c r="C5220" s="75" t="s">
        <v>2314</v>
      </c>
      <c r="D5220" s="76">
        <v>43610.024305555555</v>
      </c>
      <c r="E5220" s="74" t="s">
        <v>41</v>
      </c>
      <c r="F5220" s="33">
        <v>43609.757638888892</v>
      </c>
      <c r="G5220" s="51">
        <f t="shared" si="661"/>
        <v>0.26666666666278616</v>
      </c>
      <c r="H5220" s="31" t="str">
        <f t="shared" si="660"/>
        <v>ACCEPTABLE</v>
      </c>
      <c r="J5220" s="33">
        <v>43610.027777777781</v>
      </c>
      <c r="K5220" s="33">
        <v>43610.036805555559</v>
      </c>
      <c r="L5220" s="51">
        <f t="shared" si="658"/>
        <v>9.0277777781011537E-3</v>
      </c>
      <c r="M5220" s="31" t="str">
        <f t="shared" si="659"/>
        <v>TRUE</v>
      </c>
      <c r="N5220" s="31" t="s">
        <v>41</v>
      </c>
      <c r="O5220" s="29" t="s">
        <v>2326</v>
      </c>
      <c r="P5220"/>
      <c r="Q5220"/>
      <c r="R5220"/>
      <c r="S5220"/>
      <c r="T5220"/>
      <c r="U5220"/>
      <c r="V5220"/>
      <c r="W5220"/>
    </row>
    <row r="5221" spans="1:23" ht="27" customHeight="1" thickBot="1" x14ac:dyDescent="0.3">
      <c r="A5221" s="97">
        <v>21154</v>
      </c>
      <c r="B5221" s="74">
        <v>5417</v>
      </c>
      <c r="C5221" s="75" t="s">
        <v>2314</v>
      </c>
      <c r="D5221" s="76">
        <v>43610.048611111109</v>
      </c>
      <c r="E5221" s="74" t="s">
        <v>39</v>
      </c>
      <c r="F5221" s="33">
        <v>43609.757638888892</v>
      </c>
      <c r="G5221" s="51">
        <f t="shared" si="661"/>
        <v>0.29097222221753327</v>
      </c>
      <c r="H5221" s="31" t="str">
        <f t="shared" si="660"/>
        <v>ACCEPTABLE</v>
      </c>
      <c r="J5221" s="33">
        <v>43610.04791666667</v>
      </c>
      <c r="K5221" s="33">
        <v>43610.057638888888</v>
      </c>
      <c r="L5221" s="51">
        <f t="shared" si="658"/>
        <v>9.7222222175332718E-3</v>
      </c>
      <c r="M5221" s="31" t="str">
        <f t="shared" si="659"/>
        <v>TRUE</v>
      </c>
      <c r="N5221" s="31" t="s">
        <v>39</v>
      </c>
      <c r="O5221" s="29" t="s">
        <v>2326</v>
      </c>
      <c r="P5221"/>
      <c r="Q5221"/>
      <c r="R5221"/>
      <c r="S5221"/>
      <c r="T5221"/>
      <c r="U5221"/>
      <c r="V5221"/>
      <c r="W5221"/>
    </row>
    <row r="5222" spans="1:23" ht="27" customHeight="1" thickBot="1" x14ac:dyDescent="0.3">
      <c r="A5222" s="97">
        <v>21155</v>
      </c>
      <c r="B5222" s="74">
        <v>5418</v>
      </c>
      <c r="C5222" s="75" t="s">
        <v>98</v>
      </c>
      <c r="D5222" s="76">
        <v>43610.090277777781</v>
      </c>
      <c r="E5222" s="74" t="s">
        <v>41</v>
      </c>
      <c r="F5222" s="33">
        <v>43609.757638888892</v>
      </c>
      <c r="G5222" s="51">
        <f t="shared" si="661"/>
        <v>0.33263888888905058</v>
      </c>
      <c r="H5222" s="31" t="str">
        <f t="shared" si="660"/>
        <v>ACCEPTABLE</v>
      </c>
      <c r="J5222" s="33">
        <v>43610.093055555553</v>
      </c>
      <c r="K5222" s="33">
        <v>43610.102083333331</v>
      </c>
      <c r="L5222" s="51">
        <f t="shared" si="658"/>
        <v>9.0277777781011537E-3</v>
      </c>
      <c r="M5222" s="31" t="str">
        <f t="shared" si="659"/>
        <v>TRUE</v>
      </c>
      <c r="N5222" s="31" t="s">
        <v>41</v>
      </c>
      <c r="O5222" s="29" t="s">
        <v>398</v>
      </c>
      <c r="P5222"/>
      <c r="Q5222"/>
      <c r="R5222"/>
      <c r="S5222"/>
      <c r="T5222"/>
      <c r="U5222"/>
      <c r="V5222"/>
      <c r="W5222"/>
    </row>
    <row r="5223" spans="1:23" ht="27" customHeight="1" thickBot="1" x14ac:dyDescent="0.3">
      <c r="A5223" s="97">
        <v>21155</v>
      </c>
      <c r="B5223" s="74">
        <v>5419</v>
      </c>
      <c r="C5223" s="75" t="s">
        <v>2314</v>
      </c>
      <c r="D5223" s="76">
        <v>43610.118055555555</v>
      </c>
      <c r="E5223" s="74" t="s">
        <v>39</v>
      </c>
      <c r="F5223" s="33">
        <v>43609.757638888892</v>
      </c>
      <c r="G5223" s="51">
        <f t="shared" si="661"/>
        <v>0.36041666666278616</v>
      </c>
      <c r="H5223" s="31" t="str">
        <f t="shared" si="660"/>
        <v>ACCEPTABLE</v>
      </c>
      <c r="J5223" s="33">
        <v>43610.121527777781</v>
      </c>
      <c r="K5223" s="33">
        <v>43610.131944444445</v>
      </c>
      <c r="L5223" s="51">
        <f t="shared" si="658"/>
        <v>1.0416666664241347E-2</v>
      </c>
      <c r="M5223" s="31" t="str">
        <f t="shared" si="659"/>
        <v>TRUE</v>
      </c>
      <c r="N5223" s="31" t="s">
        <v>39</v>
      </c>
      <c r="O5223" s="29" t="s">
        <v>2327</v>
      </c>
      <c r="P5223"/>
      <c r="Q5223"/>
      <c r="R5223"/>
      <c r="S5223"/>
      <c r="T5223"/>
      <c r="U5223"/>
      <c r="V5223"/>
      <c r="W5223"/>
    </row>
    <row r="5224" spans="1:23" ht="27" customHeight="1" thickBot="1" x14ac:dyDescent="0.3">
      <c r="A5224" s="97">
        <v>21156</v>
      </c>
      <c r="B5224" s="74">
        <v>5420</v>
      </c>
      <c r="C5224" s="75" t="s">
        <v>2119</v>
      </c>
      <c r="D5224" s="76">
        <v>43610.225694444445</v>
      </c>
      <c r="E5224" s="74" t="s">
        <v>41</v>
      </c>
      <c r="F5224" s="33">
        <v>43609.940972222219</v>
      </c>
      <c r="G5224" s="51">
        <f t="shared" si="661"/>
        <v>0.28472222222626442</v>
      </c>
      <c r="H5224" s="31" t="str">
        <f t="shared" si="660"/>
        <v>ACCEPTABLE</v>
      </c>
      <c r="J5224" s="33">
        <v>43610.222222222219</v>
      </c>
      <c r="K5224" s="33">
        <v>43610.23333333333</v>
      </c>
      <c r="L5224" s="51">
        <f t="shared" si="658"/>
        <v>1.1111111110949423E-2</v>
      </c>
      <c r="M5224" s="31" t="str">
        <f t="shared" si="659"/>
        <v>TRUE</v>
      </c>
      <c r="N5224" s="31" t="s">
        <v>41</v>
      </c>
      <c r="O5224" s="29" t="s">
        <v>2328</v>
      </c>
      <c r="P5224"/>
      <c r="Q5224"/>
      <c r="R5224"/>
      <c r="S5224"/>
      <c r="T5224"/>
      <c r="U5224"/>
      <c r="V5224"/>
      <c r="W5224"/>
    </row>
    <row r="5225" spans="1:23" ht="27" customHeight="1" thickBot="1" x14ac:dyDescent="0.3">
      <c r="A5225" s="98">
        <v>21156</v>
      </c>
      <c r="B5225" s="78">
        <v>5421</v>
      </c>
      <c r="C5225" s="79" t="s">
        <v>99</v>
      </c>
      <c r="D5225" s="80">
        <v>43610.260416666664</v>
      </c>
      <c r="E5225" s="78" t="s">
        <v>39</v>
      </c>
      <c r="F5225" s="33">
        <v>43609.940972222219</v>
      </c>
      <c r="G5225" s="51">
        <f t="shared" si="661"/>
        <v>0.31944444444525288</v>
      </c>
      <c r="H5225" s="31" t="str">
        <f t="shared" si="660"/>
        <v>ACCEPTABLE</v>
      </c>
      <c r="J5225" s="33">
        <v>43610.263194444444</v>
      </c>
      <c r="K5225" s="33">
        <v>43610.272916666669</v>
      </c>
      <c r="L5225" s="51">
        <f t="shared" si="658"/>
        <v>9.7222222248092294E-3</v>
      </c>
      <c r="M5225" s="31" t="str">
        <f t="shared" si="659"/>
        <v>TRUE</v>
      </c>
      <c r="N5225" s="31" t="s">
        <v>39</v>
      </c>
      <c r="O5225" s="29" t="s">
        <v>2329</v>
      </c>
      <c r="P5225"/>
      <c r="Q5225"/>
      <c r="R5225"/>
      <c r="S5225"/>
      <c r="T5225"/>
      <c r="U5225"/>
      <c r="V5225"/>
      <c r="W5225"/>
    </row>
    <row r="5226" spans="1:23" ht="27" customHeight="1" thickBot="1" x14ac:dyDescent="0.3">
      <c r="A5226" s="98">
        <v>21157</v>
      </c>
      <c r="B5226" s="78">
        <v>5422</v>
      </c>
      <c r="C5226" s="79" t="s">
        <v>2314</v>
      </c>
      <c r="D5226" s="80">
        <v>43610.291666666664</v>
      </c>
      <c r="E5226" s="78" t="s">
        <v>41</v>
      </c>
      <c r="F5226" s="33">
        <v>43610.276388888888</v>
      </c>
      <c r="G5226" s="51">
        <f t="shared" si="661"/>
        <v>1.5277777776645962E-2</v>
      </c>
      <c r="H5226" s="31" t="str">
        <f t="shared" si="660"/>
        <v>TOO LATE</v>
      </c>
      <c r="J5226" s="33">
        <v>43610.286805555559</v>
      </c>
      <c r="K5226" s="33">
        <v>43610.295138888891</v>
      </c>
      <c r="L5226" s="51">
        <f t="shared" si="658"/>
        <v>8.333333331393078E-3</v>
      </c>
      <c r="M5226" s="31" t="str">
        <f t="shared" si="659"/>
        <v>TRUE</v>
      </c>
      <c r="N5226" s="31" t="s">
        <v>41</v>
      </c>
      <c r="O5226" s="29" t="s">
        <v>1412</v>
      </c>
      <c r="P5226"/>
      <c r="Q5226"/>
      <c r="R5226"/>
      <c r="S5226"/>
      <c r="T5226"/>
      <c r="U5226"/>
      <c r="V5226"/>
      <c r="W5226"/>
    </row>
    <row r="5227" spans="1:23" ht="27" customHeight="1" thickBot="1" x14ac:dyDescent="0.3">
      <c r="A5227" s="98">
        <v>21157</v>
      </c>
      <c r="B5227" s="78">
        <v>5423</v>
      </c>
      <c r="C5227" s="79" t="s">
        <v>2314</v>
      </c>
      <c r="D5227" s="80">
        <v>43610.309027777781</v>
      </c>
      <c r="E5227" s="78" t="s">
        <v>39</v>
      </c>
      <c r="F5227" s="33">
        <v>43610.276388888888</v>
      </c>
      <c r="G5227" s="51">
        <f t="shared" si="661"/>
        <v>3.2638888893416151E-2</v>
      </c>
      <c r="H5227" s="31" t="str">
        <f t="shared" si="660"/>
        <v>TOO LATE</v>
      </c>
      <c r="J5227" s="33">
        <v>43610.311111111114</v>
      </c>
      <c r="K5227" s="33">
        <v>43610.322916666664</v>
      </c>
      <c r="L5227" s="51">
        <f t="shared" si="658"/>
        <v>1.1805555550381541E-2</v>
      </c>
      <c r="M5227" s="31" t="str">
        <f t="shared" si="659"/>
        <v>TRUE</v>
      </c>
      <c r="N5227" s="31" t="s">
        <v>39</v>
      </c>
      <c r="O5227" s="29" t="s">
        <v>1567</v>
      </c>
      <c r="P5227"/>
      <c r="Q5227"/>
      <c r="R5227"/>
      <c r="S5227"/>
      <c r="T5227"/>
      <c r="U5227"/>
      <c r="V5227"/>
      <c r="W5227"/>
    </row>
    <row r="5228" spans="1:23" ht="27" customHeight="1" thickBot="1" x14ac:dyDescent="0.3">
      <c r="A5228" s="97">
        <v>21158</v>
      </c>
      <c r="B5228" s="74">
        <v>5424</v>
      </c>
      <c r="C5228" s="75" t="s">
        <v>2314</v>
      </c>
      <c r="D5228" s="76">
        <v>43610.444444444445</v>
      </c>
      <c r="E5228" s="74" t="s">
        <v>41</v>
      </c>
      <c r="F5228" s="33">
        <v>43610.276388888888</v>
      </c>
      <c r="G5228" s="51">
        <f t="shared" si="661"/>
        <v>0.1680555555576575</v>
      </c>
      <c r="H5228" s="31" t="str">
        <f t="shared" si="660"/>
        <v>ACCEPTABLE</v>
      </c>
      <c r="J5228" s="33">
        <v>43610.42291666667</v>
      </c>
      <c r="K5228" s="33">
        <v>43610.43472222222</v>
      </c>
      <c r="L5228" s="51">
        <f t="shared" si="658"/>
        <v>1.1805555550381541E-2</v>
      </c>
      <c r="M5228" s="31" t="str">
        <f t="shared" si="659"/>
        <v>TRUE</v>
      </c>
      <c r="N5228" s="31" t="s">
        <v>41</v>
      </c>
      <c r="O5228" s="29" t="s">
        <v>411</v>
      </c>
      <c r="P5228"/>
      <c r="Q5228"/>
      <c r="R5228"/>
      <c r="S5228"/>
      <c r="T5228"/>
      <c r="U5228"/>
      <c r="V5228"/>
      <c r="W5228"/>
    </row>
    <row r="5229" spans="1:23" ht="27" customHeight="1" thickBot="1" x14ac:dyDescent="0.3">
      <c r="A5229" s="97">
        <v>21158</v>
      </c>
      <c r="B5229" s="74">
        <v>5425</v>
      </c>
      <c r="C5229" s="75" t="s">
        <v>98</v>
      </c>
      <c r="D5229" s="76">
        <v>43610.479166666664</v>
      </c>
      <c r="E5229" s="74" t="s">
        <v>39</v>
      </c>
      <c r="F5229" s="33">
        <v>43610.276388888888</v>
      </c>
      <c r="G5229" s="51">
        <f t="shared" si="661"/>
        <v>0.20277777777664596</v>
      </c>
      <c r="H5229" s="31" t="str">
        <f t="shared" si="660"/>
        <v>ACCEPTABLE</v>
      </c>
      <c r="J5229" s="33">
        <v>43610.455555555556</v>
      </c>
      <c r="K5229" s="33">
        <v>43610.463888888888</v>
      </c>
      <c r="L5229" s="51">
        <f t="shared" si="658"/>
        <v>8.333333331393078E-3</v>
      </c>
      <c r="M5229" s="31" t="str">
        <f t="shared" si="659"/>
        <v>TRUE</v>
      </c>
      <c r="N5229" s="31" t="s">
        <v>39</v>
      </c>
      <c r="O5229" s="29" t="s">
        <v>398</v>
      </c>
      <c r="P5229"/>
      <c r="Q5229"/>
      <c r="R5229"/>
      <c r="S5229"/>
      <c r="T5229"/>
      <c r="U5229"/>
      <c r="V5229"/>
      <c r="W5229"/>
    </row>
    <row r="5230" spans="1:23" ht="27" customHeight="1" thickBot="1" x14ac:dyDescent="0.3">
      <c r="A5230" s="97">
        <v>21158</v>
      </c>
      <c r="B5230" s="74">
        <v>5426</v>
      </c>
      <c r="C5230" s="75" t="s">
        <v>98</v>
      </c>
      <c r="D5230" s="76">
        <v>43610.604166666664</v>
      </c>
      <c r="E5230" s="74" t="s">
        <v>41</v>
      </c>
      <c r="F5230" s="33">
        <v>43610.537499999999</v>
      </c>
      <c r="G5230" s="51">
        <f t="shared" si="661"/>
        <v>6.6666666665696539E-2</v>
      </c>
      <c r="H5230" s="31" t="str">
        <f t="shared" si="660"/>
        <v>ACCEPTABLE</v>
      </c>
      <c r="J5230" s="33">
        <v>43610.609722222223</v>
      </c>
      <c r="K5230" s="33">
        <v>43610.617361111108</v>
      </c>
      <c r="L5230" s="51">
        <f t="shared" si="658"/>
        <v>7.6388888846850023E-3</v>
      </c>
      <c r="M5230" s="31" t="str">
        <f t="shared" si="659"/>
        <v>TRUE</v>
      </c>
      <c r="N5230" s="31" t="s">
        <v>41</v>
      </c>
      <c r="O5230" s="29" t="s">
        <v>216</v>
      </c>
      <c r="P5230"/>
      <c r="Q5230"/>
      <c r="R5230"/>
      <c r="S5230"/>
      <c r="T5230"/>
      <c r="U5230"/>
      <c r="V5230"/>
      <c r="W5230"/>
    </row>
    <row r="5231" spans="1:23" ht="27" customHeight="1" thickBot="1" x14ac:dyDescent="0.3">
      <c r="A5231" s="97">
        <v>21158</v>
      </c>
      <c r="B5231" s="74">
        <v>5427</v>
      </c>
      <c r="C5231" s="75" t="s">
        <v>98</v>
      </c>
      <c r="D5231" s="76">
        <v>43610.791666666664</v>
      </c>
      <c r="E5231" s="74" t="s">
        <v>39</v>
      </c>
      <c r="F5231" s="33">
        <v>43610.537499999999</v>
      </c>
      <c r="G5231" s="51">
        <f t="shared" si="661"/>
        <v>0.25416666666569654</v>
      </c>
      <c r="H5231" s="31" t="str">
        <f t="shared" si="660"/>
        <v>ACCEPTABLE</v>
      </c>
      <c r="J5231" s="33">
        <v>43610.788194444445</v>
      </c>
      <c r="K5231" s="171">
        <v>43610.796527777777</v>
      </c>
      <c r="L5231" s="51">
        <f t="shared" ref="L5231:L5251" si="662">IF(OR(K5231="",J5231=""), "Incomplete Data", K5231-J5231)</f>
        <v>8.333333331393078E-3</v>
      </c>
      <c r="M5231" s="31" t="str">
        <f t="shared" ref="M5231:M5251" si="663">_xlfn.IFS(OR(J5231=0,K5231=0,L5231=""), "Incomplete Data", OR(L5231&gt;$M$5,L5231&lt;-$M$5),"FALSE",  OR(L5231&lt;=$M$5,L5231&gt;-$M$5), "TRUE")</f>
        <v>TRUE</v>
      </c>
      <c r="N5231" s="31" t="s">
        <v>39</v>
      </c>
      <c r="O5231" s="29" t="s">
        <v>216</v>
      </c>
      <c r="P5231"/>
      <c r="Q5231"/>
      <c r="R5231"/>
      <c r="S5231"/>
      <c r="T5231"/>
      <c r="U5231"/>
      <c r="V5231"/>
      <c r="W5231"/>
    </row>
    <row r="5232" spans="1:23" ht="27" customHeight="1" thickBot="1" x14ac:dyDescent="0.3">
      <c r="A5232" s="97">
        <v>21156</v>
      </c>
      <c r="B5232" s="74">
        <v>5428</v>
      </c>
      <c r="C5232" s="75" t="s">
        <v>53</v>
      </c>
      <c r="D5232" s="76">
        <v>43610.944444444445</v>
      </c>
      <c r="E5232" s="74" t="s">
        <v>41</v>
      </c>
      <c r="F5232" s="33">
        <v>43610.537499999999</v>
      </c>
      <c r="G5232" s="51">
        <f t="shared" si="661"/>
        <v>0.40694444444670808</v>
      </c>
      <c r="H5232" s="31" t="str">
        <f t="shared" si="660"/>
        <v>ACCEPTABLE</v>
      </c>
      <c r="J5232" s="33">
        <v>43610.948611111111</v>
      </c>
      <c r="K5232" s="33">
        <v>43610.956944444442</v>
      </c>
      <c r="L5232" s="51">
        <f t="shared" si="662"/>
        <v>8.333333331393078E-3</v>
      </c>
      <c r="M5232" s="31" t="str">
        <f t="shared" si="663"/>
        <v>TRUE</v>
      </c>
      <c r="N5232" s="31" t="s">
        <v>41</v>
      </c>
      <c r="O5232" s="29" t="s">
        <v>542</v>
      </c>
      <c r="P5232"/>
      <c r="Q5232"/>
      <c r="R5232"/>
      <c r="S5232"/>
      <c r="T5232"/>
      <c r="U5232"/>
      <c r="V5232"/>
      <c r="W5232"/>
    </row>
    <row r="5233" spans="1:23" ht="27" customHeight="1" thickBot="1" x14ac:dyDescent="0.3">
      <c r="A5233" s="97">
        <v>21158</v>
      </c>
      <c r="B5233" s="74">
        <v>5430</v>
      </c>
      <c r="C5233" s="75" t="s">
        <v>43</v>
      </c>
      <c r="D5233" s="76">
        <v>43611.020833333336</v>
      </c>
      <c r="E5233" s="74" t="s">
        <v>39</v>
      </c>
      <c r="F5233" s="33">
        <v>43610.537499999999</v>
      </c>
      <c r="G5233" s="51">
        <f t="shared" si="661"/>
        <v>0.48333333333721384</v>
      </c>
      <c r="H5233" s="31" t="str">
        <f t="shared" ref="H5233:H5279" si="664">IF(D5233-F5233&lt;0,"TOO LATE",IF(G5233="","",IF(OR(DAY(D5233-F5233)&gt;1,AND(HOUR(D5233-F5233)&gt;HOUR("0:59"),(SIGN(D5233-F5233)=1))),"ACCEPTABLE","TOO LATE")))</f>
        <v>ACCEPTABLE</v>
      </c>
      <c r="J5233" s="33">
        <v>43611.001388888886</v>
      </c>
      <c r="K5233" s="171">
        <v>43611.009722222225</v>
      </c>
      <c r="L5233" s="51">
        <f t="shared" si="662"/>
        <v>8.3333333386690356E-3</v>
      </c>
      <c r="M5233" s="31" t="str">
        <f t="shared" si="663"/>
        <v>TRUE</v>
      </c>
      <c r="N5233" s="31" t="s">
        <v>39</v>
      </c>
      <c r="O5233" s="29" t="s">
        <v>398</v>
      </c>
      <c r="P5233"/>
      <c r="Q5233"/>
      <c r="R5233"/>
      <c r="S5233"/>
      <c r="T5233"/>
      <c r="U5233"/>
      <c r="V5233"/>
      <c r="W5233"/>
    </row>
    <row r="5234" spans="1:23" ht="27" customHeight="1" thickBot="1" x14ac:dyDescent="0.3">
      <c r="A5234" s="97">
        <v>21156</v>
      </c>
      <c r="B5234" s="74">
        <v>5431</v>
      </c>
      <c r="C5234" s="75" t="s">
        <v>51</v>
      </c>
      <c r="D5234" s="76">
        <v>43611.506944444445</v>
      </c>
      <c r="E5234" s="74" t="s">
        <v>41</v>
      </c>
      <c r="F5234" s="33">
        <v>43611.286111111112</v>
      </c>
      <c r="G5234" s="51">
        <f t="shared" si="661"/>
        <v>0.22083333333284827</v>
      </c>
      <c r="H5234" s="31" t="str">
        <f t="shared" si="664"/>
        <v>ACCEPTABLE</v>
      </c>
      <c r="J5234" s="33">
        <v>43611.510416666664</v>
      </c>
      <c r="K5234" s="33">
        <v>43611.518750000003</v>
      </c>
      <c r="L5234" s="51">
        <f t="shared" si="662"/>
        <v>8.3333333386690356E-3</v>
      </c>
      <c r="M5234" s="31" t="str">
        <f t="shared" si="663"/>
        <v>TRUE</v>
      </c>
      <c r="N5234" s="31" t="s">
        <v>41</v>
      </c>
      <c r="O5234" s="29" t="s">
        <v>2289</v>
      </c>
      <c r="P5234"/>
      <c r="Q5234"/>
      <c r="R5234"/>
      <c r="S5234"/>
      <c r="T5234"/>
      <c r="U5234"/>
      <c r="V5234"/>
      <c r="W5234"/>
    </row>
    <row r="5235" spans="1:23" ht="27" customHeight="1" thickBot="1" x14ac:dyDescent="0.3">
      <c r="A5235" s="97">
        <v>21156</v>
      </c>
      <c r="B5235" s="74">
        <v>5432</v>
      </c>
      <c r="C5235" s="75" t="s">
        <v>1997</v>
      </c>
      <c r="D5235" s="76">
        <v>43611.53125</v>
      </c>
      <c r="E5235" s="74" t="s">
        <v>39</v>
      </c>
      <c r="F5235" s="33">
        <v>43611.286111111112</v>
      </c>
      <c r="G5235" s="51">
        <f t="shared" si="661"/>
        <v>0.24513888888759539</v>
      </c>
      <c r="H5235" s="31" t="str">
        <f t="shared" si="664"/>
        <v>ACCEPTABLE</v>
      </c>
      <c r="J5235" s="33">
        <v>43611.54583333333</v>
      </c>
      <c r="K5235" s="33">
        <v>43611.556250000001</v>
      </c>
      <c r="L5235" s="51">
        <f t="shared" si="662"/>
        <v>1.0416666671517305E-2</v>
      </c>
      <c r="M5235" s="31" t="str">
        <f t="shared" si="663"/>
        <v>TRUE</v>
      </c>
      <c r="N5235" s="31" t="s">
        <v>39</v>
      </c>
      <c r="O5235" s="29" t="s">
        <v>2330</v>
      </c>
      <c r="P5235"/>
      <c r="Q5235"/>
      <c r="R5235"/>
      <c r="S5235"/>
      <c r="T5235"/>
      <c r="U5235"/>
      <c r="V5235"/>
      <c r="W5235"/>
    </row>
    <row r="5236" spans="1:23" ht="27" customHeight="1" thickBot="1" x14ac:dyDescent="0.3">
      <c r="A5236" s="98">
        <v>21158</v>
      </c>
      <c r="B5236" s="78">
        <v>5433</v>
      </c>
      <c r="C5236" s="79" t="s">
        <v>98</v>
      </c>
      <c r="D5236" s="80">
        <v>43611.673611111109</v>
      </c>
      <c r="E5236" s="78" t="s">
        <v>41</v>
      </c>
      <c r="F5236" s="33">
        <v>43611.61041666667</v>
      </c>
      <c r="G5236" s="51">
        <f t="shared" si="661"/>
        <v>6.3194444439432118E-2</v>
      </c>
      <c r="H5236" s="31" t="str">
        <f t="shared" si="664"/>
        <v>ACCEPTABLE</v>
      </c>
      <c r="J5236" s="33">
        <v>43611.676388888889</v>
      </c>
      <c r="K5236" s="33">
        <v>43611.685416666667</v>
      </c>
      <c r="L5236" s="51">
        <f t="shared" si="662"/>
        <v>9.0277777781011537E-3</v>
      </c>
      <c r="M5236" s="31" t="str">
        <f t="shared" si="663"/>
        <v>TRUE</v>
      </c>
      <c r="N5236" s="31" t="s">
        <v>41</v>
      </c>
      <c r="O5236" s="29" t="s">
        <v>398</v>
      </c>
      <c r="P5236"/>
      <c r="Q5236"/>
      <c r="R5236"/>
      <c r="S5236"/>
      <c r="T5236"/>
      <c r="U5236"/>
      <c r="V5236"/>
      <c r="W5236"/>
    </row>
    <row r="5237" spans="1:23" ht="27" customHeight="1" thickBot="1" x14ac:dyDescent="0.3">
      <c r="A5237" s="98">
        <v>21158</v>
      </c>
      <c r="B5237" s="78">
        <v>5434</v>
      </c>
      <c r="C5237" s="79" t="s">
        <v>2314</v>
      </c>
      <c r="D5237" s="80">
        <v>43611.701388888891</v>
      </c>
      <c r="E5237" s="78" t="s">
        <v>39</v>
      </c>
      <c r="F5237" s="33">
        <v>43611.61041666667</v>
      </c>
      <c r="G5237" s="51">
        <f t="shared" si="661"/>
        <v>9.0972222220443655E-2</v>
      </c>
      <c r="H5237" s="31" t="str">
        <f t="shared" si="664"/>
        <v>ACCEPTABLE</v>
      </c>
      <c r="J5237" s="33">
        <v>43611.713194444441</v>
      </c>
      <c r="K5237" s="33">
        <v>43611.72152777778</v>
      </c>
      <c r="L5237" s="51">
        <f t="shared" si="662"/>
        <v>8.3333333386690356E-3</v>
      </c>
      <c r="M5237" s="31" t="str">
        <f t="shared" si="663"/>
        <v>TRUE</v>
      </c>
      <c r="N5237" s="31" t="s">
        <v>39</v>
      </c>
      <c r="O5237" s="29" t="s">
        <v>2331</v>
      </c>
      <c r="P5237"/>
      <c r="Q5237"/>
      <c r="R5237"/>
      <c r="S5237"/>
      <c r="T5237"/>
      <c r="U5237"/>
      <c r="V5237"/>
      <c r="W5237"/>
    </row>
    <row r="5238" spans="1:23" ht="27" customHeight="1" thickBot="1" x14ac:dyDescent="0.3">
      <c r="A5238" s="98">
        <v>21159</v>
      </c>
      <c r="B5238" s="78">
        <v>5435</v>
      </c>
      <c r="C5238" s="79" t="s">
        <v>2314</v>
      </c>
      <c r="D5238" s="80">
        <v>43611.75</v>
      </c>
      <c r="E5238" s="78" t="s">
        <v>41</v>
      </c>
      <c r="F5238" s="33">
        <v>43611.286111111112</v>
      </c>
      <c r="G5238" s="51">
        <f t="shared" si="661"/>
        <v>0.46388888888759539</v>
      </c>
      <c r="H5238" s="31" t="str">
        <f t="shared" si="664"/>
        <v>ACCEPTABLE</v>
      </c>
      <c r="J5238" s="33">
        <v>43611.746527777781</v>
      </c>
      <c r="K5238" s="33">
        <v>43611.756249999999</v>
      </c>
      <c r="L5238" s="51">
        <f t="shared" si="662"/>
        <v>9.7222222175332718E-3</v>
      </c>
      <c r="M5238" s="31" t="str">
        <f t="shared" si="663"/>
        <v>TRUE</v>
      </c>
      <c r="N5238" s="31" t="s">
        <v>41</v>
      </c>
      <c r="O5238" s="29" t="s">
        <v>2332</v>
      </c>
      <c r="P5238"/>
      <c r="Q5238"/>
      <c r="R5238"/>
      <c r="S5238"/>
      <c r="T5238"/>
      <c r="U5238"/>
      <c r="V5238"/>
      <c r="W5238"/>
    </row>
    <row r="5239" spans="1:23" ht="27" customHeight="1" thickBot="1" x14ac:dyDescent="0.3">
      <c r="A5239" s="98">
        <v>21159</v>
      </c>
      <c r="B5239" s="78">
        <v>5436</v>
      </c>
      <c r="C5239" s="79" t="s">
        <v>2314</v>
      </c>
      <c r="D5239" s="80">
        <v>43611.767361111109</v>
      </c>
      <c r="E5239" s="78" t="s">
        <v>39</v>
      </c>
      <c r="F5239" s="33">
        <v>43611.286111111112</v>
      </c>
      <c r="G5239" s="51">
        <f t="shared" si="661"/>
        <v>0.48124999999708962</v>
      </c>
      <c r="H5239" s="31" t="str">
        <f t="shared" si="664"/>
        <v>ACCEPTABLE</v>
      </c>
      <c r="J5239" s="33">
        <v>43611.770833333336</v>
      </c>
      <c r="K5239" s="33">
        <v>43611.779861111114</v>
      </c>
      <c r="L5239" s="51">
        <f t="shared" si="662"/>
        <v>9.0277777781011537E-3</v>
      </c>
      <c r="M5239" s="31" t="str">
        <f t="shared" si="663"/>
        <v>TRUE</v>
      </c>
      <c r="N5239" s="31" t="s">
        <v>39</v>
      </c>
      <c r="O5239" s="29" t="s">
        <v>2332</v>
      </c>
      <c r="P5239"/>
      <c r="Q5239"/>
      <c r="R5239"/>
      <c r="S5239"/>
      <c r="T5239"/>
      <c r="U5239"/>
      <c r="V5239"/>
      <c r="W5239"/>
    </row>
    <row r="5240" spans="1:23" ht="27" customHeight="1" thickBot="1" x14ac:dyDescent="0.3">
      <c r="A5240" s="97">
        <v>21160</v>
      </c>
      <c r="B5240" s="74">
        <v>5437</v>
      </c>
      <c r="C5240" s="75" t="s">
        <v>1997</v>
      </c>
      <c r="D5240" s="76">
        <v>43612.777777777781</v>
      </c>
      <c r="E5240" s="74" t="s">
        <v>41</v>
      </c>
      <c r="F5240" s="33">
        <v>43612.302777777775</v>
      </c>
      <c r="G5240" s="51">
        <f t="shared" si="661"/>
        <v>0.47500000000582077</v>
      </c>
      <c r="H5240" s="31" t="str">
        <f t="shared" si="664"/>
        <v>ACCEPTABLE</v>
      </c>
      <c r="J5240" s="33">
        <v>43612.765972222223</v>
      </c>
      <c r="K5240" s="33">
        <v>43612.77847222222</v>
      </c>
      <c r="L5240" s="51">
        <f t="shared" si="662"/>
        <v>1.2499999997089617E-2</v>
      </c>
      <c r="M5240" s="31" t="str">
        <f t="shared" si="663"/>
        <v>TRUE</v>
      </c>
      <c r="N5240" s="31" t="s">
        <v>41</v>
      </c>
      <c r="O5240" s="29" t="s">
        <v>2333</v>
      </c>
      <c r="P5240"/>
      <c r="Q5240"/>
      <c r="R5240"/>
      <c r="S5240"/>
      <c r="T5240"/>
      <c r="U5240"/>
      <c r="V5240"/>
      <c r="W5240"/>
    </row>
    <row r="5241" spans="1:23" ht="27" customHeight="1" thickBot="1" x14ac:dyDescent="0.3">
      <c r="A5241" s="97">
        <v>21160</v>
      </c>
      <c r="B5241" s="74">
        <v>5438</v>
      </c>
      <c r="C5241" s="75" t="s">
        <v>51</v>
      </c>
      <c r="D5241" s="76">
        <v>43612.8125</v>
      </c>
      <c r="E5241" s="74" t="s">
        <v>39</v>
      </c>
      <c r="F5241" s="33">
        <v>43612.302777777775</v>
      </c>
      <c r="G5241" s="51">
        <f t="shared" si="661"/>
        <v>0.50972222222480923</v>
      </c>
      <c r="H5241" s="31" t="str">
        <f t="shared" si="664"/>
        <v>ACCEPTABLE</v>
      </c>
      <c r="J5241" s="33">
        <v>43612.804861111108</v>
      </c>
      <c r="K5241" s="33">
        <v>43612.813194444447</v>
      </c>
      <c r="L5241" s="51">
        <f t="shared" si="662"/>
        <v>8.3333333386690356E-3</v>
      </c>
      <c r="M5241" s="31" t="str">
        <f t="shared" si="663"/>
        <v>TRUE</v>
      </c>
      <c r="N5241" s="31" t="s">
        <v>39</v>
      </c>
      <c r="O5241" s="29" t="s">
        <v>1793</v>
      </c>
      <c r="P5241"/>
      <c r="Q5241"/>
      <c r="R5241"/>
      <c r="S5241"/>
      <c r="T5241"/>
      <c r="U5241"/>
      <c r="V5241"/>
      <c r="W5241"/>
    </row>
    <row r="5242" spans="1:23" ht="27" customHeight="1" thickBot="1" x14ac:dyDescent="0.3">
      <c r="A5242" s="97">
        <v>21160</v>
      </c>
      <c r="B5242" s="74">
        <v>5439</v>
      </c>
      <c r="C5242" s="75" t="s">
        <v>99</v>
      </c>
      <c r="D5242" s="76">
        <v>43614.204861111109</v>
      </c>
      <c r="E5242" s="74" t="s">
        <v>41</v>
      </c>
      <c r="F5242" s="33">
        <v>43613.754861111112</v>
      </c>
      <c r="G5242" s="51">
        <f t="shared" si="661"/>
        <v>0.44999999999708962</v>
      </c>
      <c r="H5242" s="31" t="str">
        <f t="shared" si="664"/>
        <v>ACCEPTABLE</v>
      </c>
      <c r="J5242" s="33">
        <v>43614.208333333336</v>
      </c>
      <c r="K5242" s="33">
        <v>43614.218055555553</v>
      </c>
      <c r="L5242" s="51">
        <f t="shared" si="662"/>
        <v>9.7222222175332718E-3</v>
      </c>
      <c r="M5242" s="31" t="str">
        <f t="shared" si="663"/>
        <v>TRUE</v>
      </c>
      <c r="N5242" s="31" t="s">
        <v>41</v>
      </c>
      <c r="O5242" s="29" t="s">
        <v>1818</v>
      </c>
      <c r="P5242"/>
      <c r="Q5242"/>
      <c r="R5242"/>
      <c r="S5242"/>
      <c r="T5242"/>
      <c r="U5242"/>
      <c r="V5242"/>
      <c r="W5242"/>
    </row>
    <row r="5243" spans="1:23" ht="27" customHeight="1" thickBot="1" x14ac:dyDescent="0.3">
      <c r="A5243" s="97">
        <v>21160</v>
      </c>
      <c r="B5243" s="74">
        <v>5440</v>
      </c>
      <c r="C5243" s="75" t="s">
        <v>1997</v>
      </c>
      <c r="D5243" s="76">
        <v>43614.232638888891</v>
      </c>
      <c r="E5243" s="74" t="s">
        <v>39</v>
      </c>
      <c r="F5243" s="33">
        <v>43613.754861111112</v>
      </c>
      <c r="G5243" s="51">
        <f t="shared" si="661"/>
        <v>0.47777777777810115</v>
      </c>
      <c r="H5243" s="31" t="str">
        <f t="shared" si="664"/>
        <v>ACCEPTABLE</v>
      </c>
      <c r="J5243" s="33">
        <v>43614.236805555556</v>
      </c>
      <c r="K5243" s="33">
        <v>43614.24722222222</v>
      </c>
      <c r="L5243" s="51">
        <f t="shared" si="662"/>
        <v>1.0416666664241347E-2</v>
      </c>
      <c r="M5243" s="31" t="str">
        <f t="shared" si="663"/>
        <v>TRUE</v>
      </c>
      <c r="N5243" s="31" t="s">
        <v>39</v>
      </c>
      <c r="O5243" s="29" t="s">
        <v>2334</v>
      </c>
      <c r="P5243"/>
      <c r="Q5243"/>
      <c r="R5243"/>
      <c r="S5243"/>
      <c r="T5243"/>
      <c r="U5243"/>
      <c r="V5243"/>
      <c r="W5243"/>
    </row>
    <row r="5244" spans="1:23" ht="27" customHeight="1" thickBot="1" x14ac:dyDescent="0.3">
      <c r="A5244" s="97">
        <v>21161</v>
      </c>
      <c r="B5244" s="74">
        <v>5441</v>
      </c>
      <c r="C5244" s="75" t="s">
        <v>1997</v>
      </c>
      <c r="D5244" s="76">
        <v>43614.840277777781</v>
      </c>
      <c r="E5244" s="74" t="s">
        <v>41</v>
      </c>
      <c r="F5244" s="33">
        <v>43614.790972222225</v>
      </c>
      <c r="G5244" s="51">
        <f t="shared" si="661"/>
        <v>4.9305555556202307E-2</v>
      </c>
      <c r="H5244" s="31" t="str">
        <f t="shared" si="664"/>
        <v>ACCEPTABLE</v>
      </c>
      <c r="J5244" s="33">
        <v>43614.826388888891</v>
      </c>
      <c r="K5244" s="33">
        <v>43614.84097222222</v>
      </c>
      <c r="L5244" s="51">
        <f t="shared" si="662"/>
        <v>1.4583333329937886E-2</v>
      </c>
      <c r="M5244" s="31" t="str">
        <f t="shared" si="663"/>
        <v>TRUE</v>
      </c>
      <c r="N5244" s="31" t="s">
        <v>41</v>
      </c>
      <c r="O5244" s="29" t="s">
        <v>2187</v>
      </c>
      <c r="P5244"/>
      <c r="Q5244"/>
      <c r="R5244"/>
      <c r="S5244"/>
      <c r="T5244"/>
      <c r="U5244"/>
      <c r="V5244"/>
      <c r="W5244"/>
    </row>
    <row r="5245" spans="1:23" ht="27" customHeight="1" thickBot="1" x14ac:dyDescent="0.3">
      <c r="A5245" s="97">
        <v>21161</v>
      </c>
      <c r="B5245" s="74">
        <v>5442</v>
      </c>
      <c r="C5245" s="75" t="s">
        <v>99</v>
      </c>
      <c r="D5245" s="76">
        <v>43614.875</v>
      </c>
      <c r="E5245" s="74" t="s">
        <v>39</v>
      </c>
      <c r="F5245" s="33">
        <v>43614.790972222225</v>
      </c>
      <c r="G5245" s="51">
        <f t="shared" si="661"/>
        <v>8.4027777775190771E-2</v>
      </c>
      <c r="H5245" s="31" t="str">
        <f t="shared" si="664"/>
        <v>ACCEPTABLE</v>
      </c>
      <c r="J5245" s="33">
        <v>43614.861111111109</v>
      </c>
      <c r="K5245" s="33">
        <v>43614.867361111108</v>
      </c>
      <c r="L5245" s="51">
        <f t="shared" si="662"/>
        <v>6.2499999985448085E-3</v>
      </c>
      <c r="M5245" s="31" t="str">
        <f t="shared" si="663"/>
        <v>TRUE</v>
      </c>
      <c r="N5245" s="31" t="s">
        <v>39</v>
      </c>
      <c r="O5245" s="29" t="s">
        <v>485</v>
      </c>
      <c r="P5245"/>
      <c r="Q5245"/>
      <c r="R5245"/>
      <c r="S5245"/>
      <c r="T5245"/>
      <c r="U5245"/>
      <c r="V5245"/>
      <c r="W5245"/>
    </row>
    <row r="5246" spans="1:23" ht="27" customHeight="1" thickBot="1" x14ac:dyDescent="0.3">
      <c r="A5246" s="97">
        <v>21162</v>
      </c>
      <c r="B5246" s="74">
        <v>5443</v>
      </c>
      <c r="C5246" s="75" t="s">
        <v>2314</v>
      </c>
      <c r="D5246" s="76">
        <v>43615.128472222219</v>
      </c>
      <c r="E5246" s="74" t="s">
        <v>41</v>
      </c>
      <c r="F5246" s="33">
        <v>43614.790972222225</v>
      </c>
      <c r="G5246" s="51">
        <f t="shared" si="661"/>
        <v>0.33749999999417923</v>
      </c>
      <c r="H5246" s="31" t="str">
        <f t="shared" si="664"/>
        <v>ACCEPTABLE</v>
      </c>
      <c r="J5246" s="33">
        <v>43615.136805555558</v>
      </c>
      <c r="K5246" s="33">
        <v>43615.147222222222</v>
      </c>
      <c r="L5246" s="51">
        <f t="shared" si="662"/>
        <v>1.0416666664241347E-2</v>
      </c>
      <c r="M5246" s="31" t="str">
        <f t="shared" si="663"/>
        <v>TRUE</v>
      </c>
      <c r="N5246" s="31" t="s">
        <v>41</v>
      </c>
      <c r="O5246" s="29" t="s">
        <v>1899</v>
      </c>
      <c r="P5246"/>
      <c r="Q5246"/>
      <c r="R5246"/>
      <c r="S5246"/>
      <c r="T5246"/>
      <c r="U5246"/>
      <c r="V5246"/>
      <c r="W5246"/>
    </row>
    <row r="5247" spans="1:23" ht="27" customHeight="1" thickBot="1" x14ac:dyDescent="0.3">
      <c r="A5247" s="97">
        <v>21162</v>
      </c>
      <c r="B5247" s="74">
        <v>5444</v>
      </c>
      <c r="C5247" s="75" t="s">
        <v>2314</v>
      </c>
      <c r="D5247" s="133">
        <v>43615.145833333336</v>
      </c>
      <c r="E5247" s="74" t="s">
        <v>39</v>
      </c>
      <c r="F5247" s="33">
        <v>43614.790972222225</v>
      </c>
      <c r="G5247" s="51">
        <f t="shared" si="661"/>
        <v>0.35486111111094942</v>
      </c>
      <c r="H5247" s="31" t="str">
        <f t="shared" si="664"/>
        <v>ACCEPTABLE</v>
      </c>
      <c r="J5247" s="33">
        <v>43615.161111111112</v>
      </c>
      <c r="K5247" s="33">
        <v>43615.171527777777</v>
      </c>
      <c r="L5247" s="51">
        <f t="shared" si="662"/>
        <v>1.0416666664241347E-2</v>
      </c>
      <c r="M5247" s="31" t="str">
        <f t="shared" si="663"/>
        <v>TRUE</v>
      </c>
      <c r="N5247" s="31" t="s">
        <v>39</v>
      </c>
      <c r="O5247" s="29" t="s">
        <v>1899</v>
      </c>
      <c r="P5247"/>
      <c r="Q5247"/>
      <c r="R5247"/>
      <c r="S5247"/>
      <c r="T5247"/>
      <c r="U5247"/>
      <c r="V5247"/>
      <c r="W5247"/>
    </row>
    <row r="5248" spans="1:23" ht="27" customHeight="1" thickBot="1" x14ac:dyDescent="0.3">
      <c r="A5248" s="182">
        <v>21163</v>
      </c>
      <c r="B5248" s="97">
        <v>5445</v>
      </c>
      <c r="C5248" s="75" t="s">
        <v>2314</v>
      </c>
      <c r="D5248" s="105">
        <v>43615.215277777781</v>
      </c>
      <c r="E5248" s="74" t="s">
        <v>41</v>
      </c>
      <c r="F5248" s="33">
        <v>43614.790972222225</v>
      </c>
      <c r="G5248" s="51">
        <f t="shared" si="661"/>
        <v>0.42430555555620231</v>
      </c>
      <c r="H5248" s="31" t="str">
        <f t="shared" si="664"/>
        <v>ACCEPTABLE</v>
      </c>
      <c r="J5248" s="33">
        <v>43615.213194444441</v>
      </c>
      <c r="K5248" s="33">
        <v>43615.222916666666</v>
      </c>
      <c r="L5248" s="51">
        <f t="shared" si="662"/>
        <v>9.7222222248092294E-3</v>
      </c>
      <c r="M5248" s="31" t="str">
        <f t="shared" si="663"/>
        <v>TRUE</v>
      </c>
      <c r="N5248" s="31" t="s">
        <v>41</v>
      </c>
      <c r="O5248" s="29" t="s">
        <v>2116</v>
      </c>
      <c r="P5248"/>
      <c r="Q5248"/>
      <c r="R5248"/>
      <c r="S5248"/>
      <c r="T5248"/>
      <c r="U5248"/>
      <c r="V5248"/>
      <c r="W5248"/>
    </row>
    <row r="5249" spans="1:23" ht="27" customHeight="1" thickBot="1" x14ac:dyDescent="0.3">
      <c r="A5249" s="182">
        <v>21163</v>
      </c>
      <c r="B5249" s="97">
        <v>5446</v>
      </c>
      <c r="C5249" s="75" t="s">
        <v>43</v>
      </c>
      <c r="D5249" s="76">
        <v>43615.246527777781</v>
      </c>
      <c r="E5249" s="74" t="s">
        <v>39</v>
      </c>
      <c r="F5249" s="33">
        <v>43614.790972222225</v>
      </c>
      <c r="G5249" s="51">
        <f t="shared" si="661"/>
        <v>0.45555555555620231</v>
      </c>
      <c r="H5249" s="31" t="str">
        <f t="shared" si="664"/>
        <v>ACCEPTABLE</v>
      </c>
      <c r="J5249" s="33">
        <v>43615.236805555556</v>
      </c>
      <c r="K5249" s="33">
        <v>43615.245833333334</v>
      </c>
      <c r="L5249" s="51">
        <f t="shared" si="662"/>
        <v>9.0277777781011537E-3</v>
      </c>
      <c r="M5249" s="31" t="str">
        <f t="shared" si="663"/>
        <v>TRUE</v>
      </c>
      <c r="N5249" s="31" t="s">
        <v>39</v>
      </c>
      <c r="O5249" s="29" t="s">
        <v>398</v>
      </c>
      <c r="P5249"/>
      <c r="Q5249"/>
      <c r="R5249"/>
      <c r="S5249"/>
      <c r="T5249"/>
      <c r="U5249"/>
      <c r="V5249"/>
      <c r="W5249"/>
    </row>
    <row r="5250" spans="1:23" ht="27" customHeight="1" thickBot="1" x14ac:dyDescent="0.3">
      <c r="A5250" s="182">
        <v>21163</v>
      </c>
      <c r="B5250" s="97">
        <v>5447</v>
      </c>
      <c r="C5250" s="75" t="s">
        <v>43</v>
      </c>
      <c r="D5250" s="76">
        <v>43615.96875</v>
      </c>
      <c r="E5250" s="74" t="s">
        <v>41</v>
      </c>
      <c r="F5250" s="33">
        <v>43615.777083333334</v>
      </c>
      <c r="G5250" s="51">
        <f t="shared" si="661"/>
        <v>0.19166666666569654</v>
      </c>
      <c r="H5250" s="31" t="str">
        <f t="shared" si="664"/>
        <v>ACCEPTABLE</v>
      </c>
      <c r="J5250" s="33">
        <v>43615.977083333331</v>
      </c>
      <c r="K5250" s="33">
        <v>43615.98541666667</v>
      </c>
      <c r="L5250" s="51">
        <f t="shared" si="662"/>
        <v>8.3333333386690356E-3</v>
      </c>
      <c r="M5250" s="31" t="str">
        <f t="shared" si="663"/>
        <v>TRUE</v>
      </c>
      <c r="N5250" s="31" t="s">
        <v>41</v>
      </c>
      <c r="O5250" s="29" t="s">
        <v>398</v>
      </c>
      <c r="P5250"/>
      <c r="Q5250"/>
      <c r="R5250"/>
      <c r="S5250"/>
      <c r="T5250"/>
      <c r="U5250"/>
      <c r="V5250"/>
      <c r="W5250"/>
    </row>
    <row r="5251" spans="1:23" ht="27" customHeight="1" thickBot="1" x14ac:dyDescent="0.3">
      <c r="A5251" s="182">
        <v>21163</v>
      </c>
      <c r="B5251" s="97">
        <v>5448</v>
      </c>
      <c r="C5251" s="75" t="s">
        <v>2314</v>
      </c>
      <c r="D5251" s="76">
        <v>43615.996527777781</v>
      </c>
      <c r="E5251" s="74" t="s">
        <v>39</v>
      </c>
      <c r="F5251" s="33">
        <v>43615.777083333334</v>
      </c>
      <c r="G5251" s="51">
        <f t="shared" si="661"/>
        <v>0.21944444444670808</v>
      </c>
      <c r="H5251" s="31" t="str">
        <f t="shared" si="664"/>
        <v>ACCEPTABLE</v>
      </c>
      <c r="J5251" s="33">
        <v>43616.015277777777</v>
      </c>
      <c r="K5251" s="33">
        <v>43616.027777777781</v>
      </c>
      <c r="L5251" s="51">
        <f t="shared" si="662"/>
        <v>1.2500000004365575E-2</v>
      </c>
      <c r="M5251" s="31" t="str">
        <f t="shared" si="663"/>
        <v>TRUE</v>
      </c>
      <c r="N5251" s="31" t="s">
        <v>39</v>
      </c>
      <c r="O5251" s="29" t="s">
        <v>2335</v>
      </c>
      <c r="P5251"/>
      <c r="Q5251"/>
      <c r="R5251"/>
      <c r="S5251"/>
      <c r="T5251"/>
      <c r="U5251"/>
      <c r="V5251"/>
      <c r="W5251"/>
    </row>
    <row r="5252" spans="1:23" ht="27" customHeight="1" thickBot="1" x14ac:dyDescent="0.3">
      <c r="A5252" s="97">
        <v>21165</v>
      </c>
      <c r="B5252" s="74">
        <v>5451</v>
      </c>
      <c r="C5252" s="75" t="s">
        <v>2314</v>
      </c>
      <c r="D5252" s="76">
        <v>43616.149305555555</v>
      </c>
      <c r="E5252" s="74" t="s">
        <v>41</v>
      </c>
      <c r="F5252" s="33">
        <v>43615.95416666667</v>
      </c>
      <c r="G5252" s="51">
        <f t="shared" si="661"/>
        <v>0.195138888884685</v>
      </c>
      <c r="H5252" s="31" t="str">
        <f t="shared" si="664"/>
        <v>ACCEPTABLE</v>
      </c>
      <c r="J5252" s="33">
        <v>43616.132638888892</v>
      </c>
      <c r="K5252" s="33">
        <v>43616.14166666667</v>
      </c>
      <c r="L5252" s="51">
        <f t="shared" ref="L5252:L5258" si="665">IF(OR(K5252="",J5252=""), "Incomplete Data", K5252-J5252)</f>
        <v>9.0277777781011537E-3</v>
      </c>
      <c r="M5252" s="31" t="str">
        <f t="shared" ref="M5252:M5258" si="666">_xlfn.IFS(OR(J5252=0,K5252=0,L5252=""), "Incomplete Data", OR(L5252&gt;$M$5,L5252&lt;-$M$5),"FALSE",  OR(L5252&lt;=$M$5,L5252&gt;-$M$5), "TRUE")</f>
        <v>TRUE</v>
      </c>
      <c r="N5252" s="31" t="s">
        <v>41</v>
      </c>
      <c r="O5252" s="29" t="s">
        <v>411</v>
      </c>
      <c r="P5252"/>
      <c r="Q5252"/>
      <c r="R5252"/>
      <c r="S5252"/>
      <c r="T5252"/>
      <c r="U5252"/>
      <c r="V5252"/>
      <c r="W5252"/>
    </row>
    <row r="5253" spans="1:23" ht="27" customHeight="1" thickBot="1" x14ac:dyDescent="0.3">
      <c r="A5253" s="97">
        <v>21161</v>
      </c>
      <c r="B5253" s="74">
        <v>5452</v>
      </c>
      <c r="C5253" s="75" t="s">
        <v>43</v>
      </c>
      <c r="D5253" s="76">
        <v>43616.166666666664</v>
      </c>
      <c r="E5253" s="74" t="s">
        <v>41</v>
      </c>
      <c r="F5253" s="33">
        <v>43615.777083333334</v>
      </c>
      <c r="G5253" s="51">
        <f t="shared" si="661"/>
        <v>0.38958333332993789</v>
      </c>
      <c r="H5253" s="31" t="str">
        <f t="shared" si="664"/>
        <v>ACCEPTABLE</v>
      </c>
      <c r="J5253" s="33">
        <v>43616.158333333333</v>
      </c>
      <c r="K5253" s="33">
        <v>43616.166666666664</v>
      </c>
      <c r="L5253" s="51">
        <f t="shared" si="665"/>
        <v>8.333333331393078E-3</v>
      </c>
      <c r="M5253" s="31" t="str">
        <f t="shared" si="666"/>
        <v>TRUE</v>
      </c>
      <c r="N5253" s="31" t="s">
        <v>41</v>
      </c>
      <c r="O5253" s="29" t="s">
        <v>1767</v>
      </c>
      <c r="P5253"/>
      <c r="Q5253"/>
      <c r="R5253"/>
      <c r="S5253"/>
      <c r="T5253"/>
      <c r="U5253"/>
      <c r="V5253"/>
      <c r="W5253"/>
    </row>
    <row r="5254" spans="1:23" ht="27" customHeight="1" thickBot="1" x14ac:dyDescent="0.3">
      <c r="A5254" s="97">
        <v>21161</v>
      </c>
      <c r="B5254" s="74">
        <v>5453</v>
      </c>
      <c r="C5254" s="75" t="s">
        <v>53</v>
      </c>
      <c r="D5254" s="76">
        <v>43616.208333333336</v>
      </c>
      <c r="E5254" s="74" t="s">
        <v>39</v>
      </c>
      <c r="F5254" s="33">
        <v>43615.777083333334</v>
      </c>
      <c r="G5254" s="51">
        <f t="shared" si="661"/>
        <v>0.43125000000145519</v>
      </c>
      <c r="H5254" s="31" t="str">
        <f t="shared" si="664"/>
        <v>ACCEPTABLE</v>
      </c>
      <c r="J5254" s="33">
        <v>43616.215277777781</v>
      </c>
      <c r="K5254" s="33">
        <v>43616.223611111112</v>
      </c>
      <c r="L5254" s="51">
        <f t="shared" si="665"/>
        <v>8.333333331393078E-3</v>
      </c>
      <c r="M5254" s="31" t="str">
        <f t="shared" si="666"/>
        <v>TRUE</v>
      </c>
      <c r="N5254" s="31" t="s">
        <v>39</v>
      </c>
      <c r="O5254" s="29" t="s">
        <v>1833</v>
      </c>
      <c r="P5254"/>
      <c r="Q5254"/>
      <c r="R5254"/>
      <c r="S5254"/>
      <c r="T5254"/>
      <c r="U5254"/>
      <c r="V5254"/>
      <c r="W5254"/>
    </row>
    <row r="5255" spans="1:23" ht="27" customHeight="1" thickBot="1" x14ac:dyDescent="0.3">
      <c r="A5255" s="182">
        <v>21163</v>
      </c>
      <c r="B5255" s="97">
        <v>5454</v>
      </c>
      <c r="C5255" s="75" t="s">
        <v>2314</v>
      </c>
      <c r="D5255" s="76">
        <v>43616.229166666664</v>
      </c>
      <c r="E5255" s="74" t="s">
        <v>41</v>
      </c>
      <c r="F5255" s="33">
        <v>43615.777083333334</v>
      </c>
      <c r="G5255" s="51">
        <f t="shared" si="661"/>
        <v>0.45208333332993789</v>
      </c>
      <c r="H5255" s="31" t="str">
        <f t="shared" si="664"/>
        <v>ACCEPTABLE</v>
      </c>
      <c r="J5255" s="33">
        <v>43616.25</v>
      </c>
      <c r="K5255" s="33">
        <v>43616.260416666664</v>
      </c>
      <c r="L5255" s="51">
        <f t="shared" si="665"/>
        <v>1.0416666664241347E-2</v>
      </c>
      <c r="M5255" s="31" t="str">
        <f t="shared" si="666"/>
        <v>TRUE</v>
      </c>
      <c r="N5255" s="31" t="s">
        <v>41</v>
      </c>
      <c r="O5255" s="29" t="s">
        <v>2310</v>
      </c>
      <c r="P5255"/>
      <c r="Q5255"/>
      <c r="R5255"/>
      <c r="S5255"/>
      <c r="T5255"/>
      <c r="U5255"/>
      <c r="V5255"/>
      <c r="W5255"/>
    </row>
    <row r="5256" spans="1:23" ht="27" customHeight="1" thickBot="1" x14ac:dyDescent="0.3">
      <c r="A5256" s="183">
        <v>21163</v>
      </c>
      <c r="B5256" s="98">
        <v>5455</v>
      </c>
      <c r="C5256" s="79" t="s">
        <v>43</v>
      </c>
      <c r="D5256" s="80">
        <v>43616.291666666664</v>
      </c>
      <c r="E5256" s="78" t="s">
        <v>39</v>
      </c>
      <c r="F5256" s="33">
        <v>43616.26666666667</v>
      </c>
      <c r="G5256" s="51">
        <f t="shared" si="661"/>
        <v>2.4999999994179234E-2</v>
      </c>
      <c r="H5256" s="31" t="str">
        <f t="shared" si="664"/>
        <v>TOO LATE</v>
      </c>
      <c r="J5256" s="33">
        <v>43616.282638888886</v>
      </c>
      <c r="K5256" s="33">
        <v>43616.292361111111</v>
      </c>
      <c r="L5256" s="51">
        <f t="shared" si="665"/>
        <v>9.7222222248092294E-3</v>
      </c>
      <c r="M5256" s="31" t="str">
        <f t="shared" si="666"/>
        <v>TRUE</v>
      </c>
      <c r="N5256" s="31" t="s">
        <v>39</v>
      </c>
      <c r="O5256" s="29" t="s">
        <v>398</v>
      </c>
      <c r="P5256"/>
      <c r="Q5256"/>
      <c r="R5256"/>
      <c r="S5256"/>
      <c r="T5256"/>
      <c r="U5256"/>
      <c r="V5256"/>
      <c r="W5256"/>
    </row>
    <row r="5257" spans="1:23" ht="27" customHeight="1" thickBot="1" x14ac:dyDescent="0.3">
      <c r="A5257" s="182">
        <v>21163</v>
      </c>
      <c r="B5257" s="97">
        <v>5455</v>
      </c>
      <c r="C5257" s="75" t="s">
        <v>43</v>
      </c>
      <c r="D5257" s="76">
        <v>43616.5</v>
      </c>
      <c r="E5257" s="74" t="s">
        <v>39</v>
      </c>
      <c r="F5257" s="33">
        <v>43616.459027777775</v>
      </c>
      <c r="G5257" s="51">
        <f t="shared" ref="G5257:G5298" si="667">IF(D5257="","",D5257-F5257)</f>
        <v>4.0972222224809229E-2</v>
      </c>
      <c r="H5257" s="31" t="str">
        <f t="shared" si="664"/>
        <v>TOO LATE</v>
      </c>
      <c r="J5257" s="33">
        <v>43616.509722222225</v>
      </c>
      <c r="K5257" s="33">
        <v>43616.518750000003</v>
      </c>
      <c r="L5257" s="51">
        <f t="shared" si="665"/>
        <v>9.0277777781011537E-3</v>
      </c>
      <c r="M5257" s="31" t="str">
        <f t="shared" si="666"/>
        <v>TRUE</v>
      </c>
      <c r="N5257" s="31" t="s">
        <v>39</v>
      </c>
      <c r="O5257" s="29" t="s">
        <v>2116</v>
      </c>
      <c r="P5257"/>
      <c r="Q5257"/>
      <c r="R5257"/>
      <c r="S5257"/>
      <c r="T5257"/>
      <c r="U5257"/>
      <c r="V5257"/>
      <c r="W5257"/>
    </row>
    <row r="5258" spans="1:23" ht="27" customHeight="1" thickBot="1" x14ac:dyDescent="0.3">
      <c r="A5258" s="98">
        <v>21163</v>
      </c>
      <c r="B5258" s="78">
        <v>5456</v>
      </c>
      <c r="C5258" s="79" t="s">
        <v>98</v>
      </c>
      <c r="D5258" s="80">
        <v>43616.729166666664</v>
      </c>
      <c r="E5258" s="78" t="s">
        <v>41</v>
      </c>
      <c r="F5258" s="33">
        <v>43616.459027777775</v>
      </c>
      <c r="G5258" s="51">
        <f t="shared" si="667"/>
        <v>0.27013888888905058</v>
      </c>
      <c r="H5258" s="31" t="str">
        <f t="shared" si="664"/>
        <v>ACCEPTABLE</v>
      </c>
      <c r="J5258" s="33">
        <v>43616.740277777775</v>
      </c>
      <c r="K5258" s="33">
        <v>43616.749305555553</v>
      </c>
      <c r="L5258" s="51">
        <f t="shared" si="665"/>
        <v>9.0277777781011537E-3</v>
      </c>
      <c r="M5258" s="31" t="str">
        <f t="shared" si="666"/>
        <v>TRUE</v>
      </c>
      <c r="N5258" s="31" t="s">
        <v>41</v>
      </c>
      <c r="O5258" s="29" t="s">
        <v>221</v>
      </c>
      <c r="P5258"/>
      <c r="Q5258"/>
      <c r="R5258"/>
      <c r="S5258"/>
      <c r="T5258"/>
      <c r="U5258"/>
      <c r="V5258"/>
      <c r="W5258"/>
    </row>
    <row r="5259" spans="1:23" ht="27" customHeight="1" thickBot="1" x14ac:dyDescent="0.3">
      <c r="A5259" s="97">
        <v>21167</v>
      </c>
      <c r="B5259" s="74">
        <v>5459</v>
      </c>
      <c r="C5259" s="75" t="s">
        <v>2236</v>
      </c>
      <c r="D5259" s="76">
        <v>43616.958333333336</v>
      </c>
      <c r="E5259" s="74" t="s">
        <v>41</v>
      </c>
      <c r="F5259" s="33">
        <v>43616.704861111109</v>
      </c>
      <c r="G5259" s="51">
        <f t="shared" si="667"/>
        <v>0.25347222222626442</v>
      </c>
      <c r="H5259" s="31" t="str">
        <f t="shared" si="664"/>
        <v>ACCEPTABLE</v>
      </c>
      <c r="J5259" s="33">
        <v>43616.956250000003</v>
      </c>
      <c r="K5259" s="33">
        <v>43616.966666666667</v>
      </c>
      <c r="L5259" s="51">
        <f t="shared" ref="L5259:L5280" si="668">IF(OR(K5259="",J5259=""), "Incomplete Data", K5259-J5259)</f>
        <v>1.0416666664241347E-2</v>
      </c>
      <c r="M5259" s="31" t="str">
        <f t="shared" ref="M5259:M5280" si="669">_xlfn.IFS(OR(J5259=0,K5259=0,L5259=""), "Incomplete Data", OR(L5259&gt;$M$5,L5259&lt;-$M$5),"FALSE",  OR(L5259&lt;=$M$5,L5259&gt;-$M$5), "TRUE")</f>
        <v>TRUE</v>
      </c>
      <c r="N5259" s="31" t="s">
        <v>41</v>
      </c>
      <c r="O5259" s="29" t="s">
        <v>2336</v>
      </c>
      <c r="P5259"/>
      <c r="Q5259"/>
      <c r="R5259"/>
      <c r="S5259"/>
      <c r="T5259"/>
      <c r="U5259"/>
      <c r="V5259"/>
      <c r="W5259"/>
    </row>
    <row r="5260" spans="1:23" ht="27" customHeight="1" thickBot="1" x14ac:dyDescent="0.3">
      <c r="A5260" s="97">
        <v>21167</v>
      </c>
      <c r="B5260" s="74">
        <v>5460</v>
      </c>
      <c r="C5260" s="75" t="s">
        <v>2236</v>
      </c>
      <c r="D5260" s="76">
        <v>43616.975694444445</v>
      </c>
      <c r="E5260" s="74" t="s">
        <v>39</v>
      </c>
      <c r="F5260" s="33">
        <v>43616.704861111109</v>
      </c>
      <c r="G5260" s="51">
        <f t="shared" si="667"/>
        <v>0.27083333333575865</v>
      </c>
      <c r="H5260" s="31" t="str">
        <f t="shared" si="664"/>
        <v>ACCEPTABLE</v>
      </c>
      <c r="J5260" s="33">
        <v>43616.979166666664</v>
      </c>
      <c r="K5260" s="33">
        <v>43616.990972222222</v>
      </c>
      <c r="L5260" s="51">
        <f t="shared" si="668"/>
        <v>1.1805555557657499E-2</v>
      </c>
      <c r="M5260" s="31" t="str">
        <f t="shared" si="669"/>
        <v>TRUE</v>
      </c>
      <c r="N5260" s="31" t="s">
        <v>39</v>
      </c>
      <c r="O5260" s="29" t="s">
        <v>2336</v>
      </c>
      <c r="P5260"/>
      <c r="Q5260"/>
      <c r="R5260"/>
      <c r="S5260"/>
      <c r="T5260"/>
      <c r="U5260"/>
      <c r="V5260"/>
      <c r="W5260"/>
    </row>
    <row r="5261" spans="1:23" ht="27" customHeight="1" thickBot="1" x14ac:dyDescent="0.3">
      <c r="A5261" s="97">
        <v>21165</v>
      </c>
      <c r="B5261" s="74">
        <v>5461</v>
      </c>
      <c r="C5261" s="75" t="s">
        <v>98</v>
      </c>
      <c r="D5261" s="76">
        <v>43617.152777777781</v>
      </c>
      <c r="E5261" s="74" t="s">
        <v>41</v>
      </c>
      <c r="F5261" s="33">
        <v>43616.704861111109</v>
      </c>
      <c r="G5261" s="51">
        <f t="shared" si="667"/>
        <v>0.44791666667151731</v>
      </c>
      <c r="H5261" s="31" t="str">
        <f t="shared" si="664"/>
        <v>ACCEPTABLE</v>
      </c>
      <c r="J5261" s="33">
        <v>43617.154166666667</v>
      </c>
      <c r="K5261" s="33">
        <v>43617.162499999999</v>
      </c>
      <c r="L5261" s="51">
        <f t="shared" si="668"/>
        <v>8.333333331393078E-3</v>
      </c>
      <c r="M5261" s="31" t="str">
        <f t="shared" si="669"/>
        <v>TRUE</v>
      </c>
      <c r="N5261" s="31" t="s">
        <v>41</v>
      </c>
      <c r="O5261" s="29" t="s">
        <v>398</v>
      </c>
      <c r="P5261"/>
      <c r="Q5261"/>
      <c r="R5261"/>
      <c r="S5261"/>
      <c r="T5261"/>
      <c r="U5261"/>
      <c r="V5261"/>
      <c r="W5261"/>
    </row>
    <row r="5262" spans="1:23" ht="27" customHeight="1" thickBot="1" x14ac:dyDescent="0.3">
      <c r="A5262" s="97">
        <v>21165</v>
      </c>
      <c r="B5262" s="74">
        <v>5462</v>
      </c>
      <c r="C5262" s="75" t="s">
        <v>2236</v>
      </c>
      <c r="D5262" s="76">
        <v>43617.180555555555</v>
      </c>
      <c r="E5262" s="74" t="s">
        <v>39</v>
      </c>
      <c r="F5262" s="33">
        <v>43616.704861111109</v>
      </c>
      <c r="G5262" s="51">
        <f t="shared" si="667"/>
        <v>0.47569444444525288</v>
      </c>
      <c r="H5262" s="31" t="str">
        <f t="shared" si="664"/>
        <v>ACCEPTABLE</v>
      </c>
      <c r="J5262" s="33">
        <v>43617.184027777781</v>
      </c>
      <c r="K5262" s="33">
        <v>43617.193055555559</v>
      </c>
      <c r="L5262" s="51">
        <f t="shared" si="668"/>
        <v>9.0277777781011537E-3</v>
      </c>
      <c r="M5262" s="31" t="str">
        <f t="shared" si="669"/>
        <v>TRUE</v>
      </c>
      <c r="N5262" s="31" t="s">
        <v>39</v>
      </c>
      <c r="O5262" s="29" t="s">
        <v>543</v>
      </c>
      <c r="P5262"/>
      <c r="Q5262"/>
      <c r="R5262"/>
      <c r="S5262"/>
      <c r="T5262"/>
      <c r="U5262"/>
      <c r="V5262"/>
      <c r="W5262"/>
    </row>
    <row r="5263" spans="1:23" ht="27" customHeight="1" thickBot="1" x14ac:dyDescent="0.3">
      <c r="A5263" s="97">
        <v>21163</v>
      </c>
      <c r="B5263" s="74">
        <v>5463</v>
      </c>
      <c r="C5263" s="75" t="s">
        <v>98</v>
      </c>
      <c r="D5263" s="76">
        <v>43617.381944444445</v>
      </c>
      <c r="E5263" s="74" t="s">
        <v>41</v>
      </c>
      <c r="F5263" s="33">
        <v>43617.213194444441</v>
      </c>
      <c r="G5263" s="51">
        <f t="shared" si="667"/>
        <v>0.16875000000436557</v>
      </c>
      <c r="H5263" s="31" t="str">
        <f t="shared" si="664"/>
        <v>ACCEPTABLE</v>
      </c>
      <c r="J5263" s="33">
        <v>43617.398611111108</v>
      </c>
      <c r="K5263" s="33">
        <v>43617.406944444447</v>
      </c>
      <c r="L5263" s="51">
        <f t="shared" si="668"/>
        <v>8.3333333386690356E-3</v>
      </c>
      <c r="M5263" s="31" t="str">
        <f t="shared" si="669"/>
        <v>TRUE</v>
      </c>
      <c r="N5263" s="31" t="s">
        <v>41</v>
      </c>
      <c r="O5263" s="29" t="s">
        <v>398</v>
      </c>
      <c r="P5263"/>
      <c r="Q5263"/>
      <c r="R5263"/>
      <c r="S5263"/>
      <c r="T5263"/>
      <c r="U5263"/>
      <c r="V5263"/>
      <c r="W5263"/>
    </row>
    <row r="5264" spans="1:23" ht="27" customHeight="1" thickBot="1" x14ac:dyDescent="0.3">
      <c r="A5264" s="97">
        <v>21163</v>
      </c>
      <c r="B5264" s="74">
        <v>5464</v>
      </c>
      <c r="C5264" s="75" t="s">
        <v>2236</v>
      </c>
      <c r="D5264" s="76">
        <v>43617.409722222219</v>
      </c>
      <c r="E5264" s="74" t="s">
        <v>39</v>
      </c>
      <c r="F5264" s="33">
        <v>43617.213194444441</v>
      </c>
      <c r="G5264" s="51">
        <f t="shared" si="667"/>
        <v>0.19652777777810115</v>
      </c>
      <c r="H5264" s="31" t="str">
        <f t="shared" si="664"/>
        <v>ACCEPTABLE</v>
      </c>
      <c r="J5264" s="33">
        <v>43617.427083333336</v>
      </c>
      <c r="K5264" s="33">
        <v>43617.4375</v>
      </c>
      <c r="L5264" s="51">
        <f t="shared" si="668"/>
        <v>1.0416666664241347E-2</v>
      </c>
      <c r="M5264" s="31" t="str">
        <f t="shared" si="669"/>
        <v>TRUE</v>
      </c>
      <c r="N5264" s="31" t="s">
        <v>39</v>
      </c>
      <c r="O5264" s="29" t="s">
        <v>543</v>
      </c>
      <c r="P5264"/>
      <c r="Q5264"/>
      <c r="R5264"/>
      <c r="S5264"/>
      <c r="T5264"/>
      <c r="U5264"/>
      <c r="V5264"/>
      <c r="W5264"/>
    </row>
    <row r="5265" spans="1:23" ht="27" customHeight="1" thickBot="1" x14ac:dyDescent="0.3">
      <c r="A5265" s="98">
        <v>21161</v>
      </c>
      <c r="B5265" s="78">
        <v>5465</v>
      </c>
      <c r="C5265" s="79" t="s">
        <v>99</v>
      </c>
      <c r="D5265" s="80">
        <v>43617.694444444445</v>
      </c>
      <c r="E5265" s="78" t="s">
        <v>41</v>
      </c>
      <c r="F5265" s="33">
        <v>43617.511111111111</v>
      </c>
      <c r="G5265" s="51">
        <f t="shared" si="667"/>
        <v>0.18333333333430346</v>
      </c>
      <c r="H5265" s="31" t="str">
        <f t="shared" si="664"/>
        <v>ACCEPTABLE</v>
      </c>
      <c r="J5265" s="33">
        <v>43617.6875</v>
      </c>
      <c r="K5265" s="33">
        <v>43617.696527777778</v>
      </c>
      <c r="L5265" s="51">
        <f t="shared" si="668"/>
        <v>9.0277777781011537E-3</v>
      </c>
      <c r="M5265" s="31" t="str">
        <f t="shared" si="669"/>
        <v>TRUE</v>
      </c>
      <c r="N5265" s="31" t="s">
        <v>41</v>
      </c>
      <c r="O5265" s="29" t="s">
        <v>2337</v>
      </c>
      <c r="P5265"/>
      <c r="Q5265"/>
      <c r="R5265"/>
      <c r="S5265"/>
      <c r="T5265"/>
      <c r="U5265"/>
      <c r="V5265"/>
      <c r="W5265"/>
    </row>
    <row r="5266" spans="1:23" ht="27" customHeight="1" thickBot="1" x14ac:dyDescent="0.3">
      <c r="A5266" s="98">
        <v>21161</v>
      </c>
      <c r="B5266" s="78">
        <v>5466</v>
      </c>
      <c r="C5266" s="79" t="s">
        <v>2119</v>
      </c>
      <c r="D5266" s="80">
        <v>43617.722222222219</v>
      </c>
      <c r="E5266" s="78" t="s">
        <v>39</v>
      </c>
      <c r="F5266" s="33">
        <v>43617.511111111111</v>
      </c>
      <c r="G5266" s="51">
        <f t="shared" si="667"/>
        <v>0.21111111110803904</v>
      </c>
      <c r="H5266" s="31" t="str">
        <f t="shared" si="664"/>
        <v>ACCEPTABLE</v>
      </c>
      <c r="J5266" s="33">
        <v>43617.711111111108</v>
      </c>
      <c r="K5266" s="33">
        <v>43617.722222222219</v>
      </c>
      <c r="L5266" s="51">
        <f t="shared" si="668"/>
        <v>1.1111111110949423E-2</v>
      </c>
      <c r="M5266" s="31" t="str">
        <f t="shared" si="669"/>
        <v>TRUE</v>
      </c>
      <c r="N5266" s="31" t="s">
        <v>39</v>
      </c>
      <c r="O5266" s="29" t="s">
        <v>2338</v>
      </c>
      <c r="P5266"/>
      <c r="Q5266"/>
      <c r="R5266"/>
      <c r="S5266"/>
      <c r="T5266"/>
      <c r="U5266"/>
      <c r="V5266"/>
      <c r="W5266"/>
    </row>
    <row r="5267" spans="1:23" ht="27" customHeight="1" thickBot="1" x14ac:dyDescent="0.3">
      <c r="A5267" s="97">
        <v>21166</v>
      </c>
      <c r="B5267" s="74">
        <v>5467</v>
      </c>
      <c r="C5267" s="75" t="s">
        <v>2290</v>
      </c>
      <c r="D5267" s="76">
        <v>43617.78125</v>
      </c>
      <c r="E5267" s="74" t="s">
        <v>41</v>
      </c>
      <c r="F5267" s="33">
        <v>43617.213194444441</v>
      </c>
      <c r="G5267" s="51">
        <f t="shared" si="667"/>
        <v>0.56805555555911269</v>
      </c>
      <c r="H5267" s="31" t="str">
        <f t="shared" si="664"/>
        <v>ACCEPTABLE</v>
      </c>
      <c r="J5267" s="33">
        <v>43617.779166666667</v>
      </c>
      <c r="K5267" s="33">
        <v>43617.793749999997</v>
      </c>
      <c r="L5267" s="51">
        <f t="shared" si="668"/>
        <v>1.4583333329937886E-2</v>
      </c>
      <c r="M5267" s="31" t="str">
        <f t="shared" si="669"/>
        <v>TRUE</v>
      </c>
      <c r="N5267" s="31" t="s">
        <v>41</v>
      </c>
      <c r="O5267" s="29" t="s">
        <v>2339</v>
      </c>
      <c r="P5267"/>
      <c r="Q5267"/>
      <c r="R5267"/>
      <c r="S5267"/>
      <c r="T5267"/>
      <c r="U5267"/>
      <c r="V5267"/>
      <c r="W5267"/>
    </row>
    <row r="5268" spans="1:23" ht="27" customHeight="1" thickBot="1" x14ac:dyDescent="0.3">
      <c r="A5268" s="97">
        <v>21166</v>
      </c>
      <c r="B5268" s="74">
        <v>5468</v>
      </c>
      <c r="C5268" s="75" t="s">
        <v>2340</v>
      </c>
      <c r="D5268" s="76">
        <v>43617.809027777781</v>
      </c>
      <c r="E5268" s="74" t="s">
        <v>2341</v>
      </c>
      <c r="F5268" s="33">
        <v>43617.213194444441</v>
      </c>
      <c r="G5268" s="51">
        <f t="shared" si="667"/>
        <v>0.59583333334012423</v>
      </c>
      <c r="H5268" s="31" t="str">
        <f t="shared" si="664"/>
        <v>ACCEPTABLE</v>
      </c>
      <c r="I5268" s="184" t="s">
        <v>2342</v>
      </c>
      <c r="J5268" s="33">
        <v>43617.814583333333</v>
      </c>
      <c r="K5268" s="33">
        <v>43617.823611111111</v>
      </c>
      <c r="L5268" s="51">
        <f t="shared" si="668"/>
        <v>9.0277777781011537E-3</v>
      </c>
      <c r="M5268" s="31" t="str">
        <f t="shared" si="669"/>
        <v>TRUE</v>
      </c>
      <c r="N5268" s="31" t="s">
        <v>39</v>
      </c>
      <c r="O5268" s="29" t="s">
        <v>2343</v>
      </c>
      <c r="P5268"/>
      <c r="Q5268"/>
      <c r="R5268"/>
      <c r="S5268"/>
      <c r="T5268"/>
      <c r="U5268"/>
      <c r="V5268"/>
      <c r="W5268"/>
    </row>
    <row r="5269" spans="1:23" ht="27" customHeight="1" thickBot="1" x14ac:dyDescent="0.3">
      <c r="A5269" s="97">
        <v>21168</v>
      </c>
      <c r="B5269" s="74">
        <v>5469</v>
      </c>
      <c r="C5269" s="75" t="s">
        <v>2314</v>
      </c>
      <c r="D5269" s="76">
        <v>43617.822916666664</v>
      </c>
      <c r="E5269" s="74" t="s">
        <v>39</v>
      </c>
      <c r="F5269" s="33">
        <v>43617.511111111111</v>
      </c>
      <c r="G5269" s="51">
        <f t="shared" ref="G5269" si="670">IF(D5269="","",D5269-F5269)</f>
        <v>0.31180555555329192</v>
      </c>
      <c r="H5269" s="31" t="str">
        <f t="shared" si="664"/>
        <v>ACCEPTABLE</v>
      </c>
      <c r="J5269" s="33">
        <v>43617.884722222225</v>
      </c>
      <c r="K5269" s="33">
        <v>43617.895138888889</v>
      </c>
      <c r="L5269" s="51">
        <f t="shared" si="668"/>
        <v>1.0416666664241347E-2</v>
      </c>
      <c r="M5269" s="31" t="str">
        <f t="shared" si="669"/>
        <v>TRUE</v>
      </c>
      <c r="N5269" s="31" t="s">
        <v>39</v>
      </c>
      <c r="O5269" s="29" t="s">
        <v>1137</v>
      </c>
      <c r="P5269"/>
      <c r="Q5269"/>
      <c r="R5269"/>
      <c r="S5269"/>
      <c r="T5269"/>
      <c r="U5269"/>
      <c r="V5269"/>
      <c r="W5269"/>
    </row>
    <row r="5270" spans="1:23" ht="27" customHeight="1" thickBot="1" x14ac:dyDescent="0.3">
      <c r="A5270" s="97">
        <v>21166</v>
      </c>
      <c r="B5270" s="74">
        <v>5470</v>
      </c>
      <c r="C5270" s="75" t="s">
        <v>51</v>
      </c>
      <c r="D5270" s="76">
        <v>43619.572916666664</v>
      </c>
      <c r="E5270" s="74" t="s">
        <v>41</v>
      </c>
      <c r="F5270" s="33">
        <v>43619.275000000001</v>
      </c>
      <c r="G5270" s="51">
        <f t="shared" si="667"/>
        <v>0.29791666666278616</v>
      </c>
      <c r="H5270" s="31" t="str">
        <f t="shared" si="664"/>
        <v>ACCEPTABLE</v>
      </c>
      <c r="J5270" s="33">
        <v>43619.654166666667</v>
      </c>
      <c r="K5270" s="33">
        <v>43619.662499999999</v>
      </c>
      <c r="L5270" s="51">
        <f t="shared" si="668"/>
        <v>8.333333331393078E-3</v>
      </c>
      <c r="M5270" s="31" t="str">
        <f t="shared" si="669"/>
        <v>TRUE</v>
      </c>
      <c r="N5270" s="31" t="s">
        <v>41</v>
      </c>
      <c r="O5270" s="29" t="s">
        <v>2289</v>
      </c>
      <c r="P5270"/>
      <c r="Q5270"/>
      <c r="R5270"/>
      <c r="S5270"/>
      <c r="T5270"/>
      <c r="U5270"/>
      <c r="V5270"/>
      <c r="W5270"/>
    </row>
    <row r="5271" spans="1:23" ht="27" customHeight="1" thickBot="1" x14ac:dyDescent="0.3">
      <c r="A5271" s="97">
        <v>21166</v>
      </c>
      <c r="B5271" s="74">
        <v>5471</v>
      </c>
      <c r="C5271" s="75" t="s">
        <v>2290</v>
      </c>
      <c r="D5271" s="76">
        <v>43619.607638888891</v>
      </c>
      <c r="E5271" s="74" t="s">
        <v>39</v>
      </c>
      <c r="F5271" s="33">
        <v>43619.275000000001</v>
      </c>
      <c r="G5271" s="51">
        <f t="shared" si="667"/>
        <v>0.33263888888905058</v>
      </c>
      <c r="H5271" s="31" t="str">
        <f t="shared" si="664"/>
        <v>ACCEPTABLE</v>
      </c>
      <c r="J5271" s="33">
        <v>43619.686111111114</v>
      </c>
      <c r="K5271" s="33">
        <v>43619.696527777778</v>
      </c>
      <c r="L5271" s="51">
        <f t="shared" si="668"/>
        <v>1.0416666664241347E-2</v>
      </c>
      <c r="M5271" s="31" t="str">
        <f t="shared" si="669"/>
        <v>TRUE</v>
      </c>
      <c r="N5271" s="31" t="s">
        <v>39</v>
      </c>
      <c r="O5271" s="29" t="s">
        <v>2286</v>
      </c>
      <c r="P5271"/>
      <c r="Q5271"/>
      <c r="R5271"/>
      <c r="S5271"/>
      <c r="T5271"/>
      <c r="U5271"/>
      <c r="V5271"/>
      <c r="W5271"/>
    </row>
    <row r="5272" spans="1:23" ht="27" customHeight="1" thickBot="1" x14ac:dyDescent="0.3">
      <c r="A5272" s="97">
        <v>21169</v>
      </c>
      <c r="B5272" s="74">
        <v>5470</v>
      </c>
      <c r="C5272" s="75" t="s">
        <v>2314</v>
      </c>
      <c r="D5272" s="76">
        <v>43620.819444444445</v>
      </c>
      <c r="E5272" s="74" t="s">
        <v>41</v>
      </c>
      <c r="F5272" s="33">
        <v>43620.714583333334</v>
      </c>
      <c r="G5272" s="51">
        <f t="shared" si="667"/>
        <v>0.10486111111094942</v>
      </c>
      <c r="H5272" s="31" t="str">
        <f t="shared" si="664"/>
        <v>ACCEPTABLE</v>
      </c>
      <c r="J5272" s="33">
        <v>43620.818055555559</v>
      </c>
      <c r="K5272" s="33">
        <v>43620.829861111109</v>
      </c>
      <c r="L5272" s="51">
        <f t="shared" si="668"/>
        <v>1.1805555550381541E-2</v>
      </c>
      <c r="M5272" s="31" t="str">
        <f t="shared" si="669"/>
        <v>TRUE</v>
      </c>
      <c r="N5272" s="31" t="s">
        <v>41</v>
      </c>
      <c r="O5272" s="29" t="s">
        <v>2344</v>
      </c>
      <c r="P5272"/>
      <c r="Q5272"/>
      <c r="R5272"/>
      <c r="S5272"/>
      <c r="T5272"/>
      <c r="U5272"/>
      <c r="V5272"/>
      <c r="W5272"/>
    </row>
    <row r="5273" spans="1:23" ht="27" customHeight="1" thickBot="1" x14ac:dyDescent="0.3">
      <c r="A5273" s="97">
        <v>21169</v>
      </c>
      <c r="B5273" s="74">
        <v>5471</v>
      </c>
      <c r="C5273" s="75" t="s">
        <v>98</v>
      </c>
      <c r="D5273" s="76">
        <v>43620.854166666664</v>
      </c>
      <c r="E5273" s="74" t="s">
        <v>39</v>
      </c>
      <c r="F5273" s="33">
        <v>43620.714583333334</v>
      </c>
      <c r="G5273" s="51">
        <f t="shared" si="667"/>
        <v>0.13958333332993789</v>
      </c>
      <c r="H5273" s="31" t="str">
        <f t="shared" si="664"/>
        <v>ACCEPTABLE</v>
      </c>
      <c r="J5273" s="33">
        <v>43620.85</v>
      </c>
      <c r="K5273" s="33">
        <v>43620.857638888891</v>
      </c>
      <c r="L5273" s="51">
        <f t="shared" si="668"/>
        <v>7.6388888919609599E-3</v>
      </c>
      <c r="M5273" s="31" t="str">
        <f t="shared" si="669"/>
        <v>TRUE</v>
      </c>
      <c r="N5273" s="31" t="s">
        <v>39</v>
      </c>
      <c r="O5273" s="29" t="s">
        <v>398</v>
      </c>
      <c r="P5273"/>
      <c r="Q5273"/>
      <c r="R5273"/>
      <c r="S5273"/>
      <c r="T5273"/>
      <c r="U5273"/>
      <c r="V5273"/>
      <c r="W5273"/>
    </row>
    <row r="5274" spans="1:23" ht="27" customHeight="1" thickBot="1" x14ac:dyDescent="0.3">
      <c r="A5274" s="97">
        <v>21170</v>
      </c>
      <c r="B5274" s="74">
        <v>5472</v>
      </c>
      <c r="C5274" s="75" t="s">
        <v>2314</v>
      </c>
      <c r="D5274" s="76">
        <v>43621.079861111109</v>
      </c>
      <c r="E5274" s="74" t="s">
        <v>41</v>
      </c>
      <c r="F5274" s="33">
        <v>43620.714583333334</v>
      </c>
      <c r="G5274" s="51">
        <f t="shared" si="667"/>
        <v>0.36527777777519077</v>
      </c>
      <c r="H5274" s="31" t="str">
        <f t="shared" si="664"/>
        <v>ACCEPTABLE</v>
      </c>
      <c r="J5274" s="33">
        <v>43621.104861111111</v>
      </c>
      <c r="K5274" s="33">
        <v>43621.113888888889</v>
      </c>
      <c r="L5274" s="51">
        <f t="shared" si="668"/>
        <v>9.0277777781011537E-3</v>
      </c>
      <c r="M5274" s="31" t="str">
        <f t="shared" si="669"/>
        <v>TRUE</v>
      </c>
      <c r="N5274" s="31" t="s">
        <v>41</v>
      </c>
      <c r="O5274" s="29" t="s">
        <v>2248</v>
      </c>
      <c r="P5274"/>
      <c r="Q5274"/>
      <c r="R5274"/>
      <c r="S5274"/>
      <c r="T5274"/>
      <c r="U5274"/>
      <c r="V5274"/>
      <c r="W5274"/>
    </row>
    <row r="5275" spans="1:23" ht="27" customHeight="1" thickBot="1" x14ac:dyDescent="0.3">
      <c r="A5275" s="97">
        <v>21170</v>
      </c>
      <c r="B5275" s="74">
        <v>5473</v>
      </c>
      <c r="C5275" s="75" t="s">
        <v>2314</v>
      </c>
      <c r="D5275" s="76">
        <v>43621.104166666664</v>
      </c>
      <c r="E5275" s="74" t="s">
        <v>39</v>
      </c>
      <c r="F5275" s="33">
        <v>43620.714583333334</v>
      </c>
      <c r="G5275" s="51">
        <f t="shared" si="667"/>
        <v>0.38958333332993789</v>
      </c>
      <c r="H5275" s="31" t="str">
        <f t="shared" si="664"/>
        <v>ACCEPTABLE</v>
      </c>
      <c r="J5275" s="33">
        <v>43621.126388888886</v>
      </c>
      <c r="K5275" s="33">
        <v>43621.137499999997</v>
      </c>
      <c r="L5275" s="51">
        <f t="shared" si="668"/>
        <v>1.1111111110949423E-2</v>
      </c>
      <c r="M5275" s="31" t="str">
        <f t="shared" si="669"/>
        <v>TRUE</v>
      </c>
      <c r="N5275" s="31" t="s">
        <v>39</v>
      </c>
      <c r="O5275" s="29" t="s">
        <v>2248</v>
      </c>
      <c r="P5275"/>
      <c r="Q5275"/>
      <c r="R5275"/>
      <c r="S5275"/>
      <c r="T5275"/>
      <c r="U5275"/>
      <c r="V5275"/>
      <c r="W5275"/>
    </row>
    <row r="5276" spans="1:23" ht="27" customHeight="1" thickBot="1" x14ac:dyDescent="0.3">
      <c r="A5276" s="98">
        <v>21171</v>
      </c>
      <c r="B5276" s="78">
        <v>5474</v>
      </c>
      <c r="C5276" s="79" t="s">
        <v>2314</v>
      </c>
      <c r="D5276" s="80">
        <v>43622.322916666664</v>
      </c>
      <c r="E5276" s="78" t="s">
        <v>41</v>
      </c>
      <c r="F5276" s="33">
        <v>43622.288888888892</v>
      </c>
      <c r="G5276" s="51">
        <f t="shared" si="667"/>
        <v>3.4027777772280388E-2</v>
      </c>
      <c r="H5276" s="31" t="str">
        <f t="shared" si="664"/>
        <v>TOO LATE</v>
      </c>
      <c r="J5276" s="33">
        <v>43622.374305555553</v>
      </c>
      <c r="K5276" s="33">
        <v>43622.381944444445</v>
      </c>
      <c r="L5276" s="51">
        <f t="shared" si="668"/>
        <v>7.6388888919609599E-3</v>
      </c>
      <c r="M5276" s="31" t="str">
        <f t="shared" si="669"/>
        <v>TRUE</v>
      </c>
      <c r="N5276" s="31" t="s">
        <v>41</v>
      </c>
      <c r="O5276" s="29" t="s">
        <v>121</v>
      </c>
      <c r="P5276"/>
      <c r="Q5276"/>
      <c r="R5276"/>
      <c r="S5276"/>
      <c r="T5276"/>
      <c r="U5276"/>
      <c r="V5276"/>
      <c r="W5276"/>
    </row>
    <row r="5277" spans="1:23" ht="27" customHeight="1" thickBot="1" x14ac:dyDescent="0.3">
      <c r="A5277" s="98">
        <v>21171</v>
      </c>
      <c r="B5277" s="78">
        <v>5475</v>
      </c>
      <c r="C5277" s="79" t="s">
        <v>2314</v>
      </c>
      <c r="D5277" s="80">
        <v>43622.34375</v>
      </c>
      <c r="E5277" s="78" t="s">
        <v>39</v>
      </c>
      <c r="F5277" s="33">
        <v>43622.288888888892</v>
      </c>
      <c r="G5277" s="51">
        <f t="shared" si="667"/>
        <v>5.486111110803904E-2</v>
      </c>
      <c r="H5277" s="31" t="str">
        <f t="shared" si="664"/>
        <v>ACCEPTABLE</v>
      </c>
      <c r="J5277" s="33">
        <v>43622.404861111114</v>
      </c>
      <c r="K5277" s="33">
        <v>43622.418055555558</v>
      </c>
      <c r="L5277" s="51">
        <f t="shared" si="668"/>
        <v>1.3194444443797693E-2</v>
      </c>
      <c r="M5277" s="31" t="str">
        <f t="shared" si="669"/>
        <v>TRUE</v>
      </c>
      <c r="N5277" s="31" t="s">
        <v>39</v>
      </c>
      <c r="O5277" s="29" t="s">
        <v>438</v>
      </c>
      <c r="P5277"/>
      <c r="Q5277"/>
      <c r="R5277"/>
      <c r="S5277"/>
      <c r="T5277"/>
      <c r="U5277"/>
      <c r="V5277"/>
      <c r="W5277"/>
    </row>
    <row r="5278" spans="1:23" ht="27" customHeight="1" thickBot="1" x14ac:dyDescent="0.3">
      <c r="A5278" s="97">
        <v>21169</v>
      </c>
      <c r="B5278" s="74">
        <v>5476</v>
      </c>
      <c r="C5278" s="75" t="s">
        <v>43</v>
      </c>
      <c r="D5278" s="76">
        <v>43622.423611111109</v>
      </c>
      <c r="E5278" s="74" t="s">
        <v>41</v>
      </c>
      <c r="F5278" s="33">
        <v>43622.288888888892</v>
      </c>
      <c r="G5278" s="51">
        <f t="shared" si="667"/>
        <v>0.13472222221753327</v>
      </c>
      <c r="H5278" s="31" t="str">
        <f t="shared" si="664"/>
        <v>ACCEPTABLE</v>
      </c>
      <c r="J5278" s="33">
        <v>43622.427083333336</v>
      </c>
      <c r="K5278" s="33">
        <v>43622.436111111114</v>
      </c>
      <c r="L5278" s="51">
        <f t="shared" si="668"/>
        <v>9.0277777781011537E-3</v>
      </c>
      <c r="M5278" s="31" t="str">
        <f t="shared" si="669"/>
        <v>TRUE</v>
      </c>
      <c r="N5278" s="31" t="s">
        <v>41</v>
      </c>
      <c r="O5278" s="29" t="s">
        <v>398</v>
      </c>
      <c r="P5278"/>
      <c r="Q5278"/>
      <c r="R5278"/>
      <c r="S5278"/>
      <c r="T5278"/>
      <c r="U5278"/>
      <c r="V5278"/>
      <c r="W5278"/>
    </row>
    <row r="5279" spans="1:23" ht="27" customHeight="1" thickBot="1" x14ac:dyDescent="0.3">
      <c r="A5279" s="97">
        <v>21169</v>
      </c>
      <c r="B5279" s="74">
        <v>5477</v>
      </c>
      <c r="C5279" s="75" t="s">
        <v>2314</v>
      </c>
      <c r="D5279" s="76">
        <v>43622.451388888891</v>
      </c>
      <c r="E5279" s="74" t="s">
        <v>39</v>
      </c>
      <c r="F5279" s="33">
        <v>43622.288888888892</v>
      </c>
      <c r="G5279" s="51">
        <f t="shared" si="667"/>
        <v>0.16249999999854481</v>
      </c>
      <c r="H5279" s="31" t="str">
        <f t="shared" si="664"/>
        <v>ACCEPTABLE</v>
      </c>
      <c r="J5279" s="33">
        <v>43622.45208333333</v>
      </c>
      <c r="K5279" s="33">
        <v>43622.461805555555</v>
      </c>
      <c r="L5279" s="51">
        <f t="shared" si="668"/>
        <v>9.7222222248092294E-3</v>
      </c>
      <c r="M5279" s="31" t="str">
        <f t="shared" si="669"/>
        <v>TRUE</v>
      </c>
      <c r="N5279" s="31" t="s">
        <v>39</v>
      </c>
      <c r="O5279" s="29" t="s">
        <v>2000</v>
      </c>
      <c r="P5279"/>
      <c r="Q5279"/>
      <c r="R5279"/>
      <c r="S5279"/>
      <c r="T5279"/>
      <c r="U5279"/>
      <c r="V5279"/>
      <c r="W5279"/>
    </row>
    <row r="5280" spans="1:23" ht="27" customHeight="1" thickBot="1" x14ac:dyDescent="0.3">
      <c r="A5280" s="97">
        <v>21172</v>
      </c>
      <c r="B5280" s="74">
        <v>5478</v>
      </c>
      <c r="C5280" s="75" t="s">
        <v>1997</v>
      </c>
      <c r="D5280" s="76">
        <v>43622.527777777781</v>
      </c>
      <c r="E5280" s="74" t="s">
        <v>41</v>
      </c>
      <c r="F5280" s="33">
        <v>43622.288888888892</v>
      </c>
      <c r="G5280" s="51">
        <f t="shared" si="667"/>
        <v>0.23888888888905058</v>
      </c>
      <c r="H5280" s="31" t="str">
        <f t="shared" ref="H5280:H5312" si="671">IF(D5280-F5280&lt;0,"TOO LATE",IF(G5280="","",IF(OR(DAY(D5280-F5280)&gt;1,AND(HOUR(D5280-F5280)&gt;HOUR("0:59"),(SIGN(D5280-F5280)=1))),"ACCEPTABLE","TOO LATE")))</f>
        <v>ACCEPTABLE</v>
      </c>
      <c r="J5280" s="33">
        <v>43622.515972222223</v>
      </c>
      <c r="K5280" s="33">
        <v>43622.52847222222</v>
      </c>
      <c r="L5280" s="51">
        <f t="shared" si="668"/>
        <v>1.2499999997089617E-2</v>
      </c>
      <c r="M5280" s="31" t="str">
        <f t="shared" si="669"/>
        <v>TRUE</v>
      </c>
      <c r="N5280" s="31" t="s">
        <v>41</v>
      </c>
      <c r="O5280" s="29" t="s">
        <v>2345</v>
      </c>
      <c r="P5280"/>
      <c r="Q5280"/>
      <c r="R5280"/>
      <c r="S5280"/>
      <c r="T5280"/>
      <c r="U5280"/>
      <c r="V5280"/>
      <c r="W5280"/>
    </row>
    <row r="5281" spans="1:23" ht="27" customHeight="1" thickBot="1" x14ac:dyDescent="0.3">
      <c r="A5281" s="97">
        <v>21173</v>
      </c>
      <c r="B5281" s="74">
        <v>5480</v>
      </c>
      <c r="C5281" s="75" t="s">
        <v>2314</v>
      </c>
      <c r="D5281" s="76">
        <v>43622.59375</v>
      </c>
      <c r="E5281" s="74" t="s">
        <v>41</v>
      </c>
      <c r="F5281" s="33">
        <v>43622.288888888892</v>
      </c>
      <c r="G5281" s="51">
        <f t="shared" si="667"/>
        <v>0.30486111110803904</v>
      </c>
      <c r="H5281" s="31" t="str">
        <f t="shared" si="671"/>
        <v>ACCEPTABLE</v>
      </c>
      <c r="J5281" s="33">
        <v>43622.543055555558</v>
      </c>
      <c r="K5281" s="33">
        <v>43622.552083333336</v>
      </c>
      <c r="L5281" s="51">
        <f t="shared" ref="L5281:L5282" si="672">IF(OR(K5281="",J5281=""), "Incomplete Data", K5281-J5281)</f>
        <v>9.0277777781011537E-3</v>
      </c>
      <c r="M5281" s="31" t="str">
        <f t="shared" ref="M5281:M5282" si="673">_xlfn.IFS(OR(J5281=0,K5281=0,L5281=""), "Incomplete Data", OR(L5281&gt;$M$5,L5281&lt;-$M$5),"FALSE",  OR(L5281&lt;=$M$5,L5281&gt;-$M$5), "TRUE")</f>
        <v>TRUE</v>
      </c>
      <c r="N5281" s="31" t="s">
        <v>41</v>
      </c>
      <c r="O5281" s="29" t="s">
        <v>1856</v>
      </c>
      <c r="P5281"/>
      <c r="Q5281"/>
      <c r="R5281"/>
      <c r="S5281"/>
      <c r="T5281"/>
      <c r="U5281"/>
      <c r="V5281"/>
      <c r="W5281"/>
    </row>
    <row r="5282" spans="1:23" ht="27" customHeight="1" thickBot="1" x14ac:dyDescent="0.3">
      <c r="A5282" s="97">
        <v>21173</v>
      </c>
      <c r="B5282" s="74">
        <v>5481</v>
      </c>
      <c r="C5282" s="75" t="s">
        <v>2314</v>
      </c>
      <c r="D5282" s="76">
        <v>43622.614583333336</v>
      </c>
      <c r="E5282" s="74" t="s">
        <v>39</v>
      </c>
      <c r="F5282" s="33">
        <v>43622.288888888892</v>
      </c>
      <c r="G5282" s="51">
        <f t="shared" si="667"/>
        <v>0.32569444444379769</v>
      </c>
      <c r="H5282" s="31" t="str">
        <f t="shared" si="671"/>
        <v>ACCEPTABLE</v>
      </c>
      <c r="J5282" s="33">
        <v>43622.557638888888</v>
      </c>
      <c r="K5282" s="33">
        <v>43622.568749999999</v>
      </c>
      <c r="L5282" s="51">
        <f t="shared" si="672"/>
        <v>1.1111111110949423E-2</v>
      </c>
      <c r="M5282" s="31" t="str">
        <f t="shared" si="673"/>
        <v>TRUE</v>
      </c>
      <c r="N5282" s="31" t="s">
        <v>39</v>
      </c>
      <c r="O5282" s="29" t="s">
        <v>2346</v>
      </c>
      <c r="P5282"/>
      <c r="Q5282"/>
      <c r="R5282"/>
      <c r="S5282"/>
      <c r="T5282"/>
      <c r="U5282"/>
      <c r="V5282"/>
      <c r="W5282"/>
    </row>
    <row r="5283" spans="1:23" ht="27" customHeight="1" thickBot="1" x14ac:dyDescent="0.3">
      <c r="A5283" s="98">
        <v>21172</v>
      </c>
      <c r="B5283" s="78">
        <v>5484</v>
      </c>
      <c r="C5283" s="79" t="s">
        <v>178</v>
      </c>
      <c r="D5283" s="80">
        <v>43623.694444444445</v>
      </c>
      <c r="E5283" s="78" t="s">
        <v>41</v>
      </c>
      <c r="F5283" s="33">
        <v>43623.638888888891</v>
      </c>
      <c r="G5283" s="51">
        <f t="shared" si="667"/>
        <v>5.5555555554747116E-2</v>
      </c>
      <c r="H5283" s="31" t="str">
        <f t="shared" si="671"/>
        <v>ACCEPTABLE</v>
      </c>
      <c r="J5283" s="33">
        <v>43623.673611111109</v>
      </c>
      <c r="K5283" s="33">
        <v>43623.681944444441</v>
      </c>
      <c r="L5283" s="51">
        <f t="shared" ref="L5283:L5287" si="674">IF(OR(K5283="",J5283=""), "Incomplete Data", K5283-J5283)</f>
        <v>8.333333331393078E-3</v>
      </c>
      <c r="M5283" s="31" t="str">
        <f t="shared" ref="M5283:M5287" si="675">_xlfn.IFS(OR(J5283=0,K5283=0,L5283=""), "Incomplete Data", OR(L5283&gt;$M$5,L5283&lt;-$M$5),"FALSE",  OR(L5283&lt;=$M$5,L5283&gt;-$M$5), "TRUE")</f>
        <v>TRUE</v>
      </c>
      <c r="N5283" s="31" t="s">
        <v>41</v>
      </c>
      <c r="O5283" s="29" t="s">
        <v>2347</v>
      </c>
      <c r="P5283"/>
      <c r="Q5283"/>
      <c r="R5283"/>
      <c r="S5283"/>
      <c r="T5283"/>
      <c r="U5283"/>
      <c r="V5283"/>
      <c r="W5283"/>
    </row>
    <row r="5284" spans="1:23" ht="27" customHeight="1" thickBot="1" x14ac:dyDescent="0.3">
      <c r="A5284" s="98">
        <v>21174</v>
      </c>
      <c r="B5284" s="78">
        <v>5485</v>
      </c>
      <c r="C5284" s="79" t="s">
        <v>2314</v>
      </c>
      <c r="D5284" s="80">
        <v>43623.725694444445</v>
      </c>
      <c r="E5284" s="78" t="s">
        <v>41</v>
      </c>
      <c r="F5284" s="33">
        <v>43623.638888888891</v>
      </c>
      <c r="G5284" s="51">
        <f t="shared" si="667"/>
        <v>8.6805555554747116E-2</v>
      </c>
      <c r="H5284" s="31" t="str">
        <f t="shared" si="671"/>
        <v>ACCEPTABLE</v>
      </c>
      <c r="J5284" s="33">
        <v>43623.711111111108</v>
      </c>
      <c r="K5284" s="33">
        <v>43623.720833333333</v>
      </c>
      <c r="L5284" s="51">
        <f t="shared" si="674"/>
        <v>9.7222222248092294E-3</v>
      </c>
      <c r="M5284" s="31" t="str">
        <f t="shared" si="675"/>
        <v>TRUE</v>
      </c>
      <c r="N5284" s="31" t="s">
        <v>41</v>
      </c>
      <c r="O5284" s="29" t="s">
        <v>2348</v>
      </c>
      <c r="P5284"/>
      <c r="Q5284"/>
      <c r="R5284"/>
      <c r="S5284"/>
      <c r="T5284"/>
      <c r="U5284"/>
      <c r="V5284"/>
      <c r="W5284"/>
    </row>
    <row r="5285" spans="1:23" ht="27" customHeight="1" thickBot="1" x14ac:dyDescent="0.3">
      <c r="A5285" s="98">
        <v>21174</v>
      </c>
      <c r="B5285" s="78">
        <v>5486</v>
      </c>
      <c r="C5285" s="79" t="s">
        <v>2349</v>
      </c>
      <c r="D5285" s="80">
        <v>43623.75</v>
      </c>
      <c r="E5285" s="78" t="s">
        <v>39</v>
      </c>
      <c r="F5285" s="33">
        <v>43623.638888888891</v>
      </c>
      <c r="G5285" s="51">
        <f t="shared" si="667"/>
        <v>0.11111111110949423</v>
      </c>
      <c r="H5285" s="31" t="str">
        <f t="shared" si="671"/>
        <v>ACCEPTABLE</v>
      </c>
      <c r="J5285" s="33">
        <v>43623.740277777775</v>
      </c>
      <c r="K5285" s="33">
        <v>43623.75</v>
      </c>
      <c r="L5285" s="51">
        <f t="shared" si="674"/>
        <v>9.7222222248092294E-3</v>
      </c>
      <c r="M5285" s="31" t="str">
        <f t="shared" si="675"/>
        <v>TRUE</v>
      </c>
      <c r="N5285" s="31" t="s">
        <v>39</v>
      </c>
      <c r="O5285" s="59" t="s">
        <v>2350</v>
      </c>
      <c r="P5285"/>
      <c r="Q5285"/>
      <c r="R5285"/>
      <c r="S5285"/>
      <c r="T5285"/>
      <c r="U5285"/>
      <c r="V5285"/>
      <c r="W5285"/>
    </row>
    <row r="5286" spans="1:23" ht="27" customHeight="1" thickBot="1" x14ac:dyDescent="0.3">
      <c r="A5286" s="97">
        <v>21175</v>
      </c>
      <c r="B5286" s="74">
        <v>5487</v>
      </c>
      <c r="C5286" s="75" t="s">
        <v>2314</v>
      </c>
      <c r="D5286" s="76">
        <v>43623.777777777781</v>
      </c>
      <c r="E5286" s="74" t="s">
        <v>41</v>
      </c>
      <c r="F5286" s="33">
        <v>43623.638888888891</v>
      </c>
      <c r="G5286" s="51">
        <f t="shared" si="667"/>
        <v>0.13888888889050577</v>
      </c>
      <c r="H5286" s="31" t="str">
        <f t="shared" si="671"/>
        <v>ACCEPTABLE</v>
      </c>
      <c r="J5286" s="33">
        <v>43623.771527777775</v>
      </c>
      <c r="K5286" s="33">
        <v>43623.78125</v>
      </c>
      <c r="L5286" s="51">
        <f t="shared" si="674"/>
        <v>9.7222222248092294E-3</v>
      </c>
      <c r="M5286" s="31" t="str">
        <f t="shared" si="675"/>
        <v>TRUE</v>
      </c>
      <c r="N5286" s="31" t="s">
        <v>41</v>
      </c>
      <c r="O5286" s="29" t="s">
        <v>2351</v>
      </c>
      <c r="P5286"/>
      <c r="Q5286"/>
      <c r="R5286"/>
      <c r="S5286"/>
      <c r="T5286"/>
      <c r="U5286"/>
      <c r="V5286"/>
      <c r="W5286"/>
    </row>
    <row r="5287" spans="1:23" ht="27" customHeight="1" thickBot="1" x14ac:dyDescent="0.3">
      <c r="A5287" s="97">
        <v>21175</v>
      </c>
      <c r="B5287" s="74">
        <v>5488</v>
      </c>
      <c r="C5287" s="75" t="s">
        <v>98</v>
      </c>
      <c r="D5287" s="76">
        <v>43623.8125</v>
      </c>
      <c r="E5287" s="74" t="s">
        <v>39</v>
      </c>
      <c r="F5287" s="33">
        <v>43623.638888888891</v>
      </c>
      <c r="G5287" s="51">
        <f t="shared" si="667"/>
        <v>0.17361111110949423</v>
      </c>
      <c r="H5287" s="31" t="str">
        <f t="shared" si="671"/>
        <v>ACCEPTABLE</v>
      </c>
      <c r="J5287" s="33">
        <v>43623.806250000001</v>
      </c>
      <c r="K5287" s="33">
        <v>43623.814583333333</v>
      </c>
      <c r="L5287" s="51">
        <f t="shared" si="674"/>
        <v>8.333333331393078E-3</v>
      </c>
      <c r="M5287" s="31" t="str">
        <f t="shared" si="675"/>
        <v>TRUE</v>
      </c>
      <c r="N5287" s="31" t="s">
        <v>39</v>
      </c>
      <c r="O5287" s="29" t="s">
        <v>1767</v>
      </c>
      <c r="P5287"/>
      <c r="Q5287"/>
      <c r="R5287"/>
      <c r="S5287"/>
      <c r="T5287"/>
      <c r="U5287"/>
      <c r="V5287"/>
      <c r="W5287"/>
    </row>
    <row r="5288" spans="1:23" ht="27" customHeight="1" thickBot="1" x14ac:dyDescent="0.3">
      <c r="A5288" s="98">
        <v>21172</v>
      </c>
      <c r="B5288" s="78">
        <v>5492</v>
      </c>
      <c r="C5288" s="79" t="s">
        <v>2290</v>
      </c>
      <c r="D5288" s="80">
        <v>43624.263888888891</v>
      </c>
      <c r="E5288" s="78" t="s">
        <v>39</v>
      </c>
      <c r="F5288" s="33">
        <v>43623.918749999997</v>
      </c>
      <c r="G5288" s="51">
        <f t="shared" si="667"/>
        <v>0.34513888889341615</v>
      </c>
      <c r="H5288" s="31" t="str">
        <f t="shared" si="671"/>
        <v>ACCEPTABLE</v>
      </c>
      <c r="J5288" s="33">
        <v>43624.26666666667</v>
      </c>
      <c r="K5288" s="33">
        <v>43624.27847222222</v>
      </c>
      <c r="L5288" s="51">
        <f t="shared" ref="L5288" si="676">IF(OR(K5288="",J5288=""), "Incomplete Data", K5288-J5288)</f>
        <v>1.1805555550381541E-2</v>
      </c>
      <c r="M5288" s="31" t="str">
        <f t="shared" ref="M5288" si="677">_xlfn.IFS(OR(J5288=0,K5288=0,L5288=""), "Incomplete Data", OR(L5288&gt;$M$5,L5288&lt;-$M$5),"FALSE",  OR(L5288&lt;=$M$5,L5288&gt;-$M$5), "TRUE")</f>
        <v>TRUE</v>
      </c>
      <c r="N5288" s="31" t="s">
        <v>39</v>
      </c>
      <c r="O5288" s="29" t="s">
        <v>2353</v>
      </c>
      <c r="P5288"/>
      <c r="Q5288"/>
      <c r="R5288"/>
      <c r="S5288"/>
      <c r="T5288"/>
      <c r="U5288"/>
      <c r="V5288"/>
      <c r="W5288"/>
    </row>
    <row r="5289" spans="1:23" ht="27" customHeight="1" thickBot="1" x14ac:dyDescent="0.3">
      <c r="A5289" s="98">
        <v>21175</v>
      </c>
      <c r="B5289" s="78">
        <v>5493</v>
      </c>
      <c r="C5289" s="79" t="s">
        <v>43</v>
      </c>
      <c r="D5289" s="80">
        <v>43624.340277777781</v>
      </c>
      <c r="E5289" s="78" t="s">
        <v>41</v>
      </c>
      <c r="F5289" s="33">
        <v>43624.28402777778</v>
      </c>
      <c r="G5289" s="51">
        <f t="shared" si="667"/>
        <v>5.6250000001455192E-2</v>
      </c>
      <c r="H5289" s="31" t="str">
        <f t="shared" si="671"/>
        <v>ACCEPTABLE</v>
      </c>
      <c r="J5289" s="33">
        <v>43624.404166666667</v>
      </c>
      <c r="K5289" s="33">
        <v>43624.412499999999</v>
      </c>
      <c r="L5289" s="51">
        <f t="shared" ref="L5289:L5312" si="678">IF(OR(K5289="",J5289=""), "Incomplete Data", K5289-J5289)</f>
        <v>8.333333331393078E-3</v>
      </c>
      <c r="M5289" s="31" t="str">
        <f t="shared" ref="M5289:M5312" si="679">_xlfn.IFS(OR(J5289=0,K5289=0,L5289=""), "Incomplete Data", OR(L5289&gt;$M$5,L5289&lt;-$M$5),"FALSE",  OR(L5289&lt;=$M$5,L5289&gt;-$M$5), "TRUE")</f>
        <v>TRUE</v>
      </c>
      <c r="N5289" s="31" t="s">
        <v>41</v>
      </c>
      <c r="O5289" s="29" t="s">
        <v>54</v>
      </c>
      <c r="P5289"/>
      <c r="Q5289"/>
      <c r="R5289"/>
      <c r="S5289"/>
      <c r="T5289"/>
      <c r="U5289"/>
      <c r="V5289"/>
      <c r="W5289"/>
    </row>
    <row r="5290" spans="1:23" ht="27" customHeight="1" thickBot="1" x14ac:dyDescent="0.3">
      <c r="A5290" s="98">
        <v>21175</v>
      </c>
      <c r="B5290" s="78">
        <v>5494</v>
      </c>
      <c r="C5290" s="79" t="s">
        <v>2314</v>
      </c>
      <c r="D5290" s="80">
        <v>43624.368055555555</v>
      </c>
      <c r="E5290" s="78" t="s">
        <v>39</v>
      </c>
      <c r="F5290" s="33">
        <v>43624.28402777778</v>
      </c>
      <c r="G5290" s="51">
        <f t="shared" si="667"/>
        <v>8.4027777775190771E-2</v>
      </c>
      <c r="H5290" s="31" t="str">
        <f t="shared" si="671"/>
        <v>ACCEPTABLE</v>
      </c>
      <c r="J5290" s="33">
        <v>43624.438194444447</v>
      </c>
      <c r="K5290" s="33">
        <v>43624.451388888891</v>
      </c>
      <c r="L5290" s="51">
        <f t="shared" si="678"/>
        <v>1.3194444443797693E-2</v>
      </c>
      <c r="M5290" s="31" t="str">
        <f t="shared" si="679"/>
        <v>TRUE</v>
      </c>
      <c r="N5290" s="31" t="s">
        <v>39</v>
      </c>
      <c r="O5290" s="29" t="s">
        <v>523</v>
      </c>
      <c r="P5290"/>
      <c r="Q5290"/>
      <c r="R5290"/>
      <c r="S5290"/>
      <c r="T5290"/>
      <c r="U5290"/>
      <c r="V5290"/>
      <c r="W5290"/>
    </row>
    <row r="5291" spans="1:23" ht="27" customHeight="1" thickBot="1" x14ac:dyDescent="0.3">
      <c r="A5291" s="97">
        <v>21177</v>
      </c>
      <c r="B5291" s="74">
        <v>5495</v>
      </c>
      <c r="C5291" s="75" t="s">
        <v>2314</v>
      </c>
      <c r="D5291" s="76">
        <v>43624.423611111109</v>
      </c>
      <c r="E5291" s="74" t="s">
        <v>41</v>
      </c>
      <c r="F5291" s="33">
        <v>43624.28402777778</v>
      </c>
      <c r="G5291" s="51">
        <f t="shared" si="667"/>
        <v>0.13958333332993789</v>
      </c>
      <c r="H5291" s="31" t="str">
        <f t="shared" si="671"/>
        <v>ACCEPTABLE</v>
      </c>
      <c r="J5291" s="33">
        <v>43624.540972222225</v>
      </c>
      <c r="K5291" s="33">
        <v>43624.55</v>
      </c>
      <c r="L5291" s="51">
        <f t="shared" si="678"/>
        <v>9.0277777781011537E-3</v>
      </c>
      <c r="M5291" s="31" t="str">
        <f t="shared" si="679"/>
        <v>TRUE</v>
      </c>
      <c r="N5291" s="31" t="s">
        <v>41</v>
      </c>
      <c r="O5291" s="29" t="s">
        <v>757</v>
      </c>
      <c r="P5291"/>
      <c r="Q5291"/>
      <c r="R5291"/>
      <c r="S5291"/>
      <c r="T5291"/>
      <c r="U5291"/>
      <c r="V5291"/>
      <c r="W5291"/>
    </row>
    <row r="5292" spans="1:23" ht="27" customHeight="1" thickBot="1" x14ac:dyDescent="0.3">
      <c r="A5292" s="97">
        <v>21177</v>
      </c>
      <c r="B5292" s="74">
        <v>5496</v>
      </c>
      <c r="C5292" s="75" t="s">
        <v>43</v>
      </c>
      <c r="D5292" s="76">
        <v>43624.458333333336</v>
      </c>
      <c r="E5292" s="74" t="s">
        <v>39</v>
      </c>
      <c r="F5292" s="33">
        <v>43624.28402777778</v>
      </c>
      <c r="G5292" s="51">
        <f t="shared" si="667"/>
        <v>0.17430555555620231</v>
      </c>
      <c r="H5292" s="31" t="str">
        <f t="shared" si="671"/>
        <v>ACCEPTABLE</v>
      </c>
      <c r="I5292" s="29" t="s">
        <v>2128</v>
      </c>
      <c r="J5292" s="33">
        <v>43624.581250000003</v>
      </c>
      <c r="K5292" s="33">
        <v>43624.589583333334</v>
      </c>
      <c r="L5292" s="51">
        <f t="shared" si="678"/>
        <v>8.333333331393078E-3</v>
      </c>
      <c r="M5292" s="31" t="str">
        <f t="shared" si="679"/>
        <v>TRUE</v>
      </c>
      <c r="N5292" s="31" t="s">
        <v>39</v>
      </c>
      <c r="O5292" s="29" t="s">
        <v>54</v>
      </c>
      <c r="P5292"/>
      <c r="Q5292"/>
      <c r="R5292"/>
      <c r="S5292"/>
      <c r="T5292"/>
      <c r="U5292"/>
      <c r="V5292"/>
      <c r="W5292"/>
    </row>
    <row r="5293" spans="1:23" ht="27" customHeight="1" thickBot="1" x14ac:dyDescent="0.3">
      <c r="A5293" s="98">
        <v>21178</v>
      </c>
      <c r="B5293" s="78">
        <v>5497</v>
      </c>
      <c r="C5293" s="79" t="s">
        <v>2314</v>
      </c>
      <c r="D5293" s="80">
        <v>43625.256944444445</v>
      </c>
      <c r="E5293" s="78" t="s">
        <v>41</v>
      </c>
      <c r="F5293" s="33">
        <v>43625.213888888888</v>
      </c>
      <c r="G5293" s="51">
        <f t="shared" si="667"/>
        <v>4.3055555557657499E-2</v>
      </c>
      <c r="H5293" s="31" t="str">
        <f t="shared" si="671"/>
        <v>ACCEPTABLE</v>
      </c>
      <c r="J5293" s="33">
        <v>43625.254861111112</v>
      </c>
      <c r="K5293" s="33">
        <v>43625.26666666667</v>
      </c>
      <c r="L5293" s="51">
        <f t="shared" si="678"/>
        <v>1.1805555557657499E-2</v>
      </c>
      <c r="M5293" s="31" t="str">
        <f t="shared" si="679"/>
        <v>TRUE</v>
      </c>
      <c r="N5293" s="31" t="s">
        <v>41</v>
      </c>
      <c r="O5293" s="29" t="s">
        <v>2354</v>
      </c>
      <c r="P5293"/>
      <c r="Q5293"/>
      <c r="R5293"/>
      <c r="S5293"/>
      <c r="T5293"/>
      <c r="U5293"/>
      <c r="V5293"/>
      <c r="W5293"/>
    </row>
    <row r="5294" spans="1:23" ht="27" customHeight="1" thickBot="1" x14ac:dyDescent="0.3">
      <c r="A5294" s="98">
        <v>21178</v>
      </c>
      <c r="B5294" s="78">
        <v>5498</v>
      </c>
      <c r="C5294" s="79" t="s">
        <v>2314</v>
      </c>
      <c r="D5294" s="80">
        <v>43625.274305555555</v>
      </c>
      <c r="E5294" s="78" t="s">
        <v>39</v>
      </c>
      <c r="F5294" s="33">
        <v>43625.213888888888</v>
      </c>
      <c r="G5294" s="51">
        <f t="shared" si="667"/>
        <v>6.0416666667151731E-2</v>
      </c>
      <c r="H5294" s="31" t="str">
        <f t="shared" si="671"/>
        <v>ACCEPTABLE</v>
      </c>
      <c r="J5294" s="33">
        <v>43625.282638888886</v>
      </c>
      <c r="K5294" s="33">
        <v>43625.293055555558</v>
      </c>
      <c r="L5294" s="51">
        <f t="shared" si="678"/>
        <v>1.0416666671517305E-2</v>
      </c>
      <c r="M5294" s="31" t="str">
        <f t="shared" si="679"/>
        <v>TRUE</v>
      </c>
      <c r="N5294" s="31" t="s">
        <v>39</v>
      </c>
      <c r="O5294" s="29" t="s">
        <v>2354</v>
      </c>
      <c r="P5294"/>
      <c r="Q5294"/>
      <c r="R5294"/>
      <c r="S5294"/>
      <c r="T5294"/>
      <c r="U5294"/>
      <c r="V5294"/>
      <c r="W5294"/>
    </row>
    <row r="5295" spans="1:23" ht="27" customHeight="1" thickBot="1" x14ac:dyDescent="0.3">
      <c r="A5295" s="98">
        <v>21177</v>
      </c>
      <c r="B5295" s="78">
        <v>5499</v>
      </c>
      <c r="C5295" s="79" t="s">
        <v>98</v>
      </c>
      <c r="D5295" s="80">
        <v>43625.340277777781</v>
      </c>
      <c r="E5295" s="78" t="s">
        <v>41</v>
      </c>
      <c r="F5295" s="33">
        <v>43625.213888888888</v>
      </c>
      <c r="G5295" s="51">
        <f t="shared" si="667"/>
        <v>0.12638888889341615</v>
      </c>
      <c r="H5295" s="31" t="str">
        <f t="shared" si="671"/>
        <v>ACCEPTABLE</v>
      </c>
      <c r="J5295" s="33">
        <v>43625.343055555553</v>
      </c>
      <c r="K5295" s="33">
        <v>43625.351388888892</v>
      </c>
      <c r="L5295" s="51">
        <f t="shared" si="678"/>
        <v>8.3333333386690356E-3</v>
      </c>
      <c r="M5295" s="31" t="str">
        <f t="shared" si="679"/>
        <v>TRUE</v>
      </c>
      <c r="N5295" s="31" t="s">
        <v>41</v>
      </c>
      <c r="O5295" s="29" t="s">
        <v>54</v>
      </c>
      <c r="P5295"/>
      <c r="Q5295"/>
      <c r="R5295"/>
      <c r="S5295"/>
      <c r="T5295"/>
      <c r="U5295"/>
      <c r="V5295"/>
      <c r="W5295"/>
    </row>
    <row r="5296" spans="1:23" ht="27" customHeight="1" thickBot="1" x14ac:dyDescent="0.3">
      <c r="A5296" s="98">
        <v>21177</v>
      </c>
      <c r="B5296" s="78">
        <v>5500</v>
      </c>
      <c r="C5296" s="79" t="s">
        <v>2314</v>
      </c>
      <c r="D5296" s="80">
        <v>43625.354166666664</v>
      </c>
      <c r="E5296" s="78" t="s">
        <v>39</v>
      </c>
      <c r="F5296" s="33">
        <v>43625.213888888888</v>
      </c>
      <c r="G5296" s="51">
        <f t="shared" si="667"/>
        <v>0.14027777777664596</v>
      </c>
      <c r="H5296" s="31" t="str">
        <f t="shared" si="671"/>
        <v>ACCEPTABLE</v>
      </c>
      <c r="J5296" s="33">
        <v>43625.370138888888</v>
      </c>
      <c r="K5296" s="33">
        <v>43625.379166666666</v>
      </c>
      <c r="L5296" s="51">
        <f t="shared" si="678"/>
        <v>9.0277777781011537E-3</v>
      </c>
      <c r="M5296" s="31" t="str">
        <f t="shared" si="679"/>
        <v>TRUE</v>
      </c>
      <c r="N5296" s="31" t="s">
        <v>39</v>
      </c>
      <c r="O5296" s="29" t="s">
        <v>199</v>
      </c>
      <c r="P5296"/>
      <c r="Q5296"/>
      <c r="R5296"/>
      <c r="S5296"/>
      <c r="T5296"/>
      <c r="U5296"/>
      <c r="V5296"/>
      <c r="W5296"/>
    </row>
    <row r="5297" spans="1:23" ht="27" customHeight="1" thickBot="1" x14ac:dyDescent="0.3">
      <c r="A5297" s="97">
        <v>21179</v>
      </c>
      <c r="B5297" s="74">
        <v>5501</v>
      </c>
      <c r="C5297" s="75" t="s">
        <v>2290</v>
      </c>
      <c r="D5297" s="76">
        <v>43625.621527777781</v>
      </c>
      <c r="E5297" s="74" t="s">
        <v>41</v>
      </c>
      <c r="F5297" s="33">
        <v>43625.213888888888</v>
      </c>
      <c r="G5297" s="51">
        <f t="shared" si="667"/>
        <v>0.40763888889341615</v>
      </c>
      <c r="H5297" s="31" t="str">
        <f t="shared" si="671"/>
        <v>ACCEPTABLE</v>
      </c>
      <c r="J5297" s="33">
        <v>43625.617361111108</v>
      </c>
      <c r="K5297" s="33">
        <v>43625.629166666666</v>
      </c>
      <c r="L5297" s="51">
        <f t="shared" si="678"/>
        <v>1.1805555557657499E-2</v>
      </c>
      <c r="M5297" s="31" t="str">
        <f t="shared" si="679"/>
        <v>TRUE</v>
      </c>
      <c r="N5297" s="31" t="s">
        <v>41</v>
      </c>
      <c r="O5297" s="29" t="s">
        <v>2355</v>
      </c>
      <c r="P5297"/>
      <c r="Q5297"/>
      <c r="R5297"/>
      <c r="S5297"/>
      <c r="T5297"/>
      <c r="U5297"/>
      <c r="V5297"/>
      <c r="W5297"/>
    </row>
    <row r="5298" spans="1:23" ht="27" customHeight="1" thickBot="1" x14ac:dyDescent="0.3">
      <c r="A5298" s="98">
        <v>21179</v>
      </c>
      <c r="B5298" s="78">
        <v>5502</v>
      </c>
      <c r="C5298" s="79" t="s">
        <v>99</v>
      </c>
      <c r="D5298" s="80">
        <v>43625.65625</v>
      </c>
      <c r="E5298" s="78" t="s">
        <v>39</v>
      </c>
      <c r="F5298" s="33">
        <v>43625.213888888888</v>
      </c>
      <c r="G5298" s="51">
        <f t="shared" si="667"/>
        <v>0.44236111111240461</v>
      </c>
      <c r="H5298" s="31" t="str">
        <f t="shared" si="671"/>
        <v>ACCEPTABLE</v>
      </c>
      <c r="J5298" s="33">
        <v>43625.65347222222</v>
      </c>
      <c r="K5298" s="33">
        <v>43625.661805555559</v>
      </c>
      <c r="L5298" s="51">
        <f t="shared" si="678"/>
        <v>8.3333333386690356E-3</v>
      </c>
      <c r="M5298" s="31" t="str">
        <f t="shared" si="679"/>
        <v>TRUE</v>
      </c>
      <c r="N5298" s="31" t="s">
        <v>39</v>
      </c>
      <c r="O5298" s="29" t="s">
        <v>2252</v>
      </c>
      <c r="P5298"/>
      <c r="Q5298"/>
      <c r="R5298"/>
      <c r="S5298"/>
      <c r="T5298"/>
      <c r="U5298"/>
      <c r="V5298"/>
      <c r="W5298"/>
    </row>
    <row r="5299" spans="1:23" ht="27" customHeight="1" thickBot="1" x14ac:dyDescent="0.3">
      <c r="A5299" s="98">
        <v>21180</v>
      </c>
      <c r="B5299" s="78">
        <v>5503</v>
      </c>
      <c r="C5299" s="79" t="s">
        <v>2314</v>
      </c>
      <c r="D5299" s="80">
        <v>43625.673611111109</v>
      </c>
      <c r="E5299" s="78" t="s">
        <v>41</v>
      </c>
      <c r="F5299" s="33">
        <v>43625.213888888888</v>
      </c>
      <c r="G5299" s="51">
        <f t="shared" ref="G5299:G5335" si="680">IF(D5299="","",D5299-F5299)</f>
        <v>0.45972222222189885</v>
      </c>
      <c r="H5299" s="31" t="str">
        <f t="shared" si="671"/>
        <v>ACCEPTABLE</v>
      </c>
      <c r="J5299" s="33">
        <v>43625.679166666669</v>
      </c>
      <c r="K5299" s="33">
        <v>43625.688888888886</v>
      </c>
      <c r="L5299" s="51">
        <f t="shared" si="678"/>
        <v>9.7222222175332718E-3</v>
      </c>
      <c r="M5299" s="31" t="str">
        <f t="shared" si="679"/>
        <v>TRUE</v>
      </c>
      <c r="N5299" s="31" t="s">
        <v>41</v>
      </c>
      <c r="O5299" s="29" t="s">
        <v>2356</v>
      </c>
      <c r="P5299"/>
      <c r="Q5299"/>
      <c r="R5299"/>
      <c r="S5299"/>
      <c r="T5299"/>
      <c r="U5299"/>
      <c r="V5299"/>
      <c r="W5299"/>
    </row>
    <row r="5300" spans="1:23" ht="27" customHeight="1" thickBot="1" x14ac:dyDescent="0.3">
      <c r="A5300" s="98">
        <v>21180</v>
      </c>
      <c r="B5300" s="78">
        <v>5504</v>
      </c>
      <c r="C5300" s="79" t="s">
        <v>2314</v>
      </c>
      <c r="D5300" s="80">
        <v>43625.697916666664</v>
      </c>
      <c r="E5300" s="78" t="s">
        <v>39</v>
      </c>
      <c r="F5300" s="33">
        <v>43625.213888888888</v>
      </c>
      <c r="G5300" s="51">
        <f t="shared" si="680"/>
        <v>0.48402777777664596</v>
      </c>
      <c r="H5300" s="31" t="str">
        <f t="shared" si="671"/>
        <v>ACCEPTABLE</v>
      </c>
      <c r="J5300" s="33">
        <v>43625.704861111109</v>
      </c>
      <c r="K5300" s="33">
        <v>43625.714583333334</v>
      </c>
      <c r="L5300" s="51">
        <f t="shared" si="678"/>
        <v>9.7222222248092294E-3</v>
      </c>
      <c r="M5300" s="31" t="str">
        <f t="shared" si="679"/>
        <v>TRUE</v>
      </c>
      <c r="N5300" s="31" t="s">
        <v>39</v>
      </c>
      <c r="O5300" s="29" t="s">
        <v>2356</v>
      </c>
      <c r="P5300"/>
      <c r="Q5300"/>
      <c r="R5300"/>
      <c r="S5300"/>
      <c r="T5300"/>
      <c r="U5300"/>
      <c r="V5300"/>
      <c r="W5300"/>
    </row>
    <row r="5301" spans="1:23" ht="27" customHeight="1" thickBot="1" x14ac:dyDescent="0.3">
      <c r="A5301" s="97">
        <v>21179</v>
      </c>
      <c r="B5301" s="74">
        <v>5505</v>
      </c>
      <c r="C5301" s="75" t="s">
        <v>178</v>
      </c>
      <c r="D5301" s="76">
        <v>43625.986111111109</v>
      </c>
      <c r="E5301" s="74" t="s">
        <v>41</v>
      </c>
      <c r="F5301" s="33">
        <v>43625.788888888892</v>
      </c>
      <c r="G5301" s="51">
        <f t="shared" si="680"/>
        <v>0.19722222221753327</v>
      </c>
      <c r="H5301" s="31" t="str">
        <f t="shared" si="671"/>
        <v>ACCEPTABLE</v>
      </c>
      <c r="J5301" s="33">
        <v>43625.988194444442</v>
      </c>
      <c r="K5301" s="33">
        <v>43625.997916666667</v>
      </c>
      <c r="L5301" s="51">
        <f t="shared" si="678"/>
        <v>9.7222222248092294E-3</v>
      </c>
      <c r="M5301" s="31" t="str">
        <f t="shared" si="679"/>
        <v>TRUE</v>
      </c>
      <c r="N5301" s="31" t="s">
        <v>41</v>
      </c>
      <c r="O5301" s="29" t="s">
        <v>2352</v>
      </c>
      <c r="P5301"/>
      <c r="Q5301"/>
      <c r="R5301"/>
      <c r="S5301"/>
      <c r="T5301"/>
      <c r="U5301"/>
      <c r="V5301"/>
      <c r="W5301"/>
    </row>
    <row r="5302" spans="1:23" ht="27" customHeight="1" thickBot="1" x14ac:dyDescent="0.3">
      <c r="A5302" s="97">
        <v>21179</v>
      </c>
      <c r="B5302" s="74">
        <v>5506</v>
      </c>
      <c r="C5302" s="75" t="s">
        <v>2357</v>
      </c>
      <c r="D5302" s="76">
        <v>43626.03125</v>
      </c>
      <c r="E5302" s="74" t="s">
        <v>39</v>
      </c>
      <c r="F5302" s="33">
        <v>43625.788888888892</v>
      </c>
      <c r="G5302" s="51">
        <f t="shared" si="680"/>
        <v>0.24236111110803904</v>
      </c>
      <c r="H5302" s="31" t="str">
        <f t="shared" si="671"/>
        <v>ACCEPTABLE</v>
      </c>
      <c r="J5302" s="33">
        <v>43626.021527777775</v>
      </c>
      <c r="K5302" s="33">
        <v>43626.029861111114</v>
      </c>
      <c r="L5302" s="51">
        <f t="shared" si="678"/>
        <v>8.3333333386690356E-3</v>
      </c>
      <c r="M5302" s="31" t="str">
        <f t="shared" si="679"/>
        <v>TRUE</v>
      </c>
      <c r="N5302" s="31" t="s">
        <v>39</v>
      </c>
      <c r="O5302" s="29" t="s">
        <v>2358</v>
      </c>
      <c r="P5302"/>
      <c r="Q5302"/>
      <c r="R5302"/>
      <c r="S5302"/>
      <c r="T5302"/>
      <c r="U5302"/>
      <c r="V5302"/>
      <c r="W5302"/>
    </row>
    <row r="5303" spans="1:23" ht="27" customHeight="1" thickBot="1" x14ac:dyDescent="0.3">
      <c r="A5303" s="97">
        <v>21179</v>
      </c>
      <c r="B5303" s="74">
        <v>5505</v>
      </c>
      <c r="C5303" s="75" t="s">
        <v>51</v>
      </c>
      <c r="D5303" s="76">
        <v>43626.100694444445</v>
      </c>
      <c r="E5303" s="74" t="s">
        <v>41</v>
      </c>
      <c r="F5303" s="33">
        <v>43626.044444444444</v>
      </c>
      <c r="G5303" s="51">
        <f t="shared" si="680"/>
        <v>5.6250000001455192E-2</v>
      </c>
      <c r="H5303" s="31" t="str">
        <f t="shared" si="671"/>
        <v>ACCEPTABLE</v>
      </c>
      <c r="J5303" s="33">
        <v>43626.126388888886</v>
      </c>
      <c r="K5303" s="33">
        <v>43626.135416666664</v>
      </c>
      <c r="L5303" s="51">
        <f t="shared" si="678"/>
        <v>9.0277777781011537E-3</v>
      </c>
      <c r="M5303" s="31" t="str">
        <f t="shared" si="679"/>
        <v>TRUE</v>
      </c>
      <c r="N5303" s="31" t="s">
        <v>41</v>
      </c>
      <c r="O5303" s="29" t="s">
        <v>2358</v>
      </c>
      <c r="P5303"/>
      <c r="Q5303"/>
      <c r="R5303"/>
      <c r="S5303"/>
      <c r="T5303"/>
      <c r="U5303"/>
      <c r="V5303"/>
      <c r="W5303"/>
    </row>
    <row r="5304" spans="1:23" ht="27" customHeight="1" thickBot="1" x14ac:dyDescent="0.3">
      <c r="A5304" s="97">
        <v>21179</v>
      </c>
      <c r="B5304" s="74">
        <v>5506</v>
      </c>
      <c r="C5304" s="75" t="s">
        <v>99</v>
      </c>
      <c r="D5304" s="76">
        <v>43626.145833333336</v>
      </c>
      <c r="E5304" s="74" t="s">
        <v>39</v>
      </c>
      <c r="F5304" s="33">
        <v>43626.044444444444</v>
      </c>
      <c r="G5304" s="51">
        <f t="shared" si="680"/>
        <v>0.10138888889196096</v>
      </c>
      <c r="H5304" s="31" t="str">
        <f t="shared" si="671"/>
        <v>ACCEPTABLE</v>
      </c>
      <c r="I5304" s="29" t="s">
        <v>2128</v>
      </c>
      <c r="J5304" s="33">
        <v>43626.179861111108</v>
      </c>
      <c r="K5304" s="33">
        <v>43626.188194444447</v>
      </c>
      <c r="L5304" s="51">
        <f t="shared" si="678"/>
        <v>8.3333333386690356E-3</v>
      </c>
      <c r="M5304" s="31" t="str">
        <f t="shared" si="679"/>
        <v>TRUE</v>
      </c>
      <c r="N5304" s="31" t="s">
        <v>39</v>
      </c>
      <c r="O5304" s="29" t="s">
        <v>2358</v>
      </c>
      <c r="P5304"/>
      <c r="Q5304"/>
      <c r="R5304"/>
      <c r="S5304"/>
      <c r="T5304"/>
      <c r="U5304"/>
      <c r="V5304"/>
      <c r="W5304"/>
    </row>
    <row r="5305" spans="1:23" ht="27" customHeight="1" thickBot="1" x14ac:dyDescent="0.3">
      <c r="A5305" s="98">
        <v>21181</v>
      </c>
      <c r="B5305" s="78">
        <v>5507</v>
      </c>
      <c r="C5305" s="79" t="s">
        <v>2314</v>
      </c>
      <c r="D5305" s="80">
        <v>43626.319444444445</v>
      </c>
      <c r="E5305" s="78" t="s">
        <v>41</v>
      </c>
      <c r="F5305" s="33">
        <v>43626.280555555553</v>
      </c>
      <c r="G5305" s="51">
        <f t="shared" si="680"/>
        <v>3.888888889196096E-2</v>
      </c>
      <c r="H5305" s="31" t="str">
        <f t="shared" si="671"/>
        <v>TOO LATE</v>
      </c>
      <c r="J5305" s="33">
        <v>43626.296527777777</v>
      </c>
      <c r="K5305" s="33">
        <v>43626.305555555555</v>
      </c>
      <c r="L5305" s="51">
        <f t="shared" si="678"/>
        <v>9.0277777781011537E-3</v>
      </c>
      <c r="M5305" s="31" t="str">
        <f t="shared" si="679"/>
        <v>TRUE</v>
      </c>
      <c r="N5305" s="31" t="s">
        <v>41</v>
      </c>
      <c r="O5305" s="29" t="s">
        <v>2359</v>
      </c>
      <c r="P5305"/>
      <c r="Q5305"/>
      <c r="R5305"/>
      <c r="S5305"/>
      <c r="T5305"/>
      <c r="U5305"/>
      <c r="V5305"/>
      <c r="W5305"/>
    </row>
    <row r="5306" spans="1:23" ht="27" customHeight="1" thickBot="1" x14ac:dyDescent="0.3">
      <c r="A5306" s="98">
        <v>21181</v>
      </c>
      <c r="B5306" s="78">
        <v>5508</v>
      </c>
      <c r="C5306" s="79" t="s">
        <v>2314</v>
      </c>
      <c r="D5306" s="80">
        <v>43626.34375</v>
      </c>
      <c r="E5306" s="78" t="s">
        <v>39</v>
      </c>
      <c r="F5306" s="33">
        <v>43626.280555555553</v>
      </c>
      <c r="G5306" s="51">
        <f t="shared" si="680"/>
        <v>6.3194444446708076E-2</v>
      </c>
      <c r="H5306" s="31" t="str">
        <f t="shared" si="671"/>
        <v>ACCEPTABLE</v>
      </c>
      <c r="J5306" s="33">
        <v>43626.31527777778</v>
      </c>
      <c r="K5306" s="33">
        <v>43626.32708333333</v>
      </c>
      <c r="L5306" s="51">
        <f t="shared" si="678"/>
        <v>1.1805555550381541E-2</v>
      </c>
      <c r="M5306" s="31" t="str">
        <f t="shared" si="679"/>
        <v>TRUE</v>
      </c>
      <c r="N5306" s="31" t="s">
        <v>39</v>
      </c>
      <c r="O5306" s="29" t="s">
        <v>2359</v>
      </c>
      <c r="P5306"/>
      <c r="Q5306"/>
      <c r="R5306"/>
      <c r="S5306"/>
      <c r="T5306"/>
      <c r="U5306"/>
      <c r="V5306"/>
      <c r="W5306"/>
    </row>
    <row r="5307" spans="1:23" ht="27" customHeight="1" thickBot="1" x14ac:dyDescent="0.3">
      <c r="A5307" s="98">
        <v>21179</v>
      </c>
      <c r="B5307" s="78">
        <v>5509</v>
      </c>
      <c r="C5307" s="79" t="s">
        <v>99</v>
      </c>
      <c r="D5307" s="80">
        <v>43627.256944444445</v>
      </c>
      <c r="E5307" s="78" t="s">
        <v>41</v>
      </c>
      <c r="F5307" s="33">
        <v>43626.74722222222</v>
      </c>
      <c r="G5307" s="51">
        <f t="shared" si="680"/>
        <v>0.50972222222480923</v>
      </c>
      <c r="H5307" s="31" t="str">
        <f t="shared" si="671"/>
        <v>ACCEPTABLE</v>
      </c>
      <c r="J5307" s="33">
        <v>43627.261111111111</v>
      </c>
      <c r="K5307" s="33">
        <v>43627.270138888889</v>
      </c>
      <c r="L5307" s="51">
        <f t="shared" si="678"/>
        <v>9.0277777781011537E-3</v>
      </c>
      <c r="M5307" s="31" t="str">
        <f t="shared" si="679"/>
        <v>TRUE</v>
      </c>
      <c r="N5307" s="31" t="s">
        <v>41</v>
      </c>
      <c r="O5307" s="29" t="s">
        <v>2358</v>
      </c>
      <c r="P5307"/>
      <c r="Q5307"/>
      <c r="R5307"/>
      <c r="S5307"/>
      <c r="T5307"/>
      <c r="U5307"/>
      <c r="V5307"/>
      <c r="W5307"/>
    </row>
    <row r="5308" spans="1:23" ht="27" customHeight="1" thickBot="1" x14ac:dyDescent="0.3">
      <c r="A5308" s="98">
        <v>21179</v>
      </c>
      <c r="B5308" s="78">
        <v>5510</v>
      </c>
      <c r="C5308" s="79" t="s">
        <v>2290</v>
      </c>
      <c r="D5308" s="80">
        <v>43627.284722222219</v>
      </c>
      <c r="E5308" s="78" t="s">
        <v>39</v>
      </c>
      <c r="F5308" s="33">
        <v>43626.74722222222</v>
      </c>
      <c r="G5308" s="51">
        <f t="shared" si="680"/>
        <v>0.53749999999854481</v>
      </c>
      <c r="H5308" s="31" t="str">
        <f t="shared" si="671"/>
        <v>ACCEPTABLE</v>
      </c>
      <c r="J5308" s="33">
        <v>43627.279861111114</v>
      </c>
      <c r="K5308" s="33">
        <v>43627.29583333333</v>
      </c>
      <c r="L5308" s="51">
        <f t="shared" si="678"/>
        <v>1.597222221607808E-2</v>
      </c>
      <c r="M5308" s="31" t="str">
        <f t="shared" si="679"/>
        <v>TRUE</v>
      </c>
      <c r="N5308" s="31" t="s">
        <v>39</v>
      </c>
      <c r="O5308" s="29" t="s">
        <v>2360</v>
      </c>
      <c r="P5308"/>
      <c r="Q5308"/>
      <c r="R5308"/>
      <c r="S5308"/>
      <c r="T5308"/>
      <c r="U5308"/>
      <c r="V5308"/>
      <c r="W5308"/>
    </row>
    <row r="5309" spans="1:23" ht="27" customHeight="1" thickBot="1" x14ac:dyDescent="0.3">
      <c r="A5309" s="98">
        <v>21182</v>
      </c>
      <c r="B5309" s="78">
        <v>5511</v>
      </c>
      <c r="C5309" s="79" t="s">
        <v>51</v>
      </c>
      <c r="D5309" s="80">
        <v>43629.350694444445</v>
      </c>
      <c r="E5309" s="78" t="s">
        <v>41</v>
      </c>
      <c r="F5309" s="33">
        <v>43629.277777777781</v>
      </c>
      <c r="G5309" s="51">
        <f t="shared" si="680"/>
        <v>7.2916666664241347E-2</v>
      </c>
      <c r="H5309" s="31" t="str">
        <f t="shared" si="671"/>
        <v>ACCEPTABLE</v>
      </c>
      <c r="J5309" s="33">
        <v>43629.34652777778</v>
      </c>
      <c r="K5309" s="33">
        <v>43629.357638888891</v>
      </c>
      <c r="L5309" s="51">
        <f t="shared" si="678"/>
        <v>1.1111111110949423E-2</v>
      </c>
      <c r="M5309" s="31" t="str">
        <f t="shared" si="679"/>
        <v>TRUE</v>
      </c>
      <c r="N5309" s="31" t="s">
        <v>41</v>
      </c>
      <c r="O5309" s="29" t="s">
        <v>2361</v>
      </c>
      <c r="P5309"/>
      <c r="Q5309"/>
      <c r="R5309"/>
      <c r="S5309"/>
      <c r="T5309"/>
      <c r="U5309"/>
      <c r="V5309"/>
      <c r="W5309"/>
    </row>
    <row r="5310" spans="1:23" ht="27" customHeight="1" thickBot="1" x14ac:dyDescent="0.3">
      <c r="A5310" s="98">
        <v>21182</v>
      </c>
      <c r="B5310" s="78">
        <v>5512</v>
      </c>
      <c r="C5310" s="79" t="s">
        <v>2119</v>
      </c>
      <c r="D5310" s="80">
        <v>43629.385416666664</v>
      </c>
      <c r="E5310" s="78" t="s">
        <v>39</v>
      </c>
      <c r="F5310" s="33">
        <v>43629.277777777781</v>
      </c>
      <c r="G5310" s="51">
        <f t="shared" si="680"/>
        <v>0.10763888888322981</v>
      </c>
      <c r="H5310" s="31" t="str">
        <f t="shared" si="671"/>
        <v>ACCEPTABLE</v>
      </c>
      <c r="I5310" s="29" t="s">
        <v>2128</v>
      </c>
      <c r="J5310" s="33">
        <v>43629.385416666664</v>
      </c>
      <c r="K5310" s="33">
        <v>43629.388888888891</v>
      </c>
      <c r="L5310" s="51">
        <f t="shared" si="678"/>
        <v>3.4722222262644209E-3</v>
      </c>
      <c r="M5310" s="31" t="str">
        <f t="shared" si="679"/>
        <v>TRUE</v>
      </c>
      <c r="N5310" s="31" t="s">
        <v>39</v>
      </c>
      <c r="O5310" s="29" t="s">
        <v>2362</v>
      </c>
      <c r="P5310"/>
      <c r="Q5310"/>
      <c r="R5310"/>
      <c r="S5310"/>
      <c r="T5310"/>
      <c r="U5310"/>
      <c r="V5310"/>
      <c r="W5310"/>
    </row>
    <row r="5311" spans="1:23" ht="27" customHeight="1" thickBot="1" x14ac:dyDescent="0.3">
      <c r="A5311" s="97">
        <v>21183</v>
      </c>
      <c r="B5311" s="74">
        <v>5513</v>
      </c>
      <c r="C5311" s="75" t="s">
        <v>2314</v>
      </c>
      <c r="D5311" s="76">
        <v>43630.003472222219</v>
      </c>
      <c r="E5311" s="74" t="s">
        <v>41</v>
      </c>
      <c r="F5311" s="33">
        <v>43629.779861111114</v>
      </c>
      <c r="G5311" s="51">
        <f t="shared" si="680"/>
        <v>0.22361111110512866</v>
      </c>
      <c r="H5311" s="31" t="str">
        <f t="shared" si="671"/>
        <v>ACCEPTABLE</v>
      </c>
      <c r="J5311" s="33">
        <v>43630.231944444444</v>
      </c>
      <c r="K5311" s="33">
        <v>43630.242361111108</v>
      </c>
      <c r="L5311" s="51">
        <f t="shared" si="678"/>
        <v>1.0416666664241347E-2</v>
      </c>
      <c r="M5311" s="31" t="str">
        <f t="shared" si="679"/>
        <v>TRUE</v>
      </c>
      <c r="N5311" s="31" t="s">
        <v>41</v>
      </c>
      <c r="O5311" s="29" t="s">
        <v>1609</v>
      </c>
      <c r="P5311"/>
      <c r="Q5311"/>
      <c r="R5311"/>
      <c r="S5311"/>
      <c r="T5311"/>
      <c r="U5311"/>
      <c r="V5311"/>
      <c r="W5311"/>
    </row>
    <row r="5312" spans="1:23" ht="27" customHeight="1" thickBot="1" x14ac:dyDescent="0.3">
      <c r="A5312" s="97">
        <v>21183</v>
      </c>
      <c r="B5312" s="74">
        <v>5514</v>
      </c>
      <c r="C5312" s="75" t="s">
        <v>2314</v>
      </c>
      <c r="D5312" s="76">
        <v>43630.020833333336</v>
      </c>
      <c r="E5312" s="74" t="s">
        <v>39</v>
      </c>
      <c r="F5312" s="33">
        <v>43629.779861111114</v>
      </c>
      <c r="G5312" s="51">
        <f t="shared" si="680"/>
        <v>0.24097222222189885</v>
      </c>
      <c r="H5312" s="31" t="str">
        <f t="shared" si="671"/>
        <v>ACCEPTABLE</v>
      </c>
      <c r="J5312" s="33">
        <v>43630.259027777778</v>
      </c>
      <c r="K5312" s="33">
        <v>43630.270138888889</v>
      </c>
      <c r="L5312" s="51">
        <f t="shared" si="678"/>
        <v>1.1111111110949423E-2</v>
      </c>
      <c r="M5312" s="31" t="str">
        <f t="shared" si="679"/>
        <v>TRUE</v>
      </c>
      <c r="N5312" s="31" t="s">
        <v>39</v>
      </c>
      <c r="O5312" s="29" t="s">
        <v>2055</v>
      </c>
      <c r="P5312"/>
      <c r="Q5312"/>
      <c r="R5312"/>
      <c r="S5312"/>
      <c r="T5312"/>
      <c r="U5312"/>
      <c r="V5312"/>
      <c r="W5312"/>
    </row>
    <row r="5313" spans="1:23" ht="27" customHeight="1" thickBot="1" x14ac:dyDescent="0.3">
      <c r="A5313" s="97">
        <v>21182</v>
      </c>
      <c r="B5313" s="74">
        <v>5517</v>
      </c>
      <c r="C5313" s="75" t="s">
        <v>178</v>
      </c>
      <c r="D5313" s="76">
        <v>43630.777777777781</v>
      </c>
      <c r="E5313" s="74" t="s">
        <v>41</v>
      </c>
      <c r="F5313" s="33">
        <v>43630.720138888886</v>
      </c>
      <c r="G5313" s="51">
        <f t="shared" si="680"/>
        <v>5.7638888894871343E-2</v>
      </c>
      <c r="H5313" s="31" t="str">
        <f t="shared" ref="H5313:H5332" si="681">IF(D5313-F5313&lt;0,"TOO LATE",IF(G5313="","",IF(OR(DAY(D5313-F5313)&gt;1,AND(HOUR(D5313-F5313)&gt;HOUR("0:59"),(SIGN(D5313-F5313)=1))),"ACCEPTABLE","TOO LATE")))</f>
        <v>ACCEPTABLE</v>
      </c>
      <c r="J5313" s="33">
        <v>43630.790277777778</v>
      </c>
      <c r="K5313" s="33">
        <v>43630.799305555556</v>
      </c>
      <c r="L5313" s="51">
        <f t="shared" ref="L5313:L5319" si="682">IF(OR(K5313="",J5313=""), "Incomplete Data", K5313-J5313)</f>
        <v>9.0277777781011537E-3</v>
      </c>
      <c r="M5313" s="31" t="str">
        <f t="shared" ref="M5313:M5319" si="683">_xlfn.IFS(OR(J5313=0,K5313=0,L5313=""), "Incomplete Data", OR(L5313&gt;$M$5,L5313&lt;-$M$5),"FALSE",  OR(L5313&lt;=$M$5,L5313&gt;-$M$5), "TRUE")</f>
        <v>TRUE</v>
      </c>
      <c r="N5313" s="31" t="s">
        <v>41</v>
      </c>
      <c r="O5313" s="29" t="s">
        <v>1365</v>
      </c>
      <c r="P5313"/>
      <c r="Q5313"/>
      <c r="R5313"/>
      <c r="S5313"/>
      <c r="T5313"/>
      <c r="U5313"/>
      <c r="V5313"/>
      <c r="W5313"/>
    </row>
    <row r="5314" spans="1:23" ht="27" customHeight="1" thickBot="1" x14ac:dyDescent="0.3">
      <c r="A5314" s="97">
        <v>21182</v>
      </c>
      <c r="B5314" s="74">
        <v>5518</v>
      </c>
      <c r="C5314" s="75" t="s">
        <v>178</v>
      </c>
      <c r="D5314" s="76">
        <v>43630.822916666664</v>
      </c>
      <c r="E5314" s="74" t="s">
        <v>39</v>
      </c>
      <c r="F5314" s="33">
        <v>43630.720138888886</v>
      </c>
      <c r="G5314" s="51">
        <f t="shared" si="680"/>
        <v>0.10277777777810115</v>
      </c>
      <c r="H5314" s="31" t="str">
        <f t="shared" si="681"/>
        <v>ACCEPTABLE</v>
      </c>
      <c r="J5314" s="33">
        <v>43630.837500000001</v>
      </c>
      <c r="K5314" s="33">
        <v>43630.845833333333</v>
      </c>
      <c r="L5314" s="51">
        <f t="shared" si="682"/>
        <v>8.333333331393078E-3</v>
      </c>
      <c r="M5314" s="31" t="str">
        <f t="shared" si="683"/>
        <v>TRUE</v>
      </c>
      <c r="N5314" s="31" t="s">
        <v>39</v>
      </c>
      <c r="O5314" s="29" t="s">
        <v>2137</v>
      </c>
      <c r="P5314"/>
      <c r="Q5314"/>
      <c r="R5314"/>
      <c r="S5314"/>
      <c r="T5314"/>
      <c r="U5314"/>
      <c r="V5314"/>
      <c r="W5314"/>
    </row>
    <row r="5315" spans="1:23" ht="27" customHeight="1" thickBot="1" x14ac:dyDescent="0.3">
      <c r="A5315" s="98">
        <v>21182</v>
      </c>
      <c r="B5315" s="78">
        <v>5519</v>
      </c>
      <c r="C5315" s="79" t="s">
        <v>99</v>
      </c>
      <c r="D5315" s="80">
        <v>43631.736111111109</v>
      </c>
      <c r="E5315" s="78" t="s">
        <v>41</v>
      </c>
      <c r="F5315" s="185">
        <v>43631.607638888891</v>
      </c>
      <c r="G5315" s="51">
        <f t="shared" si="680"/>
        <v>0.12847222221898846</v>
      </c>
      <c r="H5315" s="31" t="str">
        <f t="shared" si="681"/>
        <v>ACCEPTABLE</v>
      </c>
      <c r="J5315" s="33">
        <v>43631.725694444445</v>
      </c>
      <c r="K5315" s="33">
        <v>43631.734722222223</v>
      </c>
      <c r="L5315" s="51">
        <f t="shared" si="682"/>
        <v>9.0277777781011537E-3</v>
      </c>
      <c r="M5315" s="31" t="str">
        <f t="shared" si="683"/>
        <v>TRUE</v>
      </c>
      <c r="N5315" s="31" t="s">
        <v>41</v>
      </c>
      <c r="O5315" s="29" t="s">
        <v>2238</v>
      </c>
      <c r="P5315"/>
      <c r="Q5315"/>
      <c r="R5315"/>
      <c r="S5315"/>
      <c r="T5315"/>
      <c r="U5315"/>
      <c r="V5315"/>
      <c r="W5315"/>
    </row>
    <row r="5316" spans="1:23" ht="27" customHeight="1" thickBot="1" x14ac:dyDescent="0.3">
      <c r="A5316" s="98">
        <v>21182</v>
      </c>
      <c r="B5316" s="78">
        <v>5520</v>
      </c>
      <c r="C5316" s="79" t="s">
        <v>2290</v>
      </c>
      <c r="D5316" s="80">
        <v>43631.760416666664</v>
      </c>
      <c r="E5316" s="78" t="s">
        <v>39</v>
      </c>
      <c r="F5316" s="185">
        <v>43631.607638888891</v>
      </c>
      <c r="G5316" s="51">
        <f t="shared" si="680"/>
        <v>0.15277777777373558</v>
      </c>
      <c r="H5316" s="31" t="str">
        <f t="shared" si="681"/>
        <v>ACCEPTABLE</v>
      </c>
      <c r="J5316" s="33">
        <v>43631.759027777778</v>
      </c>
      <c r="K5316" s="33">
        <v>43631.768750000003</v>
      </c>
      <c r="L5316" s="51">
        <f t="shared" si="682"/>
        <v>9.7222222248092294E-3</v>
      </c>
      <c r="M5316" s="31" t="str">
        <f t="shared" si="683"/>
        <v>TRUE</v>
      </c>
      <c r="N5316" s="31" t="s">
        <v>39</v>
      </c>
      <c r="O5316" s="29" t="s">
        <v>2250</v>
      </c>
      <c r="P5316"/>
      <c r="Q5316"/>
      <c r="R5316"/>
      <c r="S5316"/>
      <c r="T5316"/>
      <c r="U5316"/>
      <c r="V5316"/>
      <c r="W5316"/>
    </row>
    <row r="5317" spans="1:23" ht="27" customHeight="1" thickBot="1" x14ac:dyDescent="0.3">
      <c r="A5317" s="97">
        <v>21185</v>
      </c>
      <c r="B5317" s="74">
        <v>5521</v>
      </c>
      <c r="C5317" s="75" t="s">
        <v>2290</v>
      </c>
      <c r="D5317" s="76">
        <v>43631.819444444445</v>
      </c>
      <c r="E5317" s="74" t="s">
        <v>41</v>
      </c>
      <c r="F5317" s="185">
        <v>43631.607638888891</v>
      </c>
      <c r="G5317" s="51">
        <f t="shared" si="680"/>
        <v>0.21180555555474712</v>
      </c>
      <c r="H5317" s="31" t="str">
        <f t="shared" si="681"/>
        <v>ACCEPTABLE</v>
      </c>
      <c r="J5317" s="33">
        <v>43631.802083333336</v>
      </c>
      <c r="K5317" s="33">
        <v>43631.808333333334</v>
      </c>
      <c r="L5317" s="51">
        <f t="shared" si="682"/>
        <v>6.2499999985448085E-3</v>
      </c>
      <c r="M5317" s="31" t="str">
        <f t="shared" si="683"/>
        <v>TRUE</v>
      </c>
      <c r="N5317" s="31" t="s">
        <v>41</v>
      </c>
      <c r="O5317" s="29" t="s">
        <v>2167</v>
      </c>
      <c r="P5317"/>
      <c r="Q5317"/>
      <c r="R5317"/>
      <c r="S5317"/>
      <c r="T5317"/>
      <c r="U5317"/>
      <c r="V5317"/>
      <c r="W5317"/>
    </row>
    <row r="5318" spans="1:23" ht="27" customHeight="1" thickBot="1" x14ac:dyDescent="0.3">
      <c r="A5318" s="97">
        <v>21186</v>
      </c>
      <c r="B5318" s="74">
        <v>5522</v>
      </c>
      <c r="C5318" s="75" t="s">
        <v>2363</v>
      </c>
      <c r="D5318" s="76">
        <v>43631.850694444445</v>
      </c>
      <c r="E5318" s="74" t="s">
        <v>2341</v>
      </c>
      <c r="F5318" s="185">
        <v>43631.607638888891</v>
      </c>
      <c r="G5318" s="51">
        <f t="shared" si="680"/>
        <v>0.24305555555474712</v>
      </c>
      <c r="H5318" s="31" t="str">
        <f t="shared" si="681"/>
        <v>ACCEPTABLE</v>
      </c>
      <c r="I5318" s="75" t="s">
        <v>2364</v>
      </c>
      <c r="J5318" s="33">
        <v>43631.845833333333</v>
      </c>
      <c r="K5318" s="33">
        <v>43631.859722222223</v>
      </c>
      <c r="L5318" s="51">
        <f t="shared" si="682"/>
        <v>1.3888888890505768E-2</v>
      </c>
      <c r="M5318" s="31" t="str">
        <f t="shared" si="683"/>
        <v>TRUE</v>
      </c>
      <c r="N5318" s="31" t="s">
        <v>41</v>
      </c>
      <c r="O5318" s="29" t="s">
        <v>1137</v>
      </c>
      <c r="P5318"/>
      <c r="Q5318"/>
      <c r="R5318"/>
      <c r="S5318"/>
      <c r="T5318"/>
      <c r="U5318"/>
      <c r="V5318"/>
      <c r="W5318"/>
    </row>
    <row r="5319" spans="1:23" ht="27" customHeight="1" thickBot="1" x14ac:dyDescent="0.3">
      <c r="A5319" s="97">
        <v>21187</v>
      </c>
      <c r="B5319" s="74">
        <v>5523</v>
      </c>
      <c r="C5319" s="75" t="s">
        <v>2365</v>
      </c>
      <c r="D5319" s="76">
        <v>43631.875</v>
      </c>
      <c r="E5319" s="74" t="s">
        <v>2341</v>
      </c>
      <c r="F5319" s="185">
        <v>43631.607638888891</v>
      </c>
      <c r="G5319" s="51">
        <f t="shared" si="680"/>
        <v>0.26736111110949423</v>
      </c>
      <c r="H5319" s="31" t="str">
        <f t="shared" si="681"/>
        <v>ACCEPTABLE</v>
      </c>
      <c r="I5319" s="75" t="s">
        <v>2366</v>
      </c>
      <c r="J5319" s="33">
        <v>43631.872916666667</v>
      </c>
      <c r="K5319" s="33">
        <v>43631.885416666664</v>
      </c>
      <c r="L5319" s="51">
        <f t="shared" si="682"/>
        <v>1.2499999997089617E-2</v>
      </c>
      <c r="M5319" s="31" t="str">
        <f t="shared" si="683"/>
        <v>TRUE</v>
      </c>
      <c r="N5319" s="31" t="s">
        <v>39</v>
      </c>
      <c r="O5319" s="29" t="s">
        <v>1137</v>
      </c>
      <c r="P5319"/>
      <c r="Q5319"/>
      <c r="R5319"/>
      <c r="S5319"/>
      <c r="T5319"/>
      <c r="U5319"/>
      <c r="V5319"/>
      <c r="W5319"/>
    </row>
    <row r="5320" spans="1:23" ht="27" customHeight="1" thickBot="1" x14ac:dyDescent="0.3">
      <c r="A5320" s="97">
        <v>21187</v>
      </c>
      <c r="B5320" s="74">
        <v>5524</v>
      </c>
      <c r="C5320" s="75" t="s">
        <v>98</v>
      </c>
      <c r="D5320" s="76">
        <v>43631.916666666664</v>
      </c>
      <c r="E5320" s="74" t="s">
        <v>39</v>
      </c>
      <c r="F5320" s="185">
        <v>43631.607638888891</v>
      </c>
      <c r="G5320" s="51">
        <f t="shared" ref="G5320" si="684">IF(D5320="","",D5320-F5320)</f>
        <v>0.30902777777373558</v>
      </c>
      <c r="H5320" s="31" t="str">
        <f t="shared" ref="H5320" si="685">IF(D5320-F5320&lt;0,"TOO LATE",IF(G5320="","",IF(OR(DAY(D5320-F5320)&gt;1,AND(HOUR(D5320-F5320)&gt;HOUR("0:59"),(SIGN(D5320-F5320)=1))),"ACCEPTABLE","TOO LATE")))</f>
        <v>ACCEPTABLE</v>
      </c>
      <c r="J5320" s="33">
        <v>43631.963888888888</v>
      </c>
      <c r="K5320" s="33">
        <v>43631.972222222219</v>
      </c>
      <c r="L5320" s="51">
        <f t="shared" ref="L5320:L5340" si="686">IF(OR(K5320="",J5320=""), "Incomplete Data", K5320-J5320)</f>
        <v>8.333333331393078E-3</v>
      </c>
      <c r="M5320" s="31" t="str">
        <f t="shared" ref="M5320:M5340" si="687">_xlfn.IFS(OR(J5320=0,K5320=0,L5320=""), "Incomplete Data", OR(L5320&gt;$M$5,L5320&lt;-$M$5),"FALSE",  OR(L5320&lt;=$M$5,L5320&gt;-$M$5), "TRUE")</f>
        <v>TRUE</v>
      </c>
      <c r="N5320" s="31" t="s">
        <v>39</v>
      </c>
      <c r="O5320" s="29" t="s">
        <v>398</v>
      </c>
      <c r="P5320"/>
      <c r="Q5320"/>
      <c r="R5320"/>
      <c r="S5320"/>
      <c r="T5320"/>
      <c r="U5320"/>
      <c r="V5320"/>
      <c r="W5320"/>
    </row>
    <row r="5321" spans="1:23" ht="27" customHeight="1" thickBot="1" x14ac:dyDescent="0.3">
      <c r="A5321" s="97">
        <v>21188</v>
      </c>
      <c r="B5321" s="74">
        <v>5525</v>
      </c>
      <c r="C5321" s="75" t="s">
        <v>2314</v>
      </c>
      <c r="D5321" s="76">
        <v>43632.121527777781</v>
      </c>
      <c r="E5321" s="74" t="s">
        <v>41</v>
      </c>
      <c r="F5321" s="185">
        <v>43631.607638888891</v>
      </c>
      <c r="G5321" s="51">
        <f t="shared" si="680"/>
        <v>0.51388888889050577</v>
      </c>
      <c r="H5321" s="31" t="str">
        <f t="shared" si="681"/>
        <v>ACCEPTABLE</v>
      </c>
      <c r="J5321" s="33">
        <v>43632.11041666667</v>
      </c>
      <c r="K5321" s="33">
        <v>43632.119444444441</v>
      </c>
      <c r="L5321" s="51">
        <f t="shared" si="686"/>
        <v>9.0277777708251961E-3</v>
      </c>
      <c r="M5321" s="31" t="str">
        <f t="shared" si="687"/>
        <v>TRUE</v>
      </c>
      <c r="N5321" s="31" t="s">
        <v>41</v>
      </c>
      <c r="O5321" s="29" t="s">
        <v>806</v>
      </c>
      <c r="P5321"/>
      <c r="Q5321"/>
      <c r="R5321"/>
      <c r="S5321"/>
      <c r="T5321"/>
      <c r="U5321"/>
      <c r="V5321"/>
      <c r="W5321"/>
    </row>
    <row r="5322" spans="1:23" ht="27" customHeight="1" thickBot="1" x14ac:dyDescent="0.3">
      <c r="A5322" s="97">
        <v>21188</v>
      </c>
      <c r="B5322" s="74">
        <v>5526</v>
      </c>
      <c r="C5322" s="75" t="s">
        <v>98</v>
      </c>
      <c r="D5322" s="76">
        <v>43632.15625</v>
      </c>
      <c r="E5322" s="74" t="s">
        <v>39</v>
      </c>
      <c r="F5322" s="185">
        <v>43631.607638888891</v>
      </c>
      <c r="G5322" s="51">
        <f t="shared" si="680"/>
        <v>0.54861111110949423</v>
      </c>
      <c r="H5322" s="31" t="str">
        <f t="shared" si="681"/>
        <v>ACCEPTABLE</v>
      </c>
      <c r="J5322" s="33">
        <v>43632.151388888888</v>
      </c>
      <c r="K5322" s="33">
        <v>43632.160416666666</v>
      </c>
      <c r="L5322" s="51">
        <f t="shared" si="686"/>
        <v>9.0277777781011537E-3</v>
      </c>
      <c r="M5322" s="31" t="str">
        <f t="shared" si="687"/>
        <v>TRUE</v>
      </c>
      <c r="N5322" s="31" t="s">
        <v>39</v>
      </c>
      <c r="O5322" s="29" t="s">
        <v>398</v>
      </c>
      <c r="P5322"/>
      <c r="Q5322"/>
      <c r="R5322"/>
      <c r="S5322"/>
      <c r="T5322"/>
      <c r="U5322"/>
      <c r="V5322"/>
      <c r="W5322"/>
    </row>
    <row r="5323" spans="1:23" ht="27" customHeight="1" thickBot="1" x14ac:dyDescent="0.3">
      <c r="A5323" s="97">
        <v>21185</v>
      </c>
      <c r="B5323" s="74">
        <v>5527</v>
      </c>
      <c r="C5323" s="75" t="s">
        <v>99</v>
      </c>
      <c r="D5323" s="76">
        <v>43632.611111111109</v>
      </c>
      <c r="E5323" s="74" t="s">
        <v>41</v>
      </c>
      <c r="F5323" s="33">
        <v>43632.309027777781</v>
      </c>
      <c r="G5323" s="51">
        <f t="shared" si="680"/>
        <v>0.30208333332848269</v>
      </c>
      <c r="H5323" s="31" t="str">
        <f t="shared" si="681"/>
        <v>ACCEPTABLE</v>
      </c>
      <c r="J5323" s="33">
        <v>43632.602777777778</v>
      </c>
      <c r="K5323" s="33">
        <v>43632.61041666667</v>
      </c>
      <c r="L5323" s="51">
        <f t="shared" si="686"/>
        <v>7.6388888919609599E-3</v>
      </c>
      <c r="M5323" s="31" t="str">
        <f t="shared" si="687"/>
        <v>TRUE</v>
      </c>
      <c r="N5323" s="31" t="s">
        <v>41</v>
      </c>
      <c r="O5323" s="29" t="s">
        <v>1440</v>
      </c>
      <c r="P5323"/>
      <c r="Q5323"/>
      <c r="R5323"/>
      <c r="S5323"/>
      <c r="T5323"/>
      <c r="U5323"/>
      <c r="V5323"/>
      <c r="W5323"/>
    </row>
    <row r="5324" spans="1:23" ht="27" customHeight="1" thickBot="1" x14ac:dyDescent="0.3">
      <c r="A5324" s="97">
        <v>21185</v>
      </c>
      <c r="B5324" s="74">
        <v>5528</v>
      </c>
      <c r="C5324" s="75" t="s">
        <v>2119</v>
      </c>
      <c r="D5324" s="76">
        <v>43632.638888888891</v>
      </c>
      <c r="E5324" s="74" t="s">
        <v>39</v>
      </c>
      <c r="F5324" s="33">
        <v>43632.309027777781</v>
      </c>
      <c r="G5324" s="51">
        <f t="shared" si="680"/>
        <v>0.32986111110949423</v>
      </c>
      <c r="H5324" s="31" t="str">
        <f t="shared" si="681"/>
        <v>ACCEPTABLE</v>
      </c>
      <c r="J5324" s="33">
        <v>43632.634027777778</v>
      </c>
      <c r="K5324" s="33">
        <v>43632.647916666669</v>
      </c>
      <c r="L5324" s="51">
        <f t="shared" si="686"/>
        <v>1.3888888890505768E-2</v>
      </c>
      <c r="M5324" s="31" t="str">
        <f t="shared" si="687"/>
        <v>TRUE</v>
      </c>
      <c r="N5324" s="31" t="s">
        <v>39</v>
      </c>
      <c r="O5324" s="29" t="s">
        <v>2367</v>
      </c>
      <c r="P5324"/>
      <c r="Q5324"/>
      <c r="R5324"/>
      <c r="S5324"/>
      <c r="T5324"/>
      <c r="U5324"/>
      <c r="V5324"/>
      <c r="W5324"/>
    </row>
    <row r="5325" spans="1:23" ht="27" customHeight="1" thickBot="1" x14ac:dyDescent="0.3">
      <c r="A5325" s="98">
        <v>21187</v>
      </c>
      <c r="B5325" s="78">
        <v>5530</v>
      </c>
      <c r="C5325" s="79" t="s">
        <v>1905</v>
      </c>
      <c r="D5325" s="80">
        <v>43632.680555555555</v>
      </c>
      <c r="E5325" s="78" t="s">
        <v>39</v>
      </c>
      <c r="F5325" s="33">
        <v>43632.309027777781</v>
      </c>
      <c r="G5325" s="51">
        <f t="shared" si="680"/>
        <v>0.37152777777373558</v>
      </c>
      <c r="H5325" s="31" t="str">
        <f t="shared" si="681"/>
        <v>ACCEPTABLE</v>
      </c>
      <c r="J5325" s="33">
        <v>43632.663888888892</v>
      </c>
      <c r="K5325" s="33">
        <v>43632.673611111109</v>
      </c>
      <c r="L5325" s="51">
        <f t="shared" si="686"/>
        <v>9.7222222175332718E-3</v>
      </c>
      <c r="M5325" s="31" t="str">
        <f t="shared" si="687"/>
        <v>TRUE</v>
      </c>
      <c r="N5325" s="31" t="s">
        <v>39</v>
      </c>
      <c r="O5325" s="29" t="s">
        <v>2368</v>
      </c>
      <c r="P5325"/>
      <c r="Q5325"/>
      <c r="R5325"/>
      <c r="S5325"/>
      <c r="T5325"/>
      <c r="U5325"/>
      <c r="V5325"/>
      <c r="W5325"/>
    </row>
    <row r="5326" spans="1:23" ht="27" customHeight="1" thickBot="1" x14ac:dyDescent="0.3">
      <c r="A5326" s="97">
        <v>21189</v>
      </c>
      <c r="B5326" s="74">
        <v>5531</v>
      </c>
      <c r="C5326" s="75" t="s">
        <v>2119</v>
      </c>
      <c r="D5326" s="76">
        <v>43633.423611111109</v>
      </c>
      <c r="E5326" s="74" t="s">
        <v>41</v>
      </c>
      <c r="F5326" s="33">
        <v>43633.287499999999</v>
      </c>
      <c r="G5326" s="51">
        <f t="shared" si="680"/>
        <v>0.13611111111094942</v>
      </c>
      <c r="H5326" s="31" t="str">
        <f t="shared" si="681"/>
        <v>ACCEPTABLE</v>
      </c>
      <c r="J5326" s="33">
        <v>43633.42083333333</v>
      </c>
      <c r="K5326" s="33">
        <v>43633.432638888888</v>
      </c>
      <c r="L5326" s="51">
        <f t="shared" si="686"/>
        <v>1.1805555557657499E-2</v>
      </c>
      <c r="M5326" s="31" t="str">
        <f t="shared" si="687"/>
        <v>TRUE</v>
      </c>
      <c r="N5326" s="31" t="s">
        <v>41</v>
      </c>
      <c r="O5326" s="29" t="s">
        <v>2255</v>
      </c>
      <c r="P5326"/>
      <c r="Q5326"/>
      <c r="R5326"/>
      <c r="S5326"/>
      <c r="T5326"/>
      <c r="U5326"/>
      <c r="V5326"/>
      <c r="W5326"/>
    </row>
    <row r="5327" spans="1:23" ht="27" customHeight="1" thickBot="1" x14ac:dyDescent="0.3">
      <c r="A5327" s="97">
        <v>21189</v>
      </c>
      <c r="B5327" s="74">
        <v>5532</v>
      </c>
      <c r="C5327" s="75" t="s">
        <v>2363</v>
      </c>
      <c r="D5327" s="76">
        <v>43633.465277777781</v>
      </c>
      <c r="E5327" s="74" t="s">
        <v>39</v>
      </c>
      <c r="F5327" s="33">
        <v>43633.287499999999</v>
      </c>
      <c r="G5327" s="51">
        <f t="shared" si="680"/>
        <v>0.17777777778246673</v>
      </c>
      <c r="H5327" s="31" t="str">
        <f t="shared" si="681"/>
        <v>ACCEPTABLE</v>
      </c>
      <c r="J5327" s="33">
        <v>43633.455555555556</v>
      </c>
      <c r="K5327" s="33">
        <v>43633.464583333334</v>
      </c>
      <c r="L5327" s="51">
        <f t="shared" si="686"/>
        <v>9.0277777781011537E-3</v>
      </c>
      <c r="M5327" s="31" t="str">
        <f t="shared" si="687"/>
        <v>TRUE</v>
      </c>
      <c r="N5327" s="31" t="s">
        <v>39</v>
      </c>
      <c r="O5327" s="29" t="s">
        <v>2369</v>
      </c>
      <c r="P5327"/>
      <c r="Q5327"/>
      <c r="R5327"/>
      <c r="S5327"/>
      <c r="T5327"/>
      <c r="U5327"/>
      <c r="V5327"/>
      <c r="W5327"/>
    </row>
    <row r="5328" spans="1:23" ht="27" customHeight="1" thickBot="1" x14ac:dyDescent="0.3">
      <c r="A5328" s="97">
        <v>21190</v>
      </c>
      <c r="B5328" s="74">
        <v>5533</v>
      </c>
      <c r="C5328" s="75" t="s">
        <v>2314</v>
      </c>
      <c r="D5328" s="76">
        <v>43633.510416666664</v>
      </c>
      <c r="E5328" s="74" t="s">
        <v>41</v>
      </c>
      <c r="F5328" s="33">
        <v>43633.287499999999</v>
      </c>
      <c r="G5328" s="51">
        <f t="shared" si="680"/>
        <v>0.22291666666569654</v>
      </c>
      <c r="H5328" s="31" t="str">
        <f t="shared" si="681"/>
        <v>ACCEPTABLE</v>
      </c>
      <c r="J5328" s="33">
        <v>43633.503472222219</v>
      </c>
      <c r="K5328" s="33">
        <v>43633.513888888891</v>
      </c>
      <c r="L5328" s="51">
        <f t="shared" si="686"/>
        <v>1.0416666671517305E-2</v>
      </c>
      <c r="M5328" s="31" t="str">
        <f t="shared" si="687"/>
        <v>TRUE</v>
      </c>
      <c r="N5328" s="31" t="s">
        <v>41</v>
      </c>
      <c r="O5328" s="29" t="s">
        <v>2069</v>
      </c>
      <c r="P5328"/>
      <c r="Q5328"/>
      <c r="R5328"/>
      <c r="S5328"/>
      <c r="T5328"/>
      <c r="U5328"/>
      <c r="V5328"/>
      <c r="W5328"/>
    </row>
    <row r="5329" spans="1:23" ht="27" customHeight="1" thickBot="1" x14ac:dyDescent="0.3">
      <c r="A5329" s="97">
        <v>21190</v>
      </c>
      <c r="B5329" s="74">
        <v>5534</v>
      </c>
      <c r="C5329" s="75" t="s">
        <v>2314</v>
      </c>
      <c r="D5329" s="76">
        <v>43633.534722222219</v>
      </c>
      <c r="E5329" s="74" t="s">
        <v>39</v>
      </c>
      <c r="F5329" s="33">
        <v>43633.287499999999</v>
      </c>
      <c r="G5329" s="51">
        <f t="shared" si="680"/>
        <v>0.24722222222044365</v>
      </c>
      <c r="H5329" s="31" t="str">
        <f t="shared" si="681"/>
        <v>ACCEPTABLE</v>
      </c>
      <c r="J5329" s="33">
        <v>43633.527777777781</v>
      </c>
      <c r="K5329" s="33">
        <v>43633.538888888892</v>
      </c>
      <c r="L5329" s="51">
        <f t="shared" si="686"/>
        <v>1.1111111110949423E-2</v>
      </c>
      <c r="M5329" s="31" t="str">
        <f t="shared" si="687"/>
        <v>TRUE</v>
      </c>
      <c r="N5329" s="31" t="s">
        <v>39</v>
      </c>
      <c r="O5329" s="29" t="s">
        <v>2069</v>
      </c>
      <c r="P5329"/>
      <c r="Q5329"/>
      <c r="R5329"/>
      <c r="S5329"/>
      <c r="T5329"/>
      <c r="U5329"/>
      <c r="V5329"/>
      <c r="W5329"/>
    </row>
    <row r="5330" spans="1:23" ht="27" customHeight="1" thickBot="1" x14ac:dyDescent="0.3">
      <c r="A5330" s="98">
        <v>21191</v>
      </c>
      <c r="B5330" s="78">
        <v>5535</v>
      </c>
      <c r="C5330" s="79" t="s">
        <v>2314</v>
      </c>
      <c r="D5330" s="80">
        <v>43634.256944444445</v>
      </c>
      <c r="E5330" s="78" t="s">
        <v>41</v>
      </c>
      <c r="F5330" s="33">
        <v>43634.223611111112</v>
      </c>
      <c r="G5330" s="51">
        <f t="shared" si="680"/>
        <v>3.3333333332848269E-2</v>
      </c>
      <c r="H5330" s="31" t="str">
        <f t="shared" si="681"/>
        <v>TOO LATE</v>
      </c>
      <c r="J5330" s="33">
        <v>43634.246527777781</v>
      </c>
      <c r="K5330" s="33">
        <v>43634.256249999999</v>
      </c>
      <c r="L5330" s="51">
        <f t="shared" si="686"/>
        <v>9.7222222175332718E-3</v>
      </c>
      <c r="M5330" s="31" t="str">
        <f t="shared" si="687"/>
        <v>TRUE</v>
      </c>
      <c r="N5330" s="31" t="s">
        <v>41</v>
      </c>
      <c r="O5330" s="29" t="s">
        <v>1785</v>
      </c>
      <c r="P5330"/>
      <c r="Q5330"/>
      <c r="R5330"/>
      <c r="S5330"/>
      <c r="T5330"/>
      <c r="U5330"/>
      <c r="V5330"/>
      <c r="W5330"/>
    </row>
    <row r="5331" spans="1:23" ht="27" customHeight="1" thickBot="1" x14ac:dyDescent="0.3">
      <c r="A5331" s="98">
        <v>21191</v>
      </c>
      <c r="B5331" s="78">
        <v>5536</v>
      </c>
      <c r="C5331" s="79" t="s">
        <v>2314</v>
      </c>
      <c r="D5331" s="80">
        <v>43634.270833333336</v>
      </c>
      <c r="E5331" s="78" t="s">
        <v>39</v>
      </c>
      <c r="F5331" s="33">
        <v>43634.223611111112</v>
      </c>
      <c r="G5331" s="51">
        <f t="shared" si="680"/>
        <v>4.7222222223354038E-2</v>
      </c>
      <c r="H5331" s="31" t="str">
        <f t="shared" si="681"/>
        <v>ACCEPTABLE</v>
      </c>
      <c r="J5331" s="33">
        <v>43634.26666666667</v>
      </c>
      <c r="K5331" s="33">
        <v>43634.277777777781</v>
      </c>
      <c r="L5331" s="51">
        <f t="shared" si="686"/>
        <v>1.1111111110949423E-2</v>
      </c>
      <c r="M5331" s="31" t="str">
        <f t="shared" si="687"/>
        <v>TRUE</v>
      </c>
      <c r="N5331" s="31" t="s">
        <v>39</v>
      </c>
      <c r="O5331" s="29" t="s">
        <v>1785</v>
      </c>
      <c r="P5331"/>
      <c r="Q5331"/>
      <c r="R5331"/>
      <c r="S5331"/>
      <c r="T5331"/>
      <c r="U5331"/>
      <c r="V5331"/>
      <c r="W5331"/>
    </row>
    <row r="5332" spans="1:23" ht="27" customHeight="1" thickBot="1" x14ac:dyDescent="0.3">
      <c r="A5332" s="97">
        <v>21189</v>
      </c>
      <c r="B5332" s="74">
        <v>5537</v>
      </c>
      <c r="C5332" s="75" t="s">
        <v>99</v>
      </c>
      <c r="D5332" s="76">
        <v>43634.631944444445</v>
      </c>
      <c r="E5332" s="74" t="s">
        <v>41</v>
      </c>
      <c r="F5332" s="33">
        <v>43634.591666666667</v>
      </c>
      <c r="G5332" s="51">
        <f t="shared" si="680"/>
        <v>4.0277777778101154E-2</v>
      </c>
      <c r="H5332" s="31" t="str">
        <f t="shared" si="681"/>
        <v>TOO LATE</v>
      </c>
      <c r="J5332" s="33">
        <v>43634.616666666669</v>
      </c>
      <c r="K5332" s="33">
        <v>43634.625</v>
      </c>
      <c r="L5332" s="51">
        <f t="shared" si="686"/>
        <v>8.333333331393078E-3</v>
      </c>
      <c r="M5332" s="31" t="str">
        <f t="shared" si="687"/>
        <v>TRUE</v>
      </c>
      <c r="N5332" s="31" t="s">
        <v>41</v>
      </c>
      <c r="O5332" s="29" t="s">
        <v>542</v>
      </c>
      <c r="P5332"/>
      <c r="Q5332"/>
      <c r="R5332"/>
      <c r="S5332"/>
      <c r="T5332"/>
      <c r="U5332"/>
      <c r="V5332"/>
      <c r="W5332"/>
    </row>
    <row r="5333" spans="1:23" ht="27" customHeight="1" thickBot="1" x14ac:dyDescent="0.3">
      <c r="A5333" s="98">
        <v>21189</v>
      </c>
      <c r="B5333" s="78">
        <v>5538</v>
      </c>
      <c r="C5333" s="79" t="s">
        <v>2370</v>
      </c>
      <c r="D5333" s="80">
        <v>43634.659722222219</v>
      </c>
      <c r="E5333" s="78" t="s">
        <v>39</v>
      </c>
      <c r="F5333" s="33">
        <v>43634.591666666667</v>
      </c>
      <c r="G5333" s="51">
        <f t="shared" si="680"/>
        <v>6.8055555551836733E-2</v>
      </c>
      <c r="H5333" s="31" t="str">
        <f t="shared" ref="H5333:H5335" si="688">IF(D5333-F5333&lt;0,"TOO LATE",IF(G5333="","",IF(OR(DAY(D5333-F5333)&gt;1,AND(HOUR(D5333-F5333)&gt;HOUR("0:59"),(SIGN(D5333-F5333)=1))),"ACCEPTABLE","TOO LATE")))</f>
        <v>ACCEPTABLE</v>
      </c>
      <c r="J5333" s="33">
        <v>43634.65902777778</v>
      </c>
      <c r="K5333" s="33">
        <v>43634.671527777777</v>
      </c>
      <c r="L5333" s="51">
        <f t="shared" si="686"/>
        <v>1.2499999997089617E-2</v>
      </c>
      <c r="M5333" s="31" t="str">
        <f t="shared" si="687"/>
        <v>TRUE</v>
      </c>
      <c r="N5333" s="31" t="s">
        <v>39</v>
      </c>
      <c r="O5333" s="29" t="s">
        <v>2371</v>
      </c>
      <c r="P5333"/>
      <c r="Q5333"/>
      <c r="R5333"/>
      <c r="S5333"/>
      <c r="T5333"/>
      <c r="U5333"/>
      <c r="V5333"/>
      <c r="W5333"/>
    </row>
    <row r="5334" spans="1:23" ht="27" customHeight="1" thickBot="1" x14ac:dyDescent="0.3">
      <c r="A5334" s="98">
        <v>21191</v>
      </c>
      <c r="B5334" s="78">
        <v>5539</v>
      </c>
      <c r="C5334" s="79" t="s">
        <v>2372</v>
      </c>
      <c r="D5334" s="80">
        <v>43634.694444444445</v>
      </c>
      <c r="E5334" s="78" t="s">
        <v>41</v>
      </c>
      <c r="F5334" s="33">
        <v>43634.591666666667</v>
      </c>
      <c r="G5334" s="51">
        <f t="shared" si="680"/>
        <v>0.10277777777810115</v>
      </c>
      <c r="H5334" s="31" t="str">
        <f t="shared" si="688"/>
        <v>ACCEPTABLE</v>
      </c>
      <c r="J5334" s="33">
        <v>43634.70208333333</v>
      </c>
      <c r="K5334" s="33">
        <v>43634.711805555555</v>
      </c>
      <c r="L5334" s="51">
        <f t="shared" si="686"/>
        <v>9.7222222248092294E-3</v>
      </c>
      <c r="M5334" s="31" t="str">
        <f t="shared" si="687"/>
        <v>TRUE</v>
      </c>
      <c r="N5334" s="31" t="s">
        <v>41</v>
      </c>
      <c r="O5334" s="29" t="s">
        <v>1856</v>
      </c>
      <c r="P5334"/>
      <c r="Q5334"/>
      <c r="R5334"/>
      <c r="S5334"/>
      <c r="T5334"/>
      <c r="U5334"/>
      <c r="V5334"/>
      <c r="W5334"/>
    </row>
    <row r="5335" spans="1:23" ht="27" customHeight="1" thickBot="1" x14ac:dyDescent="0.3">
      <c r="A5335" s="98">
        <v>21191</v>
      </c>
      <c r="B5335" s="78">
        <v>5540</v>
      </c>
      <c r="C5335" s="79" t="s">
        <v>98</v>
      </c>
      <c r="D5335" s="80">
        <v>43634.729166666664</v>
      </c>
      <c r="E5335" s="78" t="s">
        <v>39</v>
      </c>
      <c r="F5335" s="33">
        <v>43634.591666666667</v>
      </c>
      <c r="G5335" s="51">
        <f t="shared" si="680"/>
        <v>0.13749999999708962</v>
      </c>
      <c r="H5335" s="31" t="str">
        <f t="shared" si="688"/>
        <v>ACCEPTABLE</v>
      </c>
      <c r="J5335" s="33">
        <v>43634.729166666664</v>
      </c>
      <c r="K5335" s="33">
        <v>43634.742361111108</v>
      </c>
      <c r="L5335" s="51">
        <f t="shared" si="686"/>
        <v>1.3194444443797693E-2</v>
      </c>
      <c r="M5335" s="31" t="str">
        <f t="shared" si="687"/>
        <v>TRUE</v>
      </c>
      <c r="N5335" s="31" t="s">
        <v>39</v>
      </c>
      <c r="O5335" s="29" t="s">
        <v>54</v>
      </c>
      <c r="P5335"/>
      <c r="Q5335"/>
      <c r="R5335"/>
      <c r="S5335"/>
      <c r="T5335"/>
      <c r="U5335"/>
      <c r="V5335"/>
      <c r="W5335"/>
    </row>
    <row r="5336" spans="1:23" ht="27" customHeight="1" thickBot="1" x14ac:dyDescent="0.3">
      <c r="A5336" s="97">
        <v>21191</v>
      </c>
      <c r="B5336" s="74">
        <v>5541</v>
      </c>
      <c r="C5336" s="75" t="s">
        <v>98</v>
      </c>
      <c r="D5336" s="76">
        <v>43635.402777777781</v>
      </c>
      <c r="E5336" s="74" t="s">
        <v>41</v>
      </c>
      <c r="F5336" s="33">
        <v>43635.290277777778</v>
      </c>
      <c r="G5336" s="51">
        <f t="shared" ref="G5336:G5339" si="689">IF(D5336="","",D5336-F5336)</f>
        <v>0.11250000000291038</v>
      </c>
      <c r="H5336" s="31" t="str">
        <f t="shared" ref="H5336:H5339" si="690">IF(D5336-F5336&lt;0,"TOO LATE",IF(G5336="","",IF(OR(DAY(D5336-F5336)&gt;1,AND(HOUR(D5336-F5336)&gt;HOUR("0:59"),(SIGN(D5336-F5336)=1))),"ACCEPTABLE","TOO LATE")))</f>
        <v>ACCEPTABLE</v>
      </c>
      <c r="J5336" s="33">
        <v>43635.402777777781</v>
      </c>
      <c r="K5336" s="33">
        <v>43635.413194444445</v>
      </c>
      <c r="L5336" s="51">
        <f t="shared" si="686"/>
        <v>1.0416666664241347E-2</v>
      </c>
      <c r="M5336" s="31" t="str">
        <f t="shared" si="687"/>
        <v>TRUE</v>
      </c>
      <c r="N5336" s="31" t="s">
        <v>41</v>
      </c>
      <c r="O5336" s="29" t="s">
        <v>398</v>
      </c>
      <c r="P5336"/>
      <c r="Q5336"/>
      <c r="R5336"/>
      <c r="S5336"/>
      <c r="T5336"/>
      <c r="U5336"/>
      <c r="V5336"/>
      <c r="W5336"/>
    </row>
    <row r="5337" spans="1:23" ht="27" customHeight="1" thickBot="1" x14ac:dyDescent="0.3">
      <c r="A5337" s="97">
        <v>21191</v>
      </c>
      <c r="B5337" s="74">
        <v>5542</v>
      </c>
      <c r="C5337" s="75" t="s">
        <v>2372</v>
      </c>
      <c r="D5337" s="76">
        <v>43635.430555555555</v>
      </c>
      <c r="E5337" s="74" t="s">
        <v>39</v>
      </c>
      <c r="F5337" s="33">
        <v>43635.290277777778</v>
      </c>
      <c r="G5337" s="51">
        <f t="shared" si="689"/>
        <v>0.14027777777664596</v>
      </c>
      <c r="H5337" s="31" t="str">
        <f t="shared" si="690"/>
        <v>ACCEPTABLE</v>
      </c>
      <c r="J5337" s="33">
        <v>43635.424305555556</v>
      </c>
      <c r="K5337" s="33">
        <v>43635.434027777781</v>
      </c>
      <c r="L5337" s="51">
        <f t="shared" si="686"/>
        <v>9.7222222248092294E-3</v>
      </c>
      <c r="M5337" s="31" t="str">
        <f t="shared" si="687"/>
        <v>TRUE</v>
      </c>
      <c r="N5337" s="31" t="s">
        <v>39</v>
      </c>
      <c r="O5337" s="29" t="s">
        <v>1785</v>
      </c>
      <c r="P5337"/>
      <c r="Q5337"/>
      <c r="R5337"/>
      <c r="S5337"/>
      <c r="T5337"/>
      <c r="U5337"/>
      <c r="V5337"/>
      <c r="W5337"/>
    </row>
    <row r="5338" spans="1:23" ht="27" customHeight="1" thickBot="1" x14ac:dyDescent="0.3">
      <c r="A5338" s="98">
        <v>21192</v>
      </c>
      <c r="B5338" s="78">
        <v>5541</v>
      </c>
      <c r="C5338" s="79" t="s">
        <v>2372</v>
      </c>
      <c r="D5338" s="80">
        <v>43636.357638888891</v>
      </c>
      <c r="E5338" s="78" t="s">
        <v>41</v>
      </c>
      <c r="F5338" s="33">
        <v>43636.243750000001</v>
      </c>
      <c r="G5338" s="51">
        <f t="shared" si="689"/>
        <v>0.11388888888905058</v>
      </c>
      <c r="H5338" s="31" t="str">
        <f t="shared" si="690"/>
        <v>ACCEPTABLE</v>
      </c>
      <c r="J5338" s="33">
        <v>43636.363194444442</v>
      </c>
      <c r="K5338" s="33">
        <v>43636.372916666667</v>
      </c>
      <c r="L5338" s="51">
        <f t="shared" si="686"/>
        <v>9.7222222248092294E-3</v>
      </c>
      <c r="M5338" s="31" t="str">
        <f t="shared" si="687"/>
        <v>TRUE</v>
      </c>
      <c r="N5338" s="31" t="s">
        <v>41</v>
      </c>
      <c r="O5338" s="29" t="s">
        <v>1963</v>
      </c>
      <c r="P5338"/>
      <c r="Q5338"/>
      <c r="R5338"/>
      <c r="S5338"/>
      <c r="T5338"/>
      <c r="U5338"/>
      <c r="V5338"/>
      <c r="W5338"/>
    </row>
    <row r="5339" spans="1:23" ht="27" customHeight="1" thickBot="1" x14ac:dyDescent="0.3">
      <c r="A5339" s="98">
        <v>21192</v>
      </c>
      <c r="B5339" s="78">
        <v>5542</v>
      </c>
      <c r="C5339" s="79" t="s">
        <v>2372</v>
      </c>
      <c r="D5339" s="80">
        <v>43636.375</v>
      </c>
      <c r="E5339" s="78" t="s">
        <v>39</v>
      </c>
      <c r="F5339" s="33">
        <v>43636.243750000001</v>
      </c>
      <c r="G5339" s="51">
        <f t="shared" si="689"/>
        <v>0.13124999999854481</v>
      </c>
      <c r="H5339" s="31" t="str">
        <f t="shared" si="690"/>
        <v>ACCEPTABLE</v>
      </c>
      <c r="J5339" s="33">
        <v>43636.387499999997</v>
      </c>
      <c r="K5339" s="33">
        <v>43636.398611111108</v>
      </c>
      <c r="L5339" s="51">
        <f t="shared" si="686"/>
        <v>1.1111111110949423E-2</v>
      </c>
      <c r="M5339" s="31" t="str">
        <f t="shared" si="687"/>
        <v>TRUE</v>
      </c>
      <c r="N5339" s="31" t="s">
        <v>2153</v>
      </c>
      <c r="O5339" s="29" t="s">
        <v>2373</v>
      </c>
      <c r="P5339"/>
      <c r="Q5339"/>
      <c r="R5339"/>
      <c r="S5339"/>
      <c r="T5339"/>
      <c r="U5339"/>
      <c r="V5339"/>
      <c r="W5339"/>
    </row>
    <row r="5340" spans="1:23" ht="27" customHeight="1" thickBot="1" x14ac:dyDescent="0.3">
      <c r="A5340" s="97">
        <v>21193</v>
      </c>
      <c r="B5340" s="74">
        <v>5543</v>
      </c>
      <c r="C5340" s="75" t="s">
        <v>2372</v>
      </c>
      <c r="D5340" s="76">
        <v>43637.586805555555</v>
      </c>
      <c r="E5340" s="74" t="s">
        <v>41</v>
      </c>
      <c r="F5340" s="33">
        <v>43637.275000000001</v>
      </c>
      <c r="G5340" s="51">
        <f t="shared" ref="G5340:G5392" si="691">IF(D5340="","",D5340-F5340)</f>
        <v>0.31180555555329192</v>
      </c>
      <c r="H5340" s="31" t="str">
        <f t="shared" ref="H5340:H5392" si="692">IF(D5340-F5340&lt;0,"TOO LATE",IF(G5340="","",IF(OR(DAY(D5340-F5340)&gt;1,AND(HOUR(D5340-F5340)&gt;HOUR("0:59"),(SIGN(D5340-F5340)=1))),"ACCEPTABLE","TOO LATE")))</f>
        <v>ACCEPTABLE</v>
      </c>
      <c r="J5340" s="33">
        <v>43637.547222222223</v>
      </c>
      <c r="K5340" s="33">
        <v>43637.555555555555</v>
      </c>
      <c r="L5340" s="51">
        <f t="shared" si="686"/>
        <v>8.333333331393078E-3</v>
      </c>
      <c r="M5340" s="31" t="str">
        <f t="shared" si="687"/>
        <v>TRUE</v>
      </c>
      <c r="N5340" s="31" t="s">
        <v>41</v>
      </c>
      <c r="O5340" s="29" t="s">
        <v>2374</v>
      </c>
      <c r="P5340"/>
      <c r="Q5340"/>
      <c r="R5340"/>
      <c r="S5340"/>
      <c r="T5340"/>
      <c r="U5340"/>
      <c r="V5340"/>
      <c r="W5340"/>
    </row>
    <row r="5341" spans="1:23" ht="27" customHeight="1" thickBot="1" x14ac:dyDescent="0.3">
      <c r="A5341" s="98">
        <v>21194</v>
      </c>
      <c r="B5341" s="78">
        <v>5545</v>
      </c>
      <c r="C5341" s="79" t="s">
        <v>2119</v>
      </c>
      <c r="D5341" s="80">
        <v>43637.725694444445</v>
      </c>
      <c r="E5341" s="78" t="s">
        <v>41</v>
      </c>
      <c r="F5341" s="33">
        <v>43637.672222222223</v>
      </c>
      <c r="G5341" s="51">
        <f t="shared" si="691"/>
        <v>5.3472222221898846E-2</v>
      </c>
      <c r="H5341" s="31" t="str">
        <f t="shared" si="692"/>
        <v>ACCEPTABLE</v>
      </c>
      <c r="J5341" s="33">
        <v>43637.71597222222</v>
      </c>
      <c r="K5341" s="33">
        <v>43637.726388888892</v>
      </c>
      <c r="L5341" s="51">
        <f t="shared" ref="L5341:L5392" si="693">IF(OR(K5341="",J5341=""), "Incomplete Data", K5341-J5341)</f>
        <v>1.0416666671517305E-2</v>
      </c>
      <c r="M5341" s="31" t="str">
        <f t="shared" ref="M5341:M5376" si="694">_xlfn.IFS(OR(J5341=0,K5341=0,L5341=""), "Incomplete Data", OR(L5341&gt;$M$5,L5341&lt;-$M$5),"FALSE",  OR(L5341&lt;=$M$5,L5341&gt;-$M$5), "TRUE")</f>
        <v>TRUE</v>
      </c>
      <c r="N5341" s="31" t="s">
        <v>41</v>
      </c>
      <c r="O5341" s="29" t="s">
        <v>2375</v>
      </c>
      <c r="P5341"/>
      <c r="Q5341"/>
      <c r="R5341"/>
      <c r="S5341"/>
      <c r="T5341"/>
      <c r="U5341"/>
      <c r="V5341"/>
      <c r="W5341"/>
    </row>
    <row r="5342" spans="1:23" ht="27" customHeight="1" thickBot="1" x14ac:dyDescent="0.3">
      <c r="A5342" s="98">
        <v>21194</v>
      </c>
      <c r="B5342" s="78">
        <v>5546</v>
      </c>
      <c r="C5342" s="79" t="s">
        <v>99</v>
      </c>
      <c r="D5342" s="80">
        <v>43637.753472222219</v>
      </c>
      <c r="E5342" s="78" t="s">
        <v>39</v>
      </c>
      <c r="F5342" s="33">
        <v>43637.672222222223</v>
      </c>
      <c r="G5342" s="51">
        <f t="shared" si="691"/>
        <v>8.1249999995634425E-2</v>
      </c>
      <c r="H5342" s="31" t="str">
        <f t="shared" si="692"/>
        <v>ACCEPTABLE</v>
      </c>
      <c r="J5342" s="33">
        <v>43637.755555555559</v>
      </c>
      <c r="K5342" s="33">
        <v>43637.761111111111</v>
      </c>
      <c r="L5342" s="51">
        <f t="shared" si="693"/>
        <v>5.5555555518367328E-3</v>
      </c>
      <c r="M5342" s="31" t="str">
        <f t="shared" si="694"/>
        <v>TRUE</v>
      </c>
      <c r="N5342" s="31" t="s">
        <v>39</v>
      </c>
      <c r="O5342" s="29" t="s">
        <v>2376</v>
      </c>
      <c r="P5342"/>
      <c r="Q5342"/>
      <c r="R5342"/>
      <c r="S5342"/>
      <c r="T5342"/>
      <c r="U5342"/>
      <c r="V5342"/>
      <c r="W5342"/>
    </row>
    <row r="5343" spans="1:23" ht="27" customHeight="1" thickBot="1" x14ac:dyDescent="0.3">
      <c r="A5343" s="97">
        <v>21195</v>
      </c>
      <c r="B5343" s="74">
        <v>5547</v>
      </c>
      <c r="C5343" s="75" t="s">
        <v>2372</v>
      </c>
      <c r="D5343" s="76">
        <v>43637.795138888891</v>
      </c>
      <c r="E5343" s="74" t="s">
        <v>41</v>
      </c>
      <c r="F5343" s="33">
        <v>43637.672222222223</v>
      </c>
      <c r="G5343" s="51">
        <f t="shared" si="691"/>
        <v>0.12291666666715173</v>
      </c>
      <c r="H5343" s="31" t="str">
        <f t="shared" si="692"/>
        <v>ACCEPTABLE</v>
      </c>
      <c r="J5343" s="33">
        <v>43637.78125</v>
      </c>
      <c r="K5343" s="33">
        <v>43637.789583333331</v>
      </c>
      <c r="L5343" s="51">
        <f t="shared" si="693"/>
        <v>8.333333331393078E-3</v>
      </c>
      <c r="M5343" s="31" t="str">
        <f t="shared" si="694"/>
        <v>TRUE</v>
      </c>
      <c r="N5343" s="31" t="s">
        <v>41</v>
      </c>
      <c r="O5343" s="29" t="s">
        <v>2377</v>
      </c>
      <c r="P5343"/>
      <c r="Q5343"/>
      <c r="R5343"/>
      <c r="S5343"/>
      <c r="T5343"/>
      <c r="U5343"/>
      <c r="V5343"/>
      <c r="W5343"/>
    </row>
    <row r="5344" spans="1:23" ht="27" customHeight="1" thickBot="1" x14ac:dyDescent="0.3">
      <c r="A5344" s="97">
        <v>21195</v>
      </c>
      <c r="B5344" s="74">
        <v>5548</v>
      </c>
      <c r="C5344" s="75" t="s">
        <v>2372</v>
      </c>
      <c r="D5344" s="76">
        <v>43637.8125</v>
      </c>
      <c r="E5344" s="74" t="s">
        <v>39</v>
      </c>
      <c r="F5344" s="33">
        <v>43637.672222222223</v>
      </c>
      <c r="G5344" s="51">
        <f t="shared" si="691"/>
        <v>0.14027777777664596</v>
      </c>
      <c r="H5344" s="31" t="str">
        <f t="shared" si="692"/>
        <v>ACCEPTABLE</v>
      </c>
      <c r="J5344" s="33">
        <v>43637.797222222223</v>
      </c>
      <c r="K5344" s="33">
        <v>43637.809027777781</v>
      </c>
      <c r="L5344" s="51">
        <f t="shared" si="693"/>
        <v>1.1805555557657499E-2</v>
      </c>
      <c r="M5344" s="31" t="str">
        <f t="shared" si="694"/>
        <v>TRUE</v>
      </c>
      <c r="N5344" s="31" t="s">
        <v>39</v>
      </c>
      <c r="O5344" s="29" t="s">
        <v>2378</v>
      </c>
      <c r="P5344"/>
      <c r="Q5344"/>
      <c r="R5344"/>
      <c r="S5344"/>
      <c r="T5344"/>
      <c r="U5344"/>
      <c r="V5344"/>
      <c r="W5344"/>
    </row>
    <row r="5345" spans="1:23" ht="27" customHeight="1" thickBot="1" x14ac:dyDescent="0.3">
      <c r="A5345" s="97">
        <v>21194</v>
      </c>
      <c r="B5345" s="74">
        <v>5549</v>
      </c>
      <c r="C5345" s="75" t="s">
        <v>99</v>
      </c>
      <c r="D5345" s="76">
        <v>43638.486111111109</v>
      </c>
      <c r="E5345" s="74" t="s">
        <v>41</v>
      </c>
      <c r="F5345" s="33">
        <v>43638.268750000003</v>
      </c>
      <c r="G5345" s="51">
        <f t="shared" si="691"/>
        <v>0.21736111110658385</v>
      </c>
      <c r="H5345" s="31" t="str">
        <f t="shared" si="692"/>
        <v>ACCEPTABLE</v>
      </c>
      <c r="J5345" s="33">
        <v>43638.479166666664</v>
      </c>
      <c r="K5345" s="33">
        <v>43638.490277777775</v>
      </c>
      <c r="L5345" s="51">
        <f t="shared" si="693"/>
        <v>1.1111111110949423E-2</v>
      </c>
      <c r="M5345" s="31" t="str">
        <f t="shared" si="694"/>
        <v>TRUE</v>
      </c>
      <c r="N5345" s="31" t="s">
        <v>41</v>
      </c>
      <c r="O5345" s="29" t="s">
        <v>2289</v>
      </c>
      <c r="P5345"/>
      <c r="Q5345"/>
      <c r="R5345"/>
      <c r="S5345"/>
      <c r="T5345"/>
      <c r="U5345"/>
      <c r="V5345"/>
      <c r="W5345"/>
    </row>
    <row r="5346" spans="1:23" ht="27" customHeight="1" thickBot="1" x14ac:dyDescent="0.3">
      <c r="A5346" s="97">
        <v>21194</v>
      </c>
      <c r="B5346" s="74">
        <v>5550</v>
      </c>
      <c r="C5346" s="75" t="s">
        <v>2119</v>
      </c>
      <c r="D5346" s="76">
        <v>43638.513888888891</v>
      </c>
      <c r="E5346" s="74" t="s">
        <v>39</v>
      </c>
      <c r="F5346" s="33">
        <v>43638.268750000003</v>
      </c>
      <c r="G5346" s="51">
        <f t="shared" si="691"/>
        <v>0.24513888888759539</v>
      </c>
      <c r="H5346" s="31" t="str">
        <f t="shared" si="692"/>
        <v>ACCEPTABLE</v>
      </c>
      <c r="J5346" s="33">
        <v>43638.507638888892</v>
      </c>
      <c r="K5346" s="33">
        <v>43638.522916666669</v>
      </c>
      <c r="L5346" s="51">
        <f t="shared" si="693"/>
        <v>1.5277777776645962E-2</v>
      </c>
      <c r="M5346" s="31" t="str">
        <f t="shared" si="694"/>
        <v>TRUE</v>
      </c>
      <c r="N5346" s="31" t="s">
        <v>39</v>
      </c>
      <c r="O5346" s="29" t="s">
        <v>2379</v>
      </c>
      <c r="P5346"/>
      <c r="Q5346"/>
      <c r="R5346"/>
      <c r="S5346"/>
      <c r="T5346"/>
      <c r="U5346"/>
      <c r="V5346"/>
      <c r="W5346"/>
    </row>
    <row r="5347" spans="1:23" ht="27" customHeight="1" thickBot="1" x14ac:dyDescent="0.3">
      <c r="A5347" s="97">
        <v>21196</v>
      </c>
      <c r="B5347" s="74">
        <v>5551</v>
      </c>
      <c r="C5347" s="75" t="s">
        <v>2119</v>
      </c>
      <c r="D5347" s="76">
        <v>43638.569444444445</v>
      </c>
      <c r="E5347" s="74" t="s">
        <v>41</v>
      </c>
      <c r="F5347" s="33">
        <v>43638.268750000003</v>
      </c>
      <c r="G5347" s="51">
        <f t="shared" si="691"/>
        <v>0.3006944444423425</v>
      </c>
      <c r="H5347" s="31" t="str">
        <f t="shared" si="692"/>
        <v>ACCEPTABLE</v>
      </c>
      <c r="J5347" s="33">
        <v>43638.556944444441</v>
      </c>
      <c r="K5347" s="33">
        <v>43638.567361111112</v>
      </c>
      <c r="L5347" s="51">
        <f t="shared" si="693"/>
        <v>1.0416666671517305E-2</v>
      </c>
      <c r="M5347" s="31" t="str">
        <f t="shared" si="694"/>
        <v>TRUE</v>
      </c>
      <c r="N5347" s="31" t="s">
        <v>41</v>
      </c>
      <c r="O5347" s="29" t="s">
        <v>2380</v>
      </c>
      <c r="P5347"/>
      <c r="Q5347"/>
      <c r="R5347"/>
      <c r="S5347"/>
      <c r="T5347"/>
      <c r="U5347"/>
      <c r="V5347"/>
      <c r="W5347"/>
    </row>
    <row r="5348" spans="1:23" ht="27" customHeight="1" thickBot="1" x14ac:dyDescent="0.3">
      <c r="A5348" s="97">
        <v>21196</v>
      </c>
      <c r="B5348" s="74">
        <v>5552</v>
      </c>
      <c r="C5348" s="75" t="s">
        <v>99</v>
      </c>
      <c r="D5348" s="76">
        <v>43638.597222222219</v>
      </c>
      <c r="E5348" s="74" t="s">
        <v>39</v>
      </c>
      <c r="F5348" s="33">
        <v>43638.268750000003</v>
      </c>
      <c r="G5348" s="51">
        <f t="shared" si="691"/>
        <v>0.32847222221607808</v>
      </c>
      <c r="H5348" s="31" t="str">
        <f t="shared" si="692"/>
        <v>ACCEPTABLE</v>
      </c>
      <c r="J5348" s="33">
        <v>43638.592361111114</v>
      </c>
      <c r="K5348" s="33">
        <v>43638.600694444445</v>
      </c>
      <c r="L5348" s="51">
        <f t="shared" si="693"/>
        <v>8.333333331393078E-3</v>
      </c>
      <c r="M5348" s="31" t="str">
        <f t="shared" si="694"/>
        <v>TRUE</v>
      </c>
      <c r="N5348" s="31" t="s">
        <v>39</v>
      </c>
      <c r="O5348" s="29" t="s">
        <v>54</v>
      </c>
      <c r="P5348"/>
      <c r="Q5348"/>
      <c r="R5348"/>
      <c r="S5348"/>
      <c r="T5348"/>
      <c r="U5348"/>
      <c r="V5348"/>
      <c r="W5348"/>
    </row>
    <row r="5349" spans="1:23" ht="27" customHeight="1" thickBot="1" x14ac:dyDescent="0.3">
      <c r="A5349" s="98">
        <v>21197</v>
      </c>
      <c r="B5349" s="78">
        <v>5553</v>
      </c>
      <c r="C5349" s="79" t="s">
        <v>2372</v>
      </c>
      <c r="D5349" s="80">
        <v>43638.6875</v>
      </c>
      <c r="E5349" s="78" t="s">
        <v>41</v>
      </c>
      <c r="F5349" s="33">
        <v>43638.61041666667</v>
      </c>
      <c r="G5349" s="51">
        <f t="shared" si="691"/>
        <v>7.7083333329937886E-2</v>
      </c>
      <c r="H5349" s="31" t="str">
        <f t="shared" si="692"/>
        <v>ACCEPTABLE</v>
      </c>
      <c r="J5349" s="33">
        <v>43638.681944444441</v>
      </c>
      <c r="K5349" s="33">
        <v>43638.692361111112</v>
      </c>
      <c r="L5349" s="51">
        <f t="shared" si="693"/>
        <v>1.0416666671517305E-2</v>
      </c>
      <c r="M5349" s="31" t="str">
        <f t="shared" si="694"/>
        <v>TRUE</v>
      </c>
      <c r="N5349" s="31" t="s">
        <v>41</v>
      </c>
      <c r="O5349" s="29" t="s">
        <v>2381</v>
      </c>
      <c r="P5349"/>
      <c r="Q5349"/>
      <c r="R5349"/>
      <c r="S5349"/>
      <c r="T5349"/>
      <c r="U5349"/>
      <c r="V5349"/>
      <c r="W5349"/>
    </row>
    <row r="5350" spans="1:23" ht="27" customHeight="1" thickBot="1" x14ac:dyDescent="0.3">
      <c r="A5350" s="98">
        <v>21197</v>
      </c>
      <c r="B5350" s="78">
        <v>5554</v>
      </c>
      <c r="C5350" s="79" t="s">
        <v>2372</v>
      </c>
      <c r="D5350" s="80">
        <v>43638.708333333336</v>
      </c>
      <c r="E5350" s="78" t="s">
        <v>39</v>
      </c>
      <c r="F5350" s="33">
        <v>43638.61041666667</v>
      </c>
      <c r="G5350" s="51">
        <f t="shared" si="691"/>
        <v>9.7916666665696539E-2</v>
      </c>
      <c r="H5350" s="31" t="str">
        <f t="shared" si="692"/>
        <v>ACCEPTABLE</v>
      </c>
      <c r="J5350" s="33">
        <v>43638.705555555556</v>
      </c>
      <c r="K5350" s="33">
        <v>43638.71875</v>
      </c>
      <c r="L5350" s="51">
        <f t="shared" si="693"/>
        <v>1.3194444443797693E-2</v>
      </c>
      <c r="M5350" s="31" t="str">
        <f t="shared" si="694"/>
        <v>TRUE</v>
      </c>
      <c r="N5350" s="31" t="s">
        <v>39</v>
      </c>
      <c r="O5350" s="29" t="s">
        <v>2381</v>
      </c>
      <c r="P5350"/>
      <c r="Q5350"/>
      <c r="R5350"/>
      <c r="S5350"/>
      <c r="T5350"/>
      <c r="U5350"/>
      <c r="V5350"/>
      <c r="W5350"/>
    </row>
    <row r="5351" spans="1:23" ht="27" customHeight="1" thickBot="1" x14ac:dyDescent="0.3">
      <c r="A5351" s="97">
        <v>21196</v>
      </c>
      <c r="B5351" s="74">
        <v>5555</v>
      </c>
      <c r="C5351" s="75" t="s">
        <v>51</v>
      </c>
      <c r="D5351" s="76">
        <v>43639.541666666664</v>
      </c>
      <c r="E5351" s="74" t="s">
        <v>41</v>
      </c>
      <c r="F5351" s="33">
        <v>43639.367361111108</v>
      </c>
      <c r="G5351" s="51">
        <f t="shared" si="691"/>
        <v>0.17430555555620231</v>
      </c>
      <c r="H5351" s="31" t="str">
        <f t="shared" si="692"/>
        <v>ACCEPTABLE</v>
      </c>
      <c r="J5351" s="33">
        <v>43639.508333333331</v>
      </c>
      <c r="K5351" s="33">
        <v>43639.518750000003</v>
      </c>
      <c r="L5351" s="51">
        <f t="shared" si="693"/>
        <v>1.0416666671517305E-2</v>
      </c>
      <c r="M5351" s="31" t="str">
        <f t="shared" si="694"/>
        <v>TRUE</v>
      </c>
      <c r="N5351" s="31" t="s">
        <v>41</v>
      </c>
      <c r="O5351" s="29" t="s">
        <v>542</v>
      </c>
      <c r="P5351"/>
      <c r="Q5351"/>
      <c r="R5351"/>
      <c r="S5351"/>
      <c r="T5351"/>
      <c r="U5351"/>
      <c r="V5351"/>
      <c r="W5351"/>
    </row>
    <row r="5352" spans="1:23" ht="27" customHeight="1" thickBot="1" x14ac:dyDescent="0.3">
      <c r="A5352" s="97">
        <v>21196</v>
      </c>
      <c r="B5352" s="74">
        <v>5556</v>
      </c>
      <c r="C5352" s="75" t="s">
        <v>1997</v>
      </c>
      <c r="D5352" s="76">
        <v>43639.569444444445</v>
      </c>
      <c r="E5352" s="74" t="s">
        <v>39</v>
      </c>
      <c r="F5352" s="33">
        <v>43639.367361111108</v>
      </c>
      <c r="G5352" s="51">
        <f t="shared" si="691"/>
        <v>0.20208333333721384</v>
      </c>
      <c r="H5352" s="31" t="str">
        <f t="shared" si="692"/>
        <v>ACCEPTABLE</v>
      </c>
      <c r="J5352" s="33">
        <v>43639.545138888891</v>
      </c>
      <c r="K5352" s="33">
        <v>43639.557638888888</v>
      </c>
      <c r="L5352" s="51">
        <f t="shared" si="693"/>
        <v>1.2499999997089617E-2</v>
      </c>
      <c r="M5352" s="31" t="str">
        <f t="shared" si="694"/>
        <v>TRUE</v>
      </c>
      <c r="N5352" s="31" t="s">
        <v>39</v>
      </c>
      <c r="O5352" s="29" t="s">
        <v>1130</v>
      </c>
      <c r="P5352"/>
      <c r="Q5352"/>
      <c r="R5352"/>
      <c r="S5352"/>
      <c r="T5352"/>
      <c r="U5352"/>
      <c r="V5352"/>
      <c r="W5352"/>
    </row>
    <row r="5353" spans="1:23" ht="27" customHeight="1" thickBot="1" x14ac:dyDescent="0.3">
      <c r="A5353" s="97">
        <v>21198</v>
      </c>
      <c r="B5353" s="74">
        <v>5557</v>
      </c>
      <c r="C5353" s="75" t="s">
        <v>2314</v>
      </c>
      <c r="D5353" s="76">
        <v>43640.5</v>
      </c>
      <c r="E5353" s="74" t="s">
        <v>41</v>
      </c>
      <c r="F5353" s="33">
        <v>43640.293749999997</v>
      </c>
      <c r="G5353" s="51">
        <f t="shared" si="691"/>
        <v>0.20625000000291038</v>
      </c>
      <c r="H5353" s="31" t="str">
        <f t="shared" si="692"/>
        <v>ACCEPTABLE</v>
      </c>
      <c r="J5353" s="33">
        <v>43640.502083333333</v>
      </c>
      <c r="K5353" s="33">
        <v>43640.512499999997</v>
      </c>
      <c r="L5353" s="51">
        <f t="shared" si="693"/>
        <v>1.0416666664241347E-2</v>
      </c>
      <c r="M5353" s="31" t="str">
        <f t="shared" si="694"/>
        <v>TRUE</v>
      </c>
      <c r="N5353" s="31" t="s">
        <v>41</v>
      </c>
      <c r="O5353" s="29" t="s">
        <v>2382</v>
      </c>
      <c r="P5353"/>
      <c r="Q5353"/>
      <c r="R5353"/>
      <c r="S5353"/>
      <c r="T5353"/>
      <c r="U5353"/>
      <c r="V5353"/>
      <c r="W5353"/>
    </row>
    <row r="5354" spans="1:23" ht="27" customHeight="1" thickBot="1" x14ac:dyDescent="0.3">
      <c r="A5354" s="97">
        <v>21198</v>
      </c>
      <c r="B5354" s="74">
        <v>5558</v>
      </c>
      <c r="C5354" s="75" t="s">
        <v>2314</v>
      </c>
      <c r="D5354" s="76">
        <v>43640.520833333336</v>
      </c>
      <c r="E5354" s="74" t="s">
        <v>39</v>
      </c>
      <c r="F5354" s="33">
        <v>43640.293749999997</v>
      </c>
      <c r="G5354" s="51">
        <f t="shared" si="691"/>
        <v>0.22708333333866904</v>
      </c>
      <c r="H5354" s="31" t="str">
        <f t="shared" si="692"/>
        <v>ACCEPTABLE</v>
      </c>
      <c r="J5354" s="33">
        <v>43640.522222222222</v>
      </c>
      <c r="K5354" s="33">
        <v>43640.535416666666</v>
      </c>
      <c r="L5354" s="51">
        <f t="shared" si="693"/>
        <v>1.3194444443797693E-2</v>
      </c>
      <c r="M5354" s="31" t="str">
        <f t="shared" si="694"/>
        <v>TRUE</v>
      </c>
      <c r="N5354" s="31" t="s">
        <v>39</v>
      </c>
      <c r="O5354" s="29" t="s">
        <v>2383</v>
      </c>
      <c r="P5354"/>
      <c r="Q5354"/>
      <c r="R5354"/>
      <c r="S5354"/>
      <c r="T5354"/>
      <c r="U5354"/>
      <c r="V5354"/>
      <c r="W5354"/>
    </row>
    <row r="5355" spans="1:23" ht="27" customHeight="1" thickBot="1" x14ac:dyDescent="0.3">
      <c r="A5355" s="98">
        <v>21199</v>
      </c>
      <c r="B5355" s="78">
        <v>5559</v>
      </c>
      <c r="C5355" s="79" t="s">
        <v>2119</v>
      </c>
      <c r="D5355" s="80">
        <v>43641.267361111109</v>
      </c>
      <c r="E5355" s="78" t="s">
        <v>41</v>
      </c>
      <c r="F5355" s="33">
        <v>43640.820833333331</v>
      </c>
      <c r="G5355" s="51">
        <f t="shared" si="691"/>
        <v>0.44652777777810115</v>
      </c>
      <c r="H5355" s="31" t="str">
        <f t="shared" si="692"/>
        <v>ACCEPTABLE</v>
      </c>
      <c r="J5355" s="33">
        <v>43641.254861111112</v>
      </c>
      <c r="K5355" s="33">
        <v>43641.267361111109</v>
      </c>
      <c r="L5355" s="51">
        <f t="shared" si="693"/>
        <v>1.2499999997089617E-2</v>
      </c>
      <c r="M5355" s="31" t="str">
        <f t="shared" si="694"/>
        <v>TRUE</v>
      </c>
      <c r="N5355" s="31" t="s">
        <v>41</v>
      </c>
      <c r="O5355" s="29" t="s">
        <v>2384</v>
      </c>
      <c r="P5355"/>
      <c r="Q5355"/>
      <c r="R5355"/>
      <c r="S5355"/>
      <c r="T5355"/>
      <c r="U5355"/>
      <c r="V5355"/>
      <c r="W5355"/>
    </row>
    <row r="5356" spans="1:23" ht="27" customHeight="1" thickBot="1" x14ac:dyDescent="0.3">
      <c r="A5356" s="98">
        <v>21199</v>
      </c>
      <c r="B5356" s="78">
        <v>5560</v>
      </c>
      <c r="C5356" s="79" t="s">
        <v>51</v>
      </c>
      <c r="D5356" s="80">
        <v>43641.302083333336</v>
      </c>
      <c r="E5356" s="78" t="s">
        <v>39</v>
      </c>
      <c r="F5356" s="33">
        <v>43640.820833333331</v>
      </c>
      <c r="G5356" s="51">
        <f t="shared" si="691"/>
        <v>0.48125000000436557</v>
      </c>
      <c r="H5356" s="31" t="str">
        <f t="shared" si="692"/>
        <v>ACCEPTABLE</v>
      </c>
      <c r="J5356" s="33">
        <v>43641.293749999997</v>
      </c>
      <c r="K5356" s="33">
        <v>43641.302083333336</v>
      </c>
      <c r="L5356" s="51">
        <f t="shared" si="693"/>
        <v>8.3333333386690356E-3</v>
      </c>
      <c r="M5356" s="31" t="str">
        <f t="shared" si="694"/>
        <v>TRUE</v>
      </c>
      <c r="N5356" s="31" t="s">
        <v>39</v>
      </c>
      <c r="O5356" s="29" t="s">
        <v>2048</v>
      </c>
      <c r="P5356"/>
      <c r="Q5356"/>
      <c r="R5356"/>
      <c r="S5356"/>
      <c r="T5356"/>
      <c r="U5356"/>
      <c r="V5356"/>
      <c r="W5356"/>
    </row>
    <row r="5357" spans="1:23" ht="27" customHeight="1" thickBot="1" x14ac:dyDescent="0.3">
      <c r="A5357" s="98">
        <v>21200</v>
      </c>
      <c r="B5357" s="78">
        <v>5561</v>
      </c>
      <c r="C5357" s="79" t="s">
        <v>2385</v>
      </c>
      <c r="D5357" s="80">
        <v>43641.371527777781</v>
      </c>
      <c r="E5357" s="78" t="s">
        <v>41</v>
      </c>
      <c r="F5357" s="33">
        <v>43641.228472222225</v>
      </c>
      <c r="G5357" s="51">
        <f t="shared" si="691"/>
        <v>0.14305555555620231</v>
      </c>
      <c r="H5357" s="31" t="str">
        <f t="shared" si="692"/>
        <v>ACCEPTABLE</v>
      </c>
      <c r="J5357" s="33">
        <v>43641.404861111114</v>
      </c>
      <c r="K5357" s="33">
        <v>43641.415277777778</v>
      </c>
      <c r="L5357" s="51">
        <f t="shared" si="693"/>
        <v>1.0416666664241347E-2</v>
      </c>
      <c r="M5357" s="31" t="str">
        <f t="shared" si="694"/>
        <v>TRUE</v>
      </c>
      <c r="N5357" s="31" t="s">
        <v>41</v>
      </c>
      <c r="O5357" s="29" t="s">
        <v>2386</v>
      </c>
      <c r="P5357"/>
      <c r="Q5357"/>
      <c r="R5357"/>
      <c r="S5357"/>
      <c r="T5357"/>
      <c r="U5357"/>
      <c r="V5357"/>
      <c r="W5357"/>
    </row>
    <row r="5358" spans="1:23" ht="27" customHeight="1" thickBot="1" x14ac:dyDescent="0.3">
      <c r="A5358" s="97">
        <v>21200</v>
      </c>
      <c r="B5358" s="74">
        <v>5562</v>
      </c>
      <c r="C5358" s="75" t="s">
        <v>98</v>
      </c>
      <c r="D5358" s="76">
        <v>43641.40625</v>
      </c>
      <c r="E5358" s="74" t="s">
        <v>39</v>
      </c>
      <c r="F5358" s="33">
        <v>43641.228472222225</v>
      </c>
      <c r="G5358" s="51">
        <f t="shared" si="691"/>
        <v>0.17777777777519077</v>
      </c>
      <c r="H5358" s="31" t="str">
        <f t="shared" si="692"/>
        <v>ACCEPTABLE</v>
      </c>
      <c r="J5358" s="33">
        <v>43641.443749999999</v>
      </c>
      <c r="K5358" s="33">
        <v>43641.45208333333</v>
      </c>
      <c r="L5358" s="51">
        <f t="shared" si="693"/>
        <v>8.333333331393078E-3</v>
      </c>
      <c r="M5358" s="31" t="str">
        <f t="shared" si="694"/>
        <v>TRUE</v>
      </c>
      <c r="N5358" s="31" t="s">
        <v>39</v>
      </c>
      <c r="O5358" s="29" t="s">
        <v>1285</v>
      </c>
      <c r="P5358"/>
      <c r="Q5358"/>
      <c r="R5358"/>
      <c r="S5358"/>
      <c r="T5358"/>
      <c r="U5358"/>
      <c r="V5358"/>
      <c r="W5358"/>
    </row>
    <row r="5359" spans="1:23" ht="27" customHeight="1" thickBot="1" x14ac:dyDescent="0.3">
      <c r="A5359" s="98">
        <v>21199</v>
      </c>
      <c r="B5359" s="78">
        <v>5563</v>
      </c>
      <c r="C5359" s="79" t="s">
        <v>99</v>
      </c>
      <c r="D5359" s="80">
        <v>43642.715277777781</v>
      </c>
      <c r="E5359" s="78" t="s">
        <v>41</v>
      </c>
      <c r="F5359" s="33">
        <v>43642.651388888888</v>
      </c>
      <c r="G5359" s="51">
        <f t="shared" si="691"/>
        <v>6.3888888893416151E-2</v>
      </c>
      <c r="H5359" s="31" t="str">
        <f t="shared" si="692"/>
        <v>ACCEPTABLE</v>
      </c>
      <c r="J5359" s="33">
        <v>43642.691666666666</v>
      </c>
      <c r="K5359" s="33">
        <v>43642.7</v>
      </c>
      <c r="L5359" s="51">
        <f t="shared" si="693"/>
        <v>8.333333331393078E-3</v>
      </c>
      <c r="M5359" s="31" t="str">
        <f t="shared" si="694"/>
        <v>TRUE</v>
      </c>
      <c r="N5359" s="31" t="s">
        <v>41</v>
      </c>
      <c r="O5359" s="29" t="s">
        <v>1667</v>
      </c>
      <c r="P5359"/>
      <c r="Q5359"/>
      <c r="R5359"/>
      <c r="S5359"/>
      <c r="T5359"/>
      <c r="U5359"/>
      <c r="V5359"/>
      <c r="W5359"/>
    </row>
    <row r="5360" spans="1:23" ht="27" customHeight="1" thickBot="1" x14ac:dyDescent="0.3">
      <c r="A5360" s="98">
        <v>21199</v>
      </c>
      <c r="B5360" s="78">
        <v>5564</v>
      </c>
      <c r="C5360" s="79" t="s">
        <v>2119</v>
      </c>
      <c r="D5360" s="80">
        <v>43642.743055555555</v>
      </c>
      <c r="E5360" s="78" t="s">
        <v>39</v>
      </c>
      <c r="F5360" s="33">
        <v>43642.651388888888</v>
      </c>
      <c r="G5360" s="51">
        <f t="shared" si="691"/>
        <v>9.1666666667151731E-2</v>
      </c>
      <c r="H5360" s="31" t="str">
        <f t="shared" si="692"/>
        <v>ACCEPTABLE</v>
      </c>
      <c r="J5360" s="33">
        <v>43642.727777777778</v>
      </c>
      <c r="K5360" s="33">
        <v>43642.744444444441</v>
      </c>
      <c r="L5360" s="51">
        <f t="shared" si="693"/>
        <v>1.6666666662786156E-2</v>
      </c>
      <c r="M5360" s="31" t="str">
        <f t="shared" si="694"/>
        <v>TRUE</v>
      </c>
      <c r="N5360" s="31" t="s">
        <v>39</v>
      </c>
      <c r="O5360" s="29" t="s">
        <v>2387</v>
      </c>
      <c r="P5360"/>
      <c r="Q5360"/>
      <c r="R5360"/>
      <c r="S5360"/>
      <c r="T5360"/>
      <c r="U5360"/>
      <c r="V5360"/>
      <c r="W5360"/>
    </row>
    <row r="5361" spans="1:23" ht="27" customHeight="1" thickBot="1" x14ac:dyDescent="0.3">
      <c r="A5361" s="98">
        <v>21200</v>
      </c>
      <c r="B5361" s="78">
        <v>5565</v>
      </c>
      <c r="C5361" s="79" t="s">
        <v>2314</v>
      </c>
      <c r="D5361" s="80">
        <v>43642.767361111109</v>
      </c>
      <c r="E5361" s="78" t="s">
        <v>39</v>
      </c>
      <c r="F5361" s="33">
        <v>43642.651388888888</v>
      </c>
      <c r="G5361" s="51">
        <f t="shared" si="691"/>
        <v>0.11597222222189885</v>
      </c>
      <c r="H5361" s="31" t="str">
        <f t="shared" si="692"/>
        <v>ACCEPTABLE</v>
      </c>
      <c r="J5361" s="33">
        <v>43642.779861111114</v>
      </c>
      <c r="K5361" s="33">
        <v>43642.789583333331</v>
      </c>
      <c r="L5361" s="51">
        <f t="shared" si="693"/>
        <v>9.7222222175332718E-3</v>
      </c>
      <c r="M5361" s="31" t="str">
        <f t="shared" si="694"/>
        <v>TRUE</v>
      </c>
      <c r="N5361" s="31" t="s">
        <v>39</v>
      </c>
      <c r="O5361" s="29" t="s">
        <v>1296</v>
      </c>
      <c r="P5361"/>
      <c r="Q5361"/>
      <c r="R5361"/>
      <c r="S5361"/>
      <c r="T5361"/>
      <c r="U5361"/>
      <c r="V5361"/>
      <c r="W5361"/>
    </row>
    <row r="5362" spans="1:23" ht="27" customHeight="1" thickBot="1" x14ac:dyDescent="0.3">
      <c r="A5362" s="97">
        <v>21201</v>
      </c>
      <c r="B5362" s="74">
        <v>5566</v>
      </c>
      <c r="C5362" s="75" t="s">
        <v>2314</v>
      </c>
      <c r="D5362" s="76">
        <v>43642.965277777781</v>
      </c>
      <c r="E5362" s="74" t="s">
        <v>41</v>
      </c>
      <c r="F5362" s="33">
        <v>43642.651388888888</v>
      </c>
      <c r="G5362" s="51">
        <f t="shared" si="691"/>
        <v>0.31388888889341615</v>
      </c>
      <c r="H5362" s="31" t="str">
        <f t="shared" si="692"/>
        <v>ACCEPTABLE</v>
      </c>
      <c r="J5362" s="33">
        <v>43642.918749999997</v>
      </c>
      <c r="K5362" s="33">
        <v>43642.929166666669</v>
      </c>
      <c r="L5362" s="51">
        <f t="shared" si="693"/>
        <v>1.0416666671517305E-2</v>
      </c>
      <c r="M5362" s="31" t="str">
        <f t="shared" si="694"/>
        <v>TRUE</v>
      </c>
      <c r="N5362" s="31" t="s">
        <v>41</v>
      </c>
      <c r="O5362" s="29" t="s">
        <v>1458</v>
      </c>
      <c r="P5362"/>
      <c r="Q5362"/>
      <c r="R5362"/>
      <c r="S5362"/>
      <c r="T5362"/>
      <c r="U5362"/>
      <c r="V5362"/>
      <c r="W5362"/>
    </row>
    <row r="5363" spans="1:23" ht="27" customHeight="1" thickBot="1" x14ac:dyDescent="0.3">
      <c r="A5363" s="97">
        <v>21201</v>
      </c>
      <c r="B5363" s="74">
        <v>5567</v>
      </c>
      <c r="C5363" s="75" t="s">
        <v>43</v>
      </c>
      <c r="D5363" s="76">
        <v>43642.993055555555</v>
      </c>
      <c r="E5363" s="74" t="s">
        <v>39</v>
      </c>
      <c r="F5363" s="33">
        <v>43642.651388888888</v>
      </c>
      <c r="G5363" s="51">
        <f t="shared" si="691"/>
        <v>0.34166666666715173</v>
      </c>
      <c r="H5363" s="31" t="str">
        <f t="shared" si="692"/>
        <v>ACCEPTABLE</v>
      </c>
      <c r="J5363" s="33">
        <v>43642.947222222225</v>
      </c>
      <c r="K5363" s="33">
        <v>43642.956250000003</v>
      </c>
      <c r="L5363" s="51">
        <f t="shared" si="693"/>
        <v>9.0277777781011537E-3</v>
      </c>
      <c r="M5363" s="31" t="str">
        <f t="shared" si="694"/>
        <v>TRUE</v>
      </c>
      <c r="N5363" s="31" t="s">
        <v>39</v>
      </c>
      <c r="O5363" s="29" t="s">
        <v>398</v>
      </c>
      <c r="P5363"/>
      <c r="Q5363"/>
      <c r="R5363"/>
      <c r="S5363"/>
      <c r="T5363"/>
      <c r="U5363"/>
      <c r="V5363"/>
      <c r="W5363"/>
    </row>
    <row r="5364" spans="1:23" ht="27" customHeight="1" thickBot="1" x14ac:dyDescent="0.3">
      <c r="A5364" s="98">
        <v>21202</v>
      </c>
      <c r="B5364" s="78">
        <v>5568</v>
      </c>
      <c r="C5364" s="79" t="s">
        <v>2372</v>
      </c>
      <c r="D5364" s="80">
        <v>43643.381944444445</v>
      </c>
      <c r="E5364" s="78" t="s">
        <v>41</v>
      </c>
      <c r="F5364" s="33">
        <v>43643.222916666666</v>
      </c>
      <c r="G5364" s="51">
        <f t="shared" si="691"/>
        <v>0.15902777777955635</v>
      </c>
      <c r="H5364" s="31" t="str">
        <f t="shared" si="692"/>
        <v>ACCEPTABLE</v>
      </c>
      <c r="J5364" s="33">
        <v>43643.37777777778</v>
      </c>
      <c r="K5364" s="33">
        <v>43643.385416666664</v>
      </c>
      <c r="L5364" s="51">
        <f t="shared" si="693"/>
        <v>7.6388888846850023E-3</v>
      </c>
      <c r="M5364" s="31" t="str">
        <f t="shared" si="694"/>
        <v>TRUE</v>
      </c>
      <c r="N5364" s="31" t="s">
        <v>41</v>
      </c>
      <c r="O5364" s="29" t="s">
        <v>1963</v>
      </c>
      <c r="P5364"/>
      <c r="Q5364"/>
      <c r="R5364"/>
      <c r="S5364"/>
      <c r="T5364"/>
      <c r="U5364"/>
      <c r="V5364"/>
      <c r="W5364"/>
    </row>
    <row r="5365" spans="1:23" ht="27" customHeight="1" thickBot="1" x14ac:dyDescent="0.3">
      <c r="A5365" s="97">
        <v>21202</v>
      </c>
      <c r="B5365" s="74">
        <v>5569</v>
      </c>
      <c r="C5365" s="75" t="s">
        <v>2372</v>
      </c>
      <c r="D5365" s="76">
        <v>43643.40625</v>
      </c>
      <c r="E5365" s="74" t="s">
        <v>39</v>
      </c>
      <c r="F5365" s="33">
        <v>43643.222916666666</v>
      </c>
      <c r="G5365" s="51">
        <f t="shared" si="691"/>
        <v>0.18333333333430346</v>
      </c>
      <c r="H5365" s="31" t="str">
        <f t="shared" si="692"/>
        <v>ACCEPTABLE</v>
      </c>
      <c r="J5365" s="33">
        <v>43643.397222222222</v>
      </c>
      <c r="K5365" s="33">
        <v>43643.40625</v>
      </c>
      <c r="L5365" s="51">
        <f t="shared" si="693"/>
        <v>9.0277777781011537E-3</v>
      </c>
      <c r="M5365" s="31" t="str">
        <f t="shared" si="694"/>
        <v>TRUE</v>
      </c>
      <c r="N5365" s="31" t="s">
        <v>39</v>
      </c>
      <c r="O5365" s="29" t="s">
        <v>1963</v>
      </c>
      <c r="P5365"/>
      <c r="Q5365"/>
      <c r="R5365"/>
      <c r="S5365"/>
      <c r="T5365"/>
      <c r="U5365"/>
      <c r="V5365"/>
      <c r="W5365"/>
    </row>
    <row r="5366" spans="1:23" ht="27" customHeight="1" thickBot="1" x14ac:dyDescent="0.3">
      <c r="A5366" s="97">
        <v>21201</v>
      </c>
      <c r="B5366" s="74">
        <v>5570</v>
      </c>
      <c r="C5366" s="75" t="s">
        <v>98</v>
      </c>
      <c r="D5366" s="76">
        <v>43643.902777777781</v>
      </c>
      <c r="E5366" s="74" t="s">
        <v>41</v>
      </c>
      <c r="F5366" s="33">
        <v>43643.720833333333</v>
      </c>
      <c r="G5366" s="51">
        <f t="shared" si="691"/>
        <v>0.18194444444816327</v>
      </c>
      <c r="H5366" s="31" t="str">
        <f t="shared" si="692"/>
        <v>ACCEPTABLE</v>
      </c>
      <c r="J5366" s="33">
        <v>43643.900694444441</v>
      </c>
      <c r="K5366" s="33">
        <v>43643.90902777778</v>
      </c>
      <c r="L5366" s="51">
        <f t="shared" si="693"/>
        <v>8.3333333386690356E-3</v>
      </c>
      <c r="M5366" s="31" t="str">
        <f t="shared" si="694"/>
        <v>TRUE</v>
      </c>
      <c r="N5366" s="31" t="s">
        <v>41</v>
      </c>
      <c r="O5366" s="29" t="s">
        <v>398</v>
      </c>
      <c r="P5366"/>
      <c r="Q5366"/>
      <c r="R5366"/>
      <c r="S5366"/>
      <c r="T5366"/>
      <c r="U5366"/>
      <c r="V5366"/>
      <c r="W5366"/>
    </row>
    <row r="5367" spans="1:23" ht="27" customHeight="1" thickBot="1" x14ac:dyDescent="0.3">
      <c r="A5367" s="97">
        <v>21201</v>
      </c>
      <c r="B5367" s="74">
        <v>5571</v>
      </c>
      <c r="C5367" s="75" t="s">
        <v>2372</v>
      </c>
      <c r="D5367" s="76">
        <v>43643.930555555555</v>
      </c>
      <c r="E5367" s="74" t="s">
        <v>39</v>
      </c>
      <c r="F5367" s="33">
        <v>43643.720833333333</v>
      </c>
      <c r="G5367" s="51">
        <f t="shared" si="691"/>
        <v>0.20972222222189885</v>
      </c>
      <c r="H5367" s="31" t="str">
        <f t="shared" si="692"/>
        <v>ACCEPTABLE</v>
      </c>
      <c r="J5367" s="33">
        <v>43643.927777777775</v>
      </c>
      <c r="K5367" s="33">
        <v>43643.939583333333</v>
      </c>
      <c r="L5367" s="51">
        <f t="shared" si="693"/>
        <v>1.1805555557657499E-2</v>
      </c>
      <c r="M5367" s="31" t="str">
        <f t="shared" si="694"/>
        <v>TRUE</v>
      </c>
      <c r="N5367" s="31" t="s">
        <v>39</v>
      </c>
      <c r="O5367" s="29" t="s">
        <v>2134</v>
      </c>
      <c r="P5367"/>
      <c r="Q5367"/>
      <c r="R5367"/>
      <c r="S5367"/>
      <c r="T5367"/>
      <c r="U5367"/>
      <c r="V5367"/>
      <c r="W5367"/>
    </row>
    <row r="5368" spans="1:23" ht="27" customHeight="1" thickBot="1" x14ac:dyDescent="0.3">
      <c r="A5368" s="97">
        <v>21203</v>
      </c>
      <c r="B5368" s="74">
        <v>5572</v>
      </c>
      <c r="C5368" s="75" t="s">
        <v>2314</v>
      </c>
      <c r="D5368" s="76">
        <v>43644.399305555555</v>
      </c>
      <c r="E5368" s="74" t="s">
        <v>41</v>
      </c>
      <c r="F5368" s="33">
        <v>43644.371527777781</v>
      </c>
      <c r="G5368" s="51">
        <f t="shared" si="691"/>
        <v>2.7777777773735579E-2</v>
      </c>
      <c r="H5368" s="31" t="str">
        <f t="shared" si="692"/>
        <v>TOO LATE</v>
      </c>
      <c r="J5368" s="33">
        <v>43644.402083333334</v>
      </c>
      <c r="K5368" s="33">
        <v>43644.414583333331</v>
      </c>
      <c r="L5368" s="51">
        <f t="shared" si="693"/>
        <v>1.2499999997089617E-2</v>
      </c>
      <c r="M5368" s="31" t="str">
        <f t="shared" si="694"/>
        <v>TRUE</v>
      </c>
      <c r="N5368" s="31" t="s">
        <v>41</v>
      </c>
      <c r="O5368" s="29" t="s">
        <v>2170</v>
      </c>
      <c r="P5368"/>
      <c r="Q5368"/>
      <c r="R5368"/>
      <c r="S5368"/>
      <c r="T5368"/>
      <c r="U5368"/>
      <c r="V5368"/>
      <c r="W5368"/>
    </row>
    <row r="5369" spans="1:23" ht="27" customHeight="1" thickBot="1" x14ac:dyDescent="0.3">
      <c r="A5369" s="97">
        <v>21203</v>
      </c>
      <c r="B5369" s="74">
        <v>5573</v>
      </c>
      <c r="C5369" s="75" t="s">
        <v>2314</v>
      </c>
      <c r="D5369" s="76">
        <v>43644.416666666664</v>
      </c>
      <c r="E5369" s="74" t="s">
        <v>39</v>
      </c>
      <c r="F5369" s="33">
        <v>43644.371527777781</v>
      </c>
      <c r="G5369" s="51">
        <f t="shared" si="691"/>
        <v>4.5138888883229811E-2</v>
      </c>
      <c r="H5369" s="31" t="str">
        <f t="shared" si="692"/>
        <v>ACCEPTABLE</v>
      </c>
      <c r="J5369" s="33">
        <v>43644.423611111109</v>
      </c>
      <c r="K5369" s="33">
        <v>43644.43472222222</v>
      </c>
      <c r="L5369" s="51">
        <f t="shared" si="693"/>
        <v>1.1111111110949423E-2</v>
      </c>
      <c r="M5369" s="31" t="str">
        <f t="shared" si="694"/>
        <v>TRUE</v>
      </c>
      <c r="N5369" s="31" t="s">
        <v>39</v>
      </c>
      <c r="O5369" s="29" t="s">
        <v>2170</v>
      </c>
      <c r="P5369"/>
      <c r="Q5369"/>
      <c r="R5369"/>
      <c r="S5369"/>
      <c r="T5369"/>
      <c r="U5369"/>
      <c r="V5369"/>
      <c r="W5369"/>
    </row>
    <row r="5370" spans="1:23" ht="27" customHeight="1" thickBot="1" x14ac:dyDescent="0.3">
      <c r="A5370" s="98">
        <v>21204</v>
      </c>
      <c r="B5370" s="78">
        <v>5574</v>
      </c>
      <c r="C5370" s="79" t="s">
        <v>2314</v>
      </c>
      <c r="D5370" s="80">
        <v>43645.340277777781</v>
      </c>
      <c r="E5370" s="78" t="s">
        <v>41</v>
      </c>
      <c r="F5370" s="33">
        <v>43645.261111111111</v>
      </c>
      <c r="G5370" s="51">
        <f t="shared" si="691"/>
        <v>7.9166666670062114E-2</v>
      </c>
      <c r="H5370" s="31" t="str">
        <f t="shared" si="692"/>
        <v>ACCEPTABLE</v>
      </c>
      <c r="J5370" s="33">
        <v>43645.310416666667</v>
      </c>
      <c r="K5370" s="33">
        <v>43645.321527777778</v>
      </c>
      <c r="L5370" s="51">
        <f t="shared" si="693"/>
        <v>1.1111111110949423E-2</v>
      </c>
      <c r="M5370" s="31" t="str">
        <f t="shared" si="694"/>
        <v>TRUE</v>
      </c>
      <c r="N5370" s="31" t="s">
        <v>41</v>
      </c>
      <c r="O5370" s="29" t="s">
        <v>1609</v>
      </c>
      <c r="P5370"/>
      <c r="Q5370"/>
      <c r="R5370"/>
      <c r="S5370"/>
      <c r="T5370"/>
      <c r="U5370"/>
      <c r="V5370"/>
      <c r="W5370"/>
    </row>
    <row r="5371" spans="1:23" ht="27" customHeight="1" thickBot="1" x14ac:dyDescent="0.3">
      <c r="A5371" s="98">
        <v>21204</v>
      </c>
      <c r="B5371" s="78">
        <v>5575</v>
      </c>
      <c r="C5371" s="79" t="s">
        <v>98</v>
      </c>
      <c r="D5371" s="80">
        <v>43645.375</v>
      </c>
      <c r="E5371" s="78" t="s">
        <v>39</v>
      </c>
      <c r="F5371" s="33">
        <v>43645.261111111111</v>
      </c>
      <c r="G5371" s="51">
        <f t="shared" si="691"/>
        <v>0.11388888888905058</v>
      </c>
      <c r="H5371" s="31" t="str">
        <f t="shared" si="692"/>
        <v>ACCEPTABLE</v>
      </c>
      <c r="J5371" s="33">
        <v>43645.345138888886</v>
      </c>
      <c r="K5371" s="33">
        <v>43645.355555555558</v>
      </c>
      <c r="L5371" s="51">
        <f t="shared" si="693"/>
        <v>1.0416666671517305E-2</v>
      </c>
      <c r="M5371" s="31" t="str">
        <f t="shared" si="694"/>
        <v>TRUE</v>
      </c>
      <c r="N5371" s="31" t="s">
        <v>39</v>
      </c>
      <c r="O5371" s="29" t="s">
        <v>398</v>
      </c>
      <c r="P5371"/>
      <c r="Q5371"/>
      <c r="R5371"/>
      <c r="S5371"/>
      <c r="T5371"/>
      <c r="U5371"/>
      <c r="V5371"/>
      <c r="W5371"/>
    </row>
    <row r="5372" spans="1:23" ht="27" customHeight="1" thickBot="1" x14ac:dyDescent="0.3">
      <c r="A5372" s="97">
        <v>21204</v>
      </c>
      <c r="B5372" s="74">
        <v>5576</v>
      </c>
      <c r="C5372" s="75" t="s">
        <v>98</v>
      </c>
      <c r="D5372" s="76">
        <v>43645.986111111109</v>
      </c>
      <c r="E5372" s="74" t="s">
        <v>41</v>
      </c>
      <c r="F5372" s="33">
        <v>43645.738888888889</v>
      </c>
      <c r="G5372" s="51">
        <f t="shared" si="691"/>
        <v>0.24722222222044365</v>
      </c>
      <c r="H5372" s="31" t="str">
        <f t="shared" si="692"/>
        <v>ACCEPTABLE</v>
      </c>
      <c r="J5372" s="33">
        <v>43645.902777777781</v>
      </c>
      <c r="K5372" s="33">
        <v>43645.911111111112</v>
      </c>
      <c r="L5372" s="51">
        <f t="shared" si="693"/>
        <v>8.333333331393078E-3</v>
      </c>
      <c r="M5372" s="31" t="str">
        <f t="shared" si="694"/>
        <v>TRUE</v>
      </c>
      <c r="N5372" s="31" t="s">
        <v>41</v>
      </c>
      <c r="O5372" s="29" t="s">
        <v>398</v>
      </c>
      <c r="P5372"/>
      <c r="Q5372"/>
      <c r="R5372"/>
      <c r="S5372"/>
      <c r="T5372"/>
      <c r="U5372"/>
      <c r="V5372"/>
      <c r="W5372"/>
    </row>
    <row r="5373" spans="1:23" ht="27" customHeight="1" thickBot="1" x14ac:dyDescent="0.3">
      <c r="A5373" s="97">
        <v>21204</v>
      </c>
      <c r="B5373" s="74">
        <v>5577</v>
      </c>
      <c r="C5373" s="75" t="s">
        <v>2314</v>
      </c>
      <c r="D5373" s="76">
        <v>43646.013888888891</v>
      </c>
      <c r="E5373" s="74" t="s">
        <v>39</v>
      </c>
      <c r="F5373" s="33">
        <v>43645.738888888889</v>
      </c>
      <c r="G5373" s="51">
        <f t="shared" si="691"/>
        <v>0.27500000000145519</v>
      </c>
      <c r="H5373" s="31" t="str">
        <f t="shared" si="692"/>
        <v>ACCEPTABLE</v>
      </c>
      <c r="J5373" s="33">
        <v>43645.938194444447</v>
      </c>
      <c r="K5373" s="33">
        <v>43645.948611111111</v>
      </c>
      <c r="L5373" s="51">
        <f t="shared" si="693"/>
        <v>1.0416666664241347E-2</v>
      </c>
      <c r="M5373" s="31" t="str">
        <f t="shared" si="694"/>
        <v>TRUE</v>
      </c>
      <c r="N5373" s="31" t="s">
        <v>39</v>
      </c>
      <c r="O5373" s="29" t="s">
        <v>1549</v>
      </c>
      <c r="P5373"/>
      <c r="Q5373"/>
      <c r="R5373"/>
      <c r="S5373"/>
      <c r="T5373"/>
      <c r="U5373"/>
      <c r="V5373"/>
      <c r="W5373"/>
    </row>
    <row r="5374" spans="1:23" ht="27" customHeight="1" thickBot="1" x14ac:dyDescent="0.3">
      <c r="A5374" s="98">
        <v>21205</v>
      </c>
      <c r="B5374" s="78">
        <v>5578</v>
      </c>
      <c r="C5374" s="79" t="s">
        <v>1997</v>
      </c>
      <c r="D5374" s="80">
        <v>43646.319444444445</v>
      </c>
      <c r="E5374" s="78" t="s">
        <v>41</v>
      </c>
      <c r="F5374" s="33">
        <v>43646.265972222223</v>
      </c>
      <c r="G5374" s="51">
        <f t="shared" si="691"/>
        <v>5.3472222221898846E-2</v>
      </c>
      <c r="H5374" s="31" t="str">
        <f t="shared" si="692"/>
        <v>ACCEPTABLE</v>
      </c>
      <c r="J5374" s="33">
        <v>43646.330555555556</v>
      </c>
      <c r="K5374" s="33">
        <v>43646.341666666667</v>
      </c>
      <c r="L5374" s="51">
        <f t="shared" si="693"/>
        <v>1.1111111110949423E-2</v>
      </c>
      <c r="M5374" s="31" t="str">
        <f t="shared" si="694"/>
        <v>TRUE</v>
      </c>
      <c r="N5374" s="31" t="s">
        <v>41</v>
      </c>
      <c r="O5374" s="29" t="s">
        <v>2388</v>
      </c>
      <c r="P5374"/>
      <c r="Q5374"/>
      <c r="R5374"/>
      <c r="S5374"/>
      <c r="T5374"/>
      <c r="U5374"/>
      <c r="V5374"/>
      <c r="W5374"/>
    </row>
    <row r="5375" spans="1:23" ht="27" customHeight="1" thickBot="1" x14ac:dyDescent="0.3">
      <c r="A5375" s="98">
        <v>21205</v>
      </c>
      <c r="B5375" s="78">
        <v>5579</v>
      </c>
      <c r="C5375" s="79" t="s">
        <v>51</v>
      </c>
      <c r="D5375" s="80">
        <v>43646.354166666664</v>
      </c>
      <c r="E5375" s="78" t="s">
        <v>39</v>
      </c>
      <c r="F5375" s="33">
        <v>43646.265972222223</v>
      </c>
      <c r="G5375" s="51">
        <f t="shared" si="691"/>
        <v>8.819444444088731E-2</v>
      </c>
      <c r="H5375" s="31" t="str">
        <f t="shared" si="692"/>
        <v>ACCEPTABLE</v>
      </c>
      <c r="J5375" s="33">
        <v>43646.363194444442</v>
      </c>
      <c r="K5375" s="33">
        <v>43646.37222222222</v>
      </c>
      <c r="L5375" s="51">
        <f t="shared" si="693"/>
        <v>9.0277777781011537E-3</v>
      </c>
      <c r="M5375" s="31" t="str">
        <f t="shared" si="694"/>
        <v>TRUE</v>
      </c>
      <c r="N5375" s="31" t="s">
        <v>39</v>
      </c>
      <c r="O5375" s="29" t="s">
        <v>446</v>
      </c>
      <c r="P5375"/>
      <c r="Q5375"/>
      <c r="R5375"/>
      <c r="S5375"/>
      <c r="T5375"/>
      <c r="U5375"/>
      <c r="V5375"/>
      <c r="W5375"/>
    </row>
    <row r="5376" spans="1:23" ht="27" customHeight="1" thickBot="1" x14ac:dyDescent="0.3">
      <c r="A5376" s="98">
        <v>21205</v>
      </c>
      <c r="B5376" s="78">
        <v>5580</v>
      </c>
      <c r="C5376" s="79" t="s">
        <v>51</v>
      </c>
      <c r="D5376" s="80">
        <v>43647.666666666664</v>
      </c>
      <c r="E5376" s="78" t="s">
        <v>41</v>
      </c>
      <c r="F5376" s="33">
        <v>43647.302777777775</v>
      </c>
      <c r="G5376" s="51">
        <f t="shared" si="691"/>
        <v>0.36388888888905058</v>
      </c>
      <c r="H5376" s="31" t="str">
        <f t="shared" si="692"/>
        <v>ACCEPTABLE</v>
      </c>
      <c r="J5376" s="33">
        <v>43647.673611111109</v>
      </c>
      <c r="K5376" s="33">
        <v>43647.677777777775</v>
      </c>
      <c r="L5376" s="51">
        <f t="shared" si="693"/>
        <v>4.166666665696539E-3</v>
      </c>
      <c r="M5376" s="31" t="str">
        <f t="shared" si="694"/>
        <v>TRUE</v>
      </c>
      <c r="N5376" s="31" t="s">
        <v>41</v>
      </c>
      <c r="O5376" s="29" t="s">
        <v>2389</v>
      </c>
      <c r="P5376"/>
      <c r="Q5376"/>
      <c r="R5376"/>
      <c r="S5376"/>
      <c r="T5376"/>
      <c r="U5376"/>
      <c r="V5376"/>
      <c r="W5376"/>
    </row>
    <row r="5377" spans="1:23" ht="27" customHeight="1" thickBot="1" x14ac:dyDescent="0.3">
      <c r="A5377" s="98">
        <v>21205</v>
      </c>
      <c r="B5377" s="78">
        <v>5581</v>
      </c>
      <c r="C5377" s="79" t="s">
        <v>1997</v>
      </c>
      <c r="D5377" s="80">
        <v>43647.690972222219</v>
      </c>
      <c r="E5377" s="78" t="s">
        <v>39</v>
      </c>
      <c r="F5377" s="33">
        <v>43647.302777777775</v>
      </c>
      <c r="G5377" s="51">
        <f t="shared" si="691"/>
        <v>0.38819444444379769</v>
      </c>
      <c r="H5377" s="31" t="str">
        <f t="shared" si="692"/>
        <v>ACCEPTABLE</v>
      </c>
      <c r="J5377" s="33">
        <v>43647.701388888891</v>
      </c>
      <c r="K5377" s="33">
        <v>43647.711111111108</v>
      </c>
      <c r="L5377" s="51">
        <f t="shared" si="693"/>
        <v>9.7222222175332718E-3</v>
      </c>
      <c r="M5377" s="31" t="str">
        <f t="shared" ref="M5377:M5392" si="695">_xlfn.IFS(OR(J5377=0,K5377=0,L5377=""), "Incomplete Data", OR(L5377&gt;$M$5,L5377&lt;-$M$5),"FALSE",  OR(L5377&lt;=$M$5,L5377&gt;-$M$5), "TRUE")</f>
        <v>TRUE</v>
      </c>
      <c r="N5377" s="31" t="s">
        <v>39</v>
      </c>
      <c r="O5377" s="29" t="s">
        <v>2390</v>
      </c>
      <c r="P5377"/>
      <c r="Q5377"/>
      <c r="R5377"/>
      <c r="S5377"/>
      <c r="T5377"/>
      <c r="U5377"/>
      <c r="V5377"/>
      <c r="W5377"/>
    </row>
    <row r="5378" spans="1:23" ht="27" customHeight="1" thickBot="1" x14ac:dyDescent="0.3">
      <c r="A5378" s="98">
        <v>21206</v>
      </c>
      <c r="B5378" s="78">
        <v>5582</v>
      </c>
      <c r="C5378" s="79" t="s">
        <v>2314</v>
      </c>
      <c r="D5378" s="80">
        <v>43647.743055555555</v>
      </c>
      <c r="E5378" s="78" t="s">
        <v>41</v>
      </c>
      <c r="F5378" s="33">
        <v>43647.302777777775</v>
      </c>
      <c r="G5378" s="51">
        <f t="shared" si="691"/>
        <v>0.44027777777955635</v>
      </c>
      <c r="H5378" s="31" t="str">
        <f t="shared" si="692"/>
        <v>ACCEPTABLE</v>
      </c>
      <c r="J5378" s="33">
        <v>43647.736111111109</v>
      </c>
      <c r="K5378" s="33">
        <v>43647.74722222222</v>
      </c>
      <c r="L5378" s="51">
        <f t="shared" si="693"/>
        <v>1.1111111110949423E-2</v>
      </c>
      <c r="M5378" s="31" t="str">
        <f t="shared" si="695"/>
        <v>TRUE</v>
      </c>
      <c r="N5378" s="31" t="s">
        <v>41</v>
      </c>
      <c r="O5378" s="29" t="s">
        <v>757</v>
      </c>
      <c r="P5378"/>
      <c r="Q5378"/>
      <c r="R5378"/>
      <c r="S5378"/>
      <c r="T5378"/>
      <c r="U5378"/>
      <c r="V5378"/>
      <c r="W5378"/>
    </row>
    <row r="5379" spans="1:23" ht="27" customHeight="1" thickBot="1" x14ac:dyDescent="0.3">
      <c r="A5379" s="98">
        <v>21206</v>
      </c>
      <c r="B5379" s="78">
        <v>5583</v>
      </c>
      <c r="C5379" s="79" t="s">
        <v>43</v>
      </c>
      <c r="D5379" s="80">
        <v>43647.777777777781</v>
      </c>
      <c r="E5379" s="78" t="s">
        <v>39</v>
      </c>
      <c r="F5379" s="33">
        <v>43647.302777777775</v>
      </c>
      <c r="G5379" s="51">
        <f t="shared" si="691"/>
        <v>0.47500000000582077</v>
      </c>
      <c r="H5379" s="31" t="str">
        <f t="shared" si="692"/>
        <v>ACCEPTABLE</v>
      </c>
      <c r="J5379" s="33">
        <v>43647.780555555553</v>
      </c>
      <c r="K5379" s="33">
        <v>43647.787499999999</v>
      </c>
      <c r="L5379" s="51">
        <f t="shared" si="693"/>
        <v>6.9444444452528842E-3</v>
      </c>
      <c r="M5379" s="31" t="str">
        <f t="shared" si="695"/>
        <v>TRUE</v>
      </c>
      <c r="N5379" s="31" t="s">
        <v>39</v>
      </c>
      <c r="O5379" s="29" t="s">
        <v>54</v>
      </c>
      <c r="P5379"/>
      <c r="Q5379"/>
      <c r="R5379"/>
      <c r="S5379"/>
      <c r="T5379"/>
      <c r="U5379"/>
      <c r="V5379"/>
      <c r="W5379"/>
    </row>
    <row r="5380" spans="1:23" ht="27" customHeight="1" thickBot="1" x14ac:dyDescent="0.3">
      <c r="A5380" s="98">
        <v>21206</v>
      </c>
      <c r="B5380" s="78">
        <v>5584</v>
      </c>
      <c r="C5380" s="79" t="s">
        <v>43</v>
      </c>
      <c r="D5380" s="80">
        <v>43648.423611111109</v>
      </c>
      <c r="E5380" s="78" t="s">
        <v>41</v>
      </c>
      <c r="F5380" s="33">
        <v>43648.271527777775</v>
      </c>
      <c r="G5380" s="51">
        <f t="shared" si="691"/>
        <v>0.15208333333430346</v>
      </c>
      <c r="H5380" s="31" t="str">
        <f t="shared" si="692"/>
        <v>ACCEPTABLE</v>
      </c>
      <c r="J5380" s="33">
        <v>43648.427777777775</v>
      </c>
      <c r="K5380" s="33">
        <v>43648.436111111114</v>
      </c>
      <c r="L5380" s="51">
        <f t="shared" si="693"/>
        <v>8.3333333386690356E-3</v>
      </c>
      <c r="M5380" s="31" t="str">
        <f t="shared" si="695"/>
        <v>TRUE</v>
      </c>
      <c r="N5380" s="31" t="s">
        <v>41</v>
      </c>
      <c r="O5380" s="29" t="s">
        <v>398</v>
      </c>
      <c r="P5380"/>
      <c r="Q5380"/>
      <c r="R5380"/>
      <c r="S5380"/>
      <c r="T5380"/>
      <c r="U5380"/>
      <c r="V5380"/>
      <c r="W5380"/>
    </row>
    <row r="5381" spans="1:23" ht="27" customHeight="1" thickBot="1" x14ac:dyDescent="0.3">
      <c r="A5381" s="98">
        <v>21206</v>
      </c>
      <c r="B5381" s="78">
        <v>5585</v>
      </c>
      <c r="C5381" s="79" t="s">
        <v>2314</v>
      </c>
      <c r="D5381" s="80">
        <v>43648.451388888891</v>
      </c>
      <c r="E5381" s="78" t="s">
        <v>39</v>
      </c>
      <c r="F5381" s="33">
        <v>43648.271527777775</v>
      </c>
      <c r="G5381" s="51">
        <f t="shared" si="691"/>
        <v>0.179861111115315</v>
      </c>
      <c r="H5381" s="31" t="str">
        <f t="shared" si="692"/>
        <v>ACCEPTABLE</v>
      </c>
      <c r="J5381" s="33">
        <v>43648.455555555556</v>
      </c>
      <c r="K5381" s="33">
        <v>43648.462500000001</v>
      </c>
      <c r="L5381" s="51">
        <f t="shared" si="693"/>
        <v>6.9444444452528842E-3</v>
      </c>
      <c r="M5381" s="31" t="str">
        <f t="shared" si="695"/>
        <v>TRUE</v>
      </c>
      <c r="N5381" s="31" t="s">
        <v>39</v>
      </c>
      <c r="O5381" s="29" t="s">
        <v>1725</v>
      </c>
      <c r="P5381"/>
      <c r="Q5381"/>
      <c r="R5381"/>
      <c r="S5381"/>
      <c r="T5381"/>
      <c r="U5381"/>
      <c r="V5381"/>
      <c r="W5381"/>
    </row>
    <row r="5382" spans="1:23" ht="27" customHeight="1" thickBot="1" x14ac:dyDescent="0.3">
      <c r="A5382" s="98">
        <v>21207</v>
      </c>
      <c r="B5382" s="78">
        <v>5586</v>
      </c>
      <c r="C5382" s="79" t="s">
        <v>2314</v>
      </c>
      <c r="D5382" s="80">
        <v>43649.333333333336</v>
      </c>
      <c r="E5382" s="78" t="s">
        <v>41</v>
      </c>
      <c r="F5382" s="33">
        <v>43649.231944444444</v>
      </c>
      <c r="G5382" s="51">
        <f t="shared" si="691"/>
        <v>0.10138888889196096</v>
      </c>
      <c r="H5382" s="31" t="str">
        <f t="shared" si="692"/>
        <v>ACCEPTABLE</v>
      </c>
      <c r="J5382" s="33">
        <v>43649.386111111111</v>
      </c>
      <c r="K5382" s="33">
        <v>43649.395138888889</v>
      </c>
      <c r="L5382" s="51">
        <f t="shared" si="693"/>
        <v>9.0277777781011537E-3</v>
      </c>
      <c r="M5382" s="31" t="str">
        <f t="shared" si="695"/>
        <v>TRUE</v>
      </c>
      <c r="N5382" s="31" t="s">
        <v>41</v>
      </c>
      <c r="O5382" s="29" t="s">
        <v>2160</v>
      </c>
      <c r="P5382"/>
      <c r="Q5382"/>
      <c r="R5382"/>
      <c r="S5382"/>
      <c r="T5382"/>
      <c r="U5382"/>
      <c r="V5382"/>
      <c r="W5382"/>
    </row>
    <row r="5383" spans="1:23" ht="27" customHeight="1" thickBot="1" x14ac:dyDescent="0.3">
      <c r="A5383" s="98">
        <v>21207</v>
      </c>
      <c r="B5383" s="78">
        <v>5587</v>
      </c>
      <c r="C5383" s="79" t="s">
        <v>43</v>
      </c>
      <c r="D5383" s="80">
        <v>43649.364583333336</v>
      </c>
      <c r="E5383" s="78" t="s">
        <v>39</v>
      </c>
      <c r="F5383" s="33">
        <v>43649.231944444444</v>
      </c>
      <c r="G5383" s="51">
        <f t="shared" si="691"/>
        <v>0.13263888889196096</v>
      </c>
      <c r="H5383" s="31" t="str">
        <f t="shared" si="692"/>
        <v>ACCEPTABLE</v>
      </c>
      <c r="J5383" s="33">
        <v>43649.427777777775</v>
      </c>
      <c r="K5383" s="33">
        <v>43649.436111111114</v>
      </c>
      <c r="L5383" s="51">
        <f t="shared" si="693"/>
        <v>8.3333333386690356E-3</v>
      </c>
      <c r="M5383" s="31" t="str">
        <f t="shared" si="695"/>
        <v>TRUE</v>
      </c>
      <c r="N5383" s="31" t="s">
        <v>39</v>
      </c>
      <c r="O5383" s="29" t="s">
        <v>398</v>
      </c>
      <c r="P5383"/>
      <c r="Q5383"/>
      <c r="R5383"/>
      <c r="S5383"/>
      <c r="T5383"/>
      <c r="U5383"/>
      <c r="V5383"/>
      <c r="W5383"/>
    </row>
    <row r="5384" spans="1:23" ht="27" customHeight="1" thickBot="1" x14ac:dyDescent="0.3">
      <c r="A5384" s="97">
        <v>21207</v>
      </c>
      <c r="B5384" s="74">
        <v>5588</v>
      </c>
      <c r="C5384" s="75" t="s">
        <v>98</v>
      </c>
      <c r="D5384" s="76">
        <v>43650.006944444445</v>
      </c>
      <c r="E5384" s="74" t="s">
        <v>41</v>
      </c>
      <c r="F5384" s="33">
        <v>43649.790277777778</v>
      </c>
      <c r="G5384" s="51">
        <f t="shared" si="691"/>
        <v>0.21666666666715173</v>
      </c>
      <c r="H5384" s="31" t="str">
        <f t="shared" si="692"/>
        <v>ACCEPTABLE</v>
      </c>
      <c r="J5384" s="33">
        <v>43650.006944444445</v>
      </c>
      <c r="K5384" s="33">
        <v>43650.009027777778</v>
      </c>
      <c r="L5384" s="51">
        <f t="shared" si="693"/>
        <v>2.0833333328482695E-3</v>
      </c>
      <c r="M5384" s="31" t="str">
        <f t="shared" si="695"/>
        <v>TRUE</v>
      </c>
      <c r="N5384" s="31" t="s">
        <v>41</v>
      </c>
      <c r="O5384" s="29" t="s">
        <v>398</v>
      </c>
      <c r="P5384"/>
      <c r="Q5384"/>
      <c r="R5384"/>
      <c r="S5384"/>
      <c r="T5384"/>
      <c r="U5384"/>
      <c r="V5384"/>
      <c r="W5384"/>
    </row>
    <row r="5385" spans="1:23" ht="27" customHeight="1" thickBot="1" x14ac:dyDescent="0.3">
      <c r="A5385" s="97">
        <v>21207</v>
      </c>
      <c r="B5385" s="74">
        <v>5589</v>
      </c>
      <c r="C5385" s="75" t="s">
        <v>2372</v>
      </c>
      <c r="D5385" s="76">
        <v>43650.034722222219</v>
      </c>
      <c r="E5385" s="74" t="s">
        <v>39</v>
      </c>
      <c r="F5385" s="33">
        <v>43649.790277777778</v>
      </c>
      <c r="G5385" s="51">
        <f t="shared" si="691"/>
        <v>0.24444444444088731</v>
      </c>
      <c r="H5385" s="31" t="str">
        <f t="shared" si="692"/>
        <v>ACCEPTABLE</v>
      </c>
      <c r="J5385" s="33">
        <v>43650.113888888889</v>
      </c>
      <c r="K5385" s="33">
        <v>43650.128472222219</v>
      </c>
      <c r="L5385" s="51">
        <f t="shared" si="693"/>
        <v>1.4583333329937886E-2</v>
      </c>
      <c r="M5385" s="31" t="str">
        <f t="shared" si="695"/>
        <v>TRUE</v>
      </c>
      <c r="N5385" s="31" t="s">
        <v>39</v>
      </c>
      <c r="O5385" s="29" t="s">
        <v>2391</v>
      </c>
      <c r="P5385"/>
      <c r="Q5385"/>
      <c r="R5385"/>
      <c r="S5385"/>
      <c r="T5385"/>
      <c r="U5385"/>
      <c r="V5385"/>
      <c r="W5385"/>
    </row>
    <row r="5386" spans="1:23" ht="27" customHeight="1" thickBot="1" x14ac:dyDescent="0.3">
      <c r="A5386" s="97">
        <v>21208</v>
      </c>
      <c r="B5386" s="74">
        <v>5590</v>
      </c>
      <c r="C5386" s="75" t="s">
        <v>1997</v>
      </c>
      <c r="D5386" s="76">
        <v>43650.465277777781</v>
      </c>
      <c r="E5386" s="74" t="s">
        <v>41</v>
      </c>
      <c r="F5386" s="33">
        <v>43650.252083333333</v>
      </c>
      <c r="G5386" s="51">
        <f t="shared" si="691"/>
        <v>0.21319444444816327</v>
      </c>
      <c r="H5386" s="31" t="str">
        <f t="shared" si="692"/>
        <v>ACCEPTABLE</v>
      </c>
      <c r="J5386" s="33">
        <v>43650.463888888888</v>
      </c>
      <c r="K5386" s="33">
        <v>43650.474999999999</v>
      </c>
      <c r="L5386" s="51">
        <f t="shared" si="693"/>
        <v>1.1111111110949423E-2</v>
      </c>
      <c r="M5386" s="31" t="str">
        <f t="shared" si="695"/>
        <v>TRUE</v>
      </c>
      <c r="N5386" s="31" t="s">
        <v>41</v>
      </c>
      <c r="O5386" s="29" t="s">
        <v>1681</v>
      </c>
      <c r="P5386"/>
      <c r="Q5386"/>
      <c r="R5386"/>
      <c r="S5386"/>
      <c r="T5386"/>
      <c r="U5386"/>
      <c r="V5386"/>
      <c r="W5386"/>
    </row>
    <row r="5387" spans="1:23" ht="27" customHeight="1" thickBot="1" x14ac:dyDescent="0.3">
      <c r="A5387" s="97">
        <v>21208</v>
      </c>
      <c r="B5387" s="74">
        <v>5591</v>
      </c>
      <c r="C5387" s="75" t="s">
        <v>2340</v>
      </c>
      <c r="D5387" s="76">
        <v>43650.5</v>
      </c>
      <c r="E5387" s="74" t="s">
        <v>2341</v>
      </c>
      <c r="F5387" s="33">
        <v>43650.252083333333</v>
      </c>
      <c r="G5387" s="51">
        <f t="shared" si="691"/>
        <v>0.24791666666715173</v>
      </c>
      <c r="H5387" s="31" t="str">
        <f t="shared" si="692"/>
        <v>ACCEPTABLE</v>
      </c>
      <c r="I5387" s="108" t="s">
        <v>2392</v>
      </c>
      <c r="J5387" s="33">
        <v>43650.49722222222</v>
      </c>
      <c r="K5387" s="33">
        <v>43650.509027777778</v>
      </c>
      <c r="L5387" s="51">
        <f t="shared" si="693"/>
        <v>1.1805555557657499E-2</v>
      </c>
      <c r="M5387" s="31" t="str">
        <f t="shared" si="695"/>
        <v>TRUE</v>
      </c>
      <c r="N5387" s="31" t="s">
        <v>2341</v>
      </c>
      <c r="O5387" s="29" t="s">
        <v>2393</v>
      </c>
      <c r="P5387"/>
      <c r="Q5387"/>
      <c r="R5387"/>
      <c r="S5387"/>
      <c r="T5387"/>
      <c r="U5387"/>
      <c r="V5387"/>
      <c r="W5387"/>
    </row>
    <row r="5388" spans="1:23" ht="27" customHeight="1" thickBot="1" x14ac:dyDescent="0.3">
      <c r="A5388" s="97">
        <v>21209</v>
      </c>
      <c r="B5388" s="74">
        <v>5592</v>
      </c>
      <c r="C5388" s="75" t="s">
        <v>2372</v>
      </c>
      <c r="D5388" s="76">
        <v>43650.517361111109</v>
      </c>
      <c r="E5388" s="74" t="s">
        <v>39</v>
      </c>
      <c r="F5388" s="33">
        <v>43650.252083333333</v>
      </c>
      <c r="G5388" s="51">
        <f t="shared" si="691"/>
        <v>0.26527777777664596</v>
      </c>
      <c r="H5388" s="31" t="str">
        <f t="shared" si="692"/>
        <v>ACCEPTABLE</v>
      </c>
      <c r="I5388" s="75"/>
      <c r="J5388" s="33">
        <v>43650.520833333336</v>
      </c>
      <c r="K5388" s="33">
        <v>43650.533333333333</v>
      </c>
      <c r="L5388" s="51">
        <f t="shared" si="693"/>
        <v>1.2499999997089617E-2</v>
      </c>
      <c r="M5388" s="31" t="str">
        <f t="shared" si="695"/>
        <v>TRUE</v>
      </c>
      <c r="N5388" s="31" t="s">
        <v>39</v>
      </c>
      <c r="O5388" s="29" t="s">
        <v>2394</v>
      </c>
      <c r="P5388"/>
      <c r="Q5388"/>
      <c r="R5388"/>
      <c r="S5388"/>
      <c r="T5388"/>
      <c r="U5388"/>
      <c r="V5388"/>
      <c r="W5388"/>
    </row>
    <row r="5389" spans="1:23" ht="27" customHeight="1" thickBot="1" x14ac:dyDescent="0.3">
      <c r="A5389" s="97">
        <v>21210</v>
      </c>
      <c r="B5389" s="74">
        <v>5593</v>
      </c>
      <c r="C5389" s="75" t="s">
        <v>2372</v>
      </c>
      <c r="D5389" s="76">
        <v>43650.819444444445</v>
      </c>
      <c r="E5389" s="74" t="s">
        <v>41</v>
      </c>
      <c r="F5389" s="33">
        <v>43650.732638888891</v>
      </c>
      <c r="G5389" s="51">
        <f t="shared" si="691"/>
        <v>8.6805555554747116E-2</v>
      </c>
      <c r="H5389" s="31" t="str">
        <f t="shared" si="692"/>
        <v>ACCEPTABLE</v>
      </c>
      <c r="J5389" s="33">
        <v>43650.825694444444</v>
      </c>
      <c r="K5389" s="33">
        <v>43650.836805555555</v>
      </c>
      <c r="L5389" s="51">
        <f t="shared" si="693"/>
        <v>1.1111111110949423E-2</v>
      </c>
      <c r="M5389" s="31" t="str">
        <f t="shared" si="695"/>
        <v>TRUE</v>
      </c>
      <c r="N5389" s="31" t="s">
        <v>41</v>
      </c>
      <c r="O5389" s="29" t="s">
        <v>2000</v>
      </c>
      <c r="P5389"/>
      <c r="Q5389"/>
      <c r="R5389"/>
      <c r="S5389"/>
      <c r="T5389"/>
      <c r="U5389"/>
      <c r="V5389"/>
      <c r="W5389"/>
    </row>
    <row r="5390" spans="1:23" ht="27" customHeight="1" thickBot="1" x14ac:dyDescent="0.3">
      <c r="A5390" s="97">
        <v>21210</v>
      </c>
      <c r="B5390" s="74">
        <v>5594</v>
      </c>
      <c r="C5390" s="75" t="s">
        <v>98</v>
      </c>
      <c r="D5390" s="76">
        <v>43650.854166666664</v>
      </c>
      <c r="E5390" s="74" t="s">
        <v>39</v>
      </c>
      <c r="F5390" s="33">
        <v>43650.732638888891</v>
      </c>
      <c r="G5390" s="51">
        <f t="shared" si="691"/>
        <v>0.12152777777373558</v>
      </c>
      <c r="H5390" s="31" t="str">
        <f t="shared" si="692"/>
        <v>ACCEPTABLE</v>
      </c>
      <c r="J5390" s="33">
        <v>43650.861111111109</v>
      </c>
      <c r="K5390" s="33">
        <v>43650.869444444441</v>
      </c>
      <c r="L5390" s="51">
        <f t="shared" si="693"/>
        <v>8.333333331393078E-3</v>
      </c>
      <c r="M5390" s="31" t="str">
        <f t="shared" si="695"/>
        <v>TRUE</v>
      </c>
      <c r="N5390" s="31" t="s">
        <v>39</v>
      </c>
      <c r="O5390" s="29" t="s">
        <v>398</v>
      </c>
      <c r="P5390"/>
      <c r="Q5390"/>
      <c r="R5390"/>
      <c r="S5390"/>
      <c r="T5390"/>
      <c r="U5390"/>
      <c r="V5390"/>
      <c r="W5390"/>
    </row>
    <row r="5391" spans="1:23" ht="27" customHeight="1" thickBot="1" x14ac:dyDescent="0.3">
      <c r="A5391" s="97">
        <v>21210</v>
      </c>
      <c r="B5391" s="74">
        <v>5595</v>
      </c>
      <c r="C5391" s="75" t="s">
        <v>51</v>
      </c>
      <c r="D5391" s="76">
        <v>43652.777777777781</v>
      </c>
      <c r="E5391" s="74" t="s">
        <v>41</v>
      </c>
      <c r="F5391" s="33">
        <v>43652.425694444442</v>
      </c>
      <c r="G5391" s="51">
        <f t="shared" si="691"/>
        <v>0.35208333333866904</v>
      </c>
      <c r="H5391" s="31" t="str">
        <f t="shared" si="692"/>
        <v>ACCEPTABLE</v>
      </c>
      <c r="J5391" s="33">
        <v>43652.770833333336</v>
      </c>
      <c r="K5391" s="33">
        <v>43652.777777777781</v>
      </c>
      <c r="L5391" s="51">
        <f t="shared" si="693"/>
        <v>6.9444444452528842E-3</v>
      </c>
      <c r="M5391" s="31" t="str">
        <f t="shared" si="695"/>
        <v>TRUE</v>
      </c>
      <c r="N5391" s="31" t="s">
        <v>41</v>
      </c>
      <c r="O5391" s="29" t="s">
        <v>2395</v>
      </c>
      <c r="P5391"/>
      <c r="Q5391"/>
      <c r="R5391"/>
      <c r="S5391"/>
      <c r="T5391"/>
      <c r="U5391"/>
      <c r="V5391"/>
      <c r="W5391"/>
    </row>
    <row r="5392" spans="1:23" ht="27" customHeight="1" thickBot="1" x14ac:dyDescent="0.3">
      <c r="A5392" s="97">
        <v>21208</v>
      </c>
      <c r="B5392" s="74">
        <v>5596</v>
      </c>
      <c r="C5392" s="75" t="s">
        <v>2396</v>
      </c>
      <c r="D5392" s="76">
        <v>43652.805555555555</v>
      </c>
      <c r="E5392" s="74" t="s">
        <v>39</v>
      </c>
      <c r="F5392" s="33">
        <v>43652.425694444442</v>
      </c>
      <c r="G5392" s="51">
        <f t="shared" si="691"/>
        <v>0.37986111111240461</v>
      </c>
      <c r="H5392" s="31" t="str">
        <f t="shared" si="692"/>
        <v>ACCEPTABLE</v>
      </c>
      <c r="J5392" s="33">
        <v>43652.804166666669</v>
      </c>
      <c r="K5392" s="33">
        <v>43652.816666666666</v>
      </c>
      <c r="L5392" s="51">
        <f t="shared" si="693"/>
        <v>1.2499999997089617E-2</v>
      </c>
      <c r="M5392" s="31" t="str">
        <f t="shared" si="695"/>
        <v>TRUE</v>
      </c>
      <c r="N5392" s="31" t="s">
        <v>39</v>
      </c>
      <c r="O5392" s="29" t="s">
        <v>2397</v>
      </c>
      <c r="P5392"/>
      <c r="Q5392"/>
      <c r="R5392"/>
      <c r="S5392"/>
      <c r="T5392"/>
      <c r="U5392"/>
      <c r="V5392"/>
      <c r="W5392"/>
    </row>
    <row r="5393" spans="1:23" ht="27" customHeight="1" thickBot="1" x14ac:dyDescent="0.3">
      <c r="A5393" s="97">
        <v>21211</v>
      </c>
      <c r="B5393" s="74">
        <v>5597</v>
      </c>
      <c r="C5393" s="75" t="s">
        <v>2372</v>
      </c>
      <c r="D5393" s="76">
        <v>43652.854166666664</v>
      </c>
      <c r="E5393" s="74" t="s">
        <v>41</v>
      </c>
      <c r="F5393" s="33">
        <v>43652.425694444442</v>
      </c>
      <c r="G5393" s="51">
        <f t="shared" ref="G5393:G5446" si="696">IF(D5393="","",D5393-F5393)</f>
        <v>0.42847222222189885</v>
      </c>
      <c r="H5393" s="31" t="str">
        <f t="shared" ref="H5393:H5446" si="697">IF(D5393-F5393&lt;0,"TOO LATE",IF(G5393="","",IF(OR(DAY(D5393-F5393)&gt;1,AND(HOUR(D5393-F5393)&gt;HOUR("0:59"),(SIGN(D5393-F5393)=1))),"ACCEPTABLE","TOO LATE")))</f>
        <v>ACCEPTABLE</v>
      </c>
      <c r="J5393" s="33">
        <v>43652.848611111112</v>
      </c>
      <c r="K5393" s="33">
        <v>43652.864583333336</v>
      </c>
      <c r="L5393" s="51">
        <f t="shared" ref="L5393:L5443" si="698">IF(OR(K5393="",J5393=""), "Incomplete Data", K5393-J5393)</f>
        <v>1.5972222223354038E-2</v>
      </c>
      <c r="M5393" s="31" t="str">
        <f t="shared" ref="M5393:M5443" si="699">_xlfn.IFS(OR(J5393=0,K5393=0,L5393=""), "Incomplete Data", OR(L5393&gt;$M$5,L5393&lt;-$M$5),"FALSE",  OR(L5393&lt;=$M$5,L5393&gt;-$M$5), "TRUE")</f>
        <v>TRUE</v>
      </c>
      <c r="N5393" s="31" t="s">
        <v>41</v>
      </c>
      <c r="O5393" s="29" t="s">
        <v>2398</v>
      </c>
      <c r="P5393"/>
      <c r="Q5393"/>
      <c r="R5393"/>
      <c r="S5393"/>
      <c r="T5393"/>
      <c r="U5393"/>
      <c r="V5393"/>
      <c r="W5393"/>
    </row>
    <row r="5394" spans="1:23" ht="27" customHeight="1" thickBot="1" x14ac:dyDescent="0.3">
      <c r="A5394" s="97">
        <v>21211</v>
      </c>
      <c r="B5394" s="74">
        <v>5598</v>
      </c>
      <c r="C5394" s="75" t="s">
        <v>2372</v>
      </c>
      <c r="D5394" s="76">
        <v>43652.871527777781</v>
      </c>
      <c r="E5394" s="74" t="s">
        <v>39</v>
      </c>
      <c r="F5394" s="33">
        <v>43652.425694444442</v>
      </c>
      <c r="G5394" s="51">
        <f t="shared" si="696"/>
        <v>0.44583333333866904</v>
      </c>
      <c r="H5394" s="31" t="str">
        <f t="shared" si="697"/>
        <v>ACCEPTABLE</v>
      </c>
      <c r="J5394" s="33">
        <v>43652.881944444445</v>
      </c>
      <c r="K5394" s="33">
        <v>43652.893055555556</v>
      </c>
      <c r="L5394" s="51">
        <f t="shared" si="698"/>
        <v>1.1111111110949423E-2</v>
      </c>
      <c r="M5394" s="31" t="str">
        <f t="shared" si="699"/>
        <v>TRUE</v>
      </c>
      <c r="N5394" s="31" t="s">
        <v>39</v>
      </c>
      <c r="O5394" s="29" t="s">
        <v>2398</v>
      </c>
      <c r="P5394"/>
      <c r="Q5394"/>
      <c r="R5394"/>
      <c r="S5394"/>
      <c r="T5394"/>
      <c r="U5394"/>
      <c r="V5394"/>
      <c r="W5394"/>
    </row>
    <row r="5395" spans="1:23" ht="27" customHeight="1" thickBot="1" x14ac:dyDescent="0.3">
      <c r="A5395" s="97">
        <v>21212</v>
      </c>
      <c r="B5395" s="74">
        <v>5599</v>
      </c>
      <c r="C5395" s="75" t="s">
        <v>2372</v>
      </c>
      <c r="D5395" s="76">
        <v>43653.850694444445</v>
      </c>
      <c r="E5395" s="74" t="s">
        <v>41</v>
      </c>
      <c r="F5395" s="33">
        <v>43653.700694444444</v>
      </c>
      <c r="G5395" s="51">
        <f t="shared" si="696"/>
        <v>0.15000000000145519</v>
      </c>
      <c r="H5395" s="31" t="str">
        <f t="shared" si="697"/>
        <v>ACCEPTABLE</v>
      </c>
      <c r="J5395" s="33">
        <v>43653.834027777775</v>
      </c>
      <c r="K5395" s="33">
        <v>43653.844444444447</v>
      </c>
      <c r="L5395" s="51">
        <f t="shared" si="698"/>
        <v>1.0416666671517305E-2</v>
      </c>
      <c r="M5395" s="31" t="str">
        <f t="shared" si="699"/>
        <v>TRUE</v>
      </c>
      <c r="N5395" s="31" t="s">
        <v>41</v>
      </c>
      <c r="O5395" s="29" t="s">
        <v>2081</v>
      </c>
      <c r="P5395"/>
      <c r="Q5395"/>
      <c r="R5395"/>
      <c r="S5395"/>
      <c r="T5395"/>
      <c r="U5395"/>
      <c r="V5395"/>
      <c r="W5395"/>
    </row>
    <row r="5396" spans="1:23" ht="27" customHeight="1" thickBot="1" x14ac:dyDescent="0.3">
      <c r="A5396" s="97">
        <v>21212</v>
      </c>
      <c r="B5396" s="74">
        <v>5600</v>
      </c>
      <c r="C5396" s="75" t="s">
        <v>2372</v>
      </c>
      <c r="D5396" s="76">
        <v>43653.878472222219</v>
      </c>
      <c r="E5396" s="74" t="s">
        <v>39</v>
      </c>
      <c r="F5396" s="33">
        <v>43653.700694444444</v>
      </c>
      <c r="G5396" s="51">
        <f t="shared" si="696"/>
        <v>0.17777777777519077</v>
      </c>
      <c r="H5396" s="31" t="str">
        <f t="shared" si="697"/>
        <v>ACCEPTABLE</v>
      </c>
      <c r="J5396" s="33">
        <v>43653.857638888891</v>
      </c>
      <c r="K5396" s="33">
        <v>43653.867361111108</v>
      </c>
      <c r="L5396" s="51">
        <f t="shared" si="698"/>
        <v>9.7222222175332718E-3</v>
      </c>
      <c r="M5396" s="31" t="str">
        <f t="shared" si="699"/>
        <v>TRUE</v>
      </c>
      <c r="N5396" s="31" t="s">
        <v>39</v>
      </c>
      <c r="O5396" s="29" t="s">
        <v>2081</v>
      </c>
      <c r="P5396"/>
      <c r="Q5396"/>
      <c r="R5396"/>
      <c r="S5396"/>
      <c r="T5396"/>
      <c r="U5396"/>
      <c r="V5396"/>
      <c r="W5396"/>
    </row>
    <row r="5397" spans="1:23" ht="27" customHeight="1" thickBot="1" x14ac:dyDescent="0.3">
      <c r="A5397" s="97">
        <v>21213</v>
      </c>
      <c r="B5397" s="74">
        <v>5601</v>
      </c>
      <c r="C5397" s="75" t="s">
        <v>1997</v>
      </c>
      <c r="D5397" s="76">
        <v>43654.538194444445</v>
      </c>
      <c r="E5397" s="74" t="s">
        <v>41</v>
      </c>
      <c r="F5397" s="33">
        <v>43654.288888888892</v>
      </c>
      <c r="G5397" s="51">
        <f t="shared" si="696"/>
        <v>0.24930555555329192</v>
      </c>
      <c r="H5397" s="31" t="str">
        <f t="shared" si="697"/>
        <v>ACCEPTABLE</v>
      </c>
      <c r="J5397" s="33">
        <v>43654.532638888886</v>
      </c>
      <c r="K5397" s="33">
        <v>43654.542361111111</v>
      </c>
      <c r="L5397" s="51">
        <f t="shared" si="698"/>
        <v>9.7222222248092294E-3</v>
      </c>
      <c r="M5397" s="31" t="str">
        <f t="shared" si="699"/>
        <v>TRUE</v>
      </c>
      <c r="N5397" s="31" t="s">
        <v>41</v>
      </c>
      <c r="O5397" s="29" t="s">
        <v>1590</v>
      </c>
      <c r="P5397"/>
      <c r="Q5397"/>
      <c r="R5397"/>
      <c r="S5397"/>
      <c r="T5397"/>
      <c r="U5397"/>
      <c r="V5397"/>
      <c r="W5397"/>
    </row>
    <row r="5398" spans="1:23" ht="27" customHeight="1" thickBot="1" x14ac:dyDescent="0.3">
      <c r="A5398" s="97">
        <v>21213</v>
      </c>
      <c r="B5398" s="74">
        <v>5602</v>
      </c>
      <c r="C5398" s="75" t="s">
        <v>51</v>
      </c>
      <c r="D5398" s="76">
        <v>43654.572916666664</v>
      </c>
      <c r="E5398" s="74" t="s">
        <v>39</v>
      </c>
      <c r="F5398" s="33">
        <v>43654.288888888892</v>
      </c>
      <c r="G5398" s="51">
        <f t="shared" si="696"/>
        <v>0.28402777777228039</v>
      </c>
      <c r="H5398" s="31" t="str">
        <f t="shared" si="697"/>
        <v>ACCEPTABLE</v>
      </c>
      <c r="J5398" s="33">
        <v>43654.56527777778</v>
      </c>
      <c r="K5398" s="33">
        <v>43654.573611111111</v>
      </c>
      <c r="L5398" s="51">
        <f t="shared" si="698"/>
        <v>8.333333331393078E-3</v>
      </c>
      <c r="M5398" s="31" t="str">
        <f t="shared" si="699"/>
        <v>TRUE</v>
      </c>
      <c r="N5398" s="31" t="s">
        <v>39</v>
      </c>
      <c r="O5398" s="29" t="s">
        <v>485</v>
      </c>
      <c r="P5398"/>
      <c r="Q5398"/>
      <c r="R5398"/>
      <c r="S5398"/>
      <c r="T5398"/>
      <c r="U5398"/>
      <c r="V5398"/>
      <c r="W5398"/>
    </row>
    <row r="5399" spans="1:23" ht="27" customHeight="1" thickBot="1" x14ac:dyDescent="0.3">
      <c r="A5399" s="97">
        <v>21215</v>
      </c>
      <c r="B5399" s="74">
        <v>5603</v>
      </c>
      <c r="C5399" s="75" t="s">
        <v>2314</v>
      </c>
      <c r="D5399" s="76">
        <v>43655.798611111109</v>
      </c>
      <c r="E5399" s="74" t="s">
        <v>41</v>
      </c>
      <c r="F5399" s="33">
        <v>43655.280555555553</v>
      </c>
      <c r="G5399" s="51">
        <f t="shared" si="696"/>
        <v>0.51805555555620231</v>
      </c>
      <c r="H5399" s="31" t="str">
        <f t="shared" si="697"/>
        <v>ACCEPTABLE</v>
      </c>
      <c r="J5399" s="33">
        <v>43655.788888888892</v>
      </c>
      <c r="K5399" s="33">
        <v>43655.800694444442</v>
      </c>
      <c r="L5399" s="51">
        <f t="shared" si="698"/>
        <v>1.1805555550381541E-2</v>
      </c>
      <c r="M5399" s="31" t="str">
        <f t="shared" si="699"/>
        <v>TRUE</v>
      </c>
      <c r="N5399" s="31" t="s">
        <v>41</v>
      </c>
      <c r="O5399" s="29" t="s">
        <v>1756</v>
      </c>
      <c r="P5399"/>
      <c r="Q5399"/>
      <c r="R5399"/>
      <c r="S5399"/>
      <c r="T5399"/>
      <c r="U5399"/>
      <c r="V5399"/>
      <c r="W5399"/>
    </row>
    <row r="5400" spans="1:23" ht="27" customHeight="1" thickBot="1" x14ac:dyDescent="0.3">
      <c r="A5400" s="97">
        <v>21215</v>
      </c>
      <c r="B5400" s="74">
        <v>5604</v>
      </c>
      <c r="C5400" s="75" t="s">
        <v>43</v>
      </c>
      <c r="D5400" s="76">
        <v>43655.833333333336</v>
      </c>
      <c r="E5400" s="74" t="s">
        <v>39</v>
      </c>
      <c r="F5400" s="33">
        <v>43655.280555555553</v>
      </c>
      <c r="G5400" s="51">
        <f t="shared" si="696"/>
        <v>0.55277777778246673</v>
      </c>
      <c r="H5400" s="31" t="str">
        <f t="shared" si="697"/>
        <v>ACCEPTABLE</v>
      </c>
      <c r="J5400" s="33">
        <v>43655.826388888891</v>
      </c>
      <c r="K5400" s="33">
        <v>43655.833333333336</v>
      </c>
      <c r="L5400" s="51">
        <f t="shared" si="698"/>
        <v>6.9444444452528842E-3</v>
      </c>
      <c r="M5400" s="31" t="str">
        <f t="shared" si="699"/>
        <v>TRUE</v>
      </c>
      <c r="N5400" s="31" t="s">
        <v>39</v>
      </c>
      <c r="O5400" s="29" t="s">
        <v>398</v>
      </c>
      <c r="P5400"/>
      <c r="Q5400"/>
      <c r="R5400"/>
      <c r="S5400"/>
      <c r="T5400"/>
      <c r="U5400"/>
      <c r="V5400"/>
      <c r="W5400"/>
    </row>
    <row r="5401" spans="1:23" ht="27" customHeight="1" thickBot="1" x14ac:dyDescent="0.3">
      <c r="A5401" s="97">
        <v>21214</v>
      </c>
      <c r="B5401" s="74">
        <v>5605</v>
      </c>
      <c r="C5401" s="75" t="s">
        <v>2314</v>
      </c>
      <c r="D5401" s="76">
        <v>43656.149305555555</v>
      </c>
      <c r="E5401" s="74" t="s">
        <v>41</v>
      </c>
      <c r="F5401" s="33">
        <v>43655.643750000003</v>
      </c>
      <c r="G5401" s="51">
        <f t="shared" si="696"/>
        <v>0.50555555555183673</v>
      </c>
      <c r="H5401" s="31" t="str">
        <f t="shared" si="697"/>
        <v>ACCEPTABLE</v>
      </c>
      <c r="J5401" s="33">
        <v>43656.169444444444</v>
      </c>
      <c r="K5401" s="33">
        <v>43656.178472222222</v>
      </c>
      <c r="L5401" s="51">
        <f t="shared" si="698"/>
        <v>9.0277777781011537E-3</v>
      </c>
      <c r="M5401" s="31" t="str">
        <f t="shared" si="699"/>
        <v>TRUE</v>
      </c>
      <c r="N5401" s="31" t="s">
        <v>41</v>
      </c>
      <c r="O5401" s="29" t="s">
        <v>2399</v>
      </c>
      <c r="P5401"/>
      <c r="Q5401"/>
      <c r="R5401"/>
      <c r="S5401"/>
      <c r="T5401"/>
      <c r="U5401"/>
      <c r="V5401"/>
      <c r="W5401"/>
    </row>
    <row r="5402" spans="1:23" ht="27" customHeight="1" thickBot="1" x14ac:dyDescent="0.3">
      <c r="A5402" s="97">
        <v>21213</v>
      </c>
      <c r="B5402" s="74">
        <v>5606</v>
      </c>
      <c r="C5402" s="75" t="s">
        <v>2349</v>
      </c>
      <c r="D5402" s="76">
        <v>43656.173611111109</v>
      </c>
      <c r="E5402" s="74" t="s">
        <v>2341</v>
      </c>
      <c r="F5402" s="33">
        <v>43655.643750000003</v>
      </c>
      <c r="G5402" s="51">
        <f t="shared" si="696"/>
        <v>0.52986111110658385</v>
      </c>
      <c r="H5402" s="31" t="str">
        <f t="shared" si="697"/>
        <v>ACCEPTABLE</v>
      </c>
      <c r="I5402" s="187" t="s">
        <v>2400</v>
      </c>
      <c r="J5402" s="33">
        <v>43656.201388888891</v>
      </c>
      <c r="K5402" s="33">
        <v>43656.211805555555</v>
      </c>
      <c r="L5402" s="51">
        <f t="shared" si="698"/>
        <v>1.0416666664241347E-2</v>
      </c>
      <c r="M5402" s="31" t="str">
        <f t="shared" si="699"/>
        <v>TRUE</v>
      </c>
      <c r="N5402" s="31" t="s">
        <v>2341</v>
      </c>
      <c r="O5402" s="29" t="s">
        <v>2401</v>
      </c>
      <c r="P5402"/>
      <c r="Q5402"/>
      <c r="R5402"/>
      <c r="S5402"/>
      <c r="T5402"/>
      <c r="U5402"/>
      <c r="V5402"/>
      <c r="W5402"/>
    </row>
    <row r="5403" spans="1:23" ht="27" customHeight="1" thickBot="1" x14ac:dyDescent="0.3">
      <c r="A5403" s="98">
        <v>21215</v>
      </c>
      <c r="B5403" s="78">
        <v>5608</v>
      </c>
      <c r="C5403" s="79" t="s">
        <v>43</v>
      </c>
      <c r="D5403" s="80">
        <v>43656.25</v>
      </c>
      <c r="E5403" s="78" t="s">
        <v>39</v>
      </c>
      <c r="F5403" s="33">
        <v>43655.643750000003</v>
      </c>
      <c r="G5403" s="51">
        <f t="shared" si="696"/>
        <v>0.60624999999708962</v>
      </c>
      <c r="H5403" s="31" t="str">
        <f t="shared" si="697"/>
        <v>ACCEPTABLE</v>
      </c>
      <c r="J5403" s="33">
        <v>43656.246527777781</v>
      </c>
      <c r="K5403" s="33">
        <v>43656.254861111112</v>
      </c>
      <c r="L5403" s="51">
        <f t="shared" si="698"/>
        <v>8.333333331393078E-3</v>
      </c>
      <c r="M5403" s="31" t="str">
        <f t="shared" si="699"/>
        <v>TRUE</v>
      </c>
      <c r="N5403" s="31" t="s">
        <v>39</v>
      </c>
      <c r="O5403" s="29" t="s">
        <v>2113</v>
      </c>
      <c r="P5403"/>
      <c r="Q5403"/>
      <c r="R5403"/>
      <c r="S5403"/>
      <c r="T5403"/>
      <c r="U5403"/>
      <c r="V5403"/>
      <c r="W5403"/>
    </row>
    <row r="5404" spans="1:23" ht="27" customHeight="1" thickBot="1" x14ac:dyDescent="0.3">
      <c r="A5404" s="97">
        <v>21216</v>
      </c>
      <c r="B5404" s="74">
        <v>5609</v>
      </c>
      <c r="C5404" s="75" t="s">
        <v>1997</v>
      </c>
      <c r="D5404" s="76">
        <v>43656.840277777781</v>
      </c>
      <c r="E5404" s="74" t="s">
        <v>41</v>
      </c>
      <c r="F5404" s="33">
        <v>43656.210416666669</v>
      </c>
      <c r="G5404" s="51">
        <f t="shared" si="696"/>
        <v>0.62986111111240461</v>
      </c>
      <c r="H5404" s="31" t="str">
        <f t="shared" si="697"/>
        <v>ACCEPTABLE</v>
      </c>
      <c r="J5404" s="33">
        <v>43656.829861111109</v>
      </c>
      <c r="K5404" s="33">
        <v>43656.84375</v>
      </c>
      <c r="L5404" s="51">
        <f t="shared" si="698"/>
        <v>1.3888888890505768E-2</v>
      </c>
      <c r="M5404" s="31" t="str">
        <f t="shared" si="699"/>
        <v>TRUE</v>
      </c>
      <c r="N5404" s="31" t="s">
        <v>41</v>
      </c>
      <c r="O5404" s="29" t="s">
        <v>2402</v>
      </c>
      <c r="P5404"/>
      <c r="Q5404"/>
      <c r="R5404"/>
      <c r="S5404"/>
      <c r="T5404"/>
      <c r="U5404"/>
      <c r="V5404"/>
      <c r="W5404"/>
    </row>
    <row r="5405" spans="1:23" ht="27" customHeight="1" thickBot="1" x14ac:dyDescent="0.3">
      <c r="A5405" s="97">
        <v>21216</v>
      </c>
      <c r="B5405" s="74">
        <v>5610</v>
      </c>
      <c r="C5405" s="75" t="s">
        <v>99</v>
      </c>
      <c r="D5405" s="76">
        <v>43656.875</v>
      </c>
      <c r="E5405" s="74" t="s">
        <v>39</v>
      </c>
      <c r="F5405" s="33">
        <v>43656.210416666669</v>
      </c>
      <c r="G5405" s="51">
        <f t="shared" si="696"/>
        <v>0.66458333333139308</v>
      </c>
      <c r="H5405" s="31" t="str">
        <f t="shared" si="697"/>
        <v>ACCEPTABLE</v>
      </c>
      <c r="J5405" s="33">
        <v>43656.886805555558</v>
      </c>
      <c r="K5405" s="33">
        <v>43656.895138888889</v>
      </c>
      <c r="L5405" s="51">
        <f t="shared" si="698"/>
        <v>8.333333331393078E-3</v>
      </c>
      <c r="M5405" s="31" t="str">
        <f t="shared" si="699"/>
        <v>TRUE</v>
      </c>
      <c r="N5405" s="31" t="s">
        <v>39</v>
      </c>
      <c r="O5405" s="29" t="s">
        <v>2403</v>
      </c>
      <c r="P5405"/>
      <c r="Q5405"/>
      <c r="R5405"/>
      <c r="S5405"/>
      <c r="T5405"/>
      <c r="U5405"/>
      <c r="V5405"/>
      <c r="W5405"/>
    </row>
    <row r="5406" spans="1:23" ht="27" customHeight="1" thickBot="1" x14ac:dyDescent="0.3">
      <c r="A5406" s="97">
        <v>21215</v>
      </c>
      <c r="B5406" s="74">
        <v>5611</v>
      </c>
      <c r="C5406" s="75" t="s">
        <v>98</v>
      </c>
      <c r="D5406" s="76">
        <v>43657.090277777781</v>
      </c>
      <c r="E5406" s="74" t="s">
        <v>41</v>
      </c>
      <c r="F5406" s="33">
        <v>43656.777083333334</v>
      </c>
      <c r="G5406" s="51">
        <f t="shared" si="696"/>
        <v>0.31319444444670808</v>
      </c>
      <c r="H5406" s="31" t="str">
        <f t="shared" si="697"/>
        <v>ACCEPTABLE</v>
      </c>
      <c r="J5406" s="33">
        <v>43657.091666666667</v>
      </c>
      <c r="K5406" s="33">
        <v>43657.1</v>
      </c>
      <c r="L5406" s="51">
        <f t="shared" si="698"/>
        <v>8.333333331393078E-3</v>
      </c>
      <c r="M5406" s="31" t="str">
        <f t="shared" si="699"/>
        <v>TRUE</v>
      </c>
      <c r="N5406" s="31" t="s">
        <v>41</v>
      </c>
      <c r="O5406" s="29" t="s">
        <v>398</v>
      </c>
      <c r="P5406"/>
      <c r="Q5406"/>
      <c r="R5406"/>
      <c r="S5406"/>
      <c r="T5406"/>
      <c r="U5406"/>
      <c r="V5406"/>
      <c r="W5406"/>
    </row>
    <row r="5407" spans="1:23" ht="27" customHeight="1" thickBot="1" x14ac:dyDescent="0.3">
      <c r="A5407" s="97">
        <v>21215</v>
      </c>
      <c r="B5407" s="74">
        <v>5612</v>
      </c>
      <c r="C5407" s="75" t="s">
        <v>2372</v>
      </c>
      <c r="D5407" s="76">
        <v>43657.118055555555</v>
      </c>
      <c r="E5407" s="74" t="s">
        <v>39</v>
      </c>
      <c r="F5407" s="33">
        <v>43656.777083333334</v>
      </c>
      <c r="G5407" s="51">
        <f t="shared" si="696"/>
        <v>0.34097222222044365</v>
      </c>
      <c r="H5407" s="31" t="str">
        <f t="shared" si="697"/>
        <v>ACCEPTABLE</v>
      </c>
      <c r="J5407" s="33">
        <v>43657.129861111112</v>
      </c>
      <c r="K5407" s="33">
        <v>43657.13958333333</v>
      </c>
      <c r="L5407" s="51">
        <f t="shared" si="698"/>
        <v>9.7222222175332718E-3</v>
      </c>
      <c r="M5407" s="31" t="str">
        <f t="shared" si="699"/>
        <v>TRUE</v>
      </c>
      <c r="N5407" s="31" t="s">
        <v>39</v>
      </c>
      <c r="O5407" s="29" t="s">
        <v>2404</v>
      </c>
      <c r="P5407"/>
      <c r="Q5407"/>
      <c r="R5407"/>
      <c r="S5407"/>
      <c r="T5407"/>
      <c r="U5407"/>
      <c r="V5407"/>
      <c r="W5407"/>
    </row>
    <row r="5408" spans="1:23" ht="27" customHeight="1" thickBot="1" x14ac:dyDescent="0.3">
      <c r="A5408" s="97">
        <v>21217</v>
      </c>
      <c r="B5408" s="74">
        <v>5613</v>
      </c>
      <c r="C5408" s="75" t="s">
        <v>2314</v>
      </c>
      <c r="D5408" s="76">
        <v>43657.413194444445</v>
      </c>
      <c r="E5408" s="74" t="s">
        <v>41</v>
      </c>
      <c r="F5408" s="33">
        <v>43656.777083333334</v>
      </c>
      <c r="G5408" s="51">
        <f t="shared" si="696"/>
        <v>0.63611111111094942</v>
      </c>
      <c r="H5408" s="31" t="str">
        <f t="shared" si="697"/>
        <v>ACCEPTABLE</v>
      </c>
      <c r="J5408" s="33">
        <v>43657.425000000003</v>
      </c>
      <c r="K5408" s="33">
        <v>43657.43472222222</v>
      </c>
      <c r="L5408" s="51">
        <f t="shared" si="698"/>
        <v>9.7222222175332718E-3</v>
      </c>
      <c r="M5408" s="31" t="str">
        <f t="shared" si="699"/>
        <v>TRUE</v>
      </c>
      <c r="N5408" s="31" t="s">
        <v>41</v>
      </c>
      <c r="O5408" s="29" t="s">
        <v>2405</v>
      </c>
      <c r="P5408"/>
      <c r="Q5408"/>
      <c r="R5408"/>
      <c r="S5408"/>
      <c r="T5408"/>
      <c r="U5408"/>
      <c r="V5408"/>
      <c r="W5408"/>
    </row>
    <row r="5409" spans="1:23" ht="27" customHeight="1" thickBot="1" x14ac:dyDescent="0.3">
      <c r="A5409" s="97">
        <v>21216</v>
      </c>
      <c r="B5409" s="74">
        <v>5615</v>
      </c>
      <c r="C5409" s="75" t="s">
        <v>53</v>
      </c>
      <c r="D5409" s="76">
        <v>43657.486111111109</v>
      </c>
      <c r="E5409" s="74" t="s">
        <v>41</v>
      </c>
      <c r="F5409" s="33">
        <v>43657.365972222222</v>
      </c>
      <c r="G5409" s="51">
        <f t="shared" si="696"/>
        <v>0.12013888888759539</v>
      </c>
      <c r="H5409" s="31" t="str">
        <f t="shared" si="697"/>
        <v>ACCEPTABLE</v>
      </c>
      <c r="J5409" s="33">
        <v>43657.484722222223</v>
      </c>
      <c r="K5409" s="33">
        <v>43657.493055555555</v>
      </c>
      <c r="L5409" s="51">
        <f t="shared" si="698"/>
        <v>8.333333331393078E-3</v>
      </c>
      <c r="M5409" s="31" t="str">
        <f t="shared" si="699"/>
        <v>TRUE</v>
      </c>
      <c r="N5409" s="31" t="s">
        <v>41</v>
      </c>
      <c r="O5409" s="29" t="s">
        <v>2406</v>
      </c>
      <c r="P5409"/>
      <c r="Q5409"/>
      <c r="R5409"/>
      <c r="S5409"/>
      <c r="T5409"/>
      <c r="U5409"/>
      <c r="V5409"/>
      <c r="W5409"/>
    </row>
    <row r="5410" spans="1:23" ht="27" customHeight="1" thickBot="1" x14ac:dyDescent="0.3">
      <c r="A5410" s="97">
        <v>21216</v>
      </c>
      <c r="B5410" s="74">
        <v>5616</v>
      </c>
      <c r="C5410" s="75" t="s">
        <v>178</v>
      </c>
      <c r="D5410" s="76">
        <v>43657.534722222219</v>
      </c>
      <c r="E5410" s="74" t="s">
        <v>39</v>
      </c>
      <c r="F5410" s="33">
        <v>43657.365972222222</v>
      </c>
      <c r="G5410" s="51">
        <f t="shared" si="696"/>
        <v>0.16874999999708962</v>
      </c>
      <c r="H5410" s="31" t="str">
        <f t="shared" si="697"/>
        <v>ACCEPTABLE</v>
      </c>
      <c r="J5410" s="33">
        <v>43657.541666666664</v>
      </c>
      <c r="K5410" s="33">
        <v>43657.549305555556</v>
      </c>
      <c r="L5410" s="51">
        <f t="shared" si="698"/>
        <v>7.6388888919609599E-3</v>
      </c>
      <c r="M5410" s="31" t="str">
        <f t="shared" si="699"/>
        <v>TRUE</v>
      </c>
      <c r="N5410" s="31" t="s">
        <v>39</v>
      </c>
      <c r="O5410" s="29" t="s">
        <v>2407</v>
      </c>
      <c r="P5410"/>
      <c r="Q5410"/>
      <c r="R5410"/>
      <c r="S5410"/>
      <c r="T5410"/>
      <c r="U5410"/>
      <c r="V5410"/>
      <c r="W5410"/>
    </row>
    <row r="5411" spans="1:23" ht="27" customHeight="1" thickBot="1" x14ac:dyDescent="0.3">
      <c r="A5411" s="98">
        <v>21219</v>
      </c>
      <c r="B5411" s="78">
        <v>5617</v>
      </c>
      <c r="C5411" s="79" t="s">
        <v>2408</v>
      </c>
      <c r="D5411" s="80">
        <v>43658.375</v>
      </c>
      <c r="E5411" s="78" t="s">
        <v>41</v>
      </c>
      <c r="F5411" s="33">
        <v>43658.359722222223</v>
      </c>
      <c r="G5411" s="51">
        <f t="shared" si="696"/>
        <v>1.5277777776645962E-2</v>
      </c>
      <c r="H5411" s="31" t="str">
        <f t="shared" si="697"/>
        <v>TOO LATE</v>
      </c>
      <c r="J5411" s="33">
        <v>43658.381944444445</v>
      </c>
      <c r="K5411" s="33">
        <v>43658.38958333333</v>
      </c>
      <c r="L5411" s="51">
        <f t="shared" si="698"/>
        <v>7.6388888846850023E-3</v>
      </c>
      <c r="M5411" s="31" t="str">
        <f t="shared" si="699"/>
        <v>TRUE</v>
      </c>
      <c r="N5411" s="31" t="s">
        <v>41</v>
      </c>
      <c r="O5411" s="29" t="s">
        <v>1730</v>
      </c>
      <c r="P5411"/>
      <c r="Q5411"/>
      <c r="R5411"/>
      <c r="S5411"/>
      <c r="T5411"/>
      <c r="U5411"/>
      <c r="V5411"/>
      <c r="W5411"/>
    </row>
    <row r="5412" spans="1:23" ht="27" customHeight="1" thickBot="1" x14ac:dyDescent="0.3">
      <c r="A5412" s="97">
        <v>21219</v>
      </c>
      <c r="B5412" s="74">
        <v>5618</v>
      </c>
      <c r="C5412" s="75" t="s">
        <v>2408</v>
      </c>
      <c r="D5412" s="76">
        <v>43658.40625</v>
      </c>
      <c r="E5412" s="74" t="s">
        <v>39</v>
      </c>
      <c r="F5412" s="33">
        <v>43658.359722222223</v>
      </c>
      <c r="G5412" s="51">
        <f t="shared" si="696"/>
        <v>4.6527777776645962E-2</v>
      </c>
      <c r="H5412" s="31" t="str">
        <f t="shared" si="697"/>
        <v>ACCEPTABLE</v>
      </c>
      <c r="J5412" s="33">
        <v>43658.400000000001</v>
      </c>
      <c r="K5412" s="33">
        <v>43658.40902777778</v>
      </c>
      <c r="L5412" s="51">
        <f t="shared" si="698"/>
        <v>9.0277777781011537E-3</v>
      </c>
      <c r="M5412" s="31" t="str">
        <f t="shared" si="699"/>
        <v>TRUE</v>
      </c>
      <c r="N5412" s="31" t="s">
        <v>39</v>
      </c>
      <c r="O5412" s="29" t="s">
        <v>1730</v>
      </c>
      <c r="P5412"/>
      <c r="Q5412"/>
      <c r="R5412"/>
      <c r="S5412"/>
      <c r="T5412"/>
      <c r="U5412"/>
      <c r="V5412"/>
      <c r="W5412"/>
    </row>
    <row r="5413" spans="1:23" ht="27" customHeight="1" thickBot="1" x14ac:dyDescent="0.3">
      <c r="A5413" s="97">
        <v>21216</v>
      </c>
      <c r="B5413" s="74">
        <v>5619</v>
      </c>
      <c r="C5413" s="75" t="s">
        <v>99</v>
      </c>
      <c r="D5413" s="76">
        <v>43658.548611111109</v>
      </c>
      <c r="E5413" s="74" t="s">
        <v>41</v>
      </c>
      <c r="F5413" s="33">
        <v>43658.26458333333</v>
      </c>
      <c r="G5413" s="51">
        <f t="shared" si="696"/>
        <v>0.28402777777955635</v>
      </c>
      <c r="H5413" s="31" t="str">
        <f t="shared" si="697"/>
        <v>ACCEPTABLE</v>
      </c>
      <c r="J5413" s="33">
        <v>43658.549305555556</v>
      </c>
      <c r="K5413" s="33">
        <v>43658.557638888888</v>
      </c>
      <c r="L5413" s="51">
        <f t="shared" si="698"/>
        <v>8.333333331393078E-3</v>
      </c>
      <c r="M5413" s="31" t="str">
        <f t="shared" si="699"/>
        <v>TRUE</v>
      </c>
      <c r="N5413" s="31" t="s">
        <v>41</v>
      </c>
      <c r="O5413" s="29" t="s">
        <v>2409</v>
      </c>
      <c r="P5413"/>
      <c r="Q5413"/>
      <c r="R5413"/>
      <c r="S5413"/>
      <c r="T5413"/>
      <c r="U5413"/>
      <c r="V5413"/>
      <c r="W5413"/>
    </row>
    <row r="5414" spans="1:23" ht="27" customHeight="1" thickBot="1" x14ac:dyDescent="0.3">
      <c r="A5414" s="97">
        <v>21216</v>
      </c>
      <c r="B5414" s="74">
        <v>5620</v>
      </c>
      <c r="C5414" s="75" t="s">
        <v>2119</v>
      </c>
      <c r="D5414" s="76">
        <v>43658.576388888891</v>
      </c>
      <c r="E5414" s="74" t="s">
        <v>39</v>
      </c>
      <c r="F5414" s="33">
        <v>43658.26458333333</v>
      </c>
      <c r="G5414" s="51">
        <f t="shared" si="696"/>
        <v>0.31180555556056788</v>
      </c>
      <c r="H5414" s="31" t="str">
        <f t="shared" si="697"/>
        <v>ACCEPTABLE</v>
      </c>
      <c r="J5414" s="33">
        <v>43658.572916666664</v>
      </c>
      <c r="K5414" s="33">
        <v>43658.585416666669</v>
      </c>
      <c r="L5414" s="51">
        <f t="shared" si="698"/>
        <v>1.2500000004365575E-2</v>
      </c>
      <c r="M5414" s="31" t="str">
        <f t="shared" si="699"/>
        <v>TRUE</v>
      </c>
      <c r="N5414" s="31" t="s">
        <v>39</v>
      </c>
      <c r="O5414" s="29" t="s">
        <v>2409</v>
      </c>
      <c r="P5414"/>
      <c r="Q5414"/>
      <c r="R5414"/>
      <c r="S5414"/>
      <c r="T5414"/>
      <c r="U5414"/>
      <c r="V5414"/>
      <c r="W5414"/>
    </row>
    <row r="5415" spans="1:23" ht="27" customHeight="1" thickBot="1" x14ac:dyDescent="0.3">
      <c r="A5415" s="97">
        <v>21218</v>
      </c>
      <c r="B5415" s="74">
        <v>5625</v>
      </c>
      <c r="C5415" s="75" t="s">
        <v>51</v>
      </c>
      <c r="D5415" s="76">
        <v>43659.173611111109</v>
      </c>
      <c r="E5415" s="74" t="s">
        <v>41</v>
      </c>
      <c r="F5415" s="33">
        <v>43658.693055555559</v>
      </c>
      <c r="G5415" s="51">
        <f t="shared" si="696"/>
        <v>0.48055555555038154</v>
      </c>
      <c r="H5415" s="31" t="str">
        <f t="shared" si="697"/>
        <v>ACCEPTABLE</v>
      </c>
      <c r="J5415" s="33">
        <v>43659.175000000003</v>
      </c>
      <c r="K5415" s="33">
        <v>43659.185416666667</v>
      </c>
      <c r="L5415" s="51">
        <f t="shared" si="698"/>
        <v>1.0416666664241347E-2</v>
      </c>
      <c r="M5415" s="31" t="str">
        <f t="shared" si="699"/>
        <v>TRUE</v>
      </c>
      <c r="N5415" s="31" t="s">
        <v>41</v>
      </c>
      <c r="O5415" s="29" t="s">
        <v>2410</v>
      </c>
      <c r="P5415"/>
      <c r="Q5415"/>
      <c r="R5415"/>
      <c r="S5415"/>
      <c r="T5415"/>
      <c r="U5415"/>
      <c r="V5415"/>
      <c r="W5415"/>
    </row>
    <row r="5416" spans="1:23" ht="27" customHeight="1" thickBot="1" x14ac:dyDescent="0.3">
      <c r="A5416" s="97">
        <v>21218</v>
      </c>
      <c r="B5416" s="74">
        <v>5626</v>
      </c>
      <c r="C5416" s="75" t="s">
        <v>1997</v>
      </c>
      <c r="D5416" s="76">
        <v>43659.201388888891</v>
      </c>
      <c r="E5416" s="74" t="s">
        <v>39</v>
      </c>
      <c r="F5416" s="33">
        <v>43658.693055555559</v>
      </c>
      <c r="G5416" s="51">
        <f t="shared" si="696"/>
        <v>0.50833333333139308</v>
      </c>
      <c r="H5416" s="31" t="str">
        <f t="shared" si="697"/>
        <v>ACCEPTABLE</v>
      </c>
      <c r="J5416" s="33">
        <v>43659.199999999997</v>
      </c>
      <c r="K5416" s="33">
        <v>43659.216666666667</v>
      </c>
      <c r="L5416" s="51">
        <f t="shared" si="698"/>
        <v>1.6666666670062114E-2</v>
      </c>
      <c r="M5416" s="31" t="str">
        <f t="shared" si="699"/>
        <v>TRUE</v>
      </c>
      <c r="N5416" s="31" t="s">
        <v>39</v>
      </c>
      <c r="O5416" s="29" t="s">
        <v>2411</v>
      </c>
      <c r="P5416"/>
      <c r="Q5416"/>
      <c r="R5416"/>
      <c r="S5416"/>
      <c r="T5416"/>
      <c r="U5416"/>
      <c r="V5416"/>
      <c r="W5416"/>
    </row>
    <row r="5417" spans="1:23" ht="27" customHeight="1" thickBot="1" x14ac:dyDescent="0.3">
      <c r="A5417" s="97">
        <v>21220</v>
      </c>
      <c r="B5417" s="74">
        <v>5627</v>
      </c>
      <c r="C5417" s="75" t="s">
        <v>2314</v>
      </c>
      <c r="D5417" s="76">
        <v>43659.878472222219</v>
      </c>
      <c r="E5417" s="74" t="s">
        <v>41</v>
      </c>
      <c r="F5417" s="33">
        <v>43659.665972222225</v>
      </c>
      <c r="G5417" s="51">
        <f t="shared" si="696"/>
        <v>0.21249999999417923</v>
      </c>
      <c r="H5417" s="31" t="str">
        <f t="shared" si="697"/>
        <v>ACCEPTABLE</v>
      </c>
      <c r="J5417" s="33">
        <v>43660.037499999999</v>
      </c>
      <c r="K5417" s="33">
        <v>43660.045138888891</v>
      </c>
      <c r="L5417" s="51">
        <f t="shared" si="698"/>
        <v>7.6388888919609599E-3</v>
      </c>
      <c r="M5417" s="31" t="str">
        <f t="shared" si="699"/>
        <v>TRUE</v>
      </c>
      <c r="N5417" s="31" t="s">
        <v>41</v>
      </c>
      <c r="O5417" s="29" t="s">
        <v>2412</v>
      </c>
      <c r="P5417"/>
      <c r="Q5417"/>
      <c r="R5417"/>
      <c r="S5417"/>
      <c r="T5417"/>
      <c r="U5417"/>
      <c r="V5417"/>
      <c r="W5417"/>
    </row>
    <row r="5418" spans="1:23" ht="27" customHeight="1" thickBot="1" x14ac:dyDescent="0.3">
      <c r="A5418" s="97">
        <v>21220</v>
      </c>
      <c r="B5418" s="74">
        <v>5628</v>
      </c>
      <c r="C5418" s="75" t="s">
        <v>2372</v>
      </c>
      <c r="D5418" s="76">
        <v>43659.899305555555</v>
      </c>
      <c r="E5418" s="74" t="s">
        <v>39</v>
      </c>
      <c r="F5418" s="33">
        <v>43659.665972222225</v>
      </c>
      <c r="G5418" s="51">
        <f t="shared" si="696"/>
        <v>0.23333333332993789</v>
      </c>
      <c r="H5418" s="31" t="str">
        <f t="shared" si="697"/>
        <v>ACCEPTABLE</v>
      </c>
      <c r="J5418" s="33">
        <v>43660.057638888888</v>
      </c>
      <c r="K5418" s="33">
        <v>43660.070833333331</v>
      </c>
      <c r="L5418" s="51">
        <f t="shared" si="698"/>
        <v>1.3194444443797693E-2</v>
      </c>
      <c r="M5418" s="31" t="str">
        <f t="shared" si="699"/>
        <v>TRUE</v>
      </c>
      <c r="N5418" s="31" t="s">
        <v>39</v>
      </c>
      <c r="O5418" s="29" t="s">
        <v>2412</v>
      </c>
      <c r="P5418"/>
      <c r="Q5418"/>
      <c r="R5418"/>
      <c r="S5418"/>
      <c r="T5418"/>
      <c r="U5418"/>
      <c r="V5418"/>
      <c r="W5418"/>
    </row>
    <row r="5419" spans="1:23" ht="27" customHeight="1" thickBot="1" x14ac:dyDescent="0.3">
      <c r="A5419" s="98">
        <v>21222</v>
      </c>
      <c r="B5419" s="78">
        <v>5629</v>
      </c>
      <c r="C5419" s="79" t="s">
        <v>2413</v>
      </c>
      <c r="D5419" s="80">
        <v>43660.395833333336</v>
      </c>
      <c r="E5419" s="78" t="s">
        <v>41</v>
      </c>
      <c r="F5419" s="33">
        <v>43660.293749999997</v>
      </c>
      <c r="G5419" s="51">
        <f t="shared" si="696"/>
        <v>0.10208333333866904</v>
      </c>
      <c r="H5419" s="31" t="str">
        <f t="shared" si="697"/>
        <v>ACCEPTABLE</v>
      </c>
      <c r="J5419" s="33">
        <v>43660.382638888892</v>
      </c>
      <c r="K5419" s="33">
        <v>43660.39166666667</v>
      </c>
      <c r="L5419" s="51">
        <f t="shared" si="698"/>
        <v>9.0277777781011537E-3</v>
      </c>
      <c r="M5419" s="31" t="str">
        <f t="shared" si="699"/>
        <v>TRUE</v>
      </c>
      <c r="N5419" s="31" t="s">
        <v>41</v>
      </c>
      <c r="O5419" s="29" t="s">
        <v>2414</v>
      </c>
      <c r="P5419"/>
      <c r="Q5419"/>
      <c r="R5419"/>
      <c r="S5419"/>
      <c r="T5419"/>
      <c r="U5419"/>
      <c r="V5419"/>
      <c r="W5419"/>
    </row>
    <row r="5420" spans="1:23" ht="27" customHeight="1" thickBot="1" x14ac:dyDescent="0.3">
      <c r="A5420" s="97">
        <v>21222</v>
      </c>
      <c r="B5420" s="74">
        <v>5630</v>
      </c>
      <c r="C5420" s="75" t="s">
        <v>2413</v>
      </c>
      <c r="D5420" s="76">
        <v>43660.5</v>
      </c>
      <c r="E5420" s="74" t="s">
        <v>39</v>
      </c>
      <c r="F5420" s="33">
        <v>43660.293749999997</v>
      </c>
      <c r="G5420" s="51">
        <f t="shared" si="696"/>
        <v>0.20625000000291038</v>
      </c>
      <c r="H5420" s="31" t="str">
        <f t="shared" si="697"/>
        <v>ACCEPTABLE</v>
      </c>
      <c r="J5420" s="33">
        <v>43660.461111111108</v>
      </c>
      <c r="K5420" s="33">
        <v>43660.470138888886</v>
      </c>
      <c r="L5420" s="51">
        <f t="shared" si="698"/>
        <v>9.0277777781011537E-3</v>
      </c>
      <c r="M5420" s="31" t="str">
        <f t="shared" si="699"/>
        <v>TRUE</v>
      </c>
      <c r="N5420" s="31" t="s">
        <v>39</v>
      </c>
      <c r="O5420" s="29" t="s">
        <v>2414</v>
      </c>
      <c r="P5420"/>
      <c r="Q5420"/>
      <c r="R5420"/>
      <c r="S5420"/>
      <c r="T5420"/>
      <c r="U5420"/>
      <c r="V5420"/>
      <c r="W5420"/>
    </row>
    <row r="5421" spans="1:23" ht="27" customHeight="1" thickBot="1" x14ac:dyDescent="0.3">
      <c r="A5421" s="97">
        <v>21223</v>
      </c>
      <c r="B5421" s="74">
        <v>5631</v>
      </c>
      <c r="C5421" s="75" t="s">
        <v>2314</v>
      </c>
      <c r="D5421" s="76">
        <v>43661.010416666664</v>
      </c>
      <c r="E5421" s="74" t="s">
        <v>41</v>
      </c>
      <c r="F5421" s="33">
        <v>43660.745138888888</v>
      </c>
      <c r="G5421" s="51">
        <f t="shared" si="696"/>
        <v>0.26527777777664596</v>
      </c>
      <c r="H5421" s="31" t="str">
        <f t="shared" si="697"/>
        <v>ACCEPTABLE</v>
      </c>
      <c r="J5421" s="33">
        <v>43661.004166666666</v>
      </c>
      <c r="K5421" s="33">
        <v>43661.013888888891</v>
      </c>
      <c r="L5421" s="51">
        <f t="shared" si="698"/>
        <v>9.7222222248092294E-3</v>
      </c>
      <c r="M5421" s="31" t="str">
        <f t="shared" si="699"/>
        <v>TRUE</v>
      </c>
      <c r="N5421" s="31" t="s">
        <v>41</v>
      </c>
      <c r="O5421" s="29" t="s">
        <v>2415</v>
      </c>
      <c r="P5421"/>
      <c r="Q5421"/>
      <c r="R5421"/>
      <c r="S5421"/>
      <c r="T5421"/>
      <c r="U5421"/>
      <c r="V5421"/>
      <c r="W5421"/>
    </row>
    <row r="5422" spans="1:23" ht="27" customHeight="1" thickBot="1" x14ac:dyDescent="0.3">
      <c r="A5422" s="97">
        <v>21223</v>
      </c>
      <c r="B5422" s="74">
        <v>5632</v>
      </c>
      <c r="C5422" s="75" t="s">
        <v>2314</v>
      </c>
      <c r="D5422" s="76">
        <v>43661.027777777781</v>
      </c>
      <c r="E5422" s="74" t="s">
        <v>39</v>
      </c>
      <c r="F5422" s="33">
        <v>43660.745138888888</v>
      </c>
      <c r="G5422" s="51">
        <f t="shared" si="696"/>
        <v>0.28263888889341615</v>
      </c>
      <c r="H5422" s="31" t="str">
        <f t="shared" si="697"/>
        <v>ACCEPTABLE</v>
      </c>
      <c r="J5422" s="33">
        <v>43661.027777777781</v>
      </c>
      <c r="K5422" s="33">
        <v>43661.038888888892</v>
      </c>
      <c r="L5422" s="51">
        <f t="shared" si="698"/>
        <v>1.1111111110949423E-2</v>
      </c>
      <c r="M5422" s="31" t="str">
        <f t="shared" si="699"/>
        <v>TRUE</v>
      </c>
      <c r="N5422" s="31" t="s">
        <v>39</v>
      </c>
      <c r="O5422" s="29" t="s">
        <v>2416</v>
      </c>
      <c r="P5422"/>
      <c r="Q5422"/>
      <c r="R5422"/>
      <c r="S5422"/>
      <c r="T5422"/>
      <c r="U5422"/>
      <c r="V5422"/>
      <c r="W5422"/>
    </row>
    <row r="5423" spans="1:23" ht="27" customHeight="1" thickBot="1" x14ac:dyDescent="0.3">
      <c r="A5423" s="97">
        <v>21224</v>
      </c>
      <c r="B5423" s="74">
        <v>5633</v>
      </c>
      <c r="C5423" s="75" t="s">
        <v>2314</v>
      </c>
      <c r="D5423" s="76">
        <v>43661.777777777781</v>
      </c>
      <c r="E5423" s="74" t="s">
        <v>41</v>
      </c>
      <c r="F5423" s="33">
        <v>43661.613194444442</v>
      </c>
      <c r="G5423" s="51">
        <f t="shared" si="696"/>
        <v>0.16458333333866904</v>
      </c>
      <c r="H5423" s="31" t="str">
        <f t="shared" si="697"/>
        <v>ACCEPTABLE</v>
      </c>
      <c r="J5423" s="33">
        <v>43661.820138888892</v>
      </c>
      <c r="K5423" s="33">
        <v>43661.834027777775</v>
      </c>
      <c r="L5423" s="51">
        <f t="shared" si="698"/>
        <v>1.3888888883229811E-2</v>
      </c>
      <c r="M5423" s="31" t="str">
        <f t="shared" si="699"/>
        <v>TRUE</v>
      </c>
      <c r="N5423" s="31" t="s">
        <v>41</v>
      </c>
      <c r="O5423" s="29" t="s">
        <v>2116</v>
      </c>
      <c r="P5423"/>
      <c r="Q5423"/>
      <c r="R5423"/>
      <c r="S5423"/>
      <c r="T5423"/>
      <c r="U5423"/>
      <c r="V5423"/>
      <c r="W5423"/>
    </row>
    <row r="5424" spans="1:23" ht="27" customHeight="1" thickBot="1" x14ac:dyDescent="0.3">
      <c r="A5424" s="97">
        <v>21224</v>
      </c>
      <c r="B5424" s="74">
        <v>5634</v>
      </c>
      <c r="C5424" s="75" t="s">
        <v>98</v>
      </c>
      <c r="D5424" s="76">
        <v>43661.8125</v>
      </c>
      <c r="E5424" s="74" t="s">
        <v>39</v>
      </c>
      <c r="F5424" s="33">
        <v>43661.613194444442</v>
      </c>
      <c r="G5424" s="51">
        <f t="shared" si="696"/>
        <v>0.1993055555576575</v>
      </c>
      <c r="H5424" s="31" t="str">
        <f t="shared" si="697"/>
        <v>ACCEPTABLE</v>
      </c>
      <c r="J5424" s="33">
        <v>43661.85</v>
      </c>
      <c r="K5424" s="33">
        <v>43661.85833333333</v>
      </c>
      <c r="L5424" s="51">
        <f t="shared" si="698"/>
        <v>8.333333331393078E-3</v>
      </c>
      <c r="M5424" s="31" t="str">
        <f t="shared" si="699"/>
        <v>TRUE</v>
      </c>
      <c r="N5424" s="31" t="s">
        <v>39</v>
      </c>
      <c r="O5424" s="29" t="s">
        <v>2116</v>
      </c>
      <c r="P5424"/>
      <c r="Q5424"/>
      <c r="R5424"/>
      <c r="S5424"/>
      <c r="T5424"/>
      <c r="U5424"/>
      <c r="V5424"/>
      <c r="W5424"/>
    </row>
    <row r="5425" spans="1:23" ht="27" customHeight="1" thickBot="1" x14ac:dyDescent="0.3">
      <c r="A5425" s="97">
        <v>21225</v>
      </c>
      <c r="B5425" s="74">
        <v>5635</v>
      </c>
      <c r="C5425" s="75" t="s">
        <v>2314</v>
      </c>
      <c r="D5425" s="76">
        <v>43661.868055555555</v>
      </c>
      <c r="E5425" s="74" t="s">
        <v>41</v>
      </c>
      <c r="F5425" s="33">
        <v>43661.613194444442</v>
      </c>
      <c r="G5425" s="51">
        <f t="shared" si="696"/>
        <v>0.25486111111240461</v>
      </c>
      <c r="H5425" s="31" t="str">
        <f t="shared" si="697"/>
        <v>ACCEPTABLE</v>
      </c>
      <c r="J5425" s="33">
        <v>43661.913888888892</v>
      </c>
      <c r="K5425" s="33">
        <v>43661.923611111109</v>
      </c>
      <c r="L5425" s="51">
        <f t="shared" si="698"/>
        <v>9.7222222175332718E-3</v>
      </c>
      <c r="M5425" s="31" t="str">
        <f t="shared" si="699"/>
        <v>TRUE</v>
      </c>
      <c r="N5425" s="31" t="s">
        <v>41</v>
      </c>
      <c r="O5425" s="29" t="s">
        <v>1017</v>
      </c>
      <c r="P5425"/>
      <c r="Q5425"/>
      <c r="R5425"/>
      <c r="S5425"/>
      <c r="T5425"/>
      <c r="U5425"/>
      <c r="V5425"/>
      <c r="W5425"/>
    </row>
    <row r="5426" spans="1:23" ht="27" customHeight="1" thickBot="1" x14ac:dyDescent="0.3">
      <c r="A5426" s="97">
        <v>21225</v>
      </c>
      <c r="B5426" s="74">
        <v>5636</v>
      </c>
      <c r="C5426" s="75" t="s">
        <v>2314</v>
      </c>
      <c r="D5426" s="76">
        <v>43661.888888888891</v>
      </c>
      <c r="E5426" s="74" t="s">
        <v>39</v>
      </c>
      <c r="F5426" s="33">
        <v>43661.613194444442</v>
      </c>
      <c r="G5426" s="51">
        <f t="shared" si="696"/>
        <v>0.27569444444816327</v>
      </c>
      <c r="H5426" s="31" t="str">
        <f t="shared" si="697"/>
        <v>ACCEPTABLE</v>
      </c>
      <c r="J5426" s="33">
        <v>43661.951388888891</v>
      </c>
      <c r="K5426" s="33">
        <v>43661.959722222222</v>
      </c>
      <c r="L5426" s="51">
        <f t="shared" si="698"/>
        <v>8.333333331393078E-3</v>
      </c>
      <c r="M5426" s="31" t="str">
        <f t="shared" si="699"/>
        <v>TRUE</v>
      </c>
      <c r="N5426" s="31" t="s">
        <v>39</v>
      </c>
      <c r="O5426" s="29" t="s">
        <v>398</v>
      </c>
      <c r="P5426"/>
      <c r="Q5426"/>
      <c r="R5426"/>
      <c r="S5426"/>
      <c r="T5426"/>
      <c r="U5426"/>
      <c r="V5426"/>
      <c r="W5426"/>
    </row>
    <row r="5427" spans="1:23" ht="27" customHeight="1" thickBot="1" x14ac:dyDescent="0.3">
      <c r="A5427" s="97">
        <v>21226</v>
      </c>
      <c r="B5427" s="74">
        <v>5639</v>
      </c>
      <c r="C5427" s="75" t="s">
        <v>2372</v>
      </c>
      <c r="D5427" s="76">
        <v>43663.131944444445</v>
      </c>
      <c r="E5427" s="74" t="s">
        <v>41</v>
      </c>
      <c r="F5427" s="33">
        <v>43662.864583333336</v>
      </c>
      <c r="G5427" s="51">
        <f t="shared" si="696"/>
        <v>0.26736111110949423</v>
      </c>
      <c r="H5427" s="31" t="str">
        <f t="shared" si="697"/>
        <v>ACCEPTABLE</v>
      </c>
      <c r="J5427" s="33">
        <v>43663.202777777777</v>
      </c>
      <c r="K5427" s="33">
        <v>43663.212500000001</v>
      </c>
      <c r="L5427" s="51">
        <f t="shared" si="698"/>
        <v>9.7222222248092294E-3</v>
      </c>
      <c r="M5427" s="31" t="str">
        <f t="shared" si="699"/>
        <v>TRUE</v>
      </c>
      <c r="N5427" s="31" t="s">
        <v>41</v>
      </c>
      <c r="O5427" s="29" t="s">
        <v>2417</v>
      </c>
      <c r="P5427"/>
      <c r="Q5427"/>
      <c r="R5427"/>
      <c r="S5427"/>
      <c r="T5427"/>
      <c r="U5427"/>
      <c r="V5427"/>
      <c r="W5427"/>
    </row>
    <row r="5428" spans="1:23" ht="27" customHeight="1" thickBot="1" x14ac:dyDescent="0.3">
      <c r="A5428" s="97">
        <v>21226</v>
      </c>
      <c r="B5428" s="74">
        <v>5640</v>
      </c>
      <c r="C5428" s="75" t="s">
        <v>43</v>
      </c>
      <c r="D5428" s="76">
        <v>43663.159722222219</v>
      </c>
      <c r="E5428" s="74" t="s">
        <v>39</v>
      </c>
      <c r="F5428" s="33">
        <v>43662.864583333336</v>
      </c>
      <c r="G5428" s="51">
        <f t="shared" si="696"/>
        <v>0.29513888888322981</v>
      </c>
      <c r="H5428" s="31" t="str">
        <f t="shared" si="697"/>
        <v>ACCEPTABLE</v>
      </c>
      <c r="J5428" s="33">
        <v>43663.220833333333</v>
      </c>
      <c r="K5428" s="33">
        <v>43663.229166666664</v>
      </c>
      <c r="L5428" s="51">
        <f t="shared" si="698"/>
        <v>8.333333331393078E-3</v>
      </c>
      <c r="M5428" s="31" t="str">
        <f t="shared" si="699"/>
        <v>TRUE</v>
      </c>
      <c r="N5428" s="31" t="s">
        <v>39</v>
      </c>
      <c r="O5428" s="29" t="s">
        <v>398</v>
      </c>
      <c r="P5428"/>
      <c r="Q5428"/>
      <c r="R5428"/>
      <c r="S5428"/>
      <c r="T5428"/>
      <c r="U5428"/>
      <c r="V5428"/>
      <c r="W5428"/>
    </row>
    <row r="5429" spans="1:23" ht="27" customHeight="1" thickBot="1" x14ac:dyDescent="0.3">
      <c r="A5429" s="97">
        <v>21224</v>
      </c>
      <c r="B5429" s="74">
        <v>5642</v>
      </c>
      <c r="C5429" s="75" t="s">
        <v>2372</v>
      </c>
      <c r="D5429" s="76">
        <v>43663.225694444445</v>
      </c>
      <c r="E5429" s="74" t="s">
        <v>39</v>
      </c>
      <c r="F5429" s="33">
        <v>43662.864583333336</v>
      </c>
      <c r="G5429" s="51">
        <f t="shared" si="696"/>
        <v>0.36111111110949423</v>
      </c>
      <c r="H5429" s="31" t="str">
        <f t="shared" si="697"/>
        <v>ACCEPTABLE</v>
      </c>
      <c r="J5429" s="33">
        <v>43663.245833333334</v>
      </c>
      <c r="K5429" s="33">
        <v>43663.256249999999</v>
      </c>
      <c r="L5429" s="51">
        <f t="shared" si="698"/>
        <v>1.0416666664241347E-2</v>
      </c>
      <c r="M5429" s="31" t="str">
        <f t="shared" si="699"/>
        <v>TRUE</v>
      </c>
      <c r="N5429" s="31" t="s">
        <v>39</v>
      </c>
      <c r="O5429" s="29" t="s">
        <v>2418</v>
      </c>
      <c r="P5429"/>
      <c r="Q5429"/>
      <c r="R5429"/>
      <c r="S5429"/>
      <c r="T5429"/>
      <c r="U5429"/>
      <c r="V5429"/>
      <c r="W5429"/>
    </row>
    <row r="5430" spans="1:23" ht="27" customHeight="1" thickBot="1" x14ac:dyDescent="0.3">
      <c r="A5430" s="97">
        <v>21226</v>
      </c>
      <c r="B5430" s="74">
        <v>5644</v>
      </c>
      <c r="C5430" s="75" t="s">
        <v>2372</v>
      </c>
      <c r="D5430" s="76">
        <v>43663.798611111109</v>
      </c>
      <c r="E5430" s="74" t="s">
        <v>41</v>
      </c>
      <c r="F5430" s="33">
        <v>43663.541666666664</v>
      </c>
      <c r="G5430" s="51">
        <f t="shared" si="696"/>
        <v>0.25694444444525288</v>
      </c>
      <c r="H5430" s="31" t="str">
        <f t="shared" si="697"/>
        <v>ACCEPTABLE</v>
      </c>
      <c r="J5430" s="33">
        <v>43663.799305555556</v>
      </c>
      <c r="K5430" s="33">
        <v>43663.813194444447</v>
      </c>
      <c r="L5430" s="51">
        <f t="shared" si="698"/>
        <v>1.3888888890505768E-2</v>
      </c>
      <c r="M5430" s="31" t="str">
        <f t="shared" si="699"/>
        <v>TRUE</v>
      </c>
      <c r="N5430" s="31" t="s">
        <v>41</v>
      </c>
      <c r="O5430" s="29" t="s">
        <v>844</v>
      </c>
      <c r="P5430"/>
      <c r="Q5430"/>
      <c r="R5430"/>
      <c r="S5430"/>
      <c r="T5430"/>
      <c r="U5430"/>
      <c r="V5430"/>
      <c r="W5430"/>
    </row>
    <row r="5431" spans="1:23" ht="27" customHeight="1" thickBot="1" x14ac:dyDescent="0.3">
      <c r="A5431" s="97">
        <v>21226</v>
      </c>
      <c r="B5431" s="74">
        <v>5645</v>
      </c>
      <c r="C5431" s="75" t="s">
        <v>43</v>
      </c>
      <c r="D5431" s="76">
        <v>43663.833333333336</v>
      </c>
      <c r="E5431" s="74" t="s">
        <v>39</v>
      </c>
      <c r="F5431" s="33">
        <v>43663.541666666664</v>
      </c>
      <c r="G5431" s="51">
        <f t="shared" si="696"/>
        <v>0.29166666667151731</v>
      </c>
      <c r="H5431" s="31" t="str">
        <f t="shared" si="697"/>
        <v>ACCEPTABLE</v>
      </c>
      <c r="J5431" s="33">
        <v>43663.852083333331</v>
      </c>
      <c r="K5431" s="33">
        <v>43663.861111111109</v>
      </c>
      <c r="L5431" s="51">
        <f t="shared" si="698"/>
        <v>9.0277777781011537E-3</v>
      </c>
      <c r="M5431" s="31" t="str">
        <f t="shared" si="699"/>
        <v>TRUE</v>
      </c>
      <c r="N5431" s="31" t="s">
        <v>39</v>
      </c>
      <c r="O5431" s="29" t="s">
        <v>398</v>
      </c>
      <c r="P5431"/>
      <c r="Q5431"/>
      <c r="R5431"/>
      <c r="S5431"/>
      <c r="T5431"/>
      <c r="U5431"/>
      <c r="V5431"/>
      <c r="W5431"/>
    </row>
    <row r="5432" spans="1:23" ht="27" customHeight="1" thickBot="1" x14ac:dyDescent="0.3">
      <c r="A5432" s="97">
        <v>21226</v>
      </c>
      <c r="B5432" s="74">
        <v>5646</v>
      </c>
      <c r="C5432" s="75" t="s">
        <v>43</v>
      </c>
      <c r="D5432" s="76">
        <v>43664.798611111109</v>
      </c>
      <c r="E5432" s="74" t="s">
        <v>41</v>
      </c>
      <c r="F5432" s="33">
        <v>43664.626388888886</v>
      </c>
      <c r="G5432" s="51">
        <f t="shared" si="696"/>
        <v>0.17222222222335404</v>
      </c>
      <c r="H5432" s="31" t="str">
        <f t="shared" si="697"/>
        <v>ACCEPTABLE</v>
      </c>
      <c r="J5432" s="33">
        <v>43664.800694444442</v>
      </c>
      <c r="K5432" s="33">
        <v>43664.809027777781</v>
      </c>
      <c r="L5432" s="51">
        <f t="shared" si="698"/>
        <v>8.3333333386690356E-3</v>
      </c>
      <c r="M5432" s="31" t="str">
        <f t="shared" si="699"/>
        <v>TRUE</v>
      </c>
      <c r="N5432" s="31" t="s">
        <v>41</v>
      </c>
      <c r="O5432" s="29" t="s">
        <v>398</v>
      </c>
      <c r="P5432"/>
      <c r="Q5432"/>
      <c r="R5432"/>
      <c r="S5432"/>
      <c r="T5432"/>
      <c r="U5432"/>
      <c r="V5432"/>
      <c r="W5432"/>
    </row>
    <row r="5433" spans="1:23" ht="27" customHeight="1" thickBot="1" x14ac:dyDescent="0.3">
      <c r="A5433" s="97">
        <v>21226</v>
      </c>
      <c r="B5433" s="74">
        <v>5647</v>
      </c>
      <c r="C5433" s="75" t="s">
        <v>2372</v>
      </c>
      <c r="D5433" s="76">
        <v>43664.826388888891</v>
      </c>
      <c r="E5433" s="74" t="s">
        <v>39</v>
      </c>
      <c r="F5433" s="33">
        <v>43664.626388888886</v>
      </c>
      <c r="G5433" s="51">
        <f t="shared" si="696"/>
        <v>0.20000000000436557</v>
      </c>
      <c r="H5433" s="31" t="str">
        <f t="shared" si="697"/>
        <v>ACCEPTABLE</v>
      </c>
      <c r="J5433" s="33">
        <v>43664.831250000003</v>
      </c>
      <c r="K5433" s="33">
        <v>43664.84097222222</v>
      </c>
      <c r="L5433" s="51">
        <f t="shared" si="698"/>
        <v>9.7222222175332718E-3</v>
      </c>
      <c r="M5433" s="31" t="str">
        <f t="shared" si="699"/>
        <v>TRUE</v>
      </c>
      <c r="N5433" s="31" t="s">
        <v>39</v>
      </c>
      <c r="O5433" s="29" t="s">
        <v>1756</v>
      </c>
      <c r="P5433"/>
      <c r="Q5433"/>
      <c r="R5433"/>
      <c r="S5433"/>
      <c r="T5433"/>
      <c r="U5433"/>
      <c r="V5433"/>
      <c r="W5433"/>
    </row>
    <row r="5434" spans="1:23" ht="27" customHeight="1" thickBot="1" x14ac:dyDescent="0.3">
      <c r="A5434" s="97">
        <v>21227</v>
      </c>
      <c r="B5434" s="74">
        <v>5648</v>
      </c>
      <c r="C5434" s="75" t="s">
        <v>2372</v>
      </c>
      <c r="D5434" s="76">
        <v>43664.881944444445</v>
      </c>
      <c r="E5434" s="74" t="s">
        <v>41</v>
      </c>
      <c r="F5434" s="33">
        <v>43664.626388888886</v>
      </c>
      <c r="G5434" s="51">
        <f t="shared" si="696"/>
        <v>0.25555555555911269</v>
      </c>
      <c r="H5434" s="31" t="str">
        <f t="shared" si="697"/>
        <v>ACCEPTABLE</v>
      </c>
      <c r="J5434" s="33">
        <v>43664.864583333336</v>
      </c>
      <c r="K5434" s="33">
        <v>43664.872916666667</v>
      </c>
      <c r="L5434" s="51">
        <f t="shared" si="698"/>
        <v>8.333333331393078E-3</v>
      </c>
      <c r="M5434" s="31" t="str">
        <f t="shared" si="699"/>
        <v>TRUE</v>
      </c>
      <c r="N5434" s="31" t="s">
        <v>41</v>
      </c>
      <c r="O5434" s="29" t="s">
        <v>2419</v>
      </c>
      <c r="P5434"/>
      <c r="Q5434"/>
      <c r="R5434"/>
      <c r="S5434"/>
      <c r="T5434"/>
      <c r="U5434"/>
      <c r="V5434"/>
      <c r="W5434"/>
    </row>
    <row r="5435" spans="1:23" ht="27" customHeight="1" thickBot="1" x14ac:dyDescent="0.3">
      <c r="A5435" s="97">
        <v>21227</v>
      </c>
      <c r="B5435" s="74">
        <v>5649</v>
      </c>
      <c r="C5435" s="75" t="s">
        <v>43</v>
      </c>
      <c r="D5435" s="76">
        <v>43664.916666666664</v>
      </c>
      <c r="E5435" s="74" t="s">
        <v>39</v>
      </c>
      <c r="F5435" s="33">
        <v>43664.626388888886</v>
      </c>
      <c r="G5435" s="51">
        <f t="shared" si="696"/>
        <v>0.29027777777810115</v>
      </c>
      <c r="H5435" s="31" t="str">
        <f t="shared" si="697"/>
        <v>ACCEPTABLE</v>
      </c>
      <c r="J5435" s="33">
        <v>43664.901388888888</v>
      </c>
      <c r="K5435" s="33">
        <v>43664.90902777778</v>
      </c>
      <c r="L5435" s="51">
        <f t="shared" si="698"/>
        <v>7.6388888919609599E-3</v>
      </c>
      <c r="M5435" s="31" t="str">
        <f t="shared" si="699"/>
        <v>TRUE</v>
      </c>
      <c r="N5435" s="31" t="s">
        <v>39</v>
      </c>
      <c r="O5435" s="29" t="s">
        <v>398</v>
      </c>
      <c r="P5435"/>
      <c r="Q5435"/>
      <c r="R5435"/>
      <c r="S5435"/>
      <c r="T5435"/>
      <c r="U5435"/>
      <c r="V5435"/>
      <c r="W5435"/>
    </row>
    <row r="5436" spans="1:23" ht="27" customHeight="1" thickBot="1" x14ac:dyDescent="0.3">
      <c r="A5436" s="97">
        <v>21228</v>
      </c>
      <c r="B5436" s="74">
        <v>5650</v>
      </c>
      <c r="C5436" s="75" t="s">
        <v>2372</v>
      </c>
      <c r="D5436" s="76">
        <v>43665.048611111109</v>
      </c>
      <c r="E5436" s="74" t="s">
        <v>41</v>
      </c>
      <c r="F5436" s="33">
        <v>43664.422222222223</v>
      </c>
      <c r="G5436" s="51">
        <f t="shared" si="696"/>
        <v>0.62638888888614019</v>
      </c>
      <c r="H5436" s="31" t="str">
        <f t="shared" si="697"/>
        <v>ACCEPTABLE</v>
      </c>
      <c r="J5436" s="33">
        <v>43665.074999999997</v>
      </c>
      <c r="K5436" s="33">
        <v>43665.086111111108</v>
      </c>
      <c r="L5436" s="51">
        <f t="shared" si="698"/>
        <v>1.1111111110949423E-2</v>
      </c>
      <c r="M5436" s="31" t="str">
        <f t="shared" si="699"/>
        <v>TRUE</v>
      </c>
      <c r="N5436" s="31" t="s">
        <v>41</v>
      </c>
      <c r="O5436" s="29" t="s">
        <v>1867</v>
      </c>
      <c r="P5436"/>
      <c r="Q5436"/>
      <c r="R5436"/>
      <c r="S5436"/>
      <c r="T5436"/>
      <c r="U5436"/>
      <c r="V5436"/>
      <c r="W5436"/>
    </row>
    <row r="5437" spans="1:23" ht="27" customHeight="1" thickBot="1" x14ac:dyDescent="0.3">
      <c r="A5437" s="97">
        <v>21228</v>
      </c>
      <c r="B5437" s="74">
        <v>5651</v>
      </c>
      <c r="C5437" s="75" t="s">
        <v>2372</v>
      </c>
      <c r="D5437" s="76">
        <v>43665.072916666664</v>
      </c>
      <c r="E5437" s="74" t="s">
        <v>39</v>
      </c>
      <c r="F5437" s="33">
        <v>43664.422222222223</v>
      </c>
      <c r="G5437" s="51">
        <f t="shared" si="696"/>
        <v>0.65069444444088731</v>
      </c>
      <c r="H5437" s="31" t="str">
        <f t="shared" si="697"/>
        <v>ACCEPTABLE</v>
      </c>
      <c r="J5437" s="33">
        <v>43665.101388888892</v>
      </c>
      <c r="K5437" s="33">
        <v>43665.112500000003</v>
      </c>
      <c r="L5437" s="51">
        <f t="shared" si="698"/>
        <v>1.1111111110949423E-2</v>
      </c>
      <c r="M5437" s="31" t="str">
        <f t="shared" si="699"/>
        <v>TRUE</v>
      </c>
      <c r="N5437" s="31" t="s">
        <v>39</v>
      </c>
      <c r="O5437" s="29" t="s">
        <v>1867</v>
      </c>
      <c r="P5437"/>
      <c r="Q5437"/>
      <c r="R5437"/>
      <c r="S5437"/>
      <c r="T5437"/>
      <c r="U5437"/>
      <c r="V5437"/>
      <c r="W5437"/>
    </row>
    <row r="5438" spans="1:23" ht="27" customHeight="1" thickBot="1" x14ac:dyDescent="0.3">
      <c r="A5438" s="98">
        <v>21227</v>
      </c>
      <c r="B5438" s="78">
        <v>5652</v>
      </c>
      <c r="C5438" s="79" t="s">
        <v>43</v>
      </c>
      <c r="D5438" s="80">
        <v>43665.381944444445</v>
      </c>
      <c r="E5438" s="78" t="s">
        <v>41</v>
      </c>
      <c r="F5438" s="33">
        <v>43665.277083333334</v>
      </c>
      <c r="G5438" s="51">
        <f t="shared" si="696"/>
        <v>0.10486111111094942</v>
      </c>
      <c r="H5438" s="31" t="str">
        <f t="shared" si="697"/>
        <v>ACCEPTABLE</v>
      </c>
      <c r="J5438" s="33">
        <v>43665.385416666664</v>
      </c>
      <c r="K5438" s="33">
        <v>43665.394444444442</v>
      </c>
      <c r="L5438" s="51">
        <f t="shared" si="698"/>
        <v>9.0277777781011537E-3</v>
      </c>
      <c r="M5438" s="31" t="str">
        <f t="shared" si="699"/>
        <v>TRUE</v>
      </c>
      <c r="N5438" s="31" t="s">
        <v>41</v>
      </c>
      <c r="O5438" s="29" t="s">
        <v>398</v>
      </c>
      <c r="P5438"/>
      <c r="Q5438"/>
      <c r="R5438"/>
      <c r="S5438"/>
      <c r="T5438"/>
      <c r="U5438"/>
      <c r="V5438"/>
      <c r="W5438"/>
    </row>
    <row r="5439" spans="1:23" ht="27" customHeight="1" thickBot="1" x14ac:dyDescent="0.3">
      <c r="A5439" s="97">
        <v>21227</v>
      </c>
      <c r="B5439" s="74">
        <v>5653</v>
      </c>
      <c r="C5439" s="75" t="s">
        <v>43</v>
      </c>
      <c r="D5439" s="76">
        <v>43665.430555555555</v>
      </c>
      <c r="E5439" s="74" t="s">
        <v>39</v>
      </c>
      <c r="F5439" s="33">
        <v>43665.277083333334</v>
      </c>
      <c r="G5439" s="51">
        <f t="shared" si="696"/>
        <v>0.15347222222044365</v>
      </c>
      <c r="H5439" s="31" t="str">
        <f t="shared" si="697"/>
        <v>ACCEPTABLE</v>
      </c>
      <c r="J5439" s="33">
        <v>43665.435416666667</v>
      </c>
      <c r="K5439" s="33">
        <v>43665.444444444445</v>
      </c>
      <c r="L5439" s="51">
        <f t="shared" si="698"/>
        <v>9.0277777781011537E-3</v>
      </c>
      <c r="M5439" s="31" t="str">
        <f t="shared" si="699"/>
        <v>TRUE</v>
      </c>
      <c r="N5439" s="31" t="s">
        <v>39</v>
      </c>
      <c r="O5439" s="29" t="s">
        <v>398</v>
      </c>
      <c r="P5439"/>
      <c r="Q5439"/>
      <c r="R5439"/>
      <c r="S5439"/>
      <c r="T5439"/>
      <c r="U5439"/>
      <c r="V5439"/>
      <c r="W5439"/>
    </row>
    <row r="5440" spans="1:23" ht="27" customHeight="1" thickBot="1" x14ac:dyDescent="0.3">
      <c r="A5440" s="97">
        <v>21229</v>
      </c>
      <c r="B5440" s="74">
        <v>5654</v>
      </c>
      <c r="C5440" s="75" t="s">
        <v>1997</v>
      </c>
      <c r="D5440" s="76">
        <v>43665.829861111109</v>
      </c>
      <c r="E5440" s="74" t="s">
        <v>41</v>
      </c>
      <c r="F5440" s="33">
        <v>43665.559027777781</v>
      </c>
      <c r="G5440" s="51">
        <f t="shared" si="696"/>
        <v>0.27083333332848269</v>
      </c>
      <c r="H5440" s="31" t="str">
        <f t="shared" si="697"/>
        <v>ACCEPTABLE</v>
      </c>
      <c r="J5440" s="33">
        <v>43665.813888888886</v>
      </c>
      <c r="K5440" s="33">
        <v>43665.822222222225</v>
      </c>
      <c r="L5440" s="51">
        <f t="shared" si="698"/>
        <v>8.3333333386690356E-3</v>
      </c>
      <c r="M5440" s="31" t="str">
        <f t="shared" si="699"/>
        <v>TRUE</v>
      </c>
      <c r="N5440" s="31" t="s">
        <v>41</v>
      </c>
      <c r="O5440" s="29" t="s">
        <v>2420</v>
      </c>
      <c r="P5440"/>
      <c r="Q5440"/>
      <c r="R5440"/>
      <c r="S5440"/>
      <c r="T5440"/>
      <c r="U5440"/>
      <c r="V5440"/>
      <c r="W5440"/>
    </row>
    <row r="5441" spans="1:23" ht="27" customHeight="1" thickBot="1" x14ac:dyDescent="0.3">
      <c r="A5441" s="97">
        <v>21231</v>
      </c>
      <c r="B5441" s="74">
        <v>5655</v>
      </c>
      <c r="C5441" s="75" t="s">
        <v>2372</v>
      </c>
      <c r="D5441" s="76">
        <v>43665.857638888891</v>
      </c>
      <c r="E5441" s="74" t="s">
        <v>41</v>
      </c>
      <c r="F5441" s="33">
        <v>43665.559027777781</v>
      </c>
      <c r="G5441" s="51">
        <f t="shared" si="696"/>
        <v>0.29861111110949423</v>
      </c>
      <c r="H5441" s="31" t="str">
        <f t="shared" si="697"/>
        <v>ACCEPTABLE</v>
      </c>
      <c r="J5441" s="33">
        <v>43665.847222222219</v>
      </c>
      <c r="K5441" s="33">
        <v>43665.859027777777</v>
      </c>
      <c r="L5441" s="51">
        <f t="shared" si="698"/>
        <v>1.1805555557657499E-2</v>
      </c>
      <c r="M5441" s="31" t="str">
        <f t="shared" si="699"/>
        <v>TRUE</v>
      </c>
      <c r="N5441" s="31" t="s">
        <v>41</v>
      </c>
      <c r="O5441" s="29" t="s">
        <v>2421</v>
      </c>
      <c r="P5441"/>
      <c r="Q5441"/>
      <c r="R5441"/>
      <c r="S5441"/>
      <c r="T5441"/>
      <c r="U5441"/>
      <c r="V5441"/>
      <c r="W5441"/>
    </row>
    <row r="5442" spans="1:23" ht="27" customHeight="1" thickBot="1" x14ac:dyDescent="0.3">
      <c r="A5442" s="97">
        <v>21227</v>
      </c>
      <c r="B5442" s="74">
        <v>5656</v>
      </c>
      <c r="C5442" s="75" t="s">
        <v>2365</v>
      </c>
      <c r="D5442" s="76">
        <v>43665.881944444445</v>
      </c>
      <c r="E5442" s="74" t="s">
        <v>39</v>
      </c>
      <c r="F5442" s="33">
        <v>43665.559027777781</v>
      </c>
      <c r="G5442" s="51">
        <f t="shared" si="696"/>
        <v>0.32291666666424135</v>
      </c>
      <c r="H5442" s="31" t="str">
        <f t="shared" si="697"/>
        <v>ACCEPTABLE</v>
      </c>
      <c r="J5442" s="33">
        <v>43665.878472222219</v>
      </c>
      <c r="K5442" s="33">
        <v>43665.890972222223</v>
      </c>
      <c r="L5442" s="51">
        <f t="shared" si="698"/>
        <v>1.2500000004365575E-2</v>
      </c>
      <c r="M5442" s="31" t="str">
        <f t="shared" si="699"/>
        <v>TRUE</v>
      </c>
      <c r="N5442" s="31" t="s">
        <v>39</v>
      </c>
      <c r="O5442" s="29" t="s">
        <v>2422</v>
      </c>
      <c r="P5442"/>
      <c r="Q5442"/>
      <c r="R5442"/>
      <c r="S5442"/>
      <c r="T5442"/>
      <c r="U5442"/>
      <c r="V5442"/>
      <c r="W5442"/>
    </row>
    <row r="5443" spans="1:23" ht="27" customHeight="1" thickBot="1" x14ac:dyDescent="0.3">
      <c r="A5443" s="97">
        <v>21230</v>
      </c>
      <c r="B5443" s="74">
        <v>5657</v>
      </c>
      <c r="C5443" s="75" t="s">
        <v>1997</v>
      </c>
      <c r="D5443" s="76">
        <v>43666.788194444445</v>
      </c>
      <c r="E5443" s="74" t="s">
        <v>41</v>
      </c>
      <c r="F5443" s="33">
        <v>43666.451388888891</v>
      </c>
      <c r="G5443" s="51">
        <f t="shared" si="696"/>
        <v>0.33680555555474712</v>
      </c>
      <c r="H5443" s="31" t="str">
        <f t="shared" si="697"/>
        <v>ACCEPTABLE</v>
      </c>
      <c r="J5443" s="33">
        <v>43666.790277777778</v>
      </c>
      <c r="K5443" s="33">
        <v>43666.801388888889</v>
      </c>
      <c r="L5443" s="51">
        <f t="shared" si="698"/>
        <v>1.1111111110949423E-2</v>
      </c>
      <c r="M5443" s="31" t="str">
        <f t="shared" si="699"/>
        <v>TRUE</v>
      </c>
      <c r="N5443" s="31" t="s">
        <v>41</v>
      </c>
      <c r="O5443" s="29" t="s">
        <v>2423</v>
      </c>
      <c r="P5443"/>
      <c r="Q5443"/>
      <c r="R5443"/>
      <c r="S5443"/>
      <c r="T5443"/>
      <c r="U5443"/>
      <c r="V5443"/>
      <c r="W5443"/>
    </row>
    <row r="5444" spans="1:23" ht="27" customHeight="1" thickBot="1" x14ac:dyDescent="0.3">
      <c r="A5444" s="97">
        <v>21229</v>
      </c>
      <c r="B5444" s="74">
        <v>5658</v>
      </c>
      <c r="C5444" s="75" t="s">
        <v>1997</v>
      </c>
      <c r="D5444" s="76">
        <v>43666.836805555555</v>
      </c>
      <c r="E5444" s="74" t="s">
        <v>39</v>
      </c>
      <c r="F5444" s="33">
        <v>43666.451388888891</v>
      </c>
      <c r="G5444" s="51">
        <f t="shared" si="696"/>
        <v>0.38541666666424135</v>
      </c>
      <c r="H5444" s="31" t="str">
        <f t="shared" si="697"/>
        <v>ACCEPTABLE</v>
      </c>
      <c r="J5444" s="33">
        <v>43666.84652777778</v>
      </c>
      <c r="K5444" s="33">
        <v>43666.86041666667</v>
      </c>
      <c r="L5444" s="51">
        <f t="shared" ref="L5444:L5491" si="700">IF(OR(K5444="",J5444=""), "Incomplete Data", K5444-J5444)</f>
        <v>1.3888888890505768E-2</v>
      </c>
      <c r="M5444" s="31" t="str">
        <f t="shared" ref="M5444:M5491" si="701">_xlfn.IFS(OR(J5444=0,K5444=0,L5444=""), "Incomplete Data", OR(L5444&gt;$M$5,L5444&lt;-$M$5),"FALSE",  OR(L5444&lt;=$M$5,L5444&gt;-$M$5), "TRUE")</f>
        <v>TRUE</v>
      </c>
      <c r="N5444" s="31" t="s">
        <v>39</v>
      </c>
      <c r="O5444" s="29" t="s">
        <v>2424</v>
      </c>
      <c r="P5444"/>
      <c r="Q5444"/>
      <c r="R5444"/>
      <c r="S5444"/>
      <c r="T5444"/>
      <c r="U5444"/>
      <c r="V5444"/>
      <c r="W5444"/>
    </row>
    <row r="5445" spans="1:23" ht="27" customHeight="1" thickBot="1" x14ac:dyDescent="0.3">
      <c r="A5445" s="97">
        <v>21232</v>
      </c>
      <c r="B5445" s="74">
        <v>5659</v>
      </c>
      <c r="C5445" s="75" t="s">
        <v>2314</v>
      </c>
      <c r="D5445" s="76">
        <v>43667.527777777781</v>
      </c>
      <c r="E5445" s="74" t="s">
        <v>41</v>
      </c>
      <c r="F5445" s="33">
        <v>43667.316666666666</v>
      </c>
      <c r="G5445" s="51">
        <f t="shared" si="696"/>
        <v>0.211111111115315</v>
      </c>
      <c r="H5445" s="31" t="str">
        <f t="shared" si="697"/>
        <v>ACCEPTABLE</v>
      </c>
      <c r="J5445" s="33">
        <v>43667.524305555555</v>
      </c>
      <c r="K5445" s="33">
        <v>43667.531944444447</v>
      </c>
      <c r="L5445" s="51">
        <f t="shared" si="700"/>
        <v>7.6388888919609599E-3</v>
      </c>
      <c r="M5445" s="31" t="str">
        <f t="shared" si="701"/>
        <v>TRUE</v>
      </c>
      <c r="N5445" s="31" t="s">
        <v>41</v>
      </c>
      <c r="O5445" s="29" t="s">
        <v>2425</v>
      </c>
      <c r="P5445"/>
      <c r="Q5445"/>
      <c r="R5445"/>
      <c r="S5445"/>
      <c r="T5445"/>
      <c r="U5445"/>
      <c r="V5445"/>
      <c r="W5445"/>
    </row>
    <row r="5446" spans="1:23" ht="27" customHeight="1" thickBot="1" x14ac:dyDescent="0.3">
      <c r="A5446" s="97">
        <v>21230</v>
      </c>
      <c r="B5446" s="74">
        <v>5662</v>
      </c>
      <c r="C5446" s="75" t="s">
        <v>2119</v>
      </c>
      <c r="D5446" s="76">
        <v>43667.638888888891</v>
      </c>
      <c r="E5446" s="74" t="s">
        <v>39</v>
      </c>
      <c r="F5446" s="33">
        <v>43667.316666666666</v>
      </c>
      <c r="G5446" s="51">
        <f t="shared" si="696"/>
        <v>0.32222222222480923</v>
      </c>
      <c r="H5446" s="31" t="str">
        <f t="shared" si="697"/>
        <v>ACCEPTABLE</v>
      </c>
      <c r="J5446" s="33">
        <v>43667.63958333333</v>
      </c>
      <c r="K5446" s="33">
        <v>43667.650694444441</v>
      </c>
      <c r="L5446" s="51">
        <f t="shared" si="700"/>
        <v>1.1111111110949423E-2</v>
      </c>
      <c r="M5446" s="31" t="str">
        <f t="shared" si="701"/>
        <v>TRUE</v>
      </c>
      <c r="N5446" s="31" t="s">
        <v>39</v>
      </c>
      <c r="O5446" s="29" t="s">
        <v>2423</v>
      </c>
      <c r="P5446"/>
      <c r="Q5446"/>
      <c r="R5446"/>
      <c r="S5446"/>
      <c r="T5446"/>
      <c r="U5446"/>
      <c r="V5446"/>
      <c r="W5446"/>
    </row>
    <row r="5447" spans="1:23" ht="27" customHeight="1" thickBot="1" x14ac:dyDescent="0.3">
      <c r="A5447" s="97">
        <v>21232</v>
      </c>
      <c r="B5447" s="74">
        <v>5663</v>
      </c>
      <c r="C5447" s="75" t="s">
        <v>98</v>
      </c>
      <c r="D5447" s="76">
        <v>43667.819444444445</v>
      </c>
      <c r="E5447" s="74" t="s">
        <v>41</v>
      </c>
      <c r="F5447" s="33">
        <v>43667.750694444447</v>
      </c>
      <c r="G5447" s="51">
        <f t="shared" ref="G5447:G5506" si="702">IF(D5447="","",D5447-F5447)</f>
        <v>6.8749999998544808E-2</v>
      </c>
      <c r="H5447" s="31" t="str">
        <f t="shared" ref="H5447:H5506" si="703">IF(D5447-F5447&lt;0,"TOO LATE",IF(G5447="","",IF(OR(DAY(D5447-F5447)&gt;1,AND(HOUR(D5447-F5447)&gt;HOUR("0:59"),(SIGN(D5447-F5447)=1))),"ACCEPTABLE","TOO LATE")))</f>
        <v>ACCEPTABLE</v>
      </c>
      <c r="J5447" s="33">
        <v>43667.822916666664</v>
      </c>
      <c r="K5447" s="33">
        <v>43667.830555555556</v>
      </c>
      <c r="L5447" s="51">
        <f t="shared" si="700"/>
        <v>7.6388888919609599E-3</v>
      </c>
      <c r="M5447" s="31" t="str">
        <f t="shared" si="701"/>
        <v>TRUE</v>
      </c>
      <c r="N5447" s="31" t="s">
        <v>41</v>
      </c>
      <c r="O5447" s="29" t="s">
        <v>398</v>
      </c>
      <c r="P5447"/>
      <c r="Q5447"/>
      <c r="R5447"/>
      <c r="S5447"/>
      <c r="T5447"/>
      <c r="U5447"/>
      <c r="V5447"/>
      <c r="W5447"/>
    </row>
    <row r="5448" spans="1:23" ht="27" customHeight="1" thickBot="1" x14ac:dyDescent="0.3">
      <c r="A5448" s="97">
        <v>21232</v>
      </c>
      <c r="B5448" s="74">
        <v>5664</v>
      </c>
      <c r="C5448" s="75" t="s">
        <v>2236</v>
      </c>
      <c r="D5448" s="76">
        <v>43667.847222222219</v>
      </c>
      <c r="E5448" s="74" t="s">
        <v>39</v>
      </c>
      <c r="F5448" s="33">
        <v>43667.750694444447</v>
      </c>
      <c r="G5448" s="51">
        <f t="shared" si="702"/>
        <v>9.6527777772280388E-2</v>
      </c>
      <c r="H5448" s="31" t="str">
        <f t="shared" si="703"/>
        <v>ACCEPTABLE</v>
      </c>
      <c r="J5448" s="33">
        <v>43667.851388888892</v>
      </c>
      <c r="K5448" s="33">
        <v>43667.859027777777</v>
      </c>
      <c r="L5448" s="51">
        <f t="shared" si="700"/>
        <v>7.6388888846850023E-3</v>
      </c>
      <c r="M5448" s="31" t="str">
        <f t="shared" si="701"/>
        <v>TRUE</v>
      </c>
      <c r="N5448" s="31" t="s">
        <v>39</v>
      </c>
      <c r="O5448" s="29" t="s">
        <v>2426</v>
      </c>
      <c r="P5448"/>
      <c r="Q5448"/>
      <c r="R5448"/>
      <c r="S5448"/>
      <c r="T5448"/>
      <c r="U5448"/>
      <c r="V5448"/>
      <c r="W5448"/>
    </row>
    <row r="5449" spans="1:23" ht="27" customHeight="1" thickBot="1" x14ac:dyDescent="0.3">
      <c r="A5449" s="97">
        <v>21234</v>
      </c>
      <c r="B5449" s="74">
        <v>5667</v>
      </c>
      <c r="C5449" s="75" t="s">
        <v>2372</v>
      </c>
      <c r="D5449" s="76">
        <v>43668.902777777781</v>
      </c>
      <c r="E5449" s="74" t="s">
        <v>41</v>
      </c>
      <c r="F5449" s="33">
        <v>43668.651388888888</v>
      </c>
      <c r="G5449" s="51">
        <f t="shared" si="702"/>
        <v>0.25138888889341615</v>
      </c>
      <c r="H5449" s="31" t="str">
        <f t="shared" si="703"/>
        <v>ACCEPTABLE</v>
      </c>
      <c r="J5449" s="33">
        <v>43668.919444444444</v>
      </c>
      <c r="K5449" s="33">
        <v>43668.931250000001</v>
      </c>
      <c r="L5449" s="51">
        <f t="shared" si="700"/>
        <v>1.1805555557657499E-2</v>
      </c>
      <c r="M5449" s="31" t="str">
        <f t="shared" si="701"/>
        <v>TRUE</v>
      </c>
      <c r="N5449" s="31" t="s">
        <v>41</v>
      </c>
      <c r="O5449" s="29" t="s">
        <v>1930</v>
      </c>
      <c r="P5449"/>
      <c r="Q5449"/>
      <c r="R5449"/>
      <c r="S5449"/>
      <c r="T5449"/>
      <c r="U5449"/>
      <c r="V5449"/>
      <c r="W5449"/>
    </row>
    <row r="5450" spans="1:23" ht="27" customHeight="1" thickBot="1" x14ac:dyDescent="0.3">
      <c r="A5450" s="97">
        <v>21234</v>
      </c>
      <c r="B5450" s="74">
        <v>5668</v>
      </c>
      <c r="C5450" s="75" t="s">
        <v>98</v>
      </c>
      <c r="D5450" s="76">
        <v>43668.9375</v>
      </c>
      <c r="E5450" s="74" t="s">
        <v>39</v>
      </c>
      <c r="F5450" s="33">
        <v>43668.651388888888</v>
      </c>
      <c r="G5450" s="51">
        <f t="shared" si="702"/>
        <v>0.28611111111240461</v>
      </c>
      <c r="H5450" s="31" t="str">
        <f t="shared" si="703"/>
        <v>ACCEPTABLE</v>
      </c>
      <c r="J5450" s="33">
        <v>43668.988194444442</v>
      </c>
      <c r="K5450" s="33">
        <v>43668.99722222222</v>
      </c>
      <c r="L5450" s="51">
        <f t="shared" si="700"/>
        <v>9.0277777781011537E-3</v>
      </c>
      <c r="M5450" s="31" t="str">
        <f t="shared" si="701"/>
        <v>TRUE</v>
      </c>
      <c r="N5450" s="31" t="s">
        <v>39</v>
      </c>
      <c r="O5450" s="29" t="s">
        <v>398</v>
      </c>
      <c r="P5450"/>
      <c r="Q5450"/>
      <c r="R5450"/>
      <c r="S5450"/>
      <c r="T5450"/>
      <c r="U5450"/>
      <c r="V5450"/>
      <c r="W5450"/>
    </row>
    <row r="5451" spans="1:23" ht="27" customHeight="1" thickBot="1" x14ac:dyDescent="0.3">
      <c r="A5451" s="97">
        <v>21234</v>
      </c>
      <c r="B5451" s="74">
        <v>5669</v>
      </c>
      <c r="C5451" s="75" t="s">
        <v>98</v>
      </c>
      <c r="D5451" s="76">
        <v>43670.402777777781</v>
      </c>
      <c r="E5451" s="74" t="s">
        <v>41</v>
      </c>
      <c r="F5451" s="33">
        <v>43670.273611111108</v>
      </c>
      <c r="G5451" s="51">
        <f t="shared" si="702"/>
        <v>0.1291666666729725</v>
      </c>
      <c r="H5451" s="31" t="str">
        <f t="shared" si="703"/>
        <v>ACCEPTABLE</v>
      </c>
      <c r="J5451" s="33">
        <v>43670.455555555556</v>
      </c>
      <c r="K5451" s="33">
        <v>43670.463888888888</v>
      </c>
      <c r="L5451" s="51">
        <f t="shared" si="700"/>
        <v>8.333333331393078E-3</v>
      </c>
      <c r="M5451" s="31" t="str">
        <f t="shared" si="701"/>
        <v>TRUE</v>
      </c>
      <c r="N5451" s="31" t="s">
        <v>41</v>
      </c>
      <c r="O5451" s="29" t="s">
        <v>1769</v>
      </c>
      <c r="P5451"/>
      <c r="Q5451"/>
      <c r="R5451"/>
      <c r="S5451"/>
      <c r="T5451"/>
      <c r="U5451"/>
      <c r="V5451"/>
      <c r="W5451"/>
    </row>
    <row r="5452" spans="1:23" ht="27" customHeight="1" thickBot="1" x14ac:dyDescent="0.3">
      <c r="A5452" s="97">
        <v>21234</v>
      </c>
      <c r="B5452" s="74">
        <v>5670</v>
      </c>
      <c r="C5452" s="75" t="s">
        <v>2372</v>
      </c>
      <c r="D5452" s="76">
        <v>43670.427083333336</v>
      </c>
      <c r="E5452" s="74" t="s">
        <v>39</v>
      </c>
      <c r="F5452" s="33">
        <v>43670.273611111108</v>
      </c>
      <c r="G5452" s="51">
        <f t="shared" si="702"/>
        <v>0.15347222222771961</v>
      </c>
      <c r="H5452" s="31" t="str">
        <f t="shared" si="703"/>
        <v>ACCEPTABLE</v>
      </c>
      <c r="J5452" s="33">
        <v>43670.475694444445</v>
      </c>
      <c r="K5452" s="33">
        <v>43670.490972222222</v>
      </c>
      <c r="L5452" s="51">
        <f t="shared" si="700"/>
        <v>1.5277777776645962E-2</v>
      </c>
      <c r="M5452" s="31" t="str">
        <f t="shared" si="701"/>
        <v>TRUE</v>
      </c>
      <c r="N5452" s="31" t="s">
        <v>39</v>
      </c>
      <c r="O5452" s="29" t="s">
        <v>2427</v>
      </c>
      <c r="P5452"/>
      <c r="Q5452"/>
      <c r="R5452"/>
      <c r="S5452"/>
      <c r="T5452"/>
      <c r="U5452"/>
      <c r="V5452"/>
      <c r="W5452"/>
    </row>
    <row r="5453" spans="1:23" ht="27" customHeight="1" thickBot="1" x14ac:dyDescent="0.3">
      <c r="A5453" s="97">
        <v>21235</v>
      </c>
      <c r="B5453" s="74">
        <v>5671</v>
      </c>
      <c r="C5453" s="75" t="s">
        <v>1997</v>
      </c>
      <c r="D5453" s="76">
        <v>43670.611111111109</v>
      </c>
      <c r="E5453" s="74" t="s">
        <v>41</v>
      </c>
      <c r="F5453" s="33">
        <v>43670.273611111108</v>
      </c>
      <c r="G5453" s="51">
        <f t="shared" si="702"/>
        <v>0.33750000000145519</v>
      </c>
      <c r="H5453" s="31" t="str">
        <f t="shared" si="703"/>
        <v>ACCEPTABLE</v>
      </c>
      <c r="J5453" s="33">
        <v>43670.606249999997</v>
      </c>
      <c r="K5453" s="33">
        <v>43670.615277777775</v>
      </c>
      <c r="L5453" s="51">
        <f t="shared" si="700"/>
        <v>9.0277777781011537E-3</v>
      </c>
      <c r="M5453" s="31" t="str">
        <f t="shared" si="701"/>
        <v>TRUE</v>
      </c>
      <c r="N5453" s="31" t="s">
        <v>41</v>
      </c>
      <c r="O5453" s="29" t="s">
        <v>2428</v>
      </c>
      <c r="P5453"/>
      <c r="Q5453"/>
      <c r="R5453"/>
      <c r="S5453"/>
      <c r="T5453"/>
      <c r="U5453"/>
      <c r="V5453"/>
      <c r="W5453"/>
    </row>
    <row r="5454" spans="1:23" ht="27" customHeight="1" thickBot="1" x14ac:dyDescent="0.3">
      <c r="A5454" s="98">
        <v>21235</v>
      </c>
      <c r="B5454" s="78">
        <v>5672</v>
      </c>
      <c r="C5454" s="79" t="s">
        <v>51</v>
      </c>
      <c r="D5454" s="80">
        <v>43670.645833333336</v>
      </c>
      <c r="E5454" s="78" t="s">
        <v>39</v>
      </c>
      <c r="F5454" s="33">
        <v>43670.273611111108</v>
      </c>
      <c r="G5454" s="51">
        <f t="shared" si="702"/>
        <v>0.37222222222771961</v>
      </c>
      <c r="H5454" s="31" t="str">
        <f t="shared" si="703"/>
        <v>ACCEPTABLE</v>
      </c>
      <c r="J5454" s="33">
        <v>43670.635416666664</v>
      </c>
      <c r="K5454" s="33">
        <v>43670.645138888889</v>
      </c>
      <c r="L5454" s="51">
        <f t="shared" si="700"/>
        <v>9.7222222248092294E-3</v>
      </c>
      <c r="M5454" s="31" t="str">
        <f t="shared" si="701"/>
        <v>TRUE</v>
      </c>
      <c r="N5454" s="31" t="s">
        <v>39</v>
      </c>
      <c r="O5454" s="29" t="s">
        <v>633</v>
      </c>
      <c r="P5454"/>
      <c r="Q5454"/>
      <c r="R5454"/>
      <c r="S5454"/>
      <c r="T5454"/>
      <c r="U5454"/>
      <c r="V5454"/>
      <c r="W5454"/>
    </row>
    <row r="5455" spans="1:23" ht="27" customHeight="1" thickBot="1" x14ac:dyDescent="0.3">
      <c r="A5455" s="97">
        <v>21237</v>
      </c>
      <c r="B5455" s="74">
        <v>5673</v>
      </c>
      <c r="C5455" s="75" t="s">
        <v>2372</v>
      </c>
      <c r="D5455" s="76">
        <v>43671.444444444445</v>
      </c>
      <c r="E5455" s="74" t="s">
        <v>41</v>
      </c>
      <c r="F5455" s="33">
        <v>43671.430555555555</v>
      </c>
      <c r="G5455" s="51">
        <f t="shared" si="702"/>
        <v>1.3888888890505768E-2</v>
      </c>
      <c r="H5455" s="31" t="str">
        <f t="shared" si="703"/>
        <v>TOO LATE</v>
      </c>
      <c r="J5455" s="33">
        <v>43671.451388888891</v>
      </c>
      <c r="K5455" s="33">
        <v>43671.459722222222</v>
      </c>
      <c r="L5455" s="51">
        <f t="shared" si="700"/>
        <v>8.333333331393078E-3</v>
      </c>
      <c r="M5455" s="31" t="str">
        <f t="shared" si="701"/>
        <v>TRUE</v>
      </c>
      <c r="N5455" s="31" t="s">
        <v>41</v>
      </c>
      <c r="O5455" s="29" t="s">
        <v>2248</v>
      </c>
      <c r="P5455"/>
      <c r="Q5455"/>
      <c r="R5455"/>
      <c r="S5455"/>
      <c r="T5455"/>
      <c r="U5455"/>
      <c r="V5455"/>
      <c r="W5455"/>
    </row>
    <row r="5456" spans="1:23" ht="27" customHeight="1" thickBot="1" x14ac:dyDescent="0.3">
      <c r="A5456" s="97">
        <v>21237</v>
      </c>
      <c r="B5456" s="74">
        <v>5674</v>
      </c>
      <c r="C5456" s="75" t="s">
        <v>2372</v>
      </c>
      <c r="D5456" s="76">
        <v>43671.46875</v>
      </c>
      <c r="E5456" s="74" t="s">
        <v>39</v>
      </c>
      <c r="F5456" s="33">
        <v>43671.430555555555</v>
      </c>
      <c r="G5456" s="51">
        <f t="shared" si="702"/>
        <v>3.8194444445252884E-2</v>
      </c>
      <c r="H5456" s="31" t="str">
        <f t="shared" si="703"/>
        <v>TOO LATE</v>
      </c>
      <c r="J5456" s="33">
        <v>43671.469444444447</v>
      </c>
      <c r="K5456" s="33">
        <v>43671.479166666664</v>
      </c>
      <c r="L5456" s="51">
        <f t="shared" si="700"/>
        <v>9.7222222175332718E-3</v>
      </c>
      <c r="M5456" s="31" t="str">
        <f t="shared" si="701"/>
        <v>TRUE</v>
      </c>
      <c r="N5456" s="31" t="s">
        <v>39</v>
      </c>
      <c r="O5456" s="29" t="s">
        <v>2248</v>
      </c>
      <c r="P5456"/>
      <c r="Q5456"/>
      <c r="R5456"/>
      <c r="S5456"/>
      <c r="T5456"/>
      <c r="U5456"/>
      <c r="V5456"/>
      <c r="W5456"/>
    </row>
    <row r="5457" spans="1:23" ht="27" customHeight="1" thickBot="1" x14ac:dyDescent="0.3">
      <c r="A5457" s="97">
        <v>21235</v>
      </c>
      <c r="B5457" s="74">
        <v>5675</v>
      </c>
      <c r="C5457" s="75" t="s">
        <v>99</v>
      </c>
      <c r="D5457" s="76">
        <v>43672.204861111109</v>
      </c>
      <c r="E5457" s="74" t="s">
        <v>41</v>
      </c>
      <c r="F5457" s="33">
        <v>43671.614583333336</v>
      </c>
      <c r="G5457" s="51">
        <f t="shared" si="702"/>
        <v>0.59027777777373558</v>
      </c>
      <c r="H5457" s="31" t="str">
        <f t="shared" si="703"/>
        <v>ACCEPTABLE</v>
      </c>
      <c r="J5457" s="33">
        <v>43672.220833333333</v>
      </c>
      <c r="K5457" s="33">
        <v>43672.228472222225</v>
      </c>
      <c r="L5457" s="51">
        <f t="shared" si="700"/>
        <v>7.6388888919609599E-3</v>
      </c>
      <c r="M5457" s="31" t="str">
        <f t="shared" si="701"/>
        <v>TRUE</v>
      </c>
      <c r="N5457" s="31" t="s">
        <v>41</v>
      </c>
      <c r="O5457" s="29" t="s">
        <v>2429</v>
      </c>
      <c r="P5457"/>
      <c r="Q5457"/>
      <c r="R5457"/>
      <c r="S5457"/>
      <c r="T5457"/>
      <c r="U5457"/>
      <c r="V5457"/>
      <c r="W5457"/>
    </row>
    <row r="5458" spans="1:23" ht="27" customHeight="1" thickBot="1" x14ac:dyDescent="0.3">
      <c r="A5458" s="97">
        <v>21235</v>
      </c>
      <c r="B5458" s="74">
        <v>5676</v>
      </c>
      <c r="C5458" s="75" t="s">
        <v>2119</v>
      </c>
      <c r="D5458" s="76">
        <v>43672.232638888891</v>
      </c>
      <c r="E5458" s="74" t="s">
        <v>39</v>
      </c>
      <c r="F5458" s="33">
        <v>43671.614583333336</v>
      </c>
      <c r="G5458" s="51">
        <f t="shared" si="702"/>
        <v>0.61805555555474712</v>
      </c>
      <c r="H5458" s="31" t="str">
        <f t="shared" si="703"/>
        <v>ACCEPTABLE</v>
      </c>
      <c r="J5458" s="33">
        <v>43672.249305555553</v>
      </c>
      <c r="K5458" s="33">
        <v>43672.262499999997</v>
      </c>
      <c r="L5458" s="51">
        <f t="shared" si="700"/>
        <v>1.3194444443797693E-2</v>
      </c>
      <c r="M5458" s="31" t="str">
        <f t="shared" si="701"/>
        <v>TRUE</v>
      </c>
      <c r="N5458" s="31" t="s">
        <v>39</v>
      </c>
      <c r="O5458" s="29" t="s">
        <v>2430</v>
      </c>
      <c r="P5458"/>
      <c r="Q5458"/>
      <c r="R5458"/>
      <c r="S5458"/>
      <c r="T5458"/>
      <c r="U5458"/>
      <c r="V5458"/>
      <c r="W5458"/>
    </row>
    <row r="5459" spans="1:23" ht="27" customHeight="1" thickBot="1" x14ac:dyDescent="0.3">
      <c r="A5459" s="98">
        <v>21238</v>
      </c>
      <c r="B5459" s="78">
        <v>5677</v>
      </c>
      <c r="C5459" s="79" t="s">
        <v>2372</v>
      </c>
      <c r="D5459" s="80">
        <v>43672.381944444445</v>
      </c>
      <c r="E5459" s="78" t="s">
        <v>41</v>
      </c>
      <c r="F5459" s="33">
        <v>43672.252083333333</v>
      </c>
      <c r="G5459" s="51">
        <f t="shared" si="702"/>
        <v>0.12986111111240461</v>
      </c>
      <c r="H5459" s="31" t="str">
        <f t="shared" si="703"/>
        <v>ACCEPTABLE</v>
      </c>
      <c r="J5459" s="33">
        <v>43672.375694444447</v>
      </c>
      <c r="K5459" s="33">
        <v>43672.385416666664</v>
      </c>
      <c r="L5459" s="51">
        <f t="shared" si="700"/>
        <v>9.7222222175332718E-3</v>
      </c>
      <c r="M5459" s="31" t="str">
        <f t="shared" si="701"/>
        <v>TRUE</v>
      </c>
      <c r="N5459" s="31" t="s">
        <v>41</v>
      </c>
      <c r="O5459" s="29" t="s">
        <v>2431</v>
      </c>
      <c r="P5459"/>
      <c r="Q5459"/>
      <c r="R5459"/>
      <c r="S5459"/>
      <c r="T5459"/>
      <c r="U5459"/>
      <c r="V5459"/>
      <c r="W5459"/>
    </row>
    <row r="5460" spans="1:23" ht="27" customHeight="1" thickBot="1" x14ac:dyDescent="0.3">
      <c r="A5460" s="97">
        <v>21238</v>
      </c>
      <c r="B5460" s="74">
        <v>5678</v>
      </c>
      <c r="C5460" s="75" t="s">
        <v>2372</v>
      </c>
      <c r="D5460" s="76">
        <v>43672.416666666664</v>
      </c>
      <c r="E5460" s="74" t="s">
        <v>39</v>
      </c>
      <c r="F5460" s="33">
        <v>43672.252083333333</v>
      </c>
      <c r="G5460" s="51">
        <f t="shared" si="702"/>
        <v>0.16458333333139308</v>
      </c>
      <c r="H5460" s="31" t="str">
        <f t="shared" si="703"/>
        <v>ACCEPTABLE</v>
      </c>
      <c r="J5460" s="33">
        <v>43672.404861111114</v>
      </c>
      <c r="K5460" s="33">
        <v>43672.413194444445</v>
      </c>
      <c r="L5460" s="51">
        <f t="shared" si="700"/>
        <v>8.333333331393078E-3</v>
      </c>
      <c r="M5460" s="31" t="str">
        <f t="shared" si="701"/>
        <v>TRUE</v>
      </c>
      <c r="N5460" s="31" t="s">
        <v>39</v>
      </c>
      <c r="O5460" s="29" t="s">
        <v>1285</v>
      </c>
      <c r="P5460"/>
      <c r="Q5460"/>
      <c r="R5460"/>
      <c r="S5460"/>
      <c r="T5460"/>
      <c r="U5460"/>
      <c r="V5460"/>
      <c r="W5460"/>
    </row>
    <row r="5461" spans="1:23" ht="27" customHeight="1" thickBot="1" x14ac:dyDescent="0.3">
      <c r="A5461" s="97">
        <v>21239</v>
      </c>
      <c r="B5461" s="74">
        <v>5679</v>
      </c>
      <c r="C5461" s="75" t="s">
        <v>2290</v>
      </c>
      <c r="D5461" s="76">
        <v>43672.798611111109</v>
      </c>
      <c r="E5461" s="74" t="s">
        <v>41</v>
      </c>
      <c r="F5461" s="33">
        <v>43672.252083333333</v>
      </c>
      <c r="G5461" s="51">
        <f t="shared" si="702"/>
        <v>0.54652777777664596</v>
      </c>
      <c r="H5461" s="31" t="str">
        <f t="shared" si="703"/>
        <v>ACCEPTABLE</v>
      </c>
      <c r="J5461" s="33">
        <v>43672.786111111112</v>
      </c>
      <c r="K5461" s="33">
        <v>43672.800694444442</v>
      </c>
      <c r="L5461" s="51">
        <f t="shared" si="700"/>
        <v>1.4583333329937886E-2</v>
      </c>
      <c r="M5461" s="31" t="str">
        <f t="shared" si="701"/>
        <v>TRUE</v>
      </c>
      <c r="N5461" s="31" t="s">
        <v>41</v>
      </c>
      <c r="O5461" s="29" t="s">
        <v>930</v>
      </c>
      <c r="P5461"/>
      <c r="Q5461"/>
      <c r="R5461"/>
      <c r="S5461"/>
      <c r="T5461"/>
      <c r="U5461"/>
      <c r="V5461"/>
      <c r="W5461"/>
    </row>
    <row r="5462" spans="1:23" ht="27" customHeight="1" thickBot="1" x14ac:dyDescent="0.3">
      <c r="A5462" s="97">
        <v>21239</v>
      </c>
      <c r="B5462" s="74">
        <v>5680</v>
      </c>
      <c r="C5462" s="75" t="s">
        <v>99</v>
      </c>
      <c r="D5462" s="76">
        <v>43672.833333333336</v>
      </c>
      <c r="E5462" s="74" t="s">
        <v>39</v>
      </c>
      <c r="F5462" s="33">
        <v>43672.252083333333</v>
      </c>
      <c r="G5462" s="51">
        <f t="shared" si="702"/>
        <v>0.58125000000291038</v>
      </c>
      <c r="H5462" s="31" t="str">
        <f t="shared" si="703"/>
        <v>ACCEPTABLE</v>
      </c>
      <c r="J5462" s="33">
        <v>43672.822916666664</v>
      </c>
      <c r="K5462" s="33">
        <v>43672.831250000003</v>
      </c>
      <c r="L5462" s="51">
        <f t="shared" si="700"/>
        <v>8.3333333386690356E-3</v>
      </c>
      <c r="M5462" s="31" t="str">
        <f t="shared" si="701"/>
        <v>TRUE</v>
      </c>
      <c r="N5462" s="31" t="s">
        <v>39</v>
      </c>
      <c r="O5462" s="29" t="s">
        <v>633</v>
      </c>
      <c r="P5462"/>
      <c r="Q5462"/>
      <c r="R5462"/>
      <c r="S5462"/>
      <c r="T5462"/>
      <c r="U5462"/>
      <c r="V5462"/>
      <c r="W5462"/>
    </row>
    <row r="5463" spans="1:23" ht="27" customHeight="1" thickBot="1" x14ac:dyDescent="0.3">
      <c r="A5463" s="98">
        <v>21240</v>
      </c>
      <c r="B5463" s="78">
        <v>5681</v>
      </c>
      <c r="C5463" s="79" t="s">
        <v>2372</v>
      </c>
      <c r="D5463" s="80">
        <v>43673.392361111109</v>
      </c>
      <c r="E5463" s="78" t="s">
        <v>41</v>
      </c>
      <c r="F5463" s="33">
        <v>43673.23541666667</v>
      </c>
      <c r="G5463" s="51">
        <f t="shared" si="702"/>
        <v>0.15694444443943212</v>
      </c>
      <c r="H5463" s="31" t="str">
        <f t="shared" si="703"/>
        <v>ACCEPTABLE</v>
      </c>
      <c r="J5463" s="33">
        <v>43673.385416666664</v>
      </c>
      <c r="K5463" s="33">
        <v>43673.394444444442</v>
      </c>
      <c r="L5463" s="51">
        <f t="shared" si="700"/>
        <v>9.0277777781011537E-3</v>
      </c>
      <c r="M5463" s="31" t="str">
        <f t="shared" si="701"/>
        <v>TRUE</v>
      </c>
      <c r="N5463" s="31" t="s">
        <v>41</v>
      </c>
      <c r="O5463" s="29" t="s">
        <v>420</v>
      </c>
      <c r="P5463"/>
      <c r="Q5463"/>
      <c r="R5463"/>
      <c r="S5463"/>
      <c r="T5463"/>
      <c r="U5463"/>
      <c r="V5463"/>
      <c r="W5463"/>
    </row>
    <row r="5464" spans="1:23" ht="27" customHeight="1" thickBot="1" x14ac:dyDescent="0.3">
      <c r="A5464" s="97">
        <v>21240</v>
      </c>
      <c r="B5464" s="74">
        <v>5682</v>
      </c>
      <c r="C5464" s="75" t="s">
        <v>2372</v>
      </c>
      <c r="D5464" s="76">
        <v>43673.416666666664</v>
      </c>
      <c r="E5464" s="74" t="s">
        <v>39</v>
      </c>
      <c r="F5464" s="33">
        <v>43673.23541666667</v>
      </c>
      <c r="G5464" s="51">
        <f t="shared" si="702"/>
        <v>0.18124999999417923</v>
      </c>
      <c r="H5464" s="31" t="str">
        <f t="shared" si="703"/>
        <v>ACCEPTABLE</v>
      </c>
      <c r="J5464" s="33">
        <v>43673.409722222219</v>
      </c>
      <c r="K5464" s="33">
        <v>43673.42083333333</v>
      </c>
      <c r="L5464" s="51">
        <f t="shared" si="700"/>
        <v>1.1111111110949423E-2</v>
      </c>
      <c r="M5464" s="31" t="str">
        <f t="shared" si="701"/>
        <v>TRUE</v>
      </c>
      <c r="N5464" s="31" t="s">
        <v>39</v>
      </c>
      <c r="O5464" s="29" t="s">
        <v>419</v>
      </c>
      <c r="P5464"/>
      <c r="Q5464"/>
      <c r="R5464"/>
      <c r="S5464"/>
      <c r="T5464"/>
      <c r="U5464"/>
      <c r="V5464"/>
      <c r="W5464"/>
    </row>
    <row r="5465" spans="1:23" ht="27" customHeight="1" thickBot="1" x14ac:dyDescent="0.3">
      <c r="A5465" s="97">
        <v>21238</v>
      </c>
      <c r="B5465" s="74">
        <v>5683</v>
      </c>
      <c r="C5465" s="75" t="s">
        <v>43</v>
      </c>
      <c r="D5465" s="76">
        <v>43673.798611111109</v>
      </c>
      <c r="E5465" s="74" t="s">
        <v>41</v>
      </c>
      <c r="F5465" s="33">
        <v>43673.23541666667</v>
      </c>
      <c r="G5465" s="51">
        <f t="shared" si="702"/>
        <v>0.56319444443943212</v>
      </c>
      <c r="H5465" s="31" t="str">
        <f t="shared" si="703"/>
        <v>ACCEPTABLE</v>
      </c>
      <c r="J5465" s="33">
        <v>43673.787499999999</v>
      </c>
      <c r="K5465" s="33">
        <v>43673.806944444441</v>
      </c>
      <c r="L5465" s="51">
        <f t="shared" si="700"/>
        <v>1.9444444442342501E-2</v>
      </c>
      <c r="M5465" s="31" t="str">
        <f>_xlfn.IFS(OR(J5465=0,K5465=0,L5465=""), "Incomplete Data", OR(L5465&gt;$M$5,L5465&lt;-$M$5),"FALSE",  OR(L5465&lt;=$M$5,L5465&gt;-$M$5), "TRUE")</f>
        <v>TRUE</v>
      </c>
      <c r="N5465" s="31" t="s">
        <v>41</v>
      </c>
      <c r="O5465" s="29" t="s">
        <v>44</v>
      </c>
      <c r="P5465"/>
      <c r="Q5465"/>
      <c r="R5465"/>
      <c r="S5465"/>
      <c r="T5465"/>
      <c r="U5465"/>
      <c r="V5465"/>
      <c r="W5465"/>
    </row>
    <row r="5466" spans="1:23" ht="27" customHeight="1" thickBot="1" x14ac:dyDescent="0.3">
      <c r="A5466" s="97">
        <v>21238</v>
      </c>
      <c r="B5466" s="74">
        <v>5684</v>
      </c>
      <c r="C5466" s="75" t="s">
        <v>2314</v>
      </c>
      <c r="D5466" s="76">
        <v>43673.826388888891</v>
      </c>
      <c r="E5466" s="74" t="s">
        <v>39</v>
      </c>
      <c r="F5466" s="33">
        <v>43673.23541666667</v>
      </c>
      <c r="G5466" s="51">
        <f t="shared" si="702"/>
        <v>0.59097222222044365</v>
      </c>
      <c r="H5466" s="31" t="str">
        <f t="shared" si="703"/>
        <v>ACCEPTABLE</v>
      </c>
      <c r="J5466" s="33">
        <v>43673.813194444447</v>
      </c>
      <c r="K5466" s="33">
        <v>43673.827777777777</v>
      </c>
      <c r="L5466" s="51">
        <f t="shared" si="700"/>
        <v>1.4583333329937886E-2</v>
      </c>
      <c r="M5466" s="31" t="str">
        <f>_xlfn.IFS(OR(J5466=0,K5466=0,L5466=""), "Incomplete Data", OR(L5466&gt;$M$5,L5466&lt;-$M$5),"FALSE",  OR(L5466&lt;=$M$5,L5466&gt;-$M$5), "TRUE")</f>
        <v>TRUE</v>
      </c>
      <c r="N5466" s="31" t="s">
        <v>39</v>
      </c>
      <c r="O5466" s="29" t="s">
        <v>1747</v>
      </c>
      <c r="P5466"/>
      <c r="Q5466"/>
      <c r="R5466"/>
      <c r="S5466"/>
      <c r="T5466"/>
      <c r="U5466"/>
      <c r="V5466"/>
      <c r="W5466"/>
    </row>
    <row r="5467" spans="1:23" ht="27" customHeight="1" thickBot="1" x14ac:dyDescent="0.3">
      <c r="A5467" s="97">
        <v>21239</v>
      </c>
      <c r="B5467" s="74">
        <v>5685</v>
      </c>
      <c r="C5467" s="75" t="s">
        <v>51</v>
      </c>
      <c r="D5467" s="76">
        <v>43673.840277777781</v>
      </c>
      <c r="E5467" s="74" t="s">
        <v>41</v>
      </c>
      <c r="F5467" s="33">
        <v>43673.23541666667</v>
      </c>
      <c r="G5467" s="51">
        <f t="shared" si="702"/>
        <v>0.60486111111094942</v>
      </c>
      <c r="H5467" s="31" t="str">
        <f t="shared" si="703"/>
        <v>ACCEPTABLE</v>
      </c>
      <c r="J5467" s="33">
        <v>43673.838194444441</v>
      </c>
      <c r="K5467" s="33">
        <v>43673.847222222219</v>
      </c>
      <c r="L5467" s="51">
        <f t="shared" si="700"/>
        <v>9.0277777781011537E-3</v>
      </c>
      <c r="M5467" s="31" t="str">
        <f>_xlfn.IFS(OR(J5467=0,K5467=0,L5467=""), "Incomplete Data", OR(L5467&gt;$M$5,L5467&lt;-$M$5),"FALSE",  OR(L5467&lt;=$M$5,L5467&gt;-$M$5), "TRUE")</f>
        <v>TRUE</v>
      </c>
      <c r="N5467" s="31" t="s">
        <v>41</v>
      </c>
      <c r="O5467" s="29" t="s">
        <v>2399</v>
      </c>
      <c r="P5467"/>
      <c r="Q5467"/>
      <c r="R5467"/>
      <c r="S5467"/>
      <c r="T5467"/>
      <c r="U5467"/>
      <c r="V5467"/>
      <c r="W5467"/>
    </row>
    <row r="5468" spans="1:23" ht="27" customHeight="1" thickBot="1" x14ac:dyDescent="0.3">
      <c r="A5468" s="97">
        <v>21239</v>
      </c>
      <c r="B5468" s="74">
        <v>5686</v>
      </c>
      <c r="C5468" s="75" t="s">
        <v>99</v>
      </c>
      <c r="D5468" s="76">
        <v>43673.885416666664</v>
      </c>
      <c r="E5468" s="74" t="s">
        <v>39</v>
      </c>
      <c r="F5468" s="33">
        <v>43673.23541666667</v>
      </c>
      <c r="G5468" s="51">
        <f t="shared" si="702"/>
        <v>0.64999999999417923</v>
      </c>
      <c r="H5468" s="31" t="str">
        <f t="shared" si="703"/>
        <v>ACCEPTABLE</v>
      </c>
      <c r="J5468" s="33">
        <v>43673.90347222222</v>
      </c>
      <c r="K5468" s="33">
        <v>43673.913194444445</v>
      </c>
      <c r="L5468" s="51">
        <f t="shared" si="700"/>
        <v>9.7222222248092294E-3</v>
      </c>
      <c r="M5468" s="31" t="str">
        <f>_xlfn.IFS(OR(J5468=0,K5468=0,L5468=""), "Incomplete Data", OR(L5468&gt;$M$5,L5468&lt;-$M$5),"FALSE",  OR(L5468&lt;=$M$5,L5468&gt;-$M$5), "TRUE")</f>
        <v>TRUE</v>
      </c>
      <c r="N5468" s="31" t="s">
        <v>39</v>
      </c>
      <c r="O5468" s="29" t="s">
        <v>44</v>
      </c>
      <c r="P5468"/>
      <c r="Q5468"/>
      <c r="R5468"/>
      <c r="S5468"/>
      <c r="T5468"/>
      <c r="U5468"/>
      <c r="V5468"/>
      <c r="W5468"/>
    </row>
    <row r="5469" spans="1:23" ht="27" customHeight="1" thickBot="1" x14ac:dyDescent="0.3">
      <c r="A5469" s="97">
        <v>21239</v>
      </c>
      <c r="B5469" s="74">
        <v>5687</v>
      </c>
      <c r="C5469" s="75" t="s">
        <v>99</v>
      </c>
      <c r="D5469" s="76">
        <v>43674.569444444445</v>
      </c>
      <c r="E5469" s="74" t="s">
        <v>41</v>
      </c>
      <c r="F5469" s="33">
        <v>43674.308333333334</v>
      </c>
      <c r="G5469" s="51">
        <f t="shared" si="702"/>
        <v>0.26111111111094942</v>
      </c>
      <c r="H5469" s="31" t="str">
        <f t="shared" si="703"/>
        <v>ACCEPTABLE</v>
      </c>
      <c r="J5469" s="33">
        <v>43674.525694444441</v>
      </c>
      <c r="K5469" s="33">
        <v>43674.53402777778</v>
      </c>
      <c r="L5469" s="51">
        <f t="shared" si="700"/>
        <v>8.3333333386690356E-3</v>
      </c>
      <c r="M5469" s="31" t="str">
        <f t="shared" si="701"/>
        <v>TRUE</v>
      </c>
      <c r="N5469" s="31" t="s">
        <v>41</v>
      </c>
      <c r="O5469" s="29" t="s">
        <v>1065</v>
      </c>
      <c r="P5469"/>
      <c r="Q5469"/>
      <c r="R5469"/>
      <c r="S5469"/>
      <c r="T5469"/>
      <c r="U5469"/>
      <c r="V5469"/>
      <c r="W5469"/>
    </row>
    <row r="5470" spans="1:23" ht="27" customHeight="1" thickBot="1" x14ac:dyDescent="0.3">
      <c r="A5470" s="97">
        <v>21239</v>
      </c>
      <c r="B5470" s="74">
        <v>5688</v>
      </c>
      <c r="C5470" s="75" t="s">
        <v>2119</v>
      </c>
      <c r="D5470" s="76">
        <v>43674.597222222219</v>
      </c>
      <c r="E5470" s="74" t="s">
        <v>39</v>
      </c>
      <c r="F5470" s="33">
        <v>43674.308333333334</v>
      </c>
      <c r="G5470" s="51">
        <f t="shared" si="702"/>
        <v>0.288888888884685</v>
      </c>
      <c r="H5470" s="31" t="str">
        <f t="shared" si="703"/>
        <v>ACCEPTABLE</v>
      </c>
      <c r="J5470" s="33">
        <v>43674.555555555555</v>
      </c>
      <c r="K5470" s="33">
        <v>43674.564583333333</v>
      </c>
      <c r="L5470" s="51">
        <f t="shared" si="700"/>
        <v>9.0277777781011537E-3</v>
      </c>
      <c r="M5470" s="31" t="str">
        <f t="shared" si="701"/>
        <v>TRUE</v>
      </c>
      <c r="N5470" s="31" t="s">
        <v>39</v>
      </c>
      <c r="O5470" s="29" t="s">
        <v>2433</v>
      </c>
      <c r="P5470"/>
      <c r="Q5470"/>
      <c r="R5470"/>
      <c r="S5470"/>
      <c r="T5470"/>
      <c r="U5470"/>
      <c r="V5470"/>
      <c r="W5470"/>
    </row>
    <row r="5471" spans="1:23" ht="27" customHeight="1" thickBot="1" x14ac:dyDescent="0.3">
      <c r="A5471" s="97">
        <v>21241</v>
      </c>
      <c r="B5471" s="74">
        <v>5689</v>
      </c>
      <c r="C5471" s="75" t="s">
        <v>2314</v>
      </c>
      <c r="D5471" s="76">
        <v>43675.013888888891</v>
      </c>
      <c r="E5471" s="74" t="s">
        <v>41</v>
      </c>
      <c r="F5471" s="33">
        <v>43674.709722222222</v>
      </c>
      <c r="G5471" s="51">
        <f t="shared" si="702"/>
        <v>0.30416666666860692</v>
      </c>
      <c r="H5471" s="31" t="str">
        <f t="shared" si="703"/>
        <v>ACCEPTABLE</v>
      </c>
      <c r="J5471" s="33">
        <v>43675.004861111112</v>
      </c>
      <c r="K5471" s="33">
        <v>43675.01458333333</v>
      </c>
      <c r="L5471" s="51">
        <f t="shared" si="700"/>
        <v>9.7222222175332718E-3</v>
      </c>
      <c r="M5471" s="31" t="str">
        <f t="shared" si="701"/>
        <v>TRUE</v>
      </c>
      <c r="N5471" s="31" t="s">
        <v>41</v>
      </c>
      <c r="O5471" s="29" t="s">
        <v>827</v>
      </c>
      <c r="P5471"/>
      <c r="Q5471"/>
      <c r="R5471"/>
      <c r="S5471"/>
      <c r="T5471"/>
      <c r="U5471"/>
      <c r="V5471"/>
      <c r="W5471"/>
    </row>
    <row r="5472" spans="1:23" ht="27" customHeight="1" thickBot="1" x14ac:dyDescent="0.3">
      <c r="A5472" s="97">
        <v>21241</v>
      </c>
      <c r="B5472" s="74">
        <v>5690</v>
      </c>
      <c r="C5472" s="75" t="s">
        <v>43</v>
      </c>
      <c r="D5472" s="76">
        <v>43675.048611111109</v>
      </c>
      <c r="E5472" s="74" t="s">
        <v>39</v>
      </c>
      <c r="F5472" s="33">
        <v>43674.709722222222</v>
      </c>
      <c r="G5472" s="51">
        <f t="shared" si="702"/>
        <v>0.33888888888759539</v>
      </c>
      <c r="H5472" s="31" t="str">
        <f t="shared" si="703"/>
        <v>ACCEPTABLE</v>
      </c>
      <c r="J5472" s="33">
        <v>43675.040972222225</v>
      </c>
      <c r="K5472" s="33">
        <v>43675.05</v>
      </c>
      <c r="L5472" s="51">
        <f t="shared" si="700"/>
        <v>9.0277777781011537E-3</v>
      </c>
      <c r="M5472" s="31" t="str">
        <f t="shared" si="701"/>
        <v>TRUE</v>
      </c>
      <c r="N5472" s="31" t="s">
        <v>39</v>
      </c>
      <c r="O5472" s="29" t="s">
        <v>398</v>
      </c>
      <c r="P5472"/>
      <c r="Q5472"/>
      <c r="R5472"/>
      <c r="S5472"/>
      <c r="T5472"/>
      <c r="U5472"/>
      <c r="V5472"/>
      <c r="W5472"/>
    </row>
    <row r="5473" spans="1:23" ht="27" customHeight="1" thickBot="1" x14ac:dyDescent="0.3">
      <c r="A5473" s="97">
        <v>21241</v>
      </c>
      <c r="B5473" s="74">
        <v>5691</v>
      </c>
      <c r="C5473" s="75" t="s">
        <v>98</v>
      </c>
      <c r="D5473" s="76">
        <v>43675.527777777781</v>
      </c>
      <c r="E5473" s="74" t="s">
        <v>41</v>
      </c>
      <c r="F5473" s="33">
        <v>43675.274305555555</v>
      </c>
      <c r="G5473" s="51">
        <f t="shared" si="702"/>
        <v>0.25347222222626442</v>
      </c>
      <c r="H5473" s="31" t="str">
        <f t="shared" si="703"/>
        <v>ACCEPTABLE</v>
      </c>
      <c r="J5473" s="33">
        <v>43675.531944444447</v>
      </c>
      <c r="K5473" s="33">
        <v>43675.540972222225</v>
      </c>
      <c r="L5473" s="51">
        <f t="shared" si="700"/>
        <v>9.0277777781011537E-3</v>
      </c>
      <c r="M5473" s="31" t="str">
        <f t="shared" si="701"/>
        <v>TRUE</v>
      </c>
      <c r="N5473" s="31" t="s">
        <v>41</v>
      </c>
      <c r="O5473" s="29" t="s">
        <v>398</v>
      </c>
      <c r="P5473"/>
      <c r="Q5473"/>
      <c r="R5473"/>
      <c r="S5473"/>
      <c r="T5473"/>
      <c r="U5473"/>
      <c r="V5473"/>
      <c r="W5473"/>
    </row>
    <row r="5474" spans="1:23" ht="27" customHeight="1" thickBot="1" x14ac:dyDescent="0.3">
      <c r="A5474" s="97">
        <v>21241</v>
      </c>
      <c r="B5474" s="74">
        <v>5692</v>
      </c>
      <c r="C5474" s="75" t="s">
        <v>2314</v>
      </c>
      <c r="D5474" s="76">
        <v>43675.555555555555</v>
      </c>
      <c r="E5474" s="74" t="s">
        <v>39</v>
      </c>
      <c r="F5474" s="33">
        <v>43675.274305555555</v>
      </c>
      <c r="G5474" s="51">
        <f t="shared" si="702"/>
        <v>0.28125</v>
      </c>
      <c r="H5474" s="31" t="str">
        <f t="shared" si="703"/>
        <v>ACCEPTABLE</v>
      </c>
      <c r="J5474" s="33">
        <v>43675.560416666667</v>
      </c>
      <c r="K5474" s="33">
        <v>43675.569444444445</v>
      </c>
      <c r="L5474" s="51">
        <f t="shared" si="700"/>
        <v>9.0277777781011537E-3</v>
      </c>
      <c r="M5474" s="31" t="str">
        <f t="shared" si="701"/>
        <v>TRUE</v>
      </c>
      <c r="N5474" s="31" t="s">
        <v>39</v>
      </c>
      <c r="O5474" s="29" t="s">
        <v>1756</v>
      </c>
      <c r="P5474"/>
      <c r="Q5474"/>
      <c r="R5474"/>
      <c r="S5474"/>
      <c r="T5474"/>
      <c r="U5474"/>
      <c r="V5474"/>
      <c r="W5474"/>
    </row>
    <row r="5475" spans="1:23" ht="27" customHeight="1" thickBot="1" x14ac:dyDescent="0.3">
      <c r="A5475" s="97">
        <v>21244</v>
      </c>
      <c r="B5475" s="74">
        <v>5693</v>
      </c>
      <c r="C5475" s="75" t="s">
        <v>2372</v>
      </c>
      <c r="D5475" s="76">
        <v>43676.493055555555</v>
      </c>
      <c r="E5475" s="74" t="s">
        <v>41</v>
      </c>
      <c r="F5475" s="33">
        <v>43676.427777777775</v>
      </c>
      <c r="G5475" s="51">
        <f t="shared" si="702"/>
        <v>6.5277777779556345E-2</v>
      </c>
      <c r="H5475" s="31" t="str">
        <f t="shared" si="703"/>
        <v>ACCEPTABLE</v>
      </c>
      <c r="J5475" s="33">
        <v>43676.508333333331</v>
      </c>
      <c r="K5475" s="33">
        <v>43676.518055555556</v>
      </c>
      <c r="L5475" s="51">
        <f t="shared" si="700"/>
        <v>9.7222222248092294E-3</v>
      </c>
      <c r="M5475" s="31" t="str">
        <f t="shared" si="701"/>
        <v>TRUE</v>
      </c>
      <c r="N5475" s="31" t="s">
        <v>41</v>
      </c>
      <c r="O5475" s="29" t="s">
        <v>1907</v>
      </c>
      <c r="P5475"/>
      <c r="Q5475"/>
      <c r="R5475"/>
      <c r="S5475"/>
      <c r="T5475"/>
      <c r="U5475"/>
      <c r="V5475"/>
      <c r="W5475"/>
    </row>
    <row r="5476" spans="1:23" ht="27" customHeight="1" thickBot="1" x14ac:dyDescent="0.3">
      <c r="A5476" s="97">
        <v>21244</v>
      </c>
      <c r="B5476" s="74">
        <v>5694</v>
      </c>
      <c r="C5476" s="75" t="s">
        <v>2372</v>
      </c>
      <c r="D5476" s="76">
        <v>43676.513888888891</v>
      </c>
      <c r="E5476" s="74" t="s">
        <v>39</v>
      </c>
      <c r="F5476" s="33">
        <v>43676.427777777775</v>
      </c>
      <c r="G5476" s="51">
        <f t="shared" si="702"/>
        <v>8.6111111115314998E-2</v>
      </c>
      <c r="H5476" s="31" t="str">
        <f t="shared" si="703"/>
        <v>ACCEPTABLE</v>
      </c>
      <c r="J5476" s="33">
        <v>43676.53125</v>
      </c>
      <c r="K5476" s="33">
        <v>43676.540277777778</v>
      </c>
      <c r="L5476" s="51">
        <f t="shared" si="700"/>
        <v>9.0277777781011537E-3</v>
      </c>
      <c r="M5476" s="31" t="str">
        <f t="shared" si="701"/>
        <v>TRUE</v>
      </c>
      <c r="N5476" s="31" t="s">
        <v>39</v>
      </c>
      <c r="O5476" s="29" t="s">
        <v>1907</v>
      </c>
      <c r="P5476"/>
      <c r="Q5476"/>
      <c r="R5476"/>
      <c r="S5476"/>
      <c r="T5476"/>
      <c r="U5476"/>
      <c r="V5476"/>
      <c r="W5476"/>
    </row>
    <row r="5477" spans="1:23" ht="27" customHeight="1" thickBot="1" x14ac:dyDescent="0.3">
      <c r="A5477" s="97">
        <v>21242</v>
      </c>
      <c r="B5477" s="74">
        <v>5695</v>
      </c>
      <c r="C5477" s="75" t="s">
        <v>2119</v>
      </c>
      <c r="D5477" s="76">
        <v>43676.798611111109</v>
      </c>
      <c r="E5477" s="74" t="s">
        <v>41</v>
      </c>
      <c r="F5477" s="33">
        <v>43676.427777777775</v>
      </c>
      <c r="G5477" s="51">
        <f t="shared" si="702"/>
        <v>0.37083333333430346</v>
      </c>
      <c r="H5477" s="31" t="str">
        <f t="shared" si="703"/>
        <v>ACCEPTABLE</v>
      </c>
      <c r="J5477" s="33">
        <v>43676.785416666666</v>
      </c>
      <c r="K5477" s="33">
        <v>43676.796527777777</v>
      </c>
      <c r="L5477" s="51">
        <f t="shared" si="700"/>
        <v>1.1111111110949423E-2</v>
      </c>
      <c r="M5477" s="31" t="str">
        <f t="shared" si="701"/>
        <v>TRUE</v>
      </c>
      <c r="N5477" s="31" t="s">
        <v>41</v>
      </c>
      <c r="O5477" s="29" t="s">
        <v>2434</v>
      </c>
      <c r="P5477"/>
      <c r="Q5477"/>
      <c r="R5477"/>
      <c r="S5477"/>
      <c r="T5477"/>
      <c r="U5477"/>
      <c r="V5477"/>
      <c r="W5477"/>
    </row>
    <row r="5478" spans="1:23" ht="27" customHeight="1" thickBot="1" x14ac:dyDescent="0.3">
      <c r="A5478" s="97">
        <v>21242</v>
      </c>
      <c r="B5478" s="74">
        <v>5696</v>
      </c>
      <c r="C5478" s="75" t="s">
        <v>2363</v>
      </c>
      <c r="D5478" s="76">
        <v>43676.833333333336</v>
      </c>
      <c r="E5478" s="74" t="s">
        <v>2341</v>
      </c>
      <c r="F5478" s="33">
        <v>43676.427777777775</v>
      </c>
      <c r="G5478" s="51">
        <f t="shared" si="702"/>
        <v>0.40555555556056788</v>
      </c>
      <c r="H5478" s="31" t="str">
        <f t="shared" si="703"/>
        <v>ACCEPTABLE</v>
      </c>
      <c r="I5478" s="187" t="s">
        <v>2392</v>
      </c>
      <c r="J5478" s="33">
        <v>43676.820138888892</v>
      </c>
      <c r="K5478" s="33">
        <v>43676.82916666667</v>
      </c>
      <c r="L5478" s="51">
        <f t="shared" si="700"/>
        <v>9.0277777781011537E-3</v>
      </c>
      <c r="M5478" s="31" t="str">
        <f t="shared" si="701"/>
        <v>TRUE</v>
      </c>
      <c r="N5478" s="31" t="s">
        <v>39</v>
      </c>
      <c r="O5478" s="29" t="s">
        <v>633</v>
      </c>
      <c r="P5478"/>
      <c r="Q5478"/>
      <c r="R5478"/>
      <c r="S5478"/>
      <c r="T5478"/>
      <c r="U5478"/>
      <c r="V5478"/>
      <c r="W5478"/>
    </row>
    <row r="5479" spans="1:23" ht="27" customHeight="1" thickBot="1" x14ac:dyDescent="0.3">
      <c r="A5479" s="97">
        <v>21243</v>
      </c>
      <c r="B5479" s="74">
        <v>5697</v>
      </c>
      <c r="C5479" s="75" t="s">
        <v>2372</v>
      </c>
      <c r="D5479" s="76">
        <v>43677.586805555555</v>
      </c>
      <c r="E5479" s="74" t="s">
        <v>41</v>
      </c>
      <c r="F5479" s="33">
        <v>43677.293749999997</v>
      </c>
      <c r="G5479" s="51">
        <f t="shared" si="702"/>
        <v>0.2930555555576575</v>
      </c>
      <c r="H5479" s="31" t="str">
        <f t="shared" si="703"/>
        <v>ACCEPTABLE</v>
      </c>
      <c r="I5479" s="184"/>
      <c r="J5479" s="33">
        <v>43677.64166666667</v>
      </c>
      <c r="K5479" s="33">
        <v>43677.65</v>
      </c>
      <c r="L5479" s="51">
        <f t="shared" si="700"/>
        <v>8.333333331393078E-3</v>
      </c>
      <c r="M5479" s="31" t="str">
        <f t="shared" si="701"/>
        <v>TRUE</v>
      </c>
      <c r="N5479" s="31" t="s">
        <v>41</v>
      </c>
      <c r="O5479" s="29" t="s">
        <v>2335</v>
      </c>
      <c r="P5479"/>
      <c r="Q5479"/>
      <c r="R5479"/>
      <c r="S5479"/>
      <c r="T5479"/>
      <c r="U5479"/>
      <c r="V5479"/>
      <c r="W5479"/>
    </row>
    <row r="5480" spans="1:23" ht="27" customHeight="1" thickBot="1" x14ac:dyDescent="0.3">
      <c r="A5480" s="97">
        <v>21243</v>
      </c>
      <c r="B5480" s="74">
        <v>5698</v>
      </c>
      <c r="C5480" s="75" t="s">
        <v>2372</v>
      </c>
      <c r="D5480" s="76">
        <v>43677.604166666664</v>
      </c>
      <c r="E5480" s="74" t="s">
        <v>39</v>
      </c>
      <c r="F5480" s="33">
        <v>43677.293749999997</v>
      </c>
      <c r="G5480" s="51">
        <f t="shared" si="702"/>
        <v>0.31041666666715173</v>
      </c>
      <c r="H5480" s="31" t="str">
        <f t="shared" si="703"/>
        <v>ACCEPTABLE</v>
      </c>
      <c r="J5480" s="33">
        <v>43677.662499999999</v>
      </c>
      <c r="K5480" s="33">
        <v>43677.672222222223</v>
      </c>
      <c r="L5480" s="51">
        <f t="shared" si="700"/>
        <v>9.7222222248092294E-3</v>
      </c>
      <c r="M5480" s="31" t="str">
        <f t="shared" si="701"/>
        <v>TRUE</v>
      </c>
      <c r="N5480" s="31" t="s">
        <v>39</v>
      </c>
      <c r="O5480" s="29" t="s">
        <v>2435</v>
      </c>
      <c r="P5480"/>
      <c r="Q5480"/>
      <c r="R5480"/>
      <c r="S5480"/>
      <c r="T5480"/>
      <c r="U5480"/>
      <c r="V5480"/>
      <c r="W5480"/>
    </row>
    <row r="5481" spans="1:23" ht="27" customHeight="1" thickBot="1" x14ac:dyDescent="0.3">
      <c r="A5481" s="97">
        <v>21242</v>
      </c>
      <c r="B5481" s="74">
        <v>5699</v>
      </c>
      <c r="C5481" s="75" t="s">
        <v>51</v>
      </c>
      <c r="D5481" s="76">
        <v>43677.798611111109</v>
      </c>
      <c r="E5481" s="74" t="s">
        <v>41</v>
      </c>
      <c r="F5481" s="33">
        <v>43677.293749999997</v>
      </c>
      <c r="G5481" s="51">
        <f t="shared" si="702"/>
        <v>0.50486111111240461</v>
      </c>
      <c r="H5481" s="31" t="str">
        <f t="shared" si="703"/>
        <v>ACCEPTABLE</v>
      </c>
      <c r="J5481" s="33">
        <v>43677.798611111109</v>
      </c>
      <c r="K5481" s="33">
        <v>43677.803472222222</v>
      </c>
      <c r="L5481" s="51">
        <f t="shared" si="700"/>
        <v>4.8611111124046147E-3</v>
      </c>
      <c r="M5481" s="31" t="str">
        <f t="shared" si="701"/>
        <v>TRUE</v>
      </c>
      <c r="N5481" s="31" t="s">
        <v>41</v>
      </c>
      <c r="O5481" s="29" t="s">
        <v>2436</v>
      </c>
      <c r="P5481"/>
      <c r="Q5481"/>
      <c r="R5481"/>
      <c r="S5481"/>
      <c r="T5481"/>
      <c r="U5481"/>
      <c r="V5481"/>
      <c r="W5481"/>
    </row>
    <row r="5482" spans="1:23" ht="27" customHeight="1" thickBot="1" x14ac:dyDescent="0.3">
      <c r="A5482" s="97">
        <v>21242</v>
      </c>
      <c r="B5482" s="74">
        <v>5700</v>
      </c>
      <c r="C5482" s="75" t="s">
        <v>2119</v>
      </c>
      <c r="D5482" s="76">
        <v>43677.826388888891</v>
      </c>
      <c r="E5482" s="74" t="s">
        <v>39</v>
      </c>
      <c r="F5482" s="33">
        <v>43677.293749999997</v>
      </c>
      <c r="G5482" s="51">
        <f t="shared" si="702"/>
        <v>0.53263888889341615</v>
      </c>
      <c r="H5482" s="31" t="str">
        <f t="shared" si="703"/>
        <v>ACCEPTABLE</v>
      </c>
      <c r="J5482" s="33">
        <v>43677.826388888891</v>
      </c>
      <c r="K5482" s="33">
        <v>43677.838888888888</v>
      </c>
      <c r="L5482" s="51">
        <f t="shared" si="700"/>
        <v>1.2499999997089617E-2</v>
      </c>
      <c r="M5482" s="31" t="str">
        <f t="shared" si="701"/>
        <v>TRUE</v>
      </c>
      <c r="N5482" s="31" t="s">
        <v>39</v>
      </c>
      <c r="O5482" s="29" t="s">
        <v>2437</v>
      </c>
      <c r="P5482"/>
      <c r="Q5482"/>
      <c r="R5482"/>
      <c r="S5482"/>
      <c r="T5482"/>
      <c r="U5482"/>
      <c r="V5482"/>
      <c r="W5482"/>
    </row>
    <row r="5483" spans="1:23" ht="27" customHeight="1" thickBot="1" x14ac:dyDescent="0.3">
      <c r="A5483" s="97">
        <v>21246</v>
      </c>
      <c r="B5483" s="74">
        <v>5701</v>
      </c>
      <c r="C5483" s="75" t="s">
        <v>2372</v>
      </c>
      <c r="D5483" s="76">
        <v>43677.944444444445</v>
      </c>
      <c r="E5483" s="74" t="s">
        <v>41</v>
      </c>
      <c r="F5483" s="33">
        <v>43677.663888888892</v>
      </c>
      <c r="G5483" s="51">
        <f t="shared" si="702"/>
        <v>0.28055555555329192</v>
      </c>
      <c r="H5483" s="31" t="str">
        <f t="shared" si="703"/>
        <v>ACCEPTABLE</v>
      </c>
      <c r="J5483" s="33">
        <v>43677.915972222225</v>
      </c>
      <c r="K5483" s="33">
        <v>43677.925694444442</v>
      </c>
      <c r="L5483" s="51">
        <f t="shared" si="700"/>
        <v>9.7222222175332718E-3</v>
      </c>
      <c r="M5483" s="31" t="str">
        <f t="shared" si="701"/>
        <v>TRUE</v>
      </c>
      <c r="N5483" s="31" t="s">
        <v>41</v>
      </c>
      <c r="O5483" s="29" t="s">
        <v>1609</v>
      </c>
      <c r="P5483"/>
      <c r="Q5483"/>
      <c r="R5483"/>
      <c r="S5483"/>
      <c r="T5483"/>
      <c r="U5483"/>
      <c r="V5483"/>
      <c r="W5483"/>
    </row>
    <row r="5484" spans="1:23" ht="27" customHeight="1" thickBot="1" x14ac:dyDescent="0.3">
      <c r="A5484" s="97">
        <v>21246</v>
      </c>
      <c r="B5484" s="74">
        <v>5702</v>
      </c>
      <c r="C5484" s="75" t="s">
        <v>43</v>
      </c>
      <c r="D5484" s="76">
        <v>43677.979166666664</v>
      </c>
      <c r="E5484" s="74" t="s">
        <v>39</v>
      </c>
      <c r="F5484" s="33">
        <v>43677.663888888892</v>
      </c>
      <c r="G5484" s="51">
        <f t="shared" si="702"/>
        <v>0.31527777777228039</v>
      </c>
      <c r="H5484" s="31" t="str">
        <f t="shared" si="703"/>
        <v>ACCEPTABLE</v>
      </c>
      <c r="J5484" s="33">
        <v>43677.947916666664</v>
      </c>
      <c r="K5484" s="33">
        <v>43677.956944444442</v>
      </c>
      <c r="L5484" s="51">
        <f t="shared" si="700"/>
        <v>9.0277777781011537E-3</v>
      </c>
      <c r="M5484" s="31" t="str">
        <f t="shared" si="701"/>
        <v>TRUE</v>
      </c>
      <c r="N5484" s="31" t="s">
        <v>39</v>
      </c>
      <c r="O5484" s="29" t="s">
        <v>398</v>
      </c>
      <c r="P5484"/>
      <c r="Q5484"/>
      <c r="R5484"/>
      <c r="S5484"/>
      <c r="T5484"/>
      <c r="U5484"/>
      <c r="V5484"/>
      <c r="W5484"/>
    </row>
    <row r="5485" spans="1:23" ht="27" customHeight="1" thickBot="1" x14ac:dyDescent="0.3">
      <c r="A5485" s="97">
        <v>21246</v>
      </c>
      <c r="B5485" s="74">
        <v>5703</v>
      </c>
      <c r="C5485" s="75" t="s">
        <v>43</v>
      </c>
      <c r="D5485" s="76">
        <v>43678.527777777781</v>
      </c>
      <c r="E5485" s="74" t="s">
        <v>41</v>
      </c>
      <c r="F5485" s="33">
        <v>43678.420138888891</v>
      </c>
      <c r="G5485" s="51">
        <f t="shared" si="702"/>
        <v>0.10763888889050577</v>
      </c>
      <c r="H5485" s="31" t="str">
        <f t="shared" si="703"/>
        <v>ACCEPTABLE</v>
      </c>
      <c r="J5485" s="33">
        <v>43678.531944444447</v>
      </c>
      <c r="K5485" s="33">
        <v>43678.540972222225</v>
      </c>
      <c r="L5485" s="51">
        <f t="shared" si="700"/>
        <v>9.0277777781011537E-3</v>
      </c>
      <c r="M5485" s="31" t="str">
        <f t="shared" si="701"/>
        <v>TRUE</v>
      </c>
      <c r="N5485" s="31" t="s">
        <v>41</v>
      </c>
      <c r="O5485" s="29" t="s">
        <v>1285</v>
      </c>
      <c r="P5485"/>
      <c r="Q5485"/>
      <c r="R5485"/>
      <c r="S5485"/>
      <c r="T5485"/>
      <c r="U5485"/>
      <c r="V5485"/>
      <c r="W5485"/>
    </row>
    <row r="5486" spans="1:23" ht="27" customHeight="1" thickBot="1" x14ac:dyDescent="0.3">
      <c r="A5486" s="97">
        <v>21246</v>
      </c>
      <c r="B5486" s="74">
        <v>5704</v>
      </c>
      <c r="C5486" s="75" t="s">
        <v>2372</v>
      </c>
      <c r="D5486" s="76">
        <v>43678.555555555555</v>
      </c>
      <c r="E5486" s="74" t="s">
        <v>39</v>
      </c>
      <c r="F5486" s="33">
        <v>43678.420138888891</v>
      </c>
      <c r="G5486" s="51">
        <f t="shared" si="702"/>
        <v>0.13541666666424135</v>
      </c>
      <c r="H5486" s="31" t="str">
        <f t="shared" si="703"/>
        <v>ACCEPTABLE</v>
      </c>
      <c r="J5486" s="33">
        <v>43678.5625</v>
      </c>
      <c r="K5486" s="33">
        <v>43678.570138888892</v>
      </c>
      <c r="L5486" s="51">
        <f t="shared" si="700"/>
        <v>7.6388888919609599E-3</v>
      </c>
      <c r="M5486" s="31" t="str">
        <f t="shared" si="701"/>
        <v>TRUE</v>
      </c>
      <c r="N5486" s="31" t="s">
        <v>39</v>
      </c>
      <c r="O5486" s="29" t="s">
        <v>2438</v>
      </c>
      <c r="P5486"/>
      <c r="Q5486"/>
      <c r="R5486"/>
      <c r="S5486"/>
      <c r="T5486"/>
      <c r="U5486"/>
      <c r="V5486"/>
      <c r="W5486"/>
    </row>
    <row r="5487" spans="1:23" ht="27" customHeight="1" thickBot="1" x14ac:dyDescent="0.3">
      <c r="A5487" s="97">
        <v>21247</v>
      </c>
      <c r="B5487" s="74">
        <v>5705</v>
      </c>
      <c r="C5487" s="75" t="s">
        <v>2119</v>
      </c>
      <c r="D5487" s="76">
        <v>43678.611111111109</v>
      </c>
      <c r="E5487" s="74" t="s">
        <v>41</v>
      </c>
      <c r="F5487" s="33">
        <v>43678.420138888891</v>
      </c>
      <c r="G5487" s="51">
        <f t="shared" si="702"/>
        <v>0.19097222221898846</v>
      </c>
      <c r="H5487" s="31" t="str">
        <f t="shared" si="703"/>
        <v>ACCEPTABLE</v>
      </c>
      <c r="J5487" s="33">
        <v>43678.607638888891</v>
      </c>
      <c r="K5487" s="33">
        <v>43678.619444444441</v>
      </c>
      <c r="L5487" s="51">
        <f t="shared" si="700"/>
        <v>1.1805555550381541E-2</v>
      </c>
      <c r="M5487" s="31" t="str">
        <f t="shared" si="701"/>
        <v>TRUE</v>
      </c>
      <c r="N5487" s="31" t="s">
        <v>41</v>
      </c>
      <c r="O5487" s="29" t="s">
        <v>2439</v>
      </c>
      <c r="P5487"/>
      <c r="Q5487"/>
      <c r="R5487"/>
      <c r="S5487"/>
      <c r="T5487"/>
      <c r="U5487"/>
      <c r="V5487"/>
      <c r="W5487"/>
    </row>
    <row r="5488" spans="1:23" ht="27" customHeight="1" thickBot="1" x14ac:dyDescent="0.3">
      <c r="A5488" s="98">
        <v>21247</v>
      </c>
      <c r="B5488" s="78">
        <v>5706</v>
      </c>
      <c r="C5488" s="79" t="s">
        <v>2349</v>
      </c>
      <c r="D5488" s="80">
        <v>43678.645833333336</v>
      </c>
      <c r="E5488" s="78" t="s">
        <v>2341</v>
      </c>
      <c r="F5488" s="33">
        <v>43678.420138888891</v>
      </c>
      <c r="G5488" s="51">
        <f t="shared" si="702"/>
        <v>0.22569444444525288</v>
      </c>
      <c r="H5488" s="31" t="str">
        <f t="shared" si="703"/>
        <v>ACCEPTABLE</v>
      </c>
      <c r="J5488" s="33">
        <v>43678.643055555556</v>
      </c>
      <c r="K5488" s="33">
        <v>43678.654166666667</v>
      </c>
      <c r="L5488" s="51">
        <f t="shared" si="700"/>
        <v>1.1111111110949423E-2</v>
      </c>
      <c r="M5488" s="31" t="str">
        <f t="shared" si="701"/>
        <v>TRUE</v>
      </c>
      <c r="N5488" s="31" t="s">
        <v>2341</v>
      </c>
      <c r="O5488" s="29" t="s">
        <v>2440</v>
      </c>
      <c r="P5488"/>
      <c r="Q5488"/>
      <c r="R5488"/>
      <c r="S5488"/>
      <c r="T5488"/>
      <c r="U5488"/>
      <c r="V5488"/>
      <c r="W5488"/>
    </row>
    <row r="5489" spans="1:23" ht="27" customHeight="1" thickBot="1" x14ac:dyDescent="0.3">
      <c r="A5489" s="98">
        <v>21248</v>
      </c>
      <c r="B5489" s="78">
        <v>5707</v>
      </c>
      <c r="C5489" s="79" t="s">
        <v>2372</v>
      </c>
      <c r="D5489" s="80">
        <v>43678.670138888891</v>
      </c>
      <c r="E5489" s="78" t="s">
        <v>39</v>
      </c>
      <c r="F5489" s="33">
        <v>43678.420138888891</v>
      </c>
      <c r="G5489" s="51">
        <f t="shared" si="702"/>
        <v>0.25</v>
      </c>
      <c r="H5489" s="31" t="str">
        <f t="shared" si="703"/>
        <v>ACCEPTABLE</v>
      </c>
      <c r="J5489" s="33">
        <v>43678.67291666667</v>
      </c>
      <c r="K5489" s="33">
        <v>43678.684027777781</v>
      </c>
      <c r="L5489" s="51">
        <f t="shared" si="700"/>
        <v>1.1111111110949423E-2</v>
      </c>
      <c r="M5489" s="31" t="str">
        <f t="shared" si="701"/>
        <v>TRUE</v>
      </c>
      <c r="N5489" s="31" t="s">
        <v>39</v>
      </c>
      <c r="O5489" s="29" t="s">
        <v>2441</v>
      </c>
      <c r="P5489"/>
      <c r="Q5489"/>
      <c r="R5489"/>
      <c r="S5489"/>
      <c r="T5489"/>
      <c r="U5489"/>
      <c r="V5489"/>
      <c r="W5489"/>
    </row>
    <row r="5490" spans="1:23" ht="27" customHeight="1" thickBot="1" x14ac:dyDescent="0.3">
      <c r="A5490" s="97">
        <v>21247</v>
      </c>
      <c r="B5490" s="74">
        <v>5708</v>
      </c>
      <c r="C5490" s="75" t="s">
        <v>51</v>
      </c>
      <c r="D5490" s="76">
        <v>43679.569444444445</v>
      </c>
      <c r="E5490" s="74" t="s">
        <v>41</v>
      </c>
      <c r="F5490" s="33">
        <v>43679.283333333333</v>
      </c>
      <c r="G5490" s="51">
        <f t="shared" si="702"/>
        <v>0.28611111111240461</v>
      </c>
      <c r="H5490" s="31" t="str">
        <f t="shared" si="703"/>
        <v>ACCEPTABLE</v>
      </c>
      <c r="J5490" s="33">
        <v>43679.572222222225</v>
      </c>
      <c r="K5490" s="33">
        <v>43679.580555555556</v>
      </c>
      <c r="L5490" s="51">
        <f t="shared" si="700"/>
        <v>8.333333331393078E-3</v>
      </c>
      <c r="M5490" s="31" t="str">
        <f t="shared" si="701"/>
        <v>TRUE</v>
      </c>
      <c r="N5490" s="31" t="s">
        <v>41</v>
      </c>
      <c r="O5490" s="29" t="s">
        <v>2442</v>
      </c>
      <c r="P5490"/>
      <c r="Q5490"/>
      <c r="R5490"/>
      <c r="S5490"/>
      <c r="T5490"/>
      <c r="U5490"/>
      <c r="V5490"/>
      <c r="W5490"/>
    </row>
    <row r="5491" spans="1:23" ht="27" customHeight="1" thickBot="1" x14ac:dyDescent="0.3">
      <c r="A5491" s="97">
        <v>21247</v>
      </c>
      <c r="B5491" s="74">
        <v>5709</v>
      </c>
      <c r="C5491" s="75" t="s">
        <v>1997</v>
      </c>
      <c r="D5491" s="76">
        <v>43679.597222222219</v>
      </c>
      <c r="E5491" s="74" t="s">
        <v>39</v>
      </c>
      <c r="F5491" s="33">
        <v>43679.283333333333</v>
      </c>
      <c r="G5491" s="51">
        <f t="shared" si="702"/>
        <v>0.31388888888614019</v>
      </c>
      <c r="H5491" s="31" t="str">
        <f t="shared" si="703"/>
        <v>ACCEPTABLE</v>
      </c>
      <c r="J5491" s="33">
        <v>43679.6</v>
      </c>
      <c r="K5491" s="33">
        <v>43679.614583333336</v>
      </c>
      <c r="L5491" s="51">
        <f t="shared" si="700"/>
        <v>1.4583333337213844E-2</v>
      </c>
      <c r="M5491" s="31" t="str">
        <f t="shared" si="701"/>
        <v>TRUE</v>
      </c>
      <c r="N5491" s="31" t="s">
        <v>39</v>
      </c>
      <c r="O5491" s="29" t="s">
        <v>2443</v>
      </c>
      <c r="P5491"/>
      <c r="Q5491"/>
      <c r="R5491"/>
      <c r="S5491"/>
      <c r="T5491"/>
      <c r="U5491"/>
      <c r="V5491"/>
      <c r="W5491"/>
    </row>
    <row r="5492" spans="1:23" ht="27" customHeight="1" thickBot="1" x14ac:dyDescent="0.3">
      <c r="A5492" s="97">
        <v>21249</v>
      </c>
      <c r="B5492" s="74">
        <v>5710</v>
      </c>
      <c r="C5492" s="75" t="s">
        <v>2314</v>
      </c>
      <c r="D5492" s="76">
        <v>43681.819444444445</v>
      </c>
      <c r="E5492" s="74" t="s">
        <v>41</v>
      </c>
      <c r="F5492" s="33">
        <v>43681.500694444447</v>
      </c>
      <c r="G5492" s="51">
        <f t="shared" si="702"/>
        <v>0.31874999999854481</v>
      </c>
      <c r="H5492" s="31" t="str">
        <f t="shared" si="703"/>
        <v>ACCEPTABLE</v>
      </c>
      <c r="J5492" s="33">
        <v>43681.730555555558</v>
      </c>
      <c r="K5492" s="33">
        <v>43681.742361111108</v>
      </c>
      <c r="L5492" s="51">
        <f t="shared" ref="L5492:L5509" si="704">IF(OR(K5492="",J5492=""), "Incomplete Data", K5492-J5492)</f>
        <v>1.1805555550381541E-2</v>
      </c>
      <c r="M5492" s="31" t="str">
        <f t="shared" ref="M5492:M5509" si="705">_xlfn.IFS(OR(J5492=0,K5492=0,L5492=""), "Incomplete Data", OR(L5492&gt;$M$5,L5492&lt;-$M$5),"FALSE",  OR(L5492&lt;=$M$5,L5492&gt;-$M$5), "TRUE")</f>
        <v>TRUE</v>
      </c>
      <c r="N5492" s="31" t="s">
        <v>41</v>
      </c>
      <c r="O5492" s="29" t="s">
        <v>2444</v>
      </c>
      <c r="P5492"/>
      <c r="Q5492"/>
      <c r="R5492"/>
      <c r="S5492"/>
      <c r="T5492"/>
      <c r="U5492"/>
      <c r="V5492"/>
      <c r="W5492"/>
    </row>
    <row r="5493" spans="1:23" ht="27" customHeight="1" thickBot="1" x14ac:dyDescent="0.3">
      <c r="A5493" s="97">
        <v>21249</v>
      </c>
      <c r="B5493" s="74">
        <v>5711</v>
      </c>
      <c r="C5493" s="75" t="s">
        <v>43</v>
      </c>
      <c r="D5493" s="76">
        <v>43681.854166666664</v>
      </c>
      <c r="E5493" s="74" t="s">
        <v>39</v>
      </c>
      <c r="F5493" s="33">
        <v>43681.500694444447</v>
      </c>
      <c r="G5493" s="51">
        <f t="shared" si="702"/>
        <v>0.35347222221753327</v>
      </c>
      <c r="H5493" s="31" t="str">
        <f t="shared" si="703"/>
        <v>ACCEPTABLE</v>
      </c>
      <c r="J5493" s="33">
        <v>43681.762499999997</v>
      </c>
      <c r="K5493" s="33">
        <v>43681.770833333336</v>
      </c>
      <c r="L5493" s="51">
        <f t="shared" si="704"/>
        <v>8.3333333386690356E-3</v>
      </c>
      <c r="M5493" s="31" t="str">
        <f t="shared" si="705"/>
        <v>TRUE</v>
      </c>
      <c r="N5493" s="31" t="s">
        <v>39</v>
      </c>
      <c r="O5493" s="29" t="s">
        <v>44</v>
      </c>
      <c r="P5493"/>
      <c r="Q5493"/>
      <c r="R5493"/>
      <c r="S5493"/>
      <c r="T5493"/>
      <c r="U5493"/>
      <c r="V5493"/>
      <c r="W5493"/>
    </row>
    <row r="5494" spans="1:23" ht="27" customHeight="1" thickBot="1" x14ac:dyDescent="0.3">
      <c r="A5494" s="97">
        <v>21251</v>
      </c>
      <c r="B5494" s="74">
        <v>5712</v>
      </c>
      <c r="C5494" s="75" t="s">
        <v>2314</v>
      </c>
      <c r="D5494" s="76">
        <v>43682.819444444445</v>
      </c>
      <c r="E5494" s="74" t="s">
        <v>41</v>
      </c>
      <c r="F5494" s="33">
        <v>43682.544444444444</v>
      </c>
      <c r="G5494" s="51">
        <f t="shared" si="702"/>
        <v>0.27500000000145519</v>
      </c>
      <c r="H5494" s="31" t="str">
        <f t="shared" si="703"/>
        <v>ACCEPTABLE</v>
      </c>
      <c r="J5494" s="33">
        <v>43682.822916666664</v>
      </c>
      <c r="K5494" s="33">
        <v>43682.835416666669</v>
      </c>
      <c r="L5494" s="51">
        <f t="shared" si="704"/>
        <v>1.2500000004365575E-2</v>
      </c>
      <c r="M5494" s="31" t="str">
        <f t="shared" si="705"/>
        <v>TRUE</v>
      </c>
      <c r="N5494" s="31" t="s">
        <v>41</v>
      </c>
      <c r="O5494" s="29" t="s">
        <v>2445</v>
      </c>
      <c r="P5494"/>
      <c r="Q5494"/>
      <c r="R5494"/>
      <c r="S5494"/>
      <c r="T5494"/>
      <c r="U5494"/>
      <c r="V5494"/>
      <c r="W5494"/>
    </row>
    <row r="5495" spans="1:23" ht="27" customHeight="1" thickBot="1" x14ac:dyDescent="0.3">
      <c r="A5495" s="97">
        <v>21249</v>
      </c>
      <c r="B5495" s="74">
        <v>5715</v>
      </c>
      <c r="C5495" s="75" t="s">
        <v>2314</v>
      </c>
      <c r="D5495" s="76">
        <v>43682.868055555555</v>
      </c>
      <c r="E5495" s="74" t="s">
        <v>39</v>
      </c>
      <c r="F5495" s="33">
        <v>43682.544444444444</v>
      </c>
      <c r="G5495" s="51">
        <f t="shared" si="702"/>
        <v>0.32361111111094942</v>
      </c>
      <c r="H5495" s="31" t="str">
        <f t="shared" si="703"/>
        <v>ACCEPTABLE</v>
      </c>
      <c r="J5495" s="33">
        <v>43682.885416666664</v>
      </c>
      <c r="K5495" s="33">
        <v>43682.895833333336</v>
      </c>
      <c r="L5495" s="51">
        <f t="shared" si="704"/>
        <v>1.0416666671517305E-2</v>
      </c>
      <c r="M5495" s="31" t="str">
        <f t="shared" si="705"/>
        <v>TRUE</v>
      </c>
      <c r="N5495" s="31" t="s">
        <v>39</v>
      </c>
      <c r="O5495" s="29" t="s">
        <v>1017</v>
      </c>
      <c r="P5495"/>
      <c r="Q5495"/>
      <c r="R5495"/>
      <c r="S5495"/>
      <c r="T5495"/>
      <c r="U5495"/>
      <c r="V5495"/>
      <c r="W5495"/>
    </row>
    <row r="5496" spans="1:23" ht="27" customHeight="1" thickBot="1" x14ac:dyDescent="0.3">
      <c r="A5496" s="97">
        <v>21250</v>
      </c>
      <c r="B5496" s="74">
        <v>5716</v>
      </c>
      <c r="C5496" s="75" t="s">
        <v>2314</v>
      </c>
      <c r="D5496" s="76">
        <v>43682.923611111109</v>
      </c>
      <c r="E5496" s="74" t="s">
        <v>41</v>
      </c>
      <c r="F5496" s="33">
        <v>43682.544444444444</v>
      </c>
      <c r="G5496" s="51">
        <f t="shared" si="702"/>
        <v>0.37916666666569654</v>
      </c>
      <c r="H5496" s="31" t="str">
        <f t="shared" si="703"/>
        <v>ACCEPTABLE</v>
      </c>
      <c r="J5496" s="33">
        <v>43682.924305555556</v>
      </c>
      <c r="K5496" s="33">
        <v>43682.93472222222</v>
      </c>
      <c r="L5496" s="51">
        <f t="shared" si="704"/>
        <v>1.0416666664241347E-2</v>
      </c>
      <c r="M5496" s="31" t="str">
        <f t="shared" si="705"/>
        <v>TRUE</v>
      </c>
      <c r="N5496" s="31" t="s">
        <v>41</v>
      </c>
      <c r="O5496" s="29" t="s">
        <v>827</v>
      </c>
      <c r="P5496"/>
      <c r="Q5496"/>
      <c r="R5496"/>
      <c r="S5496"/>
      <c r="T5496"/>
      <c r="U5496"/>
      <c r="V5496"/>
      <c r="W5496"/>
    </row>
    <row r="5497" spans="1:23" ht="27" customHeight="1" thickBot="1" x14ac:dyDescent="0.3">
      <c r="A5497" s="97">
        <v>21250</v>
      </c>
      <c r="B5497" s="74">
        <v>5717</v>
      </c>
      <c r="C5497" s="75" t="s">
        <v>43</v>
      </c>
      <c r="D5497" s="76">
        <v>43682.958333333336</v>
      </c>
      <c r="E5497" s="74" t="s">
        <v>39</v>
      </c>
      <c r="F5497" s="33">
        <v>43682.544444444444</v>
      </c>
      <c r="G5497" s="51">
        <f t="shared" si="702"/>
        <v>0.41388888889196096</v>
      </c>
      <c r="H5497" s="31" t="str">
        <f t="shared" si="703"/>
        <v>ACCEPTABLE</v>
      </c>
      <c r="J5497" s="33">
        <v>43682.970138888886</v>
      </c>
      <c r="K5497" s="33">
        <v>43682.979166666664</v>
      </c>
      <c r="L5497" s="51">
        <f t="shared" si="704"/>
        <v>9.0277777781011537E-3</v>
      </c>
      <c r="M5497" s="31" t="str">
        <f t="shared" si="705"/>
        <v>TRUE</v>
      </c>
      <c r="N5497" s="31" t="s">
        <v>39</v>
      </c>
      <c r="O5497" s="29" t="s">
        <v>398</v>
      </c>
      <c r="P5497"/>
      <c r="Q5497"/>
      <c r="R5497"/>
      <c r="S5497"/>
      <c r="T5497"/>
      <c r="U5497"/>
      <c r="V5497"/>
      <c r="W5497"/>
    </row>
    <row r="5498" spans="1:23" ht="27" customHeight="1" thickBot="1" x14ac:dyDescent="0.3">
      <c r="A5498" s="98">
        <v>21250</v>
      </c>
      <c r="B5498" s="78">
        <v>5718</v>
      </c>
      <c r="C5498" s="79" t="s">
        <v>43</v>
      </c>
      <c r="D5498" s="80">
        <v>43683.652777777781</v>
      </c>
      <c r="E5498" s="78" t="s">
        <v>41</v>
      </c>
      <c r="F5498" s="33">
        <v>43683.576388888891</v>
      </c>
      <c r="G5498" s="51">
        <f t="shared" si="702"/>
        <v>7.6388888890505768E-2</v>
      </c>
      <c r="H5498" s="31" t="str">
        <f t="shared" si="703"/>
        <v>ACCEPTABLE</v>
      </c>
      <c r="J5498" s="33">
        <v>43683.65</v>
      </c>
      <c r="K5498" s="33">
        <v>43683.658333333333</v>
      </c>
      <c r="L5498" s="51">
        <f t="shared" si="704"/>
        <v>8.333333331393078E-3</v>
      </c>
      <c r="M5498" s="31" t="str">
        <f t="shared" si="705"/>
        <v>TRUE</v>
      </c>
      <c r="N5498" s="31" t="s">
        <v>41</v>
      </c>
      <c r="O5498" s="29" t="s">
        <v>44</v>
      </c>
      <c r="P5498"/>
      <c r="Q5498"/>
      <c r="R5498"/>
      <c r="S5498"/>
      <c r="T5498"/>
      <c r="U5498"/>
      <c r="V5498"/>
      <c r="W5498"/>
    </row>
    <row r="5499" spans="1:23" ht="27" customHeight="1" thickBot="1" x14ac:dyDescent="0.3">
      <c r="A5499" s="98">
        <v>21250</v>
      </c>
      <c r="B5499" s="78">
        <v>5719</v>
      </c>
      <c r="C5499" s="79" t="s">
        <v>2314</v>
      </c>
      <c r="D5499" s="80">
        <v>43683.680555555555</v>
      </c>
      <c r="E5499" s="78" t="s">
        <v>39</v>
      </c>
      <c r="F5499" s="33">
        <v>43683.576388888891</v>
      </c>
      <c r="G5499" s="51">
        <f t="shared" si="702"/>
        <v>0.10416666666424135</v>
      </c>
      <c r="H5499" s="31" t="str">
        <f t="shared" si="703"/>
        <v>ACCEPTABLE</v>
      </c>
      <c r="J5499" s="33">
        <v>43683.673611111109</v>
      </c>
      <c r="K5499" s="33">
        <v>43683.683333333334</v>
      </c>
      <c r="L5499" s="51">
        <f t="shared" si="704"/>
        <v>9.7222222248092294E-3</v>
      </c>
      <c r="M5499" s="31" t="str">
        <f t="shared" si="705"/>
        <v>TRUE</v>
      </c>
      <c r="N5499" s="31" t="s">
        <v>39</v>
      </c>
      <c r="O5499" s="29" t="s">
        <v>1694</v>
      </c>
      <c r="P5499"/>
      <c r="Q5499"/>
      <c r="R5499"/>
      <c r="S5499"/>
      <c r="T5499"/>
      <c r="U5499"/>
      <c r="V5499"/>
      <c r="W5499"/>
    </row>
    <row r="5500" spans="1:23" ht="27" customHeight="1" thickBot="1" x14ac:dyDescent="0.3">
      <c r="A5500" s="97">
        <v>21252</v>
      </c>
      <c r="B5500" s="74">
        <v>5720</v>
      </c>
      <c r="C5500" s="75" t="s">
        <v>1997</v>
      </c>
      <c r="D5500" s="76">
        <v>43683.777777777781</v>
      </c>
      <c r="E5500" s="74" t="s">
        <v>41</v>
      </c>
      <c r="F5500" s="33">
        <v>43683.417361111111</v>
      </c>
      <c r="G5500" s="51">
        <f t="shared" si="702"/>
        <v>0.36041666667006211</v>
      </c>
      <c r="H5500" s="31" t="str">
        <f t="shared" si="703"/>
        <v>ACCEPTABLE</v>
      </c>
      <c r="J5500" s="33">
        <v>43683.762499999997</v>
      </c>
      <c r="K5500" s="33">
        <v>43683.775000000001</v>
      </c>
      <c r="L5500" s="51">
        <f t="shared" si="704"/>
        <v>1.2500000004365575E-2</v>
      </c>
      <c r="M5500" s="31" t="str">
        <f t="shared" si="705"/>
        <v>TRUE</v>
      </c>
      <c r="N5500" s="31" t="s">
        <v>41</v>
      </c>
      <c r="O5500" s="29" t="s">
        <v>910</v>
      </c>
      <c r="P5500"/>
      <c r="Q5500"/>
      <c r="R5500"/>
      <c r="S5500"/>
      <c r="T5500"/>
      <c r="U5500"/>
      <c r="V5500"/>
      <c r="W5500"/>
    </row>
    <row r="5501" spans="1:23" ht="27" customHeight="1" thickBot="1" x14ac:dyDescent="0.3">
      <c r="A5501" s="97">
        <v>21251</v>
      </c>
      <c r="B5501" s="74">
        <v>5721</v>
      </c>
      <c r="C5501" s="75" t="s">
        <v>2349</v>
      </c>
      <c r="D5501" s="76">
        <v>43683.8125</v>
      </c>
      <c r="E5501" s="74" t="s">
        <v>39</v>
      </c>
      <c r="F5501" s="33">
        <v>43683.417361111111</v>
      </c>
      <c r="G5501" s="51">
        <f t="shared" si="702"/>
        <v>0.39513888888905058</v>
      </c>
      <c r="H5501" s="31" t="str">
        <f t="shared" si="703"/>
        <v>ACCEPTABLE</v>
      </c>
      <c r="J5501" s="33">
        <v>43683.8125</v>
      </c>
      <c r="K5501" s="33">
        <v>43683.824305555558</v>
      </c>
      <c r="L5501" s="51">
        <f t="shared" si="704"/>
        <v>1.1805555557657499E-2</v>
      </c>
      <c r="M5501" s="31" t="str">
        <f t="shared" si="705"/>
        <v>TRUE</v>
      </c>
      <c r="N5501" s="31" t="s">
        <v>39</v>
      </c>
      <c r="O5501" s="29" t="s">
        <v>2446</v>
      </c>
      <c r="P5501"/>
      <c r="Q5501"/>
      <c r="R5501"/>
      <c r="S5501"/>
      <c r="T5501"/>
      <c r="U5501"/>
      <c r="V5501"/>
      <c r="W5501"/>
    </row>
    <row r="5502" spans="1:23" ht="27" customHeight="1" thickBot="1" x14ac:dyDescent="0.3">
      <c r="A5502" s="97">
        <v>21252</v>
      </c>
      <c r="B5502" s="74">
        <v>5722</v>
      </c>
      <c r="C5502" s="75" t="s">
        <v>53</v>
      </c>
      <c r="D5502" s="76">
        <v>43685.006944444445</v>
      </c>
      <c r="E5502" s="74" t="s">
        <v>41</v>
      </c>
      <c r="F5502" s="33">
        <v>43684.722916666666</v>
      </c>
      <c r="G5502" s="51">
        <f t="shared" si="702"/>
        <v>0.28402777777955635</v>
      </c>
      <c r="H5502" s="31" t="str">
        <f t="shared" si="703"/>
        <v>ACCEPTABLE</v>
      </c>
      <c r="J5502" s="33">
        <v>43685.010416666664</v>
      </c>
      <c r="K5502" s="33">
        <v>43685.020833333336</v>
      </c>
      <c r="L5502" s="51">
        <f t="shared" si="704"/>
        <v>1.0416666671517305E-2</v>
      </c>
      <c r="M5502" s="31" t="str">
        <f t="shared" si="705"/>
        <v>TRUE</v>
      </c>
      <c r="N5502" s="31" t="s">
        <v>41</v>
      </c>
      <c r="O5502" s="29" t="s">
        <v>633</v>
      </c>
      <c r="P5502"/>
      <c r="Q5502"/>
      <c r="R5502"/>
      <c r="S5502"/>
      <c r="T5502"/>
      <c r="U5502"/>
      <c r="V5502"/>
      <c r="W5502"/>
    </row>
    <row r="5503" spans="1:23" ht="27" customHeight="1" thickBot="1" x14ac:dyDescent="0.3">
      <c r="A5503" s="97">
        <v>21252</v>
      </c>
      <c r="B5503" s="74">
        <v>5723</v>
      </c>
      <c r="C5503" s="75" t="s">
        <v>53</v>
      </c>
      <c r="D5503" s="76">
        <v>43685.055555555555</v>
      </c>
      <c r="E5503" s="74" t="s">
        <v>39</v>
      </c>
      <c r="F5503" s="33">
        <v>43684.722916666666</v>
      </c>
      <c r="G5503" s="51">
        <f t="shared" si="702"/>
        <v>0.33263888888905058</v>
      </c>
      <c r="H5503" s="31" t="str">
        <f t="shared" si="703"/>
        <v>ACCEPTABLE</v>
      </c>
      <c r="J5503" s="33">
        <v>43685.06527777778</v>
      </c>
      <c r="K5503" s="33">
        <v>43685.074305555558</v>
      </c>
      <c r="L5503" s="51">
        <f t="shared" si="704"/>
        <v>9.0277777781011537E-3</v>
      </c>
      <c r="M5503" s="31" t="str">
        <f t="shared" si="705"/>
        <v>TRUE</v>
      </c>
      <c r="N5503" s="31" t="s">
        <v>39</v>
      </c>
      <c r="O5503" s="29" t="s">
        <v>812</v>
      </c>
      <c r="P5503"/>
      <c r="Q5503"/>
      <c r="R5503"/>
      <c r="S5503"/>
      <c r="T5503"/>
      <c r="U5503"/>
      <c r="V5503"/>
      <c r="W5503"/>
    </row>
    <row r="5504" spans="1:23" ht="27" customHeight="1" thickBot="1" x14ac:dyDescent="0.3">
      <c r="A5504" s="97">
        <v>21253</v>
      </c>
      <c r="B5504" s="74">
        <v>5724</v>
      </c>
      <c r="C5504" s="75" t="s">
        <v>2314</v>
      </c>
      <c r="D5504" s="76">
        <v>43685.131944444445</v>
      </c>
      <c r="E5504" s="74" t="s">
        <v>41</v>
      </c>
      <c r="F5504" s="33">
        <v>43684.722916666666</v>
      </c>
      <c r="G5504" s="51">
        <f t="shared" si="702"/>
        <v>0.40902777777955635</v>
      </c>
      <c r="H5504" s="31" t="str">
        <f t="shared" si="703"/>
        <v>ACCEPTABLE</v>
      </c>
      <c r="J5504" s="33">
        <v>43685.130555555559</v>
      </c>
      <c r="K5504" s="33">
        <v>43685.140972222223</v>
      </c>
      <c r="L5504" s="51">
        <f t="shared" si="704"/>
        <v>1.0416666664241347E-2</v>
      </c>
      <c r="M5504" s="31" t="str">
        <f t="shared" si="705"/>
        <v>TRUE</v>
      </c>
      <c r="N5504" s="31" t="s">
        <v>41</v>
      </c>
      <c r="O5504" s="29" t="s">
        <v>2055</v>
      </c>
      <c r="P5504"/>
      <c r="Q5504"/>
      <c r="R5504"/>
      <c r="S5504"/>
      <c r="T5504"/>
      <c r="U5504"/>
      <c r="V5504"/>
      <c r="W5504"/>
    </row>
    <row r="5505" spans="1:23" ht="27" customHeight="1" thickBot="1" x14ac:dyDescent="0.3">
      <c r="A5505" s="97">
        <v>21253</v>
      </c>
      <c r="B5505" s="74">
        <v>5725</v>
      </c>
      <c r="C5505" s="75" t="s">
        <v>43</v>
      </c>
      <c r="D5505" s="76">
        <v>43685.166666666664</v>
      </c>
      <c r="E5505" s="74" t="s">
        <v>39</v>
      </c>
      <c r="F5505" s="33">
        <v>43684.722916666666</v>
      </c>
      <c r="G5505" s="51">
        <f t="shared" si="702"/>
        <v>0.44374999999854481</v>
      </c>
      <c r="H5505" s="31" t="str">
        <f t="shared" si="703"/>
        <v>ACCEPTABLE</v>
      </c>
      <c r="J5505" s="33">
        <v>43685.183333333334</v>
      </c>
      <c r="K5505" s="33">
        <v>43685.192361111112</v>
      </c>
      <c r="L5505" s="51">
        <f t="shared" si="704"/>
        <v>9.0277777781011537E-3</v>
      </c>
      <c r="M5505" s="31" t="str">
        <f t="shared" si="705"/>
        <v>TRUE</v>
      </c>
      <c r="N5505" s="31" t="s">
        <v>39</v>
      </c>
      <c r="O5505" s="29" t="s">
        <v>398</v>
      </c>
      <c r="P5505"/>
      <c r="Q5505"/>
      <c r="R5505"/>
      <c r="S5505"/>
      <c r="T5505"/>
      <c r="U5505"/>
      <c r="V5505"/>
      <c r="W5505"/>
    </row>
    <row r="5506" spans="1:23" ht="27" customHeight="1" thickBot="1" x14ac:dyDescent="0.3">
      <c r="A5506" s="97">
        <v>21252</v>
      </c>
      <c r="B5506" s="74">
        <v>5726</v>
      </c>
      <c r="C5506" s="75" t="s">
        <v>51</v>
      </c>
      <c r="D5506" s="76">
        <v>43685.215277777781</v>
      </c>
      <c r="E5506" s="74" t="s">
        <v>41</v>
      </c>
      <c r="F5506" s="33">
        <v>43684.722916666666</v>
      </c>
      <c r="G5506" s="51">
        <f t="shared" si="702"/>
        <v>0.492361111115315</v>
      </c>
      <c r="H5506" s="31" t="str">
        <f t="shared" si="703"/>
        <v>ACCEPTABLE</v>
      </c>
      <c r="J5506" s="33">
        <v>43685.215277777781</v>
      </c>
      <c r="K5506" s="33">
        <v>43685.224305555559</v>
      </c>
      <c r="L5506" s="51">
        <f t="shared" si="704"/>
        <v>9.0277777781011537E-3</v>
      </c>
      <c r="M5506" s="31" t="str">
        <f t="shared" si="705"/>
        <v>TRUE</v>
      </c>
      <c r="N5506" s="31" t="s">
        <v>41</v>
      </c>
      <c r="O5506" s="29" t="s">
        <v>2447</v>
      </c>
      <c r="P5506"/>
      <c r="Q5506"/>
      <c r="R5506"/>
      <c r="S5506"/>
      <c r="T5506"/>
      <c r="U5506"/>
      <c r="V5506"/>
      <c r="W5506"/>
    </row>
    <row r="5507" spans="1:23" ht="27" customHeight="1" thickBot="1" x14ac:dyDescent="0.3">
      <c r="A5507" s="97">
        <v>21252</v>
      </c>
      <c r="B5507" s="74">
        <v>5727</v>
      </c>
      <c r="C5507" s="75" t="s">
        <v>1997</v>
      </c>
      <c r="D5507" s="76">
        <v>43685.239583333336</v>
      </c>
      <c r="E5507" s="74" t="s">
        <v>39</v>
      </c>
      <c r="F5507" s="33">
        <v>43684.722916666666</v>
      </c>
      <c r="G5507" s="51">
        <f t="shared" ref="G5507:G5509" si="706">IF(D5507="","",D5507-F5507)</f>
        <v>0.51666666667006211</v>
      </c>
      <c r="H5507" s="31" t="str">
        <f t="shared" ref="H5507:H5509" si="707">IF(D5507-F5507&lt;0,"TOO LATE",IF(G5507="","",IF(OR(DAY(D5507-F5507)&gt;1,AND(HOUR(D5507-F5507)&gt;HOUR("0:59"),(SIGN(D5507-F5507)=1))),"ACCEPTABLE","TOO LATE")))</f>
        <v>ACCEPTABLE</v>
      </c>
      <c r="J5507" s="33">
        <v>43685.239583333336</v>
      </c>
      <c r="K5507" s="33">
        <v>43685.25</v>
      </c>
      <c r="L5507" s="51">
        <f t="shared" si="704"/>
        <v>1.0416666664241347E-2</v>
      </c>
      <c r="M5507" s="31" t="str">
        <f t="shared" si="705"/>
        <v>TRUE</v>
      </c>
      <c r="N5507" s="31" t="s">
        <v>39</v>
      </c>
      <c r="O5507" s="29" t="s">
        <v>2448</v>
      </c>
      <c r="P5507"/>
      <c r="Q5507"/>
      <c r="R5507"/>
      <c r="S5507"/>
      <c r="T5507"/>
      <c r="U5507"/>
      <c r="V5507"/>
      <c r="W5507"/>
    </row>
    <row r="5508" spans="1:23" ht="27" customHeight="1" thickBot="1" x14ac:dyDescent="0.3">
      <c r="A5508" s="97">
        <v>21254</v>
      </c>
      <c r="B5508" s="74">
        <v>5728</v>
      </c>
      <c r="C5508" s="75" t="s">
        <v>1997</v>
      </c>
      <c r="D5508" s="76">
        <v>43685.836805555555</v>
      </c>
      <c r="E5508" s="74" t="s">
        <v>41</v>
      </c>
      <c r="F5508" s="33">
        <v>43685.738194444442</v>
      </c>
      <c r="G5508" s="51">
        <f t="shared" si="706"/>
        <v>9.8611111112404615E-2</v>
      </c>
      <c r="H5508" s="31" t="str">
        <f t="shared" si="707"/>
        <v>ACCEPTABLE</v>
      </c>
      <c r="J5508" s="33">
        <v>43685.834027777775</v>
      </c>
      <c r="K5508" s="33">
        <v>43685.848611111112</v>
      </c>
      <c r="L5508" s="51">
        <f t="shared" si="704"/>
        <v>1.4583333337213844E-2</v>
      </c>
      <c r="M5508" s="31" t="str">
        <f t="shared" si="705"/>
        <v>TRUE</v>
      </c>
      <c r="N5508" s="31" t="s">
        <v>41</v>
      </c>
      <c r="O5508" s="29" t="s">
        <v>2449</v>
      </c>
      <c r="P5508"/>
      <c r="Q5508"/>
      <c r="R5508"/>
      <c r="S5508"/>
      <c r="T5508"/>
      <c r="U5508"/>
      <c r="V5508"/>
      <c r="W5508"/>
    </row>
    <row r="5509" spans="1:23" ht="27" customHeight="1" thickBot="1" x14ac:dyDescent="0.3">
      <c r="A5509" s="97">
        <v>21253</v>
      </c>
      <c r="B5509" s="74">
        <v>5729</v>
      </c>
      <c r="C5509" s="75" t="s">
        <v>2314</v>
      </c>
      <c r="D5509" s="76">
        <v>43685.875</v>
      </c>
      <c r="E5509" s="74" t="s">
        <v>39</v>
      </c>
      <c r="F5509" s="33">
        <v>43685.738194444442</v>
      </c>
      <c r="G5509" s="51">
        <f t="shared" si="706"/>
        <v>0.1368055555576575</v>
      </c>
      <c r="H5509" s="31" t="str">
        <f t="shared" si="707"/>
        <v>ACCEPTABLE</v>
      </c>
      <c r="J5509" s="33">
        <v>43685.886805555558</v>
      </c>
      <c r="K5509" s="33">
        <v>43685.895833333336</v>
      </c>
      <c r="L5509" s="51">
        <f t="shared" si="704"/>
        <v>9.0277777781011537E-3</v>
      </c>
      <c r="M5509" s="31" t="str">
        <f t="shared" si="705"/>
        <v>TRUE</v>
      </c>
      <c r="N5509" s="31" t="s">
        <v>39</v>
      </c>
      <c r="O5509" s="29" t="s">
        <v>2450</v>
      </c>
      <c r="P5509"/>
      <c r="Q5509"/>
      <c r="R5509"/>
      <c r="S5509"/>
      <c r="T5509"/>
      <c r="U5509"/>
      <c r="V5509"/>
      <c r="W5509"/>
    </row>
    <row r="5510" spans="1:23" ht="27" customHeight="1" thickBot="1" x14ac:dyDescent="0.3">
      <c r="A5510" s="97">
        <v>21254</v>
      </c>
      <c r="B5510" s="74">
        <v>5730</v>
      </c>
      <c r="C5510" s="75" t="s">
        <v>99</v>
      </c>
      <c r="D5510" s="76">
        <v>43686.798611111109</v>
      </c>
      <c r="E5510" s="74" t="s">
        <v>41</v>
      </c>
      <c r="F5510" s="33">
        <v>43686.283333333333</v>
      </c>
      <c r="G5510" s="51">
        <f>IF(D5510="","",D5510-F5510)</f>
        <v>0.51527777777664596</v>
      </c>
      <c r="H5510" s="31" t="str">
        <f>IF(D5510-F5510&lt;0,"TOO LATE",IF(G5510="","",IF(OR(DAY(D5510-F5510)&gt;1,AND(HOUR(D5510-F5510)&gt;HOUR("0:59"),(SIGN(D5510-F5510)=1))),"ACCEPTABLE","TOO LATE")))</f>
        <v>ACCEPTABLE</v>
      </c>
      <c r="J5510" s="33">
        <v>43686.392361111109</v>
      </c>
      <c r="K5510" s="33">
        <v>43686.400694444441</v>
      </c>
      <c r="L5510" s="51">
        <f t="shared" ref="L5510:L5513" si="708">IF(OR(K5510="",J5510=""), "Incomplete Data", K5510-J5510)</f>
        <v>8.333333331393078E-3</v>
      </c>
      <c r="M5510" s="31" t="str">
        <f t="shared" ref="M5510:M5513" si="709">_xlfn.IFS(OR(J5510=0,K5510=0,L5510=""), "Incomplete Data", OR(L5510&gt;$M$5,L5510&lt;-$M$5),"FALSE",  OR(L5510&lt;=$M$5,L5510&gt;-$M$5), "TRUE")</f>
        <v>TRUE</v>
      </c>
      <c r="N5510" s="31" t="s">
        <v>41</v>
      </c>
      <c r="O5510" s="29" t="s">
        <v>2451</v>
      </c>
      <c r="P5510"/>
      <c r="Q5510"/>
      <c r="R5510"/>
      <c r="S5510"/>
      <c r="T5510"/>
      <c r="U5510"/>
      <c r="V5510"/>
      <c r="W5510"/>
    </row>
    <row r="5511" spans="1:23" ht="27" customHeight="1" thickBot="1" x14ac:dyDescent="0.3">
      <c r="A5511" s="97">
        <v>21254</v>
      </c>
      <c r="B5511" s="74">
        <v>5731</v>
      </c>
      <c r="C5511" s="75" t="s">
        <v>2119</v>
      </c>
      <c r="D5511" s="76">
        <v>43686.826388888891</v>
      </c>
      <c r="E5511" s="74" t="s">
        <v>39</v>
      </c>
      <c r="F5511" s="33">
        <v>43686.283333333333</v>
      </c>
      <c r="G5511" s="51">
        <f>IF(D5511="","",D5511-F5511)</f>
        <v>0.5430555555576575</v>
      </c>
      <c r="H5511" s="31" t="str">
        <f>IF(D5511-F5511&lt;0,"TOO LATE",IF(G5511="","",IF(OR(DAY(D5511-F5511)&gt;1,AND(HOUR(D5511-F5511)&gt;HOUR("0:59"),(SIGN(D5511-F5511)=1))),"ACCEPTABLE","TOO LATE")))</f>
        <v>ACCEPTABLE</v>
      </c>
      <c r="J5511" s="33">
        <v>43686.492361111108</v>
      </c>
      <c r="K5511" s="33">
        <v>43686.5</v>
      </c>
      <c r="L5511" s="51">
        <f t="shared" si="708"/>
        <v>7.6388888919609599E-3</v>
      </c>
      <c r="M5511" s="31" t="str">
        <f t="shared" si="709"/>
        <v>TRUE</v>
      </c>
      <c r="N5511" s="31" t="s">
        <v>39</v>
      </c>
      <c r="O5511" s="29" t="s">
        <v>2452</v>
      </c>
      <c r="P5511"/>
      <c r="Q5511"/>
      <c r="R5511"/>
      <c r="S5511"/>
      <c r="T5511"/>
      <c r="U5511"/>
      <c r="V5511"/>
      <c r="W5511"/>
    </row>
    <row r="5512" spans="1:23" ht="27" customHeight="1" thickBot="1" x14ac:dyDescent="0.3">
      <c r="A5512" s="97">
        <v>21254</v>
      </c>
      <c r="B5512" s="74">
        <v>5732</v>
      </c>
      <c r="C5512" s="75" t="s">
        <v>99</v>
      </c>
      <c r="D5512" s="76">
        <v>43687.215277777781</v>
      </c>
      <c r="E5512" s="74" t="s">
        <v>41</v>
      </c>
      <c r="F5512" s="33">
        <v>43686.711111111108</v>
      </c>
      <c r="G5512" s="51">
        <f t="shared" ref="G5512:G5560" si="710">IF(D5512="","",D5512-F5512)</f>
        <v>0.5041666666729725</v>
      </c>
      <c r="H5512" s="31" t="str">
        <f t="shared" ref="H5512:H5560" si="711">IF(D5512-F5512&lt;0,"TOO LATE",IF(G5512="","",IF(OR(DAY(D5512-F5512)&gt;1,AND(HOUR(D5512-F5512)&gt;HOUR("0:59"),(SIGN(D5512-F5512)=1))),"ACCEPTABLE","TOO LATE")))</f>
        <v>ACCEPTABLE</v>
      </c>
      <c r="J5512" s="33">
        <v>43687.215277777781</v>
      </c>
      <c r="K5512" s="33">
        <v>43687.224305555559</v>
      </c>
      <c r="L5512" s="51">
        <f t="shared" si="708"/>
        <v>9.0277777781011537E-3</v>
      </c>
      <c r="M5512" s="31" t="str">
        <f t="shared" si="709"/>
        <v>TRUE</v>
      </c>
      <c r="N5512" s="31" t="s">
        <v>41</v>
      </c>
      <c r="O5512" s="29" t="s">
        <v>2453</v>
      </c>
      <c r="P5512"/>
      <c r="Q5512"/>
      <c r="R5512"/>
      <c r="S5512"/>
      <c r="T5512"/>
      <c r="U5512"/>
      <c r="V5512"/>
      <c r="W5512"/>
    </row>
    <row r="5513" spans="1:23" ht="27" customHeight="1" thickBot="1" x14ac:dyDescent="0.3">
      <c r="A5513" s="97">
        <v>21254</v>
      </c>
      <c r="B5513" s="74">
        <v>5733</v>
      </c>
      <c r="C5513" s="75" t="s">
        <v>2119</v>
      </c>
      <c r="D5513" s="76">
        <v>43687.239583333336</v>
      </c>
      <c r="E5513" s="74" t="s">
        <v>39</v>
      </c>
      <c r="F5513" s="33">
        <v>43686.711111111108</v>
      </c>
      <c r="G5513" s="51">
        <f t="shared" si="710"/>
        <v>0.52847222222771961</v>
      </c>
      <c r="H5513" s="31" t="str">
        <f t="shared" si="711"/>
        <v>ACCEPTABLE</v>
      </c>
      <c r="J5513" s="33">
        <v>43687.245138888888</v>
      </c>
      <c r="K5513" s="33">
        <v>43687.260416666664</v>
      </c>
      <c r="L5513" s="51">
        <f t="shared" si="708"/>
        <v>1.5277777776645962E-2</v>
      </c>
      <c r="M5513" s="31" t="str">
        <f t="shared" si="709"/>
        <v>TRUE</v>
      </c>
      <c r="N5513" s="31" t="s">
        <v>39</v>
      </c>
      <c r="O5513" s="29" t="s">
        <v>2454</v>
      </c>
      <c r="P5513"/>
      <c r="Q5513"/>
      <c r="R5513"/>
      <c r="S5513"/>
      <c r="T5513"/>
      <c r="U5513"/>
      <c r="V5513"/>
      <c r="W5513"/>
    </row>
    <row r="5514" spans="1:23" ht="27" customHeight="1" thickBot="1" x14ac:dyDescent="0.3">
      <c r="A5514" s="97">
        <v>21256</v>
      </c>
      <c r="B5514" s="74">
        <v>5735</v>
      </c>
      <c r="C5514" s="75" t="s">
        <v>98</v>
      </c>
      <c r="D5514" s="76">
        <v>43687.979166666664</v>
      </c>
      <c r="E5514" s="74" t="s">
        <v>39</v>
      </c>
      <c r="F5514" s="33">
        <v>43687.263194444444</v>
      </c>
      <c r="G5514" s="51">
        <f t="shared" si="710"/>
        <v>0.71597222222044365</v>
      </c>
      <c r="H5514" s="31" t="str">
        <f t="shared" si="711"/>
        <v>ACCEPTABLE</v>
      </c>
      <c r="J5514" s="33">
        <v>43687.938888888886</v>
      </c>
      <c r="K5514" s="33">
        <v>43687.951388888891</v>
      </c>
      <c r="L5514" s="51">
        <f t="shared" ref="L5514:L5563" si="712">IF(OR(K5514="",J5514=""), "Incomplete Data", K5514-J5514)</f>
        <v>1.2500000004365575E-2</v>
      </c>
      <c r="M5514" s="31" t="str">
        <f t="shared" ref="M5514:M5563" si="713">_xlfn.IFS(OR(J5514=0,K5514=0,L5514=""), "Incomplete Data", OR(L5514&gt;$M$5,L5514&lt;-$M$5),"FALSE",  OR(L5514&lt;=$M$5,L5514&gt;-$M$5), "TRUE")</f>
        <v>TRUE</v>
      </c>
      <c r="N5514" s="31" t="s">
        <v>39</v>
      </c>
      <c r="O5514" s="29" t="s">
        <v>398</v>
      </c>
      <c r="P5514"/>
      <c r="Q5514"/>
      <c r="R5514"/>
      <c r="S5514"/>
      <c r="T5514"/>
      <c r="U5514"/>
      <c r="V5514"/>
      <c r="W5514"/>
    </row>
    <row r="5515" spans="1:23" ht="27" customHeight="1" thickBot="1" x14ac:dyDescent="0.3">
      <c r="A5515" s="98">
        <v>21257</v>
      </c>
      <c r="B5515" s="78">
        <v>5736</v>
      </c>
      <c r="C5515" s="79" t="s">
        <v>2372</v>
      </c>
      <c r="D5515" s="80">
        <v>43688.354166666664</v>
      </c>
      <c r="E5515" s="78" t="s">
        <v>41</v>
      </c>
      <c r="F5515" s="33">
        <v>43688.244444444441</v>
      </c>
      <c r="G5515" s="51">
        <f t="shared" si="710"/>
        <v>0.10972222222335404</v>
      </c>
      <c r="H5515" s="31" t="str">
        <f t="shared" si="711"/>
        <v>ACCEPTABLE</v>
      </c>
      <c r="J5515" s="33">
        <v>43688.384722222225</v>
      </c>
      <c r="K5515" s="33">
        <v>43688.395138888889</v>
      </c>
      <c r="L5515" s="51">
        <f t="shared" si="712"/>
        <v>1.0416666664241347E-2</v>
      </c>
      <c r="M5515" s="31" t="str">
        <f t="shared" si="713"/>
        <v>TRUE</v>
      </c>
      <c r="N5515" s="31" t="s">
        <v>41</v>
      </c>
      <c r="O5515" s="29" t="s">
        <v>2455</v>
      </c>
      <c r="P5515"/>
      <c r="Q5515"/>
      <c r="R5515"/>
      <c r="S5515"/>
      <c r="T5515"/>
      <c r="U5515"/>
      <c r="V5515"/>
      <c r="W5515"/>
    </row>
    <row r="5516" spans="1:23" ht="27" customHeight="1" thickBot="1" x14ac:dyDescent="0.3">
      <c r="A5516" s="98">
        <v>21257</v>
      </c>
      <c r="B5516" s="78">
        <v>5737</v>
      </c>
      <c r="C5516" s="79" t="s">
        <v>2372</v>
      </c>
      <c r="D5516" s="80">
        <v>43688.378472222219</v>
      </c>
      <c r="E5516" s="78" t="s">
        <v>39</v>
      </c>
      <c r="F5516" s="33">
        <v>43688.244444444441</v>
      </c>
      <c r="G5516" s="51">
        <f t="shared" si="710"/>
        <v>0.13402777777810115</v>
      </c>
      <c r="H5516" s="31" t="str">
        <f t="shared" si="711"/>
        <v>ACCEPTABLE</v>
      </c>
      <c r="J5516" s="33">
        <v>43688.409722222219</v>
      </c>
      <c r="K5516" s="33">
        <v>43688.420138888891</v>
      </c>
      <c r="L5516" s="51">
        <f t="shared" si="712"/>
        <v>1.0416666671517305E-2</v>
      </c>
      <c r="M5516" s="31" t="str">
        <f t="shared" si="713"/>
        <v>TRUE</v>
      </c>
      <c r="N5516" s="31" t="s">
        <v>39</v>
      </c>
      <c r="O5516" s="29" t="s">
        <v>2455</v>
      </c>
      <c r="P5516"/>
      <c r="Q5516"/>
      <c r="R5516"/>
      <c r="S5516"/>
      <c r="T5516"/>
      <c r="U5516"/>
      <c r="V5516"/>
      <c r="W5516"/>
    </row>
    <row r="5517" spans="1:23" ht="27" customHeight="1" thickBot="1" x14ac:dyDescent="0.3">
      <c r="A5517" s="97">
        <v>21256</v>
      </c>
      <c r="B5517" s="74">
        <v>5738</v>
      </c>
      <c r="C5517" s="75" t="s">
        <v>98</v>
      </c>
      <c r="D5517" s="76">
        <v>43688.4375</v>
      </c>
      <c r="E5517" s="74" t="s">
        <v>41</v>
      </c>
      <c r="F5517" s="33">
        <v>43688.244444444441</v>
      </c>
      <c r="G5517" s="51">
        <f t="shared" si="710"/>
        <v>0.19305555555911269</v>
      </c>
      <c r="H5517" s="31" t="str">
        <f t="shared" si="711"/>
        <v>ACCEPTABLE</v>
      </c>
      <c r="J5517" s="33">
        <v>43688.436805555553</v>
      </c>
      <c r="K5517" s="33">
        <v>43688.445833333331</v>
      </c>
      <c r="L5517" s="51">
        <f t="shared" si="712"/>
        <v>9.0277777781011537E-3</v>
      </c>
      <c r="M5517" s="31" t="str">
        <f t="shared" si="713"/>
        <v>TRUE</v>
      </c>
      <c r="N5517" s="31" t="s">
        <v>41</v>
      </c>
      <c r="O5517" s="29" t="s">
        <v>1741</v>
      </c>
      <c r="P5517"/>
      <c r="Q5517"/>
      <c r="R5517"/>
      <c r="S5517"/>
      <c r="T5517"/>
      <c r="U5517"/>
      <c r="V5517"/>
      <c r="W5517"/>
    </row>
    <row r="5518" spans="1:23" ht="27" customHeight="1" thickBot="1" x14ac:dyDescent="0.3">
      <c r="A5518" s="97">
        <v>21256</v>
      </c>
      <c r="B5518" s="74">
        <v>5739</v>
      </c>
      <c r="C5518" s="75" t="s">
        <v>2372</v>
      </c>
      <c r="D5518" s="76">
        <v>43688.461805555555</v>
      </c>
      <c r="E5518" s="74" t="s">
        <v>39</v>
      </c>
      <c r="F5518" s="33">
        <v>43688.244444444441</v>
      </c>
      <c r="G5518" s="51">
        <f t="shared" si="710"/>
        <v>0.21736111111385981</v>
      </c>
      <c r="H5518" s="31" t="str">
        <f t="shared" si="711"/>
        <v>ACCEPTABLE</v>
      </c>
      <c r="J5518" s="33">
        <v>43688.451388888891</v>
      </c>
      <c r="K5518" s="33">
        <v>43688.463194444441</v>
      </c>
      <c r="L5518" s="51">
        <f t="shared" si="712"/>
        <v>1.1805555550381541E-2</v>
      </c>
      <c r="M5518" s="31" t="str">
        <f t="shared" si="713"/>
        <v>TRUE</v>
      </c>
      <c r="N5518" s="31" t="s">
        <v>39</v>
      </c>
      <c r="O5518" s="29" t="s">
        <v>2456</v>
      </c>
      <c r="P5518"/>
      <c r="Q5518"/>
      <c r="R5518"/>
      <c r="S5518"/>
      <c r="T5518"/>
      <c r="U5518"/>
      <c r="V5518"/>
      <c r="W5518"/>
    </row>
    <row r="5519" spans="1:23" ht="27" customHeight="1" thickBot="1" x14ac:dyDescent="0.3">
      <c r="A5519" s="98">
        <v>21259</v>
      </c>
      <c r="B5519" s="78">
        <v>5742</v>
      </c>
      <c r="C5519" s="79" t="s">
        <v>2372</v>
      </c>
      <c r="D5519" s="80">
        <v>43689.684027777781</v>
      </c>
      <c r="E5519" s="78" t="s">
        <v>41</v>
      </c>
      <c r="F5519" s="33">
        <v>43689.55</v>
      </c>
      <c r="G5519" s="51">
        <f t="shared" si="710"/>
        <v>0.13402777777810115</v>
      </c>
      <c r="H5519" s="31" t="str">
        <f t="shared" si="711"/>
        <v>ACCEPTABLE</v>
      </c>
      <c r="J5519" s="33">
        <v>43689.675694444442</v>
      </c>
      <c r="K5519" s="33">
        <v>43689.682638888888</v>
      </c>
      <c r="L5519" s="51">
        <f t="shared" si="712"/>
        <v>6.9444444452528842E-3</v>
      </c>
      <c r="M5519" s="31" t="str">
        <f t="shared" si="713"/>
        <v>TRUE</v>
      </c>
      <c r="N5519" s="31" t="s">
        <v>41</v>
      </c>
      <c r="O5519" s="29" t="s">
        <v>2457</v>
      </c>
      <c r="P5519"/>
      <c r="Q5519"/>
      <c r="R5519"/>
      <c r="S5519"/>
      <c r="T5519"/>
      <c r="U5519"/>
      <c r="V5519"/>
      <c r="W5519"/>
    </row>
    <row r="5520" spans="1:23" ht="27" customHeight="1" thickBot="1" x14ac:dyDescent="0.3">
      <c r="A5520" s="98">
        <v>21259</v>
      </c>
      <c r="B5520" s="78">
        <v>5743</v>
      </c>
      <c r="C5520" s="79" t="s">
        <v>98</v>
      </c>
      <c r="D5520" s="80">
        <v>43689.71875</v>
      </c>
      <c r="E5520" s="78" t="s">
        <v>39</v>
      </c>
      <c r="F5520" s="33">
        <v>43689.55</v>
      </c>
      <c r="G5520" s="51">
        <f t="shared" si="710"/>
        <v>0.16874999999708962</v>
      </c>
      <c r="H5520" s="31" t="str">
        <f t="shared" si="711"/>
        <v>ACCEPTABLE</v>
      </c>
      <c r="J5520" s="33">
        <v>43689.710416666669</v>
      </c>
      <c r="K5520" s="33">
        <v>43689.71875</v>
      </c>
      <c r="L5520" s="51">
        <f t="shared" si="712"/>
        <v>8.333333331393078E-3</v>
      </c>
      <c r="M5520" s="31" t="str">
        <f t="shared" si="713"/>
        <v>TRUE</v>
      </c>
      <c r="N5520" s="31" t="s">
        <v>39</v>
      </c>
      <c r="O5520" s="29" t="s">
        <v>398</v>
      </c>
      <c r="P5520"/>
      <c r="Q5520"/>
      <c r="R5520"/>
      <c r="S5520"/>
      <c r="T5520"/>
      <c r="U5520"/>
      <c r="V5520"/>
      <c r="W5520"/>
    </row>
    <row r="5521" spans="1:23" ht="27" customHeight="1" thickBot="1" x14ac:dyDescent="0.3">
      <c r="A5521" s="98">
        <v>21258</v>
      </c>
      <c r="B5521" s="78">
        <v>5744</v>
      </c>
      <c r="C5521" s="79" t="s">
        <v>2372</v>
      </c>
      <c r="D5521" s="80">
        <v>43689.763888888891</v>
      </c>
      <c r="E5521" s="78" t="s">
        <v>41</v>
      </c>
      <c r="F5521" s="33">
        <v>43689.55</v>
      </c>
      <c r="G5521" s="51">
        <f t="shared" si="710"/>
        <v>0.21388888888759539</v>
      </c>
      <c r="H5521" s="31" t="str">
        <f t="shared" si="711"/>
        <v>ACCEPTABLE</v>
      </c>
      <c r="J5521" s="33">
        <v>43689.810416666667</v>
      </c>
      <c r="K5521" s="33">
        <v>43689.823611111111</v>
      </c>
      <c r="L5521" s="51">
        <f t="shared" si="712"/>
        <v>1.3194444443797693E-2</v>
      </c>
      <c r="M5521" s="31" t="str">
        <f t="shared" si="713"/>
        <v>TRUE</v>
      </c>
      <c r="N5521" s="31" t="s">
        <v>41</v>
      </c>
      <c r="O5521" s="29" t="s">
        <v>2458</v>
      </c>
      <c r="P5521"/>
      <c r="Q5521"/>
      <c r="R5521"/>
      <c r="S5521"/>
      <c r="T5521"/>
      <c r="U5521"/>
      <c r="V5521"/>
      <c r="W5521"/>
    </row>
    <row r="5522" spans="1:23" ht="27" customHeight="1" thickBot="1" x14ac:dyDescent="0.3">
      <c r="A5522" s="97">
        <v>21260</v>
      </c>
      <c r="B5522" s="74">
        <v>5746</v>
      </c>
      <c r="C5522" s="75" t="s">
        <v>99</v>
      </c>
      <c r="D5522" s="76">
        <v>43689.8125</v>
      </c>
      <c r="E5522" s="74" t="s">
        <v>39</v>
      </c>
      <c r="F5522" s="33">
        <v>43689.55</v>
      </c>
      <c r="G5522" s="51">
        <f t="shared" si="710"/>
        <v>0.26249999999708962</v>
      </c>
      <c r="H5522" s="31" t="str">
        <f t="shared" si="711"/>
        <v>ACCEPTABLE</v>
      </c>
      <c r="J5522" s="33">
        <v>43689.847222222219</v>
      </c>
      <c r="K5522" s="33">
        <v>43689.862500000003</v>
      </c>
      <c r="L5522" s="51">
        <f t="shared" si="712"/>
        <v>1.527777778392192E-2</v>
      </c>
      <c r="M5522" s="31" t="str">
        <f t="shared" si="713"/>
        <v>TRUE</v>
      </c>
      <c r="N5522" s="31" t="s">
        <v>39</v>
      </c>
      <c r="O5522" s="29" t="s">
        <v>2459</v>
      </c>
      <c r="P5522"/>
      <c r="Q5522"/>
      <c r="R5522"/>
      <c r="S5522"/>
      <c r="T5522"/>
      <c r="U5522"/>
      <c r="V5522"/>
      <c r="W5522"/>
    </row>
    <row r="5523" spans="1:23" ht="27" customHeight="1" thickBot="1" x14ac:dyDescent="0.3">
      <c r="A5523" s="98">
        <v>21259</v>
      </c>
      <c r="B5523" s="78">
        <v>5747</v>
      </c>
      <c r="C5523" s="79" t="s">
        <v>98</v>
      </c>
      <c r="D5523" s="80">
        <v>43690.663194444445</v>
      </c>
      <c r="E5523" s="78" t="s">
        <v>41</v>
      </c>
      <c r="F5523" s="33">
        <v>43690.410416666666</v>
      </c>
      <c r="G5523" s="51">
        <f t="shared" si="710"/>
        <v>0.25277777777955635</v>
      </c>
      <c r="H5523" s="31" t="str">
        <f t="shared" si="711"/>
        <v>ACCEPTABLE</v>
      </c>
      <c r="J5523" s="33">
        <v>43690.62777777778</v>
      </c>
      <c r="K5523" s="33">
        <v>43690.635416666664</v>
      </c>
      <c r="L5523" s="51">
        <f t="shared" si="712"/>
        <v>7.6388888846850023E-3</v>
      </c>
      <c r="M5523" s="31" t="str">
        <f t="shared" si="713"/>
        <v>TRUE</v>
      </c>
      <c r="N5523" s="31" t="s">
        <v>41</v>
      </c>
      <c r="O5523" s="29" t="s">
        <v>118</v>
      </c>
      <c r="P5523"/>
      <c r="Q5523"/>
      <c r="R5523"/>
      <c r="S5523"/>
      <c r="T5523"/>
      <c r="U5523"/>
      <c r="V5523"/>
      <c r="W5523"/>
    </row>
    <row r="5524" spans="1:23" ht="27" customHeight="1" thickBot="1" x14ac:dyDescent="0.3">
      <c r="A5524" s="98">
        <v>21259</v>
      </c>
      <c r="B5524" s="78">
        <v>5748</v>
      </c>
      <c r="C5524" s="79" t="s">
        <v>2372</v>
      </c>
      <c r="D5524" s="80">
        <v>43690.690972222219</v>
      </c>
      <c r="E5524" s="78" t="s">
        <v>39</v>
      </c>
      <c r="F5524" s="33">
        <v>43690.410416666666</v>
      </c>
      <c r="G5524" s="51">
        <f t="shared" si="710"/>
        <v>0.28055555555329192</v>
      </c>
      <c r="H5524" s="31" t="str">
        <f t="shared" si="711"/>
        <v>ACCEPTABLE</v>
      </c>
      <c r="J5524" s="33">
        <v>43690.665277777778</v>
      </c>
      <c r="K5524" s="33">
        <v>43690.680555555555</v>
      </c>
      <c r="L5524" s="51">
        <f t="shared" si="712"/>
        <v>1.5277777776645962E-2</v>
      </c>
      <c r="M5524" s="31" t="str">
        <f t="shared" si="713"/>
        <v>TRUE</v>
      </c>
      <c r="N5524" s="31" t="s">
        <v>39</v>
      </c>
      <c r="O5524" s="29" t="s">
        <v>2460</v>
      </c>
      <c r="P5524"/>
      <c r="Q5524"/>
      <c r="R5524"/>
      <c r="S5524"/>
      <c r="T5524"/>
      <c r="U5524"/>
      <c r="V5524"/>
      <c r="W5524"/>
    </row>
    <row r="5525" spans="1:23" ht="27" customHeight="1" thickBot="1" x14ac:dyDescent="0.3">
      <c r="A5525" s="98">
        <v>21262</v>
      </c>
      <c r="B5525" s="78">
        <v>5749</v>
      </c>
      <c r="C5525" s="79" t="s">
        <v>2290</v>
      </c>
      <c r="D5525" s="80">
        <v>43690.715277777781</v>
      </c>
      <c r="E5525" s="78" t="s">
        <v>41</v>
      </c>
      <c r="F5525" s="33">
        <v>43690.589583333334</v>
      </c>
      <c r="G5525" s="51">
        <f t="shared" si="710"/>
        <v>0.12569444444670808</v>
      </c>
      <c r="H5525" s="31" t="str">
        <f t="shared" si="711"/>
        <v>ACCEPTABLE</v>
      </c>
      <c r="J5525" s="33">
        <v>43690.714583333334</v>
      </c>
      <c r="K5525" s="33">
        <v>43690.724305555559</v>
      </c>
      <c r="L5525" s="51">
        <f t="shared" si="712"/>
        <v>9.7222222248092294E-3</v>
      </c>
      <c r="M5525" s="31" t="str">
        <f t="shared" si="713"/>
        <v>TRUE</v>
      </c>
      <c r="N5525" s="31" t="s">
        <v>41</v>
      </c>
      <c r="O5525" s="29" t="s">
        <v>2461</v>
      </c>
      <c r="P5525"/>
      <c r="Q5525"/>
      <c r="R5525"/>
      <c r="S5525"/>
      <c r="T5525"/>
      <c r="U5525"/>
      <c r="V5525"/>
      <c r="W5525"/>
    </row>
    <row r="5526" spans="1:23" ht="27" customHeight="1" thickBot="1" x14ac:dyDescent="0.3">
      <c r="A5526" s="97">
        <v>21260</v>
      </c>
      <c r="B5526" s="74">
        <v>5752</v>
      </c>
      <c r="C5526" s="75" t="s">
        <v>2290</v>
      </c>
      <c r="D5526" s="76">
        <v>43690.784722222219</v>
      </c>
      <c r="E5526" s="74" t="s">
        <v>39</v>
      </c>
      <c r="F5526" s="33">
        <v>43690.410416666666</v>
      </c>
      <c r="G5526" s="51">
        <f t="shared" si="710"/>
        <v>0.37430555555329192</v>
      </c>
      <c r="H5526" s="31" t="str">
        <f t="shared" si="711"/>
        <v>ACCEPTABLE</v>
      </c>
      <c r="J5526" s="33">
        <v>43690.771527777775</v>
      </c>
      <c r="K5526" s="33">
        <v>43690.785416666666</v>
      </c>
      <c r="L5526" s="51">
        <f t="shared" si="712"/>
        <v>1.3888888890505768E-2</v>
      </c>
      <c r="M5526" s="31" t="str">
        <f t="shared" si="713"/>
        <v>TRUE</v>
      </c>
      <c r="N5526" s="31" t="s">
        <v>39</v>
      </c>
      <c r="O5526" s="29" t="s">
        <v>1035</v>
      </c>
      <c r="P5526"/>
      <c r="Q5526"/>
      <c r="R5526"/>
      <c r="S5526"/>
      <c r="T5526"/>
      <c r="U5526"/>
      <c r="V5526"/>
      <c r="W5526"/>
    </row>
    <row r="5527" spans="1:23" ht="27" customHeight="1" thickBot="1" x14ac:dyDescent="0.3">
      <c r="A5527" s="97">
        <v>21261</v>
      </c>
      <c r="B5527" s="74">
        <v>5753</v>
      </c>
      <c r="C5527" s="75" t="s">
        <v>2372</v>
      </c>
      <c r="D5527" s="76">
        <v>43690.809027777781</v>
      </c>
      <c r="E5527" s="74" t="s">
        <v>41</v>
      </c>
      <c r="F5527" s="33">
        <v>43690.589583333334</v>
      </c>
      <c r="G5527" s="51">
        <f t="shared" si="710"/>
        <v>0.21944444444670808</v>
      </c>
      <c r="H5527" s="31" t="str">
        <f t="shared" si="711"/>
        <v>ACCEPTABLE</v>
      </c>
      <c r="J5527" s="33">
        <v>43690.809027777781</v>
      </c>
      <c r="K5527" s="33">
        <v>43690.818749999999</v>
      </c>
      <c r="L5527" s="51">
        <f t="shared" si="712"/>
        <v>9.7222222175332718E-3</v>
      </c>
      <c r="M5527" s="31" t="str">
        <f t="shared" si="713"/>
        <v>TRUE</v>
      </c>
      <c r="N5527" s="31" t="s">
        <v>41</v>
      </c>
      <c r="O5527" s="29" t="s">
        <v>1694</v>
      </c>
      <c r="P5527"/>
      <c r="Q5527"/>
      <c r="R5527"/>
      <c r="S5527"/>
      <c r="T5527"/>
      <c r="U5527"/>
      <c r="V5527"/>
      <c r="W5527"/>
    </row>
    <row r="5528" spans="1:23" ht="27" customHeight="1" thickBot="1" x14ac:dyDescent="0.3">
      <c r="A5528" s="97">
        <v>21261</v>
      </c>
      <c r="B5528" s="74">
        <v>5754</v>
      </c>
      <c r="C5528" s="75" t="s">
        <v>98</v>
      </c>
      <c r="D5528" s="76">
        <v>43690.84375</v>
      </c>
      <c r="E5528" s="74" t="s">
        <v>39</v>
      </c>
      <c r="F5528" s="33">
        <v>43690.589583333334</v>
      </c>
      <c r="G5528" s="51">
        <f t="shared" si="710"/>
        <v>0.25416666666569654</v>
      </c>
      <c r="H5528" s="31" t="str">
        <f t="shared" si="711"/>
        <v>ACCEPTABLE</v>
      </c>
      <c r="J5528" s="33">
        <v>43690.845138888886</v>
      </c>
      <c r="K5528" s="33">
        <v>43690.854166666664</v>
      </c>
      <c r="L5528" s="51">
        <f t="shared" si="712"/>
        <v>9.0277777781011537E-3</v>
      </c>
      <c r="M5528" s="31" t="str">
        <f t="shared" si="713"/>
        <v>TRUE</v>
      </c>
      <c r="N5528" s="31" t="s">
        <v>39</v>
      </c>
      <c r="O5528" s="29" t="s">
        <v>44</v>
      </c>
      <c r="P5528"/>
      <c r="Q5528"/>
      <c r="R5528"/>
      <c r="S5528"/>
      <c r="T5528"/>
      <c r="U5528"/>
      <c r="V5528"/>
      <c r="W5528"/>
    </row>
    <row r="5529" spans="1:23" ht="27" customHeight="1" thickBot="1" x14ac:dyDescent="0.3">
      <c r="A5529" s="98">
        <v>21262</v>
      </c>
      <c r="B5529" s="78">
        <v>5755</v>
      </c>
      <c r="C5529" s="79" t="s">
        <v>99</v>
      </c>
      <c r="D5529" s="80">
        <v>43691.364583333336</v>
      </c>
      <c r="E5529" s="78" t="s">
        <v>41</v>
      </c>
      <c r="F5529" s="33">
        <v>43691.286805555559</v>
      </c>
      <c r="G5529" s="51">
        <f t="shared" si="710"/>
        <v>7.7777777776645962E-2</v>
      </c>
      <c r="H5529" s="31" t="str">
        <f t="shared" si="711"/>
        <v>ACCEPTABLE</v>
      </c>
      <c r="J5529" s="33">
        <v>43691.364583333336</v>
      </c>
      <c r="K5529" s="33">
        <v>43691.375</v>
      </c>
      <c r="L5529" s="51">
        <f t="shared" si="712"/>
        <v>1.0416666664241347E-2</v>
      </c>
      <c r="M5529" s="31" t="str">
        <f t="shared" si="713"/>
        <v>TRUE</v>
      </c>
      <c r="N5529" s="31" t="s">
        <v>41</v>
      </c>
      <c r="O5529" s="29" t="s">
        <v>2462</v>
      </c>
      <c r="P5529"/>
      <c r="Q5529"/>
      <c r="R5529"/>
      <c r="S5529"/>
      <c r="T5529"/>
      <c r="U5529"/>
      <c r="V5529"/>
      <c r="W5529"/>
    </row>
    <row r="5530" spans="1:23" ht="27" customHeight="1" thickBot="1" x14ac:dyDescent="0.3">
      <c r="A5530" s="98">
        <v>21262</v>
      </c>
      <c r="B5530" s="78">
        <v>5756</v>
      </c>
      <c r="C5530" s="79" t="s">
        <v>2290</v>
      </c>
      <c r="D5530" s="80">
        <v>43691.392361111109</v>
      </c>
      <c r="E5530" s="78" t="s">
        <v>39</v>
      </c>
      <c r="F5530" s="33">
        <v>43691.286805555559</v>
      </c>
      <c r="G5530" s="51">
        <f t="shared" si="710"/>
        <v>0.10555555555038154</v>
      </c>
      <c r="H5530" s="31" t="str">
        <f t="shared" si="711"/>
        <v>ACCEPTABLE</v>
      </c>
      <c r="J5530" s="33">
        <v>43691.411111111112</v>
      </c>
      <c r="K5530" s="33">
        <v>43691.421527777777</v>
      </c>
      <c r="L5530" s="51">
        <f t="shared" si="712"/>
        <v>1.0416666664241347E-2</v>
      </c>
      <c r="M5530" s="31" t="str">
        <f t="shared" si="713"/>
        <v>TRUE</v>
      </c>
      <c r="N5530" s="31" t="s">
        <v>39</v>
      </c>
      <c r="O5530" s="29" t="s">
        <v>2463</v>
      </c>
      <c r="P5530"/>
      <c r="Q5530"/>
      <c r="R5530"/>
      <c r="S5530"/>
      <c r="T5530"/>
      <c r="U5530"/>
      <c r="V5530"/>
      <c r="W5530"/>
    </row>
    <row r="5531" spans="1:23" ht="27" customHeight="1" thickBot="1" x14ac:dyDescent="0.3">
      <c r="A5531" s="97">
        <v>21261</v>
      </c>
      <c r="B5531" s="74">
        <v>5757</v>
      </c>
      <c r="C5531" s="75" t="s">
        <v>98</v>
      </c>
      <c r="D5531" s="76">
        <v>43691.527777777781</v>
      </c>
      <c r="E5531" s="74" t="s">
        <v>41</v>
      </c>
      <c r="F5531" s="33">
        <v>43691.286805555559</v>
      </c>
      <c r="G5531" s="51">
        <f t="shared" si="710"/>
        <v>0.24097222222189885</v>
      </c>
      <c r="H5531" s="31" t="str">
        <f t="shared" si="711"/>
        <v>ACCEPTABLE</v>
      </c>
      <c r="J5531" s="33">
        <v>43691.530555555553</v>
      </c>
      <c r="K5531" s="33">
        <v>43691.538888888892</v>
      </c>
      <c r="L5531" s="51">
        <f t="shared" si="712"/>
        <v>8.3333333386690356E-3</v>
      </c>
      <c r="M5531" s="31" t="str">
        <f t="shared" si="713"/>
        <v>TRUE</v>
      </c>
      <c r="N5531" s="31" t="s">
        <v>41</v>
      </c>
      <c r="O5531" s="29" t="s">
        <v>398</v>
      </c>
      <c r="P5531"/>
      <c r="Q5531"/>
      <c r="R5531"/>
      <c r="S5531"/>
      <c r="T5531"/>
      <c r="U5531"/>
      <c r="V5531"/>
      <c r="W5531"/>
    </row>
    <row r="5532" spans="1:23" ht="27" customHeight="1" thickBot="1" x14ac:dyDescent="0.3">
      <c r="A5532" s="97">
        <v>21261</v>
      </c>
      <c r="B5532" s="74">
        <v>5758</v>
      </c>
      <c r="C5532" s="75" t="s">
        <v>2372</v>
      </c>
      <c r="D5532" s="76">
        <v>43691.555555555555</v>
      </c>
      <c r="E5532" s="74" t="s">
        <v>39</v>
      </c>
      <c r="F5532" s="33">
        <v>43691.286805555559</v>
      </c>
      <c r="G5532" s="51">
        <f t="shared" si="710"/>
        <v>0.26874999999563443</v>
      </c>
      <c r="H5532" s="31" t="str">
        <f t="shared" si="711"/>
        <v>ACCEPTABLE</v>
      </c>
      <c r="J5532" s="33">
        <v>43691.558333333334</v>
      </c>
      <c r="K5532" s="33">
        <v>43691.565972222219</v>
      </c>
      <c r="L5532" s="51">
        <f t="shared" si="712"/>
        <v>7.6388888846850023E-3</v>
      </c>
      <c r="M5532" s="31" t="str">
        <f t="shared" si="713"/>
        <v>TRUE</v>
      </c>
      <c r="N5532" s="31" t="s">
        <v>39</v>
      </c>
      <c r="O5532" s="29" t="s">
        <v>2464</v>
      </c>
      <c r="P5532"/>
      <c r="Q5532"/>
      <c r="R5532"/>
      <c r="S5532"/>
      <c r="T5532"/>
      <c r="U5532"/>
      <c r="V5532"/>
      <c r="W5532"/>
    </row>
    <row r="5533" spans="1:23" ht="27" customHeight="1" thickBot="1" x14ac:dyDescent="0.3">
      <c r="A5533" s="97">
        <v>21263</v>
      </c>
      <c r="B5533" s="74">
        <v>5759</v>
      </c>
      <c r="C5533" s="75" t="s">
        <v>2372</v>
      </c>
      <c r="D5533" s="76">
        <v>43691.913194444445</v>
      </c>
      <c r="E5533" s="74" t="s">
        <v>41</v>
      </c>
      <c r="F5533" s="33">
        <v>43691.725694444445</v>
      </c>
      <c r="G5533" s="51">
        <f t="shared" si="710"/>
        <v>0.1875</v>
      </c>
      <c r="H5533" s="31" t="str">
        <f t="shared" si="711"/>
        <v>ACCEPTABLE</v>
      </c>
      <c r="J5533" s="33">
        <v>43691.90625</v>
      </c>
      <c r="K5533" s="33">
        <v>43691.916666666664</v>
      </c>
      <c r="L5533" s="51">
        <f t="shared" si="712"/>
        <v>1.0416666664241347E-2</v>
      </c>
      <c r="M5533" s="31" t="str">
        <f t="shared" si="713"/>
        <v>TRUE</v>
      </c>
      <c r="N5533" s="31" t="s">
        <v>41</v>
      </c>
      <c r="O5533" s="29" t="s">
        <v>2465</v>
      </c>
      <c r="P5533"/>
      <c r="Q5533"/>
      <c r="R5533"/>
      <c r="S5533"/>
      <c r="T5533"/>
      <c r="U5533"/>
      <c r="V5533"/>
      <c r="W5533"/>
    </row>
    <row r="5534" spans="1:23" ht="27" customHeight="1" thickBot="1" x14ac:dyDescent="0.3">
      <c r="A5534" s="97">
        <v>21263</v>
      </c>
      <c r="B5534" s="74">
        <v>5760</v>
      </c>
      <c r="C5534" s="75" t="s">
        <v>98</v>
      </c>
      <c r="D5534" s="76">
        <v>43691.947916666664</v>
      </c>
      <c r="E5534" s="74" t="s">
        <v>39</v>
      </c>
      <c r="F5534" s="33">
        <v>43691.725694444445</v>
      </c>
      <c r="G5534" s="51">
        <f t="shared" si="710"/>
        <v>0.22222222221898846</v>
      </c>
      <c r="H5534" s="31" t="str">
        <f t="shared" si="711"/>
        <v>ACCEPTABLE</v>
      </c>
      <c r="J5534" s="33">
        <v>43691.938888888886</v>
      </c>
      <c r="K5534" s="33">
        <v>43691.947916666664</v>
      </c>
      <c r="L5534" s="51">
        <f t="shared" si="712"/>
        <v>9.0277777781011537E-3</v>
      </c>
      <c r="M5534" s="31" t="str">
        <f t="shared" si="713"/>
        <v>TRUE</v>
      </c>
      <c r="N5534" s="31" t="s">
        <v>39</v>
      </c>
      <c r="O5534" s="29" t="s">
        <v>398</v>
      </c>
      <c r="P5534"/>
      <c r="Q5534"/>
      <c r="R5534"/>
      <c r="S5534"/>
      <c r="T5534"/>
      <c r="U5534"/>
      <c r="V5534"/>
      <c r="W5534"/>
    </row>
    <row r="5535" spans="1:23" ht="27" customHeight="1" thickBot="1" x14ac:dyDescent="0.3">
      <c r="A5535" s="97">
        <v>21264</v>
      </c>
      <c r="B5535" s="74">
        <v>5763</v>
      </c>
      <c r="C5535" s="75" t="s">
        <v>2372</v>
      </c>
      <c r="D5535" s="76">
        <v>43692.621527777781</v>
      </c>
      <c r="E5535" s="74" t="s">
        <v>41</v>
      </c>
      <c r="F5535" s="33">
        <v>43692.465277777781</v>
      </c>
      <c r="G5535" s="51">
        <f t="shared" si="710"/>
        <v>0.15625</v>
      </c>
      <c r="H5535" s="31" t="str">
        <f t="shared" si="711"/>
        <v>ACCEPTABLE</v>
      </c>
      <c r="J5535" s="33">
        <v>43692.62777777778</v>
      </c>
      <c r="K5535" s="33">
        <v>43692.634027777778</v>
      </c>
      <c r="L5535" s="51">
        <f t="shared" si="712"/>
        <v>6.2499999985448085E-3</v>
      </c>
      <c r="M5535" s="31" t="str">
        <f t="shared" si="713"/>
        <v>TRUE</v>
      </c>
      <c r="N5535" s="31" t="s">
        <v>41</v>
      </c>
      <c r="O5535" s="29" t="s">
        <v>836</v>
      </c>
      <c r="P5535"/>
      <c r="Q5535"/>
      <c r="R5535"/>
      <c r="S5535"/>
      <c r="T5535"/>
      <c r="U5535"/>
      <c r="V5535"/>
      <c r="W5535"/>
    </row>
    <row r="5536" spans="1:23" ht="27" customHeight="1" thickBot="1" x14ac:dyDescent="0.3">
      <c r="A5536" s="97">
        <v>21264</v>
      </c>
      <c r="B5536" s="74">
        <v>5764</v>
      </c>
      <c r="C5536" s="75" t="s">
        <v>2372</v>
      </c>
      <c r="D5536" s="76">
        <v>43692.642361111109</v>
      </c>
      <c r="E5536" s="74" t="s">
        <v>39</v>
      </c>
      <c r="F5536" s="33">
        <v>43692.465277777781</v>
      </c>
      <c r="G5536" s="51">
        <f t="shared" si="710"/>
        <v>0.17708333332848269</v>
      </c>
      <c r="H5536" s="31" t="str">
        <f t="shared" si="711"/>
        <v>ACCEPTABLE</v>
      </c>
      <c r="J5536" s="33">
        <v>43692.645833333336</v>
      </c>
      <c r="K5536" s="33">
        <v>43692.65347222222</v>
      </c>
      <c r="L5536" s="51">
        <f t="shared" si="712"/>
        <v>7.6388888846850023E-3</v>
      </c>
      <c r="M5536" s="31" t="str">
        <f t="shared" si="713"/>
        <v>TRUE</v>
      </c>
      <c r="N5536" s="31" t="s">
        <v>39</v>
      </c>
      <c r="O5536" s="29" t="s">
        <v>836</v>
      </c>
      <c r="P5536"/>
      <c r="Q5536"/>
      <c r="R5536"/>
      <c r="S5536"/>
      <c r="T5536"/>
      <c r="U5536"/>
      <c r="V5536"/>
      <c r="W5536"/>
    </row>
    <row r="5537" spans="1:23" ht="27" customHeight="1" thickBot="1" x14ac:dyDescent="0.3">
      <c r="A5537" s="97">
        <v>21263</v>
      </c>
      <c r="B5537" s="74">
        <v>5765</v>
      </c>
      <c r="C5537" s="75" t="s">
        <v>98</v>
      </c>
      <c r="D5537" s="76">
        <v>43693.048611111109</v>
      </c>
      <c r="E5537" s="74" t="s">
        <v>41</v>
      </c>
      <c r="F5537" s="33">
        <v>43692.713194444441</v>
      </c>
      <c r="G5537" s="51">
        <f t="shared" si="710"/>
        <v>0.33541666666860692</v>
      </c>
      <c r="H5537" s="31" t="str">
        <f t="shared" si="711"/>
        <v>ACCEPTABLE</v>
      </c>
      <c r="J5537" s="33">
        <v>43693.054861111108</v>
      </c>
      <c r="K5537" s="33">
        <v>43693.063888888886</v>
      </c>
      <c r="L5537" s="51">
        <f t="shared" si="712"/>
        <v>9.0277777781011537E-3</v>
      </c>
      <c r="M5537" s="31" t="str">
        <f t="shared" si="713"/>
        <v>TRUE</v>
      </c>
      <c r="N5537" s="31" t="s">
        <v>41</v>
      </c>
      <c r="O5537" s="29" t="s">
        <v>398</v>
      </c>
      <c r="P5537"/>
      <c r="Q5537"/>
      <c r="R5537"/>
      <c r="S5537"/>
      <c r="T5537"/>
      <c r="U5537"/>
      <c r="V5537"/>
      <c r="W5537"/>
    </row>
    <row r="5538" spans="1:23" ht="27" customHeight="1" thickBot="1" x14ac:dyDescent="0.3">
      <c r="A5538" s="97">
        <v>21263</v>
      </c>
      <c r="B5538" s="74">
        <v>5766</v>
      </c>
      <c r="C5538" s="75" t="s">
        <v>2372</v>
      </c>
      <c r="D5538" s="76">
        <v>43693.076388888891</v>
      </c>
      <c r="E5538" s="74" t="s">
        <v>39</v>
      </c>
      <c r="F5538" s="33">
        <v>43692.713194444441</v>
      </c>
      <c r="G5538" s="51">
        <f t="shared" si="710"/>
        <v>0.36319444444961846</v>
      </c>
      <c r="H5538" s="31" t="str">
        <f t="shared" si="711"/>
        <v>ACCEPTABLE</v>
      </c>
      <c r="J5538" s="33">
        <v>43693.09097222222</v>
      </c>
      <c r="K5538" s="33">
        <v>43693.100694444445</v>
      </c>
      <c r="L5538" s="51">
        <f t="shared" si="712"/>
        <v>9.7222222248092294E-3</v>
      </c>
      <c r="M5538" s="31" t="str">
        <f t="shared" si="713"/>
        <v>TRUE</v>
      </c>
      <c r="N5538" s="31" t="s">
        <v>39</v>
      </c>
      <c r="O5538" s="29" t="s">
        <v>1014</v>
      </c>
      <c r="P5538"/>
      <c r="Q5538"/>
      <c r="R5538"/>
      <c r="S5538"/>
      <c r="T5538"/>
      <c r="U5538"/>
      <c r="V5538"/>
      <c r="W5538"/>
    </row>
    <row r="5539" spans="1:23" ht="27" customHeight="1" thickBot="1" x14ac:dyDescent="0.3">
      <c r="A5539" s="97">
        <v>21265</v>
      </c>
      <c r="B5539" s="74">
        <v>5767</v>
      </c>
      <c r="C5539" s="75" t="s">
        <v>2372</v>
      </c>
      <c r="D5539" s="76">
        <v>43694.027777777781</v>
      </c>
      <c r="E5539" s="74" t="s">
        <v>41</v>
      </c>
      <c r="F5539" s="33">
        <v>43693.763888888891</v>
      </c>
      <c r="G5539" s="51">
        <f t="shared" si="710"/>
        <v>0.26388888889050577</v>
      </c>
      <c r="H5539" s="31" t="str">
        <f t="shared" si="711"/>
        <v>ACCEPTABLE</v>
      </c>
      <c r="J5539" s="33">
        <v>43694.000694444447</v>
      </c>
      <c r="K5539" s="33">
        <v>43694.009722222225</v>
      </c>
      <c r="L5539" s="51">
        <f t="shared" si="712"/>
        <v>9.0277777781011537E-3</v>
      </c>
      <c r="M5539" s="31" t="str">
        <f t="shared" si="713"/>
        <v>TRUE</v>
      </c>
      <c r="N5539" s="31" t="s">
        <v>41</v>
      </c>
      <c r="O5539" s="29" t="s">
        <v>2466</v>
      </c>
      <c r="P5539"/>
      <c r="Q5539"/>
      <c r="R5539"/>
      <c r="S5539"/>
      <c r="T5539"/>
      <c r="U5539"/>
      <c r="V5539"/>
      <c r="W5539"/>
    </row>
    <row r="5540" spans="1:23" ht="27" customHeight="1" thickBot="1" x14ac:dyDescent="0.3">
      <c r="A5540" s="97">
        <v>21265</v>
      </c>
      <c r="B5540" s="74">
        <v>5768</v>
      </c>
      <c r="C5540" s="75" t="s">
        <v>98</v>
      </c>
      <c r="D5540" s="76">
        <v>43694.0625</v>
      </c>
      <c r="E5540" s="74" t="s">
        <v>39</v>
      </c>
      <c r="F5540" s="33">
        <v>43693.763888888891</v>
      </c>
      <c r="G5540" s="51">
        <f t="shared" si="710"/>
        <v>0.29861111110949423</v>
      </c>
      <c r="H5540" s="31" t="str">
        <f t="shared" si="711"/>
        <v>ACCEPTABLE</v>
      </c>
      <c r="J5540" s="33">
        <v>43694.029861111114</v>
      </c>
      <c r="K5540" s="33">
        <v>43694.038194444445</v>
      </c>
      <c r="L5540" s="51">
        <f t="shared" si="712"/>
        <v>8.333333331393078E-3</v>
      </c>
      <c r="M5540" s="31" t="str">
        <f t="shared" si="713"/>
        <v>TRUE</v>
      </c>
      <c r="N5540" s="31" t="s">
        <v>39</v>
      </c>
      <c r="O5540" s="29" t="s">
        <v>398</v>
      </c>
      <c r="P5540"/>
      <c r="Q5540"/>
      <c r="R5540"/>
      <c r="S5540"/>
      <c r="T5540"/>
      <c r="U5540"/>
      <c r="V5540"/>
      <c r="W5540"/>
    </row>
    <row r="5541" spans="1:23" ht="27" customHeight="1" thickBot="1" x14ac:dyDescent="0.3">
      <c r="A5541" s="97">
        <v>21266</v>
      </c>
      <c r="B5541" s="74">
        <v>5769</v>
      </c>
      <c r="C5541" s="75" t="s">
        <v>2372</v>
      </c>
      <c r="D5541" s="76">
        <v>43695.545138888891</v>
      </c>
      <c r="E5541" s="74" t="s">
        <v>41</v>
      </c>
      <c r="F5541" s="33">
        <v>43695.23541666667</v>
      </c>
      <c r="G5541" s="51">
        <f t="shared" si="710"/>
        <v>0.30972222222044365</v>
      </c>
      <c r="H5541" s="31" t="str">
        <f t="shared" si="711"/>
        <v>ACCEPTABLE</v>
      </c>
      <c r="J5541" s="33">
        <v>43695.563194444447</v>
      </c>
      <c r="K5541" s="33">
        <v>43695.572222222225</v>
      </c>
      <c r="L5541" s="51">
        <f t="shared" si="712"/>
        <v>9.0277777781011537E-3</v>
      </c>
      <c r="M5541" s="31" t="str">
        <f t="shared" si="713"/>
        <v>TRUE</v>
      </c>
      <c r="N5541" s="31" t="s">
        <v>41</v>
      </c>
      <c r="O5541" s="29" t="s">
        <v>1899</v>
      </c>
      <c r="P5541"/>
      <c r="Q5541"/>
      <c r="R5541"/>
      <c r="S5541"/>
      <c r="T5541"/>
      <c r="U5541"/>
      <c r="V5541"/>
      <c r="W5541"/>
    </row>
    <row r="5542" spans="1:23" ht="27" customHeight="1" thickBot="1" x14ac:dyDescent="0.3">
      <c r="A5542" s="97">
        <v>21266</v>
      </c>
      <c r="B5542" s="74">
        <v>5770</v>
      </c>
      <c r="C5542" s="75" t="s">
        <v>2372</v>
      </c>
      <c r="D5542" s="76">
        <v>43695.565972222219</v>
      </c>
      <c r="E5542" s="74" t="s">
        <v>39</v>
      </c>
      <c r="F5542" s="33">
        <v>43695.23541666667</v>
      </c>
      <c r="G5542" s="51">
        <f t="shared" si="710"/>
        <v>0.33055555554892635</v>
      </c>
      <c r="H5542" s="31" t="str">
        <f t="shared" si="711"/>
        <v>ACCEPTABLE</v>
      </c>
      <c r="J5542" s="33">
        <v>43695.579861111109</v>
      </c>
      <c r="K5542" s="33">
        <v>43695.591666666667</v>
      </c>
      <c r="L5542" s="51">
        <f t="shared" si="712"/>
        <v>1.1805555557657499E-2</v>
      </c>
      <c r="M5542" s="31" t="str">
        <f t="shared" si="713"/>
        <v>TRUE</v>
      </c>
      <c r="N5542" s="31" t="s">
        <v>39</v>
      </c>
      <c r="O5542" s="29" t="s">
        <v>2467</v>
      </c>
      <c r="P5542"/>
      <c r="Q5542"/>
      <c r="R5542"/>
      <c r="S5542"/>
      <c r="T5542"/>
      <c r="U5542"/>
      <c r="V5542"/>
      <c r="W5542"/>
    </row>
    <row r="5543" spans="1:23" ht="27" customHeight="1" thickBot="1" x14ac:dyDescent="0.3">
      <c r="A5543" s="97">
        <v>21267</v>
      </c>
      <c r="B5543" s="74">
        <v>5771</v>
      </c>
      <c r="C5543" s="75" t="s">
        <v>2290</v>
      </c>
      <c r="D5543" s="76">
        <v>43695.631944444445</v>
      </c>
      <c r="E5543" s="74" t="s">
        <v>41</v>
      </c>
      <c r="F5543" s="33">
        <v>43695.23541666667</v>
      </c>
      <c r="G5543" s="51">
        <f t="shared" si="710"/>
        <v>0.39652777777519077</v>
      </c>
      <c r="H5543" s="31" t="str">
        <f t="shared" si="711"/>
        <v>ACCEPTABLE</v>
      </c>
      <c r="J5543" s="33">
        <v>43695.635416666664</v>
      </c>
      <c r="K5543" s="33">
        <v>43695.642361111109</v>
      </c>
      <c r="L5543" s="51">
        <f t="shared" si="712"/>
        <v>6.9444444452528842E-3</v>
      </c>
      <c r="M5543" s="31" t="str">
        <f t="shared" si="713"/>
        <v>TRUE</v>
      </c>
      <c r="N5543" s="31" t="s">
        <v>41</v>
      </c>
      <c r="O5543" s="29" t="s">
        <v>2468</v>
      </c>
      <c r="P5543"/>
      <c r="Q5543"/>
      <c r="R5543"/>
      <c r="S5543"/>
      <c r="T5543"/>
      <c r="U5543"/>
      <c r="V5543"/>
      <c r="W5543"/>
    </row>
    <row r="5544" spans="1:23" ht="27" customHeight="1" thickBot="1" x14ac:dyDescent="0.3">
      <c r="A5544" s="98">
        <v>21267</v>
      </c>
      <c r="B5544" s="78">
        <v>5772</v>
      </c>
      <c r="C5544" s="79" t="s">
        <v>99</v>
      </c>
      <c r="D5544" s="80">
        <v>43695.666666666664</v>
      </c>
      <c r="E5544" s="78" t="s">
        <v>39</v>
      </c>
      <c r="F5544" s="33">
        <v>43695.23541666667</v>
      </c>
      <c r="G5544" s="51">
        <f t="shared" si="710"/>
        <v>0.43124999999417923</v>
      </c>
      <c r="H5544" s="31" t="str">
        <f t="shared" si="711"/>
        <v>ACCEPTABLE</v>
      </c>
      <c r="J5544" s="33">
        <v>43695.663194444445</v>
      </c>
      <c r="K5544" s="33">
        <v>43695.674305555556</v>
      </c>
      <c r="L5544" s="51">
        <f t="shared" si="712"/>
        <v>1.1111111110949423E-2</v>
      </c>
      <c r="M5544" s="31" t="str">
        <f t="shared" si="713"/>
        <v>TRUE</v>
      </c>
      <c r="N5544" s="31" t="s">
        <v>39</v>
      </c>
      <c r="O5544" s="29" t="s">
        <v>2469</v>
      </c>
      <c r="P5544"/>
      <c r="Q5544"/>
      <c r="R5544"/>
      <c r="S5544"/>
      <c r="T5544"/>
      <c r="U5544"/>
      <c r="V5544"/>
      <c r="W5544"/>
    </row>
    <row r="5545" spans="1:23" ht="27" customHeight="1" thickBot="1" x14ac:dyDescent="0.3">
      <c r="A5545" s="98">
        <v>21268</v>
      </c>
      <c r="B5545" s="78">
        <v>5774</v>
      </c>
      <c r="C5545" s="79" t="s">
        <v>2372</v>
      </c>
      <c r="D5545" s="80">
        <v>43695.732638888891</v>
      </c>
      <c r="E5545" s="78" t="s">
        <v>39</v>
      </c>
      <c r="F5545" s="33">
        <v>43695.23541666667</v>
      </c>
      <c r="G5545" s="51">
        <f t="shared" si="710"/>
        <v>0.49722222222044365</v>
      </c>
      <c r="H5545" s="31" t="str">
        <f t="shared" si="711"/>
        <v>ACCEPTABLE</v>
      </c>
      <c r="J5545" s="33">
        <v>43695.682638888888</v>
      </c>
      <c r="K5545" s="33">
        <v>43695.697222222225</v>
      </c>
      <c r="L5545" s="51">
        <f t="shared" si="712"/>
        <v>1.4583333337213844E-2</v>
      </c>
      <c r="M5545" s="31" t="str">
        <f t="shared" si="713"/>
        <v>TRUE</v>
      </c>
      <c r="N5545" s="31" t="s">
        <v>39</v>
      </c>
      <c r="O5545" s="29" t="s">
        <v>2470</v>
      </c>
      <c r="P5545"/>
      <c r="Q5545"/>
      <c r="R5545"/>
      <c r="S5545"/>
      <c r="T5545"/>
      <c r="U5545"/>
      <c r="V5545"/>
      <c r="W5545"/>
    </row>
    <row r="5546" spans="1:23" ht="27" customHeight="1" thickBot="1" x14ac:dyDescent="0.3">
      <c r="A5546" s="97">
        <v>21269</v>
      </c>
      <c r="B5546" s="74">
        <v>5775</v>
      </c>
      <c r="C5546" s="75" t="s">
        <v>2290</v>
      </c>
      <c r="D5546" s="76">
        <v>43696.590277777781</v>
      </c>
      <c r="E5546" s="74" t="s">
        <v>41</v>
      </c>
      <c r="F5546" s="33">
        <v>43696.301388888889</v>
      </c>
      <c r="G5546" s="51">
        <f t="shared" si="710"/>
        <v>0.28888888889196096</v>
      </c>
      <c r="H5546" s="31" t="str">
        <f t="shared" si="711"/>
        <v>ACCEPTABLE</v>
      </c>
      <c r="J5546" s="33">
        <v>43696.584722222222</v>
      </c>
      <c r="K5546" s="33">
        <v>43696.597222222219</v>
      </c>
      <c r="L5546" s="51">
        <f t="shared" si="712"/>
        <v>1.2499999997089617E-2</v>
      </c>
      <c r="M5546" s="31" t="str">
        <f t="shared" si="713"/>
        <v>TRUE</v>
      </c>
      <c r="N5546" s="31" t="s">
        <v>41</v>
      </c>
      <c r="O5546" s="29" t="s">
        <v>2471</v>
      </c>
      <c r="P5546"/>
      <c r="Q5546"/>
      <c r="R5546"/>
      <c r="S5546"/>
      <c r="T5546"/>
      <c r="U5546"/>
      <c r="V5546"/>
      <c r="W5546"/>
    </row>
    <row r="5547" spans="1:23" ht="27" customHeight="1" thickBot="1" x14ac:dyDescent="0.3">
      <c r="A5547" s="97">
        <v>21269</v>
      </c>
      <c r="B5547" s="74">
        <v>5776</v>
      </c>
      <c r="C5547" s="75" t="s">
        <v>99</v>
      </c>
      <c r="D5547" s="76">
        <v>43696.621527777781</v>
      </c>
      <c r="E5547" s="74" t="s">
        <v>39</v>
      </c>
      <c r="F5547" s="33">
        <v>43696.301388888889</v>
      </c>
      <c r="G5547" s="51">
        <f t="shared" si="710"/>
        <v>0.32013888889196096</v>
      </c>
      <c r="H5547" s="31" t="str">
        <f t="shared" si="711"/>
        <v>ACCEPTABLE</v>
      </c>
      <c r="J5547" s="33">
        <v>43696.613888888889</v>
      </c>
      <c r="K5547" s="33">
        <v>43696.619444444441</v>
      </c>
      <c r="L5547" s="51">
        <f t="shared" si="712"/>
        <v>5.5555555518367328E-3</v>
      </c>
      <c r="M5547" s="31" t="str">
        <f t="shared" si="713"/>
        <v>TRUE</v>
      </c>
      <c r="N5547" s="31" t="s">
        <v>39</v>
      </c>
      <c r="O5547" s="29" t="s">
        <v>2472</v>
      </c>
      <c r="P5547"/>
      <c r="Q5547"/>
      <c r="R5547"/>
      <c r="S5547"/>
      <c r="T5547"/>
      <c r="U5547"/>
      <c r="V5547"/>
      <c r="W5547"/>
    </row>
    <row r="5548" spans="1:23" ht="27" customHeight="1" thickBot="1" x14ac:dyDescent="0.3">
      <c r="A5548" s="97">
        <v>21267</v>
      </c>
      <c r="B5548" s="74">
        <v>5777</v>
      </c>
      <c r="C5548" s="75" t="s">
        <v>99</v>
      </c>
      <c r="D5548" s="76">
        <v>43697.201388888891</v>
      </c>
      <c r="E5548" s="74" t="s">
        <v>41</v>
      </c>
      <c r="F5548" s="33">
        <v>43696.739583333336</v>
      </c>
      <c r="G5548" s="51">
        <f t="shared" si="710"/>
        <v>0.46180555555474712</v>
      </c>
      <c r="H5548" s="31" t="str">
        <f t="shared" si="711"/>
        <v>ACCEPTABLE</v>
      </c>
      <c r="J5548" s="33">
        <v>43697.207638888889</v>
      </c>
      <c r="K5548" s="33">
        <v>43697.216666666667</v>
      </c>
      <c r="L5548" s="51">
        <f t="shared" si="712"/>
        <v>9.0277777781011537E-3</v>
      </c>
      <c r="M5548" s="31" t="str">
        <f t="shared" si="713"/>
        <v>TRUE</v>
      </c>
      <c r="N5548" s="31" t="s">
        <v>41</v>
      </c>
      <c r="O5548" s="29" t="s">
        <v>2473</v>
      </c>
      <c r="P5548"/>
      <c r="Q5548"/>
      <c r="R5548"/>
      <c r="S5548"/>
      <c r="T5548"/>
      <c r="U5548"/>
      <c r="V5548"/>
      <c r="W5548"/>
    </row>
    <row r="5549" spans="1:23" ht="27" customHeight="1" thickBot="1" x14ac:dyDescent="0.3">
      <c r="A5549" s="97">
        <v>21267</v>
      </c>
      <c r="B5549" s="74">
        <v>5778</v>
      </c>
      <c r="C5549" s="75" t="s">
        <v>2119</v>
      </c>
      <c r="D5549" s="76">
        <v>43697.229166666664</v>
      </c>
      <c r="E5549" s="74" t="s">
        <v>39</v>
      </c>
      <c r="F5549" s="33">
        <v>43696.739583333336</v>
      </c>
      <c r="G5549" s="51">
        <f t="shared" si="710"/>
        <v>0.48958333332848269</v>
      </c>
      <c r="H5549" s="31" t="str">
        <f t="shared" si="711"/>
        <v>ACCEPTABLE</v>
      </c>
      <c r="J5549" s="33">
        <v>43697.23541666667</v>
      </c>
      <c r="K5549" s="33">
        <v>43697.247916666667</v>
      </c>
      <c r="L5549" s="51">
        <f t="shared" si="712"/>
        <v>1.2499999997089617E-2</v>
      </c>
      <c r="M5549" s="31" t="str">
        <f t="shared" si="713"/>
        <v>TRUE</v>
      </c>
      <c r="N5549" s="31" t="s">
        <v>39</v>
      </c>
      <c r="O5549" s="29" t="s">
        <v>2474</v>
      </c>
      <c r="P5549"/>
      <c r="Q5549"/>
      <c r="R5549"/>
      <c r="S5549"/>
      <c r="T5549"/>
      <c r="U5549"/>
      <c r="V5549"/>
      <c r="W5549"/>
    </row>
    <row r="5550" spans="1:23" ht="27" customHeight="1" thickBot="1" x14ac:dyDescent="0.3">
      <c r="A5550" s="98">
        <v>21269</v>
      </c>
      <c r="B5550" s="78">
        <v>5779</v>
      </c>
      <c r="C5550" s="79" t="s">
        <v>2363</v>
      </c>
      <c r="D5550" s="80">
        <v>43697.361111111109</v>
      </c>
      <c r="E5550" s="78" t="s">
        <v>41</v>
      </c>
      <c r="F5550" s="33">
        <v>43697.234722222223</v>
      </c>
      <c r="G5550" s="51">
        <f t="shared" si="710"/>
        <v>0.12638888888614019</v>
      </c>
      <c r="H5550" s="31" t="str">
        <f t="shared" si="711"/>
        <v>ACCEPTABLE</v>
      </c>
      <c r="J5550" s="33">
        <v>43697.344444444447</v>
      </c>
      <c r="K5550" s="33">
        <v>43697.354166666664</v>
      </c>
      <c r="L5550" s="51">
        <f t="shared" si="712"/>
        <v>9.7222222175332718E-3</v>
      </c>
      <c r="M5550" s="31" t="str">
        <f t="shared" si="713"/>
        <v>TRUE</v>
      </c>
      <c r="N5550" s="31" t="s">
        <v>41</v>
      </c>
      <c r="O5550" s="29" t="s">
        <v>2475</v>
      </c>
      <c r="P5550"/>
      <c r="Q5550"/>
      <c r="R5550"/>
      <c r="S5550"/>
      <c r="T5550"/>
      <c r="U5550"/>
      <c r="V5550"/>
      <c r="W5550"/>
    </row>
    <row r="5551" spans="1:23" ht="27" customHeight="1" thickBot="1" x14ac:dyDescent="0.3">
      <c r="A5551" s="97">
        <v>21269</v>
      </c>
      <c r="B5551" s="74">
        <v>5781</v>
      </c>
      <c r="C5551" s="75" t="s">
        <v>178</v>
      </c>
      <c r="D5551" s="76">
        <v>43697.40625</v>
      </c>
      <c r="E5551" s="74" t="s">
        <v>39</v>
      </c>
      <c r="F5551" s="33">
        <v>43697.234722222223</v>
      </c>
      <c r="G5551" s="51">
        <f t="shared" si="710"/>
        <v>0.17152777777664596</v>
      </c>
      <c r="H5551" s="31" t="str">
        <f t="shared" si="711"/>
        <v>ACCEPTABLE</v>
      </c>
      <c r="J5551" s="33">
        <v>43697.438194444447</v>
      </c>
      <c r="K5551" s="33">
        <v>43697.446527777778</v>
      </c>
      <c r="L5551" s="51">
        <f t="shared" si="712"/>
        <v>8.333333331393078E-3</v>
      </c>
      <c r="M5551" s="31" t="str">
        <f t="shared" si="713"/>
        <v>TRUE</v>
      </c>
      <c r="N5551" s="31" t="s">
        <v>39</v>
      </c>
      <c r="O5551" s="29" t="s">
        <v>633</v>
      </c>
      <c r="P5551"/>
      <c r="Q5551"/>
      <c r="R5551"/>
      <c r="S5551"/>
      <c r="T5551"/>
      <c r="U5551"/>
      <c r="V5551"/>
      <c r="W5551"/>
    </row>
    <row r="5552" spans="1:23" ht="27" customHeight="1" thickBot="1" x14ac:dyDescent="0.3">
      <c r="A5552" s="97">
        <v>21270</v>
      </c>
      <c r="B5552" s="74">
        <v>5782</v>
      </c>
      <c r="C5552" s="75" t="s">
        <v>98</v>
      </c>
      <c r="D5552" s="76">
        <v>43697.923611111109</v>
      </c>
      <c r="E5552" s="74" t="s">
        <v>41</v>
      </c>
      <c r="F5552" s="33">
        <v>43697.747916666667</v>
      </c>
      <c r="G5552" s="51">
        <f t="shared" si="710"/>
        <v>0.1756944444423425</v>
      </c>
      <c r="H5552" s="31" t="str">
        <f t="shared" si="711"/>
        <v>ACCEPTABLE</v>
      </c>
      <c r="J5552" s="33">
        <v>43697.927083333336</v>
      </c>
      <c r="K5552" s="33">
        <v>43697.93472222222</v>
      </c>
      <c r="L5552" s="51">
        <f t="shared" si="712"/>
        <v>7.6388888846850023E-3</v>
      </c>
      <c r="M5552" s="31" t="str">
        <f t="shared" si="713"/>
        <v>TRUE</v>
      </c>
      <c r="N5552" s="31" t="s">
        <v>41</v>
      </c>
      <c r="O5552" s="29" t="s">
        <v>398</v>
      </c>
      <c r="P5552"/>
      <c r="Q5552"/>
      <c r="R5552"/>
      <c r="S5552"/>
      <c r="T5552"/>
      <c r="U5552"/>
      <c r="V5552"/>
      <c r="W5552"/>
    </row>
    <row r="5553" spans="1:23" ht="27" customHeight="1" thickBot="1" x14ac:dyDescent="0.3">
      <c r="A5553" s="97">
        <v>21270</v>
      </c>
      <c r="B5553" s="74">
        <v>5783</v>
      </c>
      <c r="C5553" s="75" t="s">
        <v>2314</v>
      </c>
      <c r="D5553" s="76">
        <v>43697.951388888891</v>
      </c>
      <c r="E5553" s="74" t="s">
        <v>39</v>
      </c>
      <c r="F5553" s="33">
        <v>43697.747916666667</v>
      </c>
      <c r="G5553" s="51">
        <f t="shared" si="710"/>
        <v>0.20347222222335404</v>
      </c>
      <c r="H5553" s="31" t="str">
        <f t="shared" si="711"/>
        <v>ACCEPTABLE</v>
      </c>
      <c r="J5553" s="33">
        <v>43697.956944444442</v>
      </c>
      <c r="K5553" s="33">
        <v>43697.967361111114</v>
      </c>
      <c r="L5553" s="51">
        <f t="shared" si="712"/>
        <v>1.0416666671517305E-2</v>
      </c>
      <c r="M5553" s="31" t="str">
        <f t="shared" si="713"/>
        <v>TRUE</v>
      </c>
      <c r="N5553" s="31" t="s">
        <v>39</v>
      </c>
      <c r="O5553" s="29" t="s">
        <v>2055</v>
      </c>
      <c r="P5553"/>
      <c r="Q5553"/>
      <c r="R5553"/>
      <c r="S5553"/>
      <c r="T5553"/>
      <c r="U5553"/>
      <c r="V5553"/>
      <c r="W5553"/>
    </row>
    <row r="5554" spans="1:23" ht="27" customHeight="1" thickBot="1" x14ac:dyDescent="0.3">
      <c r="A5554" s="97">
        <v>21271</v>
      </c>
      <c r="B5554" s="74">
        <v>5784</v>
      </c>
      <c r="C5554" s="75" t="s">
        <v>2314</v>
      </c>
      <c r="D5554" s="76">
        <v>43698.190972222219</v>
      </c>
      <c r="E5554" s="74" t="s">
        <v>41</v>
      </c>
      <c r="F5554" s="33">
        <v>43697.747916666667</v>
      </c>
      <c r="G5554" s="51">
        <f t="shared" si="710"/>
        <v>0.44305555555183673</v>
      </c>
      <c r="H5554" s="31" t="str">
        <f t="shared" si="711"/>
        <v>ACCEPTABLE</v>
      </c>
      <c r="J5554" s="33">
        <v>43698.182638888888</v>
      </c>
      <c r="K5554" s="33">
        <v>43698.190972222219</v>
      </c>
      <c r="L5554" s="51">
        <f t="shared" si="712"/>
        <v>8.333333331393078E-3</v>
      </c>
      <c r="M5554" s="31" t="str">
        <f t="shared" si="713"/>
        <v>TRUE</v>
      </c>
      <c r="N5554" s="31" t="s">
        <v>41</v>
      </c>
      <c r="O5554" s="29" t="s">
        <v>2415</v>
      </c>
      <c r="P5554"/>
      <c r="Q5554"/>
      <c r="R5554"/>
      <c r="S5554"/>
      <c r="T5554"/>
      <c r="U5554"/>
      <c r="V5554"/>
      <c r="W5554"/>
    </row>
    <row r="5555" spans="1:23" ht="27" customHeight="1" thickBot="1" x14ac:dyDescent="0.3">
      <c r="A5555" s="97">
        <v>21271</v>
      </c>
      <c r="B5555" s="74">
        <v>5785</v>
      </c>
      <c r="C5555" s="75" t="s">
        <v>2314</v>
      </c>
      <c r="D5555" s="76">
        <v>43698.215277777781</v>
      </c>
      <c r="E5555" s="74" t="s">
        <v>39</v>
      </c>
      <c r="F5555" s="33">
        <v>43697.747916666667</v>
      </c>
      <c r="G5555" s="51">
        <f t="shared" si="710"/>
        <v>0.46736111111385981</v>
      </c>
      <c r="H5555" s="31" t="str">
        <f t="shared" si="711"/>
        <v>ACCEPTABLE</v>
      </c>
      <c r="J5555" s="33">
        <v>43698.201388888891</v>
      </c>
      <c r="K5555" s="33">
        <v>43698.210416666669</v>
      </c>
      <c r="L5555" s="51">
        <f t="shared" si="712"/>
        <v>9.0277777781011537E-3</v>
      </c>
      <c r="M5555" s="31" t="str">
        <f t="shared" si="713"/>
        <v>TRUE</v>
      </c>
      <c r="N5555" s="31" t="s">
        <v>39</v>
      </c>
      <c r="O5555" s="29" t="s">
        <v>2415</v>
      </c>
      <c r="P5555"/>
      <c r="Q5555"/>
      <c r="R5555"/>
      <c r="S5555"/>
      <c r="T5555"/>
      <c r="U5555"/>
      <c r="V5555"/>
      <c r="W5555"/>
    </row>
    <row r="5556" spans="1:23" ht="27" customHeight="1" thickBot="1" x14ac:dyDescent="0.3">
      <c r="A5556" s="97">
        <v>21269</v>
      </c>
      <c r="B5556" s="74">
        <v>5786</v>
      </c>
      <c r="C5556" s="75" t="s">
        <v>51</v>
      </c>
      <c r="D5556" s="76">
        <v>43698.784722222219</v>
      </c>
      <c r="E5556" s="74" t="s">
        <v>41</v>
      </c>
      <c r="F5556" s="33">
        <v>43698.736805555556</v>
      </c>
      <c r="G5556" s="51">
        <f t="shared" si="710"/>
        <v>4.7916666662786156E-2</v>
      </c>
      <c r="H5556" s="31" t="str">
        <f t="shared" si="711"/>
        <v>ACCEPTABLE</v>
      </c>
      <c r="J5556" s="33">
        <v>43698.777777777781</v>
      </c>
      <c r="K5556" s="33">
        <v>43698.786111111112</v>
      </c>
      <c r="L5556" s="51">
        <f t="shared" si="712"/>
        <v>8.333333331393078E-3</v>
      </c>
      <c r="M5556" s="31" t="str">
        <f t="shared" si="713"/>
        <v>TRUE</v>
      </c>
      <c r="N5556" s="31" t="s">
        <v>41</v>
      </c>
      <c r="O5556" s="29" t="s">
        <v>1788</v>
      </c>
      <c r="P5556"/>
      <c r="Q5556"/>
      <c r="R5556"/>
      <c r="S5556"/>
      <c r="T5556"/>
      <c r="U5556"/>
      <c r="V5556"/>
      <c r="W5556"/>
    </row>
    <row r="5557" spans="1:23" ht="27" customHeight="1" thickBot="1" x14ac:dyDescent="0.3">
      <c r="A5557" s="97">
        <v>21269</v>
      </c>
      <c r="B5557" s="74">
        <v>5787</v>
      </c>
      <c r="C5557" s="75" t="s">
        <v>1997</v>
      </c>
      <c r="D5557" s="76">
        <v>43698.8125</v>
      </c>
      <c r="E5557" s="74" t="s">
        <v>39</v>
      </c>
      <c r="F5557" s="33">
        <v>43698.736805555556</v>
      </c>
      <c r="G5557" s="51">
        <f t="shared" si="710"/>
        <v>7.5694444443797693E-2</v>
      </c>
      <c r="H5557" s="31" t="str">
        <f t="shared" si="711"/>
        <v>ACCEPTABLE</v>
      </c>
      <c r="J5557" s="33">
        <v>43698.813194444447</v>
      </c>
      <c r="K5557" s="33">
        <v>43698.824999999997</v>
      </c>
      <c r="L5557" s="51">
        <f t="shared" si="712"/>
        <v>1.1805555550381541E-2</v>
      </c>
      <c r="M5557" s="31" t="str">
        <f t="shared" si="713"/>
        <v>TRUE</v>
      </c>
      <c r="N5557" s="31" t="s">
        <v>39</v>
      </c>
      <c r="O5557" s="29" t="s">
        <v>2476</v>
      </c>
      <c r="P5557"/>
      <c r="Q5557"/>
      <c r="R5557"/>
      <c r="S5557"/>
      <c r="T5557"/>
      <c r="U5557"/>
      <c r="V5557"/>
      <c r="W5557"/>
    </row>
    <row r="5558" spans="1:23" ht="27" customHeight="1" thickBot="1" x14ac:dyDescent="0.3">
      <c r="A5558" s="97">
        <v>21272</v>
      </c>
      <c r="B5558" s="74">
        <v>5788</v>
      </c>
      <c r="C5558" s="75" t="s">
        <v>1997</v>
      </c>
      <c r="D5558" s="76">
        <v>43700.246527777781</v>
      </c>
      <c r="E5558" s="74" t="s">
        <v>41</v>
      </c>
      <c r="F5558" s="33">
        <v>43699.775694444441</v>
      </c>
      <c r="G5558" s="51">
        <f t="shared" si="710"/>
        <v>0.47083333334012423</v>
      </c>
      <c r="H5558" s="31" t="str">
        <f t="shared" si="711"/>
        <v>ACCEPTABLE</v>
      </c>
      <c r="J5558" s="33">
        <v>43700.251388888886</v>
      </c>
      <c r="K5558" s="33">
        <v>43700.263888888891</v>
      </c>
      <c r="L5558" s="51">
        <f t="shared" si="712"/>
        <v>1.2500000004365575E-2</v>
      </c>
      <c r="M5558" s="31" t="str">
        <f t="shared" si="713"/>
        <v>TRUE</v>
      </c>
      <c r="N5558" s="31" t="s">
        <v>41</v>
      </c>
      <c r="O5558" s="29" t="s">
        <v>2477</v>
      </c>
      <c r="P5558"/>
      <c r="Q5558"/>
      <c r="R5558"/>
      <c r="S5558"/>
      <c r="T5558"/>
      <c r="U5558"/>
      <c r="V5558"/>
      <c r="W5558"/>
    </row>
    <row r="5559" spans="1:23" ht="27" customHeight="1" thickBot="1" x14ac:dyDescent="0.3">
      <c r="A5559" s="98">
        <v>21272</v>
      </c>
      <c r="B5559" s="78">
        <v>5789</v>
      </c>
      <c r="C5559" s="79" t="s">
        <v>51</v>
      </c>
      <c r="D5559" s="80">
        <v>43700.28125</v>
      </c>
      <c r="E5559" s="78" t="s">
        <v>39</v>
      </c>
      <c r="F5559" s="33">
        <v>43699.775694444441</v>
      </c>
      <c r="G5559" s="51">
        <f t="shared" si="710"/>
        <v>0.50555555555911269</v>
      </c>
      <c r="H5559" s="31" t="str">
        <f t="shared" si="711"/>
        <v>ACCEPTABLE</v>
      </c>
      <c r="J5559" s="33">
        <v>43700.287499999999</v>
      </c>
      <c r="K5559" s="33">
        <v>43700.306944444441</v>
      </c>
      <c r="L5559" s="51">
        <f t="shared" si="712"/>
        <v>1.9444444442342501E-2</v>
      </c>
      <c r="M5559" s="31" t="str">
        <f t="shared" si="713"/>
        <v>TRUE</v>
      </c>
      <c r="N5559" s="31" t="s">
        <v>39</v>
      </c>
      <c r="O5559" s="29" t="s">
        <v>2478</v>
      </c>
      <c r="P5559"/>
      <c r="Q5559"/>
      <c r="R5559"/>
      <c r="S5559"/>
      <c r="T5559"/>
      <c r="U5559"/>
      <c r="V5559"/>
      <c r="W5559"/>
    </row>
    <row r="5560" spans="1:23" ht="27" customHeight="1" thickBot="1" x14ac:dyDescent="0.3">
      <c r="A5560" s="97">
        <v>21273</v>
      </c>
      <c r="B5560" s="74">
        <v>5790</v>
      </c>
      <c r="C5560" s="75" t="s">
        <v>2372</v>
      </c>
      <c r="D5560" s="76">
        <v>43700.444444444445</v>
      </c>
      <c r="E5560" s="74" t="s">
        <v>41</v>
      </c>
      <c r="F5560" s="33">
        <v>43700.209722222222</v>
      </c>
      <c r="G5560" s="51">
        <f t="shared" si="710"/>
        <v>0.23472222222335404</v>
      </c>
      <c r="H5560" s="31" t="str">
        <f t="shared" si="711"/>
        <v>ACCEPTABLE</v>
      </c>
      <c r="J5560" s="33">
        <v>43700.427777777775</v>
      </c>
      <c r="K5560" s="33">
        <v>43700.4375</v>
      </c>
      <c r="L5560" s="51">
        <f t="shared" si="712"/>
        <v>9.7222222248092294E-3</v>
      </c>
      <c r="M5560" s="31" t="str">
        <f t="shared" si="713"/>
        <v>TRUE</v>
      </c>
      <c r="N5560" s="31" t="s">
        <v>41</v>
      </c>
      <c r="O5560" s="29" t="s">
        <v>1907</v>
      </c>
      <c r="P5560"/>
      <c r="Q5560"/>
      <c r="R5560"/>
      <c r="S5560"/>
      <c r="T5560"/>
      <c r="U5560"/>
      <c r="V5560"/>
      <c r="W5560"/>
    </row>
    <row r="5561" spans="1:23" ht="27" customHeight="1" thickBot="1" x14ac:dyDescent="0.3">
      <c r="A5561" s="97">
        <v>21273</v>
      </c>
      <c r="B5561" s="74">
        <v>5791</v>
      </c>
      <c r="C5561" s="75" t="s">
        <v>2372</v>
      </c>
      <c r="D5561" s="76">
        <v>43700.461805555555</v>
      </c>
      <c r="E5561" s="74" t="s">
        <v>39</v>
      </c>
      <c r="F5561" s="33">
        <v>43700.209722222222</v>
      </c>
      <c r="G5561" s="51">
        <f t="shared" ref="G5561:G5612" si="714">IF(D5561="","",D5561-F5561)</f>
        <v>0.25208333333284827</v>
      </c>
      <c r="H5561" s="31" t="str">
        <f t="shared" ref="H5561:H5612" si="715">IF(D5561-F5561&lt;0,"TOO LATE",IF(G5561="","",IF(OR(DAY(D5561-F5561)&gt;1,AND(HOUR(D5561-F5561)&gt;HOUR("0:59"),(SIGN(D5561-F5561)=1))),"ACCEPTABLE","TOO LATE")))</f>
        <v>ACCEPTABLE</v>
      </c>
      <c r="J5561" s="33">
        <v>43700.448611111111</v>
      </c>
      <c r="K5561" s="33">
        <v>43700.462500000001</v>
      </c>
      <c r="L5561" s="51">
        <f t="shared" si="712"/>
        <v>1.3888888890505768E-2</v>
      </c>
      <c r="M5561" s="31" t="str">
        <f t="shared" si="713"/>
        <v>TRUE</v>
      </c>
      <c r="N5561" s="31" t="s">
        <v>39</v>
      </c>
      <c r="O5561" s="29" t="s">
        <v>1907</v>
      </c>
      <c r="P5561"/>
      <c r="Q5561"/>
      <c r="R5561"/>
      <c r="S5561"/>
      <c r="T5561"/>
      <c r="U5561"/>
      <c r="V5561"/>
      <c r="W5561"/>
    </row>
    <row r="5562" spans="1:23" ht="27" customHeight="1" thickBot="1" x14ac:dyDescent="0.3">
      <c r="A5562" s="97">
        <v>21274</v>
      </c>
      <c r="B5562" s="74">
        <v>5792</v>
      </c>
      <c r="C5562" s="75" t="s">
        <v>2372</v>
      </c>
      <c r="D5562" s="76">
        <v>43700.486111111109</v>
      </c>
      <c r="E5562" s="74" t="s">
        <v>41</v>
      </c>
      <c r="F5562" s="33">
        <v>43700.209722222222</v>
      </c>
      <c r="G5562" s="51">
        <f t="shared" si="714"/>
        <v>0.27638888888759539</v>
      </c>
      <c r="H5562" s="31" t="str">
        <f t="shared" si="715"/>
        <v>ACCEPTABLE</v>
      </c>
      <c r="J5562" s="33">
        <v>43700.487500000003</v>
      </c>
      <c r="K5562" s="33">
        <v>43700.5</v>
      </c>
      <c r="L5562" s="51">
        <f t="shared" si="712"/>
        <v>1.2499999997089617E-2</v>
      </c>
      <c r="M5562" s="31" t="str">
        <f t="shared" si="713"/>
        <v>TRUE</v>
      </c>
      <c r="N5562" s="31" t="s">
        <v>41</v>
      </c>
      <c r="O5562" s="29" t="s">
        <v>2479</v>
      </c>
      <c r="P5562"/>
      <c r="Q5562"/>
      <c r="R5562"/>
      <c r="S5562"/>
      <c r="T5562"/>
      <c r="U5562"/>
      <c r="V5562"/>
      <c r="W5562"/>
    </row>
    <row r="5563" spans="1:23" ht="27" customHeight="1" thickBot="1" x14ac:dyDescent="0.3">
      <c r="A5563" s="97">
        <v>21274</v>
      </c>
      <c r="B5563" s="74">
        <v>5793</v>
      </c>
      <c r="C5563" s="75" t="s">
        <v>98</v>
      </c>
      <c r="D5563" s="76">
        <v>43700.520833333336</v>
      </c>
      <c r="E5563" s="74" t="s">
        <v>39</v>
      </c>
      <c r="F5563" s="33">
        <v>43700.209722222222</v>
      </c>
      <c r="G5563" s="51">
        <f t="shared" si="714"/>
        <v>0.31111111111385981</v>
      </c>
      <c r="H5563" s="31" t="str">
        <f t="shared" si="715"/>
        <v>ACCEPTABLE</v>
      </c>
      <c r="J5563" s="33">
        <v>43700.536111111112</v>
      </c>
      <c r="K5563" s="33">
        <v>43700.54583333333</v>
      </c>
      <c r="L5563" s="51">
        <f t="shared" si="712"/>
        <v>9.7222222175332718E-3</v>
      </c>
      <c r="M5563" s="31" t="str">
        <f t="shared" si="713"/>
        <v>TRUE</v>
      </c>
      <c r="N5563" s="31" t="s">
        <v>39</v>
      </c>
      <c r="O5563" s="29" t="s">
        <v>892</v>
      </c>
      <c r="P5563"/>
      <c r="Q5563"/>
      <c r="R5563"/>
      <c r="S5563"/>
      <c r="T5563"/>
      <c r="U5563"/>
      <c r="V5563"/>
      <c r="W5563"/>
    </row>
    <row r="5564" spans="1:23" ht="27" customHeight="1" thickBot="1" x14ac:dyDescent="0.3">
      <c r="A5564" s="97">
        <v>21272</v>
      </c>
      <c r="B5564" s="74">
        <v>5794</v>
      </c>
      <c r="C5564" s="75" t="s">
        <v>2119</v>
      </c>
      <c r="D5564" s="76">
        <v>43701.527777777781</v>
      </c>
      <c r="E5564" s="74" t="s">
        <v>41</v>
      </c>
      <c r="F5564" s="33">
        <v>43701.257638888892</v>
      </c>
      <c r="G5564" s="51">
        <f t="shared" si="714"/>
        <v>0.27013888888905058</v>
      </c>
      <c r="H5564" s="31" t="str">
        <f t="shared" si="715"/>
        <v>ACCEPTABLE</v>
      </c>
      <c r="J5564" s="33">
        <v>43701.52847222222</v>
      </c>
      <c r="K5564" s="33">
        <v>43701.532638888886</v>
      </c>
      <c r="L5564" s="51">
        <f t="shared" ref="L5564:L5617" si="716">IF(OR(K5564="",J5564=""), "Incomplete Data", K5564-J5564)</f>
        <v>4.166666665696539E-3</v>
      </c>
      <c r="M5564" s="31" t="str">
        <f t="shared" ref="M5564:M5617" si="717">_xlfn.IFS(OR(J5564=0,K5564=0,L5564=""), "Incomplete Data", OR(L5564&gt;$M$5,L5564&lt;-$M$5),"FALSE",  OR(L5564&lt;=$M$5,L5564&gt;-$M$5), "TRUE")</f>
        <v>TRUE</v>
      </c>
      <c r="N5564" s="31" t="s">
        <v>41</v>
      </c>
      <c r="O5564" s="29" t="s">
        <v>2480</v>
      </c>
      <c r="P5564"/>
      <c r="Q5564"/>
      <c r="R5564"/>
      <c r="S5564"/>
      <c r="T5564"/>
      <c r="U5564"/>
      <c r="V5564"/>
      <c r="W5564"/>
    </row>
    <row r="5565" spans="1:23" ht="27" customHeight="1" thickBot="1" x14ac:dyDescent="0.3">
      <c r="A5565" s="97">
        <v>21272</v>
      </c>
      <c r="B5565" s="74">
        <v>5795</v>
      </c>
      <c r="C5565" s="75" t="s">
        <v>99</v>
      </c>
      <c r="D5565" s="76">
        <v>43701.555555555555</v>
      </c>
      <c r="E5565" s="74" t="s">
        <v>39</v>
      </c>
      <c r="F5565" s="33">
        <v>43701.257638888892</v>
      </c>
      <c r="G5565" s="51">
        <f t="shared" si="714"/>
        <v>0.29791666666278616</v>
      </c>
      <c r="H5565" s="31" t="str">
        <f t="shared" si="715"/>
        <v>ACCEPTABLE</v>
      </c>
      <c r="J5565" s="33">
        <v>43701.556250000001</v>
      </c>
      <c r="K5565" s="33">
        <v>43701.5625</v>
      </c>
      <c r="L5565" s="51">
        <f t="shared" si="716"/>
        <v>6.2499999985448085E-3</v>
      </c>
      <c r="M5565" s="31" t="str">
        <f t="shared" si="717"/>
        <v>TRUE</v>
      </c>
      <c r="N5565" s="31" t="s">
        <v>39</v>
      </c>
      <c r="O5565" s="29" t="s">
        <v>2481</v>
      </c>
      <c r="P5565"/>
      <c r="Q5565"/>
      <c r="R5565"/>
      <c r="S5565"/>
      <c r="T5565"/>
      <c r="U5565"/>
      <c r="V5565"/>
      <c r="W5565"/>
    </row>
    <row r="5566" spans="1:23" ht="27" customHeight="1" thickBot="1" x14ac:dyDescent="0.3">
      <c r="A5566" s="97">
        <v>21274</v>
      </c>
      <c r="B5566" s="74">
        <v>5796</v>
      </c>
      <c r="C5566" s="75" t="s">
        <v>98</v>
      </c>
      <c r="D5566" s="76">
        <v>43701.840277777781</v>
      </c>
      <c r="E5566" s="74" t="s">
        <v>41</v>
      </c>
      <c r="F5566" s="33">
        <v>43701.69027777778</v>
      </c>
      <c r="G5566" s="51">
        <f t="shared" si="714"/>
        <v>0.15000000000145519</v>
      </c>
      <c r="H5566" s="31" t="str">
        <f t="shared" si="715"/>
        <v>ACCEPTABLE</v>
      </c>
      <c r="J5566" s="33">
        <v>43701.845833333333</v>
      </c>
      <c r="K5566" s="33">
        <v>43701.85</v>
      </c>
      <c r="L5566" s="51">
        <f t="shared" si="716"/>
        <v>4.166666665696539E-3</v>
      </c>
      <c r="M5566" s="31" t="str">
        <f t="shared" si="717"/>
        <v>TRUE</v>
      </c>
      <c r="N5566" s="31" t="s">
        <v>41</v>
      </c>
      <c r="O5566" s="29" t="s">
        <v>398</v>
      </c>
      <c r="P5566"/>
      <c r="Q5566"/>
      <c r="R5566"/>
      <c r="S5566"/>
      <c r="T5566"/>
      <c r="U5566"/>
      <c r="V5566"/>
      <c r="W5566"/>
    </row>
    <row r="5567" spans="1:23" ht="27" customHeight="1" thickBot="1" x14ac:dyDescent="0.3">
      <c r="A5567" s="97">
        <v>21274</v>
      </c>
      <c r="B5567" s="74">
        <v>5797</v>
      </c>
      <c r="C5567" s="75" t="s">
        <v>2372</v>
      </c>
      <c r="D5567" s="76">
        <v>43701.868055555555</v>
      </c>
      <c r="E5567" s="74" t="s">
        <v>39</v>
      </c>
      <c r="F5567" s="33">
        <v>43701.69027777778</v>
      </c>
      <c r="G5567" s="51">
        <f t="shared" si="714"/>
        <v>0.17777777777519077</v>
      </c>
      <c r="H5567" s="31" t="str">
        <f t="shared" si="715"/>
        <v>ACCEPTABLE</v>
      </c>
      <c r="J5567" s="33">
        <v>43701.875</v>
      </c>
      <c r="K5567" s="33">
        <v>43701.884027777778</v>
      </c>
      <c r="L5567" s="51">
        <f t="shared" si="716"/>
        <v>9.0277777781011537E-3</v>
      </c>
      <c r="M5567" s="31" t="str">
        <f t="shared" si="717"/>
        <v>TRUE</v>
      </c>
      <c r="N5567" s="31" t="s">
        <v>39</v>
      </c>
      <c r="O5567" s="29" t="s">
        <v>1942</v>
      </c>
      <c r="P5567"/>
      <c r="Q5567"/>
      <c r="R5567"/>
      <c r="S5567"/>
      <c r="T5567"/>
      <c r="U5567"/>
      <c r="V5567"/>
      <c r="W5567"/>
    </row>
    <row r="5568" spans="1:23" ht="27" customHeight="1" thickBot="1" x14ac:dyDescent="0.3">
      <c r="A5568" s="97">
        <v>21275</v>
      </c>
      <c r="B5568" s="74">
        <v>5798</v>
      </c>
      <c r="C5568" s="75" t="s">
        <v>2372</v>
      </c>
      <c r="D5568" s="76">
        <v>43702.017361111109</v>
      </c>
      <c r="E5568" s="74" t="s">
        <v>41</v>
      </c>
      <c r="F5568" s="33">
        <v>43701.69027777778</v>
      </c>
      <c r="G5568" s="51">
        <f t="shared" si="714"/>
        <v>0.32708333332993789</v>
      </c>
      <c r="H5568" s="31" t="str">
        <f t="shared" si="715"/>
        <v>ACCEPTABLE</v>
      </c>
      <c r="J5568" s="33">
        <v>43702.015972222223</v>
      </c>
      <c r="K5568" s="33">
        <v>43702.026388888888</v>
      </c>
      <c r="L5568" s="51">
        <f t="shared" si="716"/>
        <v>1.0416666664241347E-2</v>
      </c>
      <c r="M5568" s="31" t="str">
        <f t="shared" si="717"/>
        <v>TRUE</v>
      </c>
      <c r="N5568" s="31" t="s">
        <v>41</v>
      </c>
      <c r="O5568" s="29" t="s">
        <v>420</v>
      </c>
      <c r="P5568"/>
      <c r="Q5568"/>
      <c r="R5568"/>
      <c r="S5568"/>
      <c r="T5568"/>
      <c r="U5568"/>
      <c r="V5568"/>
      <c r="W5568"/>
    </row>
    <row r="5569" spans="1:23" ht="27" customHeight="1" thickBot="1" x14ac:dyDescent="0.3">
      <c r="A5569" s="97">
        <v>21275</v>
      </c>
      <c r="B5569" s="74">
        <v>5799</v>
      </c>
      <c r="C5569" s="75" t="s">
        <v>2314</v>
      </c>
      <c r="D5569" s="76">
        <v>43702.041666666664</v>
      </c>
      <c r="E5569" s="74" t="s">
        <v>39</v>
      </c>
      <c r="F5569" s="33">
        <v>43701.69027777778</v>
      </c>
      <c r="G5569" s="51">
        <f t="shared" si="714"/>
        <v>0.351388888884685</v>
      </c>
      <c r="H5569" s="31" t="str">
        <f t="shared" si="715"/>
        <v>ACCEPTABLE</v>
      </c>
      <c r="J5569" s="33">
        <v>43702.040277777778</v>
      </c>
      <c r="K5569" s="33">
        <v>43702.052777777775</v>
      </c>
      <c r="L5569" s="51">
        <f t="shared" si="716"/>
        <v>1.2499999997089617E-2</v>
      </c>
      <c r="M5569" s="31" t="str">
        <f t="shared" si="717"/>
        <v>TRUE</v>
      </c>
      <c r="N5569" s="31" t="s">
        <v>39</v>
      </c>
      <c r="O5569" s="29" t="s">
        <v>472</v>
      </c>
      <c r="P5569"/>
      <c r="Q5569"/>
      <c r="R5569"/>
      <c r="S5569"/>
      <c r="T5569"/>
      <c r="U5569"/>
      <c r="V5569"/>
      <c r="W5569"/>
    </row>
    <row r="5570" spans="1:23" ht="27" customHeight="1" thickBot="1" x14ac:dyDescent="0.3">
      <c r="A5570" s="98">
        <v>21277</v>
      </c>
      <c r="B5570" s="78">
        <v>5802</v>
      </c>
      <c r="C5570" s="79" t="s">
        <v>2372</v>
      </c>
      <c r="D5570" s="80">
        <v>43703.357638888891</v>
      </c>
      <c r="E5570" s="78" t="s">
        <v>41</v>
      </c>
      <c r="F5570" s="33">
        <v>43703.28125</v>
      </c>
      <c r="G5570" s="51">
        <f t="shared" si="714"/>
        <v>7.6388888890505768E-2</v>
      </c>
      <c r="H5570" s="31" t="str">
        <f t="shared" si="715"/>
        <v>ACCEPTABLE</v>
      </c>
      <c r="J5570" s="33">
        <v>43703.343055555553</v>
      </c>
      <c r="K5570" s="33">
        <v>43703.347222222219</v>
      </c>
      <c r="L5570" s="51">
        <f t="shared" si="716"/>
        <v>4.166666665696539E-3</v>
      </c>
      <c r="M5570" s="31" t="str">
        <f t="shared" si="717"/>
        <v>TRUE</v>
      </c>
      <c r="N5570" s="31" t="s">
        <v>41</v>
      </c>
      <c r="O5570" s="29" t="s">
        <v>2056</v>
      </c>
      <c r="P5570"/>
      <c r="Q5570"/>
      <c r="R5570"/>
      <c r="S5570"/>
      <c r="T5570"/>
      <c r="U5570"/>
      <c r="V5570"/>
      <c r="W5570"/>
    </row>
    <row r="5571" spans="1:23" ht="27" customHeight="1" thickBot="1" x14ac:dyDescent="0.3">
      <c r="A5571" s="98">
        <v>21277</v>
      </c>
      <c r="B5571" s="78">
        <v>5803</v>
      </c>
      <c r="C5571" s="79" t="s">
        <v>43</v>
      </c>
      <c r="D5571" s="80">
        <v>43703.388888888891</v>
      </c>
      <c r="E5571" s="78" t="s">
        <v>39</v>
      </c>
      <c r="F5571" s="33">
        <v>43703.28125</v>
      </c>
      <c r="G5571" s="51">
        <f t="shared" si="714"/>
        <v>0.10763888889050577</v>
      </c>
      <c r="H5571" s="31" t="str">
        <f t="shared" si="715"/>
        <v>ACCEPTABLE</v>
      </c>
      <c r="J5571" s="33">
        <v>43703.375</v>
      </c>
      <c r="K5571" s="33">
        <v>43703.385416666664</v>
      </c>
      <c r="L5571" s="51">
        <f t="shared" si="716"/>
        <v>1.0416666664241347E-2</v>
      </c>
      <c r="M5571" s="31" t="str">
        <f t="shared" si="717"/>
        <v>TRUE</v>
      </c>
      <c r="N5571" s="31" t="s">
        <v>39</v>
      </c>
      <c r="O5571" s="29" t="s">
        <v>44</v>
      </c>
      <c r="P5571"/>
      <c r="Q5571"/>
      <c r="R5571"/>
      <c r="S5571"/>
      <c r="T5571"/>
      <c r="U5571"/>
      <c r="V5571"/>
      <c r="W5571"/>
    </row>
    <row r="5572" spans="1:23" ht="27" customHeight="1" thickBot="1" x14ac:dyDescent="0.3">
      <c r="A5572" s="97">
        <v>21277</v>
      </c>
      <c r="B5572" s="74">
        <v>5806</v>
      </c>
      <c r="C5572" s="75" t="s">
        <v>98</v>
      </c>
      <c r="D5572" s="76">
        <v>43703.902777777781</v>
      </c>
      <c r="E5572" s="74" t="s">
        <v>41</v>
      </c>
      <c r="F5572" s="33">
        <v>43703.738194444442</v>
      </c>
      <c r="G5572" s="51">
        <f t="shared" si="714"/>
        <v>0.16458333333866904</v>
      </c>
      <c r="H5572" s="31" t="str">
        <f t="shared" si="715"/>
        <v>ACCEPTABLE</v>
      </c>
      <c r="J5572" s="33">
        <v>43704.070138888892</v>
      </c>
      <c r="K5572" s="33">
        <v>43704.077777777777</v>
      </c>
      <c r="L5572" s="51">
        <f t="shared" si="716"/>
        <v>7.6388888846850023E-3</v>
      </c>
      <c r="M5572" s="31" t="str">
        <f t="shared" si="717"/>
        <v>TRUE</v>
      </c>
      <c r="N5572" s="31" t="s">
        <v>41</v>
      </c>
      <c r="O5572" s="29" t="s">
        <v>398</v>
      </c>
      <c r="P5572"/>
      <c r="Q5572"/>
      <c r="R5572"/>
      <c r="S5572"/>
      <c r="T5572"/>
      <c r="U5572"/>
      <c r="V5572"/>
      <c r="W5572"/>
    </row>
    <row r="5573" spans="1:23" ht="27" customHeight="1" thickBot="1" x14ac:dyDescent="0.3">
      <c r="A5573" s="97">
        <v>21277</v>
      </c>
      <c r="B5573" s="74">
        <v>5807</v>
      </c>
      <c r="C5573" s="75" t="s">
        <v>2372</v>
      </c>
      <c r="D5573" s="76">
        <v>43703.930555555555</v>
      </c>
      <c r="E5573" s="74" t="s">
        <v>39</v>
      </c>
      <c r="F5573" s="33">
        <v>43703.738194444442</v>
      </c>
      <c r="G5573" s="51">
        <f t="shared" si="714"/>
        <v>0.19236111111240461</v>
      </c>
      <c r="H5573" s="31" t="str">
        <f t="shared" si="715"/>
        <v>ACCEPTABLE</v>
      </c>
      <c r="J5573" s="33">
        <v>43704.097916666666</v>
      </c>
      <c r="K5573" s="33">
        <v>43704.107638888891</v>
      </c>
      <c r="L5573" s="51">
        <f t="shared" si="716"/>
        <v>9.7222222248092294E-3</v>
      </c>
      <c r="M5573" s="31" t="str">
        <f t="shared" si="717"/>
        <v>TRUE</v>
      </c>
      <c r="N5573" s="31" t="s">
        <v>39</v>
      </c>
      <c r="O5573" s="29" t="s">
        <v>2055</v>
      </c>
      <c r="P5573"/>
      <c r="Q5573"/>
      <c r="R5573"/>
      <c r="S5573"/>
      <c r="T5573"/>
      <c r="U5573"/>
      <c r="V5573"/>
      <c r="W5573"/>
    </row>
    <row r="5574" spans="1:23" ht="27" customHeight="1" thickBot="1" x14ac:dyDescent="0.3">
      <c r="A5574" s="97">
        <v>21278</v>
      </c>
      <c r="B5574" s="74">
        <v>5808</v>
      </c>
      <c r="C5574" s="75" t="s">
        <v>2119</v>
      </c>
      <c r="D5574" s="76">
        <v>43705.399305555555</v>
      </c>
      <c r="E5574" s="74" t="s">
        <v>41</v>
      </c>
      <c r="F5574" s="33">
        <v>43705.234027777777</v>
      </c>
      <c r="G5574" s="51">
        <f t="shared" si="714"/>
        <v>0.16527777777810115</v>
      </c>
      <c r="H5574" s="31" t="str">
        <f t="shared" si="715"/>
        <v>ACCEPTABLE</v>
      </c>
      <c r="J5574" s="33">
        <v>43705.402777777781</v>
      </c>
      <c r="K5574" s="33">
        <v>43705.415972222225</v>
      </c>
      <c r="L5574" s="51">
        <f t="shared" si="716"/>
        <v>1.3194444443797693E-2</v>
      </c>
      <c r="M5574" s="31" t="str">
        <f t="shared" si="717"/>
        <v>TRUE</v>
      </c>
      <c r="N5574" s="31" t="s">
        <v>41</v>
      </c>
      <c r="O5574" s="29" t="s">
        <v>2482</v>
      </c>
      <c r="P5574"/>
      <c r="Q5574"/>
      <c r="R5574"/>
      <c r="S5574"/>
      <c r="T5574"/>
      <c r="U5574"/>
      <c r="V5574"/>
      <c r="W5574"/>
    </row>
    <row r="5575" spans="1:23" ht="27" customHeight="1" thickBot="1" x14ac:dyDescent="0.3">
      <c r="A5575" s="97">
        <v>21278</v>
      </c>
      <c r="B5575" s="74">
        <v>5809</v>
      </c>
      <c r="C5575" s="75" t="s">
        <v>99</v>
      </c>
      <c r="D5575" s="76">
        <v>43705.434027777781</v>
      </c>
      <c r="E5575" s="74" t="s">
        <v>39</v>
      </c>
      <c r="F5575" s="33">
        <v>43705.234027777777</v>
      </c>
      <c r="G5575" s="51">
        <f t="shared" si="714"/>
        <v>0.20000000000436557</v>
      </c>
      <c r="H5575" s="31" t="str">
        <f t="shared" si="715"/>
        <v>ACCEPTABLE</v>
      </c>
      <c r="J5575" s="33">
        <v>43705.443749999999</v>
      </c>
      <c r="K5575" s="33">
        <v>43705.452777777777</v>
      </c>
      <c r="L5575" s="51">
        <f t="shared" si="716"/>
        <v>9.0277777781011537E-3</v>
      </c>
      <c r="M5575" s="31" t="str">
        <f t="shared" si="717"/>
        <v>TRUE</v>
      </c>
      <c r="N5575" s="31" t="s">
        <v>39</v>
      </c>
      <c r="O5575" s="29" t="s">
        <v>2483</v>
      </c>
      <c r="P5575"/>
      <c r="Q5575"/>
      <c r="R5575"/>
      <c r="S5575"/>
      <c r="T5575"/>
      <c r="U5575"/>
      <c r="V5575"/>
      <c r="W5575"/>
    </row>
    <row r="5576" spans="1:23" ht="27" customHeight="1" thickBot="1" x14ac:dyDescent="0.3">
      <c r="A5576" s="97">
        <v>21278</v>
      </c>
      <c r="B5576" s="74">
        <v>5810</v>
      </c>
      <c r="C5576" s="75" t="s">
        <v>99</v>
      </c>
      <c r="D5576" s="76">
        <v>43706.527777777781</v>
      </c>
      <c r="E5576" s="74" t="s">
        <v>41</v>
      </c>
      <c r="F5576" s="33">
        <v>43706.245833333334</v>
      </c>
      <c r="G5576" s="51">
        <f t="shared" si="714"/>
        <v>0.28194444444670808</v>
      </c>
      <c r="H5576" s="31" t="str">
        <f t="shared" si="715"/>
        <v>ACCEPTABLE</v>
      </c>
      <c r="J5576" s="33">
        <v>43706.538194444445</v>
      </c>
      <c r="K5576" s="33">
        <v>43706.547222222223</v>
      </c>
      <c r="L5576" s="51">
        <f t="shared" si="716"/>
        <v>9.0277777781011537E-3</v>
      </c>
      <c r="M5576" s="31" t="str">
        <f t="shared" si="717"/>
        <v>TRUE</v>
      </c>
      <c r="N5576" s="31" t="s">
        <v>41</v>
      </c>
      <c r="O5576" s="29" t="s">
        <v>2484</v>
      </c>
      <c r="P5576"/>
      <c r="Q5576"/>
      <c r="R5576"/>
      <c r="S5576"/>
      <c r="T5576"/>
      <c r="U5576"/>
      <c r="V5576"/>
      <c r="W5576"/>
    </row>
    <row r="5577" spans="1:23" ht="27" customHeight="1" thickBot="1" x14ac:dyDescent="0.3">
      <c r="A5577" s="97">
        <v>21278</v>
      </c>
      <c r="B5577" s="74">
        <v>5811</v>
      </c>
      <c r="C5577" s="75" t="s">
        <v>2119</v>
      </c>
      <c r="D5577" s="76">
        <v>43706.555555555555</v>
      </c>
      <c r="E5577" s="74" t="s">
        <v>39</v>
      </c>
      <c r="F5577" s="33">
        <v>43706.245833333334</v>
      </c>
      <c r="G5577" s="51">
        <f t="shared" si="714"/>
        <v>0.30972222222044365</v>
      </c>
      <c r="H5577" s="31" t="str">
        <f t="shared" si="715"/>
        <v>ACCEPTABLE</v>
      </c>
      <c r="J5577" s="33">
        <v>43706.571527777778</v>
      </c>
      <c r="K5577" s="33">
        <v>43706.581250000003</v>
      </c>
      <c r="L5577" s="51">
        <f t="shared" si="716"/>
        <v>9.7222222248092294E-3</v>
      </c>
      <c r="M5577" s="31" t="str">
        <f t="shared" si="717"/>
        <v>TRUE</v>
      </c>
      <c r="N5577" s="31" t="s">
        <v>39</v>
      </c>
      <c r="O5577" s="29" t="s">
        <v>2485</v>
      </c>
      <c r="P5577"/>
      <c r="Q5577"/>
      <c r="R5577"/>
      <c r="S5577"/>
      <c r="T5577"/>
      <c r="U5577"/>
      <c r="V5577"/>
      <c r="W5577"/>
    </row>
    <row r="5578" spans="1:23" ht="27" customHeight="1" thickBot="1" x14ac:dyDescent="0.3">
      <c r="A5578" s="97">
        <v>21279</v>
      </c>
      <c r="B5578" s="74">
        <v>5812</v>
      </c>
      <c r="C5578" s="75" t="s">
        <v>2147</v>
      </c>
      <c r="D5578" s="76">
        <v>43706.611111111109</v>
      </c>
      <c r="E5578" s="74" t="s">
        <v>41</v>
      </c>
      <c r="F5578" s="33">
        <v>43706.245833333334</v>
      </c>
      <c r="G5578" s="51">
        <f t="shared" si="714"/>
        <v>0.36527777777519077</v>
      </c>
      <c r="H5578" s="31" t="str">
        <f t="shared" si="715"/>
        <v>ACCEPTABLE</v>
      </c>
      <c r="J5578" s="33">
        <v>43706.607638888891</v>
      </c>
      <c r="K5578" s="33">
        <v>43706.628472222219</v>
      </c>
      <c r="L5578" s="51">
        <f t="shared" si="716"/>
        <v>2.0833333328482695E-2</v>
      </c>
      <c r="M5578" s="31" t="str">
        <f t="shared" si="717"/>
        <v>TRUE</v>
      </c>
      <c r="N5578" s="31" t="s">
        <v>41</v>
      </c>
      <c r="O5578" s="29" t="s">
        <v>2486</v>
      </c>
      <c r="P5578"/>
      <c r="Q5578"/>
      <c r="R5578"/>
      <c r="S5578"/>
      <c r="T5578"/>
      <c r="U5578"/>
      <c r="V5578"/>
      <c r="W5578"/>
    </row>
    <row r="5579" spans="1:23" ht="27" customHeight="1" thickBot="1" x14ac:dyDescent="0.3">
      <c r="A5579" s="97">
        <v>21280</v>
      </c>
      <c r="B5579" s="74">
        <v>5813</v>
      </c>
      <c r="C5579" s="75" t="s">
        <v>2487</v>
      </c>
      <c r="D5579" s="76">
        <v>43706.638888888891</v>
      </c>
      <c r="E5579" s="74" t="s">
        <v>39</v>
      </c>
      <c r="F5579" s="33">
        <v>43706.245833333334</v>
      </c>
      <c r="G5579" s="51">
        <f t="shared" si="714"/>
        <v>0.39305555555620231</v>
      </c>
      <c r="H5579" s="31" t="str">
        <f t="shared" si="715"/>
        <v>ACCEPTABLE</v>
      </c>
      <c r="J5579" s="33">
        <v>43706.645833333336</v>
      </c>
      <c r="K5579" s="33">
        <v>43706.654166666667</v>
      </c>
      <c r="L5579" s="51">
        <f t="shared" si="716"/>
        <v>8.333333331393078E-3</v>
      </c>
      <c r="M5579" s="31" t="str">
        <f t="shared" si="717"/>
        <v>TRUE</v>
      </c>
      <c r="N5579" s="31" t="s">
        <v>39</v>
      </c>
      <c r="O5579" s="29" t="s">
        <v>1769</v>
      </c>
      <c r="P5579"/>
      <c r="Q5579"/>
      <c r="R5579"/>
      <c r="S5579"/>
      <c r="T5579"/>
      <c r="U5579"/>
      <c r="V5579"/>
      <c r="W5579"/>
    </row>
    <row r="5580" spans="1:23" ht="27" customHeight="1" thickBot="1" x14ac:dyDescent="0.3">
      <c r="A5580" s="98">
        <v>21279</v>
      </c>
      <c r="B5580" s="78">
        <v>5814</v>
      </c>
      <c r="C5580" s="79" t="s">
        <v>98</v>
      </c>
      <c r="D5580" s="80">
        <v>43707.357638888891</v>
      </c>
      <c r="E5580" s="78" t="s">
        <v>41</v>
      </c>
      <c r="F5580" s="33">
        <v>43707.253472222219</v>
      </c>
      <c r="G5580" s="51">
        <f t="shared" si="714"/>
        <v>0.10416666667151731</v>
      </c>
      <c r="H5580" s="31" t="str">
        <f t="shared" si="715"/>
        <v>ACCEPTABLE</v>
      </c>
      <c r="J5580" s="33">
        <v>43707.349305555559</v>
      </c>
      <c r="K5580" s="33">
        <v>43707.361111111109</v>
      </c>
      <c r="L5580" s="51">
        <f t="shared" si="716"/>
        <v>1.1805555550381541E-2</v>
      </c>
      <c r="M5580" s="31" t="str">
        <f t="shared" si="717"/>
        <v>TRUE</v>
      </c>
      <c r="N5580" s="31" t="s">
        <v>41</v>
      </c>
      <c r="O5580" s="29" t="s">
        <v>398</v>
      </c>
      <c r="P5580"/>
      <c r="Q5580"/>
      <c r="R5580"/>
      <c r="S5580"/>
      <c r="T5580"/>
      <c r="U5580"/>
      <c r="V5580"/>
      <c r="W5580"/>
    </row>
    <row r="5581" spans="1:23" ht="27" customHeight="1" thickBot="1" x14ac:dyDescent="0.3">
      <c r="A5581" s="98">
        <v>21279</v>
      </c>
      <c r="B5581" s="78">
        <v>5815</v>
      </c>
      <c r="C5581" s="79" t="s">
        <v>1905</v>
      </c>
      <c r="D5581" s="80">
        <v>43707.381944444445</v>
      </c>
      <c r="E5581" s="78" t="s">
        <v>39</v>
      </c>
      <c r="F5581" s="33">
        <v>43707.253472222219</v>
      </c>
      <c r="G5581" s="51">
        <f t="shared" si="714"/>
        <v>0.12847222222626442</v>
      </c>
      <c r="H5581" s="31" t="str">
        <f t="shared" si="715"/>
        <v>ACCEPTABLE</v>
      </c>
      <c r="J5581" s="33">
        <v>43707.37777777778</v>
      </c>
      <c r="K5581" s="33">
        <v>43707.386111111111</v>
      </c>
      <c r="L5581" s="51">
        <f t="shared" si="716"/>
        <v>8.333333331393078E-3</v>
      </c>
      <c r="M5581" s="31" t="str">
        <f t="shared" si="717"/>
        <v>TRUE</v>
      </c>
      <c r="N5581" s="31" t="s">
        <v>39</v>
      </c>
      <c r="O5581" s="29" t="s">
        <v>2488</v>
      </c>
      <c r="P5581"/>
      <c r="Q5581"/>
      <c r="R5581"/>
      <c r="S5581"/>
      <c r="T5581"/>
      <c r="U5581"/>
      <c r="V5581"/>
      <c r="W5581"/>
    </row>
    <row r="5582" spans="1:23" ht="27" customHeight="1" thickBot="1" x14ac:dyDescent="0.3">
      <c r="A5582" s="97">
        <v>21281</v>
      </c>
      <c r="B5582" s="74">
        <v>5816</v>
      </c>
      <c r="C5582" s="75" t="s">
        <v>1905</v>
      </c>
      <c r="D5582" s="76">
        <v>43707.486111111109</v>
      </c>
      <c r="E5582" s="74" t="s">
        <v>41</v>
      </c>
      <c r="F5582" s="33">
        <v>43707.411111111112</v>
      </c>
      <c r="G5582" s="51">
        <f t="shared" si="714"/>
        <v>7.4999999997089617E-2</v>
      </c>
      <c r="H5582" s="31" t="str">
        <f t="shared" si="715"/>
        <v>ACCEPTABLE</v>
      </c>
      <c r="J5582" s="33">
        <v>43707.454861111109</v>
      </c>
      <c r="K5582" s="33">
        <v>43707.464583333334</v>
      </c>
      <c r="L5582" s="51">
        <f t="shared" si="716"/>
        <v>9.7222222248092294E-3</v>
      </c>
      <c r="M5582" s="31" t="str">
        <f t="shared" si="717"/>
        <v>TRUE</v>
      </c>
      <c r="N5582" s="31" t="s">
        <v>41</v>
      </c>
      <c r="O5582" s="29" t="s">
        <v>2489</v>
      </c>
      <c r="P5582"/>
      <c r="Q5582"/>
      <c r="R5582"/>
      <c r="S5582"/>
      <c r="T5582"/>
      <c r="U5582"/>
      <c r="V5582"/>
      <c r="W5582"/>
    </row>
    <row r="5583" spans="1:23" ht="27" customHeight="1" thickBot="1" x14ac:dyDescent="0.3">
      <c r="A5583" s="97">
        <v>21281</v>
      </c>
      <c r="B5583" s="74">
        <v>5817</v>
      </c>
      <c r="C5583" s="75" t="s">
        <v>98</v>
      </c>
      <c r="D5583" s="76">
        <v>43707.513888888891</v>
      </c>
      <c r="E5583" s="74" t="s">
        <v>39</v>
      </c>
      <c r="F5583" s="33">
        <v>43707.411111111112</v>
      </c>
      <c r="G5583" s="51">
        <f t="shared" si="714"/>
        <v>0.10277777777810115</v>
      </c>
      <c r="H5583" s="31" t="str">
        <f t="shared" si="715"/>
        <v>ACCEPTABLE</v>
      </c>
      <c r="J5583" s="33">
        <v>43707.482638888891</v>
      </c>
      <c r="K5583" s="33">
        <v>43707.493750000001</v>
      </c>
      <c r="L5583" s="51">
        <f t="shared" si="716"/>
        <v>1.1111111110949423E-2</v>
      </c>
      <c r="M5583" s="31" t="str">
        <f t="shared" si="717"/>
        <v>TRUE</v>
      </c>
      <c r="N5583" s="31" t="s">
        <v>39</v>
      </c>
      <c r="O5583" s="29" t="s">
        <v>1285</v>
      </c>
      <c r="P5583"/>
      <c r="Q5583"/>
      <c r="R5583"/>
      <c r="S5583"/>
      <c r="T5583"/>
      <c r="U5583"/>
      <c r="V5583"/>
      <c r="W5583"/>
    </row>
    <row r="5584" spans="1:23" ht="27" customHeight="1" thickBot="1" x14ac:dyDescent="0.3">
      <c r="A5584" s="97">
        <v>21282</v>
      </c>
      <c r="B5584" s="74">
        <v>5818</v>
      </c>
      <c r="C5584" s="75" t="s">
        <v>1997</v>
      </c>
      <c r="D5584" s="76">
        <v>43707.597222222219</v>
      </c>
      <c r="E5584" s="74" t="s">
        <v>41</v>
      </c>
      <c r="F5584" s="33">
        <v>43707.253472222219</v>
      </c>
      <c r="G5584" s="51">
        <f t="shared" si="714"/>
        <v>0.34375</v>
      </c>
      <c r="H5584" s="31" t="str">
        <f t="shared" si="715"/>
        <v>ACCEPTABLE</v>
      </c>
      <c r="J5584" s="33">
        <v>43707.535416666666</v>
      </c>
      <c r="K5584" s="33">
        <v>43707.544444444444</v>
      </c>
      <c r="L5584" s="51">
        <f t="shared" si="716"/>
        <v>9.0277777781011537E-3</v>
      </c>
      <c r="M5584" s="31" t="str">
        <f t="shared" si="717"/>
        <v>TRUE</v>
      </c>
      <c r="N5584" s="31" t="s">
        <v>41</v>
      </c>
      <c r="O5584" s="29" t="s">
        <v>2490</v>
      </c>
      <c r="P5584"/>
      <c r="Q5584"/>
      <c r="R5584"/>
      <c r="S5584"/>
      <c r="T5584"/>
      <c r="U5584"/>
      <c r="V5584"/>
      <c r="W5584"/>
    </row>
    <row r="5585" spans="1:23" ht="27" customHeight="1" thickBot="1" x14ac:dyDescent="0.3">
      <c r="A5585" s="97">
        <v>21283</v>
      </c>
      <c r="B5585" s="74">
        <v>5819</v>
      </c>
      <c r="C5585" s="75" t="s">
        <v>2349</v>
      </c>
      <c r="D5585" s="76">
        <v>43707.628472222219</v>
      </c>
      <c r="E5585" s="74" t="s">
        <v>2341</v>
      </c>
      <c r="F5585" s="33">
        <v>43707.253472222219</v>
      </c>
      <c r="G5585" s="51">
        <f t="shared" si="714"/>
        <v>0.375</v>
      </c>
      <c r="H5585" s="31" t="str">
        <f t="shared" si="715"/>
        <v>ACCEPTABLE</v>
      </c>
      <c r="I5585" s="59" t="s">
        <v>2491</v>
      </c>
      <c r="J5585" s="33">
        <v>43707.552083333336</v>
      </c>
      <c r="K5585" s="33">
        <v>43707.561805555553</v>
      </c>
      <c r="L5585" s="51">
        <f t="shared" si="716"/>
        <v>9.7222222175332718E-3</v>
      </c>
      <c r="M5585" s="31" t="str">
        <f t="shared" si="717"/>
        <v>TRUE</v>
      </c>
      <c r="N5585" s="31" t="s">
        <v>39</v>
      </c>
      <c r="O5585" s="29" t="s">
        <v>2490</v>
      </c>
      <c r="P5585"/>
      <c r="Q5585"/>
      <c r="R5585"/>
      <c r="S5585"/>
      <c r="T5585"/>
      <c r="U5585"/>
      <c r="V5585"/>
      <c r="W5585"/>
    </row>
    <row r="5586" spans="1:23" ht="27" customHeight="1" thickBot="1" x14ac:dyDescent="0.3">
      <c r="A5586" s="98">
        <v>21283</v>
      </c>
      <c r="B5586" s="78">
        <v>5820</v>
      </c>
      <c r="C5586" s="79" t="s">
        <v>1905</v>
      </c>
      <c r="D5586" s="80">
        <v>43707.649305555555</v>
      </c>
      <c r="E5586" s="78" t="s">
        <v>39</v>
      </c>
      <c r="F5586" s="33">
        <v>43707.253472222219</v>
      </c>
      <c r="G5586" s="51">
        <f>IF(D5586="","",D5586-F5586)</f>
        <v>0.39583333333575865</v>
      </c>
      <c r="H5586" s="31" t="str">
        <f>IF(D5586-F5586&lt;0,"TOO LATE",IF(G5586="","",IF(OR(DAY(D5586-F5586)&gt;1,AND(HOUR(D5586-F5586)&gt;HOUR("0:59"),(SIGN(D5586-F5586)=1))),"ACCEPTABLE","TOO LATE")))</f>
        <v>ACCEPTABLE</v>
      </c>
      <c r="J5586" s="33">
        <v>43707.620138888888</v>
      </c>
      <c r="K5586" s="33">
        <v>43707.629861111112</v>
      </c>
      <c r="L5586" s="51">
        <f t="shared" si="716"/>
        <v>9.7222222248092294E-3</v>
      </c>
      <c r="M5586" s="31" t="str">
        <f t="shared" si="717"/>
        <v>TRUE</v>
      </c>
      <c r="N5586" s="31" t="s">
        <v>39</v>
      </c>
      <c r="O5586" s="29" t="s">
        <v>1225</v>
      </c>
      <c r="P5586"/>
      <c r="Q5586"/>
      <c r="R5586"/>
      <c r="S5586"/>
      <c r="T5586"/>
      <c r="U5586"/>
      <c r="V5586"/>
      <c r="W5586"/>
    </row>
    <row r="5587" spans="1:23" ht="27" customHeight="1" thickBot="1" x14ac:dyDescent="0.3">
      <c r="A5587" s="97">
        <v>21282</v>
      </c>
      <c r="B5587" s="74">
        <v>5821</v>
      </c>
      <c r="C5587" s="75" t="s">
        <v>51</v>
      </c>
      <c r="D5587" s="76">
        <v>43708.604166666664</v>
      </c>
      <c r="E5587" s="74" t="s">
        <v>41</v>
      </c>
      <c r="F5587" s="33">
        <v>43708.259027777778</v>
      </c>
      <c r="G5587" s="51">
        <f t="shared" si="714"/>
        <v>0.34513888888614019</v>
      </c>
      <c r="H5587" s="31" t="str">
        <f t="shared" si="715"/>
        <v>ACCEPTABLE</v>
      </c>
      <c r="J5587" s="33">
        <v>43708.617361111108</v>
      </c>
      <c r="K5587" s="33">
        <v>43708.625694444447</v>
      </c>
      <c r="L5587" s="51">
        <f t="shared" si="716"/>
        <v>8.3333333386690356E-3</v>
      </c>
      <c r="M5587" s="31" t="str">
        <f t="shared" si="717"/>
        <v>TRUE</v>
      </c>
      <c r="N5587" s="31" t="s">
        <v>41</v>
      </c>
      <c r="O5587" s="29" t="s">
        <v>1587</v>
      </c>
      <c r="P5587"/>
      <c r="Q5587"/>
      <c r="R5587"/>
      <c r="S5587"/>
      <c r="T5587"/>
      <c r="U5587"/>
      <c r="V5587"/>
      <c r="W5587"/>
    </row>
    <row r="5588" spans="1:23" ht="27" customHeight="1" thickBot="1" x14ac:dyDescent="0.3">
      <c r="A5588" s="97">
        <v>21282</v>
      </c>
      <c r="B5588" s="74">
        <v>5822</v>
      </c>
      <c r="C5588" s="75" t="s">
        <v>1997</v>
      </c>
      <c r="D5588" s="76">
        <v>43708.631944444445</v>
      </c>
      <c r="E5588" s="75" t="s">
        <v>39</v>
      </c>
      <c r="F5588" s="33">
        <v>43708.259027777778</v>
      </c>
      <c r="G5588" s="51">
        <f t="shared" si="714"/>
        <v>0.37291666666715173</v>
      </c>
      <c r="H5588" s="31" t="str">
        <f t="shared" si="715"/>
        <v>ACCEPTABLE</v>
      </c>
      <c r="J5588" s="33">
        <v>43708.645833333336</v>
      </c>
      <c r="K5588" s="33">
        <v>43708.65625</v>
      </c>
      <c r="L5588" s="51">
        <f t="shared" si="716"/>
        <v>1.0416666664241347E-2</v>
      </c>
      <c r="M5588" s="31" t="str">
        <f t="shared" si="717"/>
        <v>TRUE</v>
      </c>
      <c r="N5588" s="31" t="s">
        <v>39</v>
      </c>
      <c r="O5588" s="29" t="s">
        <v>2492</v>
      </c>
      <c r="P5588"/>
      <c r="Q5588"/>
      <c r="R5588"/>
      <c r="S5588"/>
      <c r="T5588"/>
      <c r="U5588"/>
      <c r="V5588"/>
      <c r="W5588"/>
    </row>
    <row r="5589" spans="1:23" ht="27" customHeight="1" thickBot="1" x14ac:dyDescent="0.3">
      <c r="A5589" s="97">
        <v>21284</v>
      </c>
      <c r="B5589" s="74">
        <v>5823</v>
      </c>
      <c r="C5589" s="75" t="s">
        <v>2236</v>
      </c>
      <c r="D5589" s="76">
        <v>43708.954861111109</v>
      </c>
      <c r="E5589" s="74" t="s">
        <v>41</v>
      </c>
      <c r="F5589" s="33">
        <v>43708.782638888886</v>
      </c>
      <c r="G5589" s="51">
        <f t="shared" si="714"/>
        <v>0.17222222222335404</v>
      </c>
      <c r="H5589" s="31" t="str">
        <f t="shared" si="715"/>
        <v>ACCEPTABLE</v>
      </c>
      <c r="J5589" s="33">
        <v>43708.942361111112</v>
      </c>
      <c r="K5589" s="33">
        <v>43708.952777777777</v>
      </c>
      <c r="L5589" s="51">
        <f t="shared" si="716"/>
        <v>1.0416666664241347E-2</v>
      </c>
      <c r="M5589" s="31" t="str">
        <f t="shared" si="717"/>
        <v>TRUE</v>
      </c>
      <c r="N5589" s="31" t="s">
        <v>41</v>
      </c>
      <c r="O5589" s="29" t="s">
        <v>2493</v>
      </c>
      <c r="P5589"/>
      <c r="Q5589"/>
      <c r="R5589"/>
      <c r="S5589"/>
      <c r="T5589"/>
      <c r="U5589"/>
      <c r="V5589"/>
      <c r="W5589"/>
    </row>
    <row r="5590" spans="1:23" ht="27" customHeight="1" thickBot="1" x14ac:dyDescent="0.3">
      <c r="A5590" s="97">
        <v>21284</v>
      </c>
      <c r="B5590" s="74">
        <v>5824</v>
      </c>
      <c r="C5590" s="75" t="s">
        <v>98</v>
      </c>
      <c r="D5590" s="76">
        <v>43708.989583333336</v>
      </c>
      <c r="E5590" s="74" t="s">
        <v>39</v>
      </c>
      <c r="F5590" s="33">
        <v>43708.782638888886</v>
      </c>
      <c r="G5590" s="51">
        <f t="shared" si="714"/>
        <v>0.20694444444961846</v>
      </c>
      <c r="H5590" s="31" t="str">
        <f t="shared" si="715"/>
        <v>ACCEPTABLE</v>
      </c>
      <c r="J5590" s="33">
        <v>43708.98541666667</v>
      </c>
      <c r="K5590" s="33">
        <v>43708.994444444441</v>
      </c>
      <c r="L5590" s="51">
        <f t="shared" si="716"/>
        <v>9.0277777708251961E-3</v>
      </c>
      <c r="M5590" s="31" t="str">
        <f t="shared" si="717"/>
        <v>TRUE</v>
      </c>
      <c r="N5590" s="31" t="s">
        <v>39</v>
      </c>
      <c r="O5590" s="29" t="s">
        <v>398</v>
      </c>
      <c r="P5590"/>
      <c r="Q5590"/>
      <c r="R5590"/>
      <c r="S5590"/>
      <c r="T5590"/>
      <c r="U5590"/>
      <c r="V5590"/>
      <c r="W5590"/>
    </row>
    <row r="5591" spans="1:23" ht="27" customHeight="1" thickBot="1" x14ac:dyDescent="0.3">
      <c r="A5591" s="97">
        <v>21284</v>
      </c>
      <c r="B5591" s="74">
        <v>5825</v>
      </c>
      <c r="C5591" s="75" t="s">
        <v>53</v>
      </c>
      <c r="D5591" s="76">
        <v>43709.621527777781</v>
      </c>
      <c r="E5591" s="74" t="s">
        <v>41</v>
      </c>
      <c r="F5591" s="33">
        <v>43709.32708333333</v>
      </c>
      <c r="G5591" s="51">
        <f t="shared" si="714"/>
        <v>0.29444444445107365</v>
      </c>
      <c r="H5591" s="31" t="str">
        <f t="shared" si="715"/>
        <v>ACCEPTABLE</v>
      </c>
      <c r="J5591" s="33">
        <v>43709.633333333331</v>
      </c>
      <c r="K5591" s="33">
        <v>43709.642361111109</v>
      </c>
      <c r="L5591" s="51">
        <f t="shared" si="716"/>
        <v>9.0277777781011537E-3</v>
      </c>
      <c r="M5591" s="31" t="str">
        <f t="shared" si="717"/>
        <v>TRUE</v>
      </c>
      <c r="N5591" s="31" t="s">
        <v>41</v>
      </c>
      <c r="O5591" s="29" t="s">
        <v>241</v>
      </c>
      <c r="P5591"/>
      <c r="Q5591"/>
      <c r="R5591"/>
      <c r="S5591"/>
      <c r="T5591"/>
      <c r="U5591"/>
      <c r="V5591"/>
      <c r="W5591"/>
    </row>
    <row r="5592" spans="1:23" ht="27" customHeight="1" thickBot="1" x14ac:dyDescent="0.3">
      <c r="A5592" s="98">
        <v>21281</v>
      </c>
      <c r="B5592" s="78">
        <v>5826</v>
      </c>
      <c r="C5592" s="79" t="s">
        <v>2147</v>
      </c>
      <c r="D5592" s="80">
        <v>43709.649305555555</v>
      </c>
      <c r="E5592" s="78" t="s">
        <v>39</v>
      </c>
      <c r="F5592" s="33">
        <v>43709.32708333333</v>
      </c>
      <c r="G5592" s="51">
        <f t="shared" si="714"/>
        <v>0.32222222222480923</v>
      </c>
      <c r="H5592" s="31" t="str">
        <f t="shared" si="715"/>
        <v>ACCEPTABLE</v>
      </c>
      <c r="J5592" s="33">
        <v>43709.660416666666</v>
      </c>
      <c r="K5592" s="33">
        <v>43709.675000000003</v>
      </c>
      <c r="L5592" s="51">
        <f t="shared" si="716"/>
        <v>1.4583333337213844E-2</v>
      </c>
      <c r="M5592" s="31" t="str">
        <f t="shared" si="717"/>
        <v>TRUE</v>
      </c>
      <c r="N5592" s="31" t="s">
        <v>39</v>
      </c>
      <c r="O5592" s="29" t="s">
        <v>2494</v>
      </c>
      <c r="P5592"/>
      <c r="Q5592"/>
      <c r="R5592"/>
      <c r="S5592"/>
      <c r="T5592"/>
      <c r="U5592"/>
      <c r="V5592"/>
      <c r="W5592"/>
    </row>
    <row r="5593" spans="1:23" ht="27" customHeight="1" thickBot="1" x14ac:dyDescent="0.3">
      <c r="A5593" s="97">
        <v>21285</v>
      </c>
      <c r="B5593" s="74">
        <v>5827</v>
      </c>
      <c r="C5593" s="75" t="s">
        <v>1997</v>
      </c>
      <c r="D5593" s="76">
        <v>43710.496527777781</v>
      </c>
      <c r="E5593" s="74" t="s">
        <v>41</v>
      </c>
      <c r="F5593" s="33">
        <v>43710.303472222222</v>
      </c>
      <c r="G5593" s="51">
        <f t="shared" si="714"/>
        <v>0.19305555555911269</v>
      </c>
      <c r="H5593" s="31" t="str">
        <f t="shared" si="715"/>
        <v>ACCEPTABLE</v>
      </c>
      <c r="J5593" s="33">
        <v>43710.490972222222</v>
      </c>
      <c r="K5593" s="33">
        <v>43710.503472222219</v>
      </c>
      <c r="L5593" s="51">
        <f t="shared" si="716"/>
        <v>1.2499999997089617E-2</v>
      </c>
      <c r="M5593" s="31" t="str">
        <f t="shared" si="717"/>
        <v>TRUE</v>
      </c>
      <c r="N5593" s="31" t="s">
        <v>41</v>
      </c>
      <c r="O5593" s="29" t="s">
        <v>2495</v>
      </c>
      <c r="P5593"/>
      <c r="Q5593"/>
      <c r="R5593"/>
      <c r="S5593"/>
      <c r="T5593"/>
      <c r="U5593"/>
      <c r="V5593"/>
      <c r="W5593"/>
    </row>
    <row r="5594" spans="1:23" ht="27" customHeight="1" thickBot="1" x14ac:dyDescent="0.3">
      <c r="A5594" s="97">
        <v>21285</v>
      </c>
      <c r="B5594" s="74">
        <v>5828</v>
      </c>
      <c r="C5594" s="75" t="s">
        <v>51</v>
      </c>
      <c r="D5594" s="76">
        <v>43710.53125</v>
      </c>
      <c r="E5594" s="74" t="s">
        <v>39</v>
      </c>
      <c r="F5594" s="33">
        <v>43710.303472222222</v>
      </c>
      <c r="G5594" s="51">
        <f t="shared" si="714"/>
        <v>0.22777777777810115</v>
      </c>
      <c r="H5594" s="31" t="str">
        <f t="shared" si="715"/>
        <v>ACCEPTABLE</v>
      </c>
      <c r="J5594" s="33">
        <v>43710.529166666667</v>
      </c>
      <c r="K5594" s="33">
        <v>43710.538194444445</v>
      </c>
      <c r="L5594" s="51">
        <f t="shared" si="716"/>
        <v>9.0277777781011537E-3</v>
      </c>
      <c r="M5594" s="31" t="str">
        <f t="shared" si="717"/>
        <v>TRUE</v>
      </c>
      <c r="N5594" s="31" t="s">
        <v>39</v>
      </c>
      <c r="O5594" s="29" t="s">
        <v>2496</v>
      </c>
      <c r="P5594"/>
      <c r="Q5594"/>
      <c r="R5594"/>
      <c r="S5594"/>
      <c r="T5594"/>
      <c r="U5594"/>
      <c r="V5594"/>
      <c r="W5594"/>
    </row>
    <row r="5595" spans="1:23" ht="27" customHeight="1" thickBot="1" x14ac:dyDescent="0.3">
      <c r="A5595" s="98">
        <v>21285</v>
      </c>
      <c r="B5595" s="78">
        <v>5829</v>
      </c>
      <c r="C5595" s="79" t="s">
        <v>178</v>
      </c>
      <c r="D5595" s="80">
        <v>43711.340277777781</v>
      </c>
      <c r="E5595" s="78" t="s">
        <v>41</v>
      </c>
      <c r="F5595" s="33">
        <v>43711.28125</v>
      </c>
      <c r="G5595" s="51">
        <f t="shared" si="714"/>
        <v>5.9027777781011537E-2</v>
      </c>
      <c r="H5595" s="31" t="str">
        <f t="shared" si="715"/>
        <v>ACCEPTABLE</v>
      </c>
      <c r="J5595" s="33">
        <v>43711.342361111114</v>
      </c>
      <c r="K5595" s="33">
        <v>43711.351388888892</v>
      </c>
      <c r="L5595" s="51">
        <f t="shared" si="716"/>
        <v>9.0277777781011537E-3</v>
      </c>
      <c r="M5595" s="31" t="str">
        <f t="shared" si="717"/>
        <v>TRUE</v>
      </c>
      <c r="N5595" s="31" t="s">
        <v>41</v>
      </c>
      <c r="O5595" s="29" t="s">
        <v>2496</v>
      </c>
      <c r="P5595"/>
      <c r="Q5595"/>
      <c r="R5595"/>
      <c r="S5595"/>
      <c r="T5595"/>
      <c r="U5595"/>
      <c r="V5595"/>
      <c r="W5595"/>
    </row>
    <row r="5596" spans="1:23" ht="27" customHeight="1" thickBot="1" x14ac:dyDescent="0.3">
      <c r="A5596" s="98">
        <v>21285</v>
      </c>
      <c r="B5596" s="78">
        <v>5830</v>
      </c>
      <c r="C5596" s="79" t="s">
        <v>178</v>
      </c>
      <c r="D5596" s="80">
        <v>43711.392361111109</v>
      </c>
      <c r="E5596" s="78" t="s">
        <v>39</v>
      </c>
      <c r="F5596" s="33">
        <v>43711.28125</v>
      </c>
      <c r="G5596" s="51">
        <f t="shared" si="714"/>
        <v>0.11111111110949423</v>
      </c>
      <c r="H5596" s="31" t="str">
        <f t="shared" si="715"/>
        <v>ACCEPTABLE</v>
      </c>
      <c r="J5596" s="33">
        <v>43711.359722222223</v>
      </c>
      <c r="K5596" s="33">
        <v>43711.410416666666</v>
      </c>
      <c r="L5596" s="51">
        <f t="shared" si="716"/>
        <v>5.0694444442342501E-2</v>
      </c>
      <c r="M5596" s="31" t="str">
        <f t="shared" si="717"/>
        <v>TRUE</v>
      </c>
      <c r="N5596" s="31" t="s">
        <v>39</v>
      </c>
      <c r="O5596" s="29" t="s">
        <v>812</v>
      </c>
      <c r="P5596"/>
      <c r="Q5596"/>
      <c r="R5596"/>
      <c r="S5596"/>
      <c r="T5596"/>
      <c r="U5596"/>
      <c r="V5596"/>
      <c r="W5596"/>
    </row>
    <row r="5597" spans="1:23" ht="27" customHeight="1" thickBot="1" x14ac:dyDescent="0.3">
      <c r="A5597" s="98">
        <v>21285</v>
      </c>
      <c r="B5597" s="78">
        <v>5831</v>
      </c>
      <c r="C5597" s="79" t="s">
        <v>51</v>
      </c>
      <c r="D5597" s="80">
        <v>43711.694444444445</v>
      </c>
      <c r="E5597" s="78" t="s">
        <v>41</v>
      </c>
      <c r="F5597" s="33">
        <v>43711.572916666664</v>
      </c>
      <c r="G5597" s="51">
        <f t="shared" si="714"/>
        <v>0.12152777778101154</v>
      </c>
      <c r="H5597" s="31" t="str">
        <f t="shared" si="715"/>
        <v>ACCEPTABLE</v>
      </c>
      <c r="J5597" s="33">
        <v>43711.696527777778</v>
      </c>
      <c r="K5597" s="33">
        <v>43711.705555555556</v>
      </c>
      <c r="L5597" s="51">
        <f t="shared" si="716"/>
        <v>9.0277777781011537E-3</v>
      </c>
      <c r="M5597" s="31" t="str">
        <f t="shared" si="717"/>
        <v>TRUE</v>
      </c>
      <c r="N5597" s="31" t="s">
        <v>41</v>
      </c>
      <c r="O5597" s="29" t="s">
        <v>957</v>
      </c>
      <c r="P5597"/>
      <c r="Q5597"/>
      <c r="R5597"/>
      <c r="S5597"/>
      <c r="T5597"/>
      <c r="U5597"/>
      <c r="V5597"/>
      <c r="W5597"/>
    </row>
    <row r="5598" spans="1:23" ht="27" customHeight="1" thickBot="1" x14ac:dyDescent="0.3">
      <c r="A5598" s="98">
        <v>21285</v>
      </c>
      <c r="B5598" s="78">
        <v>5832</v>
      </c>
      <c r="C5598" s="79" t="s">
        <v>2119</v>
      </c>
      <c r="D5598" s="80">
        <v>43711.722222222219</v>
      </c>
      <c r="E5598" s="78" t="s">
        <v>39</v>
      </c>
      <c r="F5598" s="33">
        <v>43711.572916666664</v>
      </c>
      <c r="G5598" s="51">
        <f t="shared" si="714"/>
        <v>0.14930555555474712</v>
      </c>
      <c r="H5598" s="31" t="str">
        <f t="shared" si="715"/>
        <v>ACCEPTABLE</v>
      </c>
      <c r="J5598" s="33">
        <v>43711.720138888886</v>
      </c>
      <c r="K5598" s="33">
        <v>43711.734722222223</v>
      </c>
      <c r="L5598" s="51">
        <f t="shared" si="716"/>
        <v>1.4583333337213844E-2</v>
      </c>
      <c r="M5598" s="31" t="str">
        <f t="shared" si="717"/>
        <v>TRUE</v>
      </c>
      <c r="N5598" s="31" t="s">
        <v>39</v>
      </c>
      <c r="O5598" s="29" t="s">
        <v>2497</v>
      </c>
      <c r="P5598"/>
      <c r="Q5598"/>
      <c r="R5598"/>
      <c r="S5598"/>
      <c r="T5598"/>
      <c r="U5598"/>
      <c r="V5598"/>
      <c r="W5598"/>
    </row>
    <row r="5599" spans="1:23" ht="27" customHeight="1" thickBot="1" x14ac:dyDescent="0.3">
      <c r="A5599" s="97">
        <v>21286</v>
      </c>
      <c r="B5599" s="74">
        <v>5833</v>
      </c>
      <c r="C5599" s="75" t="s">
        <v>2314</v>
      </c>
      <c r="D5599" s="76">
        <v>43711.777777777781</v>
      </c>
      <c r="E5599" s="74" t="s">
        <v>41</v>
      </c>
      <c r="F5599" s="33">
        <v>43711.572916666664</v>
      </c>
      <c r="G5599" s="51">
        <f t="shared" si="714"/>
        <v>0.20486111111677019</v>
      </c>
      <c r="H5599" s="31" t="str">
        <f t="shared" si="715"/>
        <v>ACCEPTABLE</v>
      </c>
      <c r="J5599" s="33">
        <v>43711.757638888892</v>
      </c>
      <c r="K5599" s="33">
        <v>43711.770833333336</v>
      </c>
      <c r="L5599" s="51">
        <f t="shared" si="716"/>
        <v>1.3194444443797693E-2</v>
      </c>
      <c r="M5599" s="31" t="str">
        <f t="shared" si="717"/>
        <v>TRUE</v>
      </c>
      <c r="N5599" s="31" t="s">
        <v>41</v>
      </c>
      <c r="O5599" s="29" t="s">
        <v>2498</v>
      </c>
      <c r="P5599"/>
      <c r="Q5599"/>
      <c r="R5599"/>
      <c r="S5599"/>
      <c r="T5599"/>
      <c r="U5599"/>
      <c r="V5599"/>
      <c r="W5599"/>
    </row>
    <row r="5600" spans="1:23" ht="27" customHeight="1" thickBot="1" x14ac:dyDescent="0.3">
      <c r="A5600" s="97">
        <v>21286</v>
      </c>
      <c r="B5600" s="74">
        <v>5834</v>
      </c>
      <c r="C5600" s="75" t="s">
        <v>2314</v>
      </c>
      <c r="D5600" s="76">
        <v>43711.8125</v>
      </c>
      <c r="E5600" s="74" t="s">
        <v>39</v>
      </c>
      <c r="F5600" s="33">
        <v>43711.572916666664</v>
      </c>
      <c r="G5600" s="51">
        <f t="shared" si="714"/>
        <v>0.23958333333575865</v>
      </c>
      <c r="H5600" s="31" t="str">
        <f t="shared" si="715"/>
        <v>ACCEPTABLE</v>
      </c>
      <c r="J5600" s="33">
        <v>43711.786111111112</v>
      </c>
      <c r="K5600" s="33">
        <v>43711.797222222223</v>
      </c>
      <c r="L5600" s="51">
        <f t="shared" si="716"/>
        <v>1.1111111110949423E-2</v>
      </c>
      <c r="M5600" s="31" t="str">
        <f t="shared" si="717"/>
        <v>TRUE</v>
      </c>
      <c r="N5600" s="31" t="s">
        <v>39</v>
      </c>
      <c r="O5600" s="29" t="s">
        <v>2498</v>
      </c>
      <c r="P5600"/>
      <c r="Q5600"/>
      <c r="R5600"/>
      <c r="S5600"/>
      <c r="T5600"/>
      <c r="U5600"/>
      <c r="V5600"/>
      <c r="W5600"/>
    </row>
    <row r="5601" spans="1:23" ht="27" customHeight="1" thickBot="1" x14ac:dyDescent="0.3">
      <c r="A5601" s="97">
        <v>21287</v>
      </c>
      <c r="B5601" s="74">
        <v>5835</v>
      </c>
      <c r="C5601" s="75" t="s">
        <v>2314</v>
      </c>
      <c r="D5601" s="76">
        <v>43712.527777777781</v>
      </c>
      <c r="E5601" s="74" t="s">
        <v>41</v>
      </c>
      <c r="F5601" s="33">
        <v>43712.479861111111</v>
      </c>
      <c r="G5601" s="51">
        <f t="shared" si="714"/>
        <v>4.7916666670062114E-2</v>
      </c>
      <c r="H5601" s="31" t="str">
        <f t="shared" si="715"/>
        <v>ACCEPTABLE</v>
      </c>
      <c r="J5601" s="33">
        <v>43712.536111111112</v>
      </c>
      <c r="K5601" s="33">
        <v>43712.546527777777</v>
      </c>
      <c r="L5601" s="51">
        <f t="shared" si="716"/>
        <v>1.0416666664241347E-2</v>
      </c>
      <c r="M5601" s="31" t="str">
        <f t="shared" si="717"/>
        <v>TRUE</v>
      </c>
      <c r="N5601" s="31" t="s">
        <v>41</v>
      </c>
      <c r="O5601" s="29" t="s">
        <v>2209</v>
      </c>
      <c r="P5601"/>
      <c r="Q5601"/>
      <c r="R5601"/>
      <c r="S5601"/>
      <c r="T5601"/>
      <c r="U5601"/>
      <c r="V5601"/>
      <c r="W5601"/>
    </row>
    <row r="5602" spans="1:23" ht="27" customHeight="1" thickBot="1" x14ac:dyDescent="0.3">
      <c r="A5602" s="97">
        <v>21287</v>
      </c>
      <c r="B5602" s="74">
        <v>5836</v>
      </c>
      <c r="C5602" s="75" t="s">
        <v>43</v>
      </c>
      <c r="D5602" s="76">
        <v>43712.5625</v>
      </c>
      <c r="E5602" s="74" t="s">
        <v>39</v>
      </c>
      <c r="F5602" s="33">
        <v>43712.479861111111</v>
      </c>
      <c r="G5602" s="51">
        <f t="shared" si="714"/>
        <v>8.2638888889050577E-2</v>
      </c>
      <c r="H5602" s="31" t="str">
        <f t="shared" si="715"/>
        <v>ACCEPTABLE</v>
      </c>
      <c r="J5602" s="33">
        <v>43712.572222222225</v>
      </c>
      <c r="K5602" s="33">
        <v>43712.580555555556</v>
      </c>
      <c r="L5602" s="51">
        <f t="shared" si="716"/>
        <v>8.333333331393078E-3</v>
      </c>
      <c r="M5602" s="31" t="str">
        <f t="shared" si="717"/>
        <v>TRUE</v>
      </c>
      <c r="N5602" s="31" t="s">
        <v>39</v>
      </c>
      <c r="O5602" s="29" t="s">
        <v>44</v>
      </c>
      <c r="P5602"/>
      <c r="Q5602"/>
      <c r="R5602"/>
      <c r="S5602"/>
      <c r="T5602"/>
      <c r="U5602"/>
      <c r="V5602"/>
      <c r="W5602"/>
    </row>
    <row r="5603" spans="1:23" ht="27" customHeight="1" thickBot="1" x14ac:dyDescent="0.3">
      <c r="A5603" s="97">
        <v>21288</v>
      </c>
      <c r="B5603" s="74">
        <v>5837</v>
      </c>
      <c r="C5603" s="75" t="s">
        <v>2119</v>
      </c>
      <c r="D5603" s="76">
        <v>43712.652777777781</v>
      </c>
      <c r="E5603" s="74" t="s">
        <v>41</v>
      </c>
      <c r="F5603" s="33">
        <v>43712.574999999997</v>
      </c>
      <c r="G5603" s="51">
        <f t="shared" si="714"/>
        <v>7.777777778392192E-2</v>
      </c>
      <c r="H5603" s="31" t="str">
        <f t="shared" si="715"/>
        <v>ACCEPTABLE</v>
      </c>
      <c r="J5603" s="33">
        <v>43712.637499999997</v>
      </c>
      <c r="K5603" s="33">
        <v>43712.648611111108</v>
      </c>
      <c r="L5603" s="51">
        <f t="shared" si="716"/>
        <v>1.1111111110949423E-2</v>
      </c>
      <c r="M5603" s="31" t="str">
        <f t="shared" si="717"/>
        <v>TRUE</v>
      </c>
      <c r="N5603" s="31" t="s">
        <v>41</v>
      </c>
      <c r="O5603" s="29" t="s">
        <v>2499</v>
      </c>
      <c r="P5603"/>
      <c r="Q5603"/>
      <c r="R5603"/>
      <c r="S5603"/>
      <c r="T5603"/>
      <c r="U5603"/>
      <c r="V5603"/>
      <c r="W5603"/>
    </row>
    <row r="5604" spans="1:23" ht="27" customHeight="1" thickBot="1" x14ac:dyDescent="0.3">
      <c r="A5604" s="97">
        <v>21288</v>
      </c>
      <c r="B5604" s="74">
        <v>5838</v>
      </c>
      <c r="C5604" s="75" t="s">
        <v>99</v>
      </c>
      <c r="D5604" s="76">
        <v>43712.6875</v>
      </c>
      <c r="E5604" s="74" t="s">
        <v>39</v>
      </c>
      <c r="F5604" s="33">
        <v>43712.574999999997</v>
      </c>
      <c r="G5604" s="51">
        <f t="shared" si="714"/>
        <v>0.11250000000291038</v>
      </c>
      <c r="H5604" s="31" t="str">
        <f t="shared" si="715"/>
        <v>ACCEPTABLE</v>
      </c>
      <c r="J5604" s="33">
        <v>43712.669444444444</v>
      </c>
      <c r="K5604" s="33">
        <v>43712.677777777775</v>
      </c>
      <c r="L5604" s="51">
        <f t="shared" si="716"/>
        <v>8.333333331393078E-3</v>
      </c>
      <c r="M5604" s="31" t="str">
        <f t="shared" si="717"/>
        <v>TRUE</v>
      </c>
      <c r="N5604" s="31" t="s">
        <v>39</v>
      </c>
      <c r="O5604" s="29" t="s">
        <v>241</v>
      </c>
      <c r="P5604"/>
      <c r="Q5604"/>
      <c r="R5604"/>
      <c r="S5604"/>
      <c r="T5604"/>
      <c r="U5604"/>
      <c r="V5604"/>
      <c r="W5604"/>
    </row>
    <row r="5605" spans="1:23" ht="27" customHeight="1" thickBot="1" x14ac:dyDescent="0.3">
      <c r="A5605" s="97">
        <v>21289</v>
      </c>
      <c r="B5605" s="74">
        <v>5839</v>
      </c>
      <c r="C5605" s="75" t="s">
        <v>2314</v>
      </c>
      <c r="D5605" s="76">
        <v>43713.475694444445</v>
      </c>
      <c r="E5605" s="74" t="s">
        <v>41</v>
      </c>
      <c r="F5605" s="33">
        <v>43713.270833333336</v>
      </c>
      <c r="G5605" s="51">
        <f t="shared" si="714"/>
        <v>0.20486111110949423</v>
      </c>
      <c r="H5605" s="31" t="str">
        <f t="shared" si="715"/>
        <v>ACCEPTABLE</v>
      </c>
      <c r="J5605" s="33">
        <v>43713.463194444441</v>
      </c>
      <c r="K5605" s="33">
        <v>43713.472916666666</v>
      </c>
      <c r="L5605" s="51">
        <f t="shared" si="716"/>
        <v>9.7222222248092294E-3</v>
      </c>
      <c r="M5605" s="31" t="str">
        <f t="shared" si="717"/>
        <v>TRUE</v>
      </c>
      <c r="N5605" s="31" t="s">
        <v>41</v>
      </c>
      <c r="O5605" s="29" t="s">
        <v>1962</v>
      </c>
      <c r="P5605"/>
      <c r="Q5605"/>
      <c r="R5605"/>
      <c r="S5605"/>
      <c r="T5605"/>
      <c r="U5605"/>
      <c r="V5605"/>
      <c r="W5605"/>
    </row>
    <row r="5606" spans="1:23" ht="27" customHeight="1" thickBot="1" x14ac:dyDescent="0.3">
      <c r="A5606" s="97">
        <v>21287</v>
      </c>
      <c r="B5606" s="74">
        <v>5840</v>
      </c>
      <c r="C5606" s="75" t="s">
        <v>43</v>
      </c>
      <c r="D5606" s="76">
        <v>43713.489583333336</v>
      </c>
      <c r="E5606" s="74" t="s">
        <v>39</v>
      </c>
      <c r="F5606" s="33">
        <v>43713.270833333336</v>
      </c>
      <c r="G5606" s="51">
        <f t="shared" si="714"/>
        <v>0.21875</v>
      </c>
      <c r="H5606" s="31" t="str">
        <f t="shared" si="715"/>
        <v>ACCEPTABLE</v>
      </c>
      <c r="J5606" s="33">
        <v>43713.488888888889</v>
      </c>
      <c r="K5606" s="33">
        <v>43713.5</v>
      </c>
      <c r="L5606" s="51">
        <f t="shared" si="716"/>
        <v>1.1111111110949423E-2</v>
      </c>
      <c r="M5606" s="31" t="str">
        <f t="shared" si="717"/>
        <v>TRUE</v>
      </c>
      <c r="N5606" s="31" t="s">
        <v>39</v>
      </c>
      <c r="O5606" s="29" t="s">
        <v>2500</v>
      </c>
      <c r="P5606"/>
      <c r="Q5606"/>
      <c r="R5606"/>
      <c r="S5606"/>
      <c r="T5606"/>
      <c r="U5606"/>
      <c r="V5606"/>
      <c r="W5606"/>
    </row>
    <row r="5607" spans="1:23" ht="27" customHeight="1" thickBot="1" x14ac:dyDescent="0.3">
      <c r="A5607" s="98">
        <v>21287</v>
      </c>
      <c r="B5607" s="78">
        <v>5842</v>
      </c>
      <c r="C5607" s="79" t="s">
        <v>98</v>
      </c>
      <c r="D5607" s="80">
        <v>43713.65625</v>
      </c>
      <c r="E5607" s="78" t="s">
        <v>41</v>
      </c>
      <c r="F5607" s="33">
        <v>43713.270833333336</v>
      </c>
      <c r="G5607" s="51">
        <f t="shared" si="714"/>
        <v>0.38541666666424135</v>
      </c>
      <c r="H5607" s="31" t="str">
        <f t="shared" si="715"/>
        <v>ACCEPTABLE</v>
      </c>
      <c r="J5607" s="33">
        <v>43713.640972222223</v>
      </c>
      <c r="K5607" s="33">
        <v>43713.65</v>
      </c>
      <c r="L5607" s="51">
        <f t="shared" si="716"/>
        <v>9.0277777781011537E-3</v>
      </c>
      <c r="M5607" s="31" t="str">
        <f t="shared" si="717"/>
        <v>TRUE</v>
      </c>
      <c r="N5607" s="31" t="s">
        <v>41</v>
      </c>
      <c r="O5607" s="29" t="s">
        <v>971</v>
      </c>
      <c r="P5607"/>
      <c r="Q5607"/>
      <c r="R5607"/>
      <c r="S5607"/>
      <c r="T5607"/>
      <c r="U5607"/>
      <c r="V5607"/>
      <c r="W5607"/>
    </row>
    <row r="5608" spans="1:23" ht="27" customHeight="1" thickBot="1" x14ac:dyDescent="0.3">
      <c r="A5608" s="97">
        <v>21287</v>
      </c>
      <c r="B5608" s="74">
        <v>5843</v>
      </c>
      <c r="C5608" s="108" t="s">
        <v>98</v>
      </c>
      <c r="D5608" s="76">
        <v>43713.965277777781</v>
      </c>
      <c r="E5608" s="74" t="s">
        <v>41</v>
      </c>
      <c r="F5608" s="33">
        <v>43713.813194444447</v>
      </c>
      <c r="G5608" s="51">
        <f t="shared" si="714"/>
        <v>0.15208333333430346</v>
      </c>
      <c r="H5608" s="31" t="str">
        <f t="shared" si="715"/>
        <v>ACCEPTABLE</v>
      </c>
      <c r="J5608" s="33">
        <v>43713.850694444445</v>
      </c>
      <c r="K5608" s="33">
        <v>43713.86041666667</v>
      </c>
      <c r="L5608" s="51">
        <f t="shared" si="716"/>
        <v>9.7222222248092294E-3</v>
      </c>
      <c r="M5608" s="31" t="str">
        <f t="shared" si="717"/>
        <v>TRUE</v>
      </c>
      <c r="N5608" s="31" t="s">
        <v>41</v>
      </c>
      <c r="O5608" s="29" t="s">
        <v>398</v>
      </c>
      <c r="P5608"/>
      <c r="Q5608"/>
      <c r="R5608"/>
      <c r="S5608"/>
      <c r="T5608"/>
      <c r="U5608"/>
      <c r="V5608"/>
      <c r="W5608"/>
    </row>
    <row r="5609" spans="1:23" ht="27" customHeight="1" thickBot="1" x14ac:dyDescent="0.3">
      <c r="A5609" s="97">
        <v>21287</v>
      </c>
      <c r="B5609" s="74">
        <v>5844</v>
      </c>
      <c r="C5609" s="104" t="s">
        <v>2372</v>
      </c>
      <c r="D5609" s="76">
        <v>43713.993055555555</v>
      </c>
      <c r="E5609" s="74" t="s">
        <v>39</v>
      </c>
      <c r="F5609" s="33">
        <v>43713.813194444447</v>
      </c>
      <c r="G5609" s="51">
        <f t="shared" si="714"/>
        <v>0.17986111110803904</v>
      </c>
      <c r="H5609" s="31" t="str">
        <f t="shared" si="715"/>
        <v>ACCEPTABLE</v>
      </c>
      <c r="J5609" s="33">
        <v>43713.993055555555</v>
      </c>
      <c r="K5609" s="33">
        <v>43714.002083333333</v>
      </c>
      <c r="L5609" s="51">
        <f t="shared" si="716"/>
        <v>9.0277777781011537E-3</v>
      </c>
      <c r="M5609" s="31" t="str">
        <f t="shared" si="717"/>
        <v>TRUE</v>
      </c>
      <c r="N5609" s="31" t="s">
        <v>39</v>
      </c>
      <c r="O5609" s="29" t="s">
        <v>1014</v>
      </c>
      <c r="P5609"/>
      <c r="Q5609"/>
      <c r="R5609"/>
      <c r="S5609"/>
      <c r="T5609"/>
      <c r="U5609"/>
      <c r="V5609"/>
      <c r="W5609"/>
    </row>
    <row r="5610" spans="1:23" ht="27" customHeight="1" thickBot="1" x14ac:dyDescent="0.3">
      <c r="A5610" s="97">
        <v>21288</v>
      </c>
      <c r="B5610" s="74">
        <v>5845</v>
      </c>
      <c r="C5610" s="75" t="s">
        <v>99</v>
      </c>
      <c r="D5610" s="76">
        <v>43714.402777777781</v>
      </c>
      <c r="E5610" s="74" t="s">
        <v>41</v>
      </c>
      <c r="F5610" s="33">
        <v>43714.259722222225</v>
      </c>
      <c r="G5610" s="51">
        <f t="shared" si="714"/>
        <v>0.14305555555620231</v>
      </c>
      <c r="H5610" s="31" t="str">
        <f t="shared" si="715"/>
        <v>ACCEPTABLE</v>
      </c>
      <c r="J5610" s="33">
        <v>43714.401388888888</v>
      </c>
      <c r="K5610" s="33">
        <v>43714.410416666666</v>
      </c>
      <c r="L5610" s="51">
        <f t="shared" si="716"/>
        <v>9.0277777781011537E-3</v>
      </c>
      <c r="M5610" s="31" t="str">
        <f t="shared" si="717"/>
        <v>TRUE</v>
      </c>
      <c r="N5610" s="31" t="s">
        <v>41</v>
      </c>
      <c r="O5610" s="29" t="s">
        <v>1565</v>
      </c>
      <c r="P5610"/>
      <c r="Q5610"/>
      <c r="R5610"/>
      <c r="S5610"/>
      <c r="T5610"/>
      <c r="U5610"/>
      <c r="V5610"/>
      <c r="W5610"/>
    </row>
    <row r="5611" spans="1:23" ht="27" customHeight="1" thickBot="1" x14ac:dyDescent="0.3">
      <c r="A5611" s="97">
        <v>21288</v>
      </c>
      <c r="B5611" s="74">
        <v>5846</v>
      </c>
      <c r="C5611" s="75" t="s">
        <v>2119</v>
      </c>
      <c r="D5611" s="76">
        <v>43714.430555555555</v>
      </c>
      <c r="E5611" s="74" t="s">
        <v>39</v>
      </c>
      <c r="F5611" s="33">
        <v>43714.259722222225</v>
      </c>
      <c r="G5611" s="51">
        <f t="shared" si="714"/>
        <v>0.17083333332993789</v>
      </c>
      <c r="H5611" s="31" t="str">
        <f t="shared" si="715"/>
        <v>ACCEPTABLE</v>
      </c>
      <c r="J5611" s="33">
        <v>43714.427083333336</v>
      </c>
      <c r="K5611" s="33">
        <v>43714.439583333333</v>
      </c>
      <c r="L5611" s="51">
        <f t="shared" si="716"/>
        <v>1.2499999997089617E-2</v>
      </c>
      <c r="M5611" s="31" t="str">
        <f t="shared" si="717"/>
        <v>TRUE</v>
      </c>
      <c r="N5611" s="31" t="s">
        <v>39</v>
      </c>
      <c r="O5611" s="29" t="s">
        <v>2064</v>
      </c>
      <c r="P5611"/>
      <c r="Q5611"/>
      <c r="R5611"/>
      <c r="S5611"/>
      <c r="T5611"/>
      <c r="U5611"/>
      <c r="V5611"/>
      <c r="W5611"/>
    </row>
    <row r="5612" spans="1:23" ht="27" customHeight="1" thickBot="1" x14ac:dyDescent="0.3">
      <c r="A5612" s="97">
        <v>21290</v>
      </c>
      <c r="B5612" s="74">
        <v>5847</v>
      </c>
      <c r="C5612" s="75" t="s">
        <v>2372</v>
      </c>
      <c r="D5612" s="76">
        <v>43714.486111111109</v>
      </c>
      <c r="E5612" s="74" t="s">
        <v>41</v>
      </c>
      <c r="F5612" s="33">
        <v>43714.259722222225</v>
      </c>
      <c r="G5612" s="51">
        <f t="shared" si="714"/>
        <v>0.226388888884685</v>
      </c>
      <c r="H5612" s="31" t="str">
        <f t="shared" si="715"/>
        <v>ACCEPTABLE</v>
      </c>
      <c r="J5612" s="33">
        <v>43714.465277777781</v>
      </c>
      <c r="K5612" s="33">
        <v>43714.474999999999</v>
      </c>
      <c r="L5612" s="51">
        <f t="shared" si="716"/>
        <v>9.7222222175332718E-3</v>
      </c>
      <c r="M5612" s="31" t="str">
        <f t="shared" si="717"/>
        <v>TRUE</v>
      </c>
      <c r="N5612" s="31" t="s">
        <v>41</v>
      </c>
      <c r="O5612" s="29" t="s">
        <v>2501</v>
      </c>
      <c r="P5612"/>
      <c r="Q5612"/>
      <c r="R5612"/>
      <c r="S5612"/>
      <c r="T5612"/>
      <c r="U5612"/>
      <c r="V5612"/>
      <c r="W5612"/>
    </row>
    <row r="5613" spans="1:23" ht="27" customHeight="1" thickBot="1" x14ac:dyDescent="0.3">
      <c r="A5613" s="97">
        <v>21290</v>
      </c>
      <c r="B5613" s="74">
        <v>5848</v>
      </c>
      <c r="C5613" s="75" t="s">
        <v>98</v>
      </c>
      <c r="D5613" s="76">
        <v>43714.520833333336</v>
      </c>
      <c r="E5613" s="74" t="s">
        <v>39</v>
      </c>
      <c r="F5613" s="33">
        <v>43714.259722222225</v>
      </c>
      <c r="G5613" s="51">
        <f t="shared" ref="G5613:G5653" si="718">IF(D5613="","",D5613-F5613)</f>
        <v>0.26111111111094942</v>
      </c>
      <c r="H5613" s="31" t="str">
        <f t="shared" ref="H5613:H5653" si="719">IF(D5613-F5613&lt;0,"TOO LATE",IF(G5613="","",IF(OR(DAY(D5613-F5613)&gt;1,AND(HOUR(D5613-F5613)&gt;HOUR("0:59"),(SIGN(D5613-F5613)=1))),"ACCEPTABLE","TOO LATE")))</f>
        <v>ACCEPTABLE</v>
      </c>
      <c r="J5613" s="33">
        <v>43714.502083333333</v>
      </c>
      <c r="K5613" s="33">
        <v>43714.511805555558</v>
      </c>
      <c r="L5613" s="51">
        <f t="shared" si="716"/>
        <v>9.7222222248092294E-3</v>
      </c>
      <c r="M5613" s="31" t="str">
        <f t="shared" si="717"/>
        <v>TRUE</v>
      </c>
      <c r="N5613" s="31" t="s">
        <v>39</v>
      </c>
      <c r="O5613" s="29" t="s">
        <v>118</v>
      </c>
      <c r="P5613"/>
      <c r="Q5613"/>
      <c r="R5613"/>
      <c r="S5613"/>
      <c r="T5613"/>
      <c r="U5613"/>
      <c r="V5613"/>
      <c r="W5613"/>
    </row>
    <row r="5614" spans="1:23" ht="27" customHeight="1" thickBot="1" x14ac:dyDescent="0.3">
      <c r="A5614" s="98">
        <v>21291</v>
      </c>
      <c r="B5614" s="78">
        <v>5849</v>
      </c>
      <c r="C5614" s="79" t="s">
        <v>2372</v>
      </c>
      <c r="D5614" s="80">
        <v>43714.715277777781</v>
      </c>
      <c r="E5614" s="78" t="s">
        <v>41</v>
      </c>
      <c r="F5614" s="33">
        <v>43714.681944444441</v>
      </c>
      <c r="G5614" s="51">
        <f t="shared" si="718"/>
        <v>3.3333333340124227E-2</v>
      </c>
      <c r="H5614" s="31" t="str">
        <f t="shared" si="719"/>
        <v>TOO LATE</v>
      </c>
      <c r="J5614" s="33">
        <v>43714.713888888888</v>
      </c>
      <c r="K5614" s="33">
        <v>43714.727083333331</v>
      </c>
      <c r="L5614" s="51">
        <f t="shared" si="716"/>
        <v>1.3194444443797693E-2</v>
      </c>
      <c r="M5614" s="31" t="str">
        <f t="shared" si="717"/>
        <v>TRUE</v>
      </c>
      <c r="N5614" s="31" t="s">
        <v>41</v>
      </c>
      <c r="O5614" s="29" t="s">
        <v>1784</v>
      </c>
      <c r="P5614"/>
      <c r="Q5614"/>
      <c r="R5614"/>
      <c r="S5614"/>
      <c r="T5614"/>
      <c r="U5614"/>
      <c r="V5614"/>
      <c r="W5614"/>
    </row>
    <row r="5615" spans="1:23" ht="27" customHeight="1" thickBot="1" x14ac:dyDescent="0.3">
      <c r="A5615" s="98">
        <v>21291</v>
      </c>
      <c r="B5615" s="78">
        <v>5850</v>
      </c>
      <c r="C5615" s="79" t="s">
        <v>2372</v>
      </c>
      <c r="D5615" s="80">
        <v>43714.739583333336</v>
      </c>
      <c r="E5615" s="78" t="s">
        <v>39</v>
      </c>
      <c r="F5615" s="33">
        <v>43714.681944444441</v>
      </c>
      <c r="G5615" s="51">
        <f t="shared" si="718"/>
        <v>5.7638888894871343E-2</v>
      </c>
      <c r="H5615" s="31" t="str">
        <f t="shared" si="719"/>
        <v>ACCEPTABLE</v>
      </c>
      <c r="J5615" s="33">
        <v>43714.744444444441</v>
      </c>
      <c r="K5615" s="33">
        <v>43714.754166666666</v>
      </c>
      <c r="L5615" s="51">
        <f t="shared" si="716"/>
        <v>9.7222222248092294E-3</v>
      </c>
      <c r="M5615" s="31" t="str">
        <f t="shared" si="717"/>
        <v>TRUE</v>
      </c>
      <c r="N5615" s="31" t="s">
        <v>39</v>
      </c>
      <c r="O5615" s="29" t="s">
        <v>1784</v>
      </c>
      <c r="P5615"/>
      <c r="Q5615"/>
      <c r="R5615"/>
      <c r="S5615"/>
      <c r="T5615"/>
      <c r="U5615"/>
      <c r="V5615"/>
      <c r="W5615"/>
    </row>
    <row r="5616" spans="1:23" ht="27" customHeight="1" thickBot="1" x14ac:dyDescent="0.3">
      <c r="A5616" s="97">
        <v>21290</v>
      </c>
      <c r="B5616" s="74">
        <v>5851</v>
      </c>
      <c r="C5616" s="75" t="s">
        <v>98</v>
      </c>
      <c r="D5616" s="76">
        <v>43714.902777777781</v>
      </c>
      <c r="E5616" s="74" t="s">
        <v>41</v>
      </c>
      <c r="F5616" s="33">
        <v>43714.681944444441</v>
      </c>
      <c r="G5616" s="51">
        <f t="shared" si="718"/>
        <v>0.22083333334012423</v>
      </c>
      <c r="H5616" s="31" t="str">
        <f t="shared" si="719"/>
        <v>ACCEPTABLE</v>
      </c>
      <c r="J5616" s="33">
        <v>43715.147222222222</v>
      </c>
      <c r="K5616" s="33">
        <v>43715.15625</v>
      </c>
      <c r="L5616" s="51">
        <f t="shared" si="716"/>
        <v>9.0277777781011537E-3</v>
      </c>
      <c r="M5616" s="31" t="str">
        <f t="shared" si="717"/>
        <v>TRUE</v>
      </c>
      <c r="N5616" s="31" t="s">
        <v>41</v>
      </c>
      <c r="O5616" s="29" t="s">
        <v>398</v>
      </c>
      <c r="P5616"/>
      <c r="Q5616"/>
      <c r="R5616"/>
      <c r="S5616"/>
      <c r="T5616"/>
      <c r="U5616"/>
      <c r="V5616"/>
      <c r="W5616"/>
    </row>
    <row r="5617" spans="1:23" ht="27" customHeight="1" thickBot="1" x14ac:dyDescent="0.3">
      <c r="A5617" s="97">
        <v>21290</v>
      </c>
      <c r="B5617" s="74">
        <v>5852</v>
      </c>
      <c r="C5617" s="75" t="s">
        <v>2372</v>
      </c>
      <c r="D5617" s="76">
        <v>43714.930555555555</v>
      </c>
      <c r="E5617" s="74" t="s">
        <v>39</v>
      </c>
      <c r="F5617" s="33">
        <v>43714.681944444441</v>
      </c>
      <c r="G5617" s="51">
        <f t="shared" si="718"/>
        <v>0.24861111111385981</v>
      </c>
      <c r="H5617" s="31" t="str">
        <f t="shared" si="719"/>
        <v>ACCEPTABLE</v>
      </c>
      <c r="J5617" s="33">
        <v>43715.182638888888</v>
      </c>
      <c r="K5617" s="33">
        <v>43715.193749999999</v>
      </c>
      <c r="L5617" s="51">
        <f t="shared" si="716"/>
        <v>1.1111111110949423E-2</v>
      </c>
      <c r="M5617" s="31" t="str">
        <f t="shared" si="717"/>
        <v>TRUE</v>
      </c>
      <c r="N5617" s="31" t="s">
        <v>39</v>
      </c>
      <c r="O5617" s="29" t="s">
        <v>1609</v>
      </c>
      <c r="P5617"/>
      <c r="Q5617"/>
      <c r="R5617"/>
      <c r="S5617"/>
      <c r="T5617"/>
      <c r="U5617"/>
      <c r="V5617"/>
      <c r="W5617"/>
    </row>
    <row r="5618" spans="1:23" ht="27" customHeight="1" thickBot="1" x14ac:dyDescent="0.3">
      <c r="A5618" s="97">
        <v>21292</v>
      </c>
      <c r="B5618" s="74">
        <v>5853</v>
      </c>
      <c r="C5618" s="75" t="s">
        <v>2290</v>
      </c>
      <c r="D5618" s="76">
        <v>43715.600694444445</v>
      </c>
      <c r="E5618" s="74" t="s">
        <v>41</v>
      </c>
      <c r="F5618" s="33">
        <v>43715.220833333333</v>
      </c>
      <c r="G5618" s="51">
        <f t="shared" si="718"/>
        <v>0.37986111111240461</v>
      </c>
      <c r="H5618" s="31" t="str">
        <f t="shared" si="719"/>
        <v>ACCEPTABLE</v>
      </c>
      <c r="J5618" s="33">
        <v>43715.594444444447</v>
      </c>
      <c r="K5618" s="33">
        <v>43715.604166666664</v>
      </c>
      <c r="L5618" s="51">
        <f t="shared" ref="L5618:L5657" si="720">IF(OR(K5618="",J5618=""), "Incomplete Data", K5618-J5618)</f>
        <v>9.7222222175332718E-3</v>
      </c>
      <c r="M5618" s="31" t="str">
        <f t="shared" ref="M5618:M5657" si="721">_xlfn.IFS(OR(J5618=0,K5618=0,L5618=""), "Incomplete Data", OR(L5618&gt;$M$5,L5618&lt;-$M$5),"FALSE",  OR(L5618&lt;=$M$5,L5618&gt;-$M$5), "TRUE")</f>
        <v>TRUE</v>
      </c>
      <c r="N5618" s="31" t="s">
        <v>41</v>
      </c>
      <c r="O5618" s="29" t="s">
        <v>1714</v>
      </c>
      <c r="P5618"/>
      <c r="Q5618"/>
      <c r="R5618"/>
      <c r="S5618"/>
      <c r="T5618"/>
      <c r="U5618"/>
      <c r="V5618"/>
      <c r="W5618"/>
    </row>
    <row r="5619" spans="1:23" ht="27" customHeight="1" thickBot="1" x14ac:dyDescent="0.3">
      <c r="A5619" s="97">
        <v>21292</v>
      </c>
      <c r="B5619" s="74">
        <v>5854</v>
      </c>
      <c r="C5619" s="75" t="s">
        <v>99</v>
      </c>
      <c r="D5619" s="76">
        <v>43715.635416666664</v>
      </c>
      <c r="E5619" s="74" t="s">
        <v>39</v>
      </c>
      <c r="F5619" s="33">
        <v>43715.220833333333</v>
      </c>
      <c r="G5619" s="51">
        <f t="shared" si="718"/>
        <v>0.41458333333139308</v>
      </c>
      <c r="H5619" s="31" t="str">
        <f t="shared" si="719"/>
        <v>ACCEPTABLE</v>
      </c>
      <c r="J5619" s="33">
        <v>43715.622916666667</v>
      </c>
      <c r="K5619" s="33">
        <v>43715.632638888892</v>
      </c>
      <c r="L5619" s="51">
        <f t="shared" si="720"/>
        <v>9.7222222248092294E-3</v>
      </c>
      <c r="M5619" s="31" t="str">
        <f t="shared" si="721"/>
        <v>TRUE</v>
      </c>
      <c r="N5619" s="31" t="s">
        <v>39</v>
      </c>
      <c r="O5619" s="29" t="s">
        <v>812</v>
      </c>
      <c r="P5619"/>
      <c r="Q5619"/>
      <c r="R5619"/>
      <c r="S5619"/>
      <c r="T5619"/>
      <c r="U5619"/>
      <c r="V5619"/>
      <c r="W5619"/>
    </row>
    <row r="5620" spans="1:23" ht="27" customHeight="1" thickBot="1" x14ac:dyDescent="0.3">
      <c r="A5620" s="98">
        <v>21292</v>
      </c>
      <c r="B5620" s="78">
        <v>5855</v>
      </c>
      <c r="C5620" s="79" t="s">
        <v>99</v>
      </c>
      <c r="D5620" s="80">
        <v>43716.684027777781</v>
      </c>
      <c r="E5620" s="78" t="s">
        <v>41</v>
      </c>
      <c r="F5620" s="33">
        <v>43716.595833333333</v>
      </c>
      <c r="G5620" s="51">
        <f t="shared" si="718"/>
        <v>8.8194444448163267E-2</v>
      </c>
      <c r="H5620" s="31" t="str">
        <f t="shared" si="719"/>
        <v>ACCEPTABLE</v>
      </c>
      <c r="J5620" s="33">
        <v>43716.675000000003</v>
      </c>
      <c r="K5620" s="33">
        <v>43716.680555555555</v>
      </c>
      <c r="L5620" s="51">
        <f t="shared" si="720"/>
        <v>5.5555555518367328E-3</v>
      </c>
      <c r="M5620" s="31" t="str">
        <f t="shared" si="721"/>
        <v>TRUE</v>
      </c>
      <c r="N5620" s="31" t="s">
        <v>41</v>
      </c>
      <c r="O5620" s="29" t="s">
        <v>2502</v>
      </c>
      <c r="P5620"/>
      <c r="Q5620"/>
      <c r="R5620"/>
      <c r="S5620"/>
      <c r="T5620"/>
      <c r="U5620"/>
      <c r="V5620"/>
      <c r="W5620"/>
    </row>
    <row r="5621" spans="1:23" ht="27" customHeight="1" thickBot="1" x14ac:dyDescent="0.3">
      <c r="A5621" s="97">
        <v>21294</v>
      </c>
      <c r="B5621" s="74">
        <v>5859</v>
      </c>
      <c r="C5621" s="75" t="s">
        <v>2236</v>
      </c>
      <c r="D5621" s="76">
        <v>43720.027777777781</v>
      </c>
      <c r="E5621" s="74" t="s">
        <v>41</v>
      </c>
      <c r="F5621" s="33">
        <v>43719.697222222225</v>
      </c>
      <c r="G5621" s="51">
        <f t="shared" si="718"/>
        <v>0.33055555555620231</v>
      </c>
      <c r="H5621" s="31" t="str">
        <f t="shared" si="719"/>
        <v>ACCEPTABLE</v>
      </c>
      <c r="J5621" s="33">
        <v>43719.964583333334</v>
      </c>
      <c r="K5621" s="33">
        <v>43719.977083333331</v>
      </c>
      <c r="L5621" s="51">
        <f t="shared" si="720"/>
        <v>1.2499999997089617E-2</v>
      </c>
      <c r="M5621" s="31" t="str">
        <f t="shared" si="721"/>
        <v>TRUE</v>
      </c>
      <c r="N5621" s="31" t="s">
        <v>41</v>
      </c>
      <c r="O5621" s="29" t="s">
        <v>2503</v>
      </c>
      <c r="P5621"/>
      <c r="Q5621"/>
      <c r="R5621"/>
      <c r="S5621"/>
      <c r="T5621"/>
      <c r="U5621"/>
      <c r="V5621"/>
      <c r="W5621"/>
    </row>
    <row r="5622" spans="1:23" ht="27" customHeight="1" thickBot="1" x14ac:dyDescent="0.3">
      <c r="A5622" s="97">
        <v>21294</v>
      </c>
      <c r="B5622" s="74">
        <v>5860</v>
      </c>
      <c r="C5622" s="75" t="s">
        <v>98</v>
      </c>
      <c r="D5622" s="76">
        <v>43720.0625</v>
      </c>
      <c r="E5622" s="74" t="s">
        <v>39</v>
      </c>
      <c r="F5622" s="33">
        <v>43719.697222222225</v>
      </c>
      <c r="G5622" s="51">
        <f t="shared" si="718"/>
        <v>0.36527777777519077</v>
      </c>
      <c r="H5622" s="31" t="str">
        <f t="shared" si="719"/>
        <v>ACCEPTABLE</v>
      </c>
      <c r="J5622" s="33">
        <v>43720.026388888888</v>
      </c>
      <c r="K5622" s="33">
        <v>43720.035416666666</v>
      </c>
      <c r="L5622" s="51">
        <f t="shared" si="720"/>
        <v>9.0277777781011537E-3</v>
      </c>
      <c r="M5622" s="31" t="str">
        <f t="shared" si="721"/>
        <v>TRUE</v>
      </c>
      <c r="N5622" s="31" t="s">
        <v>39</v>
      </c>
      <c r="O5622" s="29" t="s">
        <v>398</v>
      </c>
      <c r="P5622"/>
      <c r="Q5622"/>
      <c r="R5622"/>
      <c r="S5622"/>
      <c r="T5622"/>
      <c r="U5622"/>
      <c r="V5622"/>
      <c r="W5622"/>
    </row>
    <row r="5623" spans="1:23" ht="27" customHeight="1" thickBot="1" x14ac:dyDescent="0.3">
      <c r="A5623" s="98">
        <v>21295</v>
      </c>
      <c r="B5623" s="78">
        <v>5861</v>
      </c>
      <c r="C5623" s="79" t="s">
        <v>2236</v>
      </c>
      <c r="D5623" s="80">
        <v>43720.736111111109</v>
      </c>
      <c r="E5623" s="78" t="s">
        <v>41</v>
      </c>
      <c r="F5623" s="33">
        <v>43720.629861111112</v>
      </c>
      <c r="G5623" s="51">
        <f t="shared" si="718"/>
        <v>0.10624999999708962</v>
      </c>
      <c r="H5623" s="31" t="str">
        <f t="shared" si="719"/>
        <v>ACCEPTABLE</v>
      </c>
      <c r="J5623" s="33">
        <v>43720.734722222223</v>
      </c>
      <c r="K5623" s="33">
        <v>43720.740277777775</v>
      </c>
      <c r="L5623" s="51">
        <f t="shared" si="720"/>
        <v>5.5555555518367328E-3</v>
      </c>
      <c r="M5623" s="31" t="str">
        <f t="shared" si="721"/>
        <v>TRUE</v>
      </c>
      <c r="N5623" s="31" t="s">
        <v>41</v>
      </c>
      <c r="O5623" s="29" t="s">
        <v>1137</v>
      </c>
      <c r="P5623"/>
      <c r="Q5623"/>
      <c r="R5623"/>
      <c r="S5623"/>
      <c r="T5623"/>
      <c r="U5623"/>
      <c r="V5623"/>
      <c r="W5623"/>
    </row>
    <row r="5624" spans="1:23" ht="27" customHeight="1" thickBot="1" x14ac:dyDescent="0.3">
      <c r="A5624" s="98">
        <v>21295</v>
      </c>
      <c r="B5624" s="78">
        <v>5862</v>
      </c>
      <c r="C5624" s="79" t="s">
        <v>2236</v>
      </c>
      <c r="D5624" s="80">
        <v>43720.767361111109</v>
      </c>
      <c r="E5624" s="78" t="s">
        <v>39</v>
      </c>
      <c r="F5624" s="33">
        <v>43720.629861111112</v>
      </c>
      <c r="G5624" s="51">
        <f t="shared" si="718"/>
        <v>0.13749999999708962</v>
      </c>
      <c r="H5624" s="31" t="str">
        <f t="shared" si="719"/>
        <v>ACCEPTABLE</v>
      </c>
      <c r="J5624" s="33">
        <v>43720.759027777778</v>
      </c>
      <c r="K5624" s="33">
        <v>43720.773611111108</v>
      </c>
      <c r="L5624" s="51">
        <f t="shared" si="720"/>
        <v>1.4583333329937886E-2</v>
      </c>
      <c r="M5624" s="31" t="str">
        <f t="shared" si="721"/>
        <v>TRUE</v>
      </c>
      <c r="N5624" s="31" t="s">
        <v>39</v>
      </c>
      <c r="O5624" s="29" t="s">
        <v>836</v>
      </c>
      <c r="P5624"/>
      <c r="Q5624"/>
      <c r="R5624"/>
      <c r="S5624"/>
      <c r="T5624"/>
      <c r="U5624"/>
      <c r="V5624"/>
      <c r="W5624"/>
    </row>
    <row r="5625" spans="1:23" ht="27" customHeight="1" thickBot="1" x14ac:dyDescent="0.3">
      <c r="A5625" s="97">
        <v>21294</v>
      </c>
      <c r="B5625" s="74">
        <v>5863</v>
      </c>
      <c r="C5625" s="75" t="s">
        <v>98</v>
      </c>
      <c r="D5625" s="76">
        <v>43720.78125</v>
      </c>
      <c r="E5625" s="74" t="s">
        <v>41</v>
      </c>
      <c r="F5625" s="33">
        <v>43720.629861111112</v>
      </c>
      <c r="G5625" s="51">
        <f t="shared" si="718"/>
        <v>0.15138888888759539</v>
      </c>
      <c r="H5625" s="31" t="str">
        <f t="shared" si="719"/>
        <v>ACCEPTABLE</v>
      </c>
      <c r="J5625" s="33">
        <v>43720.785416666666</v>
      </c>
      <c r="K5625" s="33">
        <v>43720.790972222225</v>
      </c>
      <c r="L5625" s="51">
        <f t="shared" si="720"/>
        <v>5.5555555591126904E-3</v>
      </c>
      <c r="M5625" s="31" t="str">
        <f t="shared" si="721"/>
        <v>TRUE</v>
      </c>
      <c r="N5625" s="31" t="s">
        <v>41</v>
      </c>
      <c r="O5625" s="29" t="s">
        <v>398</v>
      </c>
      <c r="P5625"/>
      <c r="Q5625"/>
      <c r="R5625"/>
      <c r="S5625"/>
      <c r="T5625"/>
      <c r="U5625"/>
      <c r="V5625"/>
      <c r="W5625"/>
    </row>
    <row r="5626" spans="1:23" ht="27" customHeight="1" thickBot="1" x14ac:dyDescent="0.3">
      <c r="A5626" s="97">
        <v>21294</v>
      </c>
      <c r="B5626" s="74">
        <v>5864</v>
      </c>
      <c r="C5626" s="75" t="s">
        <v>2314</v>
      </c>
      <c r="D5626" s="76">
        <v>43720.809027777781</v>
      </c>
      <c r="E5626" s="74" t="s">
        <v>39</v>
      </c>
      <c r="F5626" s="33">
        <v>43720.629861111112</v>
      </c>
      <c r="G5626" s="51">
        <f t="shared" si="718"/>
        <v>0.17916666666860692</v>
      </c>
      <c r="H5626" s="31" t="str">
        <f t="shared" si="719"/>
        <v>ACCEPTABLE</v>
      </c>
      <c r="J5626" s="33">
        <v>43720.798611111109</v>
      </c>
      <c r="K5626" s="33">
        <v>43720.8125</v>
      </c>
      <c r="L5626" s="51">
        <f t="shared" si="720"/>
        <v>1.3888888890505768E-2</v>
      </c>
      <c r="M5626" s="31" t="str">
        <f t="shared" si="721"/>
        <v>TRUE</v>
      </c>
      <c r="N5626" s="31" t="s">
        <v>39</v>
      </c>
      <c r="O5626" s="29" t="s">
        <v>2504</v>
      </c>
      <c r="P5626"/>
      <c r="Q5626"/>
      <c r="R5626"/>
      <c r="S5626"/>
      <c r="T5626"/>
      <c r="U5626"/>
      <c r="V5626"/>
      <c r="W5626"/>
    </row>
    <row r="5627" spans="1:23" ht="27" customHeight="1" thickBot="1" x14ac:dyDescent="0.3">
      <c r="A5627" s="98">
        <v>21296</v>
      </c>
      <c r="B5627" s="78">
        <v>5865</v>
      </c>
      <c r="C5627" s="79" t="s">
        <v>2314</v>
      </c>
      <c r="D5627" s="80">
        <v>43721.694444444445</v>
      </c>
      <c r="E5627" s="78" t="s">
        <v>41</v>
      </c>
      <c r="F5627" s="33">
        <v>43721.612500000003</v>
      </c>
      <c r="G5627" s="51">
        <f t="shared" si="718"/>
        <v>8.1944444442342501E-2</v>
      </c>
      <c r="H5627" s="31" t="str">
        <f t="shared" si="719"/>
        <v>ACCEPTABLE</v>
      </c>
      <c r="J5627" s="33">
        <v>43721.693749999999</v>
      </c>
      <c r="K5627" s="33">
        <v>43721.702777777777</v>
      </c>
      <c r="L5627" s="51">
        <f t="shared" si="720"/>
        <v>9.0277777781011537E-3</v>
      </c>
      <c r="M5627" s="31" t="str">
        <f t="shared" si="721"/>
        <v>TRUE</v>
      </c>
      <c r="N5627" s="31" t="s">
        <v>41</v>
      </c>
      <c r="O5627" s="29" t="s">
        <v>2505</v>
      </c>
      <c r="P5627"/>
      <c r="Q5627"/>
      <c r="R5627"/>
      <c r="S5627"/>
      <c r="T5627"/>
      <c r="U5627"/>
      <c r="V5627"/>
      <c r="W5627"/>
    </row>
    <row r="5628" spans="1:23" ht="27" customHeight="1" thickBot="1" x14ac:dyDescent="0.3">
      <c r="A5628" s="98">
        <v>21296</v>
      </c>
      <c r="B5628" s="78">
        <v>5866</v>
      </c>
      <c r="C5628" s="79" t="s">
        <v>2314</v>
      </c>
      <c r="D5628" s="80">
        <v>43721.71875</v>
      </c>
      <c r="E5628" s="78" t="s">
        <v>39</v>
      </c>
      <c r="F5628" s="33">
        <v>43721.612500000003</v>
      </c>
      <c r="G5628" s="51">
        <f t="shared" si="718"/>
        <v>0.10624999999708962</v>
      </c>
      <c r="H5628" s="31" t="str">
        <f t="shared" si="719"/>
        <v>ACCEPTABLE</v>
      </c>
      <c r="J5628" s="33">
        <v>43721.715277777781</v>
      </c>
      <c r="K5628" s="33">
        <v>43721.724999999999</v>
      </c>
      <c r="L5628" s="51">
        <f t="shared" si="720"/>
        <v>9.7222222175332718E-3</v>
      </c>
      <c r="M5628" s="31" t="str">
        <f t="shared" si="721"/>
        <v>TRUE</v>
      </c>
      <c r="N5628" s="31" t="s">
        <v>39</v>
      </c>
      <c r="O5628" s="29" t="s">
        <v>2505</v>
      </c>
      <c r="P5628"/>
      <c r="Q5628"/>
      <c r="R5628"/>
      <c r="S5628"/>
      <c r="T5628"/>
      <c r="U5628"/>
      <c r="V5628"/>
      <c r="W5628"/>
    </row>
    <row r="5629" spans="1:23" ht="27" customHeight="1" thickBot="1" x14ac:dyDescent="0.3">
      <c r="A5629" s="97">
        <v>21297</v>
      </c>
      <c r="B5629" s="74">
        <v>5867</v>
      </c>
      <c r="C5629" s="75" t="s">
        <v>2314</v>
      </c>
      <c r="D5629" s="76">
        <v>43724.236111111109</v>
      </c>
      <c r="E5629" s="74" t="s">
        <v>41</v>
      </c>
      <c r="F5629" s="33">
        <v>43723.783333333333</v>
      </c>
      <c r="G5629" s="51">
        <f t="shared" si="718"/>
        <v>0.45277777777664596</v>
      </c>
      <c r="H5629" s="31" t="str">
        <f t="shared" si="719"/>
        <v>ACCEPTABLE</v>
      </c>
      <c r="J5629" s="33">
        <v>43724.212500000001</v>
      </c>
      <c r="K5629" s="33">
        <v>43724.243055555555</v>
      </c>
      <c r="L5629" s="51">
        <f t="shared" si="720"/>
        <v>3.0555555553291924E-2</v>
      </c>
      <c r="M5629" s="31" t="str">
        <f t="shared" si="721"/>
        <v>TRUE</v>
      </c>
      <c r="N5629" s="31" t="s">
        <v>41</v>
      </c>
      <c r="O5629" s="29" t="s">
        <v>806</v>
      </c>
      <c r="P5629"/>
      <c r="Q5629"/>
      <c r="R5629"/>
      <c r="S5629"/>
      <c r="T5629"/>
      <c r="U5629"/>
      <c r="V5629"/>
      <c r="W5629"/>
    </row>
    <row r="5630" spans="1:23" ht="27" customHeight="1" thickBot="1" x14ac:dyDescent="0.3">
      <c r="A5630" s="98">
        <v>21297</v>
      </c>
      <c r="B5630" s="78">
        <v>5868</v>
      </c>
      <c r="C5630" s="79" t="s">
        <v>43</v>
      </c>
      <c r="D5630" s="80">
        <v>43724.270833333336</v>
      </c>
      <c r="E5630" s="78" t="s">
        <v>39</v>
      </c>
      <c r="F5630" s="33">
        <v>43723.783333333333</v>
      </c>
      <c r="G5630" s="51">
        <f t="shared" si="718"/>
        <v>0.48750000000291038</v>
      </c>
      <c r="H5630" s="31" t="str">
        <f t="shared" si="719"/>
        <v>ACCEPTABLE</v>
      </c>
      <c r="J5630" s="33">
        <v>43724.253472222219</v>
      </c>
      <c r="K5630" s="33">
        <v>43724.269444444442</v>
      </c>
      <c r="L5630" s="51">
        <f t="shared" si="720"/>
        <v>1.5972222223354038E-2</v>
      </c>
      <c r="M5630" s="31" t="str">
        <f t="shared" si="721"/>
        <v>TRUE</v>
      </c>
      <c r="N5630" s="31" t="s">
        <v>39</v>
      </c>
      <c r="O5630" s="29" t="s">
        <v>903</v>
      </c>
      <c r="P5630"/>
      <c r="Q5630"/>
      <c r="R5630"/>
      <c r="S5630"/>
      <c r="T5630"/>
      <c r="U5630"/>
      <c r="V5630"/>
      <c r="W5630"/>
    </row>
    <row r="5631" spans="1:23" ht="27" customHeight="1" thickBot="1" x14ac:dyDescent="0.3">
      <c r="A5631" s="97">
        <v>21298</v>
      </c>
      <c r="B5631" s="74">
        <v>5869</v>
      </c>
      <c r="C5631" s="75" t="s">
        <v>1997</v>
      </c>
      <c r="D5631" s="76">
        <v>43724.440972222219</v>
      </c>
      <c r="E5631" s="74" t="s">
        <v>41</v>
      </c>
      <c r="F5631" s="33">
        <v>43724.277777777781</v>
      </c>
      <c r="G5631" s="51">
        <f t="shared" si="718"/>
        <v>0.16319444443797693</v>
      </c>
      <c r="H5631" s="31" t="str">
        <f t="shared" si="719"/>
        <v>ACCEPTABLE</v>
      </c>
      <c r="J5631" s="33">
        <v>43724.432638888888</v>
      </c>
      <c r="K5631" s="33">
        <v>43724.443749999999</v>
      </c>
      <c r="L5631" s="51">
        <f t="shared" si="720"/>
        <v>1.1111111110949423E-2</v>
      </c>
      <c r="M5631" s="31" t="str">
        <f t="shared" si="721"/>
        <v>TRUE</v>
      </c>
      <c r="N5631" s="31" t="s">
        <v>41</v>
      </c>
      <c r="O5631" s="29" t="s">
        <v>2506</v>
      </c>
      <c r="P5631"/>
      <c r="Q5631"/>
      <c r="R5631"/>
      <c r="S5631"/>
      <c r="T5631"/>
      <c r="U5631"/>
      <c r="V5631"/>
      <c r="W5631"/>
    </row>
    <row r="5632" spans="1:23" ht="27" customHeight="1" thickBot="1" x14ac:dyDescent="0.3">
      <c r="A5632" s="97">
        <v>21298</v>
      </c>
      <c r="B5632" s="74">
        <v>5870</v>
      </c>
      <c r="C5632" s="75" t="s">
        <v>51</v>
      </c>
      <c r="D5632" s="76">
        <v>43724.475694444445</v>
      </c>
      <c r="E5632" s="74" t="s">
        <v>39</v>
      </c>
      <c r="F5632" s="33">
        <v>43724.277777777781</v>
      </c>
      <c r="G5632" s="51">
        <f t="shared" si="718"/>
        <v>0.19791666666424135</v>
      </c>
      <c r="H5632" s="31" t="str">
        <f t="shared" si="719"/>
        <v>ACCEPTABLE</v>
      </c>
      <c r="J5632" s="33">
        <v>43724.467361111114</v>
      </c>
      <c r="K5632" s="33">
        <v>43724.476388888892</v>
      </c>
      <c r="L5632" s="51">
        <f t="shared" si="720"/>
        <v>9.0277777781011537E-3</v>
      </c>
      <c r="M5632" s="31" t="str">
        <f t="shared" si="721"/>
        <v>TRUE</v>
      </c>
      <c r="N5632" s="31" t="s">
        <v>39</v>
      </c>
      <c r="O5632" s="29" t="s">
        <v>2507</v>
      </c>
      <c r="P5632"/>
      <c r="Q5632"/>
      <c r="R5632"/>
      <c r="S5632"/>
      <c r="T5632"/>
      <c r="U5632"/>
      <c r="V5632"/>
      <c r="W5632"/>
    </row>
    <row r="5633" spans="1:23" ht="27" customHeight="1" thickBot="1" x14ac:dyDescent="0.3">
      <c r="A5633" s="97">
        <v>21297</v>
      </c>
      <c r="B5633" s="74">
        <v>5871</v>
      </c>
      <c r="C5633" s="75" t="s">
        <v>43</v>
      </c>
      <c r="D5633" s="76">
        <v>43724.520833333336</v>
      </c>
      <c r="E5633" s="74" t="s">
        <v>41</v>
      </c>
      <c r="F5633" s="33">
        <v>43724.277777777781</v>
      </c>
      <c r="G5633" s="51">
        <f t="shared" si="718"/>
        <v>0.24305555555474712</v>
      </c>
      <c r="H5633" s="31" t="str">
        <f t="shared" si="719"/>
        <v>ACCEPTABLE</v>
      </c>
      <c r="J5633" s="33">
        <v>43724.507638888892</v>
      </c>
      <c r="K5633" s="33">
        <v>43724.51666666667</v>
      </c>
      <c r="L5633" s="51">
        <f t="shared" si="720"/>
        <v>9.0277777781011537E-3</v>
      </c>
      <c r="M5633" s="31" t="str">
        <f t="shared" si="721"/>
        <v>TRUE</v>
      </c>
      <c r="N5633" s="31" t="s">
        <v>41</v>
      </c>
      <c r="O5633" s="29" t="s">
        <v>805</v>
      </c>
      <c r="P5633"/>
      <c r="Q5633"/>
      <c r="R5633"/>
      <c r="S5633"/>
      <c r="T5633"/>
      <c r="U5633"/>
      <c r="V5633"/>
      <c r="W5633"/>
    </row>
    <row r="5634" spans="1:23" ht="27" customHeight="1" thickBot="1" x14ac:dyDescent="0.3">
      <c r="A5634" s="98">
        <v>21300</v>
      </c>
      <c r="B5634" s="78">
        <v>5874</v>
      </c>
      <c r="C5634" s="79" t="s">
        <v>2372</v>
      </c>
      <c r="D5634" s="80">
        <v>43725.267361111109</v>
      </c>
      <c r="E5634" s="78" t="s">
        <v>41</v>
      </c>
      <c r="F5634" s="33">
        <v>43725.231944444444</v>
      </c>
      <c r="G5634" s="51">
        <f t="shared" si="718"/>
        <v>3.5416666665696539E-2</v>
      </c>
      <c r="H5634" s="31" t="str">
        <f t="shared" si="719"/>
        <v>TOO LATE</v>
      </c>
      <c r="J5634" s="33">
        <v>43725.256944444445</v>
      </c>
      <c r="K5634" s="33">
        <v>43725.268055555556</v>
      </c>
      <c r="L5634" s="51">
        <f t="shared" si="720"/>
        <v>1.1111111110949423E-2</v>
      </c>
      <c r="M5634" s="31" t="str">
        <f t="shared" si="721"/>
        <v>TRUE</v>
      </c>
      <c r="N5634" s="31" t="s">
        <v>41</v>
      </c>
      <c r="O5634" s="29" t="s">
        <v>2508</v>
      </c>
      <c r="P5634"/>
      <c r="Q5634"/>
      <c r="R5634"/>
      <c r="S5634"/>
      <c r="T5634"/>
      <c r="U5634"/>
      <c r="V5634"/>
      <c r="W5634"/>
    </row>
    <row r="5635" spans="1:23" ht="27" customHeight="1" thickBot="1" x14ac:dyDescent="0.3">
      <c r="A5635" s="98">
        <v>21300</v>
      </c>
      <c r="B5635" s="78">
        <v>5875</v>
      </c>
      <c r="C5635" s="79" t="s">
        <v>2314</v>
      </c>
      <c r="D5635" s="80">
        <v>43725.302083333336</v>
      </c>
      <c r="E5635" s="78" t="s">
        <v>39</v>
      </c>
      <c r="F5635" s="33">
        <v>43725.231944444444</v>
      </c>
      <c r="G5635" s="51">
        <f t="shared" si="718"/>
        <v>7.013888889196096E-2</v>
      </c>
      <c r="H5635" s="31" t="str">
        <f t="shared" si="719"/>
        <v>ACCEPTABLE</v>
      </c>
      <c r="J5635" s="33">
        <v>43725.297222222223</v>
      </c>
      <c r="K5635" s="33">
        <v>43725.305555555555</v>
      </c>
      <c r="L5635" s="51">
        <f t="shared" si="720"/>
        <v>8.333333331393078E-3</v>
      </c>
      <c r="M5635" s="31" t="str">
        <f t="shared" si="721"/>
        <v>TRUE</v>
      </c>
      <c r="N5635" s="31" t="s">
        <v>39</v>
      </c>
      <c r="O5635" s="29" t="s">
        <v>398</v>
      </c>
      <c r="P5635"/>
      <c r="Q5635"/>
      <c r="R5635"/>
      <c r="S5635"/>
      <c r="T5635"/>
      <c r="U5635"/>
      <c r="V5635"/>
      <c r="W5635"/>
    </row>
    <row r="5636" spans="1:23" ht="27" customHeight="1" thickBot="1" x14ac:dyDescent="0.3">
      <c r="A5636" s="98">
        <v>21297</v>
      </c>
      <c r="B5636" s="78">
        <v>5876</v>
      </c>
      <c r="C5636" s="79" t="s">
        <v>98</v>
      </c>
      <c r="D5636" s="80">
        <v>43725.652777777781</v>
      </c>
      <c r="E5636" s="78" t="s">
        <v>41</v>
      </c>
      <c r="F5636" s="33">
        <v>43725.626388888886</v>
      </c>
      <c r="G5636" s="51">
        <f t="shared" si="718"/>
        <v>2.6388888894871343E-2</v>
      </c>
      <c r="H5636" s="31" t="str">
        <f t="shared" si="719"/>
        <v>TOO LATE</v>
      </c>
      <c r="J5636" s="33">
        <v>43725.654166666667</v>
      </c>
      <c r="K5636" s="33">
        <v>43725.662499999999</v>
      </c>
      <c r="L5636" s="51">
        <f t="shared" si="720"/>
        <v>8.333333331393078E-3</v>
      </c>
      <c r="M5636" s="31" t="str">
        <f t="shared" si="721"/>
        <v>TRUE</v>
      </c>
      <c r="N5636" s="31" t="s">
        <v>41</v>
      </c>
      <c r="O5636" s="29" t="s">
        <v>398</v>
      </c>
      <c r="P5636"/>
      <c r="Q5636"/>
      <c r="R5636"/>
      <c r="S5636"/>
      <c r="T5636"/>
      <c r="U5636"/>
      <c r="V5636"/>
      <c r="W5636"/>
    </row>
    <row r="5637" spans="1:23" ht="27" customHeight="1" thickBot="1" x14ac:dyDescent="0.3">
      <c r="A5637" s="98">
        <v>21297</v>
      </c>
      <c r="B5637" s="78">
        <v>5877</v>
      </c>
      <c r="C5637" s="79" t="s">
        <v>2314</v>
      </c>
      <c r="D5637" s="80">
        <v>43725.680555555555</v>
      </c>
      <c r="E5637" s="78" t="s">
        <v>39</v>
      </c>
      <c r="F5637" s="33">
        <v>43725.626388888886</v>
      </c>
      <c r="G5637" s="51">
        <f t="shared" si="718"/>
        <v>5.4166666668606922E-2</v>
      </c>
      <c r="H5637" s="31" t="str">
        <f t="shared" si="719"/>
        <v>ACCEPTABLE</v>
      </c>
      <c r="J5637" s="33">
        <v>43725.685416666667</v>
      </c>
      <c r="K5637" s="33">
        <v>43725.696527777778</v>
      </c>
      <c r="L5637" s="51">
        <f t="shared" si="720"/>
        <v>1.1111111110949423E-2</v>
      </c>
      <c r="M5637" s="31" t="str">
        <f t="shared" si="721"/>
        <v>TRUE</v>
      </c>
      <c r="N5637" s="31" t="s">
        <v>39</v>
      </c>
      <c r="O5637" s="29" t="s">
        <v>1942</v>
      </c>
      <c r="P5637"/>
      <c r="Q5637"/>
      <c r="R5637"/>
      <c r="S5637"/>
      <c r="T5637"/>
      <c r="U5637"/>
      <c r="V5637"/>
      <c r="W5637"/>
    </row>
    <row r="5638" spans="1:23" ht="27" customHeight="1" thickBot="1" x14ac:dyDescent="0.3">
      <c r="A5638" s="98">
        <v>21298</v>
      </c>
      <c r="B5638" s="78">
        <v>5878</v>
      </c>
      <c r="C5638" s="79" t="s">
        <v>53</v>
      </c>
      <c r="D5638" s="80">
        <v>43725.694444444445</v>
      </c>
      <c r="E5638" s="78" t="s">
        <v>41</v>
      </c>
      <c r="F5638" s="33">
        <v>43725.626388888886</v>
      </c>
      <c r="G5638" s="51">
        <f t="shared" si="718"/>
        <v>6.805555555911269E-2</v>
      </c>
      <c r="H5638" s="31" t="str">
        <f t="shared" si="719"/>
        <v>ACCEPTABLE</v>
      </c>
      <c r="J5638" s="33">
        <v>43725.710416666669</v>
      </c>
      <c r="K5638" s="33">
        <v>43725.719444444447</v>
      </c>
      <c r="L5638" s="51">
        <f t="shared" si="720"/>
        <v>9.0277777781011537E-3</v>
      </c>
      <c r="M5638" s="31" t="str">
        <f t="shared" si="721"/>
        <v>TRUE</v>
      </c>
      <c r="N5638" s="31" t="s">
        <v>41</v>
      </c>
      <c r="O5638" s="29" t="s">
        <v>812</v>
      </c>
      <c r="P5638"/>
      <c r="Q5638"/>
      <c r="R5638"/>
      <c r="S5638"/>
      <c r="T5638"/>
      <c r="U5638"/>
      <c r="V5638"/>
      <c r="W5638"/>
    </row>
    <row r="5639" spans="1:23" ht="27" customHeight="1" thickBot="1" x14ac:dyDescent="0.3">
      <c r="A5639" s="98">
        <v>21298</v>
      </c>
      <c r="B5639" s="78">
        <v>5879</v>
      </c>
      <c r="C5639" s="79" t="s">
        <v>178</v>
      </c>
      <c r="D5639" s="80">
        <v>43725.739583333336</v>
      </c>
      <c r="E5639" s="78" t="s">
        <v>39</v>
      </c>
      <c r="F5639" s="33">
        <v>43725.626388888886</v>
      </c>
      <c r="G5639" s="51">
        <f t="shared" si="718"/>
        <v>0.11319444444961846</v>
      </c>
      <c r="H5639" s="31" t="str">
        <f t="shared" si="719"/>
        <v>ACCEPTABLE</v>
      </c>
      <c r="J5639" s="33">
        <v>43725.76666666667</v>
      </c>
      <c r="K5639" s="33">
        <v>43725.775000000001</v>
      </c>
      <c r="L5639" s="51">
        <f t="shared" si="720"/>
        <v>8.333333331393078E-3</v>
      </c>
      <c r="M5639" s="31" t="str">
        <f t="shared" si="721"/>
        <v>TRUE</v>
      </c>
      <c r="N5639" s="31" t="s">
        <v>39</v>
      </c>
      <c r="O5639" s="29" t="s">
        <v>44</v>
      </c>
      <c r="P5639"/>
      <c r="Q5639"/>
      <c r="R5639"/>
      <c r="S5639"/>
      <c r="T5639"/>
      <c r="U5639"/>
      <c r="V5639"/>
      <c r="W5639"/>
    </row>
    <row r="5640" spans="1:23" ht="27" customHeight="1" thickBot="1" x14ac:dyDescent="0.3">
      <c r="A5640" s="97">
        <v>21301</v>
      </c>
      <c r="B5640" s="74">
        <v>5880</v>
      </c>
      <c r="C5640" s="75" t="s">
        <v>2372</v>
      </c>
      <c r="D5640" s="76">
        <v>43725.777777777781</v>
      </c>
      <c r="E5640" s="74" t="s">
        <v>41</v>
      </c>
      <c r="F5640" s="33">
        <v>43725.231944444444</v>
      </c>
      <c r="G5640" s="51">
        <f t="shared" si="718"/>
        <v>0.54583333333721384</v>
      </c>
      <c r="H5640" s="31" t="str">
        <f t="shared" si="719"/>
        <v>ACCEPTABLE</v>
      </c>
      <c r="J5640" s="33">
        <v>43725.790277777778</v>
      </c>
      <c r="K5640" s="33">
        <v>43725.801388888889</v>
      </c>
      <c r="L5640" s="51">
        <f t="shared" si="720"/>
        <v>1.1111111110949423E-2</v>
      </c>
      <c r="M5640" s="31" t="str">
        <f t="shared" si="721"/>
        <v>TRUE</v>
      </c>
      <c r="N5640" s="31" t="s">
        <v>41</v>
      </c>
      <c r="O5640" s="29" t="s">
        <v>1694</v>
      </c>
      <c r="P5640"/>
      <c r="Q5640"/>
      <c r="R5640"/>
      <c r="S5640"/>
      <c r="T5640"/>
      <c r="U5640"/>
      <c r="V5640"/>
      <c r="W5640"/>
    </row>
    <row r="5641" spans="1:23" ht="27" customHeight="1" thickBot="1" x14ac:dyDescent="0.3">
      <c r="A5641" s="97">
        <v>21301</v>
      </c>
      <c r="B5641" s="74">
        <v>5881</v>
      </c>
      <c r="C5641" s="75" t="s">
        <v>98</v>
      </c>
      <c r="D5641" s="76">
        <v>43725.8125</v>
      </c>
      <c r="E5641" s="74" t="s">
        <v>39</v>
      </c>
      <c r="F5641" s="33">
        <v>43725.231944444444</v>
      </c>
      <c r="G5641" s="51">
        <f t="shared" si="718"/>
        <v>0.58055555555620231</v>
      </c>
      <c r="H5641" s="31" t="str">
        <f t="shared" si="719"/>
        <v>ACCEPTABLE</v>
      </c>
      <c r="J5641" s="33">
        <v>43725.832638888889</v>
      </c>
      <c r="K5641" s="33">
        <v>43725.842361111114</v>
      </c>
      <c r="L5641" s="51">
        <f t="shared" si="720"/>
        <v>9.7222222248092294E-3</v>
      </c>
      <c r="M5641" s="31" t="str">
        <f t="shared" si="721"/>
        <v>TRUE</v>
      </c>
      <c r="N5641" s="31" t="s">
        <v>39</v>
      </c>
      <c r="O5641" s="29" t="s">
        <v>2509</v>
      </c>
      <c r="P5641"/>
      <c r="Q5641"/>
      <c r="R5641"/>
      <c r="S5641"/>
      <c r="T5641"/>
      <c r="U5641"/>
      <c r="V5641"/>
      <c r="W5641"/>
    </row>
    <row r="5642" spans="1:23" ht="27" customHeight="1" thickBot="1" x14ac:dyDescent="0.3">
      <c r="A5642" s="98">
        <v>21298</v>
      </c>
      <c r="B5642" s="78">
        <v>5882</v>
      </c>
      <c r="C5642" s="79" t="s">
        <v>99</v>
      </c>
      <c r="D5642" s="80">
        <v>43726.256944444445</v>
      </c>
      <c r="E5642" s="78" t="s">
        <v>41</v>
      </c>
      <c r="F5642" s="33">
        <v>43726.227777777778</v>
      </c>
      <c r="G5642" s="51">
        <f t="shared" si="718"/>
        <v>2.9166666667151731E-2</v>
      </c>
      <c r="H5642" s="31" t="str">
        <f t="shared" si="719"/>
        <v>TOO LATE</v>
      </c>
      <c r="J5642" s="33">
        <v>43726.257638888892</v>
      </c>
      <c r="K5642" s="33">
        <v>43726.267361111109</v>
      </c>
      <c r="L5642" s="51">
        <f t="shared" si="720"/>
        <v>9.7222222175332718E-3</v>
      </c>
      <c r="M5642" s="31" t="str">
        <f t="shared" si="721"/>
        <v>TRUE</v>
      </c>
      <c r="N5642" s="31" t="s">
        <v>41</v>
      </c>
      <c r="O5642" s="29" t="s">
        <v>2510</v>
      </c>
      <c r="P5642"/>
      <c r="Q5642"/>
      <c r="R5642"/>
      <c r="S5642"/>
      <c r="T5642"/>
      <c r="U5642"/>
      <c r="V5642"/>
      <c r="W5642"/>
    </row>
    <row r="5643" spans="1:23" ht="27" customHeight="1" thickBot="1" x14ac:dyDescent="0.3">
      <c r="A5643" s="98">
        <v>21298</v>
      </c>
      <c r="B5643" s="78">
        <v>5883</v>
      </c>
      <c r="C5643" s="79" t="s">
        <v>2119</v>
      </c>
      <c r="D5643" s="80">
        <v>43726.284722222219</v>
      </c>
      <c r="E5643" s="78" t="s">
        <v>39</v>
      </c>
      <c r="F5643" s="33">
        <v>43726.227777777778</v>
      </c>
      <c r="G5643" s="51">
        <f t="shared" si="718"/>
        <v>5.694444444088731E-2</v>
      </c>
      <c r="H5643" s="31" t="str">
        <f t="shared" si="719"/>
        <v>ACCEPTABLE</v>
      </c>
      <c r="J5643" s="33">
        <v>43726.291666666664</v>
      </c>
      <c r="K5643" s="33">
        <v>43726.302777777775</v>
      </c>
      <c r="L5643" s="51">
        <f t="shared" si="720"/>
        <v>1.1111111110949423E-2</v>
      </c>
      <c r="M5643" s="31" t="str">
        <f t="shared" si="721"/>
        <v>TRUE</v>
      </c>
      <c r="N5643" s="31" t="s">
        <v>39</v>
      </c>
      <c r="O5643" s="29" t="s">
        <v>2492</v>
      </c>
      <c r="P5643"/>
      <c r="Q5643"/>
      <c r="R5643"/>
      <c r="S5643"/>
      <c r="T5643"/>
      <c r="U5643"/>
      <c r="V5643"/>
      <c r="W5643"/>
    </row>
    <row r="5644" spans="1:23" ht="27" customHeight="1" thickBot="1" x14ac:dyDescent="0.3">
      <c r="A5644" s="97">
        <v>21303</v>
      </c>
      <c r="B5644" s="74">
        <v>5886</v>
      </c>
      <c r="C5644" s="75" t="s">
        <v>2290</v>
      </c>
      <c r="D5644" s="76">
        <v>43728.569444444445</v>
      </c>
      <c r="E5644" s="74" t="s">
        <v>41</v>
      </c>
      <c r="F5644" s="33">
        <v>43728.25277777778</v>
      </c>
      <c r="G5644" s="51">
        <f t="shared" si="718"/>
        <v>0.31666666666569654</v>
      </c>
      <c r="H5644" s="31" t="str">
        <f t="shared" si="719"/>
        <v>ACCEPTABLE</v>
      </c>
      <c r="J5644" s="33">
        <v>43728.564583333333</v>
      </c>
      <c r="K5644" s="33">
        <v>43728.576388888891</v>
      </c>
      <c r="L5644" s="51">
        <f t="shared" si="720"/>
        <v>1.1805555557657499E-2</v>
      </c>
      <c r="M5644" s="31" t="str">
        <f t="shared" si="721"/>
        <v>TRUE</v>
      </c>
      <c r="N5644" s="31" t="s">
        <v>41</v>
      </c>
      <c r="O5644" s="29" t="s">
        <v>2511</v>
      </c>
      <c r="P5644"/>
      <c r="Q5644"/>
      <c r="R5644"/>
      <c r="S5644"/>
      <c r="T5644"/>
      <c r="U5644"/>
      <c r="V5644"/>
      <c r="W5644"/>
    </row>
    <row r="5645" spans="1:23" ht="27" customHeight="1" thickBot="1" x14ac:dyDescent="0.3">
      <c r="A5645" s="97">
        <v>21303</v>
      </c>
      <c r="B5645" s="74">
        <v>5887</v>
      </c>
      <c r="C5645" s="75" t="s">
        <v>99</v>
      </c>
      <c r="D5645" s="76">
        <v>43728.604166666664</v>
      </c>
      <c r="E5645" s="74" t="s">
        <v>39</v>
      </c>
      <c r="F5645" s="33">
        <v>43728.25277777778</v>
      </c>
      <c r="G5645" s="51">
        <f t="shared" si="718"/>
        <v>0.351388888884685</v>
      </c>
      <c r="H5645" s="31" t="str">
        <f t="shared" si="719"/>
        <v>ACCEPTABLE</v>
      </c>
      <c r="J5645" s="33">
        <v>43728.6</v>
      </c>
      <c r="K5645" s="33">
        <v>43728.609722222223</v>
      </c>
      <c r="L5645" s="51">
        <f t="shared" si="720"/>
        <v>9.7222222248092294E-3</v>
      </c>
      <c r="M5645" s="31" t="str">
        <f t="shared" si="721"/>
        <v>TRUE</v>
      </c>
      <c r="N5645" s="31" t="s">
        <v>39</v>
      </c>
      <c r="O5645" s="29" t="s">
        <v>2512</v>
      </c>
      <c r="P5645"/>
      <c r="Q5645"/>
      <c r="R5645"/>
      <c r="S5645"/>
      <c r="T5645"/>
      <c r="U5645"/>
      <c r="V5645"/>
      <c r="W5645"/>
    </row>
    <row r="5646" spans="1:23" ht="27" customHeight="1" thickBot="1" x14ac:dyDescent="0.3">
      <c r="A5646" s="98">
        <v>21303</v>
      </c>
      <c r="B5646" s="78">
        <v>5888</v>
      </c>
      <c r="C5646" s="79" t="s">
        <v>99</v>
      </c>
      <c r="D5646" s="80">
        <v>43729.673611111109</v>
      </c>
      <c r="E5646" s="78" t="s">
        <v>41</v>
      </c>
      <c r="F5646" s="33">
        <v>43729.642361111109</v>
      </c>
      <c r="G5646" s="51">
        <f t="shared" si="718"/>
        <v>3.125E-2</v>
      </c>
      <c r="H5646" s="31" t="str">
        <f t="shared" si="719"/>
        <v>TOO LATE</v>
      </c>
      <c r="J5646" s="33">
        <v>43729.686111111114</v>
      </c>
      <c r="K5646" s="33">
        <v>43729.694444444445</v>
      </c>
      <c r="L5646" s="51">
        <f t="shared" si="720"/>
        <v>8.333333331393078E-3</v>
      </c>
      <c r="M5646" s="31" t="str">
        <f t="shared" si="721"/>
        <v>TRUE</v>
      </c>
      <c r="N5646" s="31" t="s">
        <v>41</v>
      </c>
      <c r="O5646" s="29" t="s">
        <v>1565</v>
      </c>
      <c r="P5646"/>
      <c r="Q5646"/>
      <c r="R5646"/>
      <c r="S5646"/>
      <c r="T5646"/>
      <c r="U5646"/>
      <c r="V5646"/>
      <c r="W5646"/>
    </row>
    <row r="5647" spans="1:23" ht="27" customHeight="1" thickBot="1" x14ac:dyDescent="0.3">
      <c r="A5647" s="98">
        <v>21303</v>
      </c>
      <c r="B5647" s="78">
        <v>5889</v>
      </c>
      <c r="C5647" s="79" t="s">
        <v>2290</v>
      </c>
      <c r="D5647" s="80">
        <v>43729.701388888891</v>
      </c>
      <c r="E5647" s="78" t="s">
        <v>39</v>
      </c>
      <c r="F5647" s="33">
        <v>43729.642361111109</v>
      </c>
      <c r="G5647" s="51">
        <f t="shared" si="718"/>
        <v>5.9027777781011537E-2</v>
      </c>
      <c r="H5647" s="31" t="str">
        <f t="shared" si="719"/>
        <v>ACCEPTABLE</v>
      </c>
      <c r="J5647" s="33">
        <v>43729.711111111108</v>
      </c>
      <c r="K5647" s="33">
        <v>43729.723611111112</v>
      </c>
      <c r="L5647" s="51">
        <f t="shared" si="720"/>
        <v>1.2500000004365575E-2</v>
      </c>
      <c r="M5647" s="31" t="str">
        <f t="shared" si="721"/>
        <v>TRUE</v>
      </c>
      <c r="N5647" s="31" t="s">
        <v>39</v>
      </c>
      <c r="O5647" s="29" t="s">
        <v>2513</v>
      </c>
      <c r="P5647"/>
      <c r="Q5647"/>
      <c r="R5647"/>
      <c r="S5647"/>
      <c r="T5647"/>
      <c r="U5647"/>
      <c r="V5647"/>
      <c r="W5647"/>
    </row>
    <row r="5648" spans="1:23" ht="27" customHeight="1" thickBot="1" x14ac:dyDescent="0.3">
      <c r="A5648" s="98">
        <v>21304</v>
      </c>
      <c r="B5648" s="78">
        <v>5890</v>
      </c>
      <c r="C5648" s="79" t="s">
        <v>2119</v>
      </c>
      <c r="D5648" s="80">
        <v>43731.715277777781</v>
      </c>
      <c r="E5648" s="78" t="s">
        <v>41</v>
      </c>
      <c r="F5648" s="33">
        <v>43731.324305555558</v>
      </c>
      <c r="G5648" s="51">
        <f t="shared" si="718"/>
        <v>0.39097222222335404</v>
      </c>
      <c r="H5648" s="31" t="str">
        <f t="shared" si="719"/>
        <v>ACCEPTABLE</v>
      </c>
      <c r="J5648" s="33">
        <v>43731.705555555556</v>
      </c>
      <c r="K5648" s="33">
        <v>43731.71597222222</v>
      </c>
      <c r="L5648" s="51">
        <f t="shared" si="720"/>
        <v>1.0416666664241347E-2</v>
      </c>
      <c r="M5648" s="31" t="str">
        <f t="shared" si="721"/>
        <v>TRUE</v>
      </c>
      <c r="N5648" s="31" t="s">
        <v>41</v>
      </c>
      <c r="O5648" s="29" t="s">
        <v>2514</v>
      </c>
      <c r="P5648"/>
      <c r="Q5648"/>
      <c r="R5648"/>
      <c r="S5648"/>
      <c r="T5648"/>
      <c r="U5648"/>
      <c r="V5648"/>
      <c r="W5648"/>
    </row>
    <row r="5649" spans="1:23" ht="27" customHeight="1" thickBot="1" x14ac:dyDescent="0.3">
      <c r="A5649" s="98">
        <v>21304</v>
      </c>
      <c r="B5649" s="78">
        <v>5891</v>
      </c>
      <c r="C5649" s="79" t="s">
        <v>99</v>
      </c>
      <c r="D5649" s="80">
        <v>43731.75</v>
      </c>
      <c r="E5649" s="78" t="s">
        <v>39</v>
      </c>
      <c r="F5649" s="33">
        <v>43731.324305555558</v>
      </c>
      <c r="G5649" s="51">
        <f t="shared" si="718"/>
        <v>0.4256944444423425</v>
      </c>
      <c r="H5649" s="31" t="str">
        <f t="shared" si="719"/>
        <v>ACCEPTABLE</v>
      </c>
      <c r="J5649" s="33">
        <v>43731.739583333336</v>
      </c>
      <c r="K5649" s="33">
        <v>43731.747916666667</v>
      </c>
      <c r="L5649" s="51">
        <f t="shared" si="720"/>
        <v>8.333333331393078E-3</v>
      </c>
      <c r="M5649" s="31" t="str">
        <f t="shared" si="721"/>
        <v>TRUE</v>
      </c>
      <c r="N5649" s="31" t="s">
        <v>39</v>
      </c>
      <c r="O5649" s="29" t="s">
        <v>2515</v>
      </c>
      <c r="P5649"/>
      <c r="Q5649"/>
      <c r="R5649"/>
      <c r="S5649"/>
      <c r="T5649"/>
      <c r="U5649"/>
      <c r="V5649"/>
      <c r="W5649"/>
    </row>
    <row r="5650" spans="1:23" ht="27" customHeight="1" thickBot="1" x14ac:dyDescent="0.3">
      <c r="A5650" s="97">
        <v>21306</v>
      </c>
      <c r="B5650" s="74">
        <v>5892</v>
      </c>
      <c r="C5650" s="75" t="s">
        <v>2372</v>
      </c>
      <c r="D5650" s="76">
        <v>43732.444444444445</v>
      </c>
      <c r="E5650" s="74" t="s">
        <v>41</v>
      </c>
      <c r="F5650" s="33">
        <v>43732.302777777775</v>
      </c>
      <c r="G5650" s="51">
        <f t="shared" si="718"/>
        <v>0.14166666667006211</v>
      </c>
      <c r="H5650" s="31" t="str">
        <f t="shared" si="719"/>
        <v>ACCEPTABLE</v>
      </c>
      <c r="J5650" s="33">
        <v>43732.415972222225</v>
      </c>
      <c r="K5650" s="33">
        <v>43732.427083333336</v>
      </c>
      <c r="L5650" s="51">
        <f t="shared" si="720"/>
        <v>1.1111111110949423E-2</v>
      </c>
      <c r="M5650" s="31" t="str">
        <f t="shared" si="721"/>
        <v>TRUE</v>
      </c>
      <c r="N5650" s="31" t="s">
        <v>41</v>
      </c>
      <c r="O5650" s="29" t="s">
        <v>2516</v>
      </c>
      <c r="P5650"/>
      <c r="Q5650"/>
      <c r="R5650"/>
      <c r="S5650"/>
      <c r="T5650"/>
      <c r="U5650"/>
      <c r="V5650"/>
      <c r="W5650"/>
    </row>
    <row r="5651" spans="1:23" ht="27" customHeight="1" thickBot="1" x14ac:dyDescent="0.3">
      <c r="A5651" s="97">
        <v>21306</v>
      </c>
      <c r="B5651" s="74">
        <v>5893</v>
      </c>
      <c r="C5651" s="75" t="s">
        <v>98</v>
      </c>
      <c r="D5651" s="76">
        <v>43732.472222222219</v>
      </c>
      <c r="E5651" s="74" t="s">
        <v>39</v>
      </c>
      <c r="F5651" s="33">
        <v>43732.302777777775</v>
      </c>
      <c r="G5651" s="51">
        <f t="shared" si="718"/>
        <v>0.16944444444379769</v>
      </c>
      <c r="H5651" s="31" t="str">
        <f t="shared" si="719"/>
        <v>ACCEPTABLE</v>
      </c>
      <c r="J5651" s="33">
        <v>43732.459722222222</v>
      </c>
      <c r="K5651" s="33">
        <v>43732.46875</v>
      </c>
      <c r="L5651" s="51">
        <f t="shared" si="720"/>
        <v>9.0277777781011537E-3</v>
      </c>
      <c r="M5651" s="31" t="str">
        <f t="shared" si="721"/>
        <v>TRUE</v>
      </c>
      <c r="N5651" s="31" t="s">
        <v>39</v>
      </c>
      <c r="O5651" s="29" t="s">
        <v>398</v>
      </c>
      <c r="P5651"/>
      <c r="Q5651"/>
      <c r="R5651"/>
      <c r="S5651"/>
      <c r="T5651"/>
      <c r="U5651"/>
      <c r="V5651"/>
      <c r="W5651"/>
    </row>
    <row r="5652" spans="1:23" ht="27" customHeight="1" thickBot="1" x14ac:dyDescent="0.3">
      <c r="A5652" s="98">
        <v>21307</v>
      </c>
      <c r="B5652" s="78">
        <v>5896</v>
      </c>
      <c r="C5652" s="79" t="s">
        <v>1997</v>
      </c>
      <c r="D5652" s="80">
        <v>43733.298611111109</v>
      </c>
      <c r="E5652" s="78" t="s">
        <v>41</v>
      </c>
      <c r="F5652" s="33">
        <v>43733.23541666667</v>
      </c>
      <c r="G5652" s="51">
        <f t="shared" si="718"/>
        <v>6.3194444439432118E-2</v>
      </c>
      <c r="H5652" s="31" t="str">
        <f t="shared" si="719"/>
        <v>ACCEPTABLE</v>
      </c>
      <c r="J5652" s="33">
        <v>43733.326388888891</v>
      </c>
      <c r="K5652" s="33">
        <v>43733.334722222222</v>
      </c>
      <c r="L5652" s="51">
        <f t="shared" si="720"/>
        <v>8.333333331393078E-3</v>
      </c>
      <c r="M5652" s="31" t="str">
        <f t="shared" si="721"/>
        <v>TRUE</v>
      </c>
      <c r="N5652" s="31" t="s">
        <v>41</v>
      </c>
      <c r="O5652" s="29" t="s">
        <v>2517</v>
      </c>
      <c r="P5652"/>
      <c r="Q5652"/>
      <c r="R5652"/>
      <c r="S5652"/>
      <c r="T5652"/>
      <c r="U5652"/>
      <c r="V5652"/>
      <c r="W5652"/>
    </row>
    <row r="5653" spans="1:23" ht="27" customHeight="1" thickBot="1" x14ac:dyDescent="0.3">
      <c r="A5653" s="98">
        <v>21304</v>
      </c>
      <c r="B5653" s="78">
        <v>5897</v>
      </c>
      <c r="C5653" s="79" t="s">
        <v>1997</v>
      </c>
      <c r="D5653" s="80">
        <v>43733.347222222219</v>
      </c>
      <c r="E5653" s="78" t="s">
        <v>39</v>
      </c>
      <c r="F5653" s="33">
        <v>43733.23541666667</v>
      </c>
      <c r="G5653" s="51">
        <f t="shared" si="718"/>
        <v>0.11180555554892635</v>
      </c>
      <c r="H5653" s="31" t="str">
        <f t="shared" si="719"/>
        <v>ACCEPTABLE</v>
      </c>
      <c r="J5653" s="33">
        <v>43733.350694444445</v>
      </c>
      <c r="K5653" s="33">
        <v>43733.366666666669</v>
      </c>
      <c r="L5653" s="51">
        <f t="shared" si="720"/>
        <v>1.5972222223354038E-2</v>
      </c>
      <c r="M5653" s="31" t="str">
        <f t="shared" si="721"/>
        <v>TRUE</v>
      </c>
      <c r="N5653" s="31" t="s">
        <v>39</v>
      </c>
      <c r="O5653" s="29" t="s">
        <v>2518</v>
      </c>
      <c r="P5653"/>
      <c r="Q5653"/>
      <c r="R5653"/>
      <c r="S5653"/>
      <c r="T5653"/>
      <c r="U5653"/>
      <c r="V5653"/>
      <c r="W5653"/>
    </row>
    <row r="5654" spans="1:23" ht="27" customHeight="1" thickBot="1" x14ac:dyDescent="0.3">
      <c r="A5654" s="98">
        <v>21308</v>
      </c>
      <c r="B5654" s="78">
        <v>5899</v>
      </c>
      <c r="C5654" s="79" t="s">
        <v>2372</v>
      </c>
      <c r="D5654" s="80">
        <v>43733.392361111109</v>
      </c>
      <c r="E5654" s="78" t="s">
        <v>41</v>
      </c>
      <c r="F5654" s="33">
        <v>43733.23541666667</v>
      </c>
      <c r="G5654" s="51">
        <f t="shared" ref="G5654:G5671" si="722">IF(D5654="","",D5654-F5654)</f>
        <v>0.15694444443943212</v>
      </c>
      <c r="H5654" s="31" t="str">
        <f t="shared" ref="H5654:H5671" si="723">IF(D5654-F5654&lt;0,"TOO LATE",IF(G5654="","",IF(OR(DAY(D5654-F5654)&gt;1,AND(HOUR(D5654-F5654)&gt;HOUR("0:59"),(SIGN(D5654-F5654)=1))),"ACCEPTABLE","TOO LATE")))</f>
        <v>ACCEPTABLE</v>
      </c>
      <c r="J5654" s="33">
        <v>43733.390972222223</v>
      </c>
      <c r="K5654" s="33">
        <v>43733.400694444441</v>
      </c>
      <c r="L5654" s="51">
        <f t="shared" si="720"/>
        <v>9.7222222175332718E-3</v>
      </c>
      <c r="M5654" s="31" t="str">
        <f t="shared" si="721"/>
        <v>TRUE</v>
      </c>
      <c r="N5654" s="31" t="s">
        <v>41</v>
      </c>
      <c r="O5654" s="29" t="s">
        <v>2056</v>
      </c>
      <c r="P5654"/>
      <c r="Q5654"/>
      <c r="R5654"/>
      <c r="S5654"/>
      <c r="T5654"/>
      <c r="U5654"/>
      <c r="V5654"/>
      <c r="W5654"/>
    </row>
    <row r="5655" spans="1:23" ht="27" customHeight="1" thickBot="1" x14ac:dyDescent="0.3">
      <c r="A5655" s="97">
        <v>21307</v>
      </c>
      <c r="B5655" s="74">
        <v>5900</v>
      </c>
      <c r="C5655" s="75" t="s">
        <v>1997</v>
      </c>
      <c r="D5655" s="76">
        <v>43733.454861111109</v>
      </c>
      <c r="E5655" s="74" t="s">
        <v>41</v>
      </c>
      <c r="F5655" s="33">
        <v>43733.354861111111</v>
      </c>
      <c r="G5655" s="51">
        <f t="shared" si="722"/>
        <v>9.9999999998544808E-2</v>
      </c>
      <c r="H5655" s="31" t="str">
        <f t="shared" si="723"/>
        <v>ACCEPTABLE</v>
      </c>
      <c r="J5655" s="33">
        <v>43733.430555555555</v>
      </c>
      <c r="K5655" s="33">
        <v>43733.442361111112</v>
      </c>
      <c r="L5655" s="51">
        <f t="shared" si="720"/>
        <v>1.1805555557657499E-2</v>
      </c>
      <c r="M5655" s="31" t="str">
        <f t="shared" si="721"/>
        <v>TRUE</v>
      </c>
      <c r="N5655" s="31" t="s">
        <v>128</v>
      </c>
      <c r="O5655" s="29" t="s">
        <v>2519</v>
      </c>
      <c r="P5655"/>
      <c r="Q5655"/>
      <c r="R5655"/>
      <c r="S5655"/>
      <c r="T5655"/>
      <c r="U5655"/>
      <c r="V5655"/>
      <c r="W5655"/>
    </row>
    <row r="5656" spans="1:23" ht="27" customHeight="1" thickBot="1" x14ac:dyDescent="0.3">
      <c r="A5656" s="97">
        <v>21309</v>
      </c>
      <c r="B5656" s="74">
        <v>5901</v>
      </c>
      <c r="C5656" s="75" t="s">
        <v>2372</v>
      </c>
      <c r="D5656" s="76">
        <v>43733.46875</v>
      </c>
      <c r="E5656" s="74" t="s">
        <v>41</v>
      </c>
      <c r="F5656" s="33">
        <v>43733.354861111111</v>
      </c>
      <c r="G5656" s="51">
        <f t="shared" si="722"/>
        <v>0.11388888888905058</v>
      </c>
      <c r="H5656" s="31" t="str">
        <f t="shared" si="723"/>
        <v>ACCEPTABLE</v>
      </c>
      <c r="J5656" s="33">
        <v>43733.490972222222</v>
      </c>
      <c r="K5656" s="33">
        <v>43733.5</v>
      </c>
      <c r="L5656" s="51">
        <f t="shared" si="720"/>
        <v>9.0277777781011537E-3</v>
      </c>
      <c r="M5656" s="31" t="str">
        <f t="shared" si="721"/>
        <v>TRUE</v>
      </c>
      <c r="N5656" s="31" t="s">
        <v>41</v>
      </c>
      <c r="O5656" s="29" t="s">
        <v>1962</v>
      </c>
      <c r="P5656"/>
      <c r="Q5656"/>
      <c r="R5656"/>
      <c r="S5656"/>
      <c r="T5656"/>
      <c r="U5656"/>
      <c r="V5656"/>
      <c r="W5656"/>
    </row>
    <row r="5657" spans="1:23" ht="27" customHeight="1" thickBot="1" x14ac:dyDescent="0.3">
      <c r="A5657" s="97">
        <v>21309</v>
      </c>
      <c r="B5657" s="74">
        <v>5902</v>
      </c>
      <c r="C5657" s="75" t="s">
        <v>2521</v>
      </c>
      <c r="D5657" s="76">
        <v>43733.489583333336</v>
      </c>
      <c r="E5657" s="74" t="s">
        <v>39</v>
      </c>
      <c r="F5657" s="33">
        <v>43733.354861111111</v>
      </c>
      <c r="G5657" s="51">
        <f t="shared" si="722"/>
        <v>0.13472222222480923</v>
      </c>
      <c r="H5657" s="31" t="str">
        <f t="shared" si="723"/>
        <v>ACCEPTABLE</v>
      </c>
      <c r="J5657" s="33">
        <v>43733.515277777777</v>
      </c>
      <c r="K5657" s="33">
        <v>43733.525694444441</v>
      </c>
      <c r="L5657" s="51">
        <f t="shared" si="720"/>
        <v>1.0416666664241347E-2</v>
      </c>
      <c r="M5657" s="31" t="str">
        <f t="shared" si="721"/>
        <v>TRUE</v>
      </c>
      <c r="N5657" s="31" t="s">
        <v>39</v>
      </c>
      <c r="O5657" s="29" t="s">
        <v>1962</v>
      </c>
      <c r="P5657"/>
      <c r="Q5657"/>
      <c r="R5657"/>
      <c r="S5657"/>
      <c r="T5657"/>
      <c r="U5657"/>
      <c r="V5657"/>
      <c r="W5657"/>
    </row>
    <row r="5658" spans="1:23" ht="27" customHeight="1" thickBot="1" x14ac:dyDescent="0.3">
      <c r="A5658" s="97">
        <v>21308</v>
      </c>
      <c r="B5658" s="74">
        <v>5903</v>
      </c>
      <c r="C5658" s="75" t="s">
        <v>98</v>
      </c>
      <c r="D5658" s="76">
        <v>43734.236111111109</v>
      </c>
      <c r="E5658" s="74" t="s">
        <v>41</v>
      </c>
      <c r="F5658" s="33">
        <v>43733.699305555558</v>
      </c>
      <c r="G5658" s="51">
        <f t="shared" si="722"/>
        <v>0.53680555555183673</v>
      </c>
      <c r="H5658" s="31" t="str">
        <f t="shared" si="723"/>
        <v>ACCEPTABLE</v>
      </c>
      <c r="J5658" s="33">
        <v>43734.246527777781</v>
      </c>
      <c r="K5658" s="33">
        <v>43734.255555555559</v>
      </c>
      <c r="L5658" s="51">
        <f t="shared" ref="L5658:L5671" si="724">IF(OR(K5658="",J5658=""), "Incomplete Data", K5658-J5658)</f>
        <v>9.0277777781011537E-3</v>
      </c>
      <c r="M5658" s="31" t="str">
        <f t="shared" ref="M5658:M5671" si="725">_xlfn.IFS(OR(J5658=0,K5658=0,L5658=""), "Incomplete Data", OR(L5658&gt;$M$5,L5658&lt;-$M$5),"FALSE",  OR(L5658&lt;=$M$5,L5658&gt;-$M$5), "TRUE")</f>
        <v>TRUE</v>
      </c>
      <c r="N5658" s="31" t="s">
        <v>41</v>
      </c>
      <c r="O5658" s="29" t="s">
        <v>398</v>
      </c>
      <c r="P5658"/>
      <c r="Q5658"/>
      <c r="R5658"/>
      <c r="S5658"/>
      <c r="T5658"/>
      <c r="U5658"/>
      <c r="V5658"/>
      <c r="W5658"/>
    </row>
    <row r="5659" spans="1:23" ht="27" customHeight="1" thickBot="1" x14ac:dyDescent="0.3">
      <c r="A5659" s="98">
        <v>21308</v>
      </c>
      <c r="B5659" s="78">
        <v>5904</v>
      </c>
      <c r="C5659" s="79" t="s">
        <v>2372</v>
      </c>
      <c r="D5659" s="80">
        <v>43734.267361111109</v>
      </c>
      <c r="E5659" s="78" t="s">
        <v>39</v>
      </c>
      <c r="F5659" s="33">
        <v>43734.261111111111</v>
      </c>
      <c r="G5659" s="51">
        <f t="shared" si="722"/>
        <v>6.2499999985448085E-3</v>
      </c>
      <c r="H5659" s="31" t="str">
        <f t="shared" si="723"/>
        <v>TOO LATE</v>
      </c>
      <c r="J5659" s="33">
        <v>43734.274305555555</v>
      </c>
      <c r="K5659" s="33">
        <v>43734.286111111112</v>
      </c>
      <c r="L5659" s="51">
        <f t="shared" si="724"/>
        <v>1.1805555557657499E-2</v>
      </c>
      <c r="M5659" s="31" t="str">
        <f t="shared" si="725"/>
        <v>TRUE</v>
      </c>
      <c r="N5659" s="31" t="s">
        <v>39</v>
      </c>
      <c r="O5659" s="29" t="s">
        <v>2055</v>
      </c>
      <c r="P5659"/>
      <c r="Q5659"/>
      <c r="R5659"/>
      <c r="S5659"/>
      <c r="T5659"/>
      <c r="U5659"/>
      <c r="V5659"/>
      <c r="W5659"/>
    </row>
    <row r="5660" spans="1:23" ht="27" customHeight="1" thickBot="1" x14ac:dyDescent="0.3">
      <c r="A5660" s="97">
        <v>21310</v>
      </c>
      <c r="B5660" s="74">
        <v>5905</v>
      </c>
      <c r="C5660" s="75" t="s">
        <v>1997</v>
      </c>
      <c r="D5660" s="76">
        <v>43734.486111111109</v>
      </c>
      <c r="E5660" s="74" t="s">
        <v>41</v>
      </c>
      <c r="F5660" s="33">
        <v>43734.261111111111</v>
      </c>
      <c r="G5660" s="51">
        <f t="shared" si="722"/>
        <v>0.22499999999854481</v>
      </c>
      <c r="H5660" s="31" t="str">
        <f t="shared" si="723"/>
        <v>ACCEPTABLE</v>
      </c>
      <c r="J5660" s="33">
        <v>43734.477777777778</v>
      </c>
      <c r="K5660" s="33">
        <v>43734.489583333336</v>
      </c>
      <c r="L5660" s="51">
        <f t="shared" si="724"/>
        <v>1.1805555557657499E-2</v>
      </c>
      <c r="M5660" s="31" t="str">
        <f t="shared" si="725"/>
        <v>TRUE</v>
      </c>
      <c r="N5660" s="31" t="s">
        <v>41</v>
      </c>
      <c r="O5660" s="29" t="s">
        <v>2522</v>
      </c>
      <c r="P5660"/>
      <c r="Q5660"/>
      <c r="R5660"/>
      <c r="S5660"/>
      <c r="T5660"/>
      <c r="U5660"/>
      <c r="V5660"/>
      <c r="W5660"/>
    </row>
    <row r="5661" spans="1:23" ht="27" customHeight="1" thickBot="1" x14ac:dyDescent="0.3">
      <c r="A5661" s="97">
        <v>21307</v>
      </c>
      <c r="B5661" s="74">
        <v>5906</v>
      </c>
      <c r="C5661" s="75" t="s">
        <v>1997</v>
      </c>
      <c r="D5661" s="76">
        <v>43734.534722222219</v>
      </c>
      <c r="E5661" s="74" t="s">
        <v>39</v>
      </c>
      <c r="F5661" s="33">
        <v>43734.261111111111</v>
      </c>
      <c r="G5661" s="51">
        <f t="shared" si="722"/>
        <v>0.27361111110803904</v>
      </c>
      <c r="H5661" s="31" t="str">
        <f t="shared" si="723"/>
        <v>ACCEPTABLE</v>
      </c>
      <c r="J5661" s="33">
        <v>43734.532638888886</v>
      </c>
      <c r="K5661" s="33">
        <v>43734.543749999997</v>
      </c>
      <c r="L5661" s="51">
        <f t="shared" si="724"/>
        <v>1.1111111110949423E-2</v>
      </c>
      <c r="M5661" s="31" t="str">
        <f t="shared" si="725"/>
        <v>TRUE</v>
      </c>
      <c r="N5661" s="31" t="s">
        <v>39</v>
      </c>
      <c r="O5661" s="29" t="s">
        <v>2423</v>
      </c>
      <c r="P5661"/>
      <c r="Q5661"/>
      <c r="R5661"/>
      <c r="S5661"/>
      <c r="T5661"/>
      <c r="U5661"/>
      <c r="V5661"/>
      <c r="W5661"/>
    </row>
    <row r="5662" spans="1:23" ht="27" customHeight="1" thickBot="1" x14ac:dyDescent="0.3">
      <c r="A5662" s="97">
        <v>21310</v>
      </c>
      <c r="B5662" s="74">
        <v>5908</v>
      </c>
      <c r="C5662" s="75" t="s">
        <v>51</v>
      </c>
      <c r="D5662" s="76">
        <v>43736.4375</v>
      </c>
      <c r="E5662" s="74" t="s">
        <v>41</v>
      </c>
      <c r="F5662" s="33">
        <v>43736.296527777777</v>
      </c>
      <c r="G5662" s="51">
        <f t="shared" si="722"/>
        <v>0.14097222222335404</v>
      </c>
      <c r="H5662" s="31" t="str">
        <f t="shared" si="723"/>
        <v>ACCEPTABLE</v>
      </c>
      <c r="J5662" s="33">
        <v>43736.446527777778</v>
      </c>
      <c r="K5662" s="33">
        <v>43736.455555555556</v>
      </c>
      <c r="L5662" s="51">
        <f t="shared" si="724"/>
        <v>9.0277777781011537E-3</v>
      </c>
      <c r="M5662" s="31" t="str">
        <f t="shared" si="725"/>
        <v>TRUE</v>
      </c>
      <c r="N5662" s="31" t="s">
        <v>41</v>
      </c>
      <c r="O5662" s="29" t="s">
        <v>2523</v>
      </c>
      <c r="P5662"/>
      <c r="Q5662"/>
      <c r="R5662"/>
      <c r="S5662"/>
      <c r="T5662"/>
      <c r="U5662"/>
      <c r="V5662"/>
      <c r="W5662"/>
    </row>
    <row r="5663" spans="1:23" ht="27" customHeight="1" thickBot="1" x14ac:dyDescent="0.3">
      <c r="A5663" s="97">
        <v>21310</v>
      </c>
      <c r="B5663" s="74">
        <v>5909</v>
      </c>
      <c r="C5663" s="75" t="s">
        <v>1997</v>
      </c>
      <c r="D5663" s="76">
        <v>43736.465277777781</v>
      </c>
      <c r="E5663" s="74" t="s">
        <v>39</v>
      </c>
      <c r="F5663" s="33">
        <v>43736.296527777777</v>
      </c>
      <c r="G5663" s="51">
        <f t="shared" si="722"/>
        <v>0.16875000000436557</v>
      </c>
      <c r="H5663" s="31" t="str">
        <f t="shared" si="723"/>
        <v>ACCEPTABLE</v>
      </c>
      <c r="J5663" s="33">
        <v>43736.474305555559</v>
      </c>
      <c r="K5663" s="33">
        <v>43736.486111111109</v>
      </c>
      <c r="L5663" s="51">
        <f t="shared" si="724"/>
        <v>1.1805555550381541E-2</v>
      </c>
      <c r="M5663" s="31" t="str">
        <f t="shared" si="725"/>
        <v>TRUE</v>
      </c>
      <c r="N5663" s="31" t="s">
        <v>39</v>
      </c>
      <c r="O5663" s="29" t="s">
        <v>2524</v>
      </c>
      <c r="P5663"/>
      <c r="Q5663"/>
      <c r="R5663"/>
      <c r="S5663"/>
      <c r="T5663"/>
      <c r="U5663"/>
      <c r="V5663"/>
      <c r="W5663"/>
    </row>
    <row r="5664" spans="1:23" ht="27" customHeight="1" thickBot="1" x14ac:dyDescent="0.3">
      <c r="A5664" s="97">
        <v>21311</v>
      </c>
      <c r="B5664" s="74">
        <v>5911</v>
      </c>
      <c r="C5664" s="75" t="s">
        <v>2372</v>
      </c>
      <c r="D5664" s="76">
        <v>43736.534722222219</v>
      </c>
      <c r="E5664" s="74" t="s">
        <v>39</v>
      </c>
      <c r="F5664" s="33">
        <v>43736.296527777777</v>
      </c>
      <c r="G5664" s="51">
        <f t="shared" si="722"/>
        <v>0.2381944444423425</v>
      </c>
      <c r="H5664" s="31" t="str">
        <f t="shared" si="723"/>
        <v>ACCEPTABLE</v>
      </c>
      <c r="J5664" s="33">
        <v>43736.499305555553</v>
      </c>
      <c r="K5664" s="33">
        <v>43736.511111111111</v>
      </c>
      <c r="L5664" s="51">
        <f t="shared" si="724"/>
        <v>1.1805555557657499E-2</v>
      </c>
      <c r="M5664" s="31" t="str">
        <f t="shared" si="725"/>
        <v>TRUE</v>
      </c>
      <c r="N5664" s="31" t="s">
        <v>39</v>
      </c>
      <c r="O5664" s="29" t="s">
        <v>2525</v>
      </c>
      <c r="P5664"/>
      <c r="Q5664"/>
      <c r="R5664"/>
      <c r="S5664"/>
      <c r="T5664"/>
      <c r="U5664"/>
      <c r="V5664"/>
      <c r="W5664"/>
    </row>
    <row r="5665" spans="1:23" ht="27" customHeight="1" thickBot="1" x14ac:dyDescent="0.3">
      <c r="A5665" s="97">
        <v>21312</v>
      </c>
      <c r="B5665" s="74">
        <v>5912</v>
      </c>
      <c r="C5665" s="75" t="s">
        <v>2372</v>
      </c>
      <c r="D5665" s="76">
        <v>43737.569444444445</v>
      </c>
      <c r="E5665" s="74" t="s">
        <v>41</v>
      </c>
      <c r="F5665" s="33">
        <v>43737.3125</v>
      </c>
      <c r="G5665" s="51">
        <f t="shared" si="722"/>
        <v>0.25694444444525288</v>
      </c>
      <c r="H5665" s="31" t="str">
        <f t="shared" si="723"/>
        <v>ACCEPTABLE</v>
      </c>
      <c r="J5665" s="33">
        <v>43737.531944444447</v>
      </c>
      <c r="K5665" s="33">
        <v>43737.543055555558</v>
      </c>
      <c r="L5665" s="51">
        <f t="shared" si="724"/>
        <v>1.1111111110949423E-2</v>
      </c>
      <c r="M5665" s="31" t="str">
        <f t="shared" si="725"/>
        <v>TRUE</v>
      </c>
      <c r="N5665" s="31" t="s">
        <v>41</v>
      </c>
      <c r="O5665" s="29" t="s">
        <v>2527</v>
      </c>
      <c r="P5665"/>
      <c r="Q5665"/>
      <c r="R5665"/>
      <c r="S5665"/>
      <c r="T5665"/>
      <c r="U5665"/>
      <c r="V5665"/>
      <c r="W5665"/>
    </row>
    <row r="5666" spans="1:23" ht="27" customHeight="1" thickBot="1" x14ac:dyDescent="0.3">
      <c r="A5666" s="97">
        <v>21312</v>
      </c>
      <c r="B5666" s="74">
        <v>5913</v>
      </c>
      <c r="C5666" s="75" t="s">
        <v>43</v>
      </c>
      <c r="D5666" s="76">
        <v>43737.604166666664</v>
      </c>
      <c r="E5666" s="74" t="s">
        <v>39</v>
      </c>
      <c r="F5666" s="33">
        <v>43737.3125</v>
      </c>
      <c r="G5666" s="51">
        <f t="shared" si="722"/>
        <v>0.29166666666424135</v>
      </c>
      <c r="H5666" s="31" t="str">
        <f t="shared" si="723"/>
        <v>ACCEPTABLE</v>
      </c>
      <c r="J5666" s="33">
        <v>43737.565972222219</v>
      </c>
      <c r="K5666" s="33">
        <v>43737.576388888891</v>
      </c>
      <c r="L5666" s="51">
        <f t="shared" si="724"/>
        <v>1.0416666671517305E-2</v>
      </c>
      <c r="M5666" s="31" t="str">
        <f t="shared" si="725"/>
        <v>TRUE</v>
      </c>
      <c r="N5666" s="31" t="s">
        <v>39</v>
      </c>
      <c r="O5666" s="29" t="s">
        <v>398</v>
      </c>
      <c r="P5666"/>
      <c r="Q5666"/>
      <c r="R5666"/>
      <c r="S5666"/>
      <c r="T5666"/>
      <c r="U5666"/>
      <c r="V5666"/>
      <c r="W5666"/>
    </row>
    <row r="5667" spans="1:23" ht="27" customHeight="1" thickBot="1" x14ac:dyDescent="0.3">
      <c r="A5667" s="97">
        <v>21312</v>
      </c>
      <c r="B5667" s="74">
        <v>5914</v>
      </c>
      <c r="C5667" s="75" t="s">
        <v>43</v>
      </c>
      <c r="D5667" s="76">
        <v>43738.611111111109</v>
      </c>
      <c r="E5667" s="74" t="s">
        <v>41</v>
      </c>
      <c r="F5667" s="33">
        <v>43738.300694444442</v>
      </c>
      <c r="G5667" s="51">
        <f t="shared" si="722"/>
        <v>0.31041666666715173</v>
      </c>
      <c r="H5667" s="31" t="str">
        <f t="shared" si="723"/>
        <v>ACCEPTABLE</v>
      </c>
      <c r="J5667" s="33">
        <v>43738.82708333333</v>
      </c>
      <c r="K5667" s="33">
        <v>43738.833333333336</v>
      </c>
      <c r="L5667" s="51">
        <f t="shared" si="724"/>
        <v>6.2500000058207661E-3</v>
      </c>
      <c r="M5667" s="31" t="str">
        <f t="shared" si="725"/>
        <v>TRUE</v>
      </c>
      <c r="N5667" s="31" t="s">
        <v>41</v>
      </c>
      <c r="O5667" s="29" t="s">
        <v>44</v>
      </c>
      <c r="P5667"/>
      <c r="Q5667"/>
      <c r="R5667"/>
      <c r="S5667"/>
      <c r="T5667"/>
      <c r="U5667"/>
      <c r="V5667"/>
      <c r="W5667"/>
    </row>
    <row r="5668" spans="1:23" ht="27" customHeight="1" thickBot="1" x14ac:dyDescent="0.3">
      <c r="A5668" s="97">
        <v>21312</v>
      </c>
      <c r="B5668" s="74">
        <v>5915</v>
      </c>
      <c r="C5668" s="75" t="s">
        <v>2372</v>
      </c>
      <c r="D5668" s="76">
        <v>43738.638888888891</v>
      </c>
      <c r="E5668" s="74" t="s">
        <v>39</v>
      </c>
      <c r="F5668" s="33">
        <v>43738.300694444442</v>
      </c>
      <c r="G5668" s="51">
        <f t="shared" si="722"/>
        <v>0.33819444444816327</v>
      </c>
      <c r="H5668" s="31" t="str">
        <f t="shared" si="723"/>
        <v>ACCEPTABLE</v>
      </c>
      <c r="J5668" s="33">
        <v>43738.857638888891</v>
      </c>
      <c r="K5668" s="33">
        <v>43738.864583333336</v>
      </c>
      <c r="L5668" s="51">
        <f t="shared" si="724"/>
        <v>6.9444444452528842E-3</v>
      </c>
      <c r="M5668" s="31" t="str">
        <f t="shared" si="725"/>
        <v>TRUE</v>
      </c>
      <c r="N5668" s="31" t="s">
        <v>39</v>
      </c>
      <c r="O5668" s="29" t="s">
        <v>2528</v>
      </c>
      <c r="P5668"/>
      <c r="Q5668"/>
      <c r="R5668"/>
      <c r="S5668"/>
      <c r="T5668"/>
      <c r="U5668"/>
      <c r="V5668"/>
      <c r="W5668"/>
    </row>
    <row r="5669" spans="1:23" ht="27" customHeight="1" thickBot="1" x14ac:dyDescent="0.3">
      <c r="A5669" s="97">
        <v>21314</v>
      </c>
      <c r="B5669" s="74">
        <v>5918</v>
      </c>
      <c r="C5669" s="75" t="s">
        <v>1997</v>
      </c>
      <c r="D5669" s="76">
        <v>43739.559027777781</v>
      </c>
      <c r="E5669" s="74" t="s">
        <v>41</v>
      </c>
      <c r="F5669" s="33">
        <v>43739.268055555556</v>
      </c>
      <c r="G5669" s="51">
        <f t="shared" si="722"/>
        <v>0.29097222222480923</v>
      </c>
      <c r="H5669" s="31" t="str">
        <f t="shared" si="723"/>
        <v>ACCEPTABLE</v>
      </c>
      <c r="J5669" s="33">
        <v>43739.548611111109</v>
      </c>
      <c r="K5669" s="33">
        <v>43739.557638888888</v>
      </c>
      <c r="L5669" s="51">
        <f t="shared" si="724"/>
        <v>9.0277777781011537E-3</v>
      </c>
      <c r="M5669" s="31" t="str">
        <f t="shared" si="725"/>
        <v>TRUE</v>
      </c>
      <c r="N5669" s="31" t="s">
        <v>41</v>
      </c>
      <c r="O5669" s="29" t="s">
        <v>2529</v>
      </c>
      <c r="P5669"/>
      <c r="Q5669"/>
      <c r="R5669"/>
      <c r="S5669"/>
      <c r="T5669"/>
      <c r="U5669"/>
      <c r="V5669"/>
      <c r="W5669"/>
    </row>
    <row r="5670" spans="1:23" ht="27" customHeight="1" thickBot="1" x14ac:dyDescent="0.3">
      <c r="A5670" s="97">
        <v>21315</v>
      </c>
      <c r="B5670" s="74">
        <v>5920</v>
      </c>
      <c r="C5670" s="75" t="s">
        <v>2372</v>
      </c>
      <c r="D5670" s="76">
        <v>43739.628472222219</v>
      </c>
      <c r="E5670" s="74" t="s">
        <v>41</v>
      </c>
      <c r="F5670" s="33">
        <v>43739.268055555556</v>
      </c>
      <c r="G5670" s="51">
        <f t="shared" si="722"/>
        <v>0.36041666666278616</v>
      </c>
      <c r="H5670" s="31" t="str">
        <f t="shared" si="723"/>
        <v>ACCEPTABLE</v>
      </c>
      <c r="J5670" s="33">
        <v>43739.57708333333</v>
      </c>
      <c r="K5670" s="33">
        <v>43739.590277777781</v>
      </c>
      <c r="L5670" s="51">
        <f t="shared" si="724"/>
        <v>1.319444445107365E-2</v>
      </c>
      <c r="M5670" s="31" t="str">
        <f t="shared" si="725"/>
        <v>TRUE</v>
      </c>
      <c r="N5670" s="31" t="s">
        <v>128</v>
      </c>
      <c r="O5670" s="29" t="s">
        <v>2530</v>
      </c>
      <c r="P5670"/>
      <c r="Q5670"/>
      <c r="R5670"/>
      <c r="S5670"/>
      <c r="T5670"/>
      <c r="U5670"/>
      <c r="V5670"/>
      <c r="W5670"/>
    </row>
    <row r="5671" spans="1:23" ht="27" customHeight="1" thickBot="1" x14ac:dyDescent="0.3">
      <c r="A5671" s="98">
        <v>21315</v>
      </c>
      <c r="B5671" s="78">
        <v>5921</v>
      </c>
      <c r="C5671" s="79" t="s">
        <v>2372</v>
      </c>
      <c r="D5671" s="80">
        <v>43739.65625</v>
      </c>
      <c r="E5671" s="78" t="s">
        <v>39</v>
      </c>
      <c r="F5671" s="33">
        <v>43739.268055555556</v>
      </c>
      <c r="G5671" s="51">
        <f t="shared" si="722"/>
        <v>0.38819444444379769</v>
      </c>
      <c r="H5671" s="31" t="str">
        <f t="shared" si="723"/>
        <v>ACCEPTABLE</v>
      </c>
      <c r="J5671" s="33">
        <v>43739.607638888891</v>
      </c>
      <c r="K5671" s="33">
        <v>43739.615972222222</v>
      </c>
      <c r="L5671" s="51">
        <f t="shared" si="724"/>
        <v>8.333333331393078E-3</v>
      </c>
      <c r="M5671" s="31" t="str">
        <f t="shared" si="725"/>
        <v>TRUE</v>
      </c>
      <c r="N5671" s="31" t="s">
        <v>39</v>
      </c>
      <c r="O5671" s="29" t="s">
        <v>1868</v>
      </c>
      <c r="P5671"/>
      <c r="Q5671"/>
      <c r="R5671"/>
      <c r="S5671"/>
      <c r="T5671"/>
      <c r="U5671"/>
      <c r="V5671"/>
      <c r="W5671"/>
    </row>
    <row r="5672" spans="1:23" ht="27" customHeight="1" thickBot="1" x14ac:dyDescent="0.3">
      <c r="A5672" s="98">
        <v>21314</v>
      </c>
      <c r="B5672" s="78">
        <v>5922</v>
      </c>
      <c r="C5672" s="79" t="s">
        <v>51</v>
      </c>
      <c r="D5672" s="80">
        <v>43741.350694444445</v>
      </c>
      <c r="E5672" s="78" t="s">
        <v>41</v>
      </c>
      <c r="F5672" s="33">
        <v>43741.288194444445</v>
      </c>
      <c r="G5672" s="51">
        <f t="shared" ref="G5672:G5715" si="726">IF(D5672="","",D5672-F5672)</f>
        <v>6.25E-2</v>
      </c>
      <c r="H5672" s="31" t="str">
        <f t="shared" ref="H5672:H5715" si="727">IF(D5672-F5672&lt;0,"TOO LATE",IF(G5672="","",IF(OR(DAY(D5672-F5672)&gt;1,AND(HOUR(D5672-F5672)&gt;HOUR("0:59"),(SIGN(D5672-F5672)=1))),"ACCEPTABLE","TOO LATE")))</f>
        <v>ACCEPTABLE</v>
      </c>
      <c r="J5672" s="33">
        <v>43741.350694444445</v>
      </c>
      <c r="K5672" s="33">
        <v>43741.36041666667</v>
      </c>
      <c r="L5672" s="51">
        <f t="shared" ref="L5672:L5715" si="728">IF(OR(K5672="",J5672=""), "Incomplete Data", K5672-J5672)</f>
        <v>9.7222222248092294E-3</v>
      </c>
      <c r="M5672" s="31" t="str">
        <f t="shared" ref="M5672:M5715" si="729">_xlfn.IFS(OR(J5672=0,K5672=0,L5672=""), "Incomplete Data", OR(L5672&gt;$M$5,L5672&lt;-$M$5),"FALSE",  OR(L5672&lt;=$M$5,L5672&gt;-$M$5), "TRUE")</f>
        <v>TRUE</v>
      </c>
      <c r="N5672" s="31" t="s">
        <v>41</v>
      </c>
      <c r="O5672" s="29" t="s">
        <v>2510</v>
      </c>
      <c r="P5672"/>
      <c r="Q5672"/>
      <c r="R5672"/>
      <c r="S5672"/>
      <c r="T5672"/>
      <c r="U5672"/>
      <c r="V5672"/>
      <c r="W5672"/>
    </row>
    <row r="5673" spans="1:23" ht="27" customHeight="1" thickBot="1" x14ac:dyDescent="0.3">
      <c r="A5673" s="98">
        <v>21314</v>
      </c>
      <c r="B5673" s="78">
        <v>5923</v>
      </c>
      <c r="C5673" s="79" t="s">
        <v>2119</v>
      </c>
      <c r="D5673" s="80">
        <v>43741.378472222219</v>
      </c>
      <c r="E5673" s="78" t="s">
        <v>39</v>
      </c>
      <c r="F5673" s="33">
        <v>43741.288194444445</v>
      </c>
      <c r="G5673" s="51">
        <f t="shared" si="726"/>
        <v>9.0277777773735579E-2</v>
      </c>
      <c r="H5673" s="31" t="str">
        <f t="shared" si="727"/>
        <v>ACCEPTABLE</v>
      </c>
      <c r="J5673" s="33">
        <v>43741.378472222219</v>
      </c>
      <c r="K5673" s="33">
        <v>43741.388888888891</v>
      </c>
      <c r="L5673" s="51">
        <f t="shared" si="728"/>
        <v>1.0416666671517305E-2</v>
      </c>
      <c r="M5673" s="31" t="str">
        <f t="shared" si="729"/>
        <v>TRUE</v>
      </c>
      <c r="N5673" s="31" t="s">
        <v>39</v>
      </c>
      <c r="O5673" s="29" t="s">
        <v>2531</v>
      </c>
      <c r="P5673"/>
      <c r="Q5673"/>
      <c r="R5673"/>
      <c r="S5673"/>
      <c r="T5673"/>
      <c r="U5673"/>
      <c r="V5673"/>
      <c r="W5673"/>
    </row>
    <row r="5674" spans="1:23" ht="27" customHeight="1" thickBot="1" x14ac:dyDescent="0.3">
      <c r="A5674" s="97">
        <v>21316</v>
      </c>
      <c r="B5674" s="74">
        <v>5924</v>
      </c>
      <c r="C5674" s="75" t="s">
        <v>2314</v>
      </c>
      <c r="D5674" s="76">
        <v>43741.444444444445</v>
      </c>
      <c r="E5674" s="74" t="s">
        <v>41</v>
      </c>
      <c r="F5674" s="33">
        <v>43741.288194444445</v>
      </c>
      <c r="G5674" s="51">
        <f t="shared" si="726"/>
        <v>0.15625</v>
      </c>
      <c r="H5674" s="31" t="str">
        <f t="shared" si="727"/>
        <v>ACCEPTABLE</v>
      </c>
      <c r="J5674" s="33">
        <v>43741.415972222225</v>
      </c>
      <c r="K5674" s="33">
        <v>43741.425694444442</v>
      </c>
      <c r="L5674" s="51">
        <f t="shared" si="728"/>
        <v>9.7222222175332718E-3</v>
      </c>
      <c r="M5674" s="31" t="str">
        <f t="shared" si="729"/>
        <v>TRUE</v>
      </c>
      <c r="N5674" s="31" t="s">
        <v>41</v>
      </c>
      <c r="O5674" s="29" t="s">
        <v>2532</v>
      </c>
      <c r="P5674"/>
      <c r="Q5674"/>
      <c r="R5674"/>
      <c r="S5674"/>
      <c r="T5674"/>
      <c r="U5674"/>
      <c r="V5674"/>
      <c r="W5674"/>
    </row>
    <row r="5675" spans="1:23" ht="27" customHeight="1" thickBot="1" x14ac:dyDescent="0.3">
      <c r="A5675" s="97">
        <v>21316</v>
      </c>
      <c r="B5675" s="74">
        <v>5925</v>
      </c>
      <c r="C5675" s="75" t="s">
        <v>98</v>
      </c>
      <c r="D5675" s="76">
        <v>43741.479166666664</v>
      </c>
      <c r="E5675" s="74" t="s">
        <v>39</v>
      </c>
      <c r="F5675" s="33">
        <v>43741.288194444445</v>
      </c>
      <c r="G5675" s="51">
        <f t="shared" si="726"/>
        <v>0.19097222221898846</v>
      </c>
      <c r="H5675" s="31" t="str">
        <f t="shared" si="727"/>
        <v>ACCEPTABLE</v>
      </c>
      <c r="J5675" s="33">
        <v>43741.447916666664</v>
      </c>
      <c r="K5675" s="33">
        <v>43741.456250000003</v>
      </c>
      <c r="L5675" s="51">
        <f t="shared" si="728"/>
        <v>8.3333333386690356E-3</v>
      </c>
      <c r="M5675" s="31" t="str">
        <f t="shared" si="729"/>
        <v>TRUE</v>
      </c>
      <c r="N5675" s="31" t="s">
        <v>39</v>
      </c>
      <c r="O5675" s="29" t="s">
        <v>398</v>
      </c>
      <c r="P5675"/>
      <c r="Q5675"/>
      <c r="R5675"/>
      <c r="S5675"/>
      <c r="T5675"/>
      <c r="U5675"/>
      <c r="V5675"/>
      <c r="W5675"/>
    </row>
    <row r="5676" spans="1:23" ht="27" customHeight="1" thickBot="1" x14ac:dyDescent="0.3">
      <c r="A5676" s="98">
        <v>21317</v>
      </c>
      <c r="B5676" s="78">
        <v>5926</v>
      </c>
      <c r="C5676" s="79" t="s">
        <v>2372</v>
      </c>
      <c r="D5676" s="80">
        <v>43741.652777777781</v>
      </c>
      <c r="E5676" s="78" t="s">
        <v>41</v>
      </c>
      <c r="F5676" s="33">
        <v>43741.288194444445</v>
      </c>
      <c r="G5676" s="51">
        <f t="shared" si="726"/>
        <v>0.36458333333575865</v>
      </c>
      <c r="H5676" s="31" t="str">
        <f t="shared" si="727"/>
        <v>ACCEPTABLE</v>
      </c>
      <c r="J5676" s="33">
        <v>43741.70208333333</v>
      </c>
      <c r="K5676" s="33">
        <v>43741.711805555555</v>
      </c>
      <c r="L5676" s="51">
        <f t="shared" si="728"/>
        <v>9.7222222248092294E-3</v>
      </c>
      <c r="M5676" s="31" t="str">
        <f t="shared" si="729"/>
        <v>TRUE</v>
      </c>
      <c r="N5676" s="31" t="s">
        <v>41</v>
      </c>
      <c r="O5676" s="29" t="s">
        <v>2533</v>
      </c>
      <c r="P5676"/>
      <c r="Q5676"/>
      <c r="R5676"/>
      <c r="S5676"/>
      <c r="T5676"/>
      <c r="U5676"/>
      <c r="V5676"/>
      <c r="W5676"/>
    </row>
    <row r="5677" spans="1:23" ht="27" customHeight="1" thickBot="1" x14ac:dyDescent="0.3">
      <c r="A5677" s="98">
        <v>21317</v>
      </c>
      <c r="B5677" s="78">
        <v>5927</v>
      </c>
      <c r="C5677" s="79" t="s">
        <v>2372</v>
      </c>
      <c r="D5677" s="80">
        <v>43741.677083333336</v>
      </c>
      <c r="E5677" s="78" t="s">
        <v>39</v>
      </c>
      <c r="F5677" s="33">
        <v>43741.288194444445</v>
      </c>
      <c r="G5677" s="51">
        <f t="shared" si="726"/>
        <v>0.38888888889050577</v>
      </c>
      <c r="H5677" s="31" t="str">
        <f t="shared" si="727"/>
        <v>ACCEPTABLE</v>
      </c>
      <c r="J5677" s="33">
        <v>43741.727777777778</v>
      </c>
      <c r="K5677" s="33">
        <v>43741.734027777777</v>
      </c>
      <c r="L5677" s="51">
        <f t="shared" si="728"/>
        <v>6.2499999985448085E-3</v>
      </c>
      <c r="M5677" s="31" t="str">
        <f t="shared" si="729"/>
        <v>TRUE</v>
      </c>
      <c r="N5677" s="31" t="s">
        <v>39</v>
      </c>
      <c r="O5677" s="29" t="s">
        <v>2533</v>
      </c>
      <c r="P5677"/>
      <c r="Q5677"/>
      <c r="R5677"/>
      <c r="S5677"/>
      <c r="T5677"/>
      <c r="U5677"/>
      <c r="V5677"/>
      <c r="W5677"/>
    </row>
    <row r="5678" spans="1:23" ht="27" customHeight="1" thickBot="1" x14ac:dyDescent="0.3">
      <c r="A5678" s="97">
        <v>21316</v>
      </c>
      <c r="B5678" s="74">
        <v>5928</v>
      </c>
      <c r="C5678" s="75" t="s">
        <v>98</v>
      </c>
      <c r="D5678" s="76">
        <v>43742.236111111109</v>
      </c>
      <c r="E5678" s="74" t="s">
        <v>41</v>
      </c>
      <c r="F5678" s="33">
        <v>43742.214583333334</v>
      </c>
      <c r="G5678" s="51">
        <f t="shared" si="726"/>
        <v>2.1527777775190771E-2</v>
      </c>
      <c r="H5678" s="31" t="str">
        <f t="shared" si="727"/>
        <v>TOO LATE</v>
      </c>
      <c r="J5678" s="33">
        <v>43742.338194444441</v>
      </c>
      <c r="K5678" s="33">
        <v>43742.347222222219</v>
      </c>
      <c r="L5678" s="51">
        <f t="shared" si="728"/>
        <v>9.0277777781011537E-3</v>
      </c>
      <c r="M5678" s="31" t="str">
        <f t="shared" si="729"/>
        <v>TRUE</v>
      </c>
      <c r="N5678" s="31" t="s">
        <v>41</v>
      </c>
      <c r="O5678" s="29" t="s">
        <v>398</v>
      </c>
      <c r="P5678"/>
      <c r="Q5678"/>
      <c r="R5678"/>
      <c r="S5678"/>
      <c r="T5678"/>
      <c r="U5678"/>
      <c r="V5678"/>
      <c r="W5678"/>
    </row>
    <row r="5679" spans="1:23" ht="27" customHeight="1" thickBot="1" x14ac:dyDescent="0.3">
      <c r="A5679" s="98">
        <v>21316</v>
      </c>
      <c r="B5679" s="78">
        <v>5929</v>
      </c>
      <c r="C5679" s="79" t="s">
        <v>2372</v>
      </c>
      <c r="D5679" s="80">
        <v>43742.263888888891</v>
      </c>
      <c r="E5679" s="78" t="s">
        <v>39</v>
      </c>
      <c r="F5679" s="33">
        <v>43742.214583333334</v>
      </c>
      <c r="G5679" s="51">
        <f t="shared" si="726"/>
        <v>4.9305555556202307E-2</v>
      </c>
      <c r="H5679" s="31" t="str">
        <f t="shared" si="727"/>
        <v>ACCEPTABLE</v>
      </c>
      <c r="J5679" s="33">
        <v>43742.375</v>
      </c>
      <c r="K5679" s="33">
        <v>43742.385416666664</v>
      </c>
      <c r="L5679" s="51">
        <f t="shared" si="728"/>
        <v>1.0416666664241347E-2</v>
      </c>
      <c r="M5679" s="31" t="str">
        <f t="shared" si="729"/>
        <v>TRUE</v>
      </c>
      <c r="N5679" s="31" t="s">
        <v>39</v>
      </c>
      <c r="O5679" s="29" t="s">
        <v>2532</v>
      </c>
      <c r="P5679"/>
      <c r="Q5679"/>
      <c r="R5679"/>
      <c r="S5679"/>
      <c r="T5679"/>
      <c r="U5679"/>
      <c r="V5679"/>
      <c r="W5679"/>
    </row>
    <row r="5680" spans="1:23" ht="27" customHeight="1" thickBot="1" x14ac:dyDescent="0.3">
      <c r="A5680" s="97">
        <v>21319</v>
      </c>
      <c r="B5680" s="74">
        <v>5932</v>
      </c>
      <c r="C5680" s="75" t="s">
        <v>2314</v>
      </c>
      <c r="D5680" s="76">
        <v>43743.565972222219</v>
      </c>
      <c r="E5680" s="74" t="s">
        <v>41</v>
      </c>
      <c r="F5680" s="33">
        <v>43743.265277777777</v>
      </c>
      <c r="G5680" s="51">
        <f t="shared" si="726"/>
        <v>0.3006944444423425</v>
      </c>
      <c r="H5680" s="31" t="str">
        <f t="shared" si="727"/>
        <v>ACCEPTABLE</v>
      </c>
      <c r="J5680" s="33">
        <v>43743.741666666669</v>
      </c>
      <c r="K5680" s="33">
        <v>43743.75</v>
      </c>
      <c r="L5680" s="51">
        <f t="shared" si="728"/>
        <v>8.333333331393078E-3</v>
      </c>
      <c r="M5680" s="31" t="str">
        <f t="shared" si="729"/>
        <v>TRUE</v>
      </c>
      <c r="N5680" s="31" t="s">
        <v>41</v>
      </c>
      <c r="O5680" s="29" t="s">
        <v>2534</v>
      </c>
      <c r="P5680"/>
      <c r="Q5680"/>
      <c r="R5680"/>
      <c r="S5680"/>
      <c r="T5680"/>
      <c r="U5680"/>
      <c r="V5680"/>
      <c r="W5680"/>
    </row>
    <row r="5681" spans="1:23" ht="27" customHeight="1" thickBot="1" x14ac:dyDescent="0.3">
      <c r="A5681" s="97">
        <v>21319</v>
      </c>
      <c r="B5681" s="74">
        <v>5933</v>
      </c>
      <c r="C5681" s="75" t="s">
        <v>2314</v>
      </c>
      <c r="D5681" s="76">
        <v>43743.590277777781</v>
      </c>
      <c r="E5681" s="74" t="s">
        <v>39</v>
      </c>
      <c r="F5681" s="33">
        <v>43743.265277777777</v>
      </c>
      <c r="G5681" s="51">
        <f t="shared" si="726"/>
        <v>0.32500000000436557</v>
      </c>
      <c r="H5681" s="31" t="str">
        <f t="shared" si="727"/>
        <v>ACCEPTABLE</v>
      </c>
      <c r="J5681" s="33">
        <v>43743.772916666669</v>
      </c>
      <c r="K5681" s="33">
        <v>43743.782638888886</v>
      </c>
      <c r="L5681" s="51">
        <f t="shared" si="728"/>
        <v>9.7222222175332718E-3</v>
      </c>
      <c r="M5681" s="31" t="str">
        <f t="shared" si="729"/>
        <v>TRUE</v>
      </c>
      <c r="N5681" s="31" t="s">
        <v>39</v>
      </c>
      <c r="O5681" s="29" t="s">
        <v>2535</v>
      </c>
      <c r="P5681"/>
      <c r="Q5681"/>
      <c r="R5681"/>
      <c r="S5681"/>
      <c r="T5681"/>
      <c r="U5681"/>
      <c r="V5681"/>
      <c r="W5681"/>
    </row>
    <row r="5682" spans="1:23" ht="27" customHeight="1" thickBot="1" x14ac:dyDescent="0.3">
      <c r="A5682" s="98">
        <v>21318</v>
      </c>
      <c r="B5682" s="78">
        <v>5934</v>
      </c>
      <c r="C5682" s="79" t="s">
        <v>99</v>
      </c>
      <c r="D5682" s="80">
        <v>43744.319444444445</v>
      </c>
      <c r="E5682" s="78" t="s">
        <v>41</v>
      </c>
      <c r="F5682" s="33">
        <v>43744.299305555556</v>
      </c>
      <c r="G5682" s="51">
        <f t="shared" si="726"/>
        <v>2.0138888889050577E-2</v>
      </c>
      <c r="H5682" s="31" t="str">
        <f t="shared" si="727"/>
        <v>TOO LATE</v>
      </c>
      <c r="J5682" s="33">
        <v>43744.335416666669</v>
      </c>
      <c r="K5682" s="33">
        <v>43744.344444444447</v>
      </c>
      <c r="L5682" s="51">
        <f t="shared" si="728"/>
        <v>9.0277777781011537E-3</v>
      </c>
      <c r="M5682" s="31" t="str">
        <f t="shared" si="729"/>
        <v>TRUE</v>
      </c>
      <c r="N5682" s="31" t="s">
        <v>41</v>
      </c>
      <c r="O5682" s="29" t="s">
        <v>2536</v>
      </c>
      <c r="P5682"/>
      <c r="Q5682"/>
      <c r="R5682"/>
      <c r="S5682"/>
      <c r="T5682"/>
      <c r="U5682"/>
      <c r="V5682"/>
      <c r="W5682"/>
    </row>
    <row r="5683" spans="1:23" ht="27" customHeight="1" thickBot="1" x14ac:dyDescent="0.3">
      <c r="A5683" s="98">
        <v>21318</v>
      </c>
      <c r="B5683" s="78">
        <v>5935</v>
      </c>
      <c r="C5683" s="79" t="s">
        <v>2290</v>
      </c>
      <c r="D5683" s="80">
        <v>43744.347222222219</v>
      </c>
      <c r="E5683" s="78" t="s">
        <v>39</v>
      </c>
      <c r="F5683" s="33">
        <v>43744.299305555556</v>
      </c>
      <c r="G5683" s="51">
        <f t="shared" si="726"/>
        <v>4.7916666662786156E-2</v>
      </c>
      <c r="H5683" s="31" t="str">
        <f t="shared" si="727"/>
        <v>ACCEPTABLE</v>
      </c>
      <c r="J5683" s="33">
        <v>43744.362500000003</v>
      </c>
      <c r="K5683" s="33">
        <v>43744.373611111114</v>
      </c>
      <c r="L5683" s="51">
        <f t="shared" si="728"/>
        <v>1.1111111110949423E-2</v>
      </c>
      <c r="M5683" s="31" t="str">
        <f t="shared" si="729"/>
        <v>TRUE</v>
      </c>
      <c r="N5683" s="31" t="s">
        <v>39</v>
      </c>
      <c r="O5683" s="29" t="s">
        <v>2537</v>
      </c>
      <c r="P5683"/>
      <c r="Q5683"/>
      <c r="R5683"/>
      <c r="S5683"/>
      <c r="T5683"/>
      <c r="U5683"/>
      <c r="V5683"/>
      <c r="W5683"/>
    </row>
    <row r="5684" spans="1:23" ht="27" customHeight="1" thickBot="1" x14ac:dyDescent="0.3">
      <c r="A5684" s="97">
        <v>21320</v>
      </c>
      <c r="B5684" s="74">
        <v>5936</v>
      </c>
      <c r="C5684" s="75" t="s">
        <v>2372</v>
      </c>
      <c r="D5684" s="76">
        <v>43744.902777777781</v>
      </c>
      <c r="E5684" s="74" t="s">
        <v>41</v>
      </c>
      <c r="F5684" s="33">
        <v>43744.708333333336</v>
      </c>
      <c r="G5684" s="51">
        <f t="shared" si="726"/>
        <v>0.19444444444525288</v>
      </c>
      <c r="H5684" s="31" t="str">
        <f t="shared" si="727"/>
        <v>ACCEPTABLE</v>
      </c>
      <c r="J5684" s="33">
        <v>43744.886805555558</v>
      </c>
      <c r="K5684" s="33">
        <v>43744.9</v>
      </c>
      <c r="L5684" s="51">
        <f t="shared" si="728"/>
        <v>1.3194444443797693E-2</v>
      </c>
      <c r="M5684" s="31" t="str">
        <f t="shared" si="729"/>
        <v>TRUE</v>
      </c>
      <c r="N5684" s="31" t="s">
        <v>41</v>
      </c>
      <c r="O5684" s="29" t="s">
        <v>1296</v>
      </c>
      <c r="P5684"/>
      <c r="Q5684"/>
      <c r="R5684"/>
      <c r="S5684"/>
      <c r="T5684"/>
      <c r="U5684"/>
      <c r="V5684"/>
      <c r="W5684"/>
    </row>
    <row r="5685" spans="1:23" ht="27" customHeight="1" thickBot="1" x14ac:dyDescent="0.3">
      <c r="A5685" s="97">
        <v>21320</v>
      </c>
      <c r="B5685" s="74">
        <v>5937</v>
      </c>
      <c r="C5685" s="75" t="s">
        <v>98</v>
      </c>
      <c r="D5685" s="76">
        <v>43744.9375</v>
      </c>
      <c r="E5685" s="74" t="s">
        <v>39</v>
      </c>
      <c r="F5685" s="33">
        <v>43744.708333333336</v>
      </c>
      <c r="G5685" s="51">
        <f t="shared" si="726"/>
        <v>0.22916666666424135</v>
      </c>
      <c r="H5685" s="31" t="str">
        <f t="shared" si="727"/>
        <v>ACCEPTABLE</v>
      </c>
      <c r="J5685" s="33">
        <v>43744.923611111109</v>
      </c>
      <c r="K5685" s="33">
        <v>43744.932638888888</v>
      </c>
      <c r="L5685" s="51">
        <f t="shared" si="728"/>
        <v>9.0277777781011537E-3</v>
      </c>
      <c r="M5685" s="31" t="str">
        <f t="shared" si="729"/>
        <v>TRUE</v>
      </c>
      <c r="N5685" s="31" t="s">
        <v>39</v>
      </c>
      <c r="O5685" s="29" t="s">
        <v>398</v>
      </c>
      <c r="P5685"/>
      <c r="Q5685"/>
      <c r="R5685"/>
      <c r="S5685"/>
      <c r="T5685"/>
      <c r="U5685"/>
      <c r="V5685"/>
      <c r="W5685"/>
    </row>
    <row r="5686" spans="1:23" ht="27" customHeight="1" thickBot="1" x14ac:dyDescent="0.3">
      <c r="A5686" s="98">
        <v>21320</v>
      </c>
      <c r="B5686" s="78">
        <v>5939</v>
      </c>
      <c r="C5686" s="79" t="s">
        <v>98</v>
      </c>
      <c r="D5686" s="80">
        <v>43745.65625</v>
      </c>
      <c r="E5686" s="78" t="s">
        <v>39</v>
      </c>
      <c r="F5686" s="33">
        <v>43745.574999999997</v>
      </c>
      <c r="G5686" s="51">
        <f t="shared" si="726"/>
        <v>8.1250000002910383E-2</v>
      </c>
      <c r="H5686" s="31" t="str">
        <f t="shared" si="727"/>
        <v>ACCEPTABLE</v>
      </c>
      <c r="J5686" s="33">
        <v>43745.736111111109</v>
      </c>
      <c r="K5686" s="33">
        <v>43745.745138888888</v>
      </c>
      <c r="L5686" s="51">
        <f t="shared" si="728"/>
        <v>9.0277777781011537E-3</v>
      </c>
      <c r="M5686" s="31" t="str">
        <f t="shared" si="729"/>
        <v>TRUE</v>
      </c>
      <c r="N5686" s="31" t="s">
        <v>39</v>
      </c>
      <c r="O5686" s="29" t="s">
        <v>398</v>
      </c>
      <c r="P5686"/>
      <c r="Q5686"/>
      <c r="R5686"/>
      <c r="S5686"/>
      <c r="T5686"/>
      <c r="U5686"/>
      <c r="V5686"/>
      <c r="W5686"/>
    </row>
    <row r="5687" spans="1:23" ht="27" customHeight="1" thickBot="1" x14ac:dyDescent="0.3">
      <c r="A5687" s="98">
        <v>21320</v>
      </c>
      <c r="B5687" s="78">
        <v>5940</v>
      </c>
      <c r="C5687" s="79" t="s">
        <v>98</v>
      </c>
      <c r="D5687" s="80">
        <v>43746.298611111109</v>
      </c>
      <c r="E5687" s="78" t="s">
        <v>41</v>
      </c>
      <c r="F5687" s="33">
        <v>43746.256249999999</v>
      </c>
      <c r="G5687" s="51">
        <f t="shared" si="726"/>
        <v>4.2361111110949423E-2</v>
      </c>
      <c r="H5687" s="31" t="str">
        <f t="shared" si="727"/>
        <v>ACCEPTABLE</v>
      </c>
      <c r="J5687" s="33">
        <v>43746.331944444442</v>
      </c>
      <c r="K5687" s="33">
        <v>43746.340277777781</v>
      </c>
      <c r="L5687" s="51">
        <f t="shared" si="728"/>
        <v>8.3333333386690356E-3</v>
      </c>
      <c r="M5687" s="31" t="str">
        <f t="shared" si="729"/>
        <v>TRUE</v>
      </c>
      <c r="N5687" s="31" t="s">
        <v>41</v>
      </c>
      <c r="O5687" s="29" t="s">
        <v>44</v>
      </c>
      <c r="P5687"/>
      <c r="Q5687"/>
      <c r="R5687"/>
      <c r="S5687"/>
      <c r="T5687"/>
      <c r="U5687"/>
      <c r="V5687"/>
      <c r="W5687"/>
    </row>
    <row r="5688" spans="1:23" ht="27" customHeight="1" thickBot="1" x14ac:dyDescent="0.3">
      <c r="A5688" s="98">
        <v>21320</v>
      </c>
      <c r="B5688" s="78">
        <v>5941</v>
      </c>
      <c r="C5688" s="79" t="s">
        <v>2372</v>
      </c>
      <c r="D5688" s="80">
        <v>43746.326388888891</v>
      </c>
      <c r="E5688" s="78" t="s">
        <v>39</v>
      </c>
      <c r="F5688" s="33">
        <v>43746.256249999999</v>
      </c>
      <c r="G5688" s="51">
        <f t="shared" si="726"/>
        <v>7.013888889196096E-2</v>
      </c>
      <c r="H5688" s="31" t="str">
        <f t="shared" si="727"/>
        <v>ACCEPTABLE</v>
      </c>
      <c r="J5688" s="33">
        <v>43746.354166666664</v>
      </c>
      <c r="K5688" s="33">
        <v>43746.363888888889</v>
      </c>
      <c r="L5688" s="51">
        <f t="shared" si="728"/>
        <v>9.7222222248092294E-3</v>
      </c>
      <c r="M5688" s="31" t="str">
        <f t="shared" si="729"/>
        <v>TRUE</v>
      </c>
      <c r="N5688" s="31" t="s">
        <v>39</v>
      </c>
      <c r="O5688" s="29" t="s">
        <v>2209</v>
      </c>
      <c r="P5688"/>
      <c r="Q5688"/>
      <c r="R5688"/>
      <c r="S5688"/>
      <c r="T5688"/>
      <c r="U5688"/>
      <c r="V5688"/>
      <c r="W5688"/>
    </row>
    <row r="5689" spans="1:23" ht="27" customHeight="1" thickBot="1" x14ac:dyDescent="0.3">
      <c r="A5689" s="98">
        <v>21321</v>
      </c>
      <c r="B5689" s="78">
        <v>5942</v>
      </c>
      <c r="C5689" s="79" t="s">
        <v>1997</v>
      </c>
      <c r="D5689" s="80">
        <v>43747.329861111109</v>
      </c>
      <c r="E5689" s="78" t="s">
        <v>41</v>
      </c>
      <c r="F5689" s="33">
        <v>43747.219444444447</v>
      </c>
      <c r="G5689" s="51">
        <f t="shared" si="726"/>
        <v>0.11041666666278616</v>
      </c>
      <c r="H5689" s="31" t="str">
        <f t="shared" si="727"/>
        <v>ACCEPTABLE</v>
      </c>
      <c r="J5689" s="33">
        <v>43747.324305555558</v>
      </c>
      <c r="K5689" s="33">
        <v>43747.335416666669</v>
      </c>
      <c r="L5689" s="51">
        <f t="shared" si="728"/>
        <v>1.1111111110949423E-2</v>
      </c>
      <c r="M5689" s="31" t="str">
        <f t="shared" si="729"/>
        <v>TRUE</v>
      </c>
      <c r="N5689" s="31" t="s">
        <v>41</v>
      </c>
      <c r="O5689" s="29" t="s">
        <v>2538</v>
      </c>
      <c r="P5689"/>
      <c r="Q5689"/>
      <c r="R5689"/>
      <c r="S5689"/>
      <c r="T5689"/>
      <c r="U5689"/>
      <c r="V5689"/>
      <c r="W5689"/>
    </row>
    <row r="5690" spans="1:23" ht="27" customHeight="1" thickBot="1" x14ac:dyDescent="0.3">
      <c r="A5690" s="97">
        <v>21321</v>
      </c>
      <c r="B5690" s="74">
        <v>5943</v>
      </c>
      <c r="C5690" s="75" t="s">
        <v>51</v>
      </c>
      <c r="D5690" s="76">
        <v>43747.364583333336</v>
      </c>
      <c r="E5690" s="74" t="s">
        <v>39</v>
      </c>
      <c r="F5690" s="33">
        <v>43747.219444444447</v>
      </c>
      <c r="G5690" s="51">
        <f t="shared" si="726"/>
        <v>0.14513888888905058</v>
      </c>
      <c r="H5690" s="31" t="str">
        <f t="shared" si="727"/>
        <v>ACCEPTABLE</v>
      </c>
      <c r="J5690" s="33">
        <v>43747.359027777777</v>
      </c>
      <c r="K5690" s="33">
        <v>43747.368750000001</v>
      </c>
      <c r="L5690" s="51">
        <f t="shared" si="728"/>
        <v>9.7222222248092294E-3</v>
      </c>
      <c r="M5690" s="31" t="str">
        <f t="shared" si="729"/>
        <v>TRUE</v>
      </c>
      <c r="N5690" s="31" t="s">
        <v>39</v>
      </c>
      <c r="O5690" s="29" t="s">
        <v>2410</v>
      </c>
      <c r="P5690"/>
      <c r="Q5690"/>
      <c r="R5690"/>
      <c r="S5690"/>
      <c r="T5690"/>
      <c r="U5690"/>
      <c r="V5690"/>
      <c r="W5690"/>
    </row>
    <row r="5691" spans="1:23" ht="27" customHeight="1" thickBot="1" x14ac:dyDescent="0.3">
      <c r="A5691" s="98">
        <v>21321</v>
      </c>
      <c r="B5691" s="78">
        <v>5944</v>
      </c>
      <c r="C5691" s="79" t="s">
        <v>51</v>
      </c>
      <c r="D5691" s="80">
        <v>43749.267361111109</v>
      </c>
      <c r="E5691" s="78" t="s">
        <v>41</v>
      </c>
      <c r="F5691" s="33">
        <v>43749.254166666666</v>
      </c>
      <c r="G5691" s="51">
        <f t="shared" si="726"/>
        <v>1.3194444443797693E-2</v>
      </c>
      <c r="H5691" s="31" t="str">
        <f t="shared" si="727"/>
        <v>TOO LATE</v>
      </c>
      <c r="J5691" s="33">
        <v>43749.261805555558</v>
      </c>
      <c r="K5691" s="33">
        <v>43749.270833333336</v>
      </c>
      <c r="L5691" s="51">
        <f t="shared" si="728"/>
        <v>9.0277777781011537E-3</v>
      </c>
      <c r="M5691" s="31" t="str">
        <f t="shared" si="729"/>
        <v>TRUE</v>
      </c>
      <c r="N5691" s="31" t="s">
        <v>41</v>
      </c>
      <c r="O5691" s="29" t="s">
        <v>821</v>
      </c>
      <c r="P5691"/>
      <c r="Q5691"/>
      <c r="R5691"/>
      <c r="S5691"/>
      <c r="T5691"/>
      <c r="U5691"/>
      <c r="V5691"/>
      <c r="W5691"/>
    </row>
    <row r="5692" spans="1:23" ht="27" customHeight="1" thickBot="1" x14ac:dyDescent="0.3">
      <c r="A5692" s="98">
        <v>21321</v>
      </c>
      <c r="B5692" s="78">
        <v>5945</v>
      </c>
      <c r="C5692" s="79" t="s">
        <v>1997</v>
      </c>
      <c r="D5692" s="80">
        <v>43749.295138888891</v>
      </c>
      <c r="E5692" s="78" t="s">
        <v>39</v>
      </c>
      <c r="F5692" s="33">
        <v>43749.254166666666</v>
      </c>
      <c r="G5692" s="51">
        <f t="shared" si="726"/>
        <v>4.0972222224809229E-2</v>
      </c>
      <c r="H5692" s="31" t="str">
        <f t="shared" si="727"/>
        <v>TOO LATE</v>
      </c>
      <c r="J5692" s="33">
        <v>43749.288888888892</v>
      </c>
      <c r="K5692" s="33">
        <v>43749.300694444442</v>
      </c>
      <c r="L5692" s="51">
        <f t="shared" si="728"/>
        <v>1.1805555550381541E-2</v>
      </c>
      <c r="M5692" s="31" t="str">
        <f t="shared" si="729"/>
        <v>TRUE</v>
      </c>
      <c r="N5692" s="31" t="s">
        <v>39</v>
      </c>
      <c r="O5692" s="29" t="s">
        <v>684</v>
      </c>
      <c r="P5692"/>
      <c r="Q5692"/>
      <c r="R5692"/>
      <c r="S5692"/>
      <c r="T5692"/>
      <c r="U5692"/>
      <c r="V5692"/>
      <c r="W5692"/>
    </row>
    <row r="5693" spans="1:23" ht="27" customHeight="1" thickBot="1" x14ac:dyDescent="0.3">
      <c r="A5693" s="97">
        <v>21322</v>
      </c>
      <c r="B5693" s="74">
        <v>5946</v>
      </c>
      <c r="C5693" s="75" t="s">
        <v>2372</v>
      </c>
      <c r="D5693" s="76">
        <v>43750.173611111109</v>
      </c>
      <c r="E5693" s="74" t="s">
        <v>41</v>
      </c>
      <c r="F5693" s="33">
        <v>43749.713888888888</v>
      </c>
      <c r="G5693" s="51">
        <f t="shared" si="726"/>
        <v>0.45972222222189885</v>
      </c>
      <c r="H5693" s="31" t="str">
        <f t="shared" si="727"/>
        <v>ACCEPTABLE</v>
      </c>
      <c r="J5693" s="33">
        <v>43750.114583333336</v>
      </c>
      <c r="K5693" s="33">
        <v>43750.128472222219</v>
      </c>
      <c r="L5693" s="51">
        <f t="shared" si="728"/>
        <v>1.3888888883229811E-2</v>
      </c>
      <c r="M5693" s="31" t="str">
        <f t="shared" si="729"/>
        <v>TRUE</v>
      </c>
      <c r="N5693" s="31" t="s">
        <v>41</v>
      </c>
      <c r="O5693" s="29" t="s">
        <v>2139</v>
      </c>
      <c r="P5693"/>
      <c r="Q5693"/>
      <c r="R5693"/>
      <c r="S5693"/>
      <c r="T5693"/>
      <c r="U5693"/>
      <c r="V5693"/>
      <c r="W5693"/>
    </row>
    <row r="5694" spans="1:23" ht="27" customHeight="1" thickBot="1" x14ac:dyDescent="0.3">
      <c r="A5694" s="97">
        <v>21322</v>
      </c>
      <c r="B5694" s="74">
        <v>5947</v>
      </c>
      <c r="C5694" s="75" t="s">
        <v>98</v>
      </c>
      <c r="D5694" s="76">
        <v>43750.208333333336</v>
      </c>
      <c r="E5694" s="74" t="s">
        <v>39</v>
      </c>
      <c r="F5694" s="33">
        <v>43749.713888888888</v>
      </c>
      <c r="G5694" s="51">
        <f t="shared" si="726"/>
        <v>0.49444444444816327</v>
      </c>
      <c r="H5694" s="31" t="str">
        <f t="shared" si="727"/>
        <v>ACCEPTABLE</v>
      </c>
      <c r="J5694" s="33">
        <v>43750.15902777778</v>
      </c>
      <c r="K5694" s="33">
        <v>43750.177083333336</v>
      </c>
      <c r="L5694" s="51">
        <f t="shared" si="728"/>
        <v>1.8055555556202307E-2</v>
      </c>
      <c r="M5694" s="31" t="str">
        <f t="shared" si="729"/>
        <v>TRUE</v>
      </c>
      <c r="N5694" s="31" t="s">
        <v>39</v>
      </c>
      <c r="O5694" s="29" t="s">
        <v>398</v>
      </c>
      <c r="P5694"/>
      <c r="Q5694"/>
      <c r="R5694"/>
      <c r="S5694"/>
      <c r="T5694"/>
      <c r="U5694"/>
      <c r="V5694"/>
      <c r="W5694"/>
    </row>
    <row r="5695" spans="1:23" ht="27" customHeight="1" thickBot="1" x14ac:dyDescent="0.3">
      <c r="A5695" s="97">
        <v>21323</v>
      </c>
      <c r="B5695" s="74">
        <v>5948</v>
      </c>
      <c r="C5695" s="75" t="s">
        <v>2372</v>
      </c>
      <c r="D5695" s="76">
        <v>43750.881944444445</v>
      </c>
      <c r="E5695" s="74" t="s">
        <v>41</v>
      </c>
      <c r="F5695" s="33">
        <v>43750.788194444445</v>
      </c>
      <c r="G5695" s="51">
        <f t="shared" si="726"/>
        <v>9.375E-2</v>
      </c>
      <c r="H5695" s="31" t="str">
        <f t="shared" si="727"/>
        <v>ACCEPTABLE</v>
      </c>
      <c r="J5695" s="33">
        <v>43750.870833333334</v>
      </c>
      <c r="K5695" s="33">
        <v>43750.879166666666</v>
      </c>
      <c r="L5695" s="51">
        <f t="shared" si="728"/>
        <v>8.333333331393078E-3</v>
      </c>
      <c r="M5695" s="31" t="str">
        <f t="shared" si="729"/>
        <v>TRUE</v>
      </c>
      <c r="N5695" s="31" t="s">
        <v>41</v>
      </c>
      <c r="O5695" s="29" t="s">
        <v>2539</v>
      </c>
      <c r="P5695"/>
      <c r="Q5695"/>
      <c r="R5695"/>
      <c r="S5695"/>
      <c r="T5695"/>
      <c r="U5695"/>
      <c r="V5695"/>
      <c r="W5695"/>
    </row>
    <row r="5696" spans="1:23" ht="27" customHeight="1" thickBot="1" x14ac:dyDescent="0.3">
      <c r="A5696" s="97">
        <v>21323</v>
      </c>
      <c r="B5696" s="74">
        <v>5949</v>
      </c>
      <c r="C5696" s="75" t="s">
        <v>2372</v>
      </c>
      <c r="D5696" s="76">
        <v>43750.895833333336</v>
      </c>
      <c r="E5696" s="74" t="s">
        <v>39</v>
      </c>
      <c r="F5696" s="33">
        <v>43750.788194444445</v>
      </c>
      <c r="G5696" s="51">
        <f t="shared" si="726"/>
        <v>0.10763888889050577</v>
      </c>
      <c r="H5696" s="31" t="str">
        <f t="shared" si="727"/>
        <v>ACCEPTABLE</v>
      </c>
      <c r="J5696" s="33">
        <v>43750.888888888891</v>
      </c>
      <c r="K5696" s="33">
        <v>43750.902777777781</v>
      </c>
      <c r="L5696" s="51">
        <f t="shared" si="728"/>
        <v>1.3888888890505768E-2</v>
      </c>
      <c r="M5696" s="31" t="str">
        <f t="shared" si="729"/>
        <v>TRUE</v>
      </c>
      <c r="N5696" s="31" t="s">
        <v>39</v>
      </c>
      <c r="O5696" s="29" t="s">
        <v>2540</v>
      </c>
      <c r="P5696"/>
      <c r="Q5696"/>
      <c r="R5696"/>
      <c r="S5696"/>
      <c r="T5696"/>
      <c r="U5696"/>
      <c r="V5696"/>
      <c r="W5696"/>
    </row>
    <row r="5697" spans="1:23" ht="27" customHeight="1" thickBot="1" x14ac:dyDescent="0.3">
      <c r="A5697" s="97">
        <v>21322</v>
      </c>
      <c r="B5697" s="74">
        <v>5950</v>
      </c>
      <c r="C5697" s="75" t="s">
        <v>98</v>
      </c>
      <c r="D5697" s="76">
        <v>43751.194444444445</v>
      </c>
      <c r="E5697" s="74" t="s">
        <v>41</v>
      </c>
      <c r="F5697" s="33">
        <v>43750.788194444445</v>
      </c>
      <c r="G5697" s="51">
        <f t="shared" si="726"/>
        <v>0.40625</v>
      </c>
      <c r="H5697" s="31" t="str">
        <f t="shared" si="727"/>
        <v>ACCEPTABLE</v>
      </c>
      <c r="J5697" s="33">
        <v>43751.15</v>
      </c>
      <c r="K5697" s="33">
        <v>43751.15902777778</v>
      </c>
      <c r="L5697" s="51">
        <f t="shared" si="728"/>
        <v>9.0277777781011537E-3</v>
      </c>
      <c r="M5697" s="31" t="str">
        <f t="shared" si="729"/>
        <v>TRUE</v>
      </c>
      <c r="N5697" s="31" t="s">
        <v>41</v>
      </c>
      <c r="O5697" s="29" t="s">
        <v>44</v>
      </c>
      <c r="P5697"/>
      <c r="Q5697"/>
      <c r="R5697"/>
      <c r="S5697"/>
      <c r="T5697"/>
      <c r="U5697"/>
      <c r="V5697"/>
      <c r="W5697"/>
    </row>
    <row r="5698" spans="1:23" ht="27" customHeight="1" thickBot="1" x14ac:dyDescent="0.3">
      <c r="A5698" s="97">
        <v>21322</v>
      </c>
      <c r="B5698" s="74">
        <v>5951</v>
      </c>
      <c r="C5698" s="75" t="s">
        <v>2372</v>
      </c>
      <c r="D5698" s="76">
        <v>43751.222222222219</v>
      </c>
      <c r="E5698" s="74" t="s">
        <v>39</v>
      </c>
      <c r="F5698" s="33">
        <v>43750.788194444445</v>
      </c>
      <c r="G5698" s="51">
        <f t="shared" si="726"/>
        <v>0.43402777777373558</v>
      </c>
      <c r="H5698" s="31" t="str">
        <f t="shared" si="727"/>
        <v>ACCEPTABLE</v>
      </c>
      <c r="J5698" s="33">
        <v>43751.184027777781</v>
      </c>
      <c r="K5698" s="33">
        <v>43751.195833333331</v>
      </c>
      <c r="L5698" s="51">
        <f t="shared" si="728"/>
        <v>1.1805555550381541E-2</v>
      </c>
      <c r="M5698" s="31" t="str">
        <f t="shared" si="729"/>
        <v>TRUE</v>
      </c>
      <c r="N5698" s="31" t="s">
        <v>39</v>
      </c>
      <c r="O5698" s="29" t="s">
        <v>2541</v>
      </c>
      <c r="P5698"/>
      <c r="Q5698"/>
      <c r="R5698"/>
      <c r="S5698"/>
      <c r="T5698"/>
      <c r="U5698"/>
      <c r="V5698"/>
      <c r="W5698"/>
    </row>
    <row r="5699" spans="1:23" ht="27" customHeight="1" thickBot="1" x14ac:dyDescent="0.3">
      <c r="A5699" s="97">
        <v>21324</v>
      </c>
      <c r="B5699" s="74">
        <v>5952</v>
      </c>
      <c r="C5699" s="75" t="s">
        <v>2372</v>
      </c>
      <c r="D5699" s="76">
        <v>43751.934027777781</v>
      </c>
      <c r="E5699" s="74" t="s">
        <v>41</v>
      </c>
      <c r="F5699" s="33">
        <v>43751.311805555553</v>
      </c>
      <c r="G5699" s="51">
        <f t="shared" si="726"/>
        <v>0.62222222222771961</v>
      </c>
      <c r="H5699" s="31" t="str">
        <f t="shared" si="727"/>
        <v>ACCEPTABLE</v>
      </c>
      <c r="J5699" s="33">
        <v>43751.915277777778</v>
      </c>
      <c r="K5699" s="33">
        <v>43751.925000000003</v>
      </c>
      <c r="L5699" s="51">
        <f t="shared" si="728"/>
        <v>9.7222222248092294E-3</v>
      </c>
      <c r="M5699" s="31" t="str">
        <f t="shared" si="729"/>
        <v>TRUE</v>
      </c>
      <c r="N5699" s="31" t="s">
        <v>41</v>
      </c>
      <c r="O5699" s="29" t="s">
        <v>806</v>
      </c>
      <c r="P5699"/>
      <c r="Q5699"/>
      <c r="R5699"/>
      <c r="S5699"/>
      <c r="T5699"/>
      <c r="U5699"/>
      <c r="V5699"/>
      <c r="W5699"/>
    </row>
    <row r="5700" spans="1:23" ht="27" customHeight="1" thickBot="1" x14ac:dyDescent="0.3">
      <c r="A5700" s="97">
        <v>21324</v>
      </c>
      <c r="B5700" s="74">
        <v>5953</v>
      </c>
      <c r="C5700" s="75" t="s">
        <v>98</v>
      </c>
      <c r="D5700" s="76">
        <v>43751.96875</v>
      </c>
      <c r="E5700" s="74" t="s">
        <v>39</v>
      </c>
      <c r="F5700" s="33">
        <v>43751.311805555553</v>
      </c>
      <c r="G5700" s="51">
        <f t="shared" si="726"/>
        <v>0.65694444444670808</v>
      </c>
      <c r="H5700" s="31" t="str">
        <f t="shared" si="727"/>
        <v>ACCEPTABLE</v>
      </c>
      <c r="J5700" s="33">
        <v>43751.95208333333</v>
      </c>
      <c r="K5700" s="33">
        <v>43751.961111111108</v>
      </c>
      <c r="L5700" s="51">
        <f t="shared" si="728"/>
        <v>9.0277777781011537E-3</v>
      </c>
      <c r="M5700" s="31" t="str">
        <f t="shared" si="729"/>
        <v>TRUE</v>
      </c>
      <c r="N5700" s="31" t="s">
        <v>39</v>
      </c>
      <c r="O5700" s="29" t="s">
        <v>398</v>
      </c>
      <c r="P5700"/>
      <c r="Q5700"/>
      <c r="R5700"/>
      <c r="S5700"/>
      <c r="T5700"/>
      <c r="U5700"/>
      <c r="V5700"/>
      <c r="W5700"/>
    </row>
    <row r="5701" spans="1:23" ht="27" customHeight="1" thickBot="1" x14ac:dyDescent="0.3">
      <c r="A5701" s="97">
        <v>21325</v>
      </c>
      <c r="B5701" s="74">
        <v>5954</v>
      </c>
      <c r="C5701" s="75" t="s">
        <v>1997</v>
      </c>
      <c r="D5701" s="76">
        <v>43752.465277777781</v>
      </c>
      <c r="E5701" s="74" t="s">
        <v>41</v>
      </c>
      <c r="F5701" s="33">
        <v>43752.29791666667</v>
      </c>
      <c r="G5701" s="51">
        <f t="shared" si="726"/>
        <v>0.16736111111094942</v>
      </c>
      <c r="H5701" s="31" t="str">
        <f t="shared" si="727"/>
        <v>ACCEPTABLE</v>
      </c>
      <c r="J5701" s="33">
        <v>43752.452777777777</v>
      </c>
      <c r="K5701" s="33">
        <v>43752.464583333334</v>
      </c>
      <c r="L5701" s="51">
        <f t="shared" si="728"/>
        <v>1.1805555557657499E-2</v>
      </c>
      <c r="M5701" s="31" t="str">
        <f t="shared" si="729"/>
        <v>TRUE</v>
      </c>
      <c r="N5701" s="31" t="s">
        <v>41</v>
      </c>
      <c r="O5701" s="29" t="s">
        <v>2542</v>
      </c>
      <c r="P5701"/>
      <c r="Q5701"/>
      <c r="R5701"/>
      <c r="S5701"/>
      <c r="T5701"/>
      <c r="U5701"/>
      <c r="V5701"/>
      <c r="W5701"/>
    </row>
    <row r="5702" spans="1:23" ht="27" customHeight="1" thickBot="1" x14ac:dyDescent="0.3">
      <c r="A5702" s="97">
        <v>21325</v>
      </c>
      <c r="B5702" s="74">
        <v>5955</v>
      </c>
      <c r="C5702" s="75" t="s">
        <v>51</v>
      </c>
      <c r="D5702" s="76">
        <v>43752.5</v>
      </c>
      <c r="E5702" s="74" t="s">
        <v>39</v>
      </c>
      <c r="F5702" s="33">
        <v>43752.29791666667</v>
      </c>
      <c r="G5702" s="51">
        <f t="shared" si="726"/>
        <v>0.20208333332993789</v>
      </c>
      <c r="H5702" s="31" t="str">
        <f t="shared" si="727"/>
        <v>ACCEPTABLE</v>
      </c>
      <c r="J5702" s="33">
        <v>43752.488194444442</v>
      </c>
      <c r="K5702" s="33">
        <v>43752.497916666667</v>
      </c>
      <c r="L5702" s="51">
        <f t="shared" si="728"/>
        <v>9.7222222248092294E-3</v>
      </c>
      <c r="M5702" s="31" t="str">
        <f t="shared" si="729"/>
        <v>TRUE</v>
      </c>
      <c r="N5702" s="31" t="s">
        <v>39</v>
      </c>
      <c r="O5702" s="29" t="s">
        <v>2496</v>
      </c>
      <c r="P5702"/>
      <c r="Q5702"/>
      <c r="R5702"/>
      <c r="S5702"/>
      <c r="T5702"/>
      <c r="U5702"/>
      <c r="V5702"/>
      <c r="W5702"/>
    </row>
    <row r="5703" spans="1:23" ht="27" customHeight="1" thickBot="1" x14ac:dyDescent="0.3">
      <c r="A5703" s="97">
        <v>21324</v>
      </c>
      <c r="B5703" s="74">
        <v>5956</v>
      </c>
      <c r="C5703" s="75" t="s">
        <v>98</v>
      </c>
      <c r="D5703" s="76">
        <v>43752.572916666664</v>
      </c>
      <c r="E5703" s="74" t="s">
        <v>41</v>
      </c>
      <c r="F5703" s="33">
        <v>43752.481249999997</v>
      </c>
      <c r="G5703" s="51">
        <f t="shared" si="726"/>
        <v>9.1666666667151731E-2</v>
      </c>
      <c r="H5703" s="31" t="str">
        <f t="shared" si="727"/>
        <v>ACCEPTABLE</v>
      </c>
      <c r="J5703" s="33">
        <v>43752.569444444445</v>
      </c>
      <c r="K5703" s="33">
        <v>43752.577777777777</v>
      </c>
      <c r="L5703" s="51">
        <f t="shared" si="728"/>
        <v>8.333333331393078E-3</v>
      </c>
      <c r="M5703" s="31" t="str">
        <f t="shared" si="729"/>
        <v>TRUE</v>
      </c>
      <c r="N5703" s="31" t="s">
        <v>41</v>
      </c>
      <c r="O5703" s="29" t="s">
        <v>398</v>
      </c>
      <c r="P5703"/>
      <c r="Q5703"/>
      <c r="R5703"/>
      <c r="S5703"/>
      <c r="T5703"/>
      <c r="U5703"/>
      <c r="V5703"/>
      <c r="W5703"/>
    </row>
    <row r="5704" spans="1:23" ht="27" customHeight="1" thickBot="1" x14ac:dyDescent="0.3">
      <c r="A5704" s="97">
        <v>21324</v>
      </c>
      <c r="B5704" s="74">
        <v>5957</v>
      </c>
      <c r="C5704" s="75" t="s">
        <v>98</v>
      </c>
      <c r="D5704" s="76">
        <v>43752.618055555555</v>
      </c>
      <c r="E5704" s="74" t="s">
        <v>39</v>
      </c>
      <c r="F5704" s="33">
        <v>43752.481249999997</v>
      </c>
      <c r="G5704" s="51">
        <f t="shared" si="726"/>
        <v>0.1368055555576575</v>
      </c>
      <c r="H5704" s="31" t="str">
        <f t="shared" si="727"/>
        <v>ACCEPTABLE</v>
      </c>
      <c r="J5704" s="33">
        <v>43752.618055555555</v>
      </c>
      <c r="K5704" s="33">
        <v>43752.628472222219</v>
      </c>
      <c r="L5704" s="51">
        <f t="shared" si="728"/>
        <v>1.0416666664241347E-2</v>
      </c>
      <c r="M5704" s="31" t="str">
        <f t="shared" si="729"/>
        <v>TRUE</v>
      </c>
      <c r="N5704" s="31" t="s">
        <v>39</v>
      </c>
      <c r="O5704" s="29" t="s">
        <v>398</v>
      </c>
      <c r="P5704"/>
      <c r="Q5704"/>
      <c r="R5704"/>
      <c r="S5704"/>
      <c r="T5704"/>
      <c r="U5704"/>
      <c r="V5704"/>
      <c r="W5704"/>
    </row>
    <row r="5705" spans="1:23" ht="27" customHeight="1" thickBot="1" x14ac:dyDescent="0.3">
      <c r="A5705" s="98">
        <v>21324</v>
      </c>
      <c r="B5705" s="78">
        <v>5958</v>
      </c>
      <c r="C5705" s="79" t="s">
        <v>98</v>
      </c>
      <c r="D5705" s="80">
        <v>43753.277777777781</v>
      </c>
      <c r="E5705" s="78" t="s">
        <v>41</v>
      </c>
      <c r="F5705" s="33">
        <v>43753.243055555555</v>
      </c>
      <c r="G5705" s="51">
        <f t="shared" si="726"/>
        <v>3.4722222226264421E-2</v>
      </c>
      <c r="H5705" s="31" t="str">
        <f t="shared" si="727"/>
        <v>TOO LATE</v>
      </c>
      <c r="J5705" s="33">
        <v>43753.281944444447</v>
      </c>
      <c r="K5705" s="33">
        <v>43753.287499999999</v>
      </c>
      <c r="L5705" s="51">
        <f t="shared" si="728"/>
        <v>5.5555555518367328E-3</v>
      </c>
      <c r="M5705" s="31" t="str">
        <f t="shared" si="729"/>
        <v>TRUE</v>
      </c>
      <c r="N5705" s="31" t="s">
        <v>41</v>
      </c>
      <c r="O5705" s="29" t="s">
        <v>398</v>
      </c>
      <c r="P5705"/>
      <c r="Q5705"/>
      <c r="R5705"/>
      <c r="S5705"/>
      <c r="T5705"/>
      <c r="U5705"/>
      <c r="V5705"/>
      <c r="W5705"/>
    </row>
    <row r="5706" spans="1:23" ht="27" customHeight="1" thickBot="1" x14ac:dyDescent="0.3">
      <c r="A5706" s="98">
        <v>21324</v>
      </c>
      <c r="B5706" s="78">
        <v>5959</v>
      </c>
      <c r="C5706" s="79" t="s">
        <v>2314</v>
      </c>
      <c r="D5706" s="80">
        <v>43753.305555555555</v>
      </c>
      <c r="E5706" s="78" t="s">
        <v>39</v>
      </c>
      <c r="F5706" s="33">
        <v>43753.243055555555</v>
      </c>
      <c r="G5706" s="51">
        <f t="shared" si="726"/>
        <v>6.25E-2</v>
      </c>
      <c r="H5706" s="31" t="str">
        <f t="shared" si="727"/>
        <v>ACCEPTABLE</v>
      </c>
      <c r="J5706" s="33">
        <v>43753.315972222219</v>
      </c>
      <c r="K5706" s="33">
        <v>43753.324999999997</v>
      </c>
      <c r="L5706" s="51">
        <f t="shared" si="728"/>
        <v>9.0277777781011537E-3</v>
      </c>
      <c r="M5706" s="31" t="str">
        <f t="shared" si="729"/>
        <v>TRUE</v>
      </c>
      <c r="N5706" s="31" t="s">
        <v>39</v>
      </c>
      <c r="O5706" s="29" t="s">
        <v>1942</v>
      </c>
      <c r="P5706"/>
      <c r="Q5706"/>
      <c r="R5706"/>
      <c r="S5706"/>
      <c r="T5706"/>
      <c r="U5706"/>
      <c r="V5706"/>
      <c r="W5706"/>
    </row>
    <row r="5707" spans="1:23" ht="27" customHeight="1" thickBot="1" x14ac:dyDescent="0.3">
      <c r="A5707" s="97">
        <v>21325</v>
      </c>
      <c r="B5707" s="74">
        <v>5960</v>
      </c>
      <c r="C5707" s="75" t="s">
        <v>51</v>
      </c>
      <c r="D5707" s="76">
        <v>43753.569444444445</v>
      </c>
      <c r="E5707" s="74" t="s">
        <v>41</v>
      </c>
      <c r="F5707" s="33">
        <v>43753.243055555555</v>
      </c>
      <c r="G5707" s="51">
        <f t="shared" si="726"/>
        <v>0.32638888889050577</v>
      </c>
      <c r="H5707" s="31" t="str">
        <f t="shared" si="727"/>
        <v>ACCEPTABLE</v>
      </c>
      <c r="J5707" s="33">
        <v>43753.572916666664</v>
      </c>
      <c r="K5707" s="33">
        <v>43753.584027777775</v>
      </c>
      <c r="L5707" s="51">
        <f t="shared" si="728"/>
        <v>1.1111111110949423E-2</v>
      </c>
      <c r="M5707" s="31" t="str">
        <f t="shared" si="729"/>
        <v>TRUE</v>
      </c>
      <c r="N5707" s="31" t="s">
        <v>41</v>
      </c>
      <c r="O5707" s="29" t="s">
        <v>2543</v>
      </c>
      <c r="P5707"/>
      <c r="Q5707"/>
      <c r="R5707"/>
      <c r="S5707"/>
      <c r="T5707"/>
      <c r="U5707"/>
      <c r="V5707"/>
      <c r="W5707"/>
    </row>
    <row r="5708" spans="1:23" ht="27" customHeight="1" thickBot="1" x14ac:dyDescent="0.3">
      <c r="A5708" s="97">
        <v>21325</v>
      </c>
      <c r="B5708" s="74">
        <v>5961</v>
      </c>
      <c r="C5708" s="75" t="s">
        <v>1997</v>
      </c>
      <c r="D5708" s="76">
        <v>43753.597222222219</v>
      </c>
      <c r="E5708" s="74" t="s">
        <v>39</v>
      </c>
      <c r="F5708" s="33">
        <v>43753.243055555555</v>
      </c>
      <c r="G5708" s="51">
        <f t="shared" si="726"/>
        <v>0.35416666666424135</v>
      </c>
      <c r="H5708" s="31" t="str">
        <f t="shared" si="727"/>
        <v>ACCEPTABLE</v>
      </c>
      <c r="J5708" s="33">
        <v>43753.59375</v>
      </c>
      <c r="K5708" s="33">
        <v>43753.603472222225</v>
      </c>
      <c r="L5708" s="51">
        <f t="shared" si="728"/>
        <v>9.7222222248092294E-3</v>
      </c>
      <c r="M5708" s="31" t="str">
        <f t="shared" si="729"/>
        <v>TRUE</v>
      </c>
      <c r="N5708" s="31" t="s">
        <v>39</v>
      </c>
      <c r="O5708" s="29" t="s">
        <v>2544</v>
      </c>
      <c r="P5708"/>
      <c r="Q5708"/>
      <c r="R5708"/>
      <c r="S5708"/>
      <c r="T5708"/>
      <c r="U5708"/>
      <c r="V5708"/>
      <c r="W5708"/>
    </row>
    <row r="5709" spans="1:23" ht="27" customHeight="1" thickBot="1" x14ac:dyDescent="0.3">
      <c r="A5709" s="97">
        <v>21327</v>
      </c>
      <c r="B5709" s="74">
        <v>5964</v>
      </c>
      <c r="C5709" s="75" t="s">
        <v>2314</v>
      </c>
      <c r="D5709" s="76">
        <v>43753.777777777781</v>
      </c>
      <c r="E5709" s="74" t="s">
        <v>41</v>
      </c>
      <c r="F5709" s="33">
        <v>43753.729861111111</v>
      </c>
      <c r="G5709" s="51">
        <f t="shared" si="726"/>
        <v>4.7916666670062114E-2</v>
      </c>
      <c r="H5709" s="31" t="str">
        <f t="shared" si="727"/>
        <v>ACCEPTABLE</v>
      </c>
      <c r="J5709" s="33">
        <v>43753.767361111109</v>
      </c>
      <c r="K5709" s="33">
        <v>43753.779166666667</v>
      </c>
      <c r="L5709" s="51">
        <f t="shared" si="728"/>
        <v>1.1805555557657499E-2</v>
      </c>
      <c r="M5709" s="31" t="str">
        <f t="shared" si="729"/>
        <v>TRUE</v>
      </c>
      <c r="N5709" s="31" t="s">
        <v>41</v>
      </c>
      <c r="O5709" s="29" t="s">
        <v>2545</v>
      </c>
      <c r="P5709"/>
      <c r="Q5709"/>
      <c r="R5709"/>
      <c r="S5709"/>
      <c r="T5709"/>
      <c r="U5709"/>
      <c r="V5709"/>
      <c r="W5709"/>
    </row>
    <row r="5710" spans="1:23" ht="27" customHeight="1" thickBot="1" x14ac:dyDescent="0.3">
      <c r="A5710" s="97">
        <v>21325</v>
      </c>
      <c r="B5710" s="74">
        <v>5965</v>
      </c>
      <c r="C5710" s="75" t="s">
        <v>98</v>
      </c>
      <c r="D5710" s="76">
        <v>43753.798611111109</v>
      </c>
      <c r="E5710" s="74" t="s">
        <v>41</v>
      </c>
      <c r="F5710" s="33">
        <v>43753.729861111111</v>
      </c>
      <c r="G5710" s="51">
        <f t="shared" si="726"/>
        <v>6.8749999998544808E-2</v>
      </c>
      <c r="H5710" s="31" t="str">
        <f t="shared" si="727"/>
        <v>ACCEPTABLE</v>
      </c>
      <c r="J5710" s="33">
        <v>43753.807638888888</v>
      </c>
      <c r="K5710" s="33">
        <v>43753.818055555559</v>
      </c>
      <c r="L5710" s="51">
        <f t="shared" si="728"/>
        <v>1.0416666671517305E-2</v>
      </c>
      <c r="M5710" s="31" t="str">
        <f t="shared" si="729"/>
        <v>TRUE</v>
      </c>
      <c r="N5710" s="31" t="s">
        <v>41</v>
      </c>
      <c r="O5710" s="29" t="s">
        <v>44</v>
      </c>
      <c r="P5710"/>
      <c r="Q5710"/>
      <c r="R5710"/>
      <c r="S5710"/>
      <c r="T5710"/>
      <c r="U5710"/>
      <c r="V5710"/>
      <c r="W5710"/>
    </row>
    <row r="5711" spans="1:23" ht="27" customHeight="1" thickBot="1" x14ac:dyDescent="0.3">
      <c r="A5711" s="97">
        <v>21325</v>
      </c>
      <c r="B5711" s="74">
        <v>5966</v>
      </c>
      <c r="C5711" s="75" t="s">
        <v>178</v>
      </c>
      <c r="D5711" s="76">
        <v>43753.847222222219</v>
      </c>
      <c r="E5711" s="74" t="s">
        <v>39</v>
      </c>
      <c r="F5711" s="33">
        <v>43753.729861111111</v>
      </c>
      <c r="G5711" s="51">
        <f t="shared" si="726"/>
        <v>0.11736111110803904</v>
      </c>
      <c r="H5711" s="31" t="str">
        <f t="shared" si="727"/>
        <v>ACCEPTABLE</v>
      </c>
      <c r="J5711" s="33">
        <v>43753.868055555555</v>
      </c>
      <c r="K5711" s="33">
        <v>43753.875694444447</v>
      </c>
      <c r="L5711" s="51">
        <f t="shared" si="728"/>
        <v>7.6388888919609599E-3</v>
      </c>
      <c r="M5711" s="31" t="str">
        <f t="shared" si="729"/>
        <v>TRUE</v>
      </c>
      <c r="N5711" s="31" t="s">
        <v>39</v>
      </c>
      <c r="O5711" s="29" t="s">
        <v>812</v>
      </c>
      <c r="P5711"/>
      <c r="Q5711"/>
      <c r="R5711"/>
      <c r="S5711"/>
      <c r="T5711"/>
      <c r="U5711"/>
      <c r="V5711"/>
      <c r="W5711"/>
    </row>
    <row r="5712" spans="1:23" ht="27" customHeight="1" thickBot="1" x14ac:dyDescent="0.3">
      <c r="A5712" s="97">
        <v>21328</v>
      </c>
      <c r="B5712" s="74">
        <v>5967</v>
      </c>
      <c r="C5712" s="75" t="s">
        <v>2372</v>
      </c>
      <c r="D5712" s="76">
        <v>43754.194444444445</v>
      </c>
      <c r="E5712" s="74" t="s">
        <v>41</v>
      </c>
      <c r="F5712" s="33">
        <v>43753.775694444441</v>
      </c>
      <c r="G5712" s="51">
        <f t="shared" si="726"/>
        <v>0.41875000000436557</v>
      </c>
      <c r="H5712" s="31" t="str">
        <f t="shared" si="727"/>
        <v>ACCEPTABLE</v>
      </c>
      <c r="J5712" s="33">
        <v>43754.105555555558</v>
      </c>
      <c r="K5712" s="33">
        <v>43754.116666666669</v>
      </c>
      <c r="L5712" s="51">
        <f t="shared" si="728"/>
        <v>1.1111111110949423E-2</v>
      </c>
      <c r="M5712" s="31" t="str">
        <f t="shared" si="729"/>
        <v>TRUE</v>
      </c>
      <c r="N5712" s="31" t="s">
        <v>41</v>
      </c>
      <c r="O5712" s="29" t="s">
        <v>2166</v>
      </c>
      <c r="P5712"/>
      <c r="Q5712"/>
      <c r="R5712"/>
      <c r="S5712"/>
      <c r="T5712"/>
      <c r="U5712"/>
      <c r="V5712"/>
      <c r="W5712"/>
    </row>
    <row r="5713" spans="1:23" ht="27" customHeight="1" thickBot="1" x14ac:dyDescent="0.3">
      <c r="A5713" s="97">
        <v>21328</v>
      </c>
      <c r="B5713" s="74">
        <v>5968</v>
      </c>
      <c r="C5713" s="75" t="s">
        <v>98</v>
      </c>
      <c r="D5713" s="76">
        <v>43754.229166666664</v>
      </c>
      <c r="E5713" s="74" t="s">
        <v>39</v>
      </c>
      <c r="F5713" s="33">
        <v>43753.775694444441</v>
      </c>
      <c r="G5713" s="51">
        <f t="shared" si="726"/>
        <v>0.45347222222335404</v>
      </c>
      <c r="H5713" s="31" t="str">
        <f t="shared" si="727"/>
        <v>ACCEPTABLE</v>
      </c>
      <c r="J5713" s="33">
        <v>43754.140972222223</v>
      </c>
      <c r="K5713" s="33">
        <v>43754.15</v>
      </c>
      <c r="L5713" s="51">
        <f t="shared" si="728"/>
        <v>9.0277777781011537E-3</v>
      </c>
      <c r="M5713" s="31" t="str">
        <f t="shared" si="729"/>
        <v>TRUE</v>
      </c>
      <c r="N5713" s="31" t="s">
        <v>39</v>
      </c>
      <c r="O5713" s="29" t="s">
        <v>398</v>
      </c>
      <c r="P5713"/>
      <c r="Q5713"/>
      <c r="R5713"/>
      <c r="S5713"/>
      <c r="T5713"/>
      <c r="U5713"/>
      <c r="V5713"/>
      <c r="W5713"/>
    </row>
    <row r="5714" spans="1:23" ht="27" customHeight="1" thickBot="1" x14ac:dyDescent="0.3">
      <c r="A5714" s="98">
        <v>21325</v>
      </c>
      <c r="B5714" s="78">
        <v>5969</v>
      </c>
      <c r="C5714" s="79" t="s">
        <v>2546</v>
      </c>
      <c r="D5714" s="80">
        <v>43754.347222222219</v>
      </c>
      <c r="E5714" s="78" t="s">
        <v>41</v>
      </c>
      <c r="F5714" s="33">
        <v>43754.239583333336</v>
      </c>
      <c r="G5714" s="51">
        <f t="shared" si="726"/>
        <v>0.10763888888322981</v>
      </c>
      <c r="H5714" s="31" t="str">
        <f t="shared" si="727"/>
        <v>ACCEPTABLE</v>
      </c>
      <c r="J5714" s="33">
        <v>43754.347222222219</v>
      </c>
      <c r="K5714" s="33">
        <v>43754.357638888891</v>
      </c>
      <c r="L5714" s="51">
        <f t="shared" si="728"/>
        <v>1.0416666671517305E-2</v>
      </c>
      <c r="M5714" s="31" t="str">
        <f t="shared" si="729"/>
        <v>TRUE</v>
      </c>
      <c r="N5714" s="31" t="s">
        <v>41</v>
      </c>
      <c r="O5714" s="29" t="s">
        <v>2547</v>
      </c>
      <c r="P5714"/>
      <c r="Q5714"/>
      <c r="R5714"/>
      <c r="S5714"/>
      <c r="T5714"/>
      <c r="U5714"/>
      <c r="V5714"/>
      <c r="W5714"/>
    </row>
    <row r="5715" spans="1:23" ht="27" customHeight="1" thickBot="1" x14ac:dyDescent="0.3">
      <c r="A5715" s="130">
        <v>21325</v>
      </c>
      <c r="B5715" s="130">
        <v>5970</v>
      </c>
      <c r="C5715" s="131" t="s">
        <v>2548</v>
      </c>
      <c r="D5715" s="158">
        <v>43754.378472222219</v>
      </c>
      <c r="E5715" s="130" t="s">
        <v>39</v>
      </c>
      <c r="F5715" s="33">
        <v>43754.239583333336</v>
      </c>
      <c r="G5715" s="51">
        <f t="shared" si="726"/>
        <v>0.13888888888322981</v>
      </c>
      <c r="H5715" s="31" t="str">
        <f t="shared" si="727"/>
        <v>ACCEPTABLE</v>
      </c>
      <c r="J5715" s="33">
        <v>43754.378472222219</v>
      </c>
      <c r="K5715" s="33">
        <v>43754.392361111109</v>
      </c>
      <c r="L5715" s="51">
        <f t="shared" si="728"/>
        <v>1.3888888890505768E-2</v>
      </c>
      <c r="M5715" s="31" t="str">
        <f t="shared" si="729"/>
        <v>TRUE</v>
      </c>
      <c r="N5715" s="31" t="s">
        <v>39</v>
      </c>
      <c r="O5715" s="29" t="s">
        <v>2549</v>
      </c>
      <c r="P5715"/>
      <c r="Q5715"/>
      <c r="R5715"/>
      <c r="S5715"/>
      <c r="T5715"/>
      <c r="U5715"/>
      <c r="V5715"/>
      <c r="W5715"/>
    </row>
    <row r="5716" spans="1:23" ht="27" customHeight="1" thickBot="1" x14ac:dyDescent="0.3">
      <c r="A5716" s="97">
        <v>21329</v>
      </c>
      <c r="B5716" s="74">
        <v>5971</v>
      </c>
      <c r="C5716" s="75" t="s">
        <v>1997</v>
      </c>
      <c r="D5716" s="76">
        <v>43754.458333333336</v>
      </c>
      <c r="E5716" s="74" t="s">
        <v>41</v>
      </c>
      <c r="F5716" s="33">
        <v>43754.239583333336</v>
      </c>
      <c r="G5716" s="51">
        <f t="shared" ref="G5716:G5735" si="730">IF(D5716="","",D5716-F5716)</f>
        <v>0.21875</v>
      </c>
      <c r="H5716" s="31" t="str">
        <f t="shared" ref="H5716:H5735" si="731">IF(D5716-F5716&lt;0,"TOO LATE",IF(G5716="","",IF(OR(DAY(D5716-F5716)&gt;1,AND(HOUR(D5716-F5716)&gt;HOUR("0:59"),(SIGN(D5716-F5716)=1))),"ACCEPTABLE","TOO LATE")))</f>
        <v>ACCEPTABLE</v>
      </c>
      <c r="J5716" s="33">
        <v>43754.460416666669</v>
      </c>
      <c r="K5716" s="33">
        <v>43754.470833333333</v>
      </c>
      <c r="L5716" s="51">
        <f t="shared" ref="L5716:L5735" si="732">IF(OR(K5716="",J5716=""), "Incomplete Data", K5716-J5716)</f>
        <v>1.0416666664241347E-2</v>
      </c>
      <c r="M5716" s="31" t="str">
        <f t="shared" ref="M5716:M5735" si="733">_xlfn.IFS(OR(J5716=0,K5716=0,L5716=""), "Incomplete Data", OR(L5716&gt;$M$5,L5716&lt;-$M$5),"FALSE",  OR(L5716&lt;=$M$5,L5716&gt;-$M$5), "TRUE")</f>
        <v>TRUE</v>
      </c>
      <c r="N5716" s="31" t="s">
        <v>41</v>
      </c>
      <c r="O5716" s="29" t="s">
        <v>2550</v>
      </c>
      <c r="P5716"/>
      <c r="Q5716"/>
      <c r="R5716"/>
      <c r="S5716"/>
      <c r="T5716"/>
      <c r="U5716"/>
      <c r="V5716"/>
      <c r="W5716"/>
    </row>
    <row r="5717" spans="1:23" ht="27" customHeight="1" thickBot="1" x14ac:dyDescent="0.3">
      <c r="A5717" s="97">
        <v>21327</v>
      </c>
      <c r="B5717" s="74">
        <v>5972</v>
      </c>
      <c r="C5717" s="75" t="s">
        <v>2551</v>
      </c>
      <c r="D5717" s="76">
        <v>43754.513888888891</v>
      </c>
      <c r="E5717" s="74" t="s">
        <v>39</v>
      </c>
      <c r="F5717" s="33">
        <v>43754.239583333336</v>
      </c>
      <c r="G5717" s="51">
        <f t="shared" si="730"/>
        <v>0.27430555555474712</v>
      </c>
      <c r="H5717" s="31" t="str">
        <f t="shared" si="731"/>
        <v>ACCEPTABLE</v>
      </c>
      <c r="J5717" s="33">
        <v>43754.497916666667</v>
      </c>
      <c r="K5717" s="33">
        <v>43754.509027777778</v>
      </c>
      <c r="L5717" s="51">
        <f t="shared" si="732"/>
        <v>1.1111111110949423E-2</v>
      </c>
      <c r="M5717" s="31" t="str">
        <f t="shared" si="733"/>
        <v>TRUE</v>
      </c>
      <c r="N5717" s="31" t="s">
        <v>39</v>
      </c>
      <c r="O5717" s="29" t="s">
        <v>1214</v>
      </c>
      <c r="P5717"/>
      <c r="Q5717"/>
      <c r="R5717"/>
      <c r="S5717"/>
      <c r="T5717"/>
      <c r="U5717"/>
      <c r="V5717"/>
      <c r="W5717"/>
    </row>
    <row r="5718" spans="1:23" ht="27" customHeight="1" thickBot="1" x14ac:dyDescent="0.3">
      <c r="A5718" s="97">
        <v>21329</v>
      </c>
      <c r="B5718" s="74">
        <v>5973</v>
      </c>
      <c r="C5718" s="75" t="s">
        <v>51</v>
      </c>
      <c r="D5718" s="76">
        <v>43755.569444444445</v>
      </c>
      <c r="E5718" s="74" t="s">
        <v>41</v>
      </c>
      <c r="F5718" s="33">
        <v>43755.297222222223</v>
      </c>
      <c r="G5718" s="51">
        <f t="shared" si="730"/>
        <v>0.27222222222189885</v>
      </c>
      <c r="H5718" s="31" t="str">
        <f t="shared" si="731"/>
        <v>ACCEPTABLE</v>
      </c>
      <c r="J5718" s="33">
        <v>43755.570138888892</v>
      </c>
      <c r="K5718" s="33">
        <v>43755.576388888891</v>
      </c>
      <c r="L5718" s="51">
        <f t="shared" si="732"/>
        <v>6.2499999985448085E-3</v>
      </c>
      <c r="M5718" s="31" t="str">
        <f t="shared" si="733"/>
        <v>TRUE</v>
      </c>
      <c r="N5718" s="31" t="s">
        <v>41</v>
      </c>
      <c r="O5718" s="29" t="s">
        <v>2552</v>
      </c>
      <c r="P5718"/>
      <c r="Q5718"/>
      <c r="R5718"/>
      <c r="S5718"/>
      <c r="T5718"/>
      <c r="U5718"/>
      <c r="V5718"/>
      <c r="W5718"/>
    </row>
    <row r="5719" spans="1:23" ht="27" customHeight="1" thickBot="1" x14ac:dyDescent="0.3">
      <c r="A5719" s="97">
        <v>21329</v>
      </c>
      <c r="B5719" s="74">
        <v>5974</v>
      </c>
      <c r="C5719" s="75" t="s">
        <v>1997</v>
      </c>
      <c r="D5719" s="76">
        <v>43755.597222222219</v>
      </c>
      <c r="E5719" s="74" t="s">
        <v>39</v>
      </c>
      <c r="F5719" s="33">
        <v>43755.297222222223</v>
      </c>
      <c r="G5719" s="51">
        <f t="shared" si="730"/>
        <v>0.29999999999563443</v>
      </c>
      <c r="H5719" s="31" t="str">
        <f t="shared" si="731"/>
        <v>ACCEPTABLE</v>
      </c>
      <c r="J5719" s="33">
        <v>43755.6</v>
      </c>
      <c r="K5719" s="33">
        <v>43755.611111111109</v>
      </c>
      <c r="L5719" s="51">
        <f t="shared" si="732"/>
        <v>1.1111111110949423E-2</v>
      </c>
      <c r="M5719" s="31" t="str">
        <f t="shared" si="733"/>
        <v>TRUE</v>
      </c>
      <c r="N5719" s="31" t="s">
        <v>39</v>
      </c>
      <c r="O5719" s="29" t="s">
        <v>2553</v>
      </c>
      <c r="P5719"/>
      <c r="Q5719"/>
      <c r="R5719"/>
      <c r="S5719"/>
      <c r="T5719"/>
      <c r="U5719"/>
      <c r="V5719"/>
      <c r="W5719"/>
    </row>
    <row r="5720" spans="1:23" ht="27" customHeight="1" thickBot="1" x14ac:dyDescent="0.3">
      <c r="A5720" s="97">
        <v>21331</v>
      </c>
      <c r="B5720" s="74">
        <v>5976</v>
      </c>
      <c r="C5720" s="75" t="s">
        <v>1997</v>
      </c>
      <c r="D5720" s="76">
        <v>43756.475694444445</v>
      </c>
      <c r="E5720" s="74" t="s">
        <v>41</v>
      </c>
      <c r="F5720" s="33">
        <v>43756.28125</v>
      </c>
      <c r="G5720" s="51">
        <f t="shared" si="730"/>
        <v>0.19444444444525288</v>
      </c>
      <c r="H5720" s="31" t="str">
        <f t="shared" si="731"/>
        <v>ACCEPTABLE</v>
      </c>
      <c r="J5720" s="33">
        <v>43756.46597222222</v>
      </c>
      <c r="K5720" s="33">
        <v>43756.477777777778</v>
      </c>
      <c r="L5720" s="51">
        <f t="shared" si="732"/>
        <v>1.1805555557657499E-2</v>
      </c>
      <c r="M5720" s="31" t="str">
        <f t="shared" si="733"/>
        <v>TRUE</v>
      </c>
      <c r="N5720" s="31" t="s">
        <v>41</v>
      </c>
      <c r="O5720" s="29" t="s">
        <v>1798</v>
      </c>
      <c r="P5720"/>
      <c r="Q5720"/>
      <c r="R5720"/>
      <c r="S5720"/>
      <c r="T5720"/>
      <c r="U5720"/>
      <c r="V5720"/>
      <c r="W5720"/>
    </row>
    <row r="5721" spans="1:23" ht="27" customHeight="1" thickBot="1" x14ac:dyDescent="0.3">
      <c r="A5721" s="97">
        <v>21331</v>
      </c>
      <c r="B5721" s="74">
        <v>5977</v>
      </c>
      <c r="C5721" s="75" t="s">
        <v>51</v>
      </c>
      <c r="D5721" s="76">
        <v>43756.503472222219</v>
      </c>
      <c r="E5721" s="74" t="s">
        <v>39</v>
      </c>
      <c r="F5721" s="33">
        <v>43756.28125</v>
      </c>
      <c r="G5721" s="51">
        <f t="shared" si="730"/>
        <v>0.22222222221898846</v>
      </c>
      <c r="H5721" s="31" t="str">
        <f t="shared" si="731"/>
        <v>ACCEPTABLE</v>
      </c>
      <c r="J5721" s="33">
        <v>43756.49722222222</v>
      </c>
      <c r="K5721" s="33">
        <v>43756.506944444445</v>
      </c>
      <c r="L5721" s="51">
        <f t="shared" si="732"/>
        <v>9.7222222248092294E-3</v>
      </c>
      <c r="M5721" s="31" t="str">
        <f>_xlfn.IFS(OR(J5721=0,K5721=0,L5721=""), "Incomplete Data", OR(L5721&gt;$M$5,L5721&lt;-$M$5),"FALSE",  OR(L5721&lt;=$M$5,L5721&gt;-$M$5), "TRUE")</f>
        <v>TRUE</v>
      </c>
      <c r="N5721" s="31" t="s">
        <v>39</v>
      </c>
      <c r="O5721" s="29" t="s">
        <v>96</v>
      </c>
      <c r="P5721"/>
      <c r="Q5721"/>
      <c r="R5721"/>
      <c r="S5721"/>
      <c r="T5721"/>
      <c r="U5721"/>
      <c r="V5721"/>
      <c r="W5721"/>
    </row>
    <row r="5722" spans="1:23" ht="27" customHeight="1" thickBot="1" x14ac:dyDescent="0.3">
      <c r="A5722" s="97">
        <v>21331</v>
      </c>
      <c r="B5722" s="74">
        <v>5978</v>
      </c>
      <c r="C5722" s="75" t="s">
        <v>178</v>
      </c>
      <c r="D5722" s="76">
        <v>43757.131944444445</v>
      </c>
      <c r="E5722" s="74" t="s">
        <v>41</v>
      </c>
      <c r="F5722" s="33">
        <v>43756.724999999999</v>
      </c>
      <c r="G5722" s="51">
        <f t="shared" si="730"/>
        <v>0.40694444444670808</v>
      </c>
      <c r="H5722" s="31" t="str">
        <f t="shared" si="731"/>
        <v>ACCEPTABLE</v>
      </c>
      <c r="J5722" s="33">
        <v>43757.129861111112</v>
      </c>
      <c r="K5722" s="33">
        <v>43757.138888888891</v>
      </c>
      <c r="L5722" s="51">
        <f t="shared" si="732"/>
        <v>9.0277777781011537E-3</v>
      </c>
      <c r="M5722" s="31" t="str">
        <f t="shared" si="733"/>
        <v>TRUE</v>
      </c>
      <c r="N5722" s="31" t="s">
        <v>41</v>
      </c>
      <c r="O5722" s="29" t="s">
        <v>398</v>
      </c>
      <c r="P5722"/>
      <c r="Q5722"/>
      <c r="R5722"/>
      <c r="S5722"/>
      <c r="T5722"/>
      <c r="U5722"/>
      <c r="V5722"/>
      <c r="W5722"/>
    </row>
    <row r="5723" spans="1:23" ht="27" customHeight="1" thickBot="1" x14ac:dyDescent="0.3">
      <c r="A5723" s="97">
        <v>21331</v>
      </c>
      <c r="B5723" s="74">
        <v>5979</v>
      </c>
      <c r="C5723" s="75" t="s">
        <v>178</v>
      </c>
      <c r="D5723" s="76">
        <v>43757.177083333336</v>
      </c>
      <c r="E5723" s="74" t="s">
        <v>39</v>
      </c>
      <c r="F5723" s="33">
        <v>43756.724999999999</v>
      </c>
      <c r="G5723" s="51">
        <f t="shared" si="730"/>
        <v>0.45208333333721384</v>
      </c>
      <c r="H5723" s="31" t="str">
        <f t="shared" si="731"/>
        <v>ACCEPTABLE</v>
      </c>
      <c r="J5723" s="33">
        <v>43757.175000000003</v>
      </c>
      <c r="K5723" s="33">
        <v>43757.18472222222</v>
      </c>
      <c r="L5723" s="51">
        <f t="shared" si="732"/>
        <v>9.7222222175332718E-3</v>
      </c>
      <c r="M5723" s="31" t="str">
        <f t="shared" si="733"/>
        <v>TRUE</v>
      </c>
      <c r="N5723" s="31" t="s">
        <v>39</v>
      </c>
      <c r="O5723" s="29" t="s">
        <v>485</v>
      </c>
      <c r="P5723"/>
      <c r="Q5723"/>
      <c r="R5723"/>
      <c r="S5723"/>
      <c r="T5723"/>
      <c r="U5723"/>
      <c r="V5723"/>
      <c r="W5723"/>
    </row>
    <row r="5724" spans="1:23" ht="27" customHeight="1" thickBot="1" x14ac:dyDescent="0.3">
      <c r="A5724" s="97">
        <v>21332</v>
      </c>
      <c r="B5724" s="74">
        <v>5980</v>
      </c>
      <c r="C5724" s="75" t="s">
        <v>2372</v>
      </c>
      <c r="D5724" s="76">
        <v>43757.246527777781</v>
      </c>
      <c r="E5724" s="74" t="s">
        <v>41</v>
      </c>
      <c r="F5724" s="33">
        <v>43756.724999999999</v>
      </c>
      <c r="G5724" s="51">
        <f t="shared" si="730"/>
        <v>0.52152777778246673</v>
      </c>
      <c r="H5724" s="31" t="str">
        <f t="shared" si="731"/>
        <v>ACCEPTABLE</v>
      </c>
      <c r="J5724" s="33">
        <v>43757.280555555553</v>
      </c>
      <c r="K5724" s="33">
        <v>43757.292361111111</v>
      </c>
      <c r="L5724" s="51">
        <f t="shared" si="732"/>
        <v>1.1805555557657499E-2</v>
      </c>
      <c r="M5724" s="31" t="str">
        <f t="shared" si="733"/>
        <v>TRUE</v>
      </c>
      <c r="N5724" s="31" t="s">
        <v>41</v>
      </c>
      <c r="O5724" s="29" t="s">
        <v>979</v>
      </c>
      <c r="P5724"/>
      <c r="Q5724"/>
      <c r="R5724"/>
      <c r="S5724"/>
      <c r="T5724"/>
      <c r="U5724"/>
      <c r="V5724"/>
      <c r="W5724"/>
    </row>
    <row r="5725" spans="1:23" ht="27" customHeight="1" thickBot="1" x14ac:dyDescent="0.3">
      <c r="A5725" s="97">
        <v>21333</v>
      </c>
      <c r="B5725" s="74">
        <v>5983</v>
      </c>
      <c r="C5725" s="75" t="s">
        <v>98</v>
      </c>
      <c r="D5725" s="76">
        <v>43758.090277777781</v>
      </c>
      <c r="E5725" s="74" t="s">
        <v>41</v>
      </c>
      <c r="F5725" s="33">
        <v>43757.737500000003</v>
      </c>
      <c r="G5725" s="51">
        <f t="shared" si="730"/>
        <v>0.35277777777810115</v>
      </c>
      <c r="H5725" s="31" t="str">
        <f t="shared" si="731"/>
        <v>ACCEPTABLE</v>
      </c>
      <c r="J5725" s="33">
        <v>43758.092361111114</v>
      </c>
      <c r="K5725" s="33">
        <v>43758.102777777778</v>
      </c>
      <c r="L5725" s="51">
        <f t="shared" si="732"/>
        <v>1.0416666664241347E-2</v>
      </c>
      <c r="M5725" s="31" t="str">
        <f t="shared" si="733"/>
        <v>TRUE</v>
      </c>
      <c r="N5725" s="31" t="s">
        <v>41</v>
      </c>
      <c r="O5725" s="29" t="s">
        <v>398</v>
      </c>
      <c r="P5725"/>
      <c r="Q5725"/>
      <c r="R5725"/>
      <c r="S5725"/>
      <c r="T5725"/>
      <c r="U5725"/>
      <c r="V5725"/>
      <c r="W5725"/>
    </row>
    <row r="5726" spans="1:23" ht="27" customHeight="1" thickBot="1" x14ac:dyDescent="0.3">
      <c r="A5726" s="97">
        <v>21333</v>
      </c>
      <c r="B5726" s="74">
        <v>5984</v>
      </c>
      <c r="C5726" s="75" t="s">
        <v>98</v>
      </c>
      <c r="D5726" s="76">
        <v>43758.145833333336</v>
      </c>
      <c r="E5726" s="74" t="s">
        <v>39</v>
      </c>
      <c r="F5726" s="33">
        <v>43757.737500000003</v>
      </c>
      <c r="G5726" s="51">
        <f t="shared" si="730"/>
        <v>0.40833333333284827</v>
      </c>
      <c r="H5726" s="31" t="str">
        <f t="shared" si="731"/>
        <v>ACCEPTABLE</v>
      </c>
      <c r="J5726" s="33">
        <v>43758.152777777781</v>
      </c>
      <c r="K5726" s="33">
        <v>43758.161805555559</v>
      </c>
      <c r="L5726" s="51">
        <f t="shared" si="732"/>
        <v>9.0277777781011537E-3</v>
      </c>
      <c r="M5726" s="31" t="str">
        <f t="shared" si="733"/>
        <v>TRUE</v>
      </c>
      <c r="N5726" s="31" t="s">
        <v>39</v>
      </c>
      <c r="O5726" s="29" t="s">
        <v>398</v>
      </c>
      <c r="P5726"/>
      <c r="Q5726"/>
      <c r="R5726"/>
      <c r="S5726"/>
      <c r="T5726"/>
      <c r="U5726"/>
      <c r="V5726"/>
      <c r="W5726"/>
    </row>
    <row r="5727" spans="1:23" ht="27" customHeight="1" thickBot="1" x14ac:dyDescent="0.3">
      <c r="A5727" s="98">
        <v>21331</v>
      </c>
      <c r="B5727" s="78">
        <v>5985</v>
      </c>
      <c r="C5727" s="79" t="s">
        <v>99</v>
      </c>
      <c r="D5727" s="80">
        <v>43758.277777777781</v>
      </c>
      <c r="E5727" s="78" t="s">
        <v>41</v>
      </c>
      <c r="F5727" s="33">
        <v>43757.737500000003</v>
      </c>
      <c r="G5727" s="51">
        <f t="shared" si="730"/>
        <v>0.54027777777810115</v>
      </c>
      <c r="H5727" s="31" t="str">
        <f t="shared" si="731"/>
        <v>ACCEPTABLE</v>
      </c>
      <c r="J5727" s="33">
        <v>43758.275000000001</v>
      </c>
      <c r="K5727" s="33">
        <v>43758.283333333333</v>
      </c>
      <c r="L5727" s="51">
        <f t="shared" si="732"/>
        <v>8.333333331393078E-3</v>
      </c>
      <c r="M5727" s="31" t="str">
        <f t="shared" si="733"/>
        <v>TRUE</v>
      </c>
      <c r="N5727" s="31" t="s">
        <v>41</v>
      </c>
      <c r="O5727" s="29" t="s">
        <v>405</v>
      </c>
      <c r="P5727"/>
      <c r="Q5727"/>
      <c r="R5727"/>
      <c r="S5727"/>
      <c r="T5727"/>
      <c r="U5727"/>
      <c r="V5727"/>
      <c r="W5727"/>
    </row>
    <row r="5728" spans="1:23" ht="27" customHeight="1" thickBot="1" x14ac:dyDescent="0.3">
      <c r="A5728" s="98">
        <v>21331</v>
      </c>
      <c r="B5728" s="78">
        <v>5986</v>
      </c>
      <c r="C5728" s="79" t="s">
        <v>2290</v>
      </c>
      <c r="D5728" s="80">
        <v>43758.305555555555</v>
      </c>
      <c r="E5728" s="78" t="s">
        <v>39</v>
      </c>
      <c r="F5728" s="33">
        <v>43757.737500000003</v>
      </c>
      <c r="G5728" s="51">
        <f t="shared" si="730"/>
        <v>0.56805555555183673</v>
      </c>
      <c r="H5728" s="31" t="str">
        <f t="shared" si="731"/>
        <v>ACCEPTABLE</v>
      </c>
      <c r="J5728" s="33">
        <v>43758.302777777775</v>
      </c>
      <c r="K5728" s="33">
        <v>43758.314583333333</v>
      </c>
      <c r="L5728" s="51">
        <f t="shared" si="732"/>
        <v>1.1805555557657499E-2</v>
      </c>
      <c r="M5728" s="31" t="str">
        <f t="shared" si="733"/>
        <v>TRUE</v>
      </c>
      <c r="N5728" s="31" t="s">
        <v>39</v>
      </c>
      <c r="O5728" s="29" t="s">
        <v>2554</v>
      </c>
      <c r="P5728"/>
      <c r="Q5728"/>
      <c r="R5728"/>
      <c r="S5728"/>
      <c r="T5728"/>
      <c r="U5728"/>
      <c r="V5728"/>
      <c r="W5728"/>
    </row>
    <row r="5729" spans="1:23" ht="27" customHeight="1" thickBot="1" x14ac:dyDescent="0.3">
      <c r="A5729" s="97">
        <v>21333</v>
      </c>
      <c r="B5729" s="74">
        <v>5989</v>
      </c>
      <c r="C5729" s="75" t="s">
        <v>98</v>
      </c>
      <c r="D5729" s="76">
        <v>43759.454861111109</v>
      </c>
      <c r="E5729" s="74" t="s">
        <v>41</v>
      </c>
      <c r="F5729" s="33">
        <v>43759.40902777778</v>
      </c>
      <c r="G5729" s="51">
        <f t="shared" si="730"/>
        <v>4.5833333329937886E-2</v>
      </c>
      <c r="H5729" s="31" t="str">
        <f t="shared" si="731"/>
        <v>ACCEPTABLE</v>
      </c>
      <c r="J5729" s="33">
        <v>43759.450694444444</v>
      </c>
      <c r="K5729" s="33">
        <v>43759.460416666669</v>
      </c>
      <c r="L5729" s="51">
        <f t="shared" si="732"/>
        <v>9.7222222248092294E-3</v>
      </c>
      <c r="M5729" s="31" t="str">
        <f t="shared" si="733"/>
        <v>TRUE</v>
      </c>
      <c r="N5729" s="31" t="s">
        <v>41</v>
      </c>
      <c r="O5729" s="29" t="s">
        <v>398</v>
      </c>
      <c r="P5729"/>
      <c r="Q5729"/>
      <c r="R5729"/>
      <c r="S5729"/>
      <c r="T5729"/>
      <c r="U5729"/>
      <c r="V5729"/>
      <c r="W5729"/>
    </row>
    <row r="5730" spans="1:23" ht="27" customHeight="1" thickBot="1" x14ac:dyDescent="0.3">
      <c r="A5730" s="97">
        <v>21333</v>
      </c>
      <c r="B5730" s="74">
        <v>5990</v>
      </c>
      <c r="C5730" s="75" t="s">
        <v>2372</v>
      </c>
      <c r="D5730" s="76">
        <v>43759.482638888891</v>
      </c>
      <c r="E5730" s="74" t="s">
        <v>39</v>
      </c>
      <c r="F5730" s="33">
        <v>43759.40902777778</v>
      </c>
      <c r="G5730" s="51">
        <f t="shared" si="730"/>
        <v>7.3611111110949423E-2</v>
      </c>
      <c r="H5730" s="31" t="str">
        <f t="shared" si="731"/>
        <v>ACCEPTABLE</v>
      </c>
      <c r="J5730" s="33">
        <v>43759.472916666666</v>
      </c>
      <c r="K5730" s="33">
        <v>43759.484722222223</v>
      </c>
      <c r="L5730" s="51">
        <f t="shared" si="732"/>
        <v>1.1805555557657499E-2</v>
      </c>
      <c r="M5730" s="31" t="str">
        <f t="shared" si="733"/>
        <v>TRUE</v>
      </c>
      <c r="N5730" s="31" t="s">
        <v>39</v>
      </c>
      <c r="O5730" s="29" t="s">
        <v>806</v>
      </c>
      <c r="P5730"/>
      <c r="Q5730"/>
      <c r="R5730"/>
      <c r="S5730"/>
      <c r="T5730"/>
      <c r="U5730"/>
      <c r="V5730"/>
      <c r="W5730"/>
    </row>
    <row r="5731" spans="1:23" ht="27" customHeight="1" thickBot="1" x14ac:dyDescent="0.3">
      <c r="A5731" s="97">
        <v>21334</v>
      </c>
      <c r="B5731" s="74">
        <v>5991</v>
      </c>
      <c r="C5731" s="75" t="s">
        <v>2314</v>
      </c>
      <c r="D5731" s="76">
        <v>43759.986111111109</v>
      </c>
      <c r="E5731" s="74" t="s">
        <v>41</v>
      </c>
      <c r="F5731" s="33">
        <v>43759.602083333331</v>
      </c>
      <c r="G5731" s="51">
        <f t="shared" si="730"/>
        <v>0.38402777777810115</v>
      </c>
      <c r="H5731" s="31" t="str">
        <f t="shared" si="731"/>
        <v>ACCEPTABLE</v>
      </c>
      <c r="J5731" s="33">
        <v>43760</v>
      </c>
      <c r="K5731" s="33">
        <v>43760.009027777778</v>
      </c>
      <c r="L5731" s="51">
        <f t="shared" si="732"/>
        <v>9.0277777781011537E-3</v>
      </c>
      <c r="M5731" s="31" t="str">
        <f t="shared" si="733"/>
        <v>TRUE</v>
      </c>
      <c r="N5731" s="31" t="s">
        <v>41</v>
      </c>
      <c r="O5731" s="29" t="s">
        <v>2069</v>
      </c>
      <c r="P5731"/>
      <c r="Q5731"/>
      <c r="R5731"/>
      <c r="S5731"/>
      <c r="T5731"/>
      <c r="U5731"/>
      <c r="V5731"/>
      <c r="W5731"/>
    </row>
    <row r="5732" spans="1:23" ht="27" customHeight="1" thickBot="1" x14ac:dyDescent="0.3">
      <c r="A5732" s="97">
        <v>21334</v>
      </c>
      <c r="B5732" s="74">
        <v>5992</v>
      </c>
      <c r="C5732" s="75" t="s">
        <v>2314</v>
      </c>
      <c r="D5732" s="76">
        <v>43760.010416666664</v>
      </c>
      <c r="E5732" s="74" t="s">
        <v>39</v>
      </c>
      <c r="F5732" s="33">
        <v>43759.602083333331</v>
      </c>
      <c r="G5732" s="51">
        <f t="shared" si="730"/>
        <v>0.40833333333284827</v>
      </c>
      <c r="H5732" s="31" t="str">
        <f t="shared" si="731"/>
        <v>ACCEPTABLE</v>
      </c>
      <c r="J5732" s="33">
        <v>43760.021527777775</v>
      </c>
      <c r="K5732" s="33">
        <v>43760.033333333333</v>
      </c>
      <c r="L5732" s="51">
        <f t="shared" si="732"/>
        <v>1.1805555557657499E-2</v>
      </c>
      <c r="M5732" s="31" t="str">
        <f t="shared" si="733"/>
        <v>TRUE</v>
      </c>
      <c r="N5732" s="31" t="s">
        <v>39</v>
      </c>
      <c r="O5732" s="29" t="s">
        <v>2069</v>
      </c>
      <c r="P5732"/>
      <c r="Q5732"/>
      <c r="R5732"/>
      <c r="S5732"/>
      <c r="T5732"/>
      <c r="U5732"/>
      <c r="V5732"/>
      <c r="W5732"/>
    </row>
    <row r="5733" spans="1:23" ht="27" customHeight="1" thickBot="1" x14ac:dyDescent="0.3">
      <c r="A5733" s="97">
        <v>21335</v>
      </c>
      <c r="B5733" s="74">
        <v>5993</v>
      </c>
      <c r="C5733" s="75" t="s">
        <v>2314</v>
      </c>
      <c r="D5733" s="76">
        <v>43760.111111111109</v>
      </c>
      <c r="E5733" s="74" t="s">
        <v>41</v>
      </c>
      <c r="F5733" s="33">
        <v>43759.602083333331</v>
      </c>
      <c r="G5733" s="51">
        <f t="shared" si="730"/>
        <v>0.50902777777810115</v>
      </c>
      <c r="H5733" s="31" t="str">
        <f t="shared" si="731"/>
        <v>ACCEPTABLE</v>
      </c>
      <c r="J5733" s="33">
        <v>43760.074999999997</v>
      </c>
      <c r="K5733" s="33">
        <v>43760.084722222222</v>
      </c>
      <c r="L5733" s="51">
        <f t="shared" si="732"/>
        <v>9.7222222248092294E-3</v>
      </c>
      <c r="M5733" s="31" t="str">
        <f t="shared" si="733"/>
        <v>TRUE</v>
      </c>
      <c r="N5733" s="31" t="s">
        <v>41</v>
      </c>
      <c r="O5733" s="29" t="s">
        <v>2555</v>
      </c>
      <c r="P5733"/>
      <c r="Q5733"/>
      <c r="R5733"/>
      <c r="S5733"/>
      <c r="T5733"/>
      <c r="U5733"/>
      <c r="V5733"/>
      <c r="W5733"/>
    </row>
    <row r="5734" spans="1:23" ht="27" customHeight="1" thickBot="1" x14ac:dyDescent="0.3">
      <c r="A5734" s="97">
        <v>21335</v>
      </c>
      <c r="B5734" s="74">
        <v>5994</v>
      </c>
      <c r="C5734" s="75" t="s">
        <v>98</v>
      </c>
      <c r="D5734" s="76">
        <v>43760.145833333336</v>
      </c>
      <c r="E5734" s="74" t="s">
        <v>39</v>
      </c>
      <c r="F5734" s="33">
        <v>43759.602083333331</v>
      </c>
      <c r="G5734" s="51">
        <f t="shared" si="730"/>
        <v>0.54375000000436557</v>
      </c>
      <c r="H5734" s="31" t="str">
        <f t="shared" si="731"/>
        <v>ACCEPTABLE</v>
      </c>
      <c r="J5734" s="33">
        <v>43760.10833333333</v>
      </c>
      <c r="K5734" s="33">
        <v>43760.117361111108</v>
      </c>
      <c r="L5734" s="51">
        <f t="shared" si="732"/>
        <v>9.0277777781011537E-3</v>
      </c>
      <c r="M5734" s="31" t="str">
        <f t="shared" si="733"/>
        <v>TRUE</v>
      </c>
      <c r="N5734" s="31" t="s">
        <v>39</v>
      </c>
      <c r="O5734" s="29" t="s">
        <v>398</v>
      </c>
      <c r="P5734"/>
      <c r="Q5734"/>
      <c r="R5734"/>
      <c r="S5734"/>
      <c r="T5734"/>
      <c r="U5734"/>
      <c r="V5734"/>
      <c r="W5734"/>
    </row>
    <row r="5735" spans="1:23" ht="27" customHeight="1" thickBot="1" x14ac:dyDescent="0.3">
      <c r="A5735" s="97">
        <v>21335</v>
      </c>
      <c r="B5735" s="74">
        <v>5995</v>
      </c>
      <c r="C5735" s="75" t="s">
        <v>98</v>
      </c>
      <c r="D5735" s="76">
        <v>43760.881944444445</v>
      </c>
      <c r="E5735" s="74" t="s">
        <v>41</v>
      </c>
      <c r="F5735" s="33">
        <v>43760.777777777781</v>
      </c>
      <c r="G5735" s="51">
        <f t="shared" si="730"/>
        <v>0.10416666666424135</v>
      </c>
      <c r="H5735" s="31" t="str">
        <f t="shared" si="731"/>
        <v>ACCEPTABLE</v>
      </c>
      <c r="J5735" s="33">
        <v>43760.651388888888</v>
      </c>
      <c r="K5735" s="33">
        <v>43760.660416666666</v>
      </c>
      <c r="L5735" s="51">
        <f t="shared" si="732"/>
        <v>9.0277777781011537E-3</v>
      </c>
      <c r="M5735" s="31" t="str">
        <f t="shared" si="733"/>
        <v>TRUE</v>
      </c>
      <c r="N5735" s="31" t="s">
        <v>41</v>
      </c>
      <c r="O5735" s="29" t="s">
        <v>398</v>
      </c>
      <c r="P5735"/>
      <c r="Q5735"/>
      <c r="R5735"/>
      <c r="S5735"/>
      <c r="T5735"/>
      <c r="U5735"/>
      <c r="V5735"/>
      <c r="W5735"/>
    </row>
    <row r="5736" spans="1:23" ht="27" customHeight="1" thickBot="1" x14ac:dyDescent="0.3">
      <c r="A5736" s="97">
        <v>21335</v>
      </c>
      <c r="B5736" s="74">
        <v>5996</v>
      </c>
      <c r="C5736" s="75" t="s">
        <v>2314</v>
      </c>
      <c r="D5736" s="76">
        <v>43760.90625</v>
      </c>
      <c r="E5736" s="74" t="s">
        <v>39</v>
      </c>
      <c r="F5736" s="33">
        <v>43760.777777777781</v>
      </c>
      <c r="G5736" s="51">
        <f t="shared" ref="G5736:G5783" si="734">IF(D5736="","",D5736-F5736)</f>
        <v>0.12847222221898846</v>
      </c>
      <c r="H5736" s="31" t="str">
        <f t="shared" ref="H5736:H5783" si="735">IF(D5736-F5736&lt;0,"TOO LATE",IF(G5736="","",IF(OR(DAY(D5736-F5736)&gt;1,AND(HOUR(D5736-F5736)&gt;HOUR("0:59"),(SIGN(D5736-F5736)=1))),"ACCEPTABLE","TOO LATE")))</f>
        <v>ACCEPTABLE</v>
      </c>
      <c r="J5736" s="33">
        <v>43760.895138888889</v>
      </c>
      <c r="K5736" s="33">
        <v>43760.906944444447</v>
      </c>
      <c r="L5736" s="51">
        <f t="shared" ref="L5736:L5783" si="736">IF(OR(K5736="",J5736=""), "Incomplete Data", K5736-J5736)</f>
        <v>1.1805555557657499E-2</v>
      </c>
      <c r="M5736" s="31" t="str">
        <f t="shared" ref="M5736:M5783" si="737">_xlfn.IFS(OR(J5736=0,K5736=0,L5736=""), "Incomplete Data", OR(L5736&gt;$M$5,L5736&lt;-$M$5),"FALSE",  OR(L5736&lt;=$M$5,L5736&gt;-$M$5), "TRUE")</f>
        <v>TRUE</v>
      </c>
      <c r="N5736" s="31" t="s">
        <v>39</v>
      </c>
      <c r="O5736" s="29" t="s">
        <v>2556</v>
      </c>
      <c r="P5736"/>
      <c r="Q5736"/>
      <c r="R5736"/>
      <c r="S5736"/>
      <c r="T5736"/>
      <c r="U5736"/>
      <c r="V5736"/>
      <c r="W5736"/>
    </row>
    <row r="5737" spans="1:23" ht="27" customHeight="1" thickBot="1" x14ac:dyDescent="0.3">
      <c r="A5737" s="98">
        <v>21336</v>
      </c>
      <c r="B5737" s="78">
        <v>5997</v>
      </c>
      <c r="C5737" s="79" t="s">
        <v>2119</v>
      </c>
      <c r="D5737" s="80">
        <v>43761.652777777781</v>
      </c>
      <c r="E5737" s="78" t="s">
        <v>41</v>
      </c>
      <c r="F5737" s="33">
        <v>43761.236805555556</v>
      </c>
      <c r="G5737" s="51">
        <f t="shared" si="734"/>
        <v>0.41597222222480923</v>
      </c>
      <c r="H5737" s="31" t="str">
        <f t="shared" si="735"/>
        <v>ACCEPTABLE</v>
      </c>
      <c r="J5737" s="33">
        <v>43761.64166666667</v>
      </c>
      <c r="K5737" s="33">
        <v>43761.65347222222</v>
      </c>
      <c r="L5737" s="51">
        <f t="shared" si="736"/>
        <v>1.1805555550381541E-2</v>
      </c>
      <c r="M5737" s="31" t="str">
        <f t="shared" si="737"/>
        <v>TRUE</v>
      </c>
      <c r="N5737" s="31" t="s">
        <v>41</v>
      </c>
      <c r="O5737" s="29" t="s">
        <v>1058</v>
      </c>
      <c r="P5737"/>
      <c r="Q5737"/>
      <c r="R5737"/>
      <c r="S5737"/>
      <c r="T5737"/>
      <c r="U5737"/>
      <c r="V5737"/>
      <c r="W5737"/>
    </row>
    <row r="5738" spans="1:23" ht="27" customHeight="1" thickBot="1" x14ac:dyDescent="0.3">
      <c r="A5738" s="98">
        <v>21336</v>
      </c>
      <c r="B5738" s="78">
        <v>5998</v>
      </c>
      <c r="C5738" s="79" t="s">
        <v>99</v>
      </c>
      <c r="D5738" s="80">
        <v>43761.6875</v>
      </c>
      <c r="E5738" s="78" t="s">
        <v>39</v>
      </c>
      <c r="F5738" s="33">
        <v>43761.236805555556</v>
      </c>
      <c r="G5738" s="51">
        <f t="shared" si="734"/>
        <v>0.45069444444379769</v>
      </c>
      <c r="H5738" s="31" t="str">
        <f t="shared" si="735"/>
        <v>ACCEPTABLE</v>
      </c>
      <c r="J5738" s="33">
        <v>43761.677083333336</v>
      </c>
      <c r="K5738" s="33">
        <v>43761.685416666667</v>
      </c>
      <c r="L5738" s="51">
        <f t="shared" si="736"/>
        <v>8.333333331393078E-3</v>
      </c>
      <c r="M5738" s="31" t="str">
        <f t="shared" si="737"/>
        <v>TRUE</v>
      </c>
      <c r="N5738" s="31" t="s">
        <v>39</v>
      </c>
      <c r="O5738" s="29" t="s">
        <v>485</v>
      </c>
      <c r="P5738"/>
      <c r="Q5738"/>
      <c r="R5738"/>
      <c r="S5738"/>
      <c r="T5738"/>
      <c r="U5738"/>
      <c r="V5738"/>
      <c r="W5738"/>
    </row>
    <row r="5739" spans="1:23" ht="27" customHeight="1" thickBot="1" x14ac:dyDescent="0.3">
      <c r="A5739" s="97">
        <v>21336</v>
      </c>
      <c r="B5739" s="74">
        <v>6001</v>
      </c>
      <c r="C5739" s="75" t="s">
        <v>99</v>
      </c>
      <c r="D5739" s="76">
        <v>43763.413194444445</v>
      </c>
      <c r="E5739" s="74" t="s">
        <v>41</v>
      </c>
      <c r="F5739" s="33">
        <v>43763.281944444447</v>
      </c>
      <c r="G5739" s="51">
        <f t="shared" si="734"/>
        <v>0.13124999999854481</v>
      </c>
      <c r="H5739" s="31" t="str">
        <f t="shared" si="735"/>
        <v>ACCEPTABLE</v>
      </c>
      <c r="J5739" s="33">
        <v>43763.425000000003</v>
      </c>
      <c r="K5739" s="33">
        <v>43763.434027777781</v>
      </c>
      <c r="L5739" s="51">
        <f t="shared" si="736"/>
        <v>9.0277777781011537E-3</v>
      </c>
      <c r="M5739" s="31" t="str">
        <f t="shared" si="737"/>
        <v>TRUE</v>
      </c>
      <c r="N5739" s="31" t="s">
        <v>41</v>
      </c>
      <c r="O5739" s="29" t="s">
        <v>2557</v>
      </c>
      <c r="P5739"/>
      <c r="Q5739"/>
      <c r="R5739"/>
      <c r="S5739"/>
      <c r="T5739"/>
      <c r="U5739"/>
      <c r="V5739"/>
      <c r="W5739"/>
    </row>
    <row r="5740" spans="1:23" ht="27" customHeight="1" thickBot="1" x14ac:dyDescent="0.3">
      <c r="A5740" s="97">
        <v>21336</v>
      </c>
      <c r="B5740" s="74">
        <v>6002</v>
      </c>
      <c r="C5740" s="75" t="s">
        <v>2119</v>
      </c>
      <c r="D5740" s="76">
        <v>43763.440972222219</v>
      </c>
      <c r="E5740" s="74" t="s">
        <v>39</v>
      </c>
      <c r="F5740" s="33">
        <v>43763.281944444447</v>
      </c>
      <c r="G5740" s="51">
        <f t="shared" si="734"/>
        <v>0.15902777777228039</v>
      </c>
      <c r="H5740" s="31" t="str">
        <f t="shared" si="735"/>
        <v>ACCEPTABLE</v>
      </c>
      <c r="J5740" s="33">
        <v>43763.45</v>
      </c>
      <c r="K5740" s="33">
        <v>43763.461111111108</v>
      </c>
      <c r="L5740" s="51">
        <f t="shared" si="736"/>
        <v>1.1111111110949423E-2</v>
      </c>
      <c r="M5740" s="31" t="str">
        <f t="shared" si="737"/>
        <v>TRUE</v>
      </c>
      <c r="N5740" s="31" t="s">
        <v>39</v>
      </c>
      <c r="O5740" s="29" t="s">
        <v>2558</v>
      </c>
      <c r="P5740"/>
      <c r="Q5740"/>
      <c r="R5740"/>
      <c r="S5740"/>
      <c r="T5740"/>
      <c r="U5740"/>
      <c r="V5740"/>
      <c r="W5740"/>
    </row>
    <row r="5741" spans="1:23" ht="27" customHeight="1" thickBot="1" x14ac:dyDescent="0.3">
      <c r="A5741" s="97">
        <v>21338</v>
      </c>
      <c r="B5741" s="74">
        <v>6003</v>
      </c>
      <c r="C5741" s="75" t="s">
        <v>2290</v>
      </c>
      <c r="D5741" s="76">
        <v>43763.517361111109</v>
      </c>
      <c r="E5741" s="74" t="s">
        <v>41</v>
      </c>
      <c r="F5741" s="33">
        <v>43763.281944444447</v>
      </c>
      <c r="G5741" s="51">
        <f t="shared" si="734"/>
        <v>0.23541666666278616</v>
      </c>
      <c r="H5741" s="31" t="str">
        <f t="shared" si="735"/>
        <v>ACCEPTABLE</v>
      </c>
      <c r="J5741" s="33">
        <v>43763.515277777777</v>
      </c>
      <c r="K5741" s="33">
        <v>43763.525694444441</v>
      </c>
      <c r="L5741" s="51">
        <f t="shared" si="736"/>
        <v>1.0416666664241347E-2</v>
      </c>
      <c r="M5741" s="31" t="str">
        <f t="shared" si="737"/>
        <v>TRUE</v>
      </c>
      <c r="N5741" s="31" t="s">
        <v>41</v>
      </c>
      <c r="O5741" s="29" t="s">
        <v>2559</v>
      </c>
      <c r="P5741"/>
      <c r="Q5741"/>
      <c r="R5741"/>
      <c r="S5741"/>
      <c r="T5741"/>
      <c r="U5741"/>
      <c r="V5741"/>
      <c r="W5741"/>
    </row>
    <row r="5742" spans="1:23" ht="27" customHeight="1" thickBot="1" x14ac:dyDescent="0.3">
      <c r="A5742" s="97">
        <v>21339</v>
      </c>
      <c r="B5742" s="74">
        <v>6004</v>
      </c>
      <c r="C5742" s="75" t="s">
        <v>2372</v>
      </c>
      <c r="D5742" s="76">
        <v>43763.541666666664</v>
      </c>
      <c r="E5742" s="74" t="s">
        <v>41</v>
      </c>
      <c r="F5742" s="33">
        <v>43763.281944444447</v>
      </c>
      <c r="G5742" s="51">
        <f t="shared" si="734"/>
        <v>0.25972222221753327</v>
      </c>
      <c r="H5742" s="31" t="str">
        <f t="shared" si="735"/>
        <v>ACCEPTABLE</v>
      </c>
      <c r="J5742" s="33">
        <v>43763.54791666667</v>
      </c>
      <c r="K5742" s="33">
        <v>43763.561111111114</v>
      </c>
      <c r="L5742" s="51">
        <f t="shared" si="736"/>
        <v>1.3194444443797693E-2</v>
      </c>
      <c r="M5742" s="31" t="str">
        <f t="shared" si="737"/>
        <v>TRUE</v>
      </c>
      <c r="N5742" s="31" t="s">
        <v>2153</v>
      </c>
      <c r="O5742" s="29" t="s">
        <v>2560</v>
      </c>
      <c r="P5742"/>
      <c r="Q5742"/>
      <c r="R5742"/>
      <c r="S5742"/>
      <c r="T5742"/>
      <c r="U5742"/>
      <c r="V5742"/>
      <c r="W5742"/>
    </row>
    <row r="5743" spans="1:23" ht="27" customHeight="1" thickBot="1" x14ac:dyDescent="0.3">
      <c r="A5743" s="97">
        <v>21339</v>
      </c>
      <c r="B5743" s="74">
        <v>6005</v>
      </c>
      <c r="C5743" s="75" t="s">
        <v>2349</v>
      </c>
      <c r="D5743" s="76">
        <v>43763.572916666664</v>
      </c>
      <c r="E5743" s="74" t="s">
        <v>39</v>
      </c>
      <c r="F5743" s="33">
        <v>43763.281944444447</v>
      </c>
      <c r="G5743" s="51">
        <f t="shared" si="734"/>
        <v>0.29097222221753327</v>
      </c>
      <c r="H5743" s="31" t="str">
        <f t="shared" si="735"/>
        <v>ACCEPTABLE</v>
      </c>
      <c r="J5743" s="33">
        <v>43763.572916666664</v>
      </c>
      <c r="K5743" s="33">
        <v>43763.585416666669</v>
      </c>
      <c r="L5743" s="51">
        <f t="shared" si="736"/>
        <v>1.2500000004365575E-2</v>
      </c>
      <c r="M5743" s="31" t="str">
        <f t="shared" si="737"/>
        <v>TRUE</v>
      </c>
      <c r="N5743" s="31" t="s">
        <v>39</v>
      </c>
      <c r="O5743" s="29" t="s">
        <v>836</v>
      </c>
      <c r="P5743"/>
      <c r="Q5743"/>
      <c r="R5743"/>
      <c r="S5743"/>
      <c r="T5743"/>
      <c r="U5743"/>
      <c r="V5743"/>
      <c r="W5743"/>
    </row>
    <row r="5744" spans="1:23" ht="27" customHeight="1" thickBot="1" x14ac:dyDescent="0.3">
      <c r="A5744" s="97">
        <v>21340</v>
      </c>
      <c r="B5744" s="74">
        <v>6006</v>
      </c>
      <c r="C5744" s="75" t="s">
        <v>2314</v>
      </c>
      <c r="D5744" s="76">
        <v>43763.881944444445</v>
      </c>
      <c r="E5744" s="74" t="s">
        <v>41</v>
      </c>
      <c r="F5744" s="33">
        <v>43763.710416666669</v>
      </c>
      <c r="G5744" s="51">
        <f t="shared" si="734"/>
        <v>0.17152777777664596</v>
      </c>
      <c r="H5744" s="31" t="str">
        <f t="shared" si="735"/>
        <v>ACCEPTABLE</v>
      </c>
      <c r="J5744" s="33">
        <v>43763.870138888888</v>
      </c>
      <c r="K5744" s="33">
        <v>43763.882638888892</v>
      </c>
      <c r="L5744" s="51">
        <f t="shared" si="736"/>
        <v>1.2500000004365575E-2</v>
      </c>
      <c r="M5744" s="31" t="str">
        <f t="shared" si="737"/>
        <v>TRUE</v>
      </c>
      <c r="N5744" s="31" t="s">
        <v>41</v>
      </c>
      <c r="O5744" s="29" t="s">
        <v>2561</v>
      </c>
      <c r="P5744"/>
      <c r="Q5744"/>
      <c r="R5744"/>
      <c r="S5744"/>
      <c r="T5744"/>
      <c r="U5744"/>
      <c r="V5744"/>
      <c r="W5744"/>
    </row>
    <row r="5745" spans="1:23" ht="27" customHeight="1" thickBot="1" x14ac:dyDescent="0.3">
      <c r="A5745" s="97">
        <v>21340</v>
      </c>
      <c r="B5745" s="74">
        <v>6007</v>
      </c>
      <c r="C5745" s="75" t="s">
        <v>98</v>
      </c>
      <c r="D5745" s="76">
        <v>43763.913194444445</v>
      </c>
      <c r="E5745" s="74" t="s">
        <v>39</v>
      </c>
      <c r="F5745" s="33">
        <v>43763.710416666669</v>
      </c>
      <c r="G5745" s="51">
        <f t="shared" si="734"/>
        <v>0.20277777777664596</v>
      </c>
      <c r="H5745" s="31" t="str">
        <f t="shared" si="735"/>
        <v>ACCEPTABLE</v>
      </c>
      <c r="J5745" s="33">
        <v>43763.904166666667</v>
      </c>
      <c r="K5745" s="33">
        <v>43763.911805555559</v>
      </c>
      <c r="L5745" s="51">
        <f t="shared" si="736"/>
        <v>7.6388888919609599E-3</v>
      </c>
      <c r="M5745" s="31" t="str">
        <f t="shared" si="737"/>
        <v>TRUE</v>
      </c>
      <c r="N5745" s="31" t="s">
        <v>39</v>
      </c>
      <c r="O5745" s="29" t="s">
        <v>398</v>
      </c>
      <c r="P5745"/>
      <c r="Q5745"/>
      <c r="R5745"/>
      <c r="S5745"/>
      <c r="T5745"/>
      <c r="U5745"/>
      <c r="V5745"/>
      <c r="W5745"/>
    </row>
    <row r="5746" spans="1:23" ht="27" customHeight="1" thickBot="1" x14ac:dyDescent="0.3">
      <c r="A5746" s="97">
        <v>21340</v>
      </c>
      <c r="B5746" s="74">
        <v>6008</v>
      </c>
      <c r="C5746" s="75" t="s">
        <v>98</v>
      </c>
      <c r="D5746" s="76">
        <v>43764.527777777781</v>
      </c>
      <c r="E5746" s="74" t="s">
        <v>41</v>
      </c>
      <c r="F5746" s="33">
        <v>43764.270833333336</v>
      </c>
      <c r="G5746" s="51">
        <f t="shared" si="734"/>
        <v>0.25694444444525288</v>
      </c>
      <c r="H5746" s="31" t="str">
        <f t="shared" si="735"/>
        <v>ACCEPTABLE</v>
      </c>
      <c r="J5746" s="33">
        <v>43764.525694444441</v>
      </c>
      <c r="K5746" s="33">
        <v>43764.531944444447</v>
      </c>
      <c r="L5746" s="51">
        <f t="shared" si="736"/>
        <v>6.2500000058207661E-3</v>
      </c>
      <c r="M5746" s="31" t="str">
        <f t="shared" si="737"/>
        <v>TRUE</v>
      </c>
      <c r="N5746" s="31" t="s">
        <v>41</v>
      </c>
      <c r="O5746" s="29" t="s">
        <v>44</v>
      </c>
      <c r="P5746"/>
      <c r="Q5746"/>
      <c r="R5746"/>
      <c r="S5746"/>
      <c r="T5746"/>
      <c r="U5746"/>
      <c r="V5746"/>
      <c r="W5746"/>
    </row>
    <row r="5747" spans="1:23" ht="27" customHeight="1" thickBot="1" x14ac:dyDescent="0.3">
      <c r="A5747" s="98">
        <v>21338</v>
      </c>
      <c r="B5747" s="78">
        <v>6010</v>
      </c>
      <c r="C5747" s="79" t="s">
        <v>99</v>
      </c>
      <c r="D5747" s="80">
        <v>43765.666666666664</v>
      </c>
      <c r="E5747" s="78" t="s">
        <v>41</v>
      </c>
      <c r="F5747" s="33">
        <v>43765.616666666669</v>
      </c>
      <c r="G5747" s="51">
        <f t="shared" si="734"/>
        <v>4.9999999995634425E-2</v>
      </c>
      <c r="H5747" s="31" t="str">
        <f t="shared" si="735"/>
        <v>ACCEPTABLE</v>
      </c>
      <c r="J5747" s="33">
        <v>43765.663194444445</v>
      </c>
      <c r="K5747" s="33">
        <v>43765.672222222223</v>
      </c>
      <c r="L5747" s="51">
        <f t="shared" si="736"/>
        <v>9.0277777781011537E-3</v>
      </c>
      <c r="M5747" s="31" t="str">
        <f t="shared" si="737"/>
        <v>TRUE</v>
      </c>
      <c r="N5747" s="31" t="s">
        <v>41</v>
      </c>
      <c r="O5747" s="29" t="s">
        <v>1587</v>
      </c>
      <c r="P5747"/>
      <c r="Q5747"/>
      <c r="R5747"/>
      <c r="S5747"/>
      <c r="T5747"/>
      <c r="U5747"/>
      <c r="V5747"/>
      <c r="W5747"/>
    </row>
    <row r="5748" spans="1:23" ht="27" customHeight="1" thickBot="1" x14ac:dyDescent="0.3">
      <c r="A5748" s="98">
        <v>21338</v>
      </c>
      <c r="B5748" s="78">
        <v>6011</v>
      </c>
      <c r="C5748" s="79" t="s">
        <v>2290</v>
      </c>
      <c r="D5748" s="80">
        <v>43765.690972222219</v>
      </c>
      <c r="E5748" s="78" t="s">
        <v>39</v>
      </c>
      <c r="F5748" s="33">
        <v>43765.616666666669</v>
      </c>
      <c r="G5748" s="51">
        <f t="shared" si="734"/>
        <v>7.4305555550381541E-2</v>
      </c>
      <c r="H5748" s="31" t="str">
        <f t="shared" si="735"/>
        <v>ACCEPTABLE</v>
      </c>
      <c r="J5748" s="33">
        <v>43765.685416666667</v>
      </c>
      <c r="K5748" s="33">
        <v>43765.694444444445</v>
      </c>
      <c r="L5748" s="51">
        <f t="shared" si="736"/>
        <v>9.0277777781011537E-3</v>
      </c>
      <c r="M5748" s="31" t="str">
        <f t="shared" si="737"/>
        <v>TRUE</v>
      </c>
      <c r="N5748" s="31" t="s">
        <v>39</v>
      </c>
      <c r="O5748" s="29" t="s">
        <v>2562</v>
      </c>
      <c r="P5748"/>
      <c r="Q5748"/>
      <c r="R5748"/>
      <c r="S5748"/>
      <c r="T5748"/>
      <c r="U5748"/>
      <c r="V5748"/>
      <c r="W5748"/>
    </row>
    <row r="5749" spans="1:23" ht="27" customHeight="1" thickBot="1" x14ac:dyDescent="0.3">
      <c r="A5749" s="98">
        <v>21340</v>
      </c>
      <c r="B5749" s="78">
        <v>6012</v>
      </c>
      <c r="C5749" s="79" t="s">
        <v>2372</v>
      </c>
      <c r="D5749" s="80">
        <v>43765.711805555555</v>
      </c>
      <c r="E5749" s="78" t="s">
        <v>39</v>
      </c>
      <c r="F5749" s="33">
        <v>43765.616666666669</v>
      </c>
      <c r="G5749" s="51">
        <f t="shared" si="734"/>
        <v>9.5138888886140194E-2</v>
      </c>
      <c r="H5749" s="31" t="str">
        <f t="shared" si="735"/>
        <v>ACCEPTABLE</v>
      </c>
      <c r="J5749" s="33">
        <v>43765.715277777781</v>
      </c>
      <c r="K5749" s="33">
        <v>43765.723611111112</v>
      </c>
      <c r="L5749" s="51">
        <f t="shared" si="736"/>
        <v>8.333333331393078E-3</v>
      </c>
      <c r="M5749" s="31" t="str">
        <f t="shared" si="737"/>
        <v>TRUE</v>
      </c>
      <c r="N5749" s="31" t="s">
        <v>39</v>
      </c>
      <c r="O5749" s="29" t="s">
        <v>2561</v>
      </c>
      <c r="P5749"/>
      <c r="Q5749"/>
      <c r="R5749"/>
      <c r="S5749"/>
      <c r="T5749"/>
      <c r="U5749"/>
      <c r="V5749"/>
      <c r="W5749"/>
    </row>
    <row r="5750" spans="1:23" ht="27" customHeight="1" thickBot="1" x14ac:dyDescent="0.3">
      <c r="A5750" s="98">
        <v>21341</v>
      </c>
      <c r="B5750" s="78">
        <v>6013</v>
      </c>
      <c r="C5750" s="79" t="s">
        <v>2314</v>
      </c>
      <c r="D5750" s="80">
        <v>43765.767361111109</v>
      </c>
      <c r="E5750" s="78" t="s">
        <v>41</v>
      </c>
      <c r="F5750" s="33">
        <v>43765.616666666669</v>
      </c>
      <c r="G5750" s="51">
        <f t="shared" si="734"/>
        <v>0.15069444444088731</v>
      </c>
      <c r="H5750" s="31" t="str">
        <f t="shared" si="735"/>
        <v>ACCEPTABLE</v>
      </c>
      <c r="J5750" s="33">
        <v>43765.74722222222</v>
      </c>
      <c r="K5750" s="33">
        <v>43765.759027777778</v>
      </c>
      <c r="L5750" s="51">
        <f t="shared" si="736"/>
        <v>1.1805555557657499E-2</v>
      </c>
      <c r="M5750" s="31" t="str">
        <f t="shared" si="737"/>
        <v>TRUE</v>
      </c>
      <c r="N5750" s="31" t="s">
        <v>41</v>
      </c>
      <c r="O5750" s="29" t="s">
        <v>2470</v>
      </c>
      <c r="P5750"/>
      <c r="Q5750"/>
      <c r="R5750"/>
      <c r="S5750"/>
      <c r="T5750"/>
      <c r="U5750"/>
      <c r="V5750"/>
      <c r="W5750"/>
    </row>
    <row r="5751" spans="1:23" ht="27" customHeight="1" thickBot="1" x14ac:dyDescent="0.3">
      <c r="A5751" s="97">
        <v>21341</v>
      </c>
      <c r="B5751" s="74">
        <v>6014</v>
      </c>
      <c r="C5751" s="75" t="s">
        <v>2314</v>
      </c>
      <c r="D5751" s="76">
        <v>43765.791666666664</v>
      </c>
      <c r="E5751" s="74" t="s">
        <v>39</v>
      </c>
      <c r="F5751" s="33">
        <v>43765.616666666669</v>
      </c>
      <c r="G5751" s="51">
        <f t="shared" si="734"/>
        <v>0.17499999999563443</v>
      </c>
      <c r="H5751" s="31" t="str">
        <f t="shared" si="735"/>
        <v>ACCEPTABLE</v>
      </c>
      <c r="J5751" s="33">
        <v>43765.770138888889</v>
      </c>
      <c r="K5751" s="33">
        <v>43765.77847222222</v>
      </c>
      <c r="L5751" s="51">
        <f t="shared" si="736"/>
        <v>8.333333331393078E-3</v>
      </c>
      <c r="M5751" s="31" t="str">
        <f t="shared" si="737"/>
        <v>TRUE</v>
      </c>
      <c r="N5751" s="31" t="s">
        <v>39</v>
      </c>
      <c r="O5751" s="29" t="s">
        <v>2563</v>
      </c>
      <c r="P5751"/>
      <c r="Q5751"/>
      <c r="R5751"/>
      <c r="S5751"/>
      <c r="T5751"/>
      <c r="U5751"/>
      <c r="V5751"/>
      <c r="W5751"/>
    </row>
    <row r="5752" spans="1:23" ht="27" customHeight="1" thickBot="1" x14ac:dyDescent="0.3">
      <c r="A5752" s="98">
        <v>21342</v>
      </c>
      <c r="B5752" s="78">
        <v>6015</v>
      </c>
      <c r="C5752" s="79" t="s">
        <v>2372</v>
      </c>
      <c r="D5752" s="80">
        <v>43766.309027777781</v>
      </c>
      <c r="E5752" s="78" t="s">
        <v>41</v>
      </c>
      <c r="F5752" s="33">
        <v>43766.285416666666</v>
      </c>
      <c r="G5752" s="51">
        <f t="shared" si="734"/>
        <v>2.3611111115314998E-2</v>
      </c>
      <c r="H5752" s="31" t="str">
        <f t="shared" si="735"/>
        <v>TOO LATE</v>
      </c>
      <c r="J5752" s="33">
        <v>43766.302083333336</v>
      </c>
      <c r="K5752" s="33">
        <v>43766.3125</v>
      </c>
      <c r="L5752" s="51">
        <f t="shared" si="736"/>
        <v>1.0416666664241347E-2</v>
      </c>
      <c r="M5752" s="31" t="str">
        <f t="shared" si="737"/>
        <v>TRUE</v>
      </c>
      <c r="N5752" s="31" t="s">
        <v>41</v>
      </c>
      <c r="O5752" s="29" t="s">
        <v>1473</v>
      </c>
      <c r="P5752"/>
      <c r="Q5752"/>
      <c r="R5752"/>
      <c r="S5752"/>
      <c r="T5752"/>
      <c r="U5752"/>
      <c r="V5752"/>
      <c r="W5752"/>
    </row>
    <row r="5753" spans="1:23" ht="27" customHeight="1" thickBot="1" x14ac:dyDescent="0.3">
      <c r="A5753" s="98">
        <v>21342</v>
      </c>
      <c r="B5753" s="78">
        <v>6016</v>
      </c>
      <c r="C5753" s="79" t="s">
        <v>98</v>
      </c>
      <c r="D5753" s="80">
        <v>43766.34375</v>
      </c>
      <c r="E5753" s="78" t="s">
        <v>39</v>
      </c>
      <c r="F5753" s="33">
        <v>43766.285416666666</v>
      </c>
      <c r="G5753" s="51">
        <f t="shared" si="734"/>
        <v>5.8333333334303461E-2</v>
      </c>
      <c r="H5753" s="31" t="str">
        <f t="shared" si="735"/>
        <v>ACCEPTABLE</v>
      </c>
      <c r="J5753" s="33">
        <v>43766.34652777778</v>
      </c>
      <c r="K5753" s="33">
        <v>43766.354861111111</v>
      </c>
      <c r="L5753" s="51">
        <f t="shared" si="736"/>
        <v>8.333333331393078E-3</v>
      </c>
      <c r="M5753" s="31" t="str">
        <f t="shared" si="737"/>
        <v>TRUE</v>
      </c>
      <c r="N5753" s="31" t="s">
        <v>39</v>
      </c>
      <c r="O5753" s="29" t="s">
        <v>2564</v>
      </c>
      <c r="P5753"/>
      <c r="Q5753"/>
      <c r="R5753"/>
      <c r="S5753"/>
      <c r="T5753"/>
      <c r="U5753"/>
      <c r="V5753"/>
      <c r="W5753"/>
    </row>
    <row r="5754" spans="1:23" ht="27" customHeight="1" thickBot="1" x14ac:dyDescent="0.3">
      <c r="A5754" s="97">
        <v>21343</v>
      </c>
      <c r="B5754" s="74">
        <v>6017</v>
      </c>
      <c r="C5754" s="75" t="s">
        <v>2413</v>
      </c>
      <c r="D5754" s="76">
        <v>43767.520833333336</v>
      </c>
      <c r="E5754" s="74" t="s">
        <v>39</v>
      </c>
      <c r="F5754" s="33">
        <v>43767.288194444445</v>
      </c>
      <c r="G5754" s="51">
        <f t="shared" si="734"/>
        <v>0.23263888889050577</v>
      </c>
      <c r="H5754" s="31" t="str">
        <f t="shared" si="735"/>
        <v>ACCEPTABLE</v>
      </c>
      <c r="J5754" s="33">
        <v>43767.520833333336</v>
      </c>
      <c r="K5754" s="33">
        <v>43767.530555555553</v>
      </c>
      <c r="L5754" s="51">
        <f t="shared" si="736"/>
        <v>9.7222222175332718E-3</v>
      </c>
      <c r="M5754" s="31" t="str">
        <f t="shared" si="737"/>
        <v>TRUE</v>
      </c>
      <c r="N5754" s="31" t="s">
        <v>39</v>
      </c>
      <c r="O5754" s="29" t="s">
        <v>2414</v>
      </c>
      <c r="P5754"/>
      <c r="Q5754"/>
      <c r="R5754"/>
      <c r="S5754"/>
      <c r="T5754"/>
      <c r="U5754"/>
      <c r="V5754"/>
      <c r="W5754"/>
    </row>
    <row r="5755" spans="1:23" ht="27" customHeight="1" thickBot="1" x14ac:dyDescent="0.3">
      <c r="A5755" s="97">
        <v>21344</v>
      </c>
      <c r="B5755" s="74">
        <v>6018</v>
      </c>
      <c r="C5755" s="75" t="s">
        <v>1997</v>
      </c>
      <c r="D5755" s="76">
        <v>43767.590277777781</v>
      </c>
      <c r="E5755" s="74" t="s">
        <v>41</v>
      </c>
      <c r="F5755" s="33">
        <v>43767.552083333336</v>
      </c>
      <c r="G5755" s="51">
        <f t="shared" si="734"/>
        <v>3.8194444445252884E-2</v>
      </c>
      <c r="H5755" s="31" t="str">
        <f t="shared" si="735"/>
        <v>TOO LATE</v>
      </c>
      <c r="J5755" s="33">
        <v>43767.586805555555</v>
      </c>
      <c r="K5755" s="33">
        <v>43767.595833333333</v>
      </c>
      <c r="L5755" s="51">
        <f t="shared" si="736"/>
        <v>9.0277777781011537E-3</v>
      </c>
      <c r="M5755" s="31" t="str">
        <f t="shared" si="737"/>
        <v>TRUE</v>
      </c>
      <c r="N5755" s="31" t="s">
        <v>41</v>
      </c>
      <c r="O5755" s="29" t="s">
        <v>202</v>
      </c>
      <c r="P5755"/>
      <c r="Q5755"/>
      <c r="R5755"/>
      <c r="S5755"/>
      <c r="T5755"/>
      <c r="U5755"/>
      <c r="V5755"/>
      <c r="W5755"/>
    </row>
    <row r="5756" spans="1:23" ht="27" customHeight="1" thickBot="1" x14ac:dyDescent="0.3">
      <c r="A5756" s="97">
        <v>21344</v>
      </c>
      <c r="B5756" s="74">
        <v>6019</v>
      </c>
      <c r="C5756" s="75" t="s">
        <v>51</v>
      </c>
      <c r="D5756" s="76">
        <v>43767.625</v>
      </c>
      <c r="E5756" s="74" t="s">
        <v>39</v>
      </c>
      <c r="F5756" s="33">
        <v>43767.552083333336</v>
      </c>
      <c r="G5756" s="51">
        <f t="shared" si="734"/>
        <v>7.2916666664241347E-2</v>
      </c>
      <c r="H5756" s="31" t="str">
        <f t="shared" si="735"/>
        <v>ACCEPTABLE</v>
      </c>
      <c r="J5756" s="33">
        <v>43767.615972222222</v>
      </c>
      <c r="K5756" s="33">
        <v>43767.625</v>
      </c>
      <c r="L5756" s="51">
        <f t="shared" si="736"/>
        <v>9.0277777781011537E-3</v>
      </c>
      <c r="M5756" s="31" t="str">
        <f t="shared" si="737"/>
        <v>TRUE</v>
      </c>
      <c r="N5756" s="31" t="s">
        <v>39</v>
      </c>
      <c r="O5756" s="29" t="s">
        <v>181</v>
      </c>
      <c r="P5756"/>
      <c r="Q5756"/>
      <c r="R5756"/>
      <c r="S5756"/>
      <c r="T5756"/>
      <c r="U5756"/>
      <c r="V5756"/>
      <c r="W5756"/>
    </row>
    <row r="5757" spans="1:23" ht="27" customHeight="1" thickBot="1" x14ac:dyDescent="0.3">
      <c r="A5757" s="98">
        <v>21345</v>
      </c>
      <c r="B5757" s="78">
        <v>6020</v>
      </c>
      <c r="C5757" s="79" t="s">
        <v>2372</v>
      </c>
      <c r="D5757" s="80">
        <v>43768.319444444445</v>
      </c>
      <c r="E5757" s="78" t="s">
        <v>41</v>
      </c>
      <c r="F5757" s="33">
        <v>43768.274305555555</v>
      </c>
      <c r="G5757" s="51">
        <f t="shared" si="734"/>
        <v>4.5138888890505768E-2</v>
      </c>
      <c r="H5757" s="31" t="str">
        <f t="shared" si="735"/>
        <v>ACCEPTABLE</v>
      </c>
      <c r="J5757" s="33">
        <v>43768.3125</v>
      </c>
      <c r="K5757" s="33">
        <v>43768.322222222225</v>
      </c>
      <c r="L5757" s="51">
        <f t="shared" si="736"/>
        <v>9.7222222248092294E-3</v>
      </c>
      <c r="M5757" s="31" t="str">
        <f t="shared" si="737"/>
        <v>TRUE</v>
      </c>
      <c r="N5757" s="31" t="s">
        <v>41</v>
      </c>
      <c r="O5757" s="29" t="s">
        <v>2565</v>
      </c>
      <c r="P5757"/>
      <c r="Q5757"/>
      <c r="R5757"/>
      <c r="S5757"/>
      <c r="T5757"/>
      <c r="U5757"/>
      <c r="V5757"/>
      <c r="W5757"/>
    </row>
    <row r="5758" spans="1:23" ht="27" customHeight="1" thickBot="1" x14ac:dyDescent="0.3">
      <c r="A5758" s="98">
        <v>21345</v>
      </c>
      <c r="B5758" s="78">
        <v>6021</v>
      </c>
      <c r="C5758" s="79" t="s">
        <v>2372</v>
      </c>
      <c r="D5758" s="80">
        <v>43768.340277777781</v>
      </c>
      <c r="E5758" s="78" t="s">
        <v>39</v>
      </c>
      <c r="F5758" s="33">
        <v>43768.274305555555</v>
      </c>
      <c r="G5758" s="51">
        <f t="shared" si="734"/>
        <v>6.5972222226264421E-2</v>
      </c>
      <c r="H5758" s="31" t="str">
        <f t="shared" si="735"/>
        <v>ACCEPTABLE</v>
      </c>
      <c r="J5758" s="33">
        <v>43768.333333333336</v>
      </c>
      <c r="K5758" s="33">
        <v>43768.34375</v>
      </c>
      <c r="L5758" s="51">
        <f t="shared" si="736"/>
        <v>1.0416666664241347E-2</v>
      </c>
      <c r="M5758" s="31" t="str">
        <f t="shared" si="737"/>
        <v>TRUE</v>
      </c>
      <c r="N5758" s="31" t="s">
        <v>39</v>
      </c>
      <c r="O5758" s="29" t="s">
        <v>2566</v>
      </c>
      <c r="P5758"/>
      <c r="Q5758"/>
      <c r="R5758"/>
      <c r="S5758"/>
      <c r="T5758"/>
      <c r="U5758"/>
      <c r="V5758"/>
      <c r="W5758"/>
    </row>
    <row r="5759" spans="1:23" ht="27" customHeight="1" thickBot="1" x14ac:dyDescent="0.3">
      <c r="A5759" s="98">
        <v>21346</v>
      </c>
      <c r="B5759" s="78">
        <v>6022</v>
      </c>
      <c r="C5759" s="79" t="s">
        <v>2413</v>
      </c>
      <c r="D5759" s="80">
        <v>43768.395833333336</v>
      </c>
      <c r="E5759" s="78" t="s">
        <v>41</v>
      </c>
      <c r="F5759" s="33">
        <v>43768.274305555555</v>
      </c>
      <c r="G5759" s="51">
        <f t="shared" si="734"/>
        <v>0.12152777778101154</v>
      </c>
      <c r="H5759" s="31" t="str">
        <f t="shared" si="735"/>
        <v>ACCEPTABLE</v>
      </c>
      <c r="J5759" s="33">
        <v>43768.397222222222</v>
      </c>
      <c r="K5759" s="33">
        <v>43768.40625</v>
      </c>
      <c r="L5759" s="51">
        <f t="shared" si="736"/>
        <v>9.0277777781011537E-3</v>
      </c>
      <c r="M5759" s="31" t="str">
        <f t="shared" si="737"/>
        <v>TRUE</v>
      </c>
      <c r="N5759" s="31" t="s">
        <v>41</v>
      </c>
      <c r="O5759" s="29" t="s">
        <v>2567</v>
      </c>
      <c r="P5759"/>
      <c r="Q5759"/>
      <c r="R5759"/>
      <c r="S5759"/>
      <c r="T5759"/>
      <c r="U5759"/>
      <c r="V5759"/>
      <c r="W5759"/>
    </row>
    <row r="5760" spans="1:23" ht="27" customHeight="1" thickBot="1" x14ac:dyDescent="0.3">
      <c r="A5760" s="97">
        <v>21346</v>
      </c>
      <c r="B5760" s="74">
        <v>6023</v>
      </c>
      <c r="C5760" s="75" t="s">
        <v>2413</v>
      </c>
      <c r="D5760" s="76">
        <v>43768.458333333336</v>
      </c>
      <c r="E5760" s="74" t="s">
        <v>39</v>
      </c>
      <c r="F5760" s="33">
        <v>43768.274305555555</v>
      </c>
      <c r="G5760" s="51">
        <f t="shared" si="734"/>
        <v>0.18402777778101154</v>
      </c>
      <c r="H5760" s="31" t="str">
        <f t="shared" si="735"/>
        <v>ACCEPTABLE</v>
      </c>
      <c r="J5760" s="33">
        <v>43768.462500000001</v>
      </c>
      <c r="K5760" s="33">
        <v>43768.470833333333</v>
      </c>
      <c r="L5760" s="51">
        <f t="shared" si="736"/>
        <v>8.333333331393078E-3</v>
      </c>
      <c r="M5760" s="31" t="str">
        <f t="shared" si="737"/>
        <v>TRUE</v>
      </c>
      <c r="N5760" s="31" t="s">
        <v>39</v>
      </c>
      <c r="O5760" s="29" t="s">
        <v>2567</v>
      </c>
      <c r="P5760"/>
      <c r="Q5760"/>
      <c r="R5760"/>
      <c r="S5760"/>
      <c r="T5760"/>
      <c r="U5760"/>
      <c r="V5760"/>
      <c r="W5760"/>
    </row>
    <row r="5761" spans="1:23" ht="27" customHeight="1" thickBot="1" x14ac:dyDescent="0.3">
      <c r="A5761" s="97">
        <v>21344</v>
      </c>
      <c r="B5761" s="74">
        <v>6024</v>
      </c>
      <c r="C5761" s="75" t="s">
        <v>1997</v>
      </c>
      <c r="D5761" s="76">
        <v>43769.538194444445</v>
      </c>
      <c r="E5761" s="74" t="s">
        <v>41</v>
      </c>
      <c r="F5761" s="33">
        <v>43769.40347222222</v>
      </c>
      <c r="G5761" s="51">
        <f t="shared" si="734"/>
        <v>0.13472222222480923</v>
      </c>
      <c r="H5761" s="31" t="str">
        <f t="shared" si="735"/>
        <v>ACCEPTABLE</v>
      </c>
      <c r="J5761" s="33">
        <v>43769.559027777781</v>
      </c>
      <c r="K5761" s="33">
        <v>43769.566666666666</v>
      </c>
      <c r="L5761" s="51">
        <f t="shared" si="736"/>
        <v>7.6388888846850023E-3</v>
      </c>
      <c r="M5761" s="31" t="str">
        <f t="shared" si="737"/>
        <v>TRUE</v>
      </c>
      <c r="N5761" s="31" t="s">
        <v>41</v>
      </c>
      <c r="O5761" s="29" t="s">
        <v>422</v>
      </c>
      <c r="P5761"/>
      <c r="Q5761"/>
      <c r="R5761"/>
      <c r="S5761"/>
      <c r="T5761"/>
      <c r="U5761"/>
      <c r="V5761"/>
      <c r="W5761"/>
    </row>
    <row r="5762" spans="1:23" ht="27" customHeight="1" thickBot="1" x14ac:dyDescent="0.3">
      <c r="A5762" s="97">
        <v>21344</v>
      </c>
      <c r="B5762" s="74">
        <v>6025</v>
      </c>
      <c r="C5762" s="75" t="s">
        <v>51</v>
      </c>
      <c r="D5762" s="76">
        <v>43769.565972222219</v>
      </c>
      <c r="E5762" s="74" t="s">
        <v>39</v>
      </c>
      <c r="F5762" s="33">
        <v>43769.40347222222</v>
      </c>
      <c r="G5762" s="51">
        <f t="shared" si="734"/>
        <v>0.16249999999854481</v>
      </c>
      <c r="H5762" s="31" t="str">
        <f t="shared" si="735"/>
        <v>ACCEPTABLE</v>
      </c>
      <c r="J5762" s="33">
        <v>43769.586805555555</v>
      </c>
      <c r="K5762" s="33">
        <v>43769.59652777778</v>
      </c>
      <c r="L5762" s="51">
        <f t="shared" si="736"/>
        <v>9.7222222248092294E-3</v>
      </c>
      <c r="M5762" s="31" t="str">
        <f t="shared" si="737"/>
        <v>TRUE</v>
      </c>
      <c r="N5762" s="31" t="s">
        <v>39</v>
      </c>
      <c r="O5762" s="29" t="s">
        <v>1266</v>
      </c>
      <c r="P5762"/>
      <c r="Q5762"/>
      <c r="R5762"/>
      <c r="S5762"/>
      <c r="T5762"/>
      <c r="U5762"/>
      <c r="V5762"/>
      <c r="W5762"/>
    </row>
    <row r="5763" spans="1:23" ht="27" customHeight="1" thickBot="1" x14ac:dyDescent="0.3">
      <c r="A5763" s="97">
        <v>21347</v>
      </c>
      <c r="B5763" s="74">
        <v>6026</v>
      </c>
      <c r="C5763" s="75" t="s">
        <v>2372</v>
      </c>
      <c r="D5763" s="76">
        <v>43769.607638888891</v>
      </c>
      <c r="E5763" s="74" t="s">
        <v>41</v>
      </c>
      <c r="F5763" s="33">
        <v>43769.40347222222</v>
      </c>
      <c r="G5763" s="51">
        <f t="shared" si="734"/>
        <v>0.20416666667006211</v>
      </c>
      <c r="H5763" s="31" t="str">
        <f t="shared" si="735"/>
        <v>ACCEPTABLE</v>
      </c>
      <c r="J5763" s="33">
        <v>43769.615972222222</v>
      </c>
      <c r="K5763" s="33">
        <v>43769.633333333331</v>
      </c>
      <c r="L5763" s="51">
        <f t="shared" si="736"/>
        <v>1.7361111109494232E-2</v>
      </c>
      <c r="M5763" s="31" t="str">
        <f t="shared" si="737"/>
        <v>TRUE</v>
      </c>
      <c r="N5763" s="31" t="s">
        <v>41</v>
      </c>
      <c r="O5763" s="29" t="s">
        <v>420</v>
      </c>
      <c r="P5763"/>
      <c r="Q5763"/>
      <c r="R5763"/>
      <c r="S5763"/>
      <c r="T5763"/>
      <c r="U5763"/>
      <c r="V5763"/>
      <c r="W5763"/>
    </row>
    <row r="5764" spans="1:23" ht="27" customHeight="1" thickBot="1" x14ac:dyDescent="0.3">
      <c r="A5764" s="97">
        <v>21347</v>
      </c>
      <c r="B5764" s="74">
        <v>6027</v>
      </c>
      <c r="C5764" s="75" t="s">
        <v>2372</v>
      </c>
      <c r="D5764" s="76">
        <v>43769.642361111109</v>
      </c>
      <c r="E5764" s="74" t="s">
        <v>39</v>
      </c>
      <c r="F5764" s="33">
        <v>43769.40347222222</v>
      </c>
      <c r="G5764" s="51">
        <f t="shared" si="734"/>
        <v>0.23888888888905058</v>
      </c>
      <c r="H5764" s="31" t="str">
        <f t="shared" si="735"/>
        <v>ACCEPTABLE</v>
      </c>
      <c r="J5764" s="33">
        <v>43769.649305555555</v>
      </c>
      <c r="K5764" s="33">
        <v>43769.661805555559</v>
      </c>
      <c r="L5764" s="51">
        <f t="shared" si="736"/>
        <v>1.2500000004365575E-2</v>
      </c>
      <c r="M5764" s="31" t="str">
        <f t="shared" si="737"/>
        <v>TRUE</v>
      </c>
      <c r="N5764" s="31" t="s">
        <v>39</v>
      </c>
      <c r="O5764" s="29" t="s">
        <v>836</v>
      </c>
      <c r="P5764"/>
      <c r="Q5764"/>
      <c r="R5764"/>
      <c r="S5764"/>
      <c r="T5764"/>
      <c r="U5764"/>
      <c r="V5764"/>
      <c r="W5764"/>
    </row>
    <row r="5765" spans="1:23" ht="27" customHeight="1" thickBot="1" x14ac:dyDescent="0.3">
      <c r="A5765" s="97">
        <v>21349</v>
      </c>
      <c r="B5765" s="74">
        <v>6030</v>
      </c>
      <c r="C5765" s="75" t="s">
        <v>1997</v>
      </c>
      <c r="D5765" s="76">
        <v>43771.423611111109</v>
      </c>
      <c r="E5765" s="74" t="s">
        <v>41</v>
      </c>
      <c r="F5765" s="33">
        <v>43771.286111111112</v>
      </c>
      <c r="G5765" s="51">
        <f t="shared" si="734"/>
        <v>0.13749999999708962</v>
      </c>
      <c r="H5765" s="31" t="str">
        <f t="shared" si="735"/>
        <v>ACCEPTABLE</v>
      </c>
      <c r="J5765" s="33">
        <v>43771.426388888889</v>
      </c>
      <c r="K5765" s="33">
        <v>43771.439583333333</v>
      </c>
      <c r="L5765" s="51">
        <f t="shared" si="736"/>
        <v>1.3194444443797693E-2</v>
      </c>
      <c r="M5765" s="31" t="str">
        <f t="shared" si="737"/>
        <v>TRUE</v>
      </c>
      <c r="N5765" s="31" t="s">
        <v>41</v>
      </c>
      <c r="O5765" s="29" t="s">
        <v>2568</v>
      </c>
      <c r="P5765"/>
      <c r="Q5765"/>
      <c r="R5765"/>
      <c r="S5765"/>
      <c r="T5765"/>
      <c r="U5765"/>
      <c r="V5765"/>
      <c r="W5765"/>
    </row>
    <row r="5766" spans="1:23" ht="27" customHeight="1" thickBot="1" x14ac:dyDescent="0.3">
      <c r="A5766" s="97">
        <v>21349</v>
      </c>
      <c r="B5766" s="74">
        <v>6031</v>
      </c>
      <c r="C5766" s="75" t="s">
        <v>51</v>
      </c>
      <c r="D5766" s="76">
        <v>43771.458333333336</v>
      </c>
      <c r="E5766" s="74" t="s">
        <v>39</v>
      </c>
      <c r="F5766" s="33">
        <v>43771.286111111112</v>
      </c>
      <c r="G5766" s="51">
        <f t="shared" si="734"/>
        <v>0.17222222222335404</v>
      </c>
      <c r="H5766" s="31" t="str">
        <f t="shared" si="735"/>
        <v>ACCEPTABLE</v>
      </c>
      <c r="J5766" s="33">
        <v>43771.461805555555</v>
      </c>
      <c r="K5766" s="33">
        <v>43771.470833333333</v>
      </c>
      <c r="L5766" s="51">
        <f t="shared" si="736"/>
        <v>9.0277777781011537E-3</v>
      </c>
      <c r="M5766" s="31" t="str">
        <f t="shared" si="737"/>
        <v>TRUE</v>
      </c>
      <c r="N5766" s="31" t="s">
        <v>39</v>
      </c>
      <c r="O5766" s="29" t="s">
        <v>2569</v>
      </c>
      <c r="P5766"/>
      <c r="Q5766"/>
      <c r="R5766"/>
      <c r="S5766"/>
      <c r="T5766"/>
      <c r="U5766"/>
      <c r="V5766"/>
      <c r="W5766"/>
    </row>
    <row r="5767" spans="1:23" ht="27" customHeight="1" thickBot="1" x14ac:dyDescent="0.3">
      <c r="A5767" s="97">
        <v>21350</v>
      </c>
      <c r="B5767" s="74">
        <v>6032</v>
      </c>
      <c r="C5767" s="75" t="s">
        <v>2372</v>
      </c>
      <c r="D5767" s="76">
        <v>43771.611111111109</v>
      </c>
      <c r="E5767" s="74" t="s">
        <v>41</v>
      </c>
      <c r="F5767" s="33">
        <v>43771.286111111112</v>
      </c>
      <c r="G5767" s="51">
        <f t="shared" si="734"/>
        <v>0.32499999999708962</v>
      </c>
      <c r="H5767" s="31" t="str">
        <f t="shared" si="735"/>
        <v>ACCEPTABLE</v>
      </c>
      <c r="J5767" s="33">
        <v>43771.592361111114</v>
      </c>
      <c r="K5767" s="33">
        <v>43771.604861111111</v>
      </c>
      <c r="L5767" s="51">
        <f t="shared" si="736"/>
        <v>1.2499999997089617E-2</v>
      </c>
      <c r="M5767" s="31" t="str">
        <f t="shared" si="737"/>
        <v>TRUE</v>
      </c>
      <c r="N5767" s="31" t="s">
        <v>41</v>
      </c>
      <c r="O5767" s="29" t="s">
        <v>1942</v>
      </c>
      <c r="P5767"/>
      <c r="Q5767"/>
      <c r="R5767"/>
      <c r="S5767"/>
      <c r="T5767"/>
      <c r="U5767"/>
      <c r="V5767"/>
      <c r="W5767"/>
    </row>
    <row r="5768" spans="1:23" ht="27" customHeight="1" thickBot="1" x14ac:dyDescent="0.3">
      <c r="A5768" s="98">
        <v>21350</v>
      </c>
      <c r="B5768" s="78">
        <v>6033</v>
      </c>
      <c r="C5768" s="79" t="s">
        <v>43</v>
      </c>
      <c r="D5768" s="80">
        <v>43771.645833333336</v>
      </c>
      <c r="E5768" s="78" t="s">
        <v>39</v>
      </c>
      <c r="F5768" s="33">
        <v>43771.286111111112</v>
      </c>
      <c r="G5768" s="51">
        <f t="shared" si="734"/>
        <v>0.35972222222335404</v>
      </c>
      <c r="H5768" s="31" t="str">
        <f t="shared" si="735"/>
        <v>ACCEPTABLE</v>
      </c>
      <c r="J5768" s="33">
        <v>43771.632638888892</v>
      </c>
      <c r="K5768" s="33">
        <v>43771.642361111109</v>
      </c>
      <c r="L5768" s="51">
        <f t="shared" si="736"/>
        <v>9.7222222175332718E-3</v>
      </c>
      <c r="M5768" s="31" t="str">
        <f t="shared" si="737"/>
        <v>TRUE</v>
      </c>
      <c r="N5768" s="31" t="s">
        <v>39</v>
      </c>
      <c r="O5768" s="29" t="s">
        <v>398</v>
      </c>
      <c r="P5768"/>
      <c r="Q5768"/>
      <c r="R5768"/>
      <c r="S5768"/>
      <c r="T5768"/>
      <c r="U5768"/>
      <c r="V5768"/>
      <c r="W5768"/>
    </row>
    <row r="5769" spans="1:23" ht="27" customHeight="1" thickBot="1" x14ac:dyDescent="0.3">
      <c r="A5769" s="98">
        <v>21349</v>
      </c>
      <c r="B5769" s="78">
        <v>6034</v>
      </c>
      <c r="C5769" s="79" t="s">
        <v>51</v>
      </c>
      <c r="D5769" s="80">
        <v>43772.277777777781</v>
      </c>
      <c r="E5769" s="78" t="s">
        <v>41</v>
      </c>
      <c r="F5769" s="33">
        <v>43772.185416666667</v>
      </c>
      <c r="G5769" s="51">
        <f t="shared" si="734"/>
        <v>9.2361111113859806E-2</v>
      </c>
      <c r="H5769" s="31" t="str">
        <f t="shared" si="735"/>
        <v>ACCEPTABLE</v>
      </c>
      <c r="J5769" s="33">
        <v>43772.271527777775</v>
      </c>
      <c r="K5769" s="33">
        <v>43772.280555555553</v>
      </c>
      <c r="L5769" s="51">
        <f t="shared" si="736"/>
        <v>9.0277777781011537E-3</v>
      </c>
      <c r="M5769" s="31" t="str">
        <f t="shared" si="737"/>
        <v>TRUE</v>
      </c>
      <c r="N5769" s="31" t="s">
        <v>41</v>
      </c>
      <c r="O5769" s="29" t="s">
        <v>405</v>
      </c>
      <c r="P5769"/>
      <c r="Q5769"/>
      <c r="R5769"/>
      <c r="S5769"/>
      <c r="T5769"/>
      <c r="U5769"/>
      <c r="V5769"/>
      <c r="W5769"/>
    </row>
    <row r="5770" spans="1:23" ht="27" customHeight="1" thickBot="1" x14ac:dyDescent="0.3">
      <c r="A5770" s="98">
        <v>21349</v>
      </c>
      <c r="B5770" s="78">
        <v>6035</v>
      </c>
      <c r="C5770" s="79" t="s">
        <v>1997</v>
      </c>
      <c r="D5770" s="80">
        <v>43772.305555555555</v>
      </c>
      <c r="E5770" s="78" t="s">
        <v>39</v>
      </c>
      <c r="F5770" s="33">
        <v>43772.185416666667</v>
      </c>
      <c r="G5770" s="51">
        <f t="shared" si="734"/>
        <v>0.12013888888759539</v>
      </c>
      <c r="H5770" s="31" t="str">
        <f t="shared" si="735"/>
        <v>ACCEPTABLE</v>
      </c>
      <c r="J5770" s="33">
        <v>43772.305555555555</v>
      </c>
      <c r="K5770" s="33">
        <v>43772.316666666666</v>
      </c>
      <c r="L5770" s="51">
        <f t="shared" si="736"/>
        <v>1.1111111110949423E-2</v>
      </c>
      <c r="M5770" s="31" t="str">
        <f t="shared" si="737"/>
        <v>TRUE</v>
      </c>
      <c r="N5770" s="31" t="s">
        <v>39</v>
      </c>
      <c r="O5770" s="29" t="s">
        <v>2121</v>
      </c>
      <c r="P5770"/>
      <c r="Q5770"/>
      <c r="R5770"/>
      <c r="S5770"/>
      <c r="T5770"/>
      <c r="U5770"/>
      <c r="V5770"/>
      <c r="W5770"/>
    </row>
    <row r="5771" spans="1:23" ht="27" customHeight="1" thickBot="1" x14ac:dyDescent="0.3">
      <c r="A5771" s="98">
        <v>21351</v>
      </c>
      <c r="B5771" s="78">
        <v>6036</v>
      </c>
      <c r="C5771" s="79" t="s">
        <v>1997</v>
      </c>
      <c r="D5771" s="80">
        <v>43772.361111111109</v>
      </c>
      <c r="E5771" s="78" t="s">
        <v>41</v>
      </c>
      <c r="F5771" s="33">
        <v>43772.185416666667</v>
      </c>
      <c r="G5771" s="51">
        <f t="shared" si="734"/>
        <v>0.1756944444423425</v>
      </c>
      <c r="H5771" s="31" t="str">
        <f t="shared" si="735"/>
        <v>ACCEPTABLE</v>
      </c>
      <c r="J5771" s="33">
        <v>43772.34652777778</v>
      </c>
      <c r="K5771" s="33">
        <v>43772.35833333333</v>
      </c>
      <c r="L5771" s="51">
        <f t="shared" si="736"/>
        <v>1.1805555550381541E-2</v>
      </c>
      <c r="M5771" s="31" t="str">
        <f t="shared" si="737"/>
        <v>TRUE</v>
      </c>
      <c r="N5771" s="31" t="s">
        <v>41</v>
      </c>
      <c r="O5771" s="29" t="s">
        <v>1841</v>
      </c>
      <c r="P5771"/>
      <c r="Q5771"/>
      <c r="R5771"/>
      <c r="S5771"/>
      <c r="T5771"/>
      <c r="U5771"/>
      <c r="V5771"/>
      <c r="W5771"/>
    </row>
    <row r="5772" spans="1:23" ht="27" customHeight="1" thickBot="1" x14ac:dyDescent="0.3">
      <c r="A5772" s="98">
        <v>21351</v>
      </c>
      <c r="B5772" s="78">
        <v>6037</v>
      </c>
      <c r="C5772" s="79" t="s">
        <v>53</v>
      </c>
      <c r="D5772" s="80">
        <v>43772.395833333336</v>
      </c>
      <c r="E5772" s="78" t="s">
        <v>39</v>
      </c>
      <c r="F5772" s="33">
        <v>43772.185416666667</v>
      </c>
      <c r="G5772" s="51">
        <f t="shared" si="734"/>
        <v>0.21041666666860692</v>
      </c>
      <c r="H5772" s="31" t="str">
        <f t="shared" si="735"/>
        <v>ACCEPTABLE</v>
      </c>
      <c r="J5772" s="33">
        <v>43772.379861111112</v>
      </c>
      <c r="K5772" s="33">
        <v>43772.388888888891</v>
      </c>
      <c r="L5772" s="51">
        <f t="shared" si="736"/>
        <v>9.0277777781011537E-3</v>
      </c>
      <c r="M5772" s="31" t="str">
        <f t="shared" si="737"/>
        <v>TRUE</v>
      </c>
      <c r="N5772" s="31" t="s">
        <v>39</v>
      </c>
      <c r="O5772" s="29" t="s">
        <v>181</v>
      </c>
      <c r="P5772"/>
      <c r="Q5772"/>
      <c r="R5772"/>
      <c r="S5772"/>
      <c r="T5772"/>
      <c r="U5772"/>
      <c r="V5772"/>
      <c r="W5772"/>
    </row>
    <row r="5773" spans="1:23" ht="27" customHeight="1" thickBot="1" x14ac:dyDescent="0.3">
      <c r="A5773" s="97">
        <v>21350</v>
      </c>
      <c r="B5773" s="74">
        <v>6038</v>
      </c>
      <c r="C5773" s="75" t="s">
        <v>43</v>
      </c>
      <c r="D5773" s="76">
        <v>43772.416666666664</v>
      </c>
      <c r="E5773" s="74" t="s">
        <v>39</v>
      </c>
      <c r="F5773" s="33">
        <v>43772.185416666667</v>
      </c>
      <c r="G5773" s="51">
        <f t="shared" si="734"/>
        <v>0.23124999999708962</v>
      </c>
      <c r="H5773" s="31" t="str">
        <f t="shared" si="735"/>
        <v>ACCEPTABLE</v>
      </c>
      <c r="J5773" s="33">
        <v>43772.407638888886</v>
      </c>
      <c r="K5773" s="33">
        <v>43772.416666666664</v>
      </c>
      <c r="L5773" s="51">
        <f t="shared" si="736"/>
        <v>9.0277777781011537E-3</v>
      </c>
      <c r="M5773" s="31" t="str">
        <f t="shared" si="737"/>
        <v>TRUE</v>
      </c>
      <c r="N5773" s="31" t="s">
        <v>39</v>
      </c>
      <c r="O5773" s="29" t="s">
        <v>398</v>
      </c>
      <c r="P5773"/>
      <c r="Q5773"/>
      <c r="R5773"/>
      <c r="S5773"/>
      <c r="T5773"/>
      <c r="U5773"/>
      <c r="V5773"/>
      <c r="W5773"/>
    </row>
    <row r="5774" spans="1:23" ht="27" customHeight="1" thickBot="1" x14ac:dyDescent="0.3">
      <c r="A5774" s="97">
        <v>21350</v>
      </c>
      <c r="B5774" s="74">
        <v>6039</v>
      </c>
      <c r="C5774" s="75" t="s">
        <v>43</v>
      </c>
      <c r="D5774" s="76">
        <v>43772.923611111109</v>
      </c>
      <c r="E5774" s="74" t="s">
        <v>41</v>
      </c>
      <c r="F5774" s="33">
        <v>43772.806944444441</v>
      </c>
      <c r="G5774" s="51">
        <f t="shared" si="734"/>
        <v>0.11666666666860692</v>
      </c>
      <c r="H5774" s="31" t="str">
        <f t="shared" si="735"/>
        <v>ACCEPTABLE</v>
      </c>
      <c r="J5774" s="33">
        <v>43772.943055555559</v>
      </c>
      <c r="K5774" s="33">
        <v>43772.95208333333</v>
      </c>
      <c r="L5774" s="51">
        <f t="shared" si="736"/>
        <v>9.0277777708251961E-3</v>
      </c>
      <c r="M5774" s="31" t="str">
        <f t="shared" si="737"/>
        <v>TRUE</v>
      </c>
      <c r="N5774" s="31" t="s">
        <v>41</v>
      </c>
      <c r="O5774" s="29" t="s">
        <v>398</v>
      </c>
      <c r="P5774"/>
      <c r="Q5774"/>
      <c r="R5774"/>
      <c r="S5774"/>
      <c r="T5774"/>
      <c r="U5774"/>
      <c r="V5774"/>
      <c r="W5774"/>
    </row>
    <row r="5775" spans="1:23" ht="27" customHeight="1" thickBot="1" x14ac:dyDescent="0.3">
      <c r="A5775" s="97">
        <v>21350</v>
      </c>
      <c r="B5775" s="74">
        <v>6040</v>
      </c>
      <c r="C5775" s="75" t="s">
        <v>2314</v>
      </c>
      <c r="D5775" s="76">
        <v>43772.951388888891</v>
      </c>
      <c r="E5775" s="74" t="s">
        <v>39</v>
      </c>
      <c r="F5775" s="33">
        <v>43772.806944444441</v>
      </c>
      <c r="G5775" s="51">
        <f t="shared" si="734"/>
        <v>0.14444444444961846</v>
      </c>
      <c r="H5775" s="31" t="str">
        <f t="shared" si="735"/>
        <v>ACCEPTABLE</v>
      </c>
      <c r="J5775" s="33">
        <v>43772.977777777778</v>
      </c>
      <c r="K5775" s="33">
        <v>43772.987500000003</v>
      </c>
      <c r="L5775" s="51">
        <f t="shared" si="736"/>
        <v>9.7222222248092294E-3</v>
      </c>
      <c r="M5775" s="31" t="str">
        <f t="shared" si="737"/>
        <v>TRUE</v>
      </c>
      <c r="N5775" s="31" t="s">
        <v>39</v>
      </c>
      <c r="O5775" s="29" t="s">
        <v>806</v>
      </c>
      <c r="P5775"/>
      <c r="Q5775"/>
      <c r="R5775"/>
      <c r="S5775"/>
      <c r="T5775"/>
      <c r="U5775"/>
      <c r="V5775"/>
      <c r="W5775"/>
    </row>
    <row r="5776" spans="1:23" ht="27" customHeight="1" thickBot="1" x14ac:dyDescent="0.3">
      <c r="A5776" s="97">
        <v>21351</v>
      </c>
      <c r="B5776" s="74">
        <v>6041</v>
      </c>
      <c r="C5776" s="75" t="s">
        <v>51</v>
      </c>
      <c r="D5776" s="76">
        <v>43773.486111111109</v>
      </c>
      <c r="E5776" s="74" t="s">
        <v>41</v>
      </c>
      <c r="F5776" s="33">
        <v>43773.259027777778</v>
      </c>
      <c r="G5776" s="51">
        <f t="shared" si="734"/>
        <v>0.22708333333139308</v>
      </c>
      <c r="H5776" s="31" t="str">
        <f t="shared" si="735"/>
        <v>ACCEPTABLE</v>
      </c>
      <c r="J5776" s="33">
        <v>43773.517361111109</v>
      </c>
      <c r="K5776" s="33">
        <v>43773.526388888888</v>
      </c>
      <c r="L5776" s="51">
        <f t="shared" si="736"/>
        <v>9.0277777781011537E-3</v>
      </c>
      <c r="M5776" s="31" t="str">
        <f t="shared" si="737"/>
        <v>TRUE</v>
      </c>
      <c r="N5776" s="31" t="s">
        <v>41</v>
      </c>
      <c r="O5776" s="29" t="s">
        <v>2570</v>
      </c>
      <c r="P5776"/>
      <c r="Q5776"/>
      <c r="R5776"/>
      <c r="S5776"/>
      <c r="T5776"/>
      <c r="U5776"/>
      <c r="V5776"/>
      <c r="W5776"/>
    </row>
    <row r="5777" spans="1:23" ht="27" customHeight="1" thickBot="1" x14ac:dyDescent="0.3">
      <c r="A5777" s="97">
        <v>21351</v>
      </c>
      <c r="B5777" s="74">
        <v>6042</v>
      </c>
      <c r="C5777" s="75" t="s">
        <v>1997</v>
      </c>
      <c r="D5777" s="76">
        <v>43773.513888888891</v>
      </c>
      <c r="E5777" s="74" t="s">
        <v>39</v>
      </c>
      <c r="F5777" s="33">
        <v>43773.259027777778</v>
      </c>
      <c r="G5777" s="51">
        <f t="shared" si="734"/>
        <v>0.25486111111240461</v>
      </c>
      <c r="H5777" s="31" t="str">
        <f t="shared" si="735"/>
        <v>ACCEPTABLE</v>
      </c>
      <c r="J5777" s="33">
        <v>43773.50277777778</v>
      </c>
      <c r="K5777" s="33">
        <v>43773.51666666667</v>
      </c>
      <c r="L5777" s="51">
        <f t="shared" si="736"/>
        <v>1.3888888890505768E-2</v>
      </c>
      <c r="M5777" s="31" t="str">
        <f t="shared" si="737"/>
        <v>TRUE</v>
      </c>
      <c r="N5777" s="31" t="s">
        <v>39</v>
      </c>
      <c r="O5777" s="29" t="s">
        <v>2571</v>
      </c>
      <c r="P5777"/>
      <c r="Q5777"/>
      <c r="R5777"/>
      <c r="S5777"/>
      <c r="T5777"/>
      <c r="U5777"/>
      <c r="V5777"/>
      <c r="W5777"/>
    </row>
    <row r="5778" spans="1:23" ht="27" customHeight="1" thickBot="1" x14ac:dyDescent="0.3">
      <c r="A5778" s="97">
        <v>21352</v>
      </c>
      <c r="B5778" s="74">
        <v>6043</v>
      </c>
      <c r="C5778" s="75" t="s">
        <v>2314</v>
      </c>
      <c r="D5778" s="76">
        <v>43773.569444444445</v>
      </c>
      <c r="E5778" s="74" t="s">
        <v>41</v>
      </c>
      <c r="F5778" s="33">
        <v>43773.259027777778</v>
      </c>
      <c r="G5778" s="51">
        <f t="shared" si="734"/>
        <v>0.31041666666715173</v>
      </c>
      <c r="H5778" s="31" t="str">
        <f t="shared" si="735"/>
        <v>ACCEPTABLE</v>
      </c>
      <c r="J5778" s="33">
        <v>43773.55972222222</v>
      </c>
      <c r="K5778" s="33">
        <v>43773.570833333331</v>
      </c>
      <c r="L5778" s="51">
        <f t="shared" si="736"/>
        <v>1.1111111110949423E-2</v>
      </c>
      <c r="M5778" s="31" t="str">
        <f t="shared" si="737"/>
        <v>TRUE</v>
      </c>
      <c r="N5778" s="31" t="s">
        <v>41</v>
      </c>
      <c r="O5778" s="29" t="s">
        <v>2572</v>
      </c>
      <c r="P5778"/>
      <c r="Q5778"/>
      <c r="R5778"/>
      <c r="S5778"/>
      <c r="T5778"/>
      <c r="U5778"/>
      <c r="V5778"/>
      <c r="W5778"/>
    </row>
    <row r="5779" spans="1:23" ht="27" customHeight="1" thickBot="1" x14ac:dyDescent="0.3">
      <c r="A5779" s="97">
        <v>21352</v>
      </c>
      <c r="B5779" s="74">
        <v>6044</v>
      </c>
      <c r="C5779" s="75" t="s">
        <v>43</v>
      </c>
      <c r="D5779" s="76">
        <v>43773.604166666664</v>
      </c>
      <c r="E5779" s="74" t="s">
        <v>39</v>
      </c>
      <c r="F5779" s="33">
        <v>43773.259027777778</v>
      </c>
      <c r="G5779" s="51">
        <f t="shared" si="734"/>
        <v>0.34513888888614019</v>
      </c>
      <c r="H5779" s="31" t="str">
        <f t="shared" si="735"/>
        <v>ACCEPTABLE</v>
      </c>
      <c r="J5779" s="33">
        <v>43773.591666666667</v>
      </c>
      <c r="K5779" s="33">
        <v>43773.604166666664</v>
      </c>
      <c r="L5779" s="51">
        <f t="shared" si="736"/>
        <v>1.2499999997089617E-2</v>
      </c>
      <c r="M5779" s="31" t="str">
        <f t="shared" si="737"/>
        <v>TRUE</v>
      </c>
      <c r="N5779" s="31" t="s">
        <v>39</v>
      </c>
      <c r="O5779" s="29" t="s">
        <v>2573</v>
      </c>
      <c r="P5779"/>
      <c r="Q5779"/>
      <c r="R5779"/>
      <c r="S5779"/>
      <c r="T5779"/>
      <c r="U5779"/>
      <c r="V5779"/>
      <c r="W5779"/>
    </row>
    <row r="5780" spans="1:23" ht="27" customHeight="1" thickBot="1" x14ac:dyDescent="0.3">
      <c r="A5780" s="97">
        <v>21352</v>
      </c>
      <c r="B5780" s="74">
        <v>6045</v>
      </c>
      <c r="C5780" s="75" t="s">
        <v>43</v>
      </c>
      <c r="D5780" s="76">
        <v>43774.486111111109</v>
      </c>
      <c r="E5780" s="74" t="s">
        <v>41</v>
      </c>
      <c r="F5780" s="33">
        <v>43774.276388888888</v>
      </c>
      <c r="G5780" s="51">
        <f t="shared" si="734"/>
        <v>0.20972222222189885</v>
      </c>
      <c r="H5780" s="31" t="str">
        <f t="shared" si="735"/>
        <v>ACCEPTABLE</v>
      </c>
      <c r="J5780" s="33">
        <v>43774.561111111114</v>
      </c>
      <c r="K5780" s="33">
        <v>43774.569444444445</v>
      </c>
      <c r="L5780" s="51">
        <f t="shared" si="736"/>
        <v>8.333333331393078E-3</v>
      </c>
      <c r="M5780" s="31" t="str">
        <f t="shared" si="737"/>
        <v>TRUE</v>
      </c>
      <c r="N5780" s="31" t="s">
        <v>41</v>
      </c>
      <c r="O5780" s="29" t="s">
        <v>398</v>
      </c>
      <c r="P5780"/>
      <c r="Q5780"/>
      <c r="R5780"/>
      <c r="S5780"/>
      <c r="T5780"/>
      <c r="U5780"/>
      <c r="V5780"/>
      <c r="W5780"/>
    </row>
    <row r="5781" spans="1:23" ht="27" customHeight="1" thickBot="1" x14ac:dyDescent="0.3">
      <c r="A5781" s="97">
        <v>21352</v>
      </c>
      <c r="B5781" s="74">
        <v>6046</v>
      </c>
      <c r="C5781" s="75" t="s">
        <v>2314</v>
      </c>
      <c r="D5781" s="76">
        <v>43774.513888888891</v>
      </c>
      <c r="E5781" s="74" t="s">
        <v>39</v>
      </c>
      <c r="F5781" s="33">
        <v>43774.276388888888</v>
      </c>
      <c r="G5781" s="51">
        <f t="shared" si="734"/>
        <v>0.23750000000291038</v>
      </c>
      <c r="H5781" s="31" t="str">
        <f t="shared" si="735"/>
        <v>ACCEPTABLE</v>
      </c>
      <c r="J5781" s="33">
        <v>43774.603472222225</v>
      </c>
      <c r="K5781" s="33">
        <v>43774.612500000003</v>
      </c>
      <c r="L5781" s="51">
        <f t="shared" si="736"/>
        <v>9.0277777781011537E-3</v>
      </c>
      <c r="M5781" s="31" t="str">
        <f t="shared" si="737"/>
        <v>TRUE</v>
      </c>
      <c r="N5781" s="31" t="s">
        <v>39</v>
      </c>
      <c r="O5781" s="29" t="s">
        <v>2055</v>
      </c>
      <c r="P5781"/>
      <c r="Q5781"/>
      <c r="R5781"/>
      <c r="S5781"/>
      <c r="T5781"/>
      <c r="U5781"/>
      <c r="V5781"/>
      <c r="W5781"/>
    </row>
    <row r="5782" spans="1:23" ht="27" customHeight="1" thickBot="1" x14ac:dyDescent="0.3">
      <c r="A5782" s="97">
        <v>21353</v>
      </c>
      <c r="B5782" s="74">
        <v>6047</v>
      </c>
      <c r="C5782" s="75" t="s">
        <v>2314</v>
      </c>
      <c r="D5782" s="76">
        <v>43775.472222222219</v>
      </c>
      <c r="E5782" s="74" t="s">
        <v>41</v>
      </c>
      <c r="F5782" s="33">
        <v>43775.276388888888</v>
      </c>
      <c r="G5782" s="51">
        <f t="shared" si="734"/>
        <v>0.19583333333139308</v>
      </c>
      <c r="H5782" s="31" t="str">
        <f t="shared" si="735"/>
        <v>ACCEPTABLE</v>
      </c>
      <c r="J5782" s="33">
        <v>43775.431250000001</v>
      </c>
      <c r="K5782" s="33">
        <v>43775.440972222219</v>
      </c>
      <c r="L5782" s="51">
        <f t="shared" si="736"/>
        <v>9.7222222175332718E-3</v>
      </c>
      <c r="M5782" s="31" t="str">
        <f t="shared" si="737"/>
        <v>TRUE</v>
      </c>
      <c r="N5782" s="31" t="s">
        <v>41</v>
      </c>
      <c r="O5782" s="29" t="s">
        <v>2574</v>
      </c>
      <c r="P5782"/>
      <c r="Q5782"/>
      <c r="R5782"/>
      <c r="S5782"/>
      <c r="T5782"/>
      <c r="U5782"/>
      <c r="V5782"/>
      <c r="W5782"/>
    </row>
    <row r="5783" spans="1:23" ht="27" customHeight="1" thickBot="1" x14ac:dyDescent="0.3">
      <c r="A5783" s="97">
        <v>21353</v>
      </c>
      <c r="B5783" s="74">
        <v>6048</v>
      </c>
      <c r="C5783" s="75" t="s">
        <v>2314</v>
      </c>
      <c r="D5783" s="76">
        <v>43775.489583333336</v>
      </c>
      <c r="E5783" s="74" t="s">
        <v>39</v>
      </c>
      <c r="F5783" s="33">
        <v>43775.276388888888</v>
      </c>
      <c r="G5783" s="51">
        <f t="shared" si="734"/>
        <v>0.21319444444816327</v>
      </c>
      <c r="H5783" s="31" t="str">
        <f t="shared" si="735"/>
        <v>ACCEPTABLE</v>
      </c>
      <c r="J5783" s="33">
        <v>43775.452777777777</v>
      </c>
      <c r="K5783" s="33">
        <v>43775.461805555555</v>
      </c>
      <c r="L5783" s="51">
        <f t="shared" si="736"/>
        <v>9.0277777781011537E-3</v>
      </c>
      <c r="M5783" s="31" t="str">
        <f t="shared" si="737"/>
        <v>TRUE</v>
      </c>
      <c r="N5783" s="31" t="s">
        <v>39</v>
      </c>
      <c r="O5783" s="29" t="s">
        <v>2575</v>
      </c>
      <c r="P5783"/>
      <c r="Q5783"/>
      <c r="R5783"/>
      <c r="S5783"/>
      <c r="T5783"/>
      <c r="U5783"/>
      <c r="V5783"/>
      <c r="W5783"/>
    </row>
    <row r="5784" spans="1:23" ht="27" customHeight="1" thickBot="1" x14ac:dyDescent="0.3">
      <c r="A5784" s="98">
        <v>21354</v>
      </c>
      <c r="B5784" s="78">
        <v>6049</v>
      </c>
      <c r="C5784" s="79" t="s">
        <v>2290</v>
      </c>
      <c r="D5784" s="80">
        <v>43777.267361111109</v>
      </c>
      <c r="E5784" s="78" t="s">
        <v>41</v>
      </c>
      <c r="F5784" s="33">
        <v>43776.675000000003</v>
      </c>
      <c r="G5784" s="51">
        <f t="shared" ref="G5784:G5786" si="738">IF(D5784="","",D5784-F5784)</f>
        <v>0.59236111110658385</v>
      </c>
      <c r="H5784" s="31" t="str">
        <f t="shared" ref="H5784:H5786" si="739">IF(D5784-F5784&lt;0,"TOO LATE",IF(G5784="","",IF(OR(DAY(D5784-F5784)&gt;1,AND(HOUR(D5784-F5784)&gt;HOUR("0:59"),(SIGN(D5784-F5784)=1))),"ACCEPTABLE","TOO LATE")))</f>
        <v>ACCEPTABLE</v>
      </c>
      <c r="J5784" s="33">
        <v>43777.248611111114</v>
      </c>
      <c r="K5784" s="33">
        <v>43777.261111111111</v>
      </c>
      <c r="L5784" s="51">
        <f t="shared" ref="L5784" si="740">IF(OR(K5784="",J5784=""), "Incomplete Data", K5784-J5784)</f>
        <v>1.2499999997089617E-2</v>
      </c>
      <c r="M5784" s="31" t="str">
        <f t="shared" ref="M5784" si="741">_xlfn.IFS(OR(J5784=0,K5784=0,L5784=""), "Incomplete Data", OR(L5784&gt;$M$5,L5784&lt;-$M$5),"FALSE",  OR(L5784&lt;=$M$5,L5784&gt;-$M$5), "TRUE")</f>
        <v>TRUE</v>
      </c>
      <c r="N5784" s="31" t="s">
        <v>41</v>
      </c>
      <c r="O5784" s="29" t="s">
        <v>2576</v>
      </c>
      <c r="P5784"/>
      <c r="Q5784"/>
      <c r="R5784"/>
      <c r="S5784"/>
      <c r="T5784"/>
      <c r="U5784"/>
      <c r="V5784"/>
      <c r="W5784"/>
    </row>
    <row r="5785" spans="1:23" ht="27" customHeight="1" thickBot="1" x14ac:dyDescent="0.3">
      <c r="A5785" s="98">
        <v>21355</v>
      </c>
      <c r="B5785" s="78">
        <v>6050</v>
      </c>
      <c r="C5785" s="79" t="s">
        <v>2372</v>
      </c>
      <c r="D5785" s="80">
        <v>43777.298611111109</v>
      </c>
      <c r="E5785" s="78" t="s">
        <v>41</v>
      </c>
      <c r="F5785" s="33">
        <v>43776.675000000003</v>
      </c>
      <c r="G5785" s="51">
        <f t="shared" si="738"/>
        <v>0.62361111110658385</v>
      </c>
      <c r="H5785" s="31" t="str">
        <f t="shared" si="739"/>
        <v>ACCEPTABLE</v>
      </c>
      <c r="J5785" s="33">
        <v>43777.308333333334</v>
      </c>
      <c r="K5785" s="33">
        <v>43777.318749999999</v>
      </c>
      <c r="L5785" s="51">
        <f>IF(OR(K5785="",J5785=""), "Incomplete Data", K5785-J5785)</f>
        <v>1.0416666664241347E-2</v>
      </c>
      <c r="M5785" s="31" t="str">
        <f>_xlfn.IFS(OR(J5785=0,K5785=0,L5785=""), "Incomplete Data", OR(L5785&gt;$M$5,L5785&lt;-$M$5),"FALSE",  OR(L5785&lt;=$M$5,L5785&gt;-$M$5), "TRUE")</f>
        <v>TRUE</v>
      </c>
      <c r="N5785" s="31" t="s">
        <v>41</v>
      </c>
      <c r="O5785" s="29" t="s">
        <v>2498</v>
      </c>
      <c r="P5785"/>
      <c r="Q5785"/>
      <c r="R5785"/>
      <c r="S5785"/>
      <c r="T5785"/>
      <c r="U5785"/>
      <c r="V5785"/>
      <c r="W5785"/>
    </row>
    <row r="5786" spans="1:23" ht="27" customHeight="1" thickBot="1" x14ac:dyDescent="0.3">
      <c r="A5786" s="98">
        <v>21355</v>
      </c>
      <c r="B5786" s="78">
        <v>6051</v>
      </c>
      <c r="C5786" s="79" t="s">
        <v>2314</v>
      </c>
      <c r="D5786" s="80">
        <v>43777.322916666664</v>
      </c>
      <c r="E5786" s="78" t="s">
        <v>39</v>
      </c>
      <c r="F5786" s="33">
        <v>43776.675000000003</v>
      </c>
      <c r="G5786" s="51">
        <f t="shared" si="738"/>
        <v>0.64791666666133096</v>
      </c>
      <c r="H5786" s="31" t="str">
        <f t="shared" si="739"/>
        <v>ACCEPTABLE</v>
      </c>
      <c r="J5786" s="33">
        <v>43777.329861111109</v>
      </c>
      <c r="K5786" s="33">
        <v>43777.340277777781</v>
      </c>
      <c r="L5786" s="51">
        <f t="shared" ref="L5786:L5835" si="742">IF(OR(K5786="",J5786=""), "Incomplete Data", K5786-J5786)</f>
        <v>1.0416666671517305E-2</v>
      </c>
      <c r="M5786" s="31" t="str">
        <f t="shared" ref="M5786:M5835" si="743">_xlfn.IFS(OR(J5786=0,K5786=0,L5786=""), "Incomplete Data", OR(L5786&gt;$M$5,L5786&lt;-$M$5),"FALSE",  OR(L5786&lt;=$M$5,L5786&gt;-$M$5), "TRUE")</f>
        <v>TRUE</v>
      </c>
      <c r="N5786" s="31" t="s">
        <v>39</v>
      </c>
      <c r="O5786" s="29" t="s">
        <v>2577</v>
      </c>
      <c r="P5786"/>
      <c r="Q5786"/>
      <c r="R5786"/>
      <c r="S5786"/>
      <c r="T5786"/>
      <c r="U5786"/>
      <c r="V5786"/>
      <c r="W5786"/>
    </row>
    <row r="5787" spans="1:23" ht="27" customHeight="1" thickBot="1" x14ac:dyDescent="0.3">
      <c r="A5787" s="97">
        <v>21356</v>
      </c>
      <c r="B5787" s="74">
        <v>6052</v>
      </c>
      <c r="C5787" s="75" t="s">
        <v>2314</v>
      </c>
      <c r="D5787" s="76">
        <v>43777.520833333336</v>
      </c>
      <c r="E5787" s="74" t="s">
        <v>41</v>
      </c>
      <c r="F5787" s="33">
        <v>43777.28402777778</v>
      </c>
      <c r="G5787" s="51">
        <f t="shared" ref="G5787:G5788" si="744">IF(D5787="","",D5787-F5787)</f>
        <v>0.23680555555620231</v>
      </c>
      <c r="H5787" s="31" t="str">
        <f t="shared" ref="H5787:H5788" si="745">IF(D5787-F5787&lt;0,"TOO LATE",IF(G5787="","",IF(OR(DAY(D5787-F5787)&gt;1,AND(HOUR(D5787-F5787)&gt;HOUR("0:59"),(SIGN(D5787-F5787)=1))),"ACCEPTABLE","TOO LATE")))</f>
        <v>ACCEPTABLE</v>
      </c>
      <c r="J5787" s="33">
        <v>43777.520833333336</v>
      </c>
      <c r="K5787" s="33">
        <v>43777.531944444447</v>
      </c>
      <c r="L5787" s="51">
        <f t="shared" si="742"/>
        <v>1.1111111110949423E-2</v>
      </c>
      <c r="M5787" s="31" t="str">
        <f t="shared" si="743"/>
        <v>TRUE</v>
      </c>
      <c r="N5787" s="31" t="s">
        <v>41</v>
      </c>
      <c r="O5787" s="29" t="s">
        <v>2578</v>
      </c>
      <c r="P5787"/>
      <c r="Q5787"/>
      <c r="R5787"/>
      <c r="S5787"/>
      <c r="T5787"/>
      <c r="U5787"/>
      <c r="V5787"/>
      <c r="W5787"/>
    </row>
    <row r="5788" spans="1:23" ht="27" customHeight="1" thickBot="1" x14ac:dyDescent="0.3">
      <c r="A5788" s="97">
        <v>21356</v>
      </c>
      <c r="B5788" s="74">
        <v>6053</v>
      </c>
      <c r="C5788" s="75" t="s">
        <v>43</v>
      </c>
      <c r="D5788" s="76">
        <v>43777.555555555555</v>
      </c>
      <c r="E5788" s="74" t="s">
        <v>39</v>
      </c>
      <c r="F5788" s="33">
        <v>43777.28402777778</v>
      </c>
      <c r="G5788" s="51">
        <f t="shared" si="744"/>
        <v>0.27152777777519077</v>
      </c>
      <c r="H5788" s="31" t="str">
        <f t="shared" si="745"/>
        <v>ACCEPTABLE</v>
      </c>
      <c r="J5788" s="33">
        <v>43777.55972222222</v>
      </c>
      <c r="K5788" s="33">
        <v>43777.568055555559</v>
      </c>
      <c r="L5788" s="51">
        <f t="shared" si="742"/>
        <v>8.3333333386690356E-3</v>
      </c>
      <c r="M5788" s="31" t="str">
        <f t="shared" si="743"/>
        <v>TRUE</v>
      </c>
      <c r="N5788" s="31" t="s">
        <v>39</v>
      </c>
      <c r="O5788" s="29" t="s">
        <v>1285</v>
      </c>
      <c r="P5788"/>
      <c r="Q5788"/>
      <c r="R5788"/>
      <c r="S5788"/>
      <c r="T5788"/>
      <c r="U5788"/>
      <c r="V5788"/>
      <c r="W5788"/>
    </row>
    <row r="5789" spans="1:23" ht="27" customHeight="1" thickBot="1" x14ac:dyDescent="0.3">
      <c r="A5789" s="97">
        <v>21354</v>
      </c>
      <c r="B5789" s="74">
        <v>6054</v>
      </c>
      <c r="C5789" s="75" t="s">
        <v>99</v>
      </c>
      <c r="D5789" s="76">
        <v>43778.631944444445</v>
      </c>
      <c r="E5789" s="74" t="s">
        <v>41</v>
      </c>
      <c r="F5789" s="33">
        <v>43778.508333333331</v>
      </c>
      <c r="G5789" s="51">
        <f t="shared" ref="G5789:G5836" si="746">IF(D5789="","",D5789-F5789)</f>
        <v>0.12361111111385981</v>
      </c>
      <c r="H5789" s="31" t="str">
        <f t="shared" ref="H5789:H5836" si="747">IF(D5789-F5789&lt;0,"TOO LATE",IF(G5789="","",IF(OR(DAY(D5789-F5789)&gt;1,AND(HOUR(D5789-F5789)&gt;HOUR("0:59"),(SIGN(D5789-F5789)=1))),"ACCEPTABLE","TOO LATE")))</f>
        <v>ACCEPTABLE</v>
      </c>
      <c r="J5789" s="33">
        <v>43778.635416666664</v>
      </c>
      <c r="K5789" s="33">
        <v>43778.643750000003</v>
      </c>
      <c r="L5789" s="51">
        <f t="shared" si="742"/>
        <v>8.3333333386690356E-3</v>
      </c>
      <c r="M5789" s="31" t="str">
        <f t="shared" si="743"/>
        <v>TRUE</v>
      </c>
      <c r="N5789" s="31" t="s">
        <v>41</v>
      </c>
      <c r="O5789" s="29" t="s">
        <v>2579</v>
      </c>
      <c r="P5789"/>
      <c r="Q5789"/>
      <c r="R5789"/>
      <c r="S5789"/>
      <c r="T5789"/>
      <c r="U5789"/>
      <c r="V5789"/>
      <c r="W5789"/>
    </row>
    <row r="5790" spans="1:23" ht="27" customHeight="1" thickBot="1" x14ac:dyDescent="0.3">
      <c r="A5790" s="98">
        <v>21354</v>
      </c>
      <c r="B5790" s="78">
        <v>6055</v>
      </c>
      <c r="C5790" s="79" t="s">
        <v>2290</v>
      </c>
      <c r="D5790" s="80">
        <v>43778.659722222219</v>
      </c>
      <c r="E5790" s="78" t="s">
        <v>39</v>
      </c>
      <c r="F5790" s="33">
        <v>43778.508333333331</v>
      </c>
      <c r="G5790" s="51">
        <f t="shared" si="746"/>
        <v>0.15138888888759539</v>
      </c>
      <c r="H5790" s="31" t="str">
        <f t="shared" si="747"/>
        <v>ACCEPTABLE</v>
      </c>
      <c r="J5790" s="33">
        <v>43778.663194444445</v>
      </c>
      <c r="K5790" s="33">
        <v>43778.674305555556</v>
      </c>
      <c r="L5790" s="51">
        <f t="shared" si="742"/>
        <v>1.1111111110949423E-2</v>
      </c>
      <c r="M5790" s="31" t="str">
        <f t="shared" si="743"/>
        <v>TRUE</v>
      </c>
      <c r="N5790" s="31" t="s">
        <v>39</v>
      </c>
      <c r="O5790" s="29" t="s">
        <v>1602</v>
      </c>
      <c r="P5790"/>
      <c r="Q5790"/>
      <c r="R5790"/>
      <c r="S5790"/>
      <c r="T5790"/>
      <c r="U5790"/>
      <c r="V5790"/>
      <c r="W5790"/>
    </row>
    <row r="5791" spans="1:23" ht="27" customHeight="1" thickBot="1" x14ac:dyDescent="0.3">
      <c r="A5791" s="98">
        <v>21353</v>
      </c>
      <c r="B5791" s="78">
        <v>6056</v>
      </c>
      <c r="C5791" s="79" t="s">
        <v>2314</v>
      </c>
      <c r="D5791" s="80">
        <v>43778.694444444445</v>
      </c>
      <c r="E5791" s="78" t="s">
        <v>41</v>
      </c>
      <c r="F5791" s="33">
        <v>43778.508333333331</v>
      </c>
      <c r="G5791" s="51">
        <f t="shared" si="746"/>
        <v>0.18611111111385981</v>
      </c>
      <c r="H5791" s="31" t="str">
        <f t="shared" si="747"/>
        <v>ACCEPTABLE</v>
      </c>
      <c r="J5791" s="33">
        <v>43778.722222222219</v>
      </c>
      <c r="K5791" s="33">
        <v>43778.731249999997</v>
      </c>
      <c r="L5791" s="51">
        <f t="shared" si="742"/>
        <v>9.0277777781011537E-3</v>
      </c>
      <c r="M5791" s="31" t="str">
        <f t="shared" si="743"/>
        <v>TRUE</v>
      </c>
      <c r="N5791" s="31" t="s">
        <v>41</v>
      </c>
      <c r="O5791" s="29" t="s">
        <v>2580</v>
      </c>
      <c r="P5791"/>
      <c r="Q5791"/>
      <c r="R5791"/>
      <c r="S5791"/>
      <c r="T5791"/>
      <c r="U5791"/>
      <c r="V5791"/>
      <c r="W5791"/>
    </row>
    <row r="5792" spans="1:23" ht="27" customHeight="1" thickBot="1" x14ac:dyDescent="0.3">
      <c r="A5792" s="98">
        <v>21353</v>
      </c>
      <c r="B5792" s="78">
        <v>6057</v>
      </c>
      <c r="C5792" s="79" t="s">
        <v>2314</v>
      </c>
      <c r="D5792" s="80">
        <v>43778.715277777781</v>
      </c>
      <c r="E5792" s="78" t="s">
        <v>39</v>
      </c>
      <c r="F5792" s="33">
        <v>43778.508333333331</v>
      </c>
      <c r="G5792" s="51">
        <f t="shared" si="746"/>
        <v>0.20694444444961846</v>
      </c>
      <c r="H5792" s="31" t="str">
        <f t="shared" si="747"/>
        <v>ACCEPTABLE</v>
      </c>
      <c r="J5792" s="33">
        <v>43778.745138888888</v>
      </c>
      <c r="K5792" s="33">
        <v>43778.759027777778</v>
      </c>
      <c r="L5792" s="51">
        <f t="shared" si="742"/>
        <v>1.3888888890505768E-2</v>
      </c>
      <c r="M5792" s="31" t="str">
        <f t="shared" si="743"/>
        <v>TRUE</v>
      </c>
      <c r="N5792" s="31" t="s">
        <v>39</v>
      </c>
      <c r="O5792" s="29" t="s">
        <v>2580</v>
      </c>
      <c r="P5792"/>
      <c r="Q5792"/>
      <c r="R5792"/>
      <c r="S5792"/>
      <c r="T5792"/>
      <c r="U5792"/>
      <c r="V5792"/>
      <c r="W5792"/>
    </row>
    <row r="5793" spans="1:23" ht="27" customHeight="1" thickBot="1" x14ac:dyDescent="0.3">
      <c r="A5793" s="97">
        <v>21356</v>
      </c>
      <c r="B5793" s="74">
        <v>6058</v>
      </c>
      <c r="C5793" s="75" t="s">
        <v>98</v>
      </c>
      <c r="D5793" s="76">
        <v>43779.194444444445</v>
      </c>
      <c r="E5793" s="74" t="s">
        <v>41</v>
      </c>
      <c r="F5793" s="33">
        <v>43778.881944444445</v>
      </c>
      <c r="G5793" s="51">
        <f t="shared" si="746"/>
        <v>0.3125</v>
      </c>
      <c r="H5793" s="31" t="str">
        <f t="shared" si="747"/>
        <v>ACCEPTABLE</v>
      </c>
      <c r="J5793" s="33">
        <v>43779.147222222222</v>
      </c>
      <c r="K5793" s="33">
        <v>43779.15625</v>
      </c>
      <c r="L5793" s="51">
        <f t="shared" si="742"/>
        <v>9.0277777781011537E-3</v>
      </c>
      <c r="M5793" s="31" t="str">
        <f t="shared" si="743"/>
        <v>TRUE</v>
      </c>
      <c r="N5793" s="31" t="s">
        <v>41</v>
      </c>
      <c r="O5793" s="29" t="s">
        <v>398</v>
      </c>
      <c r="P5793"/>
      <c r="Q5793"/>
      <c r="R5793"/>
      <c r="S5793"/>
      <c r="T5793"/>
      <c r="U5793"/>
      <c r="V5793"/>
      <c r="W5793"/>
    </row>
    <row r="5794" spans="1:23" ht="27" customHeight="1" thickBot="1" x14ac:dyDescent="0.3">
      <c r="A5794" s="97">
        <v>21356</v>
      </c>
      <c r="B5794" s="74">
        <v>6059</v>
      </c>
      <c r="C5794" s="75" t="s">
        <v>2314</v>
      </c>
      <c r="D5794" s="76">
        <v>43779.222222222219</v>
      </c>
      <c r="E5794" s="74" t="s">
        <v>39</v>
      </c>
      <c r="F5794" s="33">
        <v>43778.881944444445</v>
      </c>
      <c r="G5794" s="51">
        <f t="shared" si="746"/>
        <v>0.34027777777373558</v>
      </c>
      <c r="H5794" s="31" t="str">
        <f t="shared" si="747"/>
        <v>ACCEPTABLE</v>
      </c>
      <c r="J5794" s="33">
        <v>43779.178472222222</v>
      </c>
      <c r="K5794" s="33">
        <v>43779.191666666666</v>
      </c>
      <c r="L5794" s="51">
        <f t="shared" si="742"/>
        <v>1.3194444443797693E-2</v>
      </c>
      <c r="M5794" s="31" t="str">
        <f t="shared" si="743"/>
        <v>TRUE</v>
      </c>
      <c r="N5794" s="31" t="s">
        <v>39</v>
      </c>
      <c r="O5794" s="29" t="s">
        <v>806</v>
      </c>
      <c r="P5794"/>
      <c r="Q5794"/>
      <c r="R5794"/>
      <c r="S5794"/>
      <c r="T5794"/>
      <c r="U5794"/>
      <c r="V5794"/>
      <c r="W5794"/>
    </row>
    <row r="5795" spans="1:23" ht="27" customHeight="1" thickBot="1" x14ac:dyDescent="0.3">
      <c r="A5795" s="97">
        <v>21357</v>
      </c>
      <c r="B5795" s="74">
        <v>6060</v>
      </c>
      <c r="C5795" s="75" t="s">
        <v>2314</v>
      </c>
      <c r="D5795" s="76">
        <v>43779.923611111109</v>
      </c>
      <c r="E5795" s="74" t="s">
        <v>41</v>
      </c>
      <c r="F5795" s="33">
        <v>43779.73541666667</v>
      </c>
      <c r="G5795" s="51">
        <f t="shared" si="746"/>
        <v>0.18819444443943212</v>
      </c>
      <c r="H5795" s="31" t="str">
        <f t="shared" si="747"/>
        <v>ACCEPTABLE</v>
      </c>
      <c r="J5795" s="33">
        <v>43779.953472222223</v>
      </c>
      <c r="K5795" s="33">
        <v>43779.963194444441</v>
      </c>
      <c r="L5795" s="51">
        <f t="shared" si="742"/>
        <v>9.7222222175332718E-3</v>
      </c>
      <c r="M5795" s="31" t="str">
        <f t="shared" si="743"/>
        <v>TRUE</v>
      </c>
      <c r="N5795" s="31" t="s">
        <v>41</v>
      </c>
      <c r="O5795" s="29" t="s">
        <v>2581</v>
      </c>
      <c r="P5795"/>
      <c r="Q5795"/>
      <c r="R5795"/>
      <c r="S5795"/>
      <c r="T5795"/>
      <c r="U5795"/>
      <c r="V5795"/>
      <c r="W5795"/>
    </row>
    <row r="5796" spans="1:23" ht="27" customHeight="1" thickBot="1" x14ac:dyDescent="0.3">
      <c r="A5796" s="97">
        <v>21357</v>
      </c>
      <c r="B5796" s="74">
        <v>6061</v>
      </c>
      <c r="C5796" s="75" t="s">
        <v>98</v>
      </c>
      <c r="D5796" s="76">
        <v>43779.958333333336</v>
      </c>
      <c r="E5796" s="74" t="s">
        <v>39</v>
      </c>
      <c r="F5796" s="33">
        <v>43779.73541666667</v>
      </c>
      <c r="G5796" s="51">
        <f t="shared" si="746"/>
        <v>0.22291666666569654</v>
      </c>
      <c r="H5796" s="31" t="str">
        <f t="shared" si="747"/>
        <v>ACCEPTABLE</v>
      </c>
      <c r="J5796" s="33">
        <v>43779.990972222222</v>
      </c>
      <c r="K5796" s="33">
        <v>43780</v>
      </c>
      <c r="L5796" s="51">
        <f t="shared" si="742"/>
        <v>9.0277777781011537E-3</v>
      </c>
      <c r="M5796" s="31" t="str">
        <f t="shared" si="743"/>
        <v>TRUE</v>
      </c>
      <c r="N5796" s="31" t="s">
        <v>39</v>
      </c>
      <c r="O5796" s="29" t="s">
        <v>398</v>
      </c>
      <c r="P5796"/>
      <c r="Q5796"/>
      <c r="R5796"/>
      <c r="S5796"/>
      <c r="T5796"/>
      <c r="U5796"/>
      <c r="V5796"/>
      <c r="W5796"/>
    </row>
    <row r="5797" spans="1:23" ht="27" customHeight="1" thickBot="1" x14ac:dyDescent="0.3">
      <c r="A5797" s="97">
        <v>21358</v>
      </c>
      <c r="B5797" s="74">
        <v>6064</v>
      </c>
      <c r="C5797" s="75" t="s">
        <v>2372</v>
      </c>
      <c r="D5797" s="76">
        <v>43780.798611111109</v>
      </c>
      <c r="E5797" s="74" t="s">
        <v>41</v>
      </c>
      <c r="F5797" s="33">
        <v>43780.302083333336</v>
      </c>
      <c r="G5797" s="51">
        <f t="shared" si="746"/>
        <v>0.49652777777373558</v>
      </c>
      <c r="H5797" s="31" t="str">
        <f t="shared" si="747"/>
        <v>ACCEPTABLE</v>
      </c>
      <c r="J5797" s="33">
        <v>43780.78125</v>
      </c>
      <c r="K5797" s="33">
        <v>43780.790972222225</v>
      </c>
      <c r="L5797" s="51">
        <f t="shared" si="742"/>
        <v>9.7222222248092294E-3</v>
      </c>
      <c r="M5797" s="31" t="str">
        <f t="shared" si="743"/>
        <v>TRUE</v>
      </c>
      <c r="N5797" s="31" t="s">
        <v>41</v>
      </c>
      <c r="O5797" s="29" t="s">
        <v>2582</v>
      </c>
      <c r="P5797"/>
      <c r="Q5797"/>
      <c r="R5797"/>
      <c r="S5797"/>
      <c r="T5797"/>
      <c r="U5797"/>
      <c r="V5797"/>
      <c r="W5797"/>
    </row>
    <row r="5798" spans="1:23" ht="27" customHeight="1" thickBot="1" x14ac:dyDescent="0.3">
      <c r="A5798" s="97">
        <v>21358</v>
      </c>
      <c r="B5798" s="74">
        <v>6065</v>
      </c>
      <c r="C5798" s="75" t="s">
        <v>98</v>
      </c>
      <c r="D5798" s="76">
        <v>43780.833333333336</v>
      </c>
      <c r="E5798" s="74" t="s">
        <v>39</v>
      </c>
      <c r="F5798" s="33">
        <v>43780.302083333336</v>
      </c>
      <c r="G5798" s="51">
        <f t="shared" si="746"/>
        <v>0.53125</v>
      </c>
      <c r="H5798" s="31" t="str">
        <f t="shared" si="747"/>
        <v>ACCEPTABLE</v>
      </c>
      <c r="J5798" s="33">
        <v>43780.815972222219</v>
      </c>
      <c r="K5798" s="33">
        <v>43780.825694444444</v>
      </c>
      <c r="L5798" s="51">
        <f t="shared" si="742"/>
        <v>9.7222222248092294E-3</v>
      </c>
      <c r="M5798" s="31" t="str">
        <f t="shared" si="743"/>
        <v>TRUE</v>
      </c>
      <c r="N5798" s="31" t="s">
        <v>39</v>
      </c>
      <c r="O5798" s="29" t="s">
        <v>54</v>
      </c>
      <c r="P5798"/>
      <c r="Q5798"/>
      <c r="R5798"/>
      <c r="S5798"/>
      <c r="T5798"/>
      <c r="U5798"/>
      <c r="V5798"/>
      <c r="W5798"/>
    </row>
    <row r="5799" spans="1:23" ht="27" customHeight="1" thickBot="1" x14ac:dyDescent="0.3">
      <c r="A5799" s="97">
        <v>21357</v>
      </c>
      <c r="B5799" s="74">
        <v>6066</v>
      </c>
      <c r="C5799" s="75" t="s">
        <v>98</v>
      </c>
      <c r="D5799" s="76">
        <v>43781.027777777781</v>
      </c>
      <c r="E5799" s="74" t="s">
        <v>41</v>
      </c>
      <c r="F5799" s="33">
        <v>43780.734027777777</v>
      </c>
      <c r="G5799" s="51">
        <f t="shared" si="746"/>
        <v>0.29375000000436557</v>
      </c>
      <c r="H5799" s="31" t="str">
        <f t="shared" si="747"/>
        <v>ACCEPTABLE</v>
      </c>
      <c r="J5799" s="33">
        <v>43781.094444444447</v>
      </c>
      <c r="K5799" s="33">
        <v>43781.103472222225</v>
      </c>
      <c r="L5799" s="51">
        <f t="shared" si="742"/>
        <v>9.0277777781011537E-3</v>
      </c>
      <c r="M5799" s="31" t="str">
        <f t="shared" si="743"/>
        <v>TRUE</v>
      </c>
      <c r="N5799" s="31" t="s">
        <v>41</v>
      </c>
      <c r="O5799" s="29" t="s">
        <v>398</v>
      </c>
      <c r="P5799"/>
      <c r="Q5799"/>
      <c r="R5799"/>
      <c r="S5799"/>
      <c r="T5799"/>
      <c r="U5799"/>
      <c r="V5799"/>
      <c r="W5799"/>
    </row>
    <row r="5800" spans="1:23" ht="27" customHeight="1" thickBot="1" x14ac:dyDescent="0.3">
      <c r="A5800" s="97">
        <v>21357</v>
      </c>
      <c r="B5800" s="74">
        <v>6067</v>
      </c>
      <c r="C5800" s="75" t="s">
        <v>2372</v>
      </c>
      <c r="D5800" s="76">
        <v>43781.055555555555</v>
      </c>
      <c r="E5800" s="74" t="s">
        <v>39</v>
      </c>
      <c r="F5800" s="33">
        <v>43780.734027777777</v>
      </c>
      <c r="G5800" s="51">
        <f t="shared" si="746"/>
        <v>0.32152777777810115</v>
      </c>
      <c r="H5800" s="31" t="str">
        <f t="shared" si="747"/>
        <v>ACCEPTABLE</v>
      </c>
      <c r="J5800" s="33">
        <v>43781.122916666667</v>
      </c>
      <c r="K5800" s="33">
        <v>43781.131944444445</v>
      </c>
      <c r="L5800" s="51">
        <f t="shared" si="742"/>
        <v>9.0277777781011537E-3</v>
      </c>
      <c r="M5800" s="31" t="str">
        <f t="shared" si="743"/>
        <v>TRUE</v>
      </c>
      <c r="N5800" s="31" t="s">
        <v>39</v>
      </c>
      <c r="O5800" s="29" t="s">
        <v>2581</v>
      </c>
      <c r="P5800"/>
      <c r="Q5800"/>
      <c r="R5800"/>
      <c r="S5800"/>
      <c r="T5800"/>
      <c r="U5800"/>
      <c r="V5800"/>
      <c r="W5800"/>
    </row>
    <row r="5801" spans="1:23" ht="27" customHeight="1" thickBot="1" x14ac:dyDescent="0.3">
      <c r="A5801" s="97">
        <v>21360</v>
      </c>
      <c r="B5801" s="74">
        <v>6068</v>
      </c>
      <c r="C5801" s="75" t="s">
        <v>2314</v>
      </c>
      <c r="D5801" s="76">
        <v>43781.847222222219</v>
      </c>
      <c r="E5801" s="74" t="s">
        <v>41</v>
      </c>
      <c r="F5801" s="33">
        <v>43781.709027777775</v>
      </c>
      <c r="G5801" s="51">
        <f t="shared" si="746"/>
        <v>0.13819444444379769</v>
      </c>
      <c r="H5801" s="31" t="str">
        <f t="shared" si="747"/>
        <v>ACCEPTABLE</v>
      </c>
      <c r="J5801" s="33">
        <v>43781.84652777778</v>
      </c>
      <c r="K5801" s="33">
        <v>43781.856249999997</v>
      </c>
      <c r="L5801" s="51">
        <f t="shared" si="742"/>
        <v>9.7222222175332718E-3</v>
      </c>
      <c r="M5801" s="31" t="str">
        <f t="shared" si="743"/>
        <v>TRUE</v>
      </c>
      <c r="N5801" s="31" t="s">
        <v>41</v>
      </c>
      <c r="O5801" s="29" t="s">
        <v>1868</v>
      </c>
      <c r="P5801"/>
      <c r="Q5801"/>
      <c r="R5801"/>
      <c r="S5801"/>
      <c r="T5801"/>
      <c r="U5801"/>
      <c r="V5801"/>
      <c r="W5801"/>
    </row>
    <row r="5802" spans="1:23" ht="27" customHeight="1" thickBot="1" x14ac:dyDescent="0.3">
      <c r="A5802" s="97">
        <v>21360</v>
      </c>
      <c r="B5802" s="74">
        <v>6069</v>
      </c>
      <c r="C5802" s="75" t="s">
        <v>2314</v>
      </c>
      <c r="D5802" s="76">
        <v>43781.871527777781</v>
      </c>
      <c r="E5802" s="74" t="s">
        <v>39</v>
      </c>
      <c r="F5802" s="33">
        <v>43781.709027777775</v>
      </c>
      <c r="G5802" s="51">
        <f t="shared" si="746"/>
        <v>0.16250000000582077</v>
      </c>
      <c r="H5802" s="31" t="str">
        <f t="shared" si="747"/>
        <v>ACCEPTABLE</v>
      </c>
      <c r="J5802" s="33">
        <v>43781.866666666669</v>
      </c>
      <c r="K5802" s="33">
        <v>43781.880555555559</v>
      </c>
      <c r="L5802" s="51">
        <f t="shared" si="742"/>
        <v>1.3888888890505768E-2</v>
      </c>
      <c r="M5802" s="31" t="str">
        <f t="shared" si="743"/>
        <v>TRUE</v>
      </c>
      <c r="N5802" s="31" t="s">
        <v>39</v>
      </c>
      <c r="O5802" s="29" t="s">
        <v>1868</v>
      </c>
      <c r="P5802"/>
      <c r="Q5802"/>
      <c r="R5802"/>
      <c r="S5802"/>
      <c r="T5802"/>
      <c r="U5802"/>
      <c r="V5802"/>
      <c r="W5802"/>
    </row>
    <row r="5803" spans="1:23" ht="27" customHeight="1" thickBot="1" x14ac:dyDescent="0.3">
      <c r="A5803" s="97">
        <v>21359</v>
      </c>
      <c r="B5803" s="74">
        <v>6070</v>
      </c>
      <c r="C5803" s="75" t="s">
        <v>2290</v>
      </c>
      <c r="D5803" s="76">
        <v>43782.631944444445</v>
      </c>
      <c r="E5803" s="74" t="s">
        <v>41</v>
      </c>
      <c r="F5803" s="33">
        <v>43782.518750000003</v>
      </c>
      <c r="G5803" s="51">
        <f t="shared" si="746"/>
        <v>0.1131944444423425</v>
      </c>
      <c r="H5803" s="31" t="str">
        <f t="shared" si="747"/>
        <v>ACCEPTABLE</v>
      </c>
      <c r="J5803" s="33">
        <v>43782.631249999999</v>
      </c>
      <c r="K5803" s="33">
        <v>43782.644444444442</v>
      </c>
      <c r="L5803" s="51">
        <f t="shared" si="742"/>
        <v>1.3194444443797693E-2</v>
      </c>
      <c r="M5803" s="31" t="str">
        <f t="shared" si="743"/>
        <v>TRUE</v>
      </c>
      <c r="N5803" s="31" t="s">
        <v>41</v>
      </c>
      <c r="O5803" s="29" t="s">
        <v>1434</v>
      </c>
      <c r="P5803"/>
      <c r="Q5803"/>
      <c r="R5803"/>
      <c r="S5803"/>
      <c r="T5803"/>
      <c r="U5803"/>
      <c r="V5803"/>
      <c r="W5803"/>
    </row>
    <row r="5804" spans="1:23" ht="27" customHeight="1" thickBot="1" x14ac:dyDescent="0.3">
      <c r="A5804" s="98">
        <v>21359</v>
      </c>
      <c r="B5804" s="78">
        <v>6071</v>
      </c>
      <c r="C5804" s="79" t="s">
        <v>99</v>
      </c>
      <c r="D5804" s="80">
        <v>43782.666666666664</v>
      </c>
      <c r="E5804" s="78" t="s">
        <v>39</v>
      </c>
      <c r="F5804" s="33">
        <v>43782.518750000003</v>
      </c>
      <c r="G5804" s="51">
        <f t="shared" si="746"/>
        <v>0.14791666666133096</v>
      </c>
      <c r="H5804" s="31" t="str">
        <f t="shared" si="747"/>
        <v>ACCEPTABLE</v>
      </c>
      <c r="J5804" s="33">
        <v>43782.663194444445</v>
      </c>
      <c r="K5804" s="33">
        <v>43782.675694444442</v>
      </c>
      <c r="L5804" s="51">
        <f t="shared" si="742"/>
        <v>1.2499999997089617E-2</v>
      </c>
      <c r="M5804" s="31" t="str">
        <f t="shared" si="743"/>
        <v>TRUE</v>
      </c>
      <c r="N5804" s="31" t="s">
        <v>128</v>
      </c>
      <c r="O5804" s="29" t="s">
        <v>2583</v>
      </c>
      <c r="P5804"/>
      <c r="Q5804"/>
      <c r="R5804"/>
      <c r="S5804"/>
      <c r="T5804"/>
      <c r="U5804"/>
      <c r="V5804"/>
      <c r="W5804"/>
    </row>
    <row r="5805" spans="1:23" ht="27" customHeight="1" thickBot="1" x14ac:dyDescent="0.3">
      <c r="A5805" s="98">
        <v>21361</v>
      </c>
      <c r="B5805" s="78">
        <v>6073</v>
      </c>
      <c r="C5805" s="79" t="s">
        <v>2372</v>
      </c>
      <c r="D5805" s="80">
        <v>43782.6875</v>
      </c>
      <c r="E5805" s="78" t="s">
        <v>39</v>
      </c>
      <c r="F5805" s="33">
        <v>43782.518750000003</v>
      </c>
      <c r="G5805" s="51">
        <f t="shared" si="746"/>
        <v>0.16874999999708962</v>
      </c>
      <c r="H5805" s="31" t="str">
        <f t="shared" si="747"/>
        <v>ACCEPTABLE</v>
      </c>
      <c r="J5805" s="33">
        <v>43782.6875</v>
      </c>
      <c r="K5805" s="33">
        <v>43782.700694444444</v>
      </c>
      <c r="L5805" s="51">
        <f t="shared" si="742"/>
        <v>1.3194444443797693E-2</v>
      </c>
      <c r="M5805" s="31" t="str">
        <f t="shared" si="743"/>
        <v>TRUE</v>
      </c>
      <c r="N5805" s="31" t="s">
        <v>39</v>
      </c>
      <c r="O5805" s="29" t="s">
        <v>2116</v>
      </c>
      <c r="P5805"/>
      <c r="Q5805"/>
      <c r="R5805"/>
      <c r="S5805"/>
      <c r="T5805"/>
      <c r="U5805"/>
      <c r="V5805"/>
      <c r="W5805"/>
    </row>
    <row r="5806" spans="1:23" ht="27" customHeight="1" thickBot="1" x14ac:dyDescent="0.3">
      <c r="A5806" s="97">
        <v>21362</v>
      </c>
      <c r="B5806" s="74">
        <v>6074</v>
      </c>
      <c r="C5806" s="75" t="s">
        <v>2314</v>
      </c>
      <c r="D5806" s="76">
        <v>43782.934027777781</v>
      </c>
      <c r="E5806" s="74" t="s">
        <v>41</v>
      </c>
      <c r="F5806" s="33">
        <v>43782.706944444442</v>
      </c>
      <c r="G5806" s="51">
        <f t="shared" si="746"/>
        <v>0.22708333333866904</v>
      </c>
      <c r="H5806" s="31" t="str">
        <f t="shared" si="747"/>
        <v>ACCEPTABLE</v>
      </c>
      <c r="J5806" s="33">
        <v>43782.918055555558</v>
      </c>
      <c r="K5806" s="33">
        <v>43782.928472222222</v>
      </c>
      <c r="L5806" s="51">
        <f t="shared" si="742"/>
        <v>1.0416666664241347E-2</v>
      </c>
      <c r="M5806" s="31" t="str">
        <f t="shared" si="743"/>
        <v>TRUE</v>
      </c>
      <c r="N5806" s="31" t="s">
        <v>41</v>
      </c>
      <c r="O5806" s="29" t="s">
        <v>2584</v>
      </c>
      <c r="P5806"/>
      <c r="Q5806"/>
      <c r="R5806"/>
      <c r="S5806"/>
      <c r="T5806"/>
      <c r="U5806"/>
      <c r="V5806"/>
      <c r="W5806"/>
    </row>
    <row r="5807" spans="1:23" ht="27" customHeight="1" thickBot="1" x14ac:dyDescent="0.3">
      <c r="A5807" s="97">
        <v>21362</v>
      </c>
      <c r="B5807" s="74">
        <v>6075</v>
      </c>
      <c r="C5807" s="75" t="s">
        <v>43</v>
      </c>
      <c r="D5807" s="76">
        <v>43782.96875</v>
      </c>
      <c r="E5807" s="74" t="s">
        <v>39</v>
      </c>
      <c r="F5807" s="33">
        <v>43782.706944444442</v>
      </c>
      <c r="G5807" s="51">
        <f t="shared" si="746"/>
        <v>0.2618055555576575</v>
      </c>
      <c r="H5807" s="31" t="str">
        <f t="shared" si="747"/>
        <v>ACCEPTABLE</v>
      </c>
      <c r="J5807" s="33">
        <v>43782.951388888891</v>
      </c>
      <c r="K5807" s="33">
        <v>43782.961111111108</v>
      </c>
      <c r="L5807" s="51">
        <f t="shared" si="742"/>
        <v>9.7222222175332718E-3</v>
      </c>
      <c r="M5807" s="31" t="str">
        <f t="shared" si="743"/>
        <v>TRUE</v>
      </c>
      <c r="N5807" s="31" t="s">
        <v>39</v>
      </c>
      <c r="O5807" s="29" t="s">
        <v>398</v>
      </c>
      <c r="P5807"/>
      <c r="Q5807"/>
      <c r="R5807"/>
      <c r="S5807"/>
      <c r="T5807"/>
      <c r="U5807"/>
      <c r="V5807"/>
      <c r="W5807"/>
    </row>
    <row r="5808" spans="1:23" ht="27" customHeight="1" thickBot="1" x14ac:dyDescent="0.3">
      <c r="A5808" s="97">
        <v>21359</v>
      </c>
      <c r="B5808" s="74">
        <v>6076</v>
      </c>
      <c r="C5808" s="75" t="s">
        <v>99</v>
      </c>
      <c r="D5808" s="76">
        <v>43783.506944444445</v>
      </c>
      <c r="E5808" s="74" t="s">
        <v>41</v>
      </c>
      <c r="F5808" s="33">
        <v>43783.423611111109</v>
      </c>
      <c r="G5808" s="51">
        <f t="shared" si="746"/>
        <v>8.3333333335758653E-2</v>
      </c>
      <c r="H5808" s="31" t="str">
        <f t="shared" si="747"/>
        <v>ACCEPTABLE</v>
      </c>
      <c r="J5808" s="33">
        <v>43783.480555555558</v>
      </c>
      <c r="K5808" s="33">
        <v>43783.490277777775</v>
      </c>
      <c r="L5808" s="51">
        <f t="shared" si="742"/>
        <v>9.7222222175332718E-3</v>
      </c>
      <c r="M5808" s="31" t="str">
        <f t="shared" si="743"/>
        <v>TRUE</v>
      </c>
      <c r="N5808" s="31" t="s">
        <v>41</v>
      </c>
      <c r="O5808" s="29" t="s">
        <v>1225</v>
      </c>
      <c r="P5808"/>
      <c r="Q5808"/>
      <c r="R5808"/>
      <c r="S5808"/>
      <c r="T5808"/>
      <c r="U5808"/>
      <c r="V5808"/>
      <c r="W5808"/>
    </row>
    <row r="5809" spans="1:23" ht="27" customHeight="1" thickBot="1" x14ac:dyDescent="0.3">
      <c r="A5809" s="97">
        <v>21359</v>
      </c>
      <c r="B5809" s="74">
        <v>6077</v>
      </c>
      <c r="C5809" s="75" t="s">
        <v>2119</v>
      </c>
      <c r="D5809" s="76">
        <v>43783.534722222219</v>
      </c>
      <c r="E5809" s="74" t="s">
        <v>39</v>
      </c>
      <c r="F5809" s="33">
        <v>43783.423611111109</v>
      </c>
      <c r="G5809" s="51">
        <f t="shared" si="746"/>
        <v>0.11111111110949423</v>
      </c>
      <c r="H5809" s="31" t="str">
        <f t="shared" si="747"/>
        <v>ACCEPTABLE</v>
      </c>
      <c r="J5809" s="33">
        <v>43783.525694444441</v>
      </c>
      <c r="K5809" s="33">
        <v>43783.538194444445</v>
      </c>
      <c r="L5809" s="51">
        <f t="shared" si="742"/>
        <v>1.2500000004365575E-2</v>
      </c>
      <c r="M5809" s="31" t="str">
        <f t="shared" si="743"/>
        <v>TRUE</v>
      </c>
      <c r="N5809" s="31" t="s">
        <v>39</v>
      </c>
      <c r="O5809" s="29" t="s">
        <v>2585</v>
      </c>
      <c r="P5809"/>
      <c r="Q5809"/>
      <c r="R5809"/>
      <c r="S5809"/>
      <c r="T5809"/>
      <c r="U5809"/>
      <c r="V5809"/>
      <c r="W5809"/>
    </row>
    <row r="5810" spans="1:23" ht="27" customHeight="1" thickBot="1" x14ac:dyDescent="0.3">
      <c r="A5810" s="97">
        <v>21364</v>
      </c>
      <c r="B5810" s="74">
        <v>6078</v>
      </c>
      <c r="C5810" s="75" t="s">
        <v>2372</v>
      </c>
      <c r="D5810" s="76">
        <v>43783.600694444445</v>
      </c>
      <c r="E5810" s="74" t="s">
        <v>41</v>
      </c>
      <c r="F5810" s="33">
        <v>43783.423611111109</v>
      </c>
      <c r="G5810" s="51">
        <f t="shared" si="746"/>
        <v>0.17708333333575865</v>
      </c>
      <c r="H5810" s="31" t="str">
        <f t="shared" si="747"/>
        <v>ACCEPTABLE</v>
      </c>
      <c r="J5810" s="33">
        <v>43783.570138888892</v>
      </c>
      <c r="K5810" s="33">
        <v>43783.577777777777</v>
      </c>
      <c r="L5810" s="51">
        <f t="shared" si="742"/>
        <v>7.6388888846850023E-3</v>
      </c>
      <c r="M5810" s="31" t="str">
        <f t="shared" si="743"/>
        <v>TRUE</v>
      </c>
      <c r="N5810" s="31" t="s">
        <v>41</v>
      </c>
      <c r="O5810" s="29" t="s">
        <v>2056</v>
      </c>
      <c r="P5810"/>
      <c r="Q5810"/>
      <c r="R5810"/>
      <c r="S5810"/>
      <c r="T5810"/>
      <c r="U5810"/>
      <c r="V5810"/>
      <c r="W5810"/>
    </row>
    <row r="5811" spans="1:23" ht="27" customHeight="1" thickBot="1" x14ac:dyDescent="0.3">
      <c r="A5811" s="97">
        <v>21364</v>
      </c>
      <c r="B5811" s="74">
        <v>6079</v>
      </c>
      <c r="C5811" s="75" t="s">
        <v>98</v>
      </c>
      <c r="D5811" s="76">
        <v>43783.635416666664</v>
      </c>
      <c r="E5811" s="74" t="s">
        <v>39</v>
      </c>
      <c r="F5811" s="33">
        <v>43783.423611111109</v>
      </c>
      <c r="G5811" s="51">
        <f t="shared" si="746"/>
        <v>0.21180555555474712</v>
      </c>
      <c r="H5811" s="31" t="str">
        <f t="shared" si="747"/>
        <v>ACCEPTABLE</v>
      </c>
      <c r="J5811" s="33">
        <v>43783.609027777777</v>
      </c>
      <c r="K5811" s="33">
        <v>43783.618750000001</v>
      </c>
      <c r="L5811" s="51">
        <f t="shared" si="742"/>
        <v>9.7222222248092294E-3</v>
      </c>
      <c r="M5811" s="31" t="str">
        <f t="shared" si="743"/>
        <v>TRUE</v>
      </c>
      <c r="N5811" s="31" t="s">
        <v>39</v>
      </c>
      <c r="O5811" s="29" t="s">
        <v>44</v>
      </c>
      <c r="P5811"/>
      <c r="Q5811"/>
      <c r="R5811"/>
      <c r="S5811"/>
      <c r="T5811"/>
      <c r="U5811"/>
      <c r="V5811"/>
      <c r="W5811"/>
    </row>
    <row r="5812" spans="1:23" ht="27" customHeight="1" thickBot="1" x14ac:dyDescent="0.3">
      <c r="A5812" s="98">
        <v>21362</v>
      </c>
      <c r="B5812" s="78">
        <v>6080</v>
      </c>
      <c r="C5812" s="79" t="s">
        <v>43</v>
      </c>
      <c r="D5812" s="80">
        <v>43783.673611111109</v>
      </c>
      <c r="E5812" s="78" t="s">
        <v>41</v>
      </c>
      <c r="F5812" s="33">
        <v>43783.678472222222</v>
      </c>
      <c r="G5812" s="51">
        <f t="shared" si="746"/>
        <v>-4.8611111124046147E-3</v>
      </c>
      <c r="H5812" s="31" t="str">
        <f t="shared" si="747"/>
        <v>TOO LATE</v>
      </c>
      <c r="J5812" s="33">
        <v>43783.752083333333</v>
      </c>
      <c r="K5812" s="33">
        <v>43783.763888888891</v>
      </c>
      <c r="L5812" s="51">
        <f t="shared" si="742"/>
        <v>1.1805555557657499E-2</v>
      </c>
      <c r="M5812" s="31" t="str">
        <f t="shared" si="743"/>
        <v>TRUE</v>
      </c>
      <c r="N5812" s="31" t="s">
        <v>41</v>
      </c>
      <c r="O5812" s="29" t="s">
        <v>398</v>
      </c>
      <c r="P5812"/>
      <c r="Q5812"/>
      <c r="R5812"/>
      <c r="S5812"/>
      <c r="T5812"/>
      <c r="U5812"/>
      <c r="V5812"/>
      <c r="W5812"/>
    </row>
    <row r="5813" spans="1:23" ht="27" customHeight="1" thickBot="1" x14ac:dyDescent="0.3">
      <c r="A5813" s="98">
        <v>21362</v>
      </c>
      <c r="B5813" s="78">
        <v>6081</v>
      </c>
      <c r="C5813" s="79" t="s">
        <v>43</v>
      </c>
      <c r="D5813" s="80">
        <v>43783.71875</v>
      </c>
      <c r="E5813" s="78" t="s">
        <v>39</v>
      </c>
      <c r="F5813" s="33">
        <v>43783.678472222222</v>
      </c>
      <c r="G5813" s="51">
        <f t="shared" si="746"/>
        <v>4.0277777778101154E-2</v>
      </c>
      <c r="H5813" s="31" t="str">
        <f t="shared" si="747"/>
        <v>TOO LATE</v>
      </c>
      <c r="J5813" s="33">
        <v>43783.834027777775</v>
      </c>
      <c r="K5813" s="33">
        <v>43783.84375</v>
      </c>
      <c r="L5813" s="51">
        <f t="shared" si="742"/>
        <v>9.7222222248092294E-3</v>
      </c>
      <c r="M5813" s="31" t="str">
        <f t="shared" si="743"/>
        <v>TRUE</v>
      </c>
      <c r="N5813" s="31" t="s">
        <v>39</v>
      </c>
      <c r="O5813" s="29" t="s">
        <v>398</v>
      </c>
      <c r="P5813"/>
      <c r="Q5813"/>
      <c r="R5813"/>
      <c r="S5813"/>
      <c r="T5813"/>
      <c r="U5813"/>
      <c r="V5813"/>
      <c r="W5813"/>
    </row>
    <row r="5814" spans="1:23" ht="27" customHeight="1" thickBot="1" x14ac:dyDescent="0.3">
      <c r="A5814" s="97">
        <v>21362</v>
      </c>
      <c r="B5814" s="186">
        <v>6084</v>
      </c>
      <c r="C5814" s="188" t="s">
        <v>98</v>
      </c>
      <c r="D5814" s="76">
        <v>43784.527777777781</v>
      </c>
      <c r="E5814" s="74" t="s">
        <v>41</v>
      </c>
      <c r="F5814" s="33">
        <v>43784.197916666664</v>
      </c>
      <c r="G5814" s="51">
        <f t="shared" si="746"/>
        <v>0.32986111111677019</v>
      </c>
      <c r="H5814" s="31" t="str">
        <f t="shared" si="747"/>
        <v>ACCEPTABLE</v>
      </c>
      <c r="J5814" s="33">
        <v>43784.527777777781</v>
      </c>
      <c r="K5814" s="33">
        <v>43784.543055555558</v>
      </c>
      <c r="L5814" s="51">
        <f t="shared" ref="L5814:L5817" si="748">IF(OR(K5814="",J5814=""), "Incomplete Data", K5814-J5814)</f>
        <v>1.5277777776645962E-2</v>
      </c>
      <c r="M5814" s="31" t="str">
        <f t="shared" ref="M5814:M5817" si="749">_xlfn.IFS(OR(J5814=0,K5814=0,L5814=""), "Incomplete Data", OR(L5814&gt;$M$5,L5814&lt;-$M$5),"FALSE",  OR(L5814&lt;=$M$5,L5814&gt;-$M$5), "TRUE")</f>
        <v>TRUE</v>
      </c>
      <c r="N5814" s="31" t="s">
        <v>41</v>
      </c>
      <c r="O5814" s="29" t="s">
        <v>398</v>
      </c>
      <c r="P5814"/>
      <c r="Q5814"/>
      <c r="R5814"/>
      <c r="S5814"/>
      <c r="T5814"/>
      <c r="U5814"/>
      <c r="V5814"/>
      <c r="W5814"/>
    </row>
    <row r="5815" spans="1:23" ht="27" customHeight="1" thickBot="1" x14ac:dyDescent="0.3">
      <c r="A5815" s="97">
        <v>21362</v>
      </c>
      <c r="B5815" s="186">
        <v>6085</v>
      </c>
      <c r="C5815" s="188" t="s">
        <v>2372</v>
      </c>
      <c r="D5815" s="76">
        <v>43784.555555555555</v>
      </c>
      <c r="E5815" s="74" t="s">
        <v>39</v>
      </c>
      <c r="F5815" s="33">
        <v>43784.197916666664</v>
      </c>
      <c r="G5815" s="51">
        <f t="shared" si="746"/>
        <v>0.35763888889050577</v>
      </c>
      <c r="H5815" s="31" t="str">
        <f t="shared" si="747"/>
        <v>ACCEPTABLE</v>
      </c>
      <c r="J5815" s="33">
        <v>43784.559027777781</v>
      </c>
      <c r="K5815" s="33">
        <v>43784.568749999999</v>
      </c>
      <c r="L5815" s="51">
        <f t="shared" si="748"/>
        <v>9.7222222175332718E-3</v>
      </c>
      <c r="M5815" s="31" t="str">
        <f t="shared" si="749"/>
        <v>TRUE</v>
      </c>
      <c r="N5815" s="31" t="s">
        <v>39</v>
      </c>
      <c r="O5815" s="29" t="s">
        <v>2586</v>
      </c>
      <c r="P5815"/>
      <c r="Q5815"/>
      <c r="R5815"/>
      <c r="S5815"/>
      <c r="T5815"/>
      <c r="U5815"/>
      <c r="V5815"/>
      <c r="W5815"/>
    </row>
    <row r="5816" spans="1:23" ht="27" customHeight="1" thickBot="1" x14ac:dyDescent="0.3">
      <c r="A5816" s="97">
        <v>21364</v>
      </c>
      <c r="B5816" s="74">
        <v>6087</v>
      </c>
      <c r="C5816" s="75" t="s">
        <v>2372</v>
      </c>
      <c r="D5816" s="76">
        <v>43784.597222222219</v>
      </c>
      <c r="E5816" s="74" t="s">
        <v>39</v>
      </c>
      <c r="F5816" s="33">
        <v>43784.197916666664</v>
      </c>
      <c r="G5816" s="51">
        <f t="shared" si="746"/>
        <v>0.39930555555474712</v>
      </c>
      <c r="H5816" s="31" t="str">
        <f t="shared" si="747"/>
        <v>ACCEPTABLE</v>
      </c>
      <c r="J5816" s="33">
        <v>43784.611111111109</v>
      </c>
      <c r="K5816" s="33">
        <v>43784.619444444441</v>
      </c>
      <c r="L5816" s="51">
        <f t="shared" si="748"/>
        <v>8.333333331393078E-3</v>
      </c>
      <c r="M5816" s="31" t="str">
        <f t="shared" si="749"/>
        <v>TRUE</v>
      </c>
      <c r="N5816" s="31" t="s">
        <v>39</v>
      </c>
      <c r="O5816" s="29" t="s">
        <v>2055</v>
      </c>
      <c r="P5816"/>
      <c r="Q5816"/>
      <c r="R5816"/>
      <c r="S5816"/>
      <c r="T5816"/>
      <c r="U5816"/>
      <c r="V5816"/>
      <c r="W5816"/>
    </row>
    <row r="5817" spans="1:23" ht="27" customHeight="1" thickBot="1" x14ac:dyDescent="0.3">
      <c r="A5817" s="98">
        <v>21365</v>
      </c>
      <c r="B5817" s="78">
        <v>6088</v>
      </c>
      <c r="C5817" s="79" t="s">
        <v>2372</v>
      </c>
      <c r="D5817" s="80">
        <v>43784.652777777781</v>
      </c>
      <c r="E5817" s="78" t="s">
        <v>41</v>
      </c>
      <c r="F5817" s="33">
        <v>43784.197916666664</v>
      </c>
      <c r="G5817" s="51">
        <f t="shared" si="746"/>
        <v>0.45486111111677019</v>
      </c>
      <c r="H5817" s="31" t="str">
        <f t="shared" si="747"/>
        <v>ACCEPTABLE</v>
      </c>
      <c r="J5817" s="33">
        <v>43784.671527777777</v>
      </c>
      <c r="K5817" s="33">
        <v>43784.684027777781</v>
      </c>
      <c r="L5817" s="51">
        <f t="shared" si="748"/>
        <v>1.2500000004365575E-2</v>
      </c>
      <c r="M5817" s="31" t="str">
        <f t="shared" si="749"/>
        <v>TRUE</v>
      </c>
      <c r="N5817" s="31" t="s">
        <v>41</v>
      </c>
      <c r="O5817" s="29" t="s">
        <v>1910</v>
      </c>
      <c r="P5817"/>
      <c r="Q5817"/>
      <c r="R5817"/>
      <c r="S5817"/>
      <c r="T5817"/>
      <c r="U5817"/>
      <c r="V5817"/>
      <c r="W5817"/>
    </row>
    <row r="5818" spans="1:23" ht="27" customHeight="1" thickBot="1" x14ac:dyDescent="0.3">
      <c r="A5818" s="97">
        <v>21365</v>
      </c>
      <c r="B5818" s="74">
        <v>6090</v>
      </c>
      <c r="C5818" s="75" t="s">
        <v>98</v>
      </c>
      <c r="D5818" s="76">
        <v>43786.173611111109</v>
      </c>
      <c r="E5818" s="74" t="s">
        <v>41</v>
      </c>
      <c r="F5818" s="33">
        <v>43785.655555555553</v>
      </c>
      <c r="G5818" s="51">
        <f t="shared" si="746"/>
        <v>0.51805555555620231</v>
      </c>
      <c r="H5818" s="31" t="str">
        <f t="shared" si="747"/>
        <v>ACCEPTABLE</v>
      </c>
      <c r="J5818" s="33">
        <v>43786.202777777777</v>
      </c>
      <c r="K5818" s="33">
        <v>43786.211805555555</v>
      </c>
      <c r="L5818" s="51">
        <f t="shared" si="742"/>
        <v>9.0277777781011537E-3</v>
      </c>
      <c r="M5818" s="31" t="str">
        <f t="shared" si="743"/>
        <v>TRUE</v>
      </c>
      <c r="N5818" s="31" t="s">
        <v>41</v>
      </c>
      <c r="O5818" s="29" t="s">
        <v>398</v>
      </c>
      <c r="P5818"/>
      <c r="Q5818"/>
      <c r="R5818"/>
      <c r="S5818"/>
      <c r="T5818"/>
      <c r="U5818"/>
      <c r="V5818"/>
      <c r="W5818"/>
    </row>
    <row r="5819" spans="1:23" ht="27" customHeight="1" thickBot="1" x14ac:dyDescent="0.3">
      <c r="A5819" s="97">
        <v>21365</v>
      </c>
      <c r="B5819" s="74">
        <v>6091</v>
      </c>
      <c r="C5819" s="75" t="s">
        <v>2372</v>
      </c>
      <c r="D5819" s="76">
        <v>43786.201388888891</v>
      </c>
      <c r="E5819" s="74" t="s">
        <v>39</v>
      </c>
      <c r="F5819" s="33">
        <v>43785.655555555553</v>
      </c>
      <c r="G5819" s="51">
        <f t="shared" si="746"/>
        <v>0.54583333333721384</v>
      </c>
      <c r="H5819" s="31" t="str">
        <f t="shared" si="747"/>
        <v>ACCEPTABLE</v>
      </c>
      <c r="J5819" s="33">
        <v>43786.237500000003</v>
      </c>
      <c r="K5819" s="33">
        <v>43786.247916666667</v>
      </c>
      <c r="L5819" s="51">
        <f t="shared" si="742"/>
        <v>1.0416666664241347E-2</v>
      </c>
      <c r="M5819" s="31" t="str">
        <f t="shared" si="743"/>
        <v>TRUE</v>
      </c>
      <c r="N5819" s="31" t="s">
        <v>39</v>
      </c>
      <c r="O5819" s="29" t="s">
        <v>1456</v>
      </c>
      <c r="P5819"/>
      <c r="Q5819"/>
      <c r="R5819"/>
      <c r="S5819"/>
      <c r="T5819"/>
      <c r="U5819"/>
      <c r="V5819"/>
      <c r="W5819"/>
    </row>
    <row r="5820" spans="1:23" ht="27" customHeight="1" thickBot="1" x14ac:dyDescent="0.3">
      <c r="A5820" s="97">
        <v>21366</v>
      </c>
      <c r="B5820" s="74">
        <v>6092</v>
      </c>
      <c r="C5820" s="75" t="s">
        <v>2290</v>
      </c>
      <c r="D5820" s="76">
        <v>43786.486111111109</v>
      </c>
      <c r="E5820" s="74" t="s">
        <v>41</v>
      </c>
      <c r="F5820" s="33">
        <v>43786.295138888891</v>
      </c>
      <c r="G5820" s="51">
        <f t="shared" si="746"/>
        <v>0.19097222221898846</v>
      </c>
      <c r="H5820" s="31" t="str">
        <f t="shared" si="747"/>
        <v>ACCEPTABLE</v>
      </c>
      <c r="J5820" s="33">
        <v>43786.484027777777</v>
      </c>
      <c r="K5820" s="33">
        <v>43786.494444444441</v>
      </c>
      <c r="L5820" s="51">
        <f t="shared" si="742"/>
        <v>1.0416666664241347E-2</v>
      </c>
      <c r="M5820" s="31" t="str">
        <f t="shared" si="743"/>
        <v>TRUE</v>
      </c>
      <c r="N5820" s="31" t="s">
        <v>41</v>
      </c>
      <c r="O5820" s="29" t="s">
        <v>2587</v>
      </c>
      <c r="P5820"/>
      <c r="Q5820"/>
      <c r="R5820"/>
      <c r="S5820"/>
      <c r="T5820"/>
      <c r="U5820"/>
      <c r="V5820"/>
      <c r="W5820"/>
    </row>
    <row r="5821" spans="1:23" ht="27" customHeight="1" thickBot="1" x14ac:dyDescent="0.3">
      <c r="A5821" s="97">
        <v>21366</v>
      </c>
      <c r="B5821" s="74">
        <v>6093</v>
      </c>
      <c r="C5821" s="75" t="s">
        <v>99</v>
      </c>
      <c r="D5821" s="76">
        <v>43786.520833333336</v>
      </c>
      <c r="E5821" s="74" t="s">
        <v>39</v>
      </c>
      <c r="F5821" s="33">
        <v>43786.295138888891</v>
      </c>
      <c r="G5821" s="51">
        <f t="shared" si="746"/>
        <v>0.22569444444525288</v>
      </c>
      <c r="H5821" s="31" t="str">
        <f t="shared" si="747"/>
        <v>ACCEPTABLE</v>
      </c>
      <c r="J5821" s="33">
        <v>43786.51458333333</v>
      </c>
      <c r="K5821" s="33">
        <v>43786.523611111108</v>
      </c>
      <c r="L5821" s="51">
        <f t="shared" si="742"/>
        <v>9.0277777781011537E-3</v>
      </c>
      <c r="M5821" s="31" t="str">
        <f t="shared" si="743"/>
        <v>TRUE</v>
      </c>
      <c r="N5821" s="31" t="s">
        <v>39</v>
      </c>
      <c r="O5821" s="29" t="s">
        <v>812</v>
      </c>
      <c r="P5821"/>
      <c r="Q5821"/>
      <c r="R5821"/>
      <c r="S5821"/>
      <c r="T5821"/>
      <c r="U5821"/>
      <c r="V5821"/>
      <c r="W5821"/>
    </row>
    <row r="5822" spans="1:23" ht="27" customHeight="1" thickBot="1" x14ac:dyDescent="0.3">
      <c r="A5822" s="97">
        <v>21367</v>
      </c>
      <c r="B5822" s="74">
        <v>6094</v>
      </c>
      <c r="C5822" s="75" t="s">
        <v>2314</v>
      </c>
      <c r="D5822" s="76">
        <v>43787.111111111109</v>
      </c>
      <c r="E5822" s="74" t="s">
        <v>41</v>
      </c>
      <c r="F5822" s="33">
        <v>43786.785416666666</v>
      </c>
      <c r="G5822" s="51">
        <f t="shared" si="746"/>
        <v>0.32569444444379769</v>
      </c>
      <c r="H5822" s="31" t="str">
        <f t="shared" si="747"/>
        <v>ACCEPTABLE</v>
      </c>
      <c r="J5822" s="33">
        <v>43787.131944444445</v>
      </c>
      <c r="K5822" s="33">
        <v>43787.142361111109</v>
      </c>
      <c r="L5822" s="51">
        <f t="shared" si="742"/>
        <v>1.0416666664241347E-2</v>
      </c>
      <c r="M5822" s="31" t="str">
        <f t="shared" si="743"/>
        <v>TRUE</v>
      </c>
      <c r="N5822" s="31" t="s">
        <v>41</v>
      </c>
      <c r="O5822" s="29" t="s">
        <v>472</v>
      </c>
      <c r="P5822"/>
      <c r="Q5822"/>
      <c r="R5822"/>
      <c r="S5822"/>
      <c r="T5822"/>
      <c r="U5822"/>
      <c r="V5822"/>
      <c r="W5822"/>
    </row>
    <row r="5823" spans="1:23" ht="27" customHeight="1" thickBot="1" x14ac:dyDescent="0.3">
      <c r="A5823" s="97">
        <v>21367</v>
      </c>
      <c r="B5823" s="74">
        <v>6095</v>
      </c>
      <c r="C5823" s="75" t="s">
        <v>2314</v>
      </c>
      <c r="D5823" s="76">
        <v>43787.135416666664</v>
      </c>
      <c r="E5823" s="74" t="s">
        <v>39</v>
      </c>
      <c r="F5823" s="33">
        <v>43786.785416666666</v>
      </c>
      <c r="G5823" s="51">
        <f t="shared" si="746"/>
        <v>0.34999999999854481</v>
      </c>
      <c r="H5823" s="31" t="str">
        <f t="shared" si="747"/>
        <v>ACCEPTABLE</v>
      </c>
      <c r="J5823" s="33">
        <v>43787.161805555559</v>
      </c>
      <c r="K5823" s="33">
        <v>43787.171527777777</v>
      </c>
      <c r="L5823" s="51">
        <f t="shared" si="742"/>
        <v>9.7222222175332718E-3</v>
      </c>
      <c r="M5823" s="31" t="str">
        <f t="shared" si="743"/>
        <v>TRUE</v>
      </c>
      <c r="N5823" s="31" t="s">
        <v>39</v>
      </c>
      <c r="O5823" s="29" t="s">
        <v>472</v>
      </c>
      <c r="P5823"/>
      <c r="Q5823"/>
      <c r="R5823"/>
      <c r="S5823"/>
      <c r="T5823"/>
      <c r="U5823"/>
      <c r="V5823"/>
      <c r="W5823"/>
    </row>
    <row r="5824" spans="1:23" ht="27" customHeight="1" thickBot="1" x14ac:dyDescent="0.3">
      <c r="A5824" s="98">
        <v>21366</v>
      </c>
      <c r="B5824" s="78">
        <v>6096</v>
      </c>
      <c r="C5824" s="79" t="s">
        <v>99</v>
      </c>
      <c r="D5824" s="80">
        <v>43788.277777777781</v>
      </c>
      <c r="E5824" s="78" t="s">
        <v>41</v>
      </c>
      <c r="F5824" s="33">
        <v>43787.756249999999</v>
      </c>
      <c r="G5824" s="51">
        <f t="shared" si="746"/>
        <v>0.52152777778246673</v>
      </c>
      <c r="H5824" s="31" t="str">
        <f t="shared" si="747"/>
        <v>ACCEPTABLE</v>
      </c>
      <c r="J5824" s="33">
        <v>43788.280555555553</v>
      </c>
      <c r="K5824" s="33">
        <v>43788.293749999997</v>
      </c>
      <c r="L5824" s="51">
        <f t="shared" si="742"/>
        <v>1.3194444443797693E-2</v>
      </c>
      <c r="M5824" s="31" t="str">
        <f t="shared" si="743"/>
        <v>TRUE</v>
      </c>
      <c r="N5824" s="31" t="s">
        <v>41</v>
      </c>
      <c r="O5824" s="29" t="s">
        <v>648</v>
      </c>
      <c r="P5824"/>
      <c r="Q5824"/>
      <c r="R5824"/>
      <c r="S5824"/>
      <c r="T5824"/>
      <c r="U5824"/>
      <c r="V5824"/>
      <c r="W5824"/>
    </row>
    <row r="5825" spans="1:23" ht="27" customHeight="1" thickBot="1" x14ac:dyDescent="0.3">
      <c r="A5825" s="98">
        <v>21366</v>
      </c>
      <c r="B5825" s="78">
        <v>6097</v>
      </c>
      <c r="C5825" s="79" t="s">
        <v>2290</v>
      </c>
      <c r="D5825" s="80">
        <v>43788.305555555555</v>
      </c>
      <c r="E5825" s="78" t="s">
        <v>39</v>
      </c>
      <c r="F5825" s="33">
        <v>43787.756249999999</v>
      </c>
      <c r="G5825" s="51">
        <f t="shared" si="746"/>
        <v>0.54930555555620231</v>
      </c>
      <c r="H5825" s="31" t="str">
        <f t="shared" si="747"/>
        <v>ACCEPTABLE</v>
      </c>
      <c r="J5825" s="33">
        <v>43788.311111111114</v>
      </c>
      <c r="K5825" s="33">
        <v>43788.322222222225</v>
      </c>
      <c r="L5825" s="51">
        <f t="shared" si="742"/>
        <v>1.1111111110949423E-2</v>
      </c>
      <c r="M5825" s="31" t="str">
        <f t="shared" si="743"/>
        <v>TRUE</v>
      </c>
      <c r="N5825" s="31" t="s">
        <v>39</v>
      </c>
      <c r="O5825" s="29" t="s">
        <v>1529</v>
      </c>
      <c r="P5825"/>
      <c r="Q5825"/>
      <c r="R5825"/>
      <c r="S5825"/>
      <c r="T5825"/>
      <c r="U5825"/>
      <c r="V5825"/>
      <c r="W5825"/>
    </row>
    <row r="5826" spans="1:23" ht="27" customHeight="1" thickBot="1" x14ac:dyDescent="0.3">
      <c r="A5826" s="97">
        <v>21368</v>
      </c>
      <c r="B5826" s="74">
        <v>6098</v>
      </c>
      <c r="C5826" s="75" t="s">
        <v>2119</v>
      </c>
      <c r="D5826" s="76">
        <v>43788.506944444445</v>
      </c>
      <c r="E5826" s="74" t="s">
        <v>41</v>
      </c>
      <c r="F5826" s="33">
        <v>43788.259722222225</v>
      </c>
      <c r="G5826" s="51">
        <f t="shared" si="746"/>
        <v>0.24722222222044365</v>
      </c>
      <c r="H5826" s="31" t="str">
        <f t="shared" si="747"/>
        <v>ACCEPTABLE</v>
      </c>
      <c r="J5826" s="33">
        <v>43788.495138888888</v>
      </c>
      <c r="K5826" s="33">
        <v>43788.506944444445</v>
      </c>
      <c r="L5826" s="51">
        <f t="shared" si="742"/>
        <v>1.1805555557657499E-2</v>
      </c>
      <c r="M5826" s="31" t="str">
        <f t="shared" si="743"/>
        <v>TRUE</v>
      </c>
      <c r="N5826" s="31" t="s">
        <v>41</v>
      </c>
      <c r="O5826" s="29" t="s">
        <v>202</v>
      </c>
      <c r="P5826"/>
      <c r="Q5826"/>
      <c r="R5826"/>
      <c r="S5826"/>
      <c r="T5826"/>
      <c r="U5826"/>
      <c r="V5826"/>
      <c r="W5826"/>
    </row>
    <row r="5827" spans="1:23" ht="27" customHeight="1" thickBot="1" x14ac:dyDescent="0.3">
      <c r="A5827" s="97">
        <v>21368</v>
      </c>
      <c r="B5827" s="74">
        <v>6099</v>
      </c>
      <c r="C5827" s="75" t="s">
        <v>99</v>
      </c>
      <c r="D5827" s="76">
        <v>43788.541666666664</v>
      </c>
      <c r="E5827" s="74" t="s">
        <v>39</v>
      </c>
      <c r="F5827" s="33">
        <v>43788.259722222225</v>
      </c>
      <c r="G5827" s="51">
        <f t="shared" si="746"/>
        <v>0.28194444443943212</v>
      </c>
      <c r="H5827" s="31" t="str">
        <f t="shared" si="747"/>
        <v>ACCEPTABLE</v>
      </c>
      <c r="J5827" s="33">
        <v>43788.526388888888</v>
      </c>
      <c r="K5827" s="33">
        <v>43788.530555555553</v>
      </c>
      <c r="L5827" s="51">
        <f t="shared" si="742"/>
        <v>4.166666665696539E-3</v>
      </c>
      <c r="M5827" s="31" t="str">
        <f t="shared" si="743"/>
        <v>TRUE</v>
      </c>
      <c r="N5827" s="31" t="s">
        <v>128</v>
      </c>
      <c r="O5827" s="29" t="s">
        <v>2588</v>
      </c>
      <c r="P5827"/>
      <c r="Q5827"/>
      <c r="R5827"/>
      <c r="S5827"/>
      <c r="T5827"/>
      <c r="U5827"/>
      <c r="V5827"/>
      <c r="W5827"/>
    </row>
    <row r="5828" spans="1:23" ht="27" customHeight="1" thickBot="1" x14ac:dyDescent="0.3">
      <c r="A5828" s="97">
        <v>21369</v>
      </c>
      <c r="B5828" s="74">
        <v>6101</v>
      </c>
      <c r="C5828" s="75" t="s">
        <v>2372</v>
      </c>
      <c r="D5828" s="76">
        <v>43788.572916666664</v>
      </c>
      <c r="E5828" s="74" t="s">
        <v>39</v>
      </c>
      <c r="F5828" s="33">
        <v>43788.259722222225</v>
      </c>
      <c r="G5828" s="51">
        <f t="shared" si="746"/>
        <v>0.31319444443943212</v>
      </c>
      <c r="H5828" s="31" t="str">
        <f t="shared" si="747"/>
        <v>ACCEPTABLE</v>
      </c>
      <c r="J5828" s="33">
        <v>43788.549305555556</v>
      </c>
      <c r="K5828" s="33">
        <v>43788.561111111114</v>
      </c>
      <c r="L5828" s="51">
        <f t="shared" si="742"/>
        <v>1.1805555557657499E-2</v>
      </c>
      <c r="M5828" s="31" t="str">
        <f t="shared" si="743"/>
        <v>TRUE</v>
      </c>
      <c r="N5828" s="31" t="s">
        <v>39</v>
      </c>
      <c r="O5828" s="29" t="s">
        <v>2589</v>
      </c>
      <c r="P5828"/>
      <c r="Q5828"/>
      <c r="R5828"/>
      <c r="S5828"/>
      <c r="T5828"/>
      <c r="U5828"/>
      <c r="V5828"/>
      <c r="W5828"/>
    </row>
    <row r="5829" spans="1:23" ht="27" customHeight="1" thickBot="1" x14ac:dyDescent="0.3">
      <c r="A5829" s="97">
        <v>21370</v>
      </c>
      <c r="B5829" s="74">
        <v>6102</v>
      </c>
      <c r="C5829" s="75" t="s">
        <v>2372</v>
      </c>
      <c r="D5829" s="76">
        <v>43789.236111111109</v>
      </c>
      <c r="E5829" s="74" t="s">
        <v>41</v>
      </c>
      <c r="F5829" s="33">
        <v>43788.708333333336</v>
      </c>
      <c r="G5829" s="51">
        <f t="shared" si="746"/>
        <v>0.52777777777373558</v>
      </c>
      <c r="H5829" s="31" t="str">
        <f t="shared" si="747"/>
        <v>ACCEPTABLE</v>
      </c>
      <c r="J5829" s="33">
        <v>43789.236111111109</v>
      </c>
      <c r="K5829" s="33">
        <v>43789.245833333334</v>
      </c>
      <c r="L5829" s="51">
        <f t="shared" si="742"/>
        <v>9.7222222248092294E-3</v>
      </c>
      <c r="M5829" s="31" t="str">
        <f t="shared" si="743"/>
        <v>TRUE</v>
      </c>
      <c r="N5829" s="31" t="s">
        <v>41</v>
      </c>
      <c r="O5829" s="29" t="s">
        <v>2260</v>
      </c>
      <c r="P5829"/>
      <c r="Q5829"/>
      <c r="R5829"/>
      <c r="S5829"/>
      <c r="T5829"/>
      <c r="U5829"/>
      <c r="V5829"/>
      <c r="W5829"/>
    </row>
    <row r="5830" spans="1:23" ht="27" customHeight="1" thickBot="1" x14ac:dyDescent="0.3">
      <c r="A5830" s="98">
        <v>21370</v>
      </c>
      <c r="B5830" s="78">
        <v>6103</v>
      </c>
      <c r="C5830" s="79" t="s">
        <v>98</v>
      </c>
      <c r="D5830" s="80">
        <v>43789.270833333336</v>
      </c>
      <c r="E5830" s="78" t="s">
        <v>39</v>
      </c>
      <c r="F5830" s="33">
        <v>43788.708333333336</v>
      </c>
      <c r="G5830" s="51">
        <f t="shared" si="746"/>
        <v>0.5625</v>
      </c>
      <c r="H5830" s="31" t="str">
        <f t="shared" si="747"/>
        <v>ACCEPTABLE</v>
      </c>
      <c r="J5830" s="33">
        <v>43789.272916666669</v>
      </c>
      <c r="K5830" s="33">
        <v>43789.28125</v>
      </c>
      <c r="L5830" s="51">
        <f t="shared" si="742"/>
        <v>8.333333331393078E-3</v>
      </c>
      <c r="M5830" s="31" t="str">
        <f t="shared" si="743"/>
        <v>TRUE</v>
      </c>
      <c r="N5830" s="31" t="s">
        <v>39</v>
      </c>
      <c r="O5830" s="29" t="s">
        <v>398</v>
      </c>
      <c r="P5830"/>
      <c r="Q5830"/>
      <c r="R5830"/>
      <c r="S5830"/>
      <c r="T5830"/>
      <c r="U5830"/>
      <c r="V5830"/>
      <c r="W5830"/>
    </row>
    <row r="5831" spans="1:23" ht="27" customHeight="1" thickBot="1" x14ac:dyDescent="0.3">
      <c r="A5831" s="97">
        <v>21371</v>
      </c>
      <c r="B5831" s="74">
        <v>6104</v>
      </c>
      <c r="C5831" s="75" t="s">
        <v>2372</v>
      </c>
      <c r="D5831" s="76">
        <v>43789.423611111109</v>
      </c>
      <c r="E5831" s="74" t="s">
        <v>41</v>
      </c>
      <c r="F5831" s="33">
        <v>43789.279166666667</v>
      </c>
      <c r="G5831" s="51">
        <f t="shared" si="746"/>
        <v>0.1444444444423425</v>
      </c>
      <c r="H5831" s="31" t="str">
        <f t="shared" si="747"/>
        <v>ACCEPTABLE</v>
      </c>
      <c r="J5831" s="33">
        <v>43789.394444444442</v>
      </c>
      <c r="K5831" s="33">
        <v>43789.405555555553</v>
      </c>
      <c r="L5831" s="51">
        <f t="shared" si="742"/>
        <v>1.1111111110949423E-2</v>
      </c>
      <c r="M5831" s="31" t="str">
        <f t="shared" si="743"/>
        <v>TRUE</v>
      </c>
      <c r="N5831" s="31" t="s">
        <v>41</v>
      </c>
      <c r="O5831" s="29" t="s">
        <v>2590</v>
      </c>
      <c r="P5831"/>
      <c r="Q5831"/>
      <c r="R5831"/>
      <c r="S5831"/>
      <c r="T5831"/>
      <c r="U5831"/>
      <c r="V5831"/>
      <c r="W5831"/>
    </row>
    <row r="5832" spans="1:23" ht="27" customHeight="1" thickBot="1" x14ac:dyDescent="0.3">
      <c r="A5832" s="97">
        <v>21371</v>
      </c>
      <c r="B5832" s="74">
        <v>6105</v>
      </c>
      <c r="C5832" s="75" t="s">
        <v>2372</v>
      </c>
      <c r="D5832" s="76">
        <v>43789.447916666664</v>
      </c>
      <c r="E5832" s="74" t="s">
        <v>39</v>
      </c>
      <c r="F5832" s="33">
        <v>43789.279166666667</v>
      </c>
      <c r="G5832" s="51">
        <f t="shared" si="746"/>
        <v>0.16874999999708962</v>
      </c>
      <c r="H5832" s="31" t="str">
        <f t="shared" si="747"/>
        <v>ACCEPTABLE</v>
      </c>
      <c r="J5832" s="33">
        <v>43789.416666666664</v>
      </c>
      <c r="K5832" s="33">
        <v>43789.430555555555</v>
      </c>
      <c r="L5832" s="51">
        <f t="shared" si="742"/>
        <v>1.3888888890505768E-2</v>
      </c>
      <c r="M5832" s="31" t="str">
        <f t="shared" si="743"/>
        <v>TRUE</v>
      </c>
      <c r="N5832" s="31" t="s">
        <v>39</v>
      </c>
      <c r="O5832" s="29" t="s">
        <v>2590</v>
      </c>
      <c r="P5832"/>
      <c r="Q5832"/>
      <c r="R5832"/>
      <c r="S5832"/>
      <c r="T5832"/>
      <c r="U5832"/>
      <c r="V5832"/>
      <c r="W5832"/>
    </row>
    <row r="5833" spans="1:23" ht="27" customHeight="1" thickBot="1" x14ac:dyDescent="0.3">
      <c r="A5833" s="97">
        <v>21370</v>
      </c>
      <c r="B5833" s="74">
        <v>6106</v>
      </c>
      <c r="C5833" s="75" t="s">
        <v>98</v>
      </c>
      <c r="D5833" s="76">
        <v>43789.871527777781</v>
      </c>
      <c r="E5833" s="74" t="s">
        <v>41</v>
      </c>
      <c r="F5833" s="33">
        <v>43789.691666666666</v>
      </c>
      <c r="G5833" s="51">
        <f t="shared" si="746"/>
        <v>0.179861111115315</v>
      </c>
      <c r="H5833" s="31" t="str">
        <f t="shared" si="747"/>
        <v>ACCEPTABLE</v>
      </c>
      <c r="J5833" s="33">
        <v>43789.872916666667</v>
      </c>
      <c r="K5833" s="33">
        <v>43789.881944444445</v>
      </c>
      <c r="L5833" s="51">
        <f t="shared" si="742"/>
        <v>9.0277777781011537E-3</v>
      </c>
      <c r="M5833" s="31" t="str">
        <f t="shared" si="743"/>
        <v>TRUE</v>
      </c>
      <c r="N5833" s="31" t="s">
        <v>41</v>
      </c>
      <c r="O5833" s="29" t="s">
        <v>398</v>
      </c>
      <c r="P5833"/>
      <c r="Q5833"/>
      <c r="R5833"/>
      <c r="S5833"/>
      <c r="T5833"/>
      <c r="U5833"/>
      <c r="V5833"/>
      <c r="W5833"/>
    </row>
    <row r="5834" spans="1:23" ht="27" customHeight="1" thickBot="1" x14ac:dyDescent="0.3">
      <c r="A5834" s="97">
        <v>21370</v>
      </c>
      <c r="B5834" s="74">
        <v>6107</v>
      </c>
      <c r="C5834" s="75" t="s">
        <v>43</v>
      </c>
      <c r="D5834" s="76">
        <v>43789.916666666664</v>
      </c>
      <c r="E5834" s="74" t="s">
        <v>39</v>
      </c>
      <c r="F5834" s="33">
        <v>43789.691666666666</v>
      </c>
      <c r="G5834" s="51">
        <f t="shared" si="746"/>
        <v>0.22499999999854481</v>
      </c>
      <c r="H5834" s="31" t="str">
        <f t="shared" si="747"/>
        <v>ACCEPTABLE</v>
      </c>
      <c r="J5834" s="33">
        <v>43789.918055555558</v>
      </c>
      <c r="K5834" s="33">
        <v>43789.926388888889</v>
      </c>
      <c r="L5834" s="51">
        <f t="shared" si="742"/>
        <v>8.333333331393078E-3</v>
      </c>
      <c r="M5834" s="31" t="str">
        <f t="shared" si="743"/>
        <v>TRUE</v>
      </c>
      <c r="N5834" s="31" t="s">
        <v>39</v>
      </c>
      <c r="O5834" s="29" t="s">
        <v>398</v>
      </c>
      <c r="P5834"/>
      <c r="Q5834"/>
      <c r="R5834"/>
      <c r="S5834"/>
      <c r="T5834"/>
      <c r="U5834"/>
      <c r="V5834"/>
      <c r="W5834"/>
    </row>
    <row r="5835" spans="1:23" ht="27" customHeight="1" thickBot="1" x14ac:dyDescent="0.3">
      <c r="A5835" s="98">
        <v>21368</v>
      </c>
      <c r="B5835" s="78">
        <v>6108</v>
      </c>
      <c r="C5835" s="79" t="s">
        <v>99</v>
      </c>
      <c r="D5835" s="80">
        <v>43790.256944444445</v>
      </c>
      <c r="E5835" s="78" t="s">
        <v>41</v>
      </c>
      <c r="F5835" s="33">
        <v>43789.691666666666</v>
      </c>
      <c r="G5835" s="51">
        <f t="shared" si="746"/>
        <v>0.56527777777955635</v>
      </c>
      <c r="H5835" s="31" t="str">
        <f t="shared" si="747"/>
        <v>ACCEPTABLE</v>
      </c>
      <c r="J5835" s="33">
        <v>43790.253472222219</v>
      </c>
      <c r="K5835" s="33">
        <v>43790.263888888891</v>
      </c>
      <c r="L5835" s="51">
        <f t="shared" si="742"/>
        <v>1.0416666671517305E-2</v>
      </c>
      <c r="M5835" s="31" t="str">
        <f t="shared" si="743"/>
        <v>TRUE</v>
      </c>
      <c r="N5835" s="31" t="s">
        <v>41</v>
      </c>
      <c r="O5835" s="29" t="s">
        <v>422</v>
      </c>
      <c r="P5835"/>
      <c r="Q5835"/>
      <c r="R5835"/>
      <c r="S5835"/>
      <c r="T5835"/>
      <c r="U5835"/>
      <c r="V5835"/>
      <c r="W5835"/>
    </row>
    <row r="5836" spans="1:23" ht="27" customHeight="1" thickBot="1" x14ac:dyDescent="0.3">
      <c r="A5836" s="98">
        <v>21368</v>
      </c>
      <c r="B5836" s="78">
        <v>6109</v>
      </c>
      <c r="C5836" s="79" t="s">
        <v>2119</v>
      </c>
      <c r="D5836" s="80">
        <v>43790.284722222219</v>
      </c>
      <c r="E5836" s="78" t="s">
        <v>39</v>
      </c>
      <c r="F5836" s="33">
        <v>43789.691666666666</v>
      </c>
      <c r="G5836" s="51">
        <f t="shared" si="746"/>
        <v>0.59305555555329192</v>
      </c>
      <c r="H5836" s="31" t="str">
        <f t="shared" si="747"/>
        <v>ACCEPTABLE</v>
      </c>
      <c r="J5836" s="33">
        <v>43790.285416666666</v>
      </c>
      <c r="K5836" s="33">
        <v>43790.296527777777</v>
      </c>
      <c r="L5836" s="51">
        <f t="shared" ref="L5836:L5864" si="750">IF(OR(K5836="",J5836=""), "Incomplete Data", K5836-J5836)</f>
        <v>1.1111111110949423E-2</v>
      </c>
      <c r="M5836" s="31" t="str">
        <f t="shared" ref="M5836:M5864" si="751">_xlfn.IFS(OR(J5836=0,K5836=0,L5836=""), "Incomplete Data", OR(L5836&gt;$M$5,L5836&lt;-$M$5),"FALSE",  OR(L5836&lt;=$M$5,L5836&gt;-$M$5), "TRUE")</f>
        <v>TRUE</v>
      </c>
      <c r="N5836" s="31" t="s">
        <v>39</v>
      </c>
      <c r="O5836" s="29" t="s">
        <v>2591</v>
      </c>
      <c r="P5836"/>
      <c r="Q5836"/>
      <c r="R5836"/>
      <c r="S5836"/>
      <c r="T5836"/>
      <c r="U5836"/>
      <c r="V5836"/>
      <c r="W5836"/>
    </row>
    <row r="5837" spans="1:23" ht="27" customHeight="1" thickBot="1" x14ac:dyDescent="0.3">
      <c r="A5837" s="97">
        <v>21373</v>
      </c>
      <c r="B5837" s="74">
        <v>6112</v>
      </c>
      <c r="C5837" s="75" t="s">
        <v>2372</v>
      </c>
      <c r="D5837" s="76">
        <v>43790.506944444445</v>
      </c>
      <c r="E5837" s="74" t="s">
        <v>41</v>
      </c>
      <c r="F5837" s="33">
        <v>43790.40625</v>
      </c>
      <c r="G5837" s="51">
        <f t="shared" ref="G5837:G5890" si="752">IF(D5837="","",D5837-F5837)</f>
        <v>0.10069444444525288</v>
      </c>
      <c r="H5837" s="31" t="str">
        <f t="shared" ref="H5837:H5890" si="753">IF(D5837-F5837&lt;0,"TOO LATE",IF(G5837="","",IF(OR(DAY(D5837-F5837)&gt;1,AND(HOUR(D5837-F5837)&gt;HOUR("0:59"),(SIGN(D5837-F5837)=1))),"ACCEPTABLE","TOO LATE")))</f>
        <v>ACCEPTABLE</v>
      </c>
      <c r="J5837" s="33">
        <v>43790.479166666664</v>
      </c>
      <c r="K5837" s="33">
        <v>43790.489583333336</v>
      </c>
      <c r="L5837" s="51">
        <f t="shared" si="750"/>
        <v>1.0416666671517305E-2</v>
      </c>
      <c r="M5837" s="31" t="str">
        <f t="shared" si="751"/>
        <v>TRUE</v>
      </c>
      <c r="N5837" s="31" t="s">
        <v>41</v>
      </c>
      <c r="O5837" s="29" t="s">
        <v>2532</v>
      </c>
      <c r="P5837"/>
      <c r="Q5837"/>
      <c r="R5837"/>
      <c r="S5837"/>
      <c r="T5837"/>
      <c r="U5837"/>
      <c r="V5837"/>
      <c r="W5837"/>
    </row>
    <row r="5838" spans="1:23" ht="27" customHeight="1" thickBot="1" x14ac:dyDescent="0.3">
      <c r="A5838" s="97">
        <v>21373</v>
      </c>
      <c r="B5838" s="74">
        <v>6113</v>
      </c>
      <c r="C5838" s="75" t="s">
        <v>98</v>
      </c>
      <c r="D5838" s="76">
        <v>43790.541666666664</v>
      </c>
      <c r="E5838" s="74" t="s">
        <v>39</v>
      </c>
      <c r="F5838" s="33">
        <v>43790.40625</v>
      </c>
      <c r="G5838" s="51">
        <f t="shared" si="752"/>
        <v>0.13541666666424135</v>
      </c>
      <c r="H5838" s="31" t="str">
        <f t="shared" si="753"/>
        <v>ACCEPTABLE</v>
      </c>
      <c r="J5838" s="33">
        <v>43790.517361111109</v>
      </c>
      <c r="K5838" s="33">
        <v>43790.525694444441</v>
      </c>
      <c r="L5838" s="51">
        <f t="shared" si="750"/>
        <v>8.333333331393078E-3</v>
      </c>
      <c r="M5838" s="31" t="str">
        <f t="shared" si="751"/>
        <v>TRUE</v>
      </c>
      <c r="N5838" s="31" t="s">
        <v>39</v>
      </c>
      <c r="O5838" s="29" t="s">
        <v>398</v>
      </c>
      <c r="P5838"/>
      <c r="Q5838"/>
      <c r="R5838"/>
      <c r="S5838"/>
      <c r="T5838"/>
      <c r="U5838"/>
      <c r="V5838"/>
      <c r="W5838"/>
    </row>
    <row r="5839" spans="1:23" ht="27" customHeight="1" thickBot="1" x14ac:dyDescent="0.3">
      <c r="A5839" s="98">
        <v>21370</v>
      </c>
      <c r="B5839" s="78">
        <v>6115</v>
      </c>
      <c r="C5839" s="79" t="s">
        <v>2592</v>
      </c>
      <c r="D5839" s="80">
        <v>43790.680555555555</v>
      </c>
      <c r="E5839" s="78" t="s">
        <v>39</v>
      </c>
      <c r="F5839" s="33">
        <v>43790.400694444441</v>
      </c>
      <c r="G5839" s="51">
        <f t="shared" si="752"/>
        <v>0.27986111111385981</v>
      </c>
      <c r="H5839" s="31" t="str">
        <f t="shared" si="753"/>
        <v>ACCEPTABLE</v>
      </c>
      <c r="J5839" s="33">
        <v>43790.666666666664</v>
      </c>
      <c r="K5839" s="33">
        <v>43790.681250000001</v>
      </c>
      <c r="L5839" s="51">
        <f t="shared" si="750"/>
        <v>1.4583333337213844E-2</v>
      </c>
      <c r="M5839" s="31" t="str">
        <f t="shared" si="751"/>
        <v>TRUE</v>
      </c>
      <c r="N5839" s="31" t="s">
        <v>39</v>
      </c>
      <c r="O5839" s="29" t="s">
        <v>991</v>
      </c>
      <c r="P5839"/>
      <c r="Q5839"/>
      <c r="R5839"/>
      <c r="S5839"/>
      <c r="T5839"/>
      <c r="U5839"/>
      <c r="V5839"/>
      <c r="W5839"/>
    </row>
    <row r="5840" spans="1:23" ht="27" customHeight="1" thickBot="1" x14ac:dyDescent="0.3">
      <c r="A5840" s="98">
        <v>21373</v>
      </c>
      <c r="B5840" s="78">
        <v>6116</v>
      </c>
      <c r="C5840" s="79" t="s">
        <v>98</v>
      </c>
      <c r="D5840" s="80">
        <v>43791.319444444445</v>
      </c>
      <c r="E5840" s="78" t="s">
        <v>41</v>
      </c>
      <c r="F5840" s="33">
        <v>43791.253472222219</v>
      </c>
      <c r="G5840" s="51">
        <f t="shared" si="752"/>
        <v>6.5972222226264421E-2</v>
      </c>
      <c r="H5840" s="31" t="str">
        <f t="shared" si="753"/>
        <v>ACCEPTABLE</v>
      </c>
      <c r="J5840" s="33">
        <v>43791.311111111114</v>
      </c>
      <c r="K5840" s="33">
        <v>43791.319444444445</v>
      </c>
      <c r="L5840" s="51">
        <f t="shared" si="750"/>
        <v>8.333333331393078E-3</v>
      </c>
      <c r="M5840" s="31" t="str">
        <f t="shared" si="751"/>
        <v>TRUE</v>
      </c>
      <c r="N5840" s="31" t="s">
        <v>41</v>
      </c>
      <c r="O5840" s="29" t="s">
        <v>54</v>
      </c>
      <c r="P5840"/>
      <c r="Q5840"/>
      <c r="R5840"/>
      <c r="S5840"/>
      <c r="T5840"/>
      <c r="U5840"/>
      <c r="V5840"/>
      <c r="W5840"/>
    </row>
    <row r="5841" spans="1:23" ht="27" customHeight="1" thickBot="1" x14ac:dyDescent="0.3">
      <c r="A5841" s="98">
        <v>21373</v>
      </c>
      <c r="B5841" s="78">
        <v>6117</v>
      </c>
      <c r="C5841" s="79" t="s">
        <v>98</v>
      </c>
      <c r="D5841" s="80">
        <v>43791.364583333336</v>
      </c>
      <c r="E5841" s="78" t="s">
        <v>39</v>
      </c>
      <c r="F5841" s="33">
        <v>43791.253472222219</v>
      </c>
      <c r="G5841" s="51">
        <f t="shared" si="752"/>
        <v>0.11111111111677019</v>
      </c>
      <c r="H5841" s="31" t="str">
        <f t="shared" si="753"/>
        <v>ACCEPTABLE</v>
      </c>
      <c r="J5841" s="33">
        <v>43791.354166666664</v>
      </c>
      <c r="K5841" s="33">
        <v>43791.364583333336</v>
      </c>
      <c r="L5841" s="51">
        <f t="shared" si="750"/>
        <v>1.0416666671517305E-2</v>
      </c>
      <c r="M5841" s="31" t="str">
        <f t="shared" si="751"/>
        <v>TRUE</v>
      </c>
      <c r="N5841" s="31" t="s">
        <v>39</v>
      </c>
      <c r="O5841" s="29" t="s">
        <v>54</v>
      </c>
      <c r="P5841"/>
      <c r="Q5841"/>
      <c r="R5841"/>
      <c r="S5841"/>
      <c r="T5841"/>
      <c r="U5841"/>
      <c r="V5841"/>
      <c r="W5841"/>
    </row>
    <row r="5842" spans="1:23" ht="27" customHeight="1" thickBot="1" x14ac:dyDescent="0.3">
      <c r="A5842" s="98">
        <v>21372</v>
      </c>
      <c r="B5842" s="78">
        <v>6118</v>
      </c>
      <c r="C5842" s="79" t="s">
        <v>2119</v>
      </c>
      <c r="D5842" s="80">
        <v>43791.371527777781</v>
      </c>
      <c r="E5842" s="78" t="s">
        <v>41</v>
      </c>
      <c r="F5842" s="33">
        <v>43791.253472222219</v>
      </c>
      <c r="G5842" s="51">
        <f t="shared" si="752"/>
        <v>0.11805555556202307</v>
      </c>
      <c r="H5842" s="31" t="str">
        <f t="shared" si="753"/>
        <v>ACCEPTABLE</v>
      </c>
      <c r="J5842" s="33">
        <v>43791.364583333336</v>
      </c>
      <c r="K5842" s="33">
        <v>43791.374305555553</v>
      </c>
      <c r="L5842" s="51">
        <f t="shared" si="750"/>
        <v>9.7222222175332718E-3</v>
      </c>
      <c r="M5842" s="31" t="str">
        <f t="shared" si="751"/>
        <v>TRUE</v>
      </c>
      <c r="N5842" s="31" t="s">
        <v>41</v>
      </c>
      <c r="O5842" s="29" t="s">
        <v>2593</v>
      </c>
      <c r="P5842"/>
      <c r="Q5842"/>
      <c r="R5842"/>
      <c r="S5842"/>
      <c r="T5842"/>
      <c r="U5842"/>
      <c r="V5842"/>
      <c r="W5842"/>
    </row>
    <row r="5843" spans="1:23" ht="27" customHeight="1" thickBot="1" x14ac:dyDescent="0.3">
      <c r="A5843" s="97">
        <v>21372</v>
      </c>
      <c r="B5843" s="74">
        <v>6119</v>
      </c>
      <c r="C5843" s="75" t="s">
        <v>99</v>
      </c>
      <c r="D5843" s="76">
        <v>43791.40625</v>
      </c>
      <c r="E5843" s="74" t="s">
        <v>39</v>
      </c>
      <c r="F5843" s="33">
        <v>43791.253472222219</v>
      </c>
      <c r="G5843" s="51">
        <f t="shared" si="752"/>
        <v>0.15277777778101154</v>
      </c>
      <c r="H5843" s="31" t="str">
        <f t="shared" si="753"/>
        <v>ACCEPTABLE</v>
      </c>
      <c r="J5843" s="33">
        <v>43791.395833333336</v>
      </c>
      <c r="K5843" s="33">
        <v>43791.404861111114</v>
      </c>
      <c r="L5843" s="51">
        <f t="shared" si="750"/>
        <v>9.0277777781011537E-3</v>
      </c>
      <c r="M5843" s="31" t="str">
        <f t="shared" si="751"/>
        <v>TRUE</v>
      </c>
      <c r="N5843" s="31" t="s">
        <v>39</v>
      </c>
      <c r="O5843" s="29" t="s">
        <v>1532</v>
      </c>
      <c r="P5843"/>
      <c r="Q5843"/>
      <c r="R5843"/>
      <c r="S5843"/>
      <c r="T5843"/>
      <c r="U5843"/>
      <c r="V5843"/>
      <c r="W5843"/>
    </row>
    <row r="5844" spans="1:23" ht="27" customHeight="1" thickBot="1" x14ac:dyDescent="0.3">
      <c r="A5844" s="97">
        <v>21372</v>
      </c>
      <c r="B5844" s="74">
        <v>6120</v>
      </c>
      <c r="C5844" s="75" t="s">
        <v>99</v>
      </c>
      <c r="D5844" s="76">
        <v>43792.444444444445</v>
      </c>
      <c r="E5844" s="74" t="s">
        <v>41</v>
      </c>
      <c r="F5844" s="33">
        <v>43792.257638888892</v>
      </c>
      <c r="G5844" s="51">
        <f t="shared" si="752"/>
        <v>0.18680555555329192</v>
      </c>
      <c r="H5844" s="31" t="str">
        <f t="shared" si="753"/>
        <v>ACCEPTABLE</v>
      </c>
      <c r="J5844" s="33">
        <v>43792.443749999999</v>
      </c>
      <c r="K5844" s="33">
        <v>43792.451388888891</v>
      </c>
      <c r="L5844" s="51">
        <f t="shared" si="750"/>
        <v>7.6388888919609599E-3</v>
      </c>
      <c r="M5844" s="31" t="str">
        <f t="shared" si="751"/>
        <v>TRUE</v>
      </c>
      <c r="N5844" s="31" t="s">
        <v>41</v>
      </c>
      <c r="O5844" s="29" t="s">
        <v>821</v>
      </c>
      <c r="P5844"/>
      <c r="Q5844"/>
      <c r="R5844"/>
      <c r="S5844"/>
      <c r="T5844"/>
      <c r="U5844"/>
      <c r="V5844"/>
      <c r="W5844"/>
    </row>
    <row r="5845" spans="1:23" ht="27" customHeight="1" thickBot="1" x14ac:dyDescent="0.3">
      <c r="A5845" s="97">
        <v>21372</v>
      </c>
      <c r="B5845" s="74">
        <v>6121</v>
      </c>
      <c r="C5845" s="75" t="s">
        <v>2119</v>
      </c>
      <c r="D5845" s="76">
        <v>43792.472222222219</v>
      </c>
      <c r="E5845" s="74" t="s">
        <v>39</v>
      </c>
      <c r="F5845" s="33">
        <v>43792.257638888892</v>
      </c>
      <c r="G5845" s="51">
        <f t="shared" si="752"/>
        <v>0.2145833333270275</v>
      </c>
      <c r="H5845" s="31" t="str">
        <f t="shared" si="753"/>
        <v>ACCEPTABLE</v>
      </c>
      <c r="J5845" s="33">
        <v>43792.474999999999</v>
      </c>
      <c r="K5845" s="33">
        <v>43792.48333333333</v>
      </c>
      <c r="L5845" s="51">
        <f t="shared" si="750"/>
        <v>8.333333331393078E-3</v>
      </c>
      <c r="M5845" s="31" t="str">
        <f t="shared" si="751"/>
        <v>TRUE</v>
      </c>
      <c r="N5845" s="31" t="s">
        <v>39</v>
      </c>
      <c r="O5845" s="29" t="s">
        <v>595</v>
      </c>
      <c r="P5845"/>
      <c r="Q5845"/>
      <c r="R5845"/>
      <c r="S5845"/>
      <c r="T5845"/>
      <c r="U5845"/>
      <c r="V5845"/>
      <c r="W5845"/>
    </row>
    <row r="5846" spans="1:23" ht="27" customHeight="1" thickBot="1" x14ac:dyDescent="0.3">
      <c r="A5846" s="97">
        <v>21374</v>
      </c>
      <c r="B5846" s="74">
        <v>6124</v>
      </c>
      <c r="C5846" s="75" t="s">
        <v>2372</v>
      </c>
      <c r="D5846" s="76">
        <v>43792.527777777781</v>
      </c>
      <c r="E5846" s="74" t="s">
        <v>41</v>
      </c>
      <c r="F5846" s="33">
        <v>43792.257638888892</v>
      </c>
      <c r="G5846" s="51">
        <f t="shared" si="752"/>
        <v>0.27013888888905058</v>
      </c>
      <c r="H5846" s="31" t="str">
        <f t="shared" si="753"/>
        <v>ACCEPTABLE</v>
      </c>
      <c r="J5846" s="33">
        <v>43792.533333333333</v>
      </c>
      <c r="K5846" s="33">
        <v>43792.541666666664</v>
      </c>
      <c r="L5846" s="51">
        <f t="shared" si="750"/>
        <v>8.333333331393078E-3</v>
      </c>
      <c r="M5846" s="31" t="str">
        <f t="shared" si="751"/>
        <v>TRUE</v>
      </c>
      <c r="N5846" s="31" t="s">
        <v>41</v>
      </c>
      <c r="O5846" s="29" t="s">
        <v>2594</v>
      </c>
      <c r="P5846"/>
      <c r="Q5846"/>
      <c r="R5846"/>
      <c r="S5846"/>
      <c r="T5846"/>
      <c r="U5846"/>
      <c r="V5846"/>
      <c r="W5846"/>
    </row>
    <row r="5847" spans="1:23" ht="27" customHeight="1" thickBot="1" x14ac:dyDescent="0.3">
      <c r="A5847" s="97">
        <v>21374</v>
      </c>
      <c r="B5847" s="74">
        <v>6125</v>
      </c>
      <c r="C5847" s="75" t="s">
        <v>2372</v>
      </c>
      <c r="D5847" s="76">
        <v>43792.552083333336</v>
      </c>
      <c r="E5847" s="74" t="s">
        <v>39</v>
      </c>
      <c r="F5847" s="33">
        <v>43792.257638888892</v>
      </c>
      <c r="G5847" s="51">
        <f t="shared" si="752"/>
        <v>0.29444444444379769</v>
      </c>
      <c r="H5847" s="31" t="str">
        <f t="shared" si="753"/>
        <v>ACCEPTABLE</v>
      </c>
      <c r="J5847" s="33">
        <v>43792.558333333334</v>
      </c>
      <c r="K5847" s="33">
        <v>43792.570138888892</v>
      </c>
      <c r="L5847" s="51">
        <f t="shared" si="750"/>
        <v>1.1805555557657499E-2</v>
      </c>
      <c r="M5847" s="31" t="str">
        <f t="shared" si="751"/>
        <v>TRUE</v>
      </c>
      <c r="N5847" s="31" t="s">
        <v>39</v>
      </c>
      <c r="O5847" s="29" t="s">
        <v>2595</v>
      </c>
      <c r="P5847"/>
      <c r="Q5847"/>
      <c r="R5847"/>
      <c r="S5847"/>
      <c r="T5847"/>
      <c r="U5847"/>
      <c r="V5847"/>
      <c r="W5847"/>
    </row>
    <row r="5848" spans="1:23" ht="27" customHeight="1" thickBot="1" x14ac:dyDescent="0.3">
      <c r="A5848" s="97">
        <v>21373</v>
      </c>
      <c r="B5848" s="74">
        <v>6126</v>
      </c>
      <c r="C5848" s="75" t="s">
        <v>98</v>
      </c>
      <c r="D5848" s="76">
        <v>43792.819444444445</v>
      </c>
      <c r="E5848" s="74" t="s">
        <v>41</v>
      </c>
      <c r="F5848" s="33">
        <v>43792.730555555558</v>
      </c>
      <c r="G5848" s="51">
        <f t="shared" si="752"/>
        <v>8.8888888887595385E-2</v>
      </c>
      <c r="H5848" s="31" t="str">
        <f t="shared" si="753"/>
        <v>ACCEPTABLE</v>
      </c>
      <c r="J5848" s="33">
        <v>43792.821527777778</v>
      </c>
      <c r="K5848" s="33">
        <v>43792.832638888889</v>
      </c>
      <c r="L5848" s="51">
        <f t="shared" si="750"/>
        <v>1.1111111110949423E-2</v>
      </c>
      <c r="M5848" s="31" t="str">
        <f t="shared" si="751"/>
        <v>TRUE</v>
      </c>
      <c r="N5848" s="31" t="s">
        <v>41</v>
      </c>
      <c r="O5848" s="29" t="s">
        <v>398</v>
      </c>
      <c r="P5848"/>
      <c r="Q5848"/>
      <c r="R5848"/>
      <c r="S5848"/>
      <c r="T5848"/>
      <c r="U5848"/>
      <c r="V5848"/>
      <c r="W5848"/>
    </row>
    <row r="5849" spans="1:23" ht="27" customHeight="1" thickBot="1" x14ac:dyDescent="0.3">
      <c r="A5849" s="97">
        <v>21373</v>
      </c>
      <c r="B5849" s="74">
        <v>6127</v>
      </c>
      <c r="C5849" s="75" t="s">
        <v>2372</v>
      </c>
      <c r="D5849" s="76">
        <v>43792.847222222219</v>
      </c>
      <c r="E5849" s="74" t="s">
        <v>39</v>
      </c>
      <c r="F5849" s="33">
        <v>43792.730555555558</v>
      </c>
      <c r="G5849" s="51">
        <f t="shared" si="752"/>
        <v>0.11666666666133096</v>
      </c>
      <c r="H5849" s="31" t="str">
        <f t="shared" si="753"/>
        <v>ACCEPTABLE</v>
      </c>
      <c r="J5849" s="33">
        <v>43792.856249999997</v>
      </c>
      <c r="K5849" s="33">
        <v>43792.867361111108</v>
      </c>
      <c r="L5849" s="51">
        <f t="shared" si="750"/>
        <v>1.1111111110949423E-2</v>
      </c>
      <c r="M5849" s="31" t="str">
        <f t="shared" si="751"/>
        <v>TRUE</v>
      </c>
      <c r="N5849" s="31" t="s">
        <v>39</v>
      </c>
      <c r="O5849" s="29" t="s">
        <v>2596</v>
      </c>
      <c r="P5849"/>
      <c r="Q5849"/>
      <c r="R5849"/>
      <c r="S5849"/>
      <c r="T5849"/>
      <c r="U5849"/>
      <c r="V5849"/>
      <c r="W5849"/>
    </row>
    <row r="5850" spans="1:23" ht="27" customHeight="1" thickBot="1" x14ac:dyDescent="0.3">
      <c r="A5850" s="97">
        <v>21375</v>
      </c>
      <c r="B5850" s="74">
        <v>6128</v>
      </c>
      <c r="C5850" s="75" t="s">
        <v>2372</v>
      </c>
      <c r="D5850" s="76">
        <v>43793.465277777781</v>
      </c>
      <c r="E5850" s="74" t="s">
        <v>41</v>
      </c>
      <c r="F5850" s="33">
        <v>43793.318055555559</v>
      </c>
      <c r="G5850" s="51">
        <f t="shared" si="752"/>
        <v>0.14722222222189885</v>
      </c>
      <c r="H5850" s="31" t="str">
        <f t="shared" si="753"/>
        <v>ACCEPTABLE</v>
      </c>
      <c r="J5850" s="33">
        <v>43793.484722222223</v>
      </c>
      <c r="K5850" s="33">
        <v>43793.496527777781</v>
      </c>
      <c r="L5850" s="51">
        <f t="shared" si="750"/>
        <v>1.1805555557657499E-2</v>
      </c>
      <c r="M5850" s="31" t="str">
        <f t="shared" si="751"/>
        <v>TRUE</v>
      </c>
      <c r="N5850" s="31" t="s">
        <v>41</v>
      </c>
      <c r="O5850" s="29" t="s">
        <v>2597</v>
      </c>
      <c r="P5850"/>
      <c r="Q5850"/>
      <c r="R5850"/>
      <c r="S5850"/>
      <c r="T5850"/>
      <c r="U5850"/>
      <c r="V5850"/>
      <c r="W5850"/>
    </row>
    <row r="5851" spans="1:23" ht="27" customHeight="1" thickBot="1" x14ac:dyDescent="0.3">
      <c r="A5851" s="97">
        <v>21375</v>
      </c>
      <c r="B5851" s="74">
        <v>6129</v>
      </c>
      <c r="C5851" s="75" t="s">
        <v>2372</v>
      </c>
      <c r="D5851" s="76">
        <v>43793.489583333336</v>
      </c>
      <c r="E5851" s="74" t="s">
        <v>39</v>
      </c>
      <c r="F5851" s="33">
        <v>43793.318055555559</v>
      </c>
      <c r="G5851" s="51">
        <f t="shared" si="752"/>
        <v>0.17152777777664596</v>
      </c>
      <c r="H5851" s="31" t="str">
        <f t="shared" si="753"/>
        <v>ACCEPTABLE</v>
      </c>
      <c r="J5851" s="33">
        <v>43793.509027777778</v>
      </c>
      <c r="K5851" s="33">
        <v>43793.521527777775</v>
      </c>
      <c r="L5851" s="51">
        <f t="shared" si="750"/>
        <v>1.2499999997089617E-2</v>
      </c>
      <c r="M5851" s="31" t="str">
        <f t="shared" si="751"/>
        <v>TRUE</v>
      </c>
      <c r="N5851" s="31" t="s">
        <v>39</v>
      </c>
      <c r="O5851" s="29" t="s">
        <v>2598</v>
      </c>
      <c r="P5851"/>
      <c r="Q5851"/>
      <c r="R5851"/>
      <c r="S5851"/>
      <c r="T5851"/>
      <c r="U5851"/>
      <c r="V5851"/>
      <c r="W5851"/>
    </row>
    <row r="5852" spans="1:23" ht="27" customHeight="1" thickBot="1" x14ac:dyDescent="0.3">
      <c r="A5852" s="98">
        <v>21376</v>
      </c>
      <c r="B5852" s="78">
        <v>6130</v>
      </c>
      <c r="C5852" s="79" t="s">
        <v>2372</v>
      </c>
      <c r="D5852" s="80">
        <v>43794.381944444445</v>
      </c>
      <c r="E5852" s="78" t="s">
        <v>41</v>
      </c>
      <c r="F5852" s="33">
        <v>43794.254166666666</v>
      </c>
      <c r="G5852" s="51">
        <f t="shared" si="752"/>
        <v>0.12777777777955635</v>
      </c>
      <c r="H5852" s="31" t="str">
        <f t="shared" si="753"/>
        <v>ACCEPTABLE</v>
      </c>
      <c r="J5852" s="33">
        <v>43794.379861111112</v>
      </c>
      <c r="K5852" s="33">
        <v>43794.38958333333</v>
      </c>
      <c r="L5852" s="51">
        <f t="shared" si="750"/>
        <v>9.7222222175332718E-3</v>
      </c>
      <c r="M5852" s="31" t="str">
        <f t="shared" si="751"/>
        <v>TRUE</v>
      </c>
      <c r="N5852" s="31" t="s">
        <v>41</v>
      </c>
      <c r="O5852" s="29" t="s">
        <v>2599</v>
      </c>
      <c r="P5852"/>
      <c r="Q5852"/>
      <c r="R5852"/>
      <c r="S5852"/>
      <c r="T5852"/>
      <c r="U5852"/>
      <c r="V5852"/>
      <c r="W5852"/>
    </row>
    <row r="5853" spans="1:23" ht="27" customHeight="1" thickBot="1" x14ac:dyDescent="0.3">
      <c r="A5853" s="97">
        <v>21376</v>
      </c>
      <c r="B5853" s="74">
        <v>6131</v>
      </c>
      <c r="C5853" s="75" t="s">
        <v>43</v>
      </c>
      <c r="D5853" s="76">
        <v>43794.416666666664</v>
      </c>
      <c r="E5853" s="74" t="s">
        <v>39</v>
      </c>
      <c r="F5853" s="33">
        <v>43794.254166666666</v>
      </c>
      <c r="G5853" s="51">
        <f t="shared" si="752"/>
        <v>0.16249999999854481</v>
      </c>
      <c r="H5853" s="31" t="str">
        <f t="shared" si="753"/>
        <v>ACCEPTABLE</v>
      </c>
      <c r="J5853" s="33">
        <v>43794.402083333334</v>
      </c>
      <c r="K5853" s="33">
        <v>43794.411111111112</v>
      </c>
      <c r="L5853" s="51">
        <f t="shared" si="750"/>
        <v>9.0277777781011537E-3</v>
      </c>
      <c r="M5853" s="31" t="str">
        <f t="shared" si="751"/>
        <v>TRUE</v>
      </c>
      <c r="N5853" s="31" t="s">
        <v>39</v>
      </c>
      <c r="O5853" s="29" t="s">
        <v>54</v>
      </c>
      <c r="P5853"/>
      <c r="Q5853"/>
      <c r="R5853"/>
      <c r="S5853"/>
      <c r="T5853"/>
      <c r="U5853"/>
      <c r="V5853"/>
      <c r="W5853"/>
    </row>
    <row r="5854" spans="1:23" ht="27" customHeight="1" thickBot="1" x14ac:dyDescent="0.3">
      <c r="A5854" s="97">
        <v>21376</v>
      </c>
      <c r="B5854" s="74">
        <v>6132</v>
      </c>
      <c r="C5854" s="75" t="s">
        <v>43</v>
      </c>
      <c r="D5854" s="76">
        <v>43796.048611111109</v>
      </c>
      <c r="E5854" s="74" t="s">
        <v>41</v>
      </c>
      <c r="F5854" s="33">
        <v>43795.772222222222</v>
      </c>
      <c r="G5854" s="51">
        <f t="shared" si="752"/>
        <v>0.27638888888759539</v>
      </c>
      <c r="H5854" s="31" t="str">
        <f t="shared" si="753"/>
        <v>ACCEPTABLE</v>
      </c>
      <c r="J5854" s="33">
        <v>43796.063194444447</v>
      </c>
      <c r="K5854" s="33">
        <v>43796.071527777778</v>
      </c>
      <c r="L5854" s="51">
        <f t="shared" si="750"/>
        <v>8.333333331393078E-3</v>
      </c>
      <c r="M5854" s="31" t="str">
        <f t="shared" si="751"/>
        <v>TRUE</v>
      </c>
      <c r="N5854" s="31" t="s">
        <v>41</v>
      </c>
      <c r="O5854" s="29" t="s">
        <v>398</v>
      </c>
      <c r="P5854"/>
      <c r="Q5854"/>
      <c r="R5854"/>
      <c r="S5854"/>
      <c r="T5854"/>
      <c r="U5854"/>
      <c r="V5854"/>
      <c r="W5854"/>
    </row>
    <row r="5855" spans="1:23" ht="27" customHeight="1" thickBot="1" x14ac:dyDescent="0.3">
      <c r="A5855" s="97">
        <v>21376</v>
      </c>
      <c r="B5855" s="74">
        <v>6133</v>
      </c>
      <c r="C5855" s="75" t="s">
        <v>2372</v>
      </c>
      <c r="D5855" s="76">
        <v>43796.079861111109</v>
      </c>
      <c r="E5855" s="74" t="s">
        <v>39</v>
      </c>
      <c r="F5855" s="33">
        <v>43795.772222222222</v>
      </c>
      <c r="G5855" s="51">
        <f t="shared" si="752"/>
        <v>0.30763888888759539</v>
      </c>
      <c r="H5855" s="31" t="str">
        <f t="shared" si="753"/>
        <v>ACCEPTABLE</v>
      </c>
      <c r="J5855" s="33">
        <v>43796.090277777781</v>
      </c>
      <c r="K5855" s="33">
        <v>43796.1</v>
      </c>
      <c r="L5855" s="51">
        <f t="shared" si="750"/>
        <v>9.7222222175332718E-3</v>
      </c>
      <c r="M5855" s="31" t="str">
        <f t="shared" si="751"/>
        <v>TRUE</v>
      </c>
      <c r="N5855" s="31" t="s">
        <v>39</v>
      </c>
      <c r="O5855" s="29" t="s">
        <v>2600</v>
      </c>
      <c r="P5855"/>
      <c r="Q5855"/>
      <c r="R5855"/>
      <c r="S5855"/>
      <c r="T5855"/>
      <c r="U5855"/>
      <c r="V5855"/>
      <c r="W5855"/>
    </row>
    <row r="5856" spans="1:23" ht="27" customHeight="1" thickBot="1" x14ac:dyDescent="0.3">
      <c r="A5856" s="98">
        <v>21377</v>
      </c>
      <c r="B5856" s="78">
        <v>6134</v>
      </c>
      <c r="C5856" s="79" t="s">
        <v>1997</v>
      </c>
      <c r="D5856" s="80">
        <v>43796.298611111109</v>
      </c>
      <c r="E5856" s="78" t="s">
        <v>41</v>
      </c>
      <c r="F5856" s="33">
        <v>43796.290277777778</v>
      </c>
      <c r="G5856" s="51">
        <f t="shared" si="752"/>
        <v>8.333333331393078E-3</v>
      </c>
      <c r="H5856" s="31" t="str">
        <f t="shared" si="753"/>
        <v>TOO LATE</v>
      </c>
      <c r="J5856" s="33">
        <v>43796.289583333331</v>
      </c>
      <c r="K5856" s="33">
        <v>43796.300694444442</v>
      </c>
      <c r="L5856" s="51">
        <f t="shared" si="750"/>
        <v>1.1111111110949423E-2</v>
      </c>
      <c r="M5856" s="31" t="str">
        <f t="shared" si="751"/>
        <v>TRUE</v>
      </c>
      <c r="N5856" s="31" t="s">
        <v>41</v>
      </c>
      <c r="O5856" s="29" t="s">
        <v>1411</v>
      </c>
      <c r="P5856"/>
      <c r="Q5856"/>
      <c r="R5856"/>
      <c r="S5856"/>
      <c r="T5856"/>
      <c r="U5856"/>
      <c r="V5856"/>
      <c r="W5856"/>
    </row>
    <row r="5857" spans="1:23" ht="27" customHeight="1" thickBot="1" x14ac:dyDescent="0.3">
      <c r="A5857" s="98">
        <v>21377</v>
      </c>
      <c r="B5857" s="78">
        <v>6135</v>
      </c>
      <c r="C5857" s="79" t="s">
        <v>2349</v>
      </c>
      <c r="D5857" s="80">
        <v>43796.333333333336</v>
      </c>
      <c r="E5857" s="78" t="s">
        <v>2341</v>
      </c>
      <c r="F5857" s="33">
        <v>43796.290277777778</v>
      </c>
      <c r="G5857" s="51">
        <f t="shared" si="752"/>
        <v>4.3055555557657499E-2</v>
      </c>
      <c r="H5857" s="31" t="str">
        <f t="shared" si="753"/>
        <v>ACCEPTABLE</v>
      </c>
      <c r="J5857" s="33">
        <v>43796.333333333336</v>
      </c>
      <c r="K5857" s="33">
        <v>43796.343055555553</v>
      </c>
      <c r="L5857" s="51">
        <f t="shared" si="750"/>
        <v>9.7222222175332718E-3</v>
      </c>
      <c r="M5857" s="31" t="str">
        <f t="shared" si="751"/>
        <v>TRUE</v>
      </c>
      <c r="N5857" s="31" t="s">
        <v>128</v>
      </c>
      <c r="O5857" s="29" t="s">
        <v>2601</v>
      </c>
      <c r="P5857"/>
      <c r="Q5857"/>
      <c r="R5857"/>
      <c r="S5857"/>
      <c r="T5857"/>
      <c r="U5857"/>
      <c r="V5857"/>
      <c r="W5857"/>
    </row>
    <row r="5858" spans="1:23" ht="27" customHeight="1" thickBot="1" x14ac:dyDescent="0.3">
      <c r="A5858" s="98">
        <v>21378</v>
      </c>
      <c r="B5858" s="78">
        <v>6136</v>
      </c>
      <c r="C5858" s="79" t="s">
        <v>2372</v>
      </c>
      <c r="D5858" s="80">
        <v>43796.350694444445</v>
      </c>
      <c r="E5858" s="78" t="s">
        <v>39</v>
      </c>
      <c r="F5858" s="33">
        <v>43796.290277777778</v>
      </c>
      <c r="G5858" s="51">
        <f t="shared" si="752"/>
        <v>6.0416666667151731E-2</v>
      </c>
      <c r="H5858" s="31" t="str">
        <f t="shared" si="753"/>
        <v>ACCEPTABLE</v>
      </c>
      <c r="J5858" s="33">
        <v>43796.35833333333</v>
      </c>
      <c r="K5858" s="33">
        <v>43796.370138888888</v>
      </c>
      <c r="L5858" s="51">
        <f t="shared" si="750"/>
        <v>1.1805555557657499E-2</v>
      </c>
      <c r="M5858" s="31" t="str">
        <f t="shared" si="751"/>
        <v>TRUE</v>
      </c>
      <c r="N5858" s="31" t="s">
        <v>39</v>
      </c>
      <c r="O5858" s="29" t="s">
        <v>2602</v>
      </c>
      <c r="P5858"/>
      <c r="Q5858"/>
      <c r="R5858"/>
      <c r="S5858"/>
      <c r="T5858"/>
      <c r="U5858"/>
      <c r="V5858"/>
      <c r="W5858"/>
    </row>
    <row r="5859" spans="1:23" ht="27" customHeight="1" thickBot="1" x14ac:dyDescent="0.3">
      <c r="A5859" s="97">
        <v>21379</v>
      </c>
      <c r="B5859" s="74">
        <v>6137</v>
      </c>
      <c r="C5859" s="75" t="s">
        <v>2372</v>
      </c>
      <c r="D5859" s="76">
        <v>43796.506944444445</v>
      </c>
      <c r="E5859" s="74" t="s">
        <v>41</v>
      </c>
      <c r="F5859" s="33">
        <v>43796.290277777778</v>
      </c>
      <c r="G5859" s="51">
        <f t="shared" si="752"/>
        <v>0.21666666666715173</v>
      </c>
      <c r="H5859" s="31" t="str">
        <f t="shared" si="753"/>
        <v>ACCEPTABLE</v>
      </c>
      <c r="J5859" s="33">
        <v>43796.497916666667</v>
      </c>
      <c r="K5859" s="33">
        <v>43796.509027777778</v>
      </c>
      <c r="L5859" s="51">
        <f t="shared" si="750"/>
        <v>1.1111111110949423E-2</v>
      </c>
      <c r="M5859" s="31" t="str">
        <f t="shared" si="751"/>
        <v>TRUE</v>
      </c>
      <c r="N5859" s="31" t="s">
        <v>41</v>
      </c>
      <c r="O5859" s="29" t="s">
        <v>2603</v>
      </c>
      <c r="P5859"/>
      <c r="Q5859"/>
      <c r="R5859"/>
      <c r="S5859"/>
      <c r="T5859"/>
      <c r="U5859"/>
      <c r="V5859"/>
      <c r="W5859"/>
    </row>
    <row r="5860" spans="1:23" ht="27" customHeight="1" thickBot="1" x14ac:dyDescent="0.3">
      <c r="A5860" s="97">
        <v>21379</v>
      </c>
      <c r="B5860" s="74">
        <v>6138</v>
      </c>
      <c r="C5860" s="75" t="s">
        <v>43</v>
      </c>
      <c r="D5860" s="76">
        <v>43796.541666666664</v>
      </c>
      <c r="E5860" s="74" t="s">
        <v>39</v>
      </c>
      <c r="F5860" s="33">
        <v>43796.290277777778</v>
      </c>
      <c r="G5860" s="51">
        <f t="shared" si="752"/>
        <v>0.25138888888614019</v>
      </c>
      <c r="H5860" s="31" t="str">
        <f t="shared" si="753"/>
        <v>ACCEPTABLE</v>
      </c>
      <c r="J5860" s="33">
        <v>43796.545138888891</v>
      </c>
      <c r="K5860" s="33">
        <v>43796.554166666669</v>
      </c>
      <c r="L5860" s="51">
        <f t="shared" si="750"/>
        <v>9.0277777781011537E-3</v>
      </c>
      <c r="M5860" s="31" t="str">
        <f t="shared" si="751"/>
        <v>TRUE</v>
      </c>
      <c r="N5860" s="31" t="s">
        <v>39</v>
      </c>
      <c r="O5860" s="29" t="s">
        <v>54</v>
      </c>
      <c r="P5860"/>
      <c r="Q5860"/>
      <c r="R5860"/>
      <c r="S5860"/>
      <c r="T5860"/>
      <c r="U5860"/>
      <c r="V5860"/>
      <c r="W5860"/>
    </row>
    <row r="5861" spans="1:23" ht="27" customHeight="1" thickBot="1" x14ac:dyDescent="0.3">
      <c r="A5861" s="97">
        <v>21379</v>
      </c>
      <c r="B5861" s="74">
        <v>6139</v>
      </c>
      <c r="C5861" s="75" t="s">
        <v>43</v>
      </c>
      <c r="D5861" s="76">
        <v>43797.236111111109</v>
      </c>
      <c r="E5861" s="74" t="s">
        <v>41</v>
      </c>
      <c r="F5861" s="33">
        <v>43797.21597222222</v>
      </c>
      <c r="G5861" s="51">
        <f t="shared" si="752"/>
        <v>2.0138888889050577E-2</v>
      </c>
      <c r="H5861" s="31" t="str">
        <f t="shared" si="753"/>
        <v>TOO LATE</v>
      </c>
      <c r="J5861" s="33">
        <v>43797.232638888891</v>
      </c>
      <c r="K5861" s="33">
        <v>43797.239583333336</v>
      </c>
      <c r="L5861" s="51">
        <f t="shared" si="750"/>
        <v>6.9444444452528842E-3</v>
      </c>
      <c r="M5861" s="31" t="str">
        <f t="shared" si="751"/>
        <v>TRUE</v>
      </c>
      <c r="N5861" s="31" t="s">
        <v>41</v>
      </c>
      <c r="O5861" s="29" t="s">
        <v>54</v>
      </c>
      <c r="P5861"/>
      <c r="Q5861"/>
      <c r="R5861"/>
      <c r="S5861"/>
      <c r="T5861"/>
      <c r="U5861"/>
      <c r="V5861"/>
      <c r="W5861"/>
    </row>
    <row r="5862" spans="1:23" ht="27" customHeight="1" thickBot="1" x14ac:dyDescent="0.3">
      <c r="A5862" s="98">
        <v>21377</v>
      </c>
      <c r="B5862" s="78">
        <v>6140</v>
      </c>
      <c r="C5862" s="79" t="s">
        <v>43</v>
      </c>
      <c r="D5862" s="80">
        <v>43797.277777777781</v>
      </c>
      <c r="E5862" s="78" t="s">
        <v>41</v>
      </c>
      <c r="F5862" s="33">
        <v>43797.21597222222</v>
      </c>
      <c r="G5862" s="51">
        <f t="shared" si="752"/>
        <v>6.1805555560567882E-2</v>
      </c>
      <c r="H5862" s="31" t="str">
        <f t="shared" si="753"/>
        <v>ACCEPTABLE</v>
      </c>
      <c r="J5862" s="33">
        <v>43797.270138888889</v>
      </c>
      <c r="K5862" s="33">
        <v>43797.279166666667</v>
      </c>
      <c r="L5862" s="51">
        <f t="shared" si="750"/>
        <v>9.0277777781011537E-3</v>
      </c>
      <c r="M5862" s="31" t="str">
        <f t="shared" si="751"/>
        <v>TRUE</v>
      </c>
      <c r="N5862" s="31" t="s">
        <v>41</v>
      </c>
      <c r="O5862" s="29" t="s">
        <v>1285</v>
      </c>
      <c r="P5862"/>
      <c r="Q5862"/>
      <c r="R5862"/>
      <c r="S5862"/>
      <c r="T5862"/>
      <c r="U5862"/>
      <c r="V5862"/>
      <c r="W5862"/>
    </row>
    <row r="5863" spans="1:23" ht="27" customHeight="1" thickBot="1" x14ac:dyDescent="0.3">
      <c r="A5863" s="98">
        <v>21377</v>
      </c>
      <c r="B5863" s="78">
        <v>6141</v>
      </c>
      <c r="C5863" s="79" t="s">
        <v>1997</v>
      </c>
      <c r="D5863" s="80">
        <v>43797.305555555555</v>
      </c>
      <c r="E5863" s="78" t="s">
        <v>39</v>
      </c>
      <c r="F5863" s="33">
        <v>43797.21597222222</v>
      </c>
      <c r="G5863" s="51">
        <f t="shared" si="752"/>
        <v>8.9583333334303461E-2</v>
      </c>
      <c r="H5863" s="31" t="str">
        <f t="shared" si="753"/>
        <v>ACCEPTABLE</v>
      </c>
      <c r="J5863" s="33">
        <v>43797.314583333333</v>
      </c>
      <c r="K5863" s="33">
        <v>43797.328472222223</v>
      </c>
      <c r="L5863" s="51">
        <f t="shared" si="750"/>
        <v>1.3888888890505768E-2</v>
      </c>
      <c r="M5863" s="31" t="str">
        <f t="shared" si="751"/>
        <v>TRUE</v>
      </c>
      <c r="N5863" s="31" t="s">
        <v>39</v>
      </c>
      <c r="O5863" s="29" t="s">
        <v>2604</v>
      </c>
      <c r="P5863"/>
      <c r="Q5863"/>
      <c r="R5863"/>
      <c r="S5863"/>
      <c r="T5863"/>
      <c r="U5863"/>
      <c r="V5863"/>
      <c r="W5863"/>
    </row>
    <row r="5864" spans="1:23" ht="27" customHeight="1" thickBot="1" x14ac:dyDescent="0.3">
      <c r="A5864" s="98">
        <v>21380</v>
      </c>
      <c r="B5864" s="78">
        <v>6142</v>
      </c>
      <c r="C5864" s="79" t="s">
        <v>1997</v>
      </c>
      <c r="D5864" s="80">
        <v>43797.361111111109</v>
      </c>
      <c r="E5864" s="78" t="s">
        <v>41</v>
      </c>
      <c r="F5864" s="33">
        <v>43797.21597222222</v>
      </c>
      <c r="G5864" s="51">
        <f t="shared" si="752"/>
        <v>0.14513888888905058</v>
      </c>
      <c r="H5864" s="31" t="str">
        <f t="shared" si="753"/>
        <v>ACCEPTABLE</v>
      </c>
      <c r="J5864" s="33">
        <v>43797.361111111109</v>
      </c>
      <c r="K5864" s="33">
        <v>43797.37222222222</v>
      </c>
      <c r="L5864" s="51">
        <f t="shared" si="750"/>
        <v>1.1111111110949423E-2</v>
      </c>
      <c r="M5864" s="31" t="str">
        <f t="shared" si="751"/>
        <v>TRUE</v>
      </c>
      <c r="N5864" s="31" t="s">
        <v>41</v>
      </c>
      <c r="O5864" s="29" t="s">
        <v>2605</v>
      </c>
      <c r="P5864"/>
      <c r="Q5864"/>
      <c r="R5864"/>
      <c r="S5864"/>
      <c r="T5864"/>
      <c r="U5864"/>
      <c r="V5864"/>
      <c r="W5864"/>
    </row>
    <row r="5865" spans="1:23" ht="27" customHeight="1" thickBot="1" x14ac:dyDescent="0.3">
      <c r="A5865" s="98">
        <v>21380</v>
      </c>
      <c r="B5865" s="78">
        <v>6143</v>
      </c>
      <c r="C5865" s="79" t="s">
        <v>51</v>
      </c>
      <c r="D5865" s="80">
        <v>43797.395833333336</v>
      </c>
      <c r="E5865" s="78" t="s">
        <v>39</v>
      </c>
      <c r="F5865" s="33">
        <v>43797.21597222222</v>
      </c>
      <c r="G5865" s="51">
        <f t="shared" si="752"/>
        <v>0.179861111115315</v>
      </c>
      <c r="H5865" s="31" t="str">
        <f t="shared" si="753"/>
        <v>ACCEPTABLE</v>
      </c>
      <c r="J5865" s="33">
        <v>43797.395833333336</v>
      </c>
      <c r="K5865" s="33">
        <v>43797.404861111114</v>
      </c>
      <c r="L5865" s="51">
        <f t="shared" ref="L5865:L5886" si="754">IF(OR(K5865="",J5865=""), "Incomplete Data", K5865-J5865)</f>
        <v>9.0277777781011537E-3</v>
      </c>
      <c r="M5865" s="31" t="str">
        <f t="shared" ref="M5865:M5886" si="755">_xlfn.IFS(OR(J5865=0,K5865=0,L5865=""), "Incomplete Data", OR(L5865&gt;$M$5,L5865&lt;-$M$5),"FALSE",  OR(L5865&lt;=$M$5,L5865&gt;-$M$5), "TRUE")</f>
        <v>TRUE</v>
      </c>
      <c r="N5865" s="31" t="s">
        <v>39</v>
      </c>
      <c r="O5865" s="29" t="s">
        <v>1462</v>
      </c>
      <c r="P5865"/>
      <c r="Q5865"/>
      <c r="R5865"/>
      <c r="S5865"/>
      <c r="T5865"/>
      <c r="U5865"/>
      <c r="V5865"/>
      <c r="W5865"/>
    </row>
    <row r="5866" spans="1:23" ht="27" customHeight="1" thickBot="1" x14ac:dyDescent="0.3">
      <c r="A5866" s="98">
        <v>21381</v>
      </c>
      <c r="B5866" s="78">
        <v>6144</v>
      </c>
      <c r="C5866" s="79" t="s">
        <v>2314</v>
      </c>
      <c r="D5866" s="80">
        <v>43798.277777777781</v>
      </c>
      <c r="E5866" s="78" t="s">
        <v>41</v>
      </c>
      <c r="F5866" s="33">
        <v>43797.794444444444</v>
      </c>
      <c r="G5866" s="51">
        <f t="shared" si="752"/>
        <v>0.48333333333721384</v>
      </c>
      <c r="H5866" s="31" t="str">
        <f t="shared" si="753"/>
        <v>ACCEPTABLE</v>
      </c>
      <c r="J5866" s="33">
        <v>43798.260416666664</v>
      </c>
      <c r="K5866" s="33">
        <v>43798.271527777775</v>
      </c>
      <c r="L5866" s="51">
        <f t="shared" si="754"/>
        <v>1.1111111110949423E-2</v>
      </c>
      <c r="M5866" s="31" t="str">
        <f t="shared" si="755"/>
        <v>TRUE</v>
      </c>
      <c r="N5866" s="31" t="s">
        <v>41</v>
      </c>
      <c r="O5866" s="29" t="s">
        <v>2590</v>
      </c>
      <c r="P5866"/>
      <c r="Q5866"/>
      <c r="R5866"/>
      <c r="S5866"/>
      <c r="T5866"/>
      <c r="U5866"/>
      <c r="V5866"/>
      <c r="W5866"/>
    </row>
    <row r="5867" spans="1:23" ht="27" customHeight="1" thickBot="1" x14ac:dyDescent="0.3">
      <c r="A5867" s="98">
        <v>21381</v>
      </c>
      <c r="B5867" s="78">
        <v>6145</v>
      </c>
      <c r="C5867" s="79" t="s">
        <v>43</v>
      </c>
      <c r="D5867" s="80">
        <v>43798.3125</v>
      </c>
      <c r="E5867" s="78" t="s">
        <v>39</v>
      </c>
      <c r="F5867" s="33">
        <v>43797.794444444444</v>
      </c>
      <c r="G5867" s="51">
        <f t="shared" si="752"/>
        <v>0.51805555555620231</v>
      </c>
      <c r="H5867" s="31" t="str">
        <f t="shared" si="753"/>
        <v>ACCEPTABLE</v>
      </c>
      <c r="J5867" s="33">
        <v>43798.29791666667</v>
      </c>
      <c r="K5867" s="33">
        <v>43798.304166666669</v>
      </c>
      <c r="L5867" s="51">
        <f t="shared" si="754"/>
        <v>6.2499999985448085E-3</v>
      </c>
      <c r="M5867" s="31" t="str">
        <f t="shared" si="755"/>
        <v>TRUE</v>
      </c>
      <c r="N5867" s="31" t="s">
        <v>39</v>
      </c>
      <c r="O5867" s="29" t="s">
        <v>54</v>
      </c>
      <c r="P5867"/>
      <c r="Q5867"/>
      <c r="R5867"/>
      <c r="S5867"/>
      <c r="T5867"/>
      <c r="U5867"/>
      <c r="V5867"/>
      <c r="W5867"/>
    </row>
    <row r="5868" spans="1:23" ht="27" customHeight="1" thickBot="1" x14ac:dyDescent="0.3">
      <c r="A5868" s="97">
        <v>21380</v>
      </c>
      <c r="B5868" s="74">
        <v>6146</v>
      </c>
      <c r="C5868" s="75" t="s">
        <v>51</v>
      </c>
      <c r="D5868" s="76">
        <v>43798.506944444445</v>
      </c>
      <c r="E5868" s="74" t="s">
        <v>41</v>
      </c>
      <c r="F5868" s="33">
        <v>43798.243055555555</v>
      </c>
      <c r="G5868" s="51">
        <f t="shared" si="752"/>
        <v>0.26388888889050577</v>
      </c>
      <c r="H5868" s="31" t="str">
        <f t="shared" si="753"/>
        <v>ACCEPTABLE</v>
      </c>
      <c r="J5868" s="33">
        <v>43798.502083333333</v>
      </c>
      <c r="K5868" s="33">
        <v>43798.510416666664</v>
      </c>
      <c r="L5868" s="51">
        <f t="shared" si="754"/>
        <v>8.333333331393078E-3</v>
      </c>
      <c r="M5868" s="31" t="str">
        <f t="shared" si="755"/>
        <v>TRUE</v>
      </c>
      <c r="N5868" s="31" t="s">
        <v>41</v>
      </c>
      <c r="O5868" s="29" t="s">
        <v>54</v>
      </c>
      <c r="P5868"/>
      <c r="Q5868"/>
      <c r="R5868"/>
      <c r="S5868"/>
      <c r="T5868"/>
      <c r="U5868"/>
      <c r="V5868"/>
      <c r="W5868"/>
    </row>
    <row r="5869" spans="1:23" ht="27" customHeight="1" thickBot="1" x14ac:dyDescent="0.3">
      <c r="A5869" s="97">
        <v>21380</v>
      </c>
      <c r="B5869" s="74">
        <v>6147</v>
      </c>
      <c r="C5869" s="75" t="s">
        <v>2396</v>
      </c>
      <c r="D5869" s="76">
        <v>43798.534722222219</v>
      </c>
      <c r="E5869" s="74" t="s">
        <v>39</v>
      </c>
      <c r="F5869" s="33">
        <v>43798.243055555555</v>
      </c>
      <c r="G5869" s="51">
        <f t="shared" si="752"/>
        <v>0.29166666666424135</v>
      </c>
      <c r="H5869" s="31" t="str">
        <f t="shared" si="753"/>
        <v>ACCEPTABLE</v>
      </c>
      <c r="J5869" s="33">
        <v>43798.527777777781</v>
      </c>
      <c r="K5869" s="33">
        <v>43798.534722222219</v>
      </c>
      <c r="L5869" s="51">
        <f t="shared" si="754"/>
        <v>6.9444444379769266E-3</v>
      </c>
      <c r="M5869" s="31" t="str">
        <f t="shared" si="755"/>
        <v>TRUE</v>
      </c>
      <c r="N5869" s="31" t="s">
        <v>2153</v>
      </c>
      <c r="O5869" s="29" t="s">
        <v>2606</v>
      </c>
      <c r="P5869"/>
      <c r="Q5869"/>
      <c r="R5869"/>
      <c r="S5869"/>
      <c r="T5869"/>
      <c r="U5869"/>
      <c r="V5869"/>
      <c r="W5869"/>
    </row>
    <row r="5870" spans="1:23" ht="27" customHeight="1" thickBot="1" x14ac:dyDescent="0.3">
      <c r="A5870" s="98">
        <v>21382</v>
      </c>
      <c r="B5870" s="78">
        <v>6148</v>
      </c>
      <c r="C5870" s="79" t="s">
        <v>2290</v>
      </c>
      <c r="D5870" s="80">
        <v>43799.315972222219</v>
      </c>
      <c r="E5870" s="78" t="s">
        <v>41</v>
      </c>
      <c r="F5870" s="33">
        <v>43799.261805555558</v>
      </c>
      <c r="G5870" s="51">
        <f t="shared" si="752"/>
        <v>5.4166666661330964E-2</v>
      </c>
      <c r="H5870" s="31" t="str">
        <f t="shared" si="753"/>
        <v>ACCEPTABLE</v>
      </c>
      <c r="J5870" s="33">
        <v>43799.311111111114</v>
      </c>
      <c r="K5870" s="33">
        <v>43799.319444444445</v>
      </c>
      <c r="L5870" s="51">
        <f t="shared" si="754"/>
        <v>8.333333331393078E-3</v>
      </c>
      <c r="M5870" s="31" t="str">
        <f t="shared" si="755"/>
        <v>TRUE</v>
      </c>
      <c r="N5870" s="31" t="s">
        <v>41</v>
      </c>
      <c r="O5870" s="29" t="s">
        <v>2607</v>
      </c>
      <c r="P5870"/>
      <c r="Q5870"/>
      <c r="R5870"/>
      <c r="S5870"/>
      <c r="T5870"/>
      <c r="U5870"/>
      <c r="V5870"/>
      <c r="W5870"/>
    </row>
    <row r="5871" spans="1:23" ht="27" customHeight="1" thickBot="1" x14ac:dyDescent="0.3">
      <c r="A5871" s="98">
        <v>21382</v>
      </c>
      <c r="B5871" s="78">
        <v>6149</v>
      </c>
      <c r="C5871" s="79" t="s">
        <v>99</v>
      </c>
      <c r="D5871" s="80">
        <v>43799.350694444445</v>
      </c>
      <c r="E5871" s="78" t="s">
        <v>39</v>
      </c>
      <c r="F5871" s="33">
        <v>43799.261805555558</v>
      </c>
      <c r="G5871" s="51">
        <f t="shared" si="752"/>
        <v>8.8888888887595385E-2</v>
      </c>
      <c r="H5871" s="31" t="str">
        <f t="shared" si="753"/>
        <v>ACCEPTABLE</v>
      </c>
      <c r="J5871" s="33">
        <v>43799.368055555555</v>
      </c>
      <c r="K5871" s="33">
        <v>43799.377083333333</v>
      </c>
      <c r="L5871" s="51">
        <f t="shared" si="754"/>
        <v>9.0277777781011537E-3</v>
      </c>
      <c r="M5871" s="31" t="str">
        <f t="shared" si="755"/>
        <v>TRUE</v>
      </c>
      <c r="N5871" s="31" t="s">
        <v>39</v>
      </c>
      <c r="O5871" s="29" t="s">
        <v>2608</v>
      </c>
      <c r="P5871"/>
      <c r="Q5871"/>
      <c r="R5871"/>
      <c r="S5871"/>
      <c r="T5871"/>
      <c r="U5871"/>
      <c r="V5871"/>
      <c r="W5871"/>
    </row>
    <row r="5872" spans="1:23" ht="27" customHeight="1" thickBot="1" x14ac:dyDescent="0.3">
      <c r="A5872" s="97">
        <v>21381</v>
      </c>
      <c r="B5872" s="74">
        <v>6150</v>
      </c>
      <c r="C5872" s="75" t="s">
        <v>98</v>
      </c>
      <c r="D5872" s="76">
        <v>43799.465277777781</v>
      </c>
      <c r="E5872" s="74" t="s">
        <v>41</v>
      </c>
      <c r="F5872" s="33">
        <v>43799.421527777777</v>
      </c>
      <c r="G5872" s="51">
        <f t="shared" si="752"/>
        <v>4.3750000004365575E-2</v>
      </c>
      <c r="H5872" s="31" t="str">
        <f t="shared" si="753"/>
        <v>ACCEPTABLE</v>
      </c>
      <c r="J5872" s="33">
        <v>43799.459722222222</v>
      </c>
      <c r="K5872" s="33">
        <v>43799.46875</v>
      </c>
      <c r="L5872" s="51">
        <f t="shared" si="754"/>
        <v>9.0277777781011537E-3</v>
      </c>
      <c r="M5872" s="31" t="str">
        <f t="shared" si="755"/>
        <v>TRUE</v>
      </c>
      <c r="N5872" s="31" t="s">
        <v>41</v>
      </c>
      <c r="O5872" s="29" t="s">
        <v>54</v>
      </c>
      <c r="P5872"/>
      <c r="Q5872"/>
      <c r="R5872"/>
      <c r="S5872"/>
      <c r="T5872"/>
      <c r="U5872"/>
      <c r="V5872"/>
      <c r="W5872"/>
    </row>
    <row r="5873" spans="1:23" ht="27" customHeight="1" thickBot="1" x14ac:dyDescent="0.3">
      <c r="A5873" s="97">
        <v>21381</v>
      </c>
      <c r="B5873" s="74">
        <v>6151</v>
      </c>
      <c r="C5873" s="75" t="s">
        <v>2372</v>
      </c>
      <c r="D5873" s="76">
        <v>43799.493055555555</v>
      </c>
      <c r="E5873" s="74" t="s">
        <v>39</v>
      </c>
      <c r="F5873" s="33">
        <v>43799.421527777777</v>
      </c>
      <c r="G5873" s="51">
        <f t="shared" si="752"/>
        <v>7.1527777778101154E-2</v>
      </c>
      <c r="H5873" s="31" t="str">
        <f t="shared" si="753"/>
        <v>ACCEPTABLE</v>
      </c>
      <c r="J5873" s="33">
        <v>43799.522222222222</v>
      </c>
      <c r="K5873" s="33">
        <v>43799.535416666666</v>
      </c>
      <c r="L5873" s="51">
        <f t="shared" si="754"/>
        <v>1.3194444443797693E-2</v>
      </c>
      <c r="M5873" s="31" t="str">
        <f t="shared" si="755"/>
        <v>TRUE</v>
      </c>
      <c r="N5873" s="31" t="s">
        <v>39</v>
      </c>
      <c r="O5873" s="29" t="s">
        <v>2609</v>
      </c>
      <c r="P5873"/>
      <c r="Q5873"/>
      <c r="R5873"/>
      <c r="S5873"/>
      <c r="T5873"/>
      <c r="U5873"/>
      <c r="V5873"/>
      <c r="W5873"/>
    </row>
    <row r="5874" spans="1:23" ht="27" customHeight="1" thickBot="1" x14ac:dyDescent="0.3">
      <c r="A5874" s="98">
        <v>21383</v>
      </c>
      <c r="B5874" s="78">
        <v>6152</v>
      </c>
      <c r="C5874" s="79" t="s">
        <v>2372</v>
      </c>
      <c r="D5874" s="80">
        <v>43799.652777777781</v>
      </c>
      <c r="E5874" s="78" t="s">
        <v>41</v>
      </c>
      <c r="F5874" s="33">
        <v>43799.421527777777</v>
      </c>
      <c r="G5874" s="51">
        <f t="shared" si="752"/>
        <v>0.23125000000436557</v>
      </c>
      <c r="H5874" s="31" t="str">
        <f t="shared" si="753"/>
        <v>ACCEPTABLE</v>
      </c>
      <c r="J5874" s="33">
        <v>43799.6875</v>
      </c>
      <c r="K5874" s="33">
        <v>43799.701388888891</v>
      </c>
      <c r="L5874" s="51">
        <f t="shared" si="754"/>
        <v>1.3888888890505768E-2</v>
      </c>
      <c r="M5874" s="31" t="str">
        <f t="shared" si="755"/>
        <v>TRUE</v>
      </c>
      <c r="N5874" s="31" t="s">
        <v>41</v>
      </c>
      <c r="O5874" s="29" t="s">
        <v>2610</v>
      </c>
      <c r="P5874"/>
      <c r="Q5874"/>
      <c r="R5874"/>
      <c r="S5874"/>
      <c r="T5874"/>
      <c r="U5874"/>
      <c r="V5874"/>
      <c r="W5874"/>
    </row>
    <row r="5875" spans="1:23" ht="27" customHeight="1" thickBot="1" x14ac:dyDescent="0.3">
      <c r="A5875" s="98">
        <v>21383</v>
      </c>
      <c r="B5875" s="78">
        <v>6153</v>
      </c>
      <c r="C5875" s="79" t="s">
        <v>2372</v>
      </c>
      <c r="D5875" s="80">
        <v>43799.677083333336</v>
      </c>
      <c r="E5875" s="78" t="s">
        <v>39</v>
      </c>
      <c r="F5875" s="33">
        <v>43799.421527777777</v>
      </c>
      <c r="G5875" s="51">
        <f t="shared" si="752"/>
        <v>0.25555555555911269</v>
      </c>
      <c r="H5875" s="31" t="str">
        <f t="shared" si="753"/>
        <v>ACCEPTABLE</v>
      </c>
      <c r="J5875" s="33">
        <v>43799.708333333336</v>
      </c>
      <c r="K5875" s="33">
        <v>43799.722222222219</v>
      </c>
      <c r="L5875" s="51">
        <f t="shared" si="754"/>
        <v>1.3888888883229811E-2</v>
      </c>
      <c r="M5875" s="31" t="str">
        <f t="shared" si="755"/>
        <v>TRUE</v>
      </c>
      <c r="N5875" s="31" t="s">
        <v>39</v>
      </c>
      <c r="O5875" s="29" t="s">
        <v>2610</v>
      </c>
      <c r="P5875"/>
      <c r="Q5875"/>
      <c r="R5875"/>
      <c r="S5875"/>
      <c r="T5875"/>
      <c r="U5875"/>
      <c r="V5875"/>
      <c r="W5875"/>
    </row>
    <row r="5876" spans="1:23" ht="27" customHeight="1" thickBot="1" x14ac:dyDescent="0.3">
      <c r="A5876" s="97">
        <v>21382</v>
      </c>
      <c r="B5876" s="74">
        <v>6154</v>
      </c>
      <c r="C5876" s="75" t="s">
        <v>99</v>
      </c>
      <c r="D5876" s="76">
        <v>43800.486111111109</v>
      </c>
      <c r="E5876" s="74" t="s">
        <v>41</v>
      </c>
      <c r="F5876" s="33">
        <v>43800.246527777781</v>
      </c>
      <c r="G5876" s="51">
        <f t="shared" si="752"/>
        <v>0.23958333332848269</v>
      </c>
      <c r="H5876" s="31" t="str">
        <f t="shared" si="753"/>
        <v>ACCEPTABLE</v>
      </c>
      <c r="J5876" s="33">
        <v>43800.474305555559</v>
      </c>
      <c r="K5876" s="33">
        <v>43800.482638888891</v>
      </c>
      <c r="L5876" s="51">
        <f t="shared" si="754"/>
        <v>8.333333331393078E-3</v>
      </c>
      <c r="M5876" s="31" t="str">
        <f t="shared" si="755"/>
        <v>TRUE</v>
      </c>
      <c r="N5876" s="31" t="s">
        <v>41</v>
      </c>
      <c r="O5876" s="29" t="s">
        <v>446</v>
      </c>
      <c r="P5876"/>
      <c r="Q5876"/>
      <c r="R5876"/>
      <c r="S5876"/>
      <c r="T5876"/>
      <c r="U5876"/>
      <c r="V5876"/>
      <c r="W5876"/>
    </row>
    <row r="5877" spans="1:23" ht="27" customHeight="1" thickBot="1" x14ac:dyDescent="0.3">
      <c r="A5877" s="97">
        <v>21382</v>
      </c>
      <c r="B5877" s="74">
        <v>6155</v>
      </c>
      <c r="C5877" s="75" t="s">
        <v>2290</v>
      </c>
      <c r="D5877" s="76">
        <v>43800.513888888891</v>
      </c>
      <c r="E5877" s="74" t="s">
        <v>39</v>
      </c>
      <c r="F5877" s="33">
        <v>43800.246527777781</v>
      </c>
      <c r="G5877" s="51">
        <f t="shared" si="752"/>
        <v>0.26736111110949423</v>
      </c>
      <c r="H5877" s="31" t="str">
        <f t="shared" si="753"/>
        <v>ACCEPTABLE</v>
      </c>
      <c r="J5877" s="33">
        <v>43800.518750000003</v>
      </c>
      <c r="K5877" s="33">
        <v>43800.530555555553</v>
      </c>
      <c r="L5877" s="51">
        <f t="shared" si="754"/>
        <v>1.1805555550381541E-2</v>
      </c>
      <c r="M5877" s="31" t="str">
        <f t="shared" si="755"/>
        <v>TRUE</v>
      </c>
      <c r="N5877" s="31" t="s">
        <v>39</v>
      </c>
      <c r="O5877" s="29" t="s">
        <v>2611</v>
      </c>
      <c r="P5877"/>
      <c r="Q5877"/>
      <c r="R5877"/>
      <c r="S5877"/>
      <c r="T5877"/>
      <c r="U5877"/>
      <c r="V5877"/>
      <c r="W5877"/>
    </row>
    <row r="5878" spans="1:23" ht="27" customHeight="1" thickBot="1" x14ac:dyDescent="0.3">
      <c r="A5878" s="97">
        <v>21384</v>
      </c>
      <c r="B5878" s="74">
        <v>6158</v>
      </c>
      <c r="C5878" s="75" t="s">
        <v>2372</v>
      </c>
      <c r="D5878" s="76">
        <v>43801.399305555555</v>
      </c>
      <c r="E5878" s="74" t="s">
        <v>41</v>
      </c>
      <c r="F5878" s="33">
        <v>43801.257638888892</v>
      </c>
      <c r="G5878" s="51">
        <f t="shared" si="752"/>
        <v>0.14166666666278616</v>
      </c>
      <c r="H5878" s="31" t="str">
        <f t="shared" si="753"/>
        <v>ACCEPTABLE</v>
      </c>
      <c r="J5878" s="33">
        <v>43801.410416666666</v>
      </c>
      <c r="K5878" s="33">
        <v>43801.419444444444</v>
      </c>
      <c r="L5878" s="51">
        <f t="shared" si="754"/>
        <v>9.0277777781011537E-3</v>
      </c>
      <c r="M5878" s="31" t="str">
        <f t="shared" si="755"/>
        <v>TRUE</v>
      </c>
      <c r="N5878" s="31" t="s">
        <v>41</v>
      </c>
      <c r="O5878" s="29" t="s">
        <v>2612</v>
      </c>
      <c r="P5878"/>
      <c r="Q5878"/>
      <c r="R5878"/>
      <c r="S5878"/>
      <c r="T5878"/>
      <c r="U5878"/>
      <c r="V5878"/>
      <c r="W5878"/>
    </row>
    <row r="5879" spans="1:23" ht="27" customHeight="1" thickBot="1" x14ac:dyDescent="0.3">
      <c r="A5879" s="97">
        <v>21384</v>
      </c>
      <c r="B5879" s="74">
        <v>6159</v>
      </c>
      <c r="C5879" s="75" t="s">
        <v>2372</v>
      </c>
      <c r="D5879" s="76">
        <v>43801.423611111109</v>
      </c>
      <c r="E5879" s="74" t="s">
        <v>39</v>
      </c>
      <c r="F5879" s="33">
        <v>43801.257638888892</v>
      </c>
      <c r="G5879" s="51">
        <f t="shared" si="752"/>
        <v>0.16597222221753327</v>
      </c>
      <c r="H5879" s="31" t="str">
        <f t="shared" si="753"/>
        <v>ACCEPTABLE</v>
      </c>
      <c r="J5879" s="33">
        <v>43801.430555555555</v>
      </c>
      <c r="K5879" s="33">
        <v>43801.440972222219</v>
      </c>
      <c r="L5879" s="51">
        <f t="shared" si="754"/>
        <v>1.0416666664241347E-2</v>
      </c>
      <c r="M5879" s="31" t="str">
        <f t="shared" si="755"/>
        <v>TRUE</v>
      </c>
      <c r="N5879" s="31" t="s">
        <v>39</v>
      </c>
      <c r="O5879" s="29" t="s">
        <v>2612</v>
      </c>
      <c r="P5879"/>
      <c r="Q5879"/>
      <c r="R5879"/>
      <c r="S5879"/>
      <c r="T5879"/>
      <c r="U5879"/>
      <c r="V5879"/>
      <c r="W5879"/>
    </row>
    <row r="5880" spans="1:23" ht="27" customHeight="1" thickBot="1" x14ac:dyDescent="0.3">
      <c r="A5880" s="97">
        <v>21385</v>
      </c>
      <c r="B5880" s="74">
        <v>6160</v>
      </c>
      <c r="C5880" s="75" t="s">
        <v>2372</v>
      </c>
      <c r="D5880" s="76">
        <v>43801.465277777781</v>
      </c>
      <c r="E5880" s="74" t="s">
        <v>41</v>
      </c>
      <c r="F5880" s="33">
        <v>43801.257638888892</v>
      </c>
      <c r="G5880" s="51">
        <f t="shared" si="752"/>
        <v>0.20763888888905058</v>
      </c>
      <c r="H5880" s="31" t="str">
        <f t="shared" si="753"/>
        <v>ACCEPTABLE</v>
      </c>
      <c r="J5880" s="33">
        <v>43801.472222222219</v>
      </c>
      <c r="K5880" s="33">
        <v>43801.482638888891</v>
      </c>
      <c r="L5880" s="51">
        <f t="shared" si="754"/>
        <v>1.0416666671517305E-2</v>
      </c>
      <c r="M5880" s="31" t="str">
        <f t="shared" si="755"/>
        <v>TRUE</v>
      </c>
      <c r="N5880" s="31" t="s">
        <v>41</v>
      </c>
      <c r="O5880" s="29" t="s">
        <v>472</v>
      </c>
      <c r="P5880"/>
      <c r="Q5880"/>
      <c r="R5880"/>
      <c r="S5880"/>
      <c r="T5880"/>
      <c r="U5880"/>
      <c r="V5880"/>
      <c r="W5880"/>
    </row>
    <row r="5881" spans="1:23" ht="27" customHeight="1" thickBot="1" x14ac:dyDescent="0.3">
      <c r="A5881" s="97">
        <v>21385</v>
      </c>
      <c r="B5881" s="74">
        <v>6161</v>
      </c>
      <c r="C5881" s="75" t="s">
        <v>2372</v>
      </c>
      <c r="D5881" s="76">
        <v>43801.489583333336</v>
      </c>
      <c r="E5881" s="74" t="s">
        <v>39</v>
      </c>
      <c r="F5881" s="33">
        <v>43801.257638888892</v>
      </c>
      <c r="G5881" s="51">
        <f t="shared" si="752"/>
        <v>0.23194444444379769</v>
      </c>
      <c r="H5881" s="31" t="str">
        <f t="shared" si="753"/>
        <v>ACCEPTABLE</v>
      </c>
      <c r="J5881" s="33">
        <v>43801.496527777781</v>
      </c>
      <c r="K5881" s="33">
        <v>43801.508333333331</v>
      </c>
      <c r="L5881" s="51">
        <f t="shared" si="754"/>
        <v>1.1805555550381541E-2</v>
      </c>
      <c r="M5881" s="31" t="str">
        <f t="shared" si="755"/>
        <v>TRUE</v>
      </c>
      <c r="N5881" s="31" t="s">
        <v>39</v>
      </c>
      <c r="O5881" s="29" t="s">
        <v>472</v>
      </c>
      <c r="P5881"/>
      <c r="Q5881"/>
      <c r="R5881"/>
      <c r="S5881"/>
      <c r="T5881"/>
      <c r="U5881"/>
      <c r="V5881"/>
      <c r="W5881"/>
    </row>
    <row r="5882" spans="1:23" ht="27" customHeight="1" thickBot="1" x14ac:dyDescent="0.3">
      <c r="A5882" s="97">
        <v>21386</v>
      </c>
      <c r="B5882" s="74">
        <v>6162</v>
      </c>
      <c r="C5882" s="75" t="s">
        <v>2314</v>
      </c>
      <c r="D5882" s="76">
        <v>43802.173611111109</v>
      </c>
      <c r="E5882" s="74" t="s">
        <v>41</v>
      </c>
      <c r="F5882" s="33">
        <v>43801.814583333333</v>
      </c>
      <c r="G5882" s="51">
        <f t="shared" si="752"/>
        <v>0.35902777777664596</v>
      </c>
      <c r="H5882" s="31" t="str">
        <f t="shared" si="753"/>
        <v>ACCEPTABLE</v>
      </c>
      <c r="J5882" s="33">
        <v>43802.150694444441</v>
      </c>
      <c r="K5882" s="33">
        <v>43802.159722222219</v>
      </c>
      <c r="L5882" s="51">
        <f t="shared" si="754"/>
        <v>9.0277777781011537E-3</v>
      </c>
      <c r="M5882" s="31" t="str">
        <f t="shared" si="755"/>
        <v>TRUE</v>
      </c>
      <c r="N5882" s="31" t="s">
        <v>41</v>
      </c>
      <c r="O5882" s="29" t="s">
        <v>2555</v>
      </c>
      <c r="P5882"/>
      <c r="Q5882"/>
      <c r="R5882"/>
      <c r="S5882"/>
      <c r="T5882"/>
      <c r="U5882"/>
      <c r="V5882"/>
      <c r="W5882"/>
    </row>
    <row r="5883" spans="1:23" ht="27" customHeight="1" thickBot="1" x14ac:dyDescent="0.3">
      <c r="A5883" s="97">
        <v>21386</v>
      </c>
      <c r="B5883" s="74">
        <v>6163</v>
      </c>
      <c r="C5883" s="75" t="s">
        <v>98</v>
      </c>
      <c r="D5883" s="76">
        <v>43802.208333333336</v>
      </c>
      <c r="E5883" s="74" t="s">
        <v>39</v>
      </c>
      <c r="F5883" s="33">
        <v>43801.814583333333</v>
      </c>
      <c r="G5883" s="51">
        <f t="shared" si="752"/>
        <v>0.39375000000291038</v>
      </c>
      <c r="H5883" s="31" t="str">
        <f t="shared" si="753"/>
        <v>ACCEPTABLE</v>
      </c>
      <c r="J5883" s="33">
        <v>43802.189583333333</v>
      </c>
      <c r="K5883" s="33">
        <v>43802.198611111111</v>
      </c>
      <c r="L5883" s="51">
        <f t="shared" si="754"/>
        <v>9.0277777781011537E-3</v>
      </c>
      <c r="M5883" s="31" t="str">
        <f t="shared" si="755"/>
        <v>TRUE</v>
      </c>
      <c r="N5883" s="31" t="s">
        <v>39</v>
      </c>
      <c r="O5883" s="29" t="s">
        <v>398</v>
      </c>
      <c r="P5883"/>
      <c r="Q5883"/>
      <c r="R5883"/>
      <c r="S5883"/>
      <c r="T5883"/>
      <c r="U5883"/>
      <c r="V5883"/>
      <c r="W5883"/>
    </row>
    <row r="5884" spans="1:23" ht="27" customHeight="1" thickBot="1" x14ac:dyDescent="0.3">
      <c r="A5884" s="97">
        <v>21386</v>
      </c>
      <c r="B5884" s="74">
        <v>6164</v>
      </c>
      <c r="C5884" s="75" t="s">
        <v>98</v>
      </c>
      <c r="D5884" s="76">
        <v>43803.902777777781</v>
      </c>
      <c r="E5884" s="74" t="s">
        <v>41</v>
      </c>
      <c r="F5884" s="33">
        <v>43803.747916666667</v>
      </c>
      <c r="G5884" s="51">
        <f t="shared" si="752"/>
        <v>0.15486111111385981</v>
      </c>
      <c r="H5884" s="31" t="str">
        <f t="shared" si="753"/>
        <v>ACCEPTABLE</v>
      </c>
      <c r="J5884" s="33">
        <v>43803.924305555556</v>
      </c>
      <c r="K5884" s="33">
        <v>43803.932638888888</v>
      </c>
      <c r="L5884" s="51">
        <f t="shared" si="754"/>
        <v>8.333333331393078E-3</v>
      </c>
      <c r="M5884" s="31" t="str">
        <f t="shared" si="755"/>
        <v>TRUE</v>
      </c>
      <c r="N5884" s="31" t="s">
        <v>41</v>
      </c>
      <c r="O5884" s="29" t="s">
        <v>44</v>
      </c>
      <c r="P5884"/>
      <c r="Q5884"/>
      <c r="R5884"/>
      <c r="S5884"/>
      <c r="T5884"/>
      <c r="U5884"/>
      <c r="V5884"/>
      <c r="W5884"/>
    </row>
    <row r="5885" spans="1:23" ht="27" customHeight="1" thickBot="1" x14ac:dyDescent="0.3">
      <c r="A5885" s="97">
        <v>21386</v>
      </c>
      <c r="B5885" s="74">
        <v>6165</v>
      </c>
      <c r="C5885" s="75" t="s">
        <v>2314</v>
      </c>
      <c r="D5885" s="76">
        <v>43803.930555555555</v>
      </c>
      <c r="E5885" s="74" t="s">
        <v>39</v>
      </c>
      <c r="F5885" s="33">
        <v>43803.747916666667</v>
      </c>
      <c r="G5885" s="51">
        <f t="shared" si="752"/>
        <v>0.18263888888759539</v>
      </c>
      <c r="H5885" s="31" t="str">
        <f t="shared" si="753"/>
        <v>ACCEPTABLE</v>
      </c>
      <c r="J5885" s="33">
        <v>43803.951388888891</v>
      </c>
      <c r="K5885" s="33">
        <v>43803.962500000001</v>
      </c>
      <c r="L5885" s="51">
        <f t="shared" si="754"/>
        <v>1.1111111110949423E-2</v>
      </c>
      <c r="M5885" s="31" t="str">
        <f t="shared" si="755"/>
        <v>TRUE</v>
      </c>
      <c r="N5885" s="31" t="s">
        <v>39</v>
      </c>
      <c r="O5885" s="29" t="s">
        <v>2613</v>
      </c>
      <c r="P5885"/>
      <c r="Q5885"/>
      <c r="R5885"/>
      <c r="S5885"/>
      <c r="T5885"/>
      <c r="U5885"/>
      <c r="V5885"/>
      <c r="W5885"/>
    </row>
    <row r="5886" spans="1:23" ht="27" customHeight="1" thickBot="1" x14ac:dyDescent="0.3">
      <c r="A5886" s="98">
        <v>21387</v>
      </c>
      <c r="B5886" s="78">
        <v>6166</v>
      </c>
      <c r="C5886" s="79" t="s">
        <v>1997</v>
      </c>
      <c r="D5886" s="80">
        <v>43804.288194444445</v>
      </c>
      <c r="E5886" s="78" t="s">
        <v>41</v>
      </c>
      <c r="F5886" s="33">
        <v>43804.24722222222</v>
      </c>
      <c r="G5886" s="51">
        <f t="shared" si="752"/>
        <v>4.0972222224809229E-2</v>
      </c>
      <c r="H5886" s="31" t="str">
        <f t="shared" si="753"/>
        <v>TOO LATE</v>
      </c>
      <c r="J5886" s="33">
        <v>43804.28125</v>
      </c>
      <c r="K5886" s="33">
        <v>43804.291666666664</v>
      </c>
      <c r="L5886" s="51">
        <f t="shared" si="754"/>
        <v>1.0416666664241347E-2</v>
      </c>
      <c r="M5886" s="31" t="str">
        <f t="shared" si="755"/>
        <v>TRUE</v>
      </c>
      <c r="N5886" s="31" t="s">
        <v>41</v>
      </c>
      <c r="O5886" s="29" t="s">
        <v>774</v>
      </c>
      <c r="P5886"/>
      <c r="Q5886"/>
      <c r="R5886"/>
      <c r="S5886"/>
      <c r="T5886"/>
      <c r="U5886"/>
      <c r="V5886"/>
      <c r="W5886"/>
    </row>
    <row r="5887" spans="1:23" ht="27" customHeight="1" thickBot="1" x14ac:dyDescent="0.3">
      <c r="A5887" s="98">
        <v>21387</v>
      </c>
      <c r="B5887" s="78">
        <v>6167</v>
      </c>
      <c r="C5887" s="79" t="s">
        <v>51</v>
      </c>
      <c r="D5887" s="80">
        <v>43804.322916666664</v>
      </c>
      <c r="E5887" s="78" t="s">
        <v>39</v>
      </c>
      <c r="F5887" s="33">
        <v>43804.24722222222</v>
      </c>
      <c r="G5887" s="51">
        <f t="shared" si="752"/>
        <v>7.5694444443797693E-2</v>
      </c>
      <c r="H5887" s="31" t="str">
        <f t="shared" si="753"/>
        <v>ACCEPTABLE</v>
      </c>
      <c r="J5887" s="33">
        <v>43804.314583333333</v>
      </c>
      <c r="K5887" s="33">
        <v>43804.322916666664</v>
      </c>
      <c r="L5887" s="51">
        <f t="shared" ref="L5887:L5894" si="756">IF(OR(K5887="",J5887=""), "Incomplete Data", K5887-J5887)</f>
        <v>8.333333331393078E-3</v>
      </c>
      <c r="M5887" s="31" t="str">
        <f t="shared" ref="M5887:M5894" si="757">_xlfn.IFS(OR(J5887=0,K5887=0,L5887=""), "Incomplete Data", OR(L5887&gt;$M$5,L5887&lt;-$M$5),"FALSE",  OR(L5887&lt;=$M$5,L5887&gt;-$M$5), "TRUE")</f>
        <v>TRUE</v>
      </c>
      <c r="N5887" s="31" t="s">
        <v>39</v>
      </c>
      <c r="O5887" s="29" t="s">
        <v>542</v>
      </c>
      <c r="P5887"/>
      <c r="Q5887"/>
      <c r="R5887"/>
      <c r="S5887"/>
      <c r="T5887"/>
      <c r="U5887"/>
      <c r="V5887"/>
      <c r="W5887"/>
    </row>
    <row r="5888" spans="1:23" ht="27" customHeight="1" thickBot="1" x14ac:dyDescent="0.3">
      <c r="A5888" s="98">
        <v>21388</v>
      </c>
      <c r="B5888" s="78">
        <v>6168</v>
      </c>
      <c r="C5888" s="79" t="s">
        <v>1997</v>
      </c>
      <c r="D5888" s="80">
        <v>43804.371527777781</v>
      </c>
      <c r="E5888" s="78" t="s">
        <v>41</v>
      </c>
      <c r="F5888" s="33">
        <v>43804.24722222222</v>
      </c>
      <c r="G5888" s="51">
        <f t="shared" si="752"/>
        <v>0.12430555556056788</v>
      </c>
      <c r="H5888" s="31" t="str">
        <f t="shared" si="753"/>
        <v>ACCEPTABLE</v>
      </c>
      <c r="J5888" s="33">
        <v>43804.361111111109</v>
      </c>
      <c r="K5888" s="33">
        <v>43804.368750000001</v>
      </c>
      <c r="L5888" s="51">
        <f t="shared" si="756"/>
        <v>7.6388888919609599E-3</v>
      </c>
      <c r="M5888" s="31" t="str">
        <f t="shared" si="757"/>
        <v>TRUE</v>
      </c>
      <c r="N5888" s="31" t="s">
        <v>41</v>
      </c>
      <c r="O5888" s="29" t="s">
        <v>1855</v>
      </c>
      <c r="P5888"/>
      <c r="Q5888"/>
      <c r="R5888"/>
      <c r="S5888"/>
      <c r="T5888"/>
      <c r="U5888"/>
      <c r="V5888"/>
      <c r="W5888"/>
    </row>
    <row r="5889" spans="1:23" ht="27" customHeight="1" thickBot="1" x14ac:dyDescent="0.3">
      <c r="A5889" s="97">
        <v>21388</v>
      </c>
      <c r="B5889" s="74">
        <v>6169</v>
      </c>
      <c r="C5889" s="75" t="s">
        <v>2614</v>
      </c>
      <c r="D5889" s="76">
        <v>43804.40625</v>
      </c>
      <c r="E5889" s="74" t="s">
        <v>2341</v>
      </c>
      <c r="F5889" s="33">
        <v>43804.24722222222</v>
      </c>
      <c r="G5889" s="51">
        <f t="shared" si="752"/>
        <v>0.15902777777955635</v>
      </c>
      <c r="H5889" s="31" t="str">
        <f t="shared" si="753"/>
        <v>ACCEPTABLE</v>
      </c>
      <c r="I5889" s="184" t="s">
        <v>2615</v>
      </c>
      <c r="J5889" s="33">
        <v>43804.394444444442</v>
      </c>
      <c r="K5889" s="33">
        <v>43804.40347222222</v>
      </c>
      <c r="L5889" s="51">
        <f t="shared" si="756"/>
        <v>9.0277777781011537E-3</v>
      </c>
      <c r="M5889" s="31" t="str">
        <f t="shared" si="757"/>
        <v>TRUE</v>
      </c>
      <c r="N5889" s="31" t="s">
        <v>41</v>
      </c>
      <c r="O5889" s="29" t="s">
        <v>2114</v>
      </c>
      <c r="P5889"/>
      <c r="Q5889"/>
      <c r="R5889"/>
      <c r="S5889"/>
      <c r="T5889"/>
      <c r="U5889"/>
      <c r="V5889"/>
      <c r="W5889"/>
    </row>
    <row r="5890" spans="1:23" ht="27" customHeight="1" thickBot="1" x14ac:dyDescent="0.3">
      <c r="A5890" s="97">
        <v>21389</v>
      </c>
      <c r="B5890" s="74">
        <v>6170</v>
      </c>
      <c r="C5890" s="75" t="s">
        <v>2314</v>
      </c>
      <c r="D5890" s="76">
        <v>43804.430555555555</v>
      </c>
      <c r="E5890" s="74" t="s">
        <v>39</v>
      </c>
      <c r="F5890" s="33">
        <v>43804.24722222222</v>
      </c>
      <c r="G5890" s="51">
        <f t="shared" si="752"/>
        <v>0.18333333333430346</v>
      </c>
      <c r="H5890" s="31" t="str">
        <f t="shared" si="753"/>
        <v>ACCEPTABLE</v>
      </c>
      <c r="I5890" s="184"/>
      <c r="J5890" s="33">
        <v>43804.416666666664</v>
      </c>
      <c r="K5890" s="33">
        <v>43804.428472222222</v>
      </c>
      <c r="L5890" s="51">
        <f t="shared" si="756"/>
        <v>1.1805555557657499E-2</v>
      </c>
      <c r="M5890" s="31" t="str">
        <f t="shared" si="757"/>
        <v>TRUE</v>
      </c>
      <c r="N5890" s="31" t="s">
        <v>39</v>
      </c>
      <c r="O5890" s="29" t="s">
        <v>2616</v>
      </c>
      <c r="P5890"/>
      <c r="Q5890"/>
      <c r="R5890"/>
      <c r="S5890"/>
      <c r="T5890"/>
      <c r="U5890"/>
      <c r="V5890"/>
      <c r="W5890"/>
    </row>
    <row r="5891" spans="1:23" ht="27" customHeight="1" thickBot="1" x14ac:dyDescent="0.3">
      <c r="A5891" s="98">
        <v>21387</v>
      </c>
      <c r="B5891" s="78">
        <v>6171</v>
      </c>
      <c r="C5891" s="79" t="s">
        <v>51</v>
      </c>
      <c r="D5891" s="80">
        <v>43805.256944444445</v>
      </c>
      <c r="E5891" s="78" t="s">
        <v>41</v>
      </c>
      <c r="F5891" s="33">
        <v>43804.75277777778</v>
      </c>
      <c r="G5891" s="51">
        <f t="shared" ref="G5891:G5939" si="758">IF(D5891="","",D5891-F5891)</f>
        <v>0.50416666666569654</v>
      </c>
      <c r="H5891" s="31" t="str">
        <f t="shared" ref="H5891:H5939" si="759">IF(D5891-F5891&lt;0,"TOO LATE",IF(G5891="","",IF(OR(DAY(D5891-F5891)&gt;1,AND(HOUR(D5891-F5891)&gt;HOUR("0:59"),(SIGN(D5891-F5891)=1))),"ACCEPTABLE","TOO LATE")))</f>
        <v>ACCEPTABLE</v>
      </c>
      <c r="J5891" s="33">
        <v>43805.253472222219</v>
      </c>
      <c r="K5891" s="33">
        <v>43805.261805555558</v>
      </c>
      <c r="L5891" s="51">
        <f t="shared" si="756"/>
        <v>8.3333333386690356E-3</v>
      </c>
      <c r="M5891" s="31" t="str">
        <f t="shared" si="757"/>
        <v>TRUE</v>
      </c>
      <c r="N5891" s="31" t="s">
        <v>41</v>
      </c>
      <c r="O5891" s="29" t="s">
        <v>2617</v>
      </c>
      <c r="P5891"/>
      <c r="Q5891"/>
      <c r="R5891"/>
      <c r="S5891"/>
      <c r="T5891"/>
      <c r="U5891"/>
      <c r="V5891"/>
      <c r="W5891"/>
    </row>
    <row r="5892" spans="1:23" ht="27" customHeight="1" thickBot="1" x14ac:dyDescent="0.3">
      <c r="A5892" s="98">
        <v>21387</v>
      </c>
      <c r="B5892" s="78">
        <v>6172</v>
      </c>
      <c r="C5892" s="79" t="s">
        <v>1997</v>
      </c>
      <c r="D5892" s="80">
        <v>43805.284722222219</v>
      </c>
      <c r="E5892" s="78" t="s">
        <v>39</v>
      </c>
      <c r="F5892" s="33">
        <v>43804.75277777778</v>
      </c>
      <c r="G5892" s="51">
        <f t="shared" si="758"/>
        <v>0.53194444443943212</v>
      </c>
      <c r="H5892" s="31" t="str">
        <f t="shared" si="759"/>
        <v>ACCEPTABLE</v>
      </c>
      <c r="J5892" s="33">
        <v>43805.286805555559</v>
      </c>
      <c r="K5892" s="33">
        <v>43805.298611111109</v>
      </c>
      <c r="L5892" s="51">
        <f t="shared" si="756"/>
        <v>1.1805555550381541E-2</v>
      </c>
      <c r="M5892" s="31" t="str">
        <f t="shared" si="757"/>
        <v>TRUE</v>
      </c>
      <c r="N5892" s="31" t="s">
        <v>39</v>
      </c>
      <c r="O5892" s="29" t="s">
        <v>2618</v>
      </c>
      <c r="P5892"/>
      <c r="Q5892"/>
      <c r="R5892"/>
      <c r="S5892"/>
      <c r="T5892"/>
      <c r="U5892"/>
      <c r="V5892"/>
      <c r="W5892"/>
    </row>
    <row r="5893" spans="1:23" ht="27" customHeight="1" thickBot="1" x14ac:dyDescent="0.3">
      <c r="A5893" s="98">
        <v>21388</v>
      </c>
      <c r="B5893" s="78">
        <v>6173</v>
      </c>
      <c r="C5893" s="79" t="s">
        <v>64</v>
      </c>
      <c r="D5893" s="80">
        <v>43805.309027777781</v>
      </c>
      <c r="E5893" s="78" t="s">
        <v>41</v>
      </c>
      <c r="F5893" s="33">
        <v>43805.214583333334</v>
      </c>
      <c r="G5893" s="51">
        <f t="shared" si="758"/>
        <v>9.4444444446708076E-2</v>
      </c>
      <c r="H5893" s="31" t="str">
        <f t="shared" si="759"/>
        <v>ACCEPTABLE</v>
      </c>
      <c r="J5893" s="33">
        <v>43805.317361111112</v>
      </c>
      <c r="K5893" s="33">
        <v>43805.326388888891</v>
      </c>
      <c r="L5893" s="51">
        <f t="shared" si="756"/>
        <v>9.0277777781011537E-3</v>
      </c>
      <c r="M5893" s="31" t="str">
        <f t="shared" si="757"/>
        <v>TRUE</v>
      </c>
      <c r="N5893" s="31" t="s">
        <v>41</v>
      </c>
      <c r="O5893" s="29" t="s">
        <v>2619</v>
      </c>
      <c r="P5893"/>
      <c r="Q5893"/>
      <c r="R5893"/>
      <c r="S5893"/>
      <c r="T5893"/>
      <c r="U5893"/>
      <c r="V5893"/>
      <c r="W5893"/>
    </row>
    <row r="5894" spans="1:23" ht="27" customHeight="1" thickBot="1" x14ac:dyDescent="0.3">
      <c r="A5894" s="98">
        <v>21388</v>
      </c>
      <c r="B5894" s="78">
        <v>6174</v>
      </c>
      <c r="C5894" s="79" t="s">
        <v>64</v>
      </c>
      <c r="D5894" s="80">
        <v>43805.354166666664</v>
      </c>
      <c r="E5894" s="78" t="s">
        <v>39</v>
      </c>
      <c r="F5894" s="33">
        <v>43805.214583333334</v>
      </c>
      <c r="G5894" s="51">
        <f t="shared" si="758"/>
        <v>0.13958333332993789</v>
      </c>
      <c r="H5894" s="31" t="str">
        <f t="shared" si="759"/>
        <v>ACCEPTABLE</v>
      </c>
      <c r="J5894" s="33">
        <v>43805.363888888889</v>
      </c>
      <c r="K5894" s="33">
        <v>43805.37222222222</v>
      </c>
      <c r="L5894" s="51">
        <f t="shared" si="756"/>
        <v>8.333333331393078E-3</v>
      </c>
      <c r="M5894" s="31" t="str">
        <f t="shared" si="757"/>
        <v>TRUE</v>
      </c>
      <c r="N5894" s="31" t="s">
        <v>39</v>
      </c>
      <c r="O5894" s="29" t="s">
        <v>2619</v>
      </c>
      <c r="P5894"/>
      <c r="Q5894"/>
      <c r="R5894"/>
      <c r="S5894"/>
      <c r="T5894"/>
      <c r="U5894"/>
      <c r="V5894"/>
      <c r="W5894"/>
    </row>
    <row r="5895" spans="1:23" ht="27" customHeight="1" thickBot="1" x14ac:dyDescent="0.3">
      <c r="A5895" s="98">
        <v>21388</v>
      </c>
      <c r="B5895" s="78">
        <v>6177</v>
      </c>
      <c r="C5895" s="79" t="s">
        <v>99</v>
      </c>
      <c r="D5895" s="80">
        <v>43806.256944444445</v>
      </c>
      <c r="E5895" s="78" t="s">
        <v>41</v>
      </c>
      <c r="F5895" s="33">
        <v>43805.700694444444</v>
      </c>
      <c r="G5895" s="51">
        <f t="shared" si="758"/>
        <v>0.55625000000145519</v>
      </c>
      <c r="H5895" s="31" t="str">
        <f t="shared" si="759"/>
        <v>ACCEPTABLE</v>
      </c>
      <c r="J5895" s="33">
        <v>43806.275694444441</v>
      </c>
      <c r="K5895" s="33">
        <v>43806.284722222219</v>
      </c>
      <c r="L5895" s="51">
        <f t="shared" ref="L5895:L5901" si="760">IF(OR(K5895="",J5895=""), "Incomplete Data", K5895-J5895)</f>
        <v>9.0277777781011537E-3</v>
      </c>
      <c r="M5895" s="31" t="str">
        <f t="shared" ref="M5895:M5901" si="761">_xlfn.IFS(OR(J5895=0,K5895=0,L5895=""), "Incomplete Data", OR(L5895&gt;$M$5,L5895&lt;-$M$5),"FALSE",  OR(L5895&lt;=$M$5,L5895&gt;-$M$5), "TRUE")</f>
        <v>TRUE</v>
      </c>
      <c r="N5895" s="31" t="s">
        <v>41</v>
      </c>
      <c r="O5895" s="29" t="s">
        <v>2620</v>
      </c>
      <c r="P5895"/>
      <c r="Q5895"/>
      <c r="R5895"/>
      <c r="S5895"/>
      <c r="T5895"/>
      <c r="U5895"/>
      <c r="V5895"/>
      <c r="W5895"/>
    </row>
    <row r="5896" spans="1:23" ht="27" customHeight="1" thickBot="1" x14ac:dyDescent="0.3">
      <c r="A5896" s="98">
        <v>21388</v>
      </c>
      <c r="B5896" s="78">
        <v>6178</v>
      </c>
      <c r="C5896" s="79" t="s">
        <v>2290</v>
      </c>
      <c r="D5896" s="80">
        <v>43806.284722222219</v>
      </c>
      <c r="E5896" s="78" t="s">
        <v>39</v>
      </c>
      <c r="F5896" s="33">
        <v>43805.700694444444</v>
      </c>
      <c r="G5896" s="51">
        <f t="shared" si="758"/>
        <v>0.58402777777519077</v>
      </c>
      <c r="H5896" s="31" t="str">
        <f t="shared" si="759"/>
        <v>ACCEPTABLE</v>
      </c>
      <c r="J5896" s="33">
        <v>43806.298611111109</v>
      </c>
      <c r="K5896" s="33">
        <v>43806.309027777781</v>
      </c>
      <c r="L5896" s="51">
        <f t="shared" si="760"/>
        <v>1.0416666671517305E-2</v>
      </c>
      <c r="M5896" s="31" t="str">
        <f t="shared" si="761"/>
        <v>TRUE</v>
      </c>
      <c r="N5896" s="31" t="s">
        <v>39</v>
      </c>
      <c r="O5896" s="29" t="s">
        <v>2621</v>
      </c>
      <c r="P5896"/>
      <c r="Q5896"/>
      <c r="R5896"/>
      <c r="S5896"/>
      <c r="T5896"/>
      <c r="U5896"/>
      <c r="V5896"/>
      <c r="W5896"/>
    </row>
    <row r="5897" spans="1:23" ht="27" customHeight="1" thickBot="1" x14ac:dyDescent="0.3">
      <c r="A5897" s="97">
        <v>21390</v>
      </c>
      <c r="B5897" s="74">
        <v>6179</v>
      </c>
      <c r="C5897" s="75" t="s">
        <v>2290</v>
      </c>
      <c r="D5897" s="76">
        <v>43807.402777777781</v>
      </c>
      <c r="E5897" s="74" t="s">
        <v>41</v>
      </c>
      <c r="F5897" s="33">
        <v>43807.304861111108</v>
      </c>
      <c r="G5897" s="51">
        <f t="shared" si="758"/>
        <v>9.7916666672972497E-2</v>
      </c>
      <c r="H5897" s="31" t="str">
        <f t="shared" si="759"/>
        <v>ACCEPTABLE</v>
      </c>
      <c r="J5897" s="33">
        <v>43807.388194444444</v>
      </c>
      <c r="K5897" s="33">
        <v>43807.4</v>
      </c>
      <c r="L5897" s="51">
        <f t="shared" si="760"/>
        <v>1.1805555557657499E-2</v>
      </c>
      <c r="M5897" s="31" t="str">
        <f t="shared" si="761"/>
        <v>TRUE</v>
      </c>
      <c r="N5897" s="31" t="s">
        <v>41</v>
      </c>
      <c r="O5897" s="29" t="s">
        <v>2622</v>
      </c>
      <c r="P5897"/>
      <c r="Q5897"/>
      <c r="R5897"/>
      <c r="S5897"/>
      <c r="T5897"/>
      <c r="U5897"/>
      <c r="V5897"/>
      <c r="W5897"/>
    </row>
    <row r="5898" spans="1:23" ht="27" customHeight="1" thickBot="1" x14ac:dyDescent="0.3">
      <c r="A5898" s="97">
        <v>21391</v>
      </c>
      <c r="B5898" s="74">
        <v>6180</v>
      </c>
      <c r="C5898" s="75" t="s">
        <v>2314</v>
      </c>
      <c r="D5898" s="76">
        <v>43807.423611111109</v>
      </c>
      <c r="E5898" s="74" t="s">
        <v>41</v>
      </c>
      <c r="F5898" s="33">
        <v>43807.304861111108</v>
      </c>
      <c r="G5898" s="51">
        <f t="shared" si="758"/>
        <v>0.11875000000145519</v>
      </c>
      <c r="H5898" s="31" t="str">
        <f t="shared" si="759"/>
        <v>ACCEPTABLE</v>
      </c>
      <c r="J5898" s="33">
        <v>43807.418749999997</v>
      </c>
      <c r="K5898" s="33">
        <v>43807.429861111108</v>
      </c>
      <c r="L5898" s="51">
        <f t="shared" si="760"/>
        <v>1.1111111110949423E-2</v>
      </c>
      <c r="M5898" s="31" t="str">
        <f t="shared" si="761"/>
        <v>TRUE</v>
      </c>
      <c r="N5898" s="31" t="s">
        <v>128</v>
      </c>
      <c r="O5898" s="29" t="s">
        <v>2623</v>
      </c>
      <c r="P5898"/>
      <c r="Q5898"/>
      <c r="R5898"/>
      <c r="S5898"/>
      <c r="T5898"/>
      <c r="U5898"/>
      <c r="V5898"/>
      <c r="W5898"/>
    </row>
    <row r="5899" spans="1:23" ht="27" customHeight="1" thickBot="1" x14ac:dyDescent="0.3">
      <c r="A5899" s="97">
        <v>21391</v>
      </c>
      <c r="B5899" s="74">
        <v>6181</v>
      </c>
      <c r="C5899" s="75" t="s">
        <v>2624</v>
      </c>
      <c r="D5899" s="76">
        <v>43807.4375</v>
      </c>
      <c r="E5899" s="74" t="s">
        <v>39</v>
      </c>
      <c r="F5899" s="33">
        <v>43807.304861111108</v>
      </c>
      <c r="G5899" s="51">
        <f t="shared" si="758"/>
        <v>0.13263888889196096</v>
      </c>
      <c r="H5899" s="31" t="str">
        <f t="shared" si="759"/>
        <v>ACCEPTABLE</v>
      </c>
      <c r="J5899" s="33">
        <v>43807.438888888886</v>
      </c>
      <c r="K5899" s="33">
        <v>43807.449305555558</v>
      </c>
      <c r="L5899" s="51">
        <f t="shared" si="760"/>
        <v>1.0416666671517305E-2</v>
      </c>
      <c r="M5899" s="31" t="str">
        <f t="shared" si="761"/>
        <v>TRUE</v>
      </c>
      <c r="N5899" s="31" t="s">
        <v>39</v>
      </c>
      <c r="O5899" s="29" t="s">
        <v>472</v>
      </c>
      <c r="P5899"/>
      <c r="Q5899"/>
      <c r="R5899"/>
      <c r="S5899"/>
      <c r="T5899"/>
      <c r="U5899"/>
      <c r="V5899"/>
      <c r="W5899"/>
    </row>
    <row r="5900" spans="1:23" ht="27" customHeight="1" thickBot="1" x14ac:dyDescent="0.3">
      <c r="A5900" s="97">
        <v>21392</v>
      </c>
      <c r="B5900" s="74">
        <v>6182</v>
      </c>
      <c r="C5900" s="75" t="s">
        <v>2314</v>
      </c>
      <c r="D5900" s="76">
        <v>43807.819444444445</v>
      </c>
      <c r="E5900" s="74" t="s">
        <v>41</v>
      </c>
      <c r="F5900" s="33">
        <v>43807.304861111108</v>
      </c>
      <c r="G5900" s="51">
        <f t="shared" si="758"/>
        <v>0.51458333333721384</v>
      </c>
      <c r="H5900" s="31" t="str">
        <f t="shared" si="759"/>
        <v>ACCEPTABLE</v>
      </c>
      <c r="J5900" s="33">
        <v>43807.79791666667</v>
      </c>
      <c r="K5900" s="33">
        <v>43807.806944444441</v>
      </c>
      <c r="L5900" s="51">
        <f t="shared" si="760"/>
        <v>9.0277777708251961E-3</v>
      </c>
      <c r="M5900" s="31" t="str">
        <f t="shared" si="761"/>
        <v>TRUE</v>
      </c>
      <c r="N5900" s="31" t="s">
        <v>41</v>
      </c>
      <c r="O5900" s="29" t="s">
        <v>1044</v>
      </c>
      <c r="P5900"/>
      <c r="Q5900"/>
      <c r="R5900"/>
      <c r="S5900"/>
      <c r="T5900"/>
      <c r="U5900"/>
      <c r="V5900"/>
      <c r="W5900"/>
    </row>
    <row r="5901" spans="1:23" ht="27" customHeight="1" thickBot="1" x14ac:dyDescent="0.3">
      <c r="A5901" s="97">
        <v>21392</v>
      </c>
      <c r="B5901" s="74">
        <v>6183</v>
      </c>
      <c r="C5901" s="75" t="s">
        <v>43</v>
      </c>
      <c r="D5901" s="76">
        <v>43807.847222222219</v>
      </c>
      <c r="E5901" s="74" t="s">
        <v>39</v>
      </c>
      <c r="F5901" s="33">
        <v>43807.304861111108</v>
      </c>
      <c r="G5901" s="51">
        <f t="shared" si="758"/>
        <v>0.54236111111094942</v>
      </c>
      <c r="H5901" s="31" t="str">
        <f t="shared" si="759"/>
        <v>ACCEPTABLE</v>
      </c>
      <c r="J5901" s="33">
        <v>43807.840277777781</v>
      </c>
      <c r="K5901" s="33">
        <v>43807.848611111112</v>
      </c>
      <c r="L5901" s="51">
        <f t="shared" si="760"/>
        <v>8.333333331393078E-3</v>
      </c>
      <c r="M5901" s="31" t="str">
        <f t="shared" si="761"/>
        <v>TRUE</v>
      </c>
      <c r="N5901" s="31" t="s">
        <v>39</v>
      </c>
      <c r="O5901" s="29" t="s">
        <v>398</v>
      </c>
      <c r="P5901"/>
      <c r="Q5901"/>
      <c r="R5901"/>
      <c r="S5901"/>
      <c r="T5901"/>
      <c r="U5901"/>
      <c r="V5901"/>
      <c r="W5901"/>
    </row>
    <row r="5902" spans="1:23" ht="27" customHeight="1" thickBot="1" x14ac:dyDescent="0.3">
      <c r="A5902" s="98">
        <v>21390</v>
      </c>
      <c r="B5902" s="78">
        <v>6184</v>
      </c>
      <c r="C5902" s="79" t="s">
        <v>51</v>
      </c>
      <c r="D5902" s="80">
        <v>43808.333333333336</v>
      </c>
      <c r="E5902" s="78" t="s">
        <v>41</v>
      </c>
      <c r="F5902" s="33">
        <v>43808.222916666666</v>
      </c>
      <c r="G5902" s="51">
        <f t="shared" si="758"/>
        <v>0.11041666667006211</v>
      </c>
      <c r="H5902" s="31" t="str">
        <f t="shared" si="759"/>
        <v>ACCEPTABLE</v>
      </c>
      <c r="J5902" s="33">
        <v>43808.329861111109</v>
      </c>
      <c r="K5902" s="33">
        <v>43808.338888888888</v>
      </c>
      <c r="L5902" s="51">
        <f t="shared" ref="L5902:L5908" si="762">IF(OR(K5902="",J5902=""), "Incomplete Data", K5902-J5902)</f>
        <v>9.0277777781011537E-3</v>
      </c>
      <c r="M5902" s="31" t="str">
        <f t="shared" ref="M5902:M5908" si="763">_xlfn.IFS(OR(J5902=0,K5902=0,L5902=""), "Incomplete Data", OR(L5902&gt;$M$5,L5902&lt;-$M$5),"FALSE",  OR(L5902&lt;=$M$5,L5902&gt;-$M$5), "TRUE")</f>
        <v>TRUE</v>
      </c>
      <c r="N5902" s="31" t="s">
        <v>41</v>
      </c>
      <c r="O5902" s="29" t="s">
        <v>422</v>
      </c>
      <c r="P5902"/>
      <c r="Q5902"/>
      <c r="R5902"/>
      <c r="S5902"/>
      <c r="T5902"/>
      <c r="U5902"/>
      <c r="V5902"/>
      <c r="W5902"/>
    </row>
    <row r="5903" spans="1:23" ht="27" customHeight="1" thickBot="1" x14ac:dyDescent="0.3">
      <c r="A5903" s="98">
        <v>21390</v>
      </c>
      <c r="B5903" s="78">
        <v>6185</v>
      </c>
      <c r="C5903" s="79" t="s">
        <v>2290</v>
      </c>
      <c r="D5903" s="80">
        <v>43808.368055555555</v>
      </c>
      <c r="E5903" s="78" t="s">
        <v>39</v>
      </c>
      <c r="F5903" s="33">
        <v>43808.222916666666</v>
      </c>
      <c r="G5903" s="51">
        <f t="shared" si="758"/>
        <v>0.14513888888905058</v>
      </c>
      <c r="H5903" s="31" t="str">
        <f t="shared" si="759"/>
        <v>ACCEPTABLE</v>
      </c>
      <c r="J5903" s="33">
        <v>43808.363888888889</v>
      </c>
      <c r="K5903" s="33">
        <v>43808.375694444447</v>
      </c>
      <c r="L5903" s="51">
        <f t="shared" si="762"/>
        <v>1.1805555557657499E-2</v>
      </c>
      <c r="M5903" s="31" t="str">
        <f t="shared" si="763"/>
        <v>TRUE</v>
      </c>
      <c r="N5903" s="31" t="s">
        <v>39</v>
      </c>
      <c r="O5903" s="29" t="s">
        <v>2625</v>
      </c>
      <c r="P5903"/>
      <c r="Q5903"/>
      <c r="R5903"/>
      <c r="S5903"/>
      <c r="T5903"/>
      <c r="U5903"/>
      <c r="V5903"/>
      <c r="W5903"/>
    </row>
    <row r="5904" spans="1:23" ht="27" customHeight="1" thickBot="1" x14ac:dyDescent="0.3">
      <c r="A5904" s="98">
        <v>21393</v>
      </c>
      <c r="B5904" s="78">
        <v>6186</v>
      </c>
      <c r="C5904" s="79" t="s">
        <v>2314</v>
      </c>
      <c r="D5904" s="80">
        <v>43808.395833333336</v>
      </c>
      <c r="E5904" s="78" t="s">
        <v>41</v>
      </c>
      <c r="F5904" s="33">
        <v>43808.222916666666</v>
      </c>
      <c r="G5904" s="51">
        <f t="shared" si="758"/>
        <v>0.17291666667006211</v>
      </c>
      <c r="H5904" s="31" t="str">
        <f t="shared" si="759"/>
        <v>ACCEPTABLE</v>
      </c>
      <c r="J5904" s="33">
        <v>43808.429861111108</v>
      </c>
      <c r="K5904" s="33">
        <v>43808.440972222219</v>
      </c>
      <c r="L5904" s="51">
        <f t="shared" si="762"/>
        <v>1.1111111110949423E-2</v>
      </c>
      <c r="M5904" s="31" t="str">
        <f t="shared" si="763"/>
        <v>TRUE</v>
      </c>
      <c r="N5904" s="31" t="s">
        <v>41</v>
      </c>
      <c r="O5904" s="29" t="s">
        <v>2626</v>
      </c>
      <c r="P5904"/>
      <c r="Q5904"/>
      <c r="R5904"/>
      <c r="S5904"/>
      <c r="T5904"/>
      <c r="U5904"/>
      <c r="V5904"/>
      <c r="W5904"/>
    </row>
    <row r="5905" spans="1:23" ht="27" customHeight="1" thickBot="1" x14ac:dyDescent="0.3">
      <c r="A5905" s="97">
        <v>21393</v>
      </c>
      <c r="B5905" s="74">
        <v>6187</v>
      </c>
      <c r="C5905" s="75" t="s">
        <v>43</v>
      </c>
      <c r="D5905" s="76">
        <v>43808.423611111109</v>
      </c>
      <c r="E5905" s="74" t="s">
        <v>39</v>
      </c>
      <c r="F5905" s="33">
        <v>43808.222916666666</v>
      </c>
      <c r="G5905" s="51">
        <f t="shared" si="758"/>
        <v>0.20069444444379769</v>
      </c>
      <c r="H5905" s="31" t="str">
        <f t="shared" si="759"/>
        <v>ACCEPTABLE</v>
      </c>
      <c r="J5905" s="33">
        <v>43808.465277777781</v>
      </c>
      <c r="K5905" s="33">
        <v>43808.474305555559</v>
      </c>
      <c r="L5905" s="51">
        <f t="shared" si="762"/>
        <v>9.0277777781011537E-3</v>
      </c>
      <c r="M5905" s="31" t="str">
        <f t="shared" si="763"/>
        <v>TRUE</v>
      </c>
      <c r="N5905" s="31" t="s">
        <v>39</v>
      </c>
      <c r="O5905" s="29" t="s">
        <v>398</v>
      </c>
      <c r="P5905"/>
      <c r="Q5905"/>
      <c r="R5905"/>
      <c r="S5905"/>
      <c r="T5905"/>
      <c r="U5905"/>
      <c r="V5905"/>
      <c r="W5905"/>
    </row>
    <row r="5906" spans="1:23" ht="27" customHeight="1" thickBot="1" x14ac:dyDescent="0.3">
      <c r="A5906" s="98">
        <v>21393</v>
      </c>
      <c r="B5906" s="78">
        <v>6188</v>
      </c>
      <c r="C5906" s="79" t="s">
        <v>43</v>
      </c>
      <c r="D5906" s="80">
        <v>43809.350694444445</v>
      </c>
      <c r="E5906" s="78" t="s">
        <v>41</v>
      </c>
      <c r="F5906" s="33">
        <v>43809.208333333336</v>
      </c>
      <c r="G5906" s="51">
        <f t="shared" si="758"/>
        <v>0.14236111110949423</v>
      </c>
      <c r="H5906" s="31" t="str">
        <f t="shared" si="759"/>
        <v>ACCEPTABLE</v>
      </c>
      <c r="J5906" s="33">
        <v>43809.331944444442</v>
      </c>
      <c r="K5906" s="33">
        <v>43809.340277777781</v>
      </c>
      <c r="L5906" s="51">
        <f t="shared" si="762"/>
        <v>8.3333333386690356E-3</v>
      </c>
      <c r="M5906" s="31" t="str">
        <f t="shared" si="763"/>
        <v>TRUE</v>
      </c>
      <c r="N5906" s="31" t="s">
        <v>41</v>
      </c>
      <c r="O5906" s="29" t="s">
        <v>398</v>
      </c>
      <c r="P5906"/>
      <c r="Q5906"/>
      <c r="R5906"/>
      <c r="S5906"/>
      <c r="T5906"/>
      <c r="U5906"/>
      <c r="V5906"/>
      <c r="W5906"/>
    </row>
    <row r="5907" spans="1:23" ht="27" customHeight="1" thickBot="1" x14ac:dyDescent="0.3">
      <c r="A5907" s="97">
        <v>21393</v>
      </c>
      <c r="B5907" s="74">
        <v>6189</v>
      </c>
      <c r="C5907" s="75" t="s">
        <v>43</v>
      </c>
      <c r="D5907" s="76">
        <v>43809.399305555555</v>
      </c>
      <c r="E5907" s="74" t="s">
        <v>39</v>
      </c>
      <c r="F5907" s="33">
        <v>43809.208333333336</v>
      </c>
      <c r="G5907" s="51">
        <f t="shared" si="758"/>
        <v>0.19097222221898846</v>
      </c>
      <c r="H5907" s="31" t="str">
        <f t="shared" si="759"/>
        <v>ACCEPTABLE</v>
      </c>
      <c r="J5907" s="33">
        <v>43809.427083333336</v>
      </c>
      <c r="K5907" s="33">
        <v>43809.435416666667</v>
      </c>
      <c r="L5907" s="51">
        <f t="shared" si="762"/>
        <v>8.333333331393078E-3</v>
      </c>
      <c r="M5907" s="31" t="str">
        <f t="shared" si="763"/>
        <v>TRUE</v>
      </c>
      <c r="N5907" s="31" t="s">
        <v>39</v>
      </c>
      <c r="O5907" s="29" t="s">
        <v>398</v>
      </c>
      <c r="P5907"/>
      <c r="Q5907"/>
      <c r="R5907"/>
      <c r="S5907"/>
      <c r="T5907"/>
      <c r="U5907"/>
      <c r="V5907"/>
      <c r="W5907"/>
    </row>
    <row r="5908" spans="1:23" ht="27" customHeight="1" thickBot="1" x14ac:dyDescent="0.3">
      <c r="A5908" s="97">
        <v>21393</v>
      </c>
      <c r="B5908" s="74">
        <v>6190</v>
      </c>
      <c r="C5908" s="75" t="s">
        <v>98</v>
      </c>
      <c r="D5908" s="76">
        <v>43809.78125</v>
      </c>
      <c r="E5908" s="74" t="s">
        <v>41</v>
      </c>
      <c r="F5908" s="33">
        <v>43809.695138888892</v>
      </c>
      <c r="G5908" s="51">
        <f t="shared" si="758"/>
        <v>8.611111110803904E-2</v>
      </c>
      <c r="H5908" s="31" t="str">
        <f t="shared" si="759"/>
        <v>ACCEPTABLE</v>
      </c>
      <c r="J5908" s="33">
        <v>43809.774305555555</v>
      </c>
      <c r="K5908" s="33">
        <v>43809.782638888886</v>
      </c>
      <c r="L5908" s="51">
        <f t="shared" si="762"/>
        <v>8.333333331393078E-3</v>
      </c>
      <c r="M5908" s="31" t="str">
        <f t="shared" si="763"/>
        <v>TRUE</v>
      </c>
      <c r="N5908" s="31" t="s">
        <v>41</v>
      </c>
      <c r="O5908" s="29" t="s">
        <v>2573</v>
      </c>
      <c r="P5908"/>
      <c r="Q5908"/>
      <c r="R5908"/>
      <c r="S5908"/>
      <c r="T5908"/>
      <c r="U5908"/>
      <c r="V5908"/>
      <c r="W5908"/>
    </row>
    <row r="5909" spans="1:23" ht="27" customHeight="1" thickBot="1" x14ac:dyDescent="0.3">
      <c r="A5909" s="97">
        <v>21393</v>
      </c>
      <c r="B5909" s="74">
        <v>6191</v>
      </c>
      <c r="C5909" s="75" t="s">
        <v>2372</v>
      </c>
      <c r="D5909" s="76">
        <v>43809.802083333336</v>
      </c>
      <c r="E5909" s="74" t="s">
        <v>39</v>
      </c>
      <c r="F5909" s="33">
        <v>43809.695138888892</v>
      </c>
      <c r="G5909" s="51">
        <f t="shared" si="758"/>
        <v>0.10694444444379769</v>
      </c>
      <c r="H5909" s="31" t="str">
        <f t="shared" si="759"/>
        <v>ACCEPTABLE</v>
      </c>
      <c r="J5909" s="33">
        <v>43809.8125</v>
      </c>
      <c r="K5909" s="33">
        <v>43809.824999999997</v>
      </c>
      <c r="L5909" s="51">
        <f t="shared" ref="L5909:L5922" si="764">IF(OR(K5909="",J5909=""), "Incomplete Data", K5909-J5909)</f>
        <v>1.2499999997089617E-2</v>
      </c>
      <c r="M5909" s="31" t="str">
        <f t="shared" ref="M5909:M5922" si="765">_xlfn.IFS(OR(J5909=0,K5909=0,L5909=""), "Incomplete Data", OR(L5909&gt;$M$5,L5909&lt;-$M$5),"FALSE",  OR(L5909&lt;=$M$5,L5909&gt;-$M$5), "TRUE")</f>
        <v>TRUE</v>
      </c>
      <c r="N5909" s="31" t="s">
        <v>39</v>
      </c>
      <c r="O5909" s="29" t="s">
        <v>2627</v>
      </c>
      <c r="P5909"/>
      <c r="Q5909"/>
      <c r="R5909"/>
      <c r="S5909"/>
      <c r="T5909"/>
      <c r="U5909"/>
      <c r="V5909"/>
      <c r="W5909"/>
    </row>
    <row r="5910" spans="1:23" ht="27" customHeight="1" thickBot="1" x14ac:dyDescent="0.3">
      <c r="A5910" s="97">
        <v>21394</v>
      </c>
      <c r="B5910" s="74">
        <v>6192</v>
      </c>
      <c r="C5910" s="75" t="s">
        <v>2372</v>
      </c>
      <c r="D5910" s="76">
        <v>43810.940972222219</v>
      </c>
      <c r="E5910" s="74" t="s">
        <v>41</v>
      </c>
      <c r="F5910" s="33">
        <v>43810.709722222222</v>
      </c>
      <c r="G5910" s="51">
        <f t="shared" si="758"/>
        <v>0.23124999999708962</v>
      </c>
      <c r="H5910" s="31" t="str">
        <f t="shared" si="759"/>
        <v>ACCEPTABLE</v>
      </c>
      <c r="J5910" s="33">
        <v>43810.931944444441</v>
      </c>
      <c r="K5910" s="33">
        <v>43810.940972222219</v>
      </c>
      <c r="L5910" s="51">
        <f t="shared" si="764"/>
        <v>9.0277777781011537E-3</v>
      </c>
      <c r="M5910" s="31" t="str">
        <f t="shared" si="765"/>
        <v>TRUE</v>
      </c>
      <c r="N5910" s="31" t="s">
        <v>41</v>
      </c>
      <c r="O5910" s="29" t="s">
        <v>2628</v>
      </c>
      <c r="P5910"/>
      <c r="Q5910"/>
      <c r="R5910"/>
      <c r="S5910"/>
      <c r="T5910"/>
      <c r="U5910"/>
      <c r="V5910"/>
      <c r="W5910"/>
    </row>
    <row r="5911" spans="1:23" ht="27" customHeight="1" thickBot="1" x14ac:dyDescent="0.3">
      <c r="A5911" s="97">
        <v>21394</v>
      </c>
      <c r="B5911" s="74">
        <v>6193</v>
      </c>
      <c r="C5911" s="75" t="s">
        <v>98</v>
      </c>
      <c r="D5911" s="76">
        <v>43810.972222222219</v>
      </c>
      <c r="E5911" s="74" t="s">
        <v>39</v>
      </c>
      <c r="F5911" s="33">
        <v>43810.709722222222</v>
      </c>
      <c r="G5911" s="51">
        <f t="shared" si="758"/>
        <v>0.26249999999708962</v>
      </c>
      <c r="H5911" s="31" t="str">
        <f t="shared" si="759"/>
        <v>ACCEPTABLE</v>
      </c>
      <c r="J5911" s="33">
        <v>43810.958333333336</v>
      </c>
      <c r="K5911" s="33">
        <v>43810.965277777781</v>
      </c>
      <c r="L5911" s="51">
        <f t="shared" si="764"/>
        <v>6.9444444452528842E-3</v>
      </c>
      <c r="M5911" s="31" t="str">
        <f t="shared" si="765"/>
        <v>TRUE</v>
      </c>
      <c r="N5911" s="31" t="s">
        <v>39</v>
      </c>
      <c r="O5911" s="29" t="s">
        <v>44</v>
      </c>
      <c r="P5911"/>
      <c r="Q5911"/>
      <c r="R5911"/>
      <c r="S5911"/>
      <c r="T5911"/>
      <c r="U5911"/>
      <c r="V5911"/>
      <c r="W5911"/>
    </row>
    <row r="5912" spans="1:23" ht="27" customHeight="1" thickBot="1" x14ac:dyDescent="0.3">
      <c r="A5912" s="97">
        <v>21394</v>
      </c>
      <c r="B5912" s="74">
        <v>6194</v>
      </c>
      <c r="C5912" s="75" t="s">
        <v>98</v>
      </c>
      <c r="D5912" s="76">
        <v>43812.173611111109</v>
      </c>
      <c r="E5912" s="74" t="s">
        <v>41</v>
      </c>
      <c r="F5912" s="33">
        <v>43811.78402777778</v>
      </c>
      <c r="G5912" s="51">
        <f t="shared" si="758"/>
        <v>0.38958333332993789</v>
      </c>
      <c r="H5912" s="31" t="str">
        <f t="shared" si="759"/>
        <v>ACCEPTABLE</v>
      </c>
      <c r="J5912" s="33">
        <v>43812.196527777778</v>
      </c>
      <c r="K5912" s="33">
        <v>43812.205555555556</v>
      </c>
      <c r="L5912" s="51">
        <f t="shared" si="764"/>
        <v>9.0277777781011537E-3</v>
      </c>
      <c r="M5912" s="31" t="str">
        <f t="shared" si="765"/>
        <v>TRUE</v>
      </c>
      <c r="N5912" s="31" t="s">
        <v>41</v>
      </c>
      <c r="O5912" s="29" t="s">
        <v>44</v>
      </c>
      <c r="P5912"/>
      <c r="Q5912"/>
      <c r="R5912"/>
      <c r="S5912"/>
      <c r="T5912"/>
      <c r="U5912"/>
      <c r="V5912"/>
      <c r="W5912"/>
    </row>
    <row r="5913" spans="1:23" ht="27" customHeight="1" thickBot="1" x14ac:dyDescent="0.3">
      <c r="A5913" s="97">
        <v>21394</v>
      </c>
      <c r="B5913" s="74">
        <v>6195</v>
      </c>
      <c r="C5913" s="75" t="s">
        <v>2372</v>
      </c>
      <c r="D5913" s="76">
        <v>43812.201388888891</v>
      </c>
      <c r="E5913" s="74" t="s">
        <v>39</v>
      </c>
      <c r="F5913" s="33">
        <v>43811.78402777778</v>
      </c>
      <c r="G5913" s="51">
        <f t="shared" si="758"/>
        <v>0.41736111111094942</v>
      </c>
      <c r="H5913" s="31" t="str">
        <f t="shared" si="759"/>
        <v>ACCEPTABLE</v>
      </c>
      <c r="J5913" s="33">
        <v>43812.222222222219</v>
      </c>
      <c r="K5913" s="33">
        <v>43812.234027777777</v>
      </c>
      <c r="L5913" s="51">
        <f t="shared" si="764"/>
        <v>1.1805555557657499E-2</v>
      </c>
      <c r="M5913" s="31" t="str">
        <f t="shared" si="765"/>
        <v>TRUE</v>
      </c>
      <c r="N5913" s="31" t="s">
        <v>39</v>
      </c>
      <c r="O5913" s="29" t="s">
        <v>101</v>
      </c>
      <c r="P5913"/>
      <c r="Q5913"/>
      <c r="R5913"/>
      <c r="S5913"/>
      <c r="T5913"/>
      <c r="U5913"/>
      <c r="V5913"/>
      <c r="W5913"/>
    </row>
    <row r="5914" spans="1:23" ht="27" customHeight="1" thickBot="1" x14ac:dyDescent="0.3">
      <c r="A5914" s="98">
        <v>21395</v>
      </c>
      <c r="B5914" s="78">
        <v>6196</v>
      </c>
      <c r="C5914" s="79" t="s">
        <v>2372</v>
      </c>
      <c r="D5914" s="80">
        <v>43812.274305555555</v>
      </c>
      <c r="E5914" s="78" t="s">
        <v>41</v>
      </c>
      <c r="F5914" s="33">
        <v>43812.265972222223</v>
      </c>
      <c r="G5914" s="51">
        <f t="shared" si="758"/>
        <v>8.333333331393078E-3</v>
      </c>
      <c r="H5914" s="31" t="str">
        <f t="shared" si="759"/>
        <v>TOO LATE</v>
      </c>
      <c r="J5914" s="33">
        <v>43812.270833333336</v>
      </c>
      <c r="K5914" s="33">
        <v>43812.28125</v>
      </c>
      <c r="L5914" s="51">
        <f t="shared" si="764"/>
        <v>1.0416666664241347E-2</v>
      </c>
      <c r="M5914" s="31" t="str">
        <f t="shared" si="765"/>
        <v>TRUE</v>
      </c>
      <c r="N5914" s="31" t="s">
        <v>41</v>
      </c>
      <c r="O5914" s="29" t="s">
        <v>2629</v>
      </c>
      <c r="P5914"/>
      <c r="Q5914"/>
      <c r="R5914"/>
      <c r="S5914"/>
      <c r="T5914"/>
      <c r="U5914"/>
      <c r="V5914"/>
      <c r="W5914"/>
    </row>
    <row r="5915" spans="1:23" ht="27" customHeight="1" thickBot="1" x14ac:dyDescent="0.3">
      <c r="A5915" s="98">
        <v>21395</v>
      </c>
      <c r="B5915" s="78">
        <v>6197</v>
      </c>
      <c r="C5915" s="79" t="s">
        <v>98</v>
      </c>
      <c r="D5915" s="80">
        <v>43812.305555555555</v>
      </c>
      <c r="E5915" s="78" t="s">
        <v>39</v>
      </c>
      <c r="F5915" s="33">
        <v>43812.265972222223</v>
      </c>
      <c r="G5915" s="51">
        <f t="shared" si="758"/>
        <v>3.9583333331393078E-2</v>
      </c>
      <c r="H5915" s="31" t="str">
        <f t="shared" si="759"/>
        <v>TOO LATE</v>
      </c>
      <c r="J5915" s="33">
        <v>43812.3125</v>
      </c>
      <c r="K5915" s="33">
        <v>43812.322916666664</v>
      </c>
      <c r="L5915" s="51">
        <f t="shared" si="764"/>
        <v>1.0416666664241347E-2</v>
      </c>
      <c r="M5915" s="31" t="str">
        <f t="shared" si="765"/>
        <v>TRUE</v>
      </c>
      <c r="N5915" s="31" t="s">
        <v>39</v>
      </c>
      <c r="O5915" s="29" t="s">
        <v>44</v>
      </c>
      <c r="P5915"/>
      <c r="Q5915"/>
      <c r="R5915"/>
      <c r="S5915"/>
      <c r="T5915"/>
      <c r="U5915"/>
      <c r="V5915"/>
      <c r="W5915"/>
    </row>
    <row r="5916" spans="1:23" ht="27" customHeight="1" thickBot="1" x14ac:dyDescent="0.3">
      <c r="A5916" s="97">
        <v>21396</v>
      </c>
      <c r="B5916" s="74">
        <v>6198</v>
      </c>
      <c r="C5916" s="75" t="s">
        <v>2314</v>
      </c>
      <c r="D5916" s="76">
        <v>43812.819444444445</v>
      </c>
      <c r="E5916" s="74" t="s">
        <v>41</v>
      </c>
      <c r="F5916" s="33">
        <v>43812.70208333333</v>
      </c>
      <c r="G5916" s="51">
        <f t="shared" si="758"/>
        <v>0.117361111115315</v>
      </c>
      <c r="H5916" s="31" t="str">
        <f t="shared" si="759"/>
        <v>ACCEPTABLE</v>
      </c>
      <c r="J5916" s="33">
        <v>43812.804166666669</v>
      </c>
      <c r="K5916" s="33">
        <v>43812.814583333333</v>
      </c>
      <c r="L5916" s="51">
        <f t="shared" si="764"/>
        <v>1.0416666664241347E-2</v>
      </c>
      <c r="M5916" s="31" t="str">
        <f t="shared" si="765"/>
        <v>TRUE</v>
      </c>
      <c r="N5916" s="31" t="s">
        <v>41</v>
      </c>
      <c r="O5916" s="29" t="s">
        <v>1856</v>
      </c>
      <c r="P5916"/>
      <c r="Q5916"/>
      <c r="R5916"/>
      <c r="S5916"/>
      <c r="T5916"/>
      <c r="U5916"/>
      <c r="V5916"/>
      <c r="W5916"/>
    </row>
    <row r="5917" spans="1:23" ht="27" customHeight="1" thickBot="1" x14ac:dyDescent="0.3">
      <c r="A5917" s="97">
        <v>21396</v>
      </c>
      <c r="B5917" s="74">
        <v>6199</v>
      </c>
      <c r="C5917" s="75" t="s">
        <v>98</v>
      </c>
      <c r="D5917" s="76">
        <v>43812.847222222219</v>
      </c>
      <c r="E5917" s="74" t="s">
        <v>39</v>
      </c>
      <c r="F5917" s="33">
        <v>43812.70208333333</v>
      </c>
      <c r="G5917" s="51">
        <f t="shared" si="758"/>
        <v>0.14513888888905058</v>
      </c>
      <c r="H5917" s="31" t="str">
        <f t="shared" si="759"/>
        <v>ACCEPTABLE</v>
      </c>
      <c r="J5917" s="33">
        <v>43812.84097222222</v>
      </c>
      <c r="K5917" s="33">
        <v>43812.847222222219</v>
      </c>
      <c r="L5917" s="51">
        <f t="shared" si="764"/>
        <v>6.2499999985448085E-3</v>
      </c>
      <c r="M5917" s="31" t="str">
        <f t="shared" si="765"/>
        <v>TRUE</v>
      </c>
      <c r="N5917" s="31" t="s">
        <v>39</v>
      </c>
      <c r="O5917" s="29" t="s">
        <v>54</v>
      </c>
      <c r="P5917"/>
      <c r="Q5917"/>
      <c r="R5917"/>
      <c r="S5917"/>
      <c r="T5917"/>
      <c r="U5917"/>
      <c r="V5917"/>
      <c r="W5917"/>
    </row>
    <row r="5918" spans="1:23" ht="27" customHeight="1" thickBot="1" x14ac:dyDescent="0.3">
      <c r="A5918" s="98">
        <v>21397</v>
      </c>
      <c r="B5918" s="78">
        <v>6200</v>
      </c>
      <c r="C5918" s="79" t="s">
        <v>1997</v>
      </c>
      <c r="D5918" s="80">
        <v>43813.340277777781</v>
      </c>
      <c r="E5918" s="78" t="s">
        <v>41</v>
      </c>
      <c r="F5918" s="33">
        <v>43813.23541666667</v>
      </c>
      <c r="G5918" s="51">
        <f t="shared" si="758"/>
        <v>0.10486111111094942</v>
      </c>
      <c r="H5918" s="31" t="str">
        <f t="shared" si="759"/>
        <v>ACCEPTABLE</v>
      </c>
      <c r="J5918" s="33">
        <v>43813.341666666667</v>
      </c>
      <c r="K5918" s="33">
        <v>43813.348611111112</v>
      </c>
      <c r="L5918" s="51">
        <f t="shared" si="764"/>
        <v>6.9444444452528842E-3</v>
      </c>
      <c r="M5918" s="31" t="str">
        <f t="shared" si="765"/>
        <v>TRUE</v>
      </c>
      <c r="N5918" s="31" t="s">
        <v>41</v>
      </c>
      <c r="O5918" s="29" t="s">
        <v>2630</v>
      </c>
      <c r="P5918"/>
      <c r="Q5918"/>
      <c r="R5918"/>
      <c r="S5918"/>
      <c r="T5918"/>
      <c r="U5918"/>
      <c r="V5918"/>
      <c r="W5918"/>
    </row>
    <row r="5919" spans="1:23" ht="27" customHeight="1" thickBot="1" x14ac:dyDescent="0.3">
      <c r="A5919" s="98">
        <v>21396</v>
      </c>
      <c r="B5919" s="78">
        <v>6201</v>
      </c>
      <c r="C5919" s="79" t="s">
        <v>2521</v>
      </c>
      <c r="D5919" s="80">
        <v>43813.375</v>
      </c>
      <c r="E5919" s="78" t="s">
        <v>39</v>
      </c>
      <c r="F5919" s="33">
        <v>43813.23541666667</v>
      </c>
      <c r="G5919" s="51">
        <f t="shared" si="758"/>
        <v>0.13958333332993789</v>
      </c>
      <c r="H5919" s="31" t="str">
        <f t="shared" si="759"/>
        <v>ACCEPTABLE</v>
      </c>
      <c r="J5919" s="33">
        <v>43813.385416666664</v>
      </c>
      <c r="K5919" s="33">
        <v>43813.396527777775</v>
      </c>
      <c r="L5919" s="51">
        <f t="shared" si="764"/>
        <v>1.1111111110949423E-2</v>
      </c>
      <c r="M5919" s="31" t="str">
        <f t="shared" si="765"/>
        <v>TRUE</v>
      </c>
      <c r="N5919" s="31" t="s">
        <v>39</v>
      </c>
      <c r="O5919" s="29" t="s">
        <v>2631</v>
      </c>
      <c r="P5919"/>
      <c r="Q5919"/>
      <c r="R5919"/>
      <c r="S5919"/>
      <c r="T5919"/>
      <c r="U5919"/>
      <c r="V5919"/>
      <c r="W5919"/>
    </row>
    <row r="5920" spans="1:23" ht="27" customHeight="1" thickBot="1" x14ac:dyDescent="0.3">
      <c r="A5920" s="97">
        <v>21399</v>
      </c>
      <c r="B5920" s="74">
        <v>6202</v>
      </c>
      <c r="C5920" s="75" t="s">
        <v>2314</v>
      </c>
      <c r="D5920" s="76">
        <v>43813.569444444445</v>
      </c>
      <c r="E5920" s="74" t="s">
        <v>41</v>
      </c>
      <c r="F5920" s="33">
        <v>43813.397222222222</v>
      </c>
      <c r="G5920" s="51">
        <f t="shared" si="758"/>
        <v>0.17222222222335404</v>
      </c>
      <c r="H5920" s="31" t="str">
        <f t="shared" si="759"/>
        <v>ACCEPTABLE</v>
      </c>
      <c r="J5920" s="33">
        <v>43813.541666666664</v>
      </c>
      <c r="K5920" s="33">
        <v>43813.552083333336</v>
      </c>
      <c r="L5920" s="51">
        <f t="shared" si="764"/>
        <v>1.0416666671517305E-2</v>
      </c>
      <c r="M5920" s="31" t="str">
        <f t="shared" si="765"/>
        <v>TRUE</v>
      </c>
      <c r="N5920" s="31" t="s">
        <v>41</v>
      </c>
      <c r="O5920" s="29" t="s">
        <v>2632</v>
      </c>
      <c r="P5920"/>
      <c r="Q5920"/>
      <c r="R5920"/>
      <c r="S5920"/>
      <c r="T5920"/>
      <c r="U5920"/>
      <c r="V5920"/>
      <c r="W5920"/>
    </row>
    <row r="5921" spans="1:23" ht="27" customHeight="1" thickBot="1" x14ac:dyDescent="0.3">
      <c r="A5921" s="97">
        <v>21399</v>
      </c>
      <c r="B5921" s="74">
        <v>6203</v>
      </c>
      <c r="C5921" s="75" t="s">
        <v>2314</v>
      </c>
      <c r="D5921" s="76">
        <v>43813.59375</v>
      </c>
      <c r="E5921" s="74" t="s">
        <v>39</v>
      </c>
      <c r="F5921" s="33">
        <v>43813.397222222222</v>
      </c>
      <c r="G5921" s="51">
        <f t="shared" si="758"/>
        <v>0.19652777777810115</v>
      </c>
      <c r="H5921" s="31" t="str">
        <f t="shared" si="759"/>
        <v>ACCEPTABLE</v>
      </c>
      <c r="J5921" s="33">
        <v>43813.561805555553</v>
      </c>
      <c r="K5921" s="33">
        <v>43813.573611111111</v>
      </c>
      <c r="L5921" s="51">
        <f t="shared" si="764"/>
        <v>1.1805555557657499E-2</v>
      </c>
      <c r="M5921" s="31" t="str">
        <f t="shared" si="765"/>
        <v>TRUE</v>
      </c>
      <c r="N5921" s="31" t="s">
        <v>39</v>
      </c>
      <c r="O5921" s="29" t="s">
        <v>2633</v>
      </c>
      <c r="P5921"/>
      <c r="Q5921"/>
      <c r="R5921"/>
      <c r="S5921"/>
      <c r="T5921"/>
      <c r="U5921"/>
      <c r="V5921"/>
      <c r="W5921"/>
    </row>
    <row r="5922" spans="1:23" ht="27" customHeight="1" thickBot="1" x14ac:dyDescent="0.3">
      <c r="A5922" s="97">
        <v>21397</v>
      </c>
      <c r="B5922" s="74">
        <v>6204</v>
      </c>
      <c r="C5922" s="75" t="s">
        <v>51</v>
      </c>
      <c r="D5922" s="76">
        <v>43814.402777777781</v>
      </c>
      <c r="E5922" s="74" t="s">
        <v>41</v>
      </c>
      <c r="F5922" s="33">
        <v>43814.353472222225</v>
      </c>
      <c r="G5922" s="51">
        <f t="shared" si="758"/>
        <v>4.9305555556202307E-2</v>
      </c>
      <c r="H5922" s="31" t="str">
        <f t="shared" si="759"/>
        <v>ACCEPTABLE</v>
      </c>
      <c r="J5922" s="33">
        <v>43814.402777777781</v>
      </c>
      <c r="K5922" s="33">
        <v>43814.411805555559</v>
      </c>
      <c r="L5922" s="51">
        <f t="shared" si="764"/>
        <v>9.0277777781011537E-3</v>
      </c>
      <c r="M5922" s="31" t="str">
        <f t="shared" si="765"/>
        <v>TRUE</v>
      </c>
      <c r="N5922" s="31" t="s">
        <v>41</v>
      </c>
      <c r="O5922" s="29" t="s">
        <v>405</v>
      </c>
      <c r="P5922"/>
      <c r="Q5922"/>
      <c r="R5922"/>
      <c r="S5922"/>
      <c r="T5922"/>
      <c r="U5922"/>
      <c r="V5922"/>
      <c r="W5922"/>
    </row>
    <row r="5923" spans="1:23" ht="27" customHeight="1" thickBot="1" x14ac:dyDescent="0.3">
      <c r="A5923" s="97">
        <v>21397</v>
      </c>
      <c r="B5923" s="74">
        <v>6205</v>
      </c>
      <c r="C5923" s="75" t="s">
        <v>1997</v>
      </c>
      <c r="D5923" s="76">
        <v>43814.430555555555</v>
      </c>
      <c r="E5923" s="74" t="s">
        <v>39</v>
      </c>
      <c r="F5923" s="33">
        <v>43814.353472222225</v>
      </c>
      <c r="G5923" s="51">
        <f t="shared" si="758"/>
        <v>7.7083333329937886E-2</v>
      </c>
      <c r="H5923" s="31" t="str">
        <f t="shared" si="759"/>
        <v>ACCEPTABLE</v>
      </c>
      <c r="J5923" s="33">
        <v>43814.430555555555</v>
      </c>
      <c r="K5923" s="33">
        <v>43814.440972222219</v>
      </c>
      <c r="L5923" s="51">
        <f t="shared" ref="L5923:L5929" si="766">IF(OR(K5923="",J5923=""), "Incomplete Data", K5923-J5923)</f>
        <v>1.0416666664241347E-2</v>
      </c>
      <c r="M5923" s="31" t="str">
        <f t="shared" ref="M5923:M5929" si="767">_xlfn.IFS(OR(J5923=0,K5923=0,L5923=""), "Incomplete Data", OR(L5923&gt;$M$5,L5923&lt;-$M$5),"FALSE",  OR(L5923&lt;=$M$5,L5923&gt;-$M$5), "TRUE")</f>
        <v>TRUE</v>
      </c>
      <c r="N5923" s="31" t="s">
        <v>39</v>
      </c>
      <c r="O5923" s="29" t="s">
        <v>1841</v>
      </c>
      <c r="P5923"/>
      <c r="Q5923"/>
      <c r="R5923"/>
      <c r="S5923"/>
      <c r="T5923"/>
      <c r="U5923"/>
      <c r="V5923"/>
      <c r="W5923"/>
    </row>
    <row r="5924" spans="1:23" ht="27" customHeight="1" thickBot="1" x14ac:dyDescent="0.3">
      <c r="A5924" s="97">
        <v>21398</v>
      </c>
      <c r="B5924" s="74">
        <v>6206</v>
      </c>
      <c r="C5924" s="75" t="s">
        <v>1997</v>
      </c>
      <c r="D5924" s="76">
        <v>43814.486111111109</v>
      </c>
      <c r="E5924" s="74" t="s">
        <v>41</v>
      </c>
      <c r="F5924" s="33">
        <v>43814.353472222225</v>
      </c>
      <c r="G5924" s="51">
        <f t="shared" si="758"/>
        <v>0.132638888884685</v>
      </c>
      <c r="H5924" s="31" t="str">
        <f t="shared" si="759"/>
        <v>ACCEPTABLE</v>
      </c>
      <c r="J5924" s="33">
        <v>43814.477777777778</v>
      </c>
      <c r="K5924" s="33">
        <v>43814.491666666669</v>
      </c>
      <c r="L5924" s="51">
        <f t="shared" si="766"/>
        <v>1.3888888890505768E-2</v>
      </c>
      <c r="M5924" s="31" t="str">
        <f t="shared" si="767"/>
        <v>TRUE</v>
      </c>
      <c r="N5924" s="31" t="s">
        <v>41</v>
      </c>
      <c r="O5924" s="29" t="s">
        <v>2634</v>
      </c>
      <c r="P5924"/>
      <c r="Q5924"/>
      <c r="R5924"/>
      <c r="S5924"/>
      <c r="T5924"/>
      <c r="U5924"/>
      <c r="V5924"/>
      <c r="W5924"/>
    </row>
    <row r="5925" spans="1:23" ht="27" customHeight="1" thickBot="1" x14ac:dyDescent="0.3">
      <c r="A5925" s="97">
        <v>21398</v>
      </c>
      <c r="B5925" s="74">
        <v>6207</v>
      </c>
      <c r="C5925" s="75" t="s">
        <v>51</v>
      </c>
      <c r="D5925" s="76">
        <v>43814.513888888891</v>
      </c>
      <c r="E5925" s="74" t="s">
        <v>39</v>
      </c>
      <c r="F5925" s="33">
        <v>43814.353472222225</v>
      </c>
      <c r="G5925" s="51">
        <f t="shared" si="758"/>
        <v>0.16041666666569654</v>
      </c>
      <c r="H5925" s="31" t="str">
        <f t="shared" si="759"/>
        <v>ACCEPTABLE</v>
      </c>
      <c r="J5925" s="33">
        <v>43814.500694444447</v>
      </c>
      <c r="K5925" s="33">
        <v>43814.512499999997</v>
      </c>
      <c r="L5925" s="51">
        <f t="shared" si="766"/>
        <v>1.1805555550381541E-2</v>
      </c>
      <c r="M5925" s="31" t="str">
        <f t="shared" si="767"/>
        <v>TRUE</v>
      </c>
      <c r="N5925" s="31" t="s">
        <v>39</v>
      </c>
      <c r="O5925" s="29" t="s">
        <v>2635</v>
      </c>
      <c r="P5925"/>
      <c r="Q5925"/>
      <c r="R5925"/>
      <c r="S5925"/>
      <c r="T5925"/>
      <c r="U5925"/>
      <c r="V5925"/>
      <c r="W5925"/>
    </row>
    <row r="5926" spans="1:23" ht="27" customHeight="1" thickBot="1" x14ac:dyDescent="0.3">
      <c r="A5926" s="98">
        <v>21400</v>
      </c>
      <c r="B5926" s="78">
        <v>6208</v>
      </c>
      <c r="C5926" s="79" t="s">
        <v>43</v>
      </c>
      <c r="D5926" s="80">
        <v>43814.694444444445</v>
      </c>
      <c r="E5926" s="78" t="s">
        <v>41</v>
      </c>
      <c r="F5926" s="33">
        <v>43814.353472222225</v>
      </c>
      <c r="G5926" s="51">
        <f t="shared" si="758"/>
        <v>0.34097222222044365</v>
      </c>
      <c r="H5926" s="31" t="str">
        <f t="shared" si="759"/>
        <v>ACCEPTABLE</v>
      </c>
      <c r="J5926" s="33">
        <v>43814.689583333333</v>
      </c>
      <c r="K5926" s="33">
        <v>43814.699305555558</v>
      </c>
      <c r="L5926" s="51">
        <f t="shared" si="766"/>
        <v>9.7222222248092294E-3</v>
      </c>
      <c r="M5926" s="31" t="str">
        <f t="shared" si="767"/>
        <v>TRUE</v>
      </c>
      <c r="N5926" s="31" t="s">
        <v>41</v>
      </c>
      <c r="O5926" s="29" t="s">
        <v>398</v>
      </c>
      <c r="P5926"/>
      <c r="Q5926"/>
      <c r="R5926"/>
      <c r="S5926"/>
      <c r="T5926"/>
      <c r="U5926"/>
      <c r="V5926"/>
      <c r="W5926"/>
    </row>
    <row r="5927" spans="1:23" ht="27" customHeight="1" thickBot="1" x14ac:dyDescent="0.3">
      <c r="A5927" s="98">
        <v>21400</v>
      </c>
      <c r="B5927" s="78">
        <v>6209</v>
      </c>
      <c r="C5927" s="79" t="s">
        <v>43</v>
      </c>
      <c r="D5927" s="80">
        <v>43814.75</v>
      </c>
      <c r="E5927" s="78" t="s">
        <v>39</v>
      </c>
      <c r="F5927" s="33">
        <v>43814.353472222225</v>
      </c>
      <c r="G5927" s="51">
        <f t="shared" si="758"/>
        <v>0.39652777777519077</v>
      </c>
      <c r="H5927" s="31" t="str">
        <f t="shared" si="759"/>
        <v>ACCEPTABLE</v>
      </c>
      <c r="J5927" s="33">
        <v>43814.754166666666</v>
      </c>
      <c r="K5927" s="33">
        <v>43814.762499999997</v>
      </c>
      <c r="L5927" s="51">
        <f t="shared" si="766"/>
        <v>8.333333331393078E-3</v>
      </c>
      <c r="M5927" s="31" t="str">
        <f t="shared" si="767"/>
        <v>TRUE</v>
      </c>
      <c r="N5927" s="31" t="s">
        <v>39</v>
      </c>
      <c r="O5927" s="29" t="s">
        <v>398</v>
      </c>
      <c r="P5927"/>
      <c r="Q5927"/>
      <c r="R5927"/>
      <c r="S5927"/>
      <c r="T5927"/>
      <c r="U5927"/>
      <c r="V5927"/>
      <c r="W5927"/>
    </row>
    <row r="5928" spans="1:23" ht="27" customHeight="1" thickBot="1" x14ac:dyDescent="0.3">
      <c r="A5928" s="98">
        <v>21400</v>
      </c>
      <c r="B5928" s="78">
        <v>6210</v>
      </c>
      <c r="C5928" s="79" t="s">
        <v>43</v>
      </c>
      <c r="D5928" s="80">
        <v>43815.3125</v>
      </c>
      <c r="E5928" s="78" t="s">
        <v>41</v>
      </c>
      <c r="F5928" s="33">
        <v>43815.299305555556</v>
      </c>
      <c r="G5928" s="51">
        <f t="shared" si="758"/>
        <v>1.3194444443797693E-2</v>
      </c>
      <c r="H5928" s="31" t="str">
        <f t="shared" si="759"/>
        <v>TOO LATE</v>
      </c>
      <c r="J5928" s="33">
        <v>43815.3125</v>
      </c>
      <c r="K5928" s="33">
        <v>43815.320833333331</v>
      </c>
      <c r="L5928" s="51">
        <f t="shared" si="766"/>
        <v>8.333333331393078E-3</v>
      </c>
      <c r="M5928" s="31" t="str">
        <f t="shared" si="767"/>
        <v>TRUE</v>
      </c>
      <c r="N5928" s="31" t="s">
        <v>41</v>
      </c>
      <c r="O5928" s="29" t="s">
        <v>398</v>
      </c>
      <c r="P5928"/>
      <c r="Q5928"/>
      <c r="R5928"/>
      <c r="S5928"/>
      <c r="T5928"/>
      <c r="U5928"/>
      <c r="V5928"/>
      <c r="W5928"/>
    </row>
    <row r="5929" spans="1:23" ht="27" customHeight="1" thickBot="1" x14ac:dyDescent="0.3">
      <c r="A5929" s="98">
        <v>21400</v>
      </c>
      <c r="B5929" s="78">
        <v>6211</v>
      </c>
      <c r="C5929" s="79" t="s">
        <v>2314</v>
      </c>
      <c r="D5929" s="80">
        <v>43815.336805555555</v>
      </c>
      <c r="E5929" s="78" t="s">
        <v>39</v>
      </c>
      <c r="F5929" s="33">
        <v>43815.299305555556</v>
      </c>
      <c r="G5929" s="51">
        <f t="shared" si="758"/>
        <v>3.7499999998544808E-2</v>
      </c>
      <c r="H5929" s="31" t="str">
        <f t="shared" si="759"/>
        <v>TOO LATE</v>
      </c>
      <c r="J5929" s="33">
        <v>43815.336805555555</v>
      </c>
      <c r="K5929" s="33">
        <v>43815.34652777778</v>
      </c>
      <c r="L5929" s="51">
        <f t="shared" si="766"/>
        <v>9.7222222248092294E-3</v>
      </c>
      <c r="M5929" s="31" t="str">
        <f t="shared" si="767"/>
        <v>TRUE</v>
      </c>
      <c r="N5929" s="31" t="s">
        <v>39</v>
      </c>
      <c r="O5929" s="29" t="s">
        <v>2636</v>
      </c>
      <c r="P5929"/>
      <c r="Q5929"/>
      <c r="R5929"/>
      <c r="S5929"/>
      <c r="T5929"/>
      <c r="U5929"/>
      <c r="V5929"/>
      <c r="W5929"/>
    </row>
    <row r="5930" spans="1:23" ht="27" customHeight="1" thickBot="1" x14ac:dyDescent="0.3">
      <c r="A5930" s="97">
        <v>21401</v>
      </c>
      <c r="B5930" s="74">
        <v>6212</v>
      </c>
      <c r="C5930" s="75" t="s">
        <v>1997</v>
      </c>
      <c r="D5930" s="76">
        <v>43815.475694444445</v>
      </c>
      <c r="E5930" s="74" t="s">
        <v>41</v>
      </c>
      <c r="F5930" s="33">
        <v>43815.299305555556</v>
      </c>
      <c r="G5930" s="51">
        <f t="shared" si="758"/>
        <v>0.17638888888905058</v>
      </c>
      <c r="H5930" s="31" t="str">
        <f t="shared" si="759"/>
        <v>ACCEPTABLE</v>
      </c>
      <c r="J5930" s="33">
        <v>43815.470138888886</v>
      </c>
      <c r="K5930" s="33">
        <v>43815.480555555558</v>
      </c>
      <c r="L5930" s="51">
        <f t="shared" ref="L5930:L5937" si="768">IF(OR(K5930="",J5930=""), "Incomplete Data", K5930-J5930)</f>
        <v>1.0416666671517305E-2</v>
      </c>
      <c r="M5930" s="31" t="str">
        <f t="shared" ref="M5930:M5937" si="769">_xlfn.IFS(OR(J5930=0,K5930=0,L5930=""), "Incomplete Data", OR(L5930&gt;$M$5,L5930&lt;-$M$5),"FALSE",  OR(L5930&lt;=$M$5,L5930&gt;-$M$5), "TRUE")</f>
        <v>TRUE</v>
      </c>
      <c r="N5930" s="31" t="s">
        <v>41</v>
      </c>
      <c r="O5930" s="29" t="s">
        <v>2637</v>
      </c>
      <c r="P5930"/>
      <c r="Q5930"/>
      <c r="R5930"/>
      <c r="S5930"/>
      <c r="T5930"/>
      <c r="U5930"/>
      <c r="V5930"/>
      <c r="W5930"/>
    </row>
    <row r="5931" spans="1:23" ht="27" customHeight="1" thickBot="1" x14ac:dyDescent="0.3">
      <c r="A5931" s="97">
        <v>21401</v>
      </c>
      <c r="B5931" s="74">
        <v>6213</v>
      </c>
      <c r="C5931" s="75" t="s">
        <v>51</v>
      </c>
      <c r="D5931" s="76">
        <v>43815.506944444445</v>
      </c>
      <c r="E5931" s="74" t="s">
        <v>39</v>
      </c>
      <c r="F5931" s="33">
        <v>43815.299305555556</v>
      </c>
      <c r="G5931" s="51">
        <f t="shared" si="758"/>
        <v>0.20763888888905058</v>
      </c>
      <c r="H5931" s="31" t="str">
        <f t="shared" si="759"/>
        <v>ACCEPTABLE</v>
      </c>
      <c r="J5931" s="33">
        <v>43815.507638888892</v>
      </c>
      <c r="K5931" s="33">
        <v>43815.515972222223</v>
      </c>
      <c r="L5931" s="51">
        <f t="shared" si="768"/>
        <v>8.333333331393078E-3</v>
      </c>
      <c r="M5931" s="31" t="str">
        <f t="shared" si="769"/>
        <v>TRUE</v>
      </c>
      <c r="N5931" s="31" t="s">
        <v>39</v>
      </c>
      <c r="O5931" s="29" t="s">
        <v>821</v>
      </c>
      <c r="P5931"/>
      <c r="Q5931"/>
      <c r="R5931"/>
      <c r="S5931"/>
      <c r="T5931"/>
      <c r="U5931"/>
      <c r="V5931"/>
      <c r="W5931"/>
    </row>
    <row r="5932" spans="1:23" ht="27" customHeight="1" thickBot="1" x14ac:dyDescent="0.3">
      <c r="A5932" s="97">
        <v>21398</v>
      </c>
      <c r="B5932" s="74">
        <v>6214</v>
      </c>
      <c r="C5932" s="75" t="s">
        <v>1997</v>
      </c>
      <c r="D5932" s="76">
        <v>43815.611111111109</v>
      </c>
      <c r="E5932" s="74" t="s">
        <v>41</v>
      </c>
      <c r="F5932" s="33">
        <v>43815.299305555556</v>
      </c>
      <c r="G5932" s="51">
        <f t="shared" si="758"/>
        <v>0.31180555555329192</v>
      </c>
      <c r="H5932" s="31" t="str">
        <f t="shared" si="759"/>
        <v>ACCEPTABLE</v>
      </c>
      <c r="J5932" s="33">
        <v>43815.611805555556</v>
      </c>
      <c r="K5932" s="33">
        <v>43815.620138888888</v>
      </c>
      <c r="L5932" s="51">
        <f t="shared" si="768"/>
        <v>8.333333331393078E-3</v>
      </c>
      <c r="M5932" s="31" t="str">
        <f t="shared" si="769"/>
        <v>TRUE</v>
      </c>
      <c r="N5932" s="31" t="s">
        <v>41</v>
      </c>
      <c r="O5932" s="29" t="s">
        <v>422</v>
      </c>
      <c r="P5932"/>
      <c r="Q5932"/>
      <c r="R5932"/>
      <c r="S5932"/>
      <c r="T5932"/>
      <c r="U5932"/>
      <c r="V5932"/>
      <c r="W5932"/>
    </row>
    <row r="5933" spans="1:23" ht="27" customHeight="1" thickBot="1" x14ac:dyDescent="0.3">
      <c r="A5933" s="97">
        <v>21398</v>
      </c>
      <c r="B5933" s="74">
        <v>6215</v>
      </c>
      <c r="C5933" s="75" t="s">
        <v>51</v>
      </c>
      <c r="D5933" s="76">
        <v>43815.638888888891</v>
      </c>
      <c r="E5933" s="74" t="s">
        <v>39</v>
      </c>
      <c r="F5933" s="33">
        <v>43815.299305555556</v>
      </c>
      <c r="G5933" s="51">
        <f t="shared" si="758"/>
        <v>0.33958333333430346</v>
      </c>
      <c r="H5933" s="31" t="str">
        <f t="shared" si="759"/>
        <v>ACCEPTABLE</v>
      </c>
      <c r="J5933" s="33">
        <v>43815.645138888889</v>
      </c>
      <c r="K5933" s="33">
        <v>43815.65625</v>
      </c>
      <c r="L5933" s="51">
        <f t="shared" si="768"/>
        <v>1.1111111110949423E-2</v>
      </c>
      <c r="M5933" s="31" t="str">
        <f t="shared" si="769"/>
        <v>TRUE</v>
      </c>
      <c r="N5933" s="31" t="s">
        <v>39</v>
      </c>
      <c r="O5933" s="29" t="s">
        <v>436</v>
      </c>
      <c r="P5933"/>
      <c r="Q5933"/>
      <c r="R5933"/>
      <c r="S5933"/>
      <c r="T5933"/>
      <c r="U5933"/>
      <c r="V5933"/>
      <c r="W5933"/>
    </row>
    <row r="5934" spans="1:23" ht="27" customHeight="1" thickBot="1" x14ac:dyDescent="0.3">
      <c r="A5934" s="97">
        <v>21401</v>
      </c>
      <c r="B5934" s="74">
        <v>6216</v>
      </c>
      <c r="C5934" s="75" t="s">
        <v>178</v>
      </c>
      <c r="D5934" s="76">
        <v>43815.975694444445</v>
      </c>
      <c r="E5934" s="74" t="s">
        <v>41</v>
      </c>
      <c r="F5934" s="33">
        <v>43815.729166666664</v>
      </c>
      <c r="G5934" s="51">
        <f t="shared" si="758"/>
        <v>0.24652777778101154</v>
      </c>
      <c r="H5934" s="31" t="str">
        <f t="shared" si="759"/>
        <v>ACCEPTABLE</v>
      </c>
      <c r="J5934" s="33">
        <v>43815.982638888891</v>
      </c>
      <c r="K5934" s="33">
        <v>43815.991666666669</v>
      </c>
      <c r="L5934" s="51">
        <f t="shared" si="768"/>
        <v>9.0277777781011537E-3</v>
      </c>
      <c r="M5934" s="31" t="str">
        <f t="shared" si="769"/>
        <v>TRUE</v>
      </c>
      <c r="N5934" s="31" t="s">
        <v>41</v>
      </c>
      <c r="O5934" s="29" t="s">
        <v>542</v>
      </c>
      <c r="P5934"/>
      <c r="Q5934"/>
      <c r="R5934"/>
      <c r="S5934"/>
      <c r="T5934"/>
      <c r="U5934"/>
      <c r="V5934"/>
      <c r="W5934"/>
    </row>
    <row r="5935" spans="1:23" ht="27" customHeight="1" thickBot="1" x14ac:dyDescent="0.3">
      <c r="A5935" s="97">
        <v>21401</v>
      </c>
      <c r="B5935" s="74">
        <v>6217</v>
      </c>
      <c r="C5935" s="75" t="s">
        <v>178</v>
      </c>
      <c r="D5935" s="76">
        <v>43816.020833333336</v>
      </c>
      <c r="E5935" s="74" t="s">
        <v>39</v>
      </c>
      <c r="F5935" s="33">
        <v>43815.729166666664</v>
      </c>
      <c r="G5935" s="51">
        <f t="shared" si="758"/>
        <v>0.29166666667151731</v>
      </c>
      <c r="H5935" s="31" t="str">
        <f t="shared" si="759"/>
        <v>ACCEPTABLE</v>
      </c>
      <c r="J5935" s="33">
        <v>43816.038194444445</v>
      </c>
      <c r="K5935" s="33">
        <v>43816.047222222223</v>
      </c>
      <c r="L5935" s="51">
        <f t="shared" si="768"/>
        <v>9.0277777781011537E-3</v>
      </c>
      <c r="M5935" s="31" t="str">
        <f t="shared" si="769"/>
        <v>TRUE</v>
      </c>
      <c r="N5935" s="31" t="s">
        <v>39</v>
      </c>
      <c r="O5935" s="29" t="s">
        <v>542</v>
      </c>
      <c r="P5935"/>
      <c r="Q5935"/>
      <c r="R5935"/>
      <c r="S5935"/>
      <c r="T5935"/>
      <c r="U5935"/>
      <c r="V5935"/>
      <c r="W5935"/>
    </row>
    <row r="5936" spans="1:23" ht="27" customHeight="1" thickBot="1" x14ac:dyDescent="0.3">
      <c r="A5936" s="98">
        <v>21403</v>
      </c>
      <c r="B5936" s="78">
        <v>6220</v>
      </c>
      <c r="C5936" s="79" t="s">
        <v>2372</v>
      </c>
      <c r="D5936" s="80">
        <v>43818.361111111109</v>
      </c>
      <c r="E5936" s="78" t="s">
        <v>41</v>
      </c>
      <c r="F5936" s="33">
        <v>43818.286805555559</v>
      </c>
      <c r="G5936" s="51">
        <f t="shared" si="758"/>
        <v>7.4305555550381541E-2</v>
      </c>
      <c r="H5936" s="31" t="str">
        <f t="shared" si="759"/>
        <v>ACCEPTABLE</v>
      </c>
      <c r="J5936" s="33">
        <v>43818.338194444441</v>
      </c>
      <c r="K5936" s="33">
        <v>43818.349305555559</v>
      </c>
      <c r="L5936" s="51">
        <f t="shared" si="768"/>
        <v>1.1111111118225381E-2</v>
      </c>
      <c r="M5936" s="31" t="str">
        <f t="shared" si="769"/>
        <v>TRUE</v>
      </c>
      <c r="N5936" s="31" t="s">
        <v>41</v>
      </c>
      <c r="O5936" s="29" t="s">
        <v>1828</v>
      </c>
      <c r="P5936"/>
      <c r="Q5936"/>
      <c r="R5936"/>
      <c r="S5936"/>
      <c r="T5936"/>
      <c r="U5936"/>
      <c r="V5936"/>
      <c r="W5936"/>
    </row>
    <row r="5937" spans="1:23" ht="27" customHeight="1" thickBot="1" x14ac:dyDescent="0.3">
      <c r="A5937" s="98">
        <v>21403</v>
      </c>
      <c r="B5937" s="78">
        <v>6221</v>
      </c>
      <c r="C5937" s="79" t="s">
        <v>98</v>
      </c>
      <c r="D5937" s="80">
        <v>43818.395833333336</v>
      </c>
      <c r="E5937" s="78" t="s">
        <v>39</v>
      </c>
      <c r="F5937" s="33">
        <v>43818.286805555559</v>
      </c>
      <c r="G5937" s="51">
        <f t="shared" si="758"/>
        <v>0.10902777777664596</v>
      </c>
      <c r="H5937" s="31" t="str">
        <f t="shared" si="759"/>
        <v>ACCEPTABLE</v>
      </c>
      <c r="J5937" s="33">
        <v>43818.37777777778</v>
      </c>
      <c r="K5937" s="33">
        <v>43818.386111111111</v>
      </c>
      <c r="L5937" s="51">
        <f t="shared" si="768"/>
        <v>8.333333331393078E-3</v>
      </c>
      <c r="M5937" s="31" t="str">
        <f t="shared" si="769"/>
        <v>TRUE</v>
      </c>
      <c r="N5937" s="31" t="s">
        <v>39</v>
      </c>
      <c r="O5937" s="29" t="s">
        <v>398</v>
      </c>
      <c r="P5937"/>
      <c r="Q5937"/>
      <c r="R5937"/>
      <c r="S5937"/>
      <c r="T5937"/>
      <c r="U5937"/>
      <c r="V5937"/>
      <c r="W5937"/>
    </row>
    <row r="5938" spans="1:23" ht="27" customHeight="1" thickBot="1" x14ac:dyDescent="0.3">
      <c r="A5938" s="98">
        <v>21401</v>
      </c>
      <c r="B5938" s="78">
        <v>6222</v>
      </c>
      <c r="C5938" s="79" t="s">
        <v>99</v>
      </c>
      <c r="D5938" s="80">
        <v>43818.652777777781</v>
      </c>
      <c r="E5938" s="78" t="s">
        <v>41</v>
      </c>
      <c r="F5938" s="33">
        <v>43818.518055555556</v>
      </c>
      <c r="G5938" s="51">
        <f t="shared" si="758"/>
        <v>0.13472222222480923</v>
      </c>
      <c r="H5938" s="31" t="str">
        <f t="shared" si="759"/>
        <v>ACCEPTABLE</v>
      </c>
      <c r="J5938" s="33">
        <v>43818.663194444445</v>
      </c>
      <c r="K5938" s="33">
        <v>43818.670138888891</v>
      </c>
      <c r="L5938" s="51">
        <f t="shared" ref="L5938:L5944" si="770">IF(OR(K5938="",J5938=""), "Incomplete Data", K5938-J5938)</f>
        <v>6.9444444452528842E-3</v>
      </c>
      <c r="M5938" s="31" t="str">
        <f t="shared" ref="M5938:M5944" si="771">_xlfn.IFS(OR(J5938=0,K5938=0,L5938=""), "Incomplete Data", OR(L5938&gt;$M$5,L5938&lt;-$M$5),"FALSE",  OR(L5938&lt;=$M$5,L5938&gt;-$M$5), "TRUE")</f>
        <v>TRUE</v>
      </c>
      <c r="N5938" s="31" t="s">
        <v>41</v>
      </c>
      <c r="O5938" s="29" t="s">
        <v>821</v>
      </c>
      <c r="P5938"/>
      <c r="Q5938"/>
      <c r="R5938"/>
      <c r="S5938"/>
      <c r="T5938"/>
      <c r="U5938"/>
      <c r="V5938"/>
      <c r="W5938"/>
    </row>
    <row r="5939" spans="1:23" ht="27" customHeight="1" thickBot="1" x14ac:dyDescent="0.3">
      <c r="A5939" s="98">
        <v>21401</v>
      </c>
      <c r="B5939" s="78">
        <v>6223</v>
      </c>
      <c r="C5939" s="79" t="s">
        <v>2290</v>
      </c>
      <c r="D5939" s="80">
        <v>43818.680555555555</v>
      </c>
      <c r="E5939" s="78" t="s">
        <v>39</v>
      </c>
      <c r="F5939" s="33">
        <v>43818.518055555556</v>
      </c>
      <c r="G5939" s="51">
        <f t="shared" si="758"/>
        <v>0.16249999999854481</v>
      </c>
      <c r="H5939" s="31" t="str">
        <f t="shared" si="759"/>
        <v>ACCEPTABLE</v>
      </c>
      <c r="J5939" s="33">
        <v>43818.689583333333</v>
      </c>
      <c r="K5939" s="33">
        <v>43818.7</v>
      </c>
      <c r="L5939" s="51">
        <f t="shared" si="770"/>
        <v>1.0416666664241347E-2</v>
      </c>
      <c r="M5939" s="31" t="str">
        <f t="shared" si="771"/>
        <v>TRUE</v>
      </c>
      <c r="N5939" s="31" t="s">
        <v>39</v>
      </c>
      <c r="O5939" s="29" t="s">
        <v>2638</v>
      </c>
      <c r="P5939"/>
      <c r="Q5939"/>
      <c r="R5939"/>
      <c r="S5939"/>
      <c r="T5939"/>
      <c r="U5939"/>
      <c r="V5939"/>
      <c r="W5939"/>
    </row>
    <row r="5940" spans="1:23" ht="27" customHeight="1" thickBot="1" x14ac:dyDescent="0.3">
      <c r="A5940" s="97">
        <v>21403</v>
      </c>
      <c r="B5940" s="74">
        <v>6224</v>
      </c>
      <c r="C5940" s="75" t="s">
        <v>98</v>
      </c>
      <c r="D5940" s="76">
        <v>43819.246527777781</v>
      </c>
      <c r="E5940" s="74" t="s">
        <v>41</v>
      </c>
      <c r="F5940" s="33">
        <v>43819.222222222219</v>
      </c>
      <c r="G5940" s="51">
        <f t="shared" ref="G5940:G5989" si="772">IF(D5940="","",D5940-F5940)</f>
        <v>2.4305555562023073E-2</v>
      </c>
      <c r="H5940" s="31" t="str">
        <f t="shared" ref="H5940:H5989" si="773">IF(D5940-F5940&lt;0,"TOO LATE",IF(G5940="","",IF(OR(DAY(D5940-F5940)&gt;1,AND(HOUR(D5940-F5940)&gt;HOUR("0:59"),(SIGN(D5940-F5940)=1))),"ACCEPTABLE","TOO LATE")))</f>
        <v>TOO LATE</v>
      </c>
      <c r="J5940" s="33">
        <v>43819.259722222225</v>
      </c>
      <c r="K5940" s="33">
        <v>43819.268055555556</v>
      </c>
      <c r="L5940" s="51">
        <f t="shared" si="770"/>
        <v>8.333333331393078E-3</v>
      </c>
      <c r="M5940" s="31" t="str">
        <f t="shared" si="771"/>
        <v>TRUE</v>
      </c>
      <c r="N5940" s="31" t="s">
        <v>41</v>
      </c>
      <c r="O5940" s="29" t="s">
        <v>398</v>
      </c>
      <c r="P5940"/>
      <c r="Q5940"/>
      <c r="R5940"/>
      <c r="S5940"/>
      <c r="T5940"/>
      <c r="U5940"/>
      <c r="V5940"/>
      <c r="W5940"/>
    </row>
    <row r="5941" spans="1:23" ht="27" customHeight="1" thickBot="1" x14ac:dyDescent="0.3">
      <c r="A5941" s="98">
        <v>21403</v>
      </c>
      <c r="B5941" s="78">
        <v>6225</v>
      </c>
      <c r="C5941" s="79" t="s">
        <v>2372</v>
      </c>
      <c r="D5941" s="80">
        <v>43819.274305555555</v>
      </c>
      <c r="E5941" s="78" t="s">
        <v>39</v>
      </c>
      <c r="F5941" s="33">
        <v>43819.222222222219</v>
      </c>
      <c r="G5941" s="51">
        <f t="shared" si="772"/>
        <v>5.2083333335758653E-2</v>
      </c>
      <c r="H5941" s="31" t="str">
        <f t="shared" si="773"/>
        <v>ACCEPTABLE</v>
      </c>
      <c r="J5941" s="33">
        <v>43819.274305555555</v>
      </c>
      <c r="K5941" s="33">
        <v>43819.285416666666</v>
      </c>
      <c r="L5941" s="51">
        <f t="shared" si="770"/>
        <v>1.1111111110949423E-2</v>
      </c>
      <c r="M5941" s="31" t="str">
        <f t="shared" si="771"/>
        <v>TRUE</v>
      </c>
      <c r="N5941" s="31" t="s">
        <v>39</v>
      </c>
      <c r="O5941" s="29" t="s">
        <v>2639</v>
      </c>
      <c r="P5941"/>
      <c r="Q5941"/>
      <c r="R5941"/>
      <c r="S5941"/>
      <c r="T5941"/>
      <c r="U5941"/>
      <c r="V5941"/>
      <c r="W5941"/>
    </row>
    <row r="5942" spans="1:23" ht="27" customHeight="1" thickBot="1" x14ac:dyDescent="0.3">
      <c r="A5942" s="98">
        <v>21404</v>
      </c>
      <c r="B5942" s="78">
        <v>6226</v>
      </c>
      <c r="C5942" s="79" t="s">
        <v>2119</v>
      </c>
      <c r="D5942" s="80">
        <v>43819.340277777781</v>
      </c>
      <c r="E5942" s="78" t="s">
        <v>41</v>
      </c>
      <c r="F5942" s="33">
        <v>43819.222222222219</v>
      </c>
      <c r="G5942" s="51">
        <f t="shared" si="772"/>
        <v>0.11805555556202307</v>
      </c>
      <c r="H5942" s="31" t="str">
        <f t="shared" si="773"/>
        <v>ACCEPTABLE</v>
      </c>
      <c r="J5942" s="33">
        <v>43819.34375</v>
      </c>
      <c r="K5942" s="33">
        <v>43819.35833333333</v>
      </c>
      <c r="L5942" s="51">
        <f t="shared" si="770"/>
        <v>1.4583333329937886E-2</v>
      </c>
      <c r="M5942" s="31" t="str">
        <f t="shared" si="771"/>
        <v>TRUE</v>
      </c>
      <c r="N5942" s="31" t="s">
        <v>41</v>
      </c>
      <c r="O5942" s="29" t="s">
        <v>2640</v>
      </c>
      <c r="P5942"/>
      <c r="Q5942"/>
      <c r="R5942"/>
      <c r="S5942"/>
      <c r="T5942"/>
      <c r="U5942"/>
      <c r="V5942"/>
      <c r="W5942"/>
    </row>
    <row r="5943" spans="1:23" ht="27" customHeight="1" thickBot="1" x14ac:dyDescent="0.3">
      <c r="A5943" s="98">
        <v>21405</v>
      </c>
      <c r="B5943" s="78">
        <v>6228</v>
      </c>
      <c r="C5943" s="79" t="s">
        <v>2641</v>
      </c>
      <c r="D5943" s="80">
        <v>43819.371527777781</v>
      </c>
      <c r="E5943" s="78" t="s">
        <v>41</v>
      </c>
      <c r="F5943" s="33">
        <v>43819.222222222219</v>
      </c>
      <c r="G5943" s="51">
        <f t="shared" si="772"/>
        <v>0.14930555556202307</v>
      </c>
      <c r="H5943" s="31" t="str">
        <f t="shared" si="773"/>
        <v>ACCEPTABLE</v>
      </c>
      <c r="J5943" s="33">
        <v>43819.368055555555</v>
      </c>
      <c r="K5943" s="33">
        <v>43819.378472222219</v>
      </c>
      <c r="L5943" s="51">
        <f t="shared" si="770"/>
        <v>1.0416666664241347E-2</v>
      </c>
      <c r="M5943" s="31" t="str">
        <f t="shared" si="771"/>
        <v>TRUE</v>
      </c>
      <c r="N5943" s="31" t="s">
        <v>41</v>
      </c>
      <c r="O5943" s="29" t="s">
        <v>2642</v>
      </c>
      <c r="P5943"/>
      <c r="Q5943"/>
      <c r="R5943"/>
      <c r="S5943"/>
      <c r="T5943"/>
      <c r="U5943"/>
      <c r="V5943"/>
      <c r="W5943"/>
    </row>
    <row r="5944" spans="1:23" ht="27" customHeight="1" thickBot="1" x14ac:dyDescent="0.3">
      <c r="A5944" s="98">
        <v>21405</v>
      </c>
      <c r="B5944" s="78">
        <v>6229</v>
      </c>
      <c r="C5944" s="79" t="s">
        <v>2372</v>
      </c>
      <c r="D5944" s="80">
        <v>43819.395833333336</v>
      </c>
      <c r="E5944" s="78" t="s">
        <v>39</v>
      </c>
      <c r="F5944" s="33">
        <v>43819.222222222219</v>
      </c>
      <c r="G5944" s="51">
        <f t="shared" si="772"/>
        <v>0.17361111111677019</v>
      </c>
      <c r="H5944" s="31" t="str">
        <f t="shared" si="773"/>
        <v>ACCEPTABLE</v>
      </c>
      <c r="J5944" s="33">
        <v>43819.388888888891</v>
      </c>
      <c r="K5944" s="33">
        <v>43819.4</v>
      </c>
      <c r="L5944" s="51">
        <f t="shared" si="770"/>
        <v>1.1111111110949423E-2</v>
      </c>
      <c r="M5944" s="31" t="str">
        <f t="shared" si="771"/>
        <v>TRUE</v>
      </c>
      <c r="N5944" s="31" t="s">
        <v>39</v>
      </c>
      <c r="O5944" s="29" t="s">
        <v>2643</v>
      </c>
      <c r="P5944"/>
      <c r="Q5944"/>
      <c r="R5944"/>
      <c r="S5944"/>
      <c r="T5944"/>
      <c r="U5944"/>
      <c r="V5944"/>
      <c r="W5944"/>
    </row>
    <row r="5945" spans="1:23" ht="27" customHeight="1" thickBot="1" x14ac:dyDescent="0.3">
      <c r="A5945" s="97">
        <v>21406</v>
      </c>
      <c r="B5945" s="74">
        <v>6230</v>
      </c>
      <c r="C5945" s="75" t="s">
        <v>2641</v>
      </c>
      <c r="D5945" s="76">
        <v>43819.527777777781</v>
      </c>
      <c r="E5945" s="74" t="s">
        <v>41</v>
      </c>
      <c r="F5945" s="33">
        <v>43819.222222222219</v>
      </c>
      <c r="G5945" s="51">
        <f t="shared" si="772"/>
        <v>0.30555555556202307</v>
      </c>
      <c r="H5945" s="31" t="str">
        <f t="shared" si="773"/>
        <v>ACCEPTABLE</v>
      </c>
      <c r="J5945" s="33">
        <v>43819.541666666664</v>
      </c>
      <c r="K5945" s="33">
        <v>43819.552083333336</v>
      </c>
      <c r="L5945" s="51">
        <f t="shared" ref="L5945:L5953" si="774">IF(OR(K5945="",J5945=""), "Incomplete Data", K5945-J5945)</f>
        <v>1.0416666671517305E-2</v>
      </c>
      <c r="M5945" s="31" t="str">
        <f t="shared" ref="M5945:M5953" si="775">_xlfn.IFS(OR(J5945=0,K5945=0,L5945=""), "Incomplete Data", OR(L5945&gt;$M$5,L5945&lt;-$M$5),"FALSE",  OR(L5945&lt;=$M$5,L5945&gt;-$M$5), "TRUE")</f>
        <v>TRUE</v>
      </c>
      <c r="N5945" s="31" t="s">
        <v>41</v>
      </c>
      <c r="O5945" s="29" t="s">
        <v>1937</v>
      </c>
      <c r="P5945"/>
      <c r="Q5945"/>
      <c r="R5945"/>
      <c r="S5945"/>
      <c r="T5945"/>
      <c r="U5945"/>
      <c r="V5945"/>
      <c r="W5945"/>
    </row>
    <row r="5946" spans="1:23" ht="27" customHeight="1" thickBot="1" x14ac:dyDescent="0.3">
      <c r="A5946" s="97">
        <v>21406</v>
      </c>
      <c r="B5946" s="74">
        <v>6231</v>
      </c>
      <c r="C5946" s="75" t="s">
        <v>98</v>
      </c>
      <c r="D5946" s="76">
        <v>43819.5625</v>
      </c>
      <c r="E5946" s="74" t="s">
        <v>39</v>
      </c>
      <c r="F5946" s="33">
        <v>43819.222222222219</v>
      </c>
      <c r="G5946" s="51">
        <f t="shared" si="772"/>
        <v>0.34027777778101154</v>
      </c>
      <c r="H5946" s="31" t="str">
        <f t="shared" si="773"/>
        <v>ACCEPTABLE</v>
      </c>
      <c r="J5946" s="33">
        <v>43819.627083333333</v>
      </c>
      <c r="K5946" s="33">
        <v>43819.63958333333</v>
      </c>
      <c r="L5946" s="51">
        <f t="shared" si="774"/>
        <v>1.2499999997089617E-2</v>
      </c>
      <c r="M5946" s="31" t="str">
        <f t="shared" si="775"/>
        <v>TRUE</v>
      </c>
      <c r="N5946" s="31" t="s">
        <v>39</v>
      </c>
      <c r="O5946" s="29" t="s">
        <v>398</v>
      </c>
      <c r="P5946"/>
      <c r="Q5946"/>
      <c r="R5946"/>
      <c r="S5946"/>
      <c r="T5946"/>
      <c r="U5946"/>
      <c r="V5946"/>
      <c r="W5946"/>
    </row>
    <row r="5947" spans="1:23" ht="27" customHeight="1" thickBot="1" x14ac:dyDescent="0.3">
      <c r="A5947" s="97">
        <v>21404</v>
      </c>
      <c r="B5947" s="74">
        <v>6232</v>
      </c>
      <c r="C5947" s="75" t="s">
        <v>99</v>
      </c>
      <c r="D5947" s="76">
        <v>43820.465277777781</v>
      </c>
      <c r="E5947" s="74" t="s">
        <v>41</v>
      </c>
      <c r="F5947" s="33">
        <v>43820.259722222225</v>
      </c>
      <c r="G5947" s="51">
        <f t="shared" si="772"/>
        <v>0.20555555555620231</v>
      </c>
      <c r="H5947" s="31" t="str">
        <f t="shared" si="773"/>
        <v>ACCEPTABLE</v>
      </c>
      <c r="J5947" s="33">
        <v>43820.470138888886</v>
      </c>
      <c r="K5947" s="33">
        <v>43820.479861111111</v>
      </c>
      <c r="L5947" s="51">
        <f t="shared" si="774"/>
        <v>9.7222222248092294E-3</v>
      </c>
      <c r="M5947" s="31" t="str">
        <f t="shared" si="775"/>
        <v>TRUE</v>
      </c>
      <c r="N5947" s="31" t="s">
        <v>41</v>
      </c>
      <c r="O5947" s="29" t="s">
        <v>2644</v>
      </c>
      <c r="P5947"/>
      <c r="Q5947"/>
      <c r="R5947"/>
      <c r="S5947"/>
      <c r="T5947"/>
      <c r="U5947"/>
      <c r="V5947"/>
      <c r="W5947"/>
    </row>
    <row r="5948" spans="1:23" ht="27" customHeight="1" thickBot="1" x14ac:dyDescent="0.3">
      <c r="A5948" s="97">
        <v>21404</v>
      </c>
      <c r="B5948" s="74">
        <v>6233</v>
      </c>
      <c r="C5948" s="75" t="s">
        <v>2290</v>
      </c>
      <c r="D5948" s="76">
        <v>43820.493055555555</v>
      </c>
      <c r="E5948" s="74" t="s">
        <v>39</v>
      </c>
      <c r="F5948" s="33">
        <v>43820.259722222225</v>
      </c>
      <c r="G5948" s="51">
        <f t="shared" si="772"/>
        <v>0.23333333332993789</v>
      </c>
      <c r="H5948" s="31" t="str">
        <f t="shared" si="773"/>
        <v>ACCEPTABLE</v>
      </c>
      <c r="J5948" s="33">
        <v>43820.498611111114</v>
      </c>
      <c r="K5948" s="33">
        <v>43820.509722222225</v>
      </c>
      <c r="L5948" s="51">
        <f t="shared" si="774"/>
        <v>1.1111111110949423E-2</v>
      </c>
      <c r="M5948" s="31" t="str">
        <f t="shared" si="775"/>
        <v>TRUE</v>
      </c>
      <c r="N5948" s="31" t="s">
        <v>39</v>
      </c>
      <c r="O5948" s="29" t="s">
        <v>2645</v>
      </c>
      <c r="P5948"/>
      <c r="Q5948"/>
      <c r="R5948"/>
      <c r="S5948"/>
      <c r="T5948"/>
      <c r="U5948"/>
      <c r="V5948"/>
      <c r="W5948"/>
    </row>
    <row r="5949" spans="1:23" ht="27" customHeight="1" thickBot="1" x14ac:dyDescent="0.3">
      <c r="A5949" s="97">
        <v>21407</v>
      </c>
      <c r="B5949" s="74">
        <v>6234</v>
      </c>
      <c r="C5949" s="75" t="s">
        <v>2314</v>
      </c>
      <c r="D5949" s="76">
        <v>43820.569444444445</v>
      </c>
      <c r="E5949" s="74" t="s">
        <v>41</v>
      </c>
      <c r="F5949" s="33">
        <v>43820.259722222225</v>
      </c>
      <c r="G5949" s="51">
        <f t="shared" si="772"/>
        <v>0.30972222222044365</v>
      </c>
      <c r="H5949" s="31" t="str">
        <f t="shared" si="773"/>
        <v>ACCEPTABLE</v>
      </c>
      <c r="J5949" s="33">
        <v>43820.571527777778</v>
      </c>
      <c r="K5949" s="33">
        <v>43820.583333333336</v>
      </c>
      <c r="L5949" s="51">
        <f t="shared" si="774"/>
        <v>1.1805555557657499E-2</v>
      </c>
      <c r="M5949" s="31" t="str">
        <f t="shared" si="775"/>
        <v>TRUE</v>
      </c>
      <c r="N5949" s="31" t="s">
        <v>41</v>
      </c>
      <c r="O5949" s="29" t="s">
        <v>2646</v>
      </c>
      <c r="P5949"/>
      <c r="Q5949"/>
      <c r="R5949"/>
      <c r="S5949"/>
      <c r="T5949"/>
      <c r="U5949"/>
      <c r="V5949"/>
      <c r="W5949"/>
    </row>
    <row r="5950" spans="1:23" ht="27" customHeight="1" thickBot="1" x14ac:dyDescent="0.3">
      <c r="A5950" s="97">
        <v>21407</v>
      </c>
      <c r="B5950" s="74">
        <v>6235</v>
      </c>
      <c r="C5950" s="75" t="s">
        <v>98</v>
      </c>
      <c r="D5950" s="76">
        <v>43820.604166666664</v>
      </c>
      <c r="E5950" s="74" t="s">
        <v>39</v>
      </c>
      <c r="F5950" s="33">
        <v>43820.259722222225</v>
      </c>
      <c r="G5950" s="51">
        <f t="shared" si="772"/>
        <v>0.34444444443943212</v>
      </c>
      <c r="H5950" s="31" t="str">
        <f t="shared" si="773"/>
        <v>ACCEPTABLE</v>
      </c>
      <c r="J5950" s="33">
        <v>43820.609027777777</v>
      </c>
      <c r="K5950" s="33">
        <v>43820.618750000001</v>
      </c>
      <c r="L5950" s="51">
        <f t="shared" si="774"/>
        <v>9.7222222248092294E-3</v>
      </c>
      <c r="M5950" s="31" t="str">
        <f t="shared" si="775"/>
        <v>TRUE</v>
      </c>
      <c r="N5950" s="31" t="s">
        <v>39</v>
      </c>
      <c r="O5950" s="29" t="s">
        <v>44</v>
      </c>
      <c r="P5950"/>
      <c r="Q5950"/>
      <c r="R5950"/>
      <c r="S5950"/>
      <c r="T5950"/>
      <c r="U5950"/>
      <c r="V5950"/>
      <c r="W5950"/>
    </row>
    <row r="5951" spans="1:23" ht="27" customHeight="1" thickBot="1" x14ac:dyDescent="0.3">
      <c r="A5951" s="97">
        <v>21406</v>
      </c>
      <c r="B5951" s="74">
        <v>6237</v>
      </c>
      <c r="C5951" s="75" t="s">
        <v>2641</v>
      </c>
      <c r="D5951" s="76">
        <v>43820.618055555555</v>
      </c>
      <c r="E5951" s="74" t="s">
        <v>39</v>
      </c>
      <c r="F5951" s="33">
        <v>43820.259722222225</v>
      </c>
      <c r="G5951" s="51">
        <f t="shared" si="772"/>
        <v>0.35833333332993789</v>
      </c>
      <c r="H5951" s="31" t="str">
        <f t="shared" si="773"/>
        <v>ACCEPTABLE</v>
      </c>
      <c r="J5951" s="33">
        <v>43820.670138888891</v>
      </c>
      <c r="K5951" s="33">
        <v>43820.680555555555</v>
      </c>
      <c r="L5951" s="51">
        <f t="shared" si="774"/>
        <v>1.0416666664241347E-2</v>
      </c>
      <c r="M5951" s="31" t="str">
        <f t="shared" si="775"/>
        <v>TRUE</v>
      </c>
      <c r="N5951" s="31" t="s">
        <v>39</v>
      </c>
      <c r="O5951" s="29" t="s">
        <v>2647</v>
      </c>
      <c r="P5951"/>
      <c r="Q5951"/>
      <c r="R5951"/>
      <c r="S5951"/>
      <c r="T5951"/>
      <c r="U5951"/>
      <c r="V5951"/>
      <c r="W5951"/>
    </row>
    <row r="5952" spans="1:23" ht="27" customHeight="1" thickBot="1" x14ac:dyDescent="0.3">
      <c r="A5952" s="97">
        <v>21407</v>
      </c>
      <c r="B5952" s="74">
        <v>6238</v>
      </c>
      <c r="C5952" s="75" t="s">
        <v>98</v>
      </c>
      <c r="D5952" s="76">
        <v>43821.204861111109</v>
      </c>
      <c r="E5952" s="74" t="s">
        <v>41</v>
      </c>
      <c r="F5952" s="33">
        <v>43821.193055555559</v>
      </c>
      <c r="G5952" s="51">
        <f t="shared" si="772"/>
        <v>1.1805555550381541E-2</v>
      </c>
      <c r="H5952" s="31" t="str">
        <f t="shared" si="773"/>
        <v>TOO LATE</v>
      </c>
      <c r="J5952" s="33">
        <v>43821.22152777778</v>
      </c>
      <c r="K5952" s="33">
        <v>43821.230555555558</v>
      </c>
      <c r="L5952" s="51">
        <f t="shared" si="774"/>
        <v>9.0277777781011537E-3</v>
      </c>
      <c r="M5952" s="31" t="str">
        <f t="shared" si="775"/>
        <v>TRUE</v>
      </c>
      <c r="N5952" s="31" t="s">
        <v>41</v>
      </c>
      <c r="O5952" s="29" t="s">
        <v>44</v>
      </c>
      <c r="P5952"/>
      <c r="Q5952"/>
      <c r="R5952"/>
      <c r="S5952"/>
      <c r="T5952"/>
      <c r="U5952"/>
      <c r="V5952"/>
      <c r="W5952"/>
    </row>
    <row r="5953" spans="1:23" ht="27" customHeight="1" thickBot="1" x14ac:dyDescent="0.3">
      <c r="A5953" s="97">
        <v>21407</v>
      </c>
      <c r="B5953" s="74">
        <v>6239</v>
      </c>
      <c r="C5953" s="75" t="s">
        <v>2314</v>
      </c>
      <c r="D5953" s="76">
        <v>43821.232638888891</v>
      </c>
      <c r="E5953" s="74" t="s">
        <v>39</v>
      </c>
      <c r="F5953" s="33">
        <v>43821.193055555559</v>
      </c>
      <c r="G5953" s="51">
        <f t="shared" si="772"/>
        <v>3.9583333331393078E-2</v>
      </c>
      <c r="H5953" s="31" t="str">
        <f t="shared" si="773"/>
        <v>TOO LATE</v>
      </c>
      <c r="J5953" s="33">
        <v>43821.250694444447</v>
      </c>
      <c r="K5953" s="33">
        <v>43821.261111111111</v>
      </c>
      <c r="L5953" s="51">
        <f t="shared" si="774"/>
        <v>1.0416666664241347E-2</v>
      </c>
      <c r="M5953" s="31" t="str">
        <f t="shared" si="775"/>
        <v>TRUE</v>
      </c>
      <c r="N5953" s="31" t="s">
        <v>39</v>
      </c>
      <c r="O5953" s="29" t="s">
        <v>2541</v>
      </c>
      <c r="P5953"/>
      <c r="Q5953"/>
      <c r="R5953"/>
      <c r="S5953"/>
      <c r="T5953"/>
      <c r="U5953"/>
      <c r="V5953"/>
      <c r="W5953"/>
    </row>
    <row r="5954" spans="1:23" ht="27" customHeight="1" thickBot="1" x14ac:dyDescent="0.3">
      <c r="A5954" s="98">
        <v>21408</v>
      </c>
      <c r="B5954" s="78">
        <v>6240</v>
      </c>
      <c r="C5954" s="79" t="s">
        <v>2119</v>
      </c>
      <c r="D5954" s="80">
        <v>43821.298611111109</v>
      </c>
      <c r="E5954" s="78" t="s">
        <v>41</v>
      </c>
      <c r="F5954" s="33">
        <v>43821.193055555559</v>
      </c>
      <c r="G5954" s="51">
        <f t="shared" si="772"/>
        <v>0.10555555555038154</v>
      </c>
      <c r="H5954" s="31" t="str">
        <f t="shared" si="773"/>
        <v>ACCEPTABLE</v>
      </c>
      <c r="J5954" s="33">
        <v>43821.293749999997</v>
      </c>
      <c r="K5954" s="33">
        <v>43821.305555555555</v>
      </c>
      <c r="L5954" s="51">
        <f t="shared" ref="L5954:L5960" si="776">IF(OR(K5954="",J5954=""), "Incomplete Data", K5954-J5954)</f>
        <v>1.1805555557657499E-2</v>
      </c>
      <c r="M5954" s="31" t="str">
        <f t="shared" ref="M5954:M5960" si="777">_xlfn.IFS(OR(J5954=0,K5954=0,L5954=""), "Incomplete Data", OR(L5954&gt;$M$5,L5954&lt;-$M$5),"FALSE",  OR(L5954&lt;=$M$5,L5954&gt;-$M$5), "TRUE")</f>
        <v>TRUE</v>
      </c>
      <c r="N5954" s="31" t="s">
        <v>41</v>
      </c>
      <c r="O5954" s="29" t="s">
        <v>220</v>
      </c>
      <c r="P5954"/>
      <c r="Q5954"/>
      <c r="R5954"/>
      <c r="S5954"/>
      <c r="T5954"/>
      <c r="U5954"/>
      <c r="V5954"/>
      <c r="W5954"/>
    </row>
    <row r="5955" spans="1:23" ht="27" customHeight="1" thickBot="1" x14ac:dyDescent="0.3">
      <c r="A5955" s="98">
        <v>21408</v>
      </c>
      <c r="B5955" s="78">
        <v>6241</v>
      </c>
      <c r="C5955" s="79" t="s">
        <v>99</v>
      </c>
      <c r="D5955" s="80">
        <v>43821.333333333336</v>
      </c>
      <c r="E5955" s="78" t="s">
        <v>39</v>
      </c>
      <c r="F5955" s="33">
        <v>43821.193055555559</v>
      </c>
      <c r="G5955" s="51">
        <f t="shared" si="772"/>
        <v>0.14027777777664596</v>
      </c>
      <c r="H5955" s="31" t="str">
        <f t="shared" si="773"/>
        <v>ACCEPTABLE</v>
      </c>
      <c r="J5955" s="33">
        <v>43821.338888888888</v>
      </c>
      <c r="K5955" s="33">
        <v>43821.347916666666</v>
      </c>
      <c r="L5955" s="51">
        <f t="shared" si="776"/>
        <v>9.0277777781011537E-3</v>
      </c>
      <c r="M5955" s="31" t="str">
        <f t="shared" si="777"/>
        <v>TRUE</v>
      </c>
      <c r="N5955" s="31" t="s">
        <v>39</v>
      </c>
      <c r="O5955" s="29" t="s">
        <v>1719</v>
      </c>
      <c r="P5955"/>
      <c r="Q5955"/>
      <c r="R5955"/>
      <c r="S5955"/>
      <c r="T5955"/>
      <c r="U5955"/>
      <c r="V5955"/>
      <c r="W5955"/>
    </row>
    <row r="5956" spans="1:23" ht="27" customHeight="1" thickBot="1" x14ac:dyDescent="0.3">
      <c r="A5956" s="98">
        <v>21408</v>
      </c>
      <c r="B5956" s="78">
        <v>6242</v>
      </c>
      <c r="C5956" s="79" t="s">
        <v>99</v>
      </c>
      <c r="D5956" s="80">
        <v>43822.340277777781</v>
      </c>
      <c r="E5956" s="78" t="s">
        <v>41</v>
      </c>
      <c r="F5956" s="33">
        <v>43822.277777777781</v>
      </c>
      <c r="G5956" s="51">
        <f t="shared" si="772"/>
        <v>6.25E-2</v>
      </c>
      <c r="H5956" s="31" t="str">
        <f t="shared" si="773"/>
        <v>ACCEPTABLE</v>
      </c>
      <c r="J5956" s="33">
        <v>43822.343055555553</v>
      </c>
      <c r="K5956" s="33">
        <v>43822.352083333331</v>
      </c>
      <c r="L5956" s="51">
        <f t="shared" si="776"/>
        <v>9.0277777781011537E-3</v>
      </c>
      <c r="M5956" s="31" t="str">
        <f t="shared" si="777"/>
        <v>TRUE</v>
      </c>
      <c r="N5956" s="31" t="s">
        <v>41</v>
      </c>
      <c r="O5956" s="29" t="s">
        <v>453</v>
      </c>
      <c r="P5956"/>
      <c r="Q5956"/>
      <c r="R5956"/>
      <c r="S5956"/>
      <c r="T5956"/>
      <c r="U5956"/>
      <c r="V5956"/>
      <c r="W5956"/>
    </row>
    <row r="5957" spans="1:23" ht="27" customHeight="1" thickBot="1" x14ac:dyDescent="0.3">
      <c r="A5957" s="98">
        <v>21408</v>
      </c>
      <c r="B5957" s="78">
        <v>6243</v>
      </c>
      <c r="C5957" s="79" t="s">
        <v>2119</v>
      </c>
      <c r="D5957" s="80">
        <v>43822.368055555555</v>
      </c>
      <c r="E5957" s="78" t="s">
        <v>39</v>
      </c>
      <c r="F5957" s="33">
        <v>43822.277777777781</v>
      </c>
      <c r="G5957" s="51">
        <f t="shared" si="772"/>
        <v>9.0277777773735579E-2</v>
      </c>
      <c r="H5957" s="31" t="str">
        <f t="shared" si="773"/>
        <v>ACCEPTABLE</v>
      </c>
      <c r="J5957" s="33">
        <v>43822.376388888886</v>
      </c>
      <c r="K5957" s="33">
        <v>43822.388194444444</v>
      </c>
      <c r="L5957" s="51">
        <f t="shared" si="776"/>
        <v>1.1805555557657499E-2</v>
      </c>
      <c r="M5957" s="31" t="str">
        <f t="shared" si="777"/>
        <v>TRUE</v>
      </c>
      <c r="N5957" s="31" t="s">
        <v>39</v>
      </c>
      <c r="O5957" s="29" t="s">
        <v>465</v>
      </c>
      <c r="P5957"/>
      <c r="Q5957"/>
      <c r="R5957"/>
      <c r="S5957"/>
      <c r="T5957"/>
      <c r="U5957"/>
      <c r="V5957"/>
      <c r="W5957"/>
    </row>
    <row r="5958" spans="1:23" ht="27" customHeight="1" thickBot="1" x14ac:dyDescent="0.3">
      <c r="A5958" s="97">
        <v>21410</v>
      </c>
      <c r="B5958" s="74">
        <v>6246</v>
      </c>
      <c r="C5958" s="75" t="s">
        <v>2290</v>
      </c>
      <c r="D5958" s="76">
        <v>43823.402777777781</v>
      </c>
      <c r="E5958" s="74" t="s">
        <v>41</v>
      </c>
      <c r="F5958" s="33">
        <v>43823.279166666667</v>
      </c>
      <c r="G5958" s="51">
        <f t="shared" si="772"/>
        <v>0.12361111111385981</v>
      </c>
      <c r="H5958" s="31" t="str">
        <f t="shared" si="773"/>
        <v>ACCEPTABLE</v>
      </c>
      <c r="J5958" s="33">
        <v>43823.40902777778</v>
      </c>
      <c r="K5958" s="33">
        <v>43823.418749999997</v>
      </c>
      <c r="L5958" s="51">
        <f t="shared" si="776"/>
        <v>9.7222222175332718E-3</v>
      </c>
      <c r="M5958" s="31" t="str">
        <f t="shared" si="777"/>
        <v>TRUE</v>
      </c>
      <c r="N5958" s="31" t="s">
        <v>41</v>
      </c>
      <c r="O5958" s="29" t="s">
        <v>1129</v>
      </c>
      <c r="P5958"/>
      <c r="Q5958"/>
      <c r="R5958"/>
      <c r="S5958"/>
      <c r="T5958"/>
      <c r="U5958"/>
      <c r="V5958"/>
      <c r="W5958"/>
    </row>
    <row r="5959" spans="1:23" ht="27" customHeight="1" thickBot="1" x14ac:dyDescent="0.3">
      <c r="A5959" s="97">
        <v>21410</v>
      </c>
      <c r="B5959" s="74">
        <v>6247</v>
      </c>
      <c r="C5959" s="75" t="s">
        <v>99</v>
      </c>
      <c r="D5959" s="76">
        <v>43823.4375</v>
      </c>
      <c r="E5959" s="74" t="s">
        <v>39</v>
      </c>
      <c r="F5959" s="33">
        <v>43823.279166666667</v>
      </c>
      <c r="G5959" s="51">
        <f t="shared" si="772"/>
        <v>0.15833333333284827</v>
      </c>
      <c r="H5959" s="31" t="str">
        <f t="shared" si="773"/>
        <v>ACCEPTABLE</v>
      </c>
      <c r="J5959" s="33">
        <v>43823.442361111112</v>
      </c>
      <c r="K5959" s="33">
        <v>43823.451388888891</v>
      </c>
      <c r="L5959" s="51">
        <f t="shared" si="776"/>
        <v>9.0277777781011537E-3</v>
      </c>
      <c r="M5959" s="31" t="str">
        <f t="shared" si="777"/>
        <v>TRUE</v>
      </c>
      <c r="N5959" s="31" t="s">
        <v>39</v>
      </c>
      <c r="O5959" s="29" t="s">
        <v>1225</v>
      </c>
      <c r="P5959"/>
      <c r="Q5959"/>
      <c r="R5959"/>
      <c r="S5959"/>
      <c r="T5959"/>
      <c r="U5959"/>
      <c r="V5959"/>
      <c r="W5959"/>
    </row>
    <row r="5960" spans="1:23" ht="27" customHeight="1" thickBot="1" x14ac:dyDescent="0.3">
      <c r="A5960" s="98">
        <v>21410</v>
      </c>
      <c r="B5960" s="78">
        <v>6248</v>
      </c>
      <c r="C5960" s="79" t="s">
        <v>99</v>
      </c>
      <c r="D5960" s="80">
        <v>43825.277777777781</v>
      </c>
      <c r="E5960" s="78" t="s">
        <v>41</v>
      </c>
      <c r="F5960" s="33">
        <v>43824.705555555556</v>
      </c>
      <c r="G5960" s="51">
        <f t="shared" si="772"/>
        <v>0.57222222222480923</v>
      </c>
      <c r="H5960" s="31" t="str">
        <f t="shared" si="773"/>
        <v>ACCEPTABLE</v>
      </c>
      <c r="J5960" s="33">
        <v>43825.275694444441</v>
      </c>
      <c r="K5960" s="33">
        <v>43825.284722222219</v>
      </c>
      <c r="L5960" s="51">
        <f t="shared" si="776"/>
        <v>9.0277777781011537E-3</v>
      </c>
      <c r="M5960" s="31" t="str">
        <f t="shared" si="777"/>
        <v>TRUE</v>
      </c>
      <c r="N5960" s="31" t="s">
        <v>41</v>
      </c>
      <c r="O5960" s="29" t="s">
        <v>422</v>
      </c>
      <c r="P5960"/>
      <c r="Q5960"/>
      <c r="R5960"/>
      <c r="S5960"/>
      <c r="T5960"/>
      <c r="U5960"/>
      <c r="V5960"/>
      <c r="W5960"/>
    </row>
    <row r="5961" spans="1:23" ht="27" customHeight="1" thickBot="1" x14ac:dyDescent="0.3">
      <c r="A5961" s="98">
        <v>21410</v>
      </c>
      <c r="B5961" s="78">
        <v>6249</v>
      </c>
      <c r="C5961" s="79" t="s">
        <v>2290</v>
      </c>
      <c r="D5961" s="80">
        <v>43825.305555555555</v>
      </c>
      <c r="E5961" s="78" t="s">
        <v>39</v>
      </c>
      <c r="F5961" s="33">
        <v>43824.705555555556</v>
      </c>
      <c r="G5961" s="51">
        <f t="shared" si="772"/>
        <v>0.59999999999854481</v>
      </c>
      <c r="H5961" s="31" t="str">
        <f t="shared" si="773"/>
        <v>ACCEPTABLE</v>
      </c>
      <c r="J5961" s="33">
        <v>43825.302083333336</v>
      </c>
      <c r="K5961" s="33">
        <v>43825.315972222219</v>
      </c>
      <c r="L5961" s="51">
        <f t="shared" ref="L5961:L5969" si="778">IF(OR(K5961="",J5961=""), "Incomplete Data", K5961-J5961)</f>
        <v>1.3888888883229811E-2</v>
      </c>
      <c r="M5961" s="31" t="str">
        <f t="shared" ref="M5961:M5969" si="779">_xlfn.IFS(OR(J5961=0,K5961=0,L5961=""), "Incomplete Data", OR(L5961&gt;$M$5,L5961&lt;-$M$5),"FALSE",  OR(L5961&lt;=$M$5,L5961&gt;-$M$5), "TRUE")</f>
        <v>TRUE</v>
      </c>
      <c r="N5961" s="31" t="s">
        <v>39</v>
      </c>
      <c r="O5961" s="29" t="s">
        <v>684</v>
      </c>
      <c r="P5961"/>
      <c r="Q5961"/>
      <c r="R5961"/>
      <c r="S5961"/>
      <c r="T5961"/>
      <c r="U5961"/>
      <c r="V5961"/>
      <c r="W5961"/>
    </row>
    <row r="5962" spans="1:23" ht="27" customHeight="1" thickBot="1" x14ac:dyDescent="0.3">
      <c r="A5962" s="97">
        <v>21411</v>
      </c>
      <c r="B5962" s="74">
        <v>6250</v>
      </c>
      <c r="C5962" s="75" t="s">
        <v>2314</v>
      </c>
      <c r="D5962" s="76">
        <v>43825.611111111109</v>
      </c>
      <c r="E5962" s="74" t="s">
        <v>41</v>
      </c>
      <c r="F5962" s="33">
        <v>43825.577777777777</v>
      </c>
      <c r="G5962" s="51">
        <f t="shared" si="772"/>
        <v>3.3333333332848269E-2</v>
      </c>
      <c r="H5962" s="31" t="str">
        <f t="shared" si="773"/>
        <v>TOO LATE</v>
      </c>
      <c r="J5962" s="33">
        <v>43825.575694444444</v>
      </c>
      <c r="K5962" s="33">
        <v>43825.586111111108</v>
      </c>
      <c r="L5962" s="51">
        <f t="shared" si="778"/>
        <v>1.0416666664241347E-2</v>
      </c>
      <c r="M5962" s="31" t="str">
        <f t="shared" si="779"/>
        <v>TRUE</v>
      </c>
      <c r="N5962" s="31" t="s">
        <v>41</v>
      </c>
      <c r="O5962" s="29" t="s">
        <v>2011</v>
      </c>
      <c r="P5962"/>
      <c r="Q5962"/>
      <c r="R5962"/>
      <c r="S5962"/>
      <c r="T5962"/>
      <c r="U5962"/>
      <c r="V5962"/>
      <c r="W5962"/>
    </row>
    <row r="5963" spans="1:23" ht="27" customHeight="1" thickBot="1" x14ac:dyDescent="0.3">
      <c r="A5963" s="97">
        <v>21411</v>
      </c>
      <c r="B5963" s="74">
        <v>6251</v>
      </c>
      <c r="C5963" s="74" t="s">
        <v>43</v>
      </c>
      <c r="D5963" s="76">
        <v>43825.638888888891</v>
      </c>
      <c r="E5963" s="74" t="s">
        <v>39</v>
      </c>
      <c r="F5963" s="33">
        <v>43825.577777777777</v>
      </c>
      <c r="G5963" s="51">
        <f t="shared" si="772"/>
        <v>6.1111111113859806E-2</v>
      </c>
      <c r="H5963" s="31" t="str">
        <f t="shared" si="773"/>
        <v>ACCEPTABLE</v>
      </c>
      <c r="J5963" s="33">
        <v>43825.609722222223</v>
      </c>
      <c r="K5963" s="33">
        <v>43825.618055555555</v>
      </c>
      <c r="L5963" s="51">
        <f t="shared" si="778"/>
        <v>8.333333331393078E-3</v>
      </c>
      <c r="M5963" s="31" t="str">
        <f t="shared" si="779"/>
        <v>TRUE</v>
      </c>
      <c r="N5963" s="31" t="s">
        <v>39</v>
      </c>
      <c r="O5963" s="29" t="s">
        <v>398</v>
      </c>
      <c r="P5963"/>
      <c r="Q5963"/>
      <c r="R5963"/>
      <c r="S5963"/>
      <c r="T5963"/>
      <c r="U5963"/>
      <c r="V5963"/>
      <c r="W5963"/>
    </row>
    <row r="5964" spans="1:23" ht="27" customHeight="1" thickBot="1" x14ac:dyDescent="0.3">
      <c r="A5964" s="98">
        <v>21413</v>
      </c>
      <c r="B5964" s="78">
        <v>6252</v>
      </c>
      <c r="C5964" s="79" t="s">
        <v>1997</v>
      </c>
      <c r="D5964" s="80">
        <v>43826.381944444445</v>
      </c>
      <c r="E5964" s="78" t="s">
        <v>41</v>
      </c>
      <c r="F5964" s="33">
        <v>43826.275000000001</v>
      </c>
      <c r="G5964" s="51">
        <f t="shared" si="772"/>
        <v>0.10694444444379769</v>
      </c>
      <c r="H5964" s="31" t="str">
        <f t="shared" si="773"/>
        <v>ACCEPTABLE</v>
      </c>
      <c r="J5964" s="33">
        <v>43826.368750000001</v>
      </c>
      <c r="K5964" s="33">
        <v>43826.378472222219</v>
      </c>
      <c r="L5964" s="51">
        <f t="shared" si="778"/>
        <v>9.7222222175332718E-3</v>
      </c>
      <c r="M5964" s="31" t="str">
        <f t="shared" si="779"/>
        <v>TRUE</v>
      </c>
      <c r="N5964" s="31" t="s">
        <v>41</v>
      </c>
      <c r="O5964" s="29" t="s">
        <v>2648</v>
      </c>
      <c r="P5964"/>
      <c r="Q5964"/>
      <c r="R5964"/>
      <c r="S5964"/>
      <c r="T5964"/>
      <c r="U5964"/>
      <c r="V5964"/>
      <c r="W5964"/>
    </row>
    <row r="5965" spans="1:23" ht="27" customHeight="1" thickBot="1" x14ac:dyDescent="0.3">
      <c r="A5965" s="97">
        <v>21413</v>
      </c>
      <c r="B5965" s="74">
        <v>6253</v>
      </c>
      <c r="C5965" s="75" t="s">
        <v>53</v>
      </c>
      <c r="D5965" s="76">
        <v>43826.416666666664</v>
      </c>
      <c r="E5965" s="74" t="s">
        <v>39</v>
      </c>
      <c r="F5965" s="33">
        <v>43826.275000000001</v>
      </c>
      <c r="G5965" s="51">
        <f t="shared" si="772"/>
        <v>0.14166666666278616</v>
      </c>
      <c r="H5965" s="31" t="str">
        <f t="shared" si="773"/>
        <v>ACCEPTABLE</v>
      </c>
      <c r="J5965" s="33">
        <v>43826.402083333334</v>
      </c>
      <c r="K5965" s="33">
        <v>43826.409722222219</v>
      </c>
      <c r="L5965" s="51">
        <f t="shared" si="778"/>
        <v>7.6388888846850023E-3</v>
      </c>
      <c r="M5965" s="31" t="str">
        <f t="shared" si="779"/>
        <v>TRUE</v>
      </c>
      <c r="N5965" s="31" t="s">
        <v>39</v>
      </c>
      <c r="O5965" s="29" t="s">
        <v>96</v>
      </c>
      <c r="P5965"/>
      <c r="Q5965"/>
      <c r="R5965"/>
      <c r="S5965"/>
      <c r="T5965"/>
      <c r="U5965"/>
      <c r="V5965"/>
      <c r="W5965"/>
    </row>
    <row r="5966" spans="1:23" ht="27" customHeight="1" thickBot="1" x14ac:dyDescent="0.3">
      <c r="A5966" s="97">
        <v>21411</v>
      </c>
      <c r="B5966" s="74">
        <v>6254</v>
      </c>
      <c r="C5966" s="75" t="s">
        <v>43</v>
      </c>
      <c r="D5966" s="76">
        <v>43826.4375</v>
      </c>
      <c r="E5966" s="74" t="s">
        <v>39</v>
      </c>
      <c r="F5966" s="33">
        <v>43826.275000000001</v>
      </c>
      <c r="G5966" s="51">
        <f t="shared" si="772"/>
        <v>0.16249999999854481</v>
      </c>
      <c r="H5966" s="31" t="str">
        <f t="shared" si="773"/>
        <v>ACCEPTABLE</v>
      </c>
      <c r="J5966" s="33">
        <v>43826.433333333334</v>
      </c>
      <c r="K5966" s="33">
        <v>43826.442361111112</v>
      </c>
      <c r="L5966" s="51">
        <f t="shared" si="778"/>
        <v>9.0277777781011537E-3</v>
      </c>
      <c r="M5966" s="31" t="str">
        <f t="shared" si="779"/>
        <v>TRUE</v>
      </c>
      <c r="N5966" s="31" t="s">
        <v>39</v>
      </c>
      <c r="O5966" s="29" t="s">
        <v>1285</v>
      </c>
      <c r="P5966"/>
      <c r="Q5966"/>
      <c r="R5966"/>
      <c r="S5966"/>
      <c r="T5966"/>
      <c r="U5966"/>
      <c r="V5966"/>
      <c r="W5966"/>
    </row>
    <row r="5967" spans="1:23" ht="27" customHeight="1" thickBot="1" x14ac:dyDescent="0.3">
      <c r="A5967" s="97">
        <v>21414</v>
      </c>
      <c r="B5967" s="74">
        <v>6255</v>
      </c>
      <c r="C5967" s="75" t="s">
        <v>2372</v>
      </c>
      <c r="D5967" s="76">
        <v>43827.215277777781</v>
      </c>
      <c r="E5967" s="74" t="s">
        <v>41</v>
      </c>
      <c r="F5967" s="33">
        <v>43826.676388888889</v>
      </c>
      <c r="G5967" s="51">
        <f t="shared" si="772"/>
        <v>0.53888888889196096</v>
      </c>
      <c r="H5967" s="31" t="str">
        <f t="shared" si="773"/>
        <v>ACCEPTABLE</v>
      </c>
      <c r="J5967" s="33">
        <v>43827.199999999997</v>
      </c>
      <c r="K5967" s="33">
        <v>43827.209722222222</v>
      </c>
      <c r="L5967" s="51">
        <f t="shared" si="778"/>
        <v>9.7222222248092294E-3</v>
      </c>
      <c r="M5967" s="31" t="str">
        <f t="shared" si="779"/>
        <v>TRUE</v>
      </c>
      <c r="N5967" s="31" t="s">
        <v>41</v>
      </c>
      <c r="O5967" s="29" t="s">
        <v>2649</v>
      </c>
      <c r="P5967"/>
      <c r="Q5967"/>
      <c r="R5967"/>
      <c r="S5967"/>
      <c r="T5967"/>
      <c r="U5967"/>
      <c r="V5967"/>
      <c r="W5967"/>
    </row>
    <row r="5968" spans="1:23" ht="27" customHeight="1" thickBot="1" x14ac:dyDescent="0.3">
      <c r="A5968" s="97">
        <v>21414</v>
      </c>
      <c r="B5968" s="74">
        <v>6256</v>
      </c>
      <c r="C5968" s="75" t="s">
        <v>98</v>
      </c>
      <c r="D5968" s="76">
        <v>43827.245138888888</v>
      </c>
      <c r="E5968" s="74" t="s">
        <v>39</v>
      </c>
      <c r="F5968" s="33">
        <v>43826.676388888889</v>
      </c>
      <c r="G5968" s="51">
        <f t="shared" si="772"/>
        <v>0.56874999999854481</v>
      </c>
      <c r="H5968" s="31" t="str">
        <f t="shared" si="773"/>
        <v>ACCEPTABLE</v>
      </c>
      <c r="J5968" s="33">
        <v>43827.241666666669</v>
      </c>
      <c r="K5968" s="33">
        <v>43827.25</v>
      </c>
      <c r="L5968" s="51">
        <f t="shared" si="778"/>
        <v>8.333333331393078E-3</v>
      </c>
      <c r="M5968" s="31" t="str">
        <f t="shared" si="779"/>
        <v>TRUE</v>
      </c>
      <c r="N5968" s="31" t="s">
        <v>39</v>
      </c>
      <c r="O5968" s="29" t="s">
        <v>2650</v>
      </c>
      <c r="P5968"/>
      <c r="Q5968"/>
      <c r="R5968"/>
      <c r="S5968"/>
      <c r="T5968"/>
      <c r="U5968"/>
      <c r="V5968"/>
      <c r="W5968"/>
    </row>
    <row r="5969" spans="1:23" ht="27" customHeight="1" thickBot="1" x14ac:dyDescent="0.3">
      <c r="A5969" s="97">
        <v>21412</v>
      </c>
      <c r="B5969" s="74">
        <v>6257</v>
      </c>
      <c r="C5969" s="75" t="s">
        <v>43</v>
      </c>
      <c r="D5969" s="76">
        <v>43827.40625</v>
      </c>
      <c r="E5969" s="74" t="s">
        <v>41</v>
      </c>
      <c r="F5969" s="33">
        <v>43827.283333333333</v>
      </c>
      <c r="G5969" s="51">
        <f t="shared" si="772"/>
        <v>0.12291666666715173</v>
      </c>
      <c r="H5969" s="31" t="str">
        <f t="shared" si="773"/>
        <v>ACCEPTABLE</v>
      </c>
      <c r="J5969" s="33">
        <v>43827.421527777777</v>
      </c>
      <c r="K5969" s="33">
        <v>43827.430555555555</v>
      </c>
      <c r="L5969" s="51">
        <f t="shared" si="778"/>
        <v>9.0277777781011537E-3</v>
      </c>
      <c r="M5969" s="31" t="str">
        <f t="shared" si="779"/>
        <v>TRUE</v>
      </c>
      <c r="N5969" s="31" t="s">
        <v>41</v>
      </c>
      <c r="O5969" s="29" t="s">
        <v>44</v>
      </c>
      <c r="P5969"/>
      <c r="Q5969"/>
      <c r="R5969"/>
      <c r="S5969"/>
      <c r="T5969"/>
      <c r="U5969"/>
      <c r="V5969"/>
      <c r="W5969"/>
    </row>
    <row r="5970" spans="1:23" ht="27" customHeight="1" thickBot="1" x14ac:dyDescent="0.3">
      <c r="A5970" s="97">
        <v>21412</v>
      </c>
      <c r="B5970" s="74">
        <v>6258</v>
      </c>
      <c r="C5970" s="75" t="s">
        <v>2314</v>
      </c>
      <c r="D5970" s="76">
        <v>43827.430555555555</v>
      </c>
      <c r="E5970" s="74" t="s">
        <v>39</v>
      </c>
      <c r="F5970" s="33">
        <v>43827.283333333333</v>
      </c>
      <c r="G5970" s="51">
        <f t="shared" si="772"/>
        <v>0.14722222222189885</v>
      </c>
      <c r="H5970" s="31" t="str">
        <f t="shared" si="773"/>
        <v>ACCEPTABLE</v>
      </c>
      <c r="J5970" s="33">
        <v>43827.460416666669</v>
      </c>
      <c r="K5970" s="33">
        <v>43827.473611111112</v>
      </c>
      <c r="L5970" s="51">
        <f t="shared" ref="L5970:L5976" si="780">IF(OR(K5970="",J5970=""), "Incomplete Data", K5970-J5970)</f>
        <v>1.3194444443797693E-2</v>
      </c>
      <c r="M5970" s="31" t="str">
        <f t="shared" ref="M5970:M5976" si="781">_xlfn.IFS(OR(J5970=0,K5970=0,L5970=""), "Incomplete Data", OR(L5970&gt;$M$5,L5970&lt;-$M$5),"FALSE",  OR(L5970&lt;=$M$5,L5970&gt;-$M$5), "TRUE")</f>
        <v>TRUE</v>
      </c>
      <c r="N5970" s="31" t="s">
        <v>39</v>
      </c>
      <c r="O5970" s="29" t="s">
        <v>2651</v>
      </c>
      <c r="P5970"/>
      <c r="Q5970"/>
      <c r="R5970"/>
      <c r="S5970"/>
      <c r="T5970"/>
      <c r="U5970"/>
      <c r="V5970"/>
      <c r="W5970"/>
    </row>
    <row r="5971" spans="1:23" ht="27" customHeight="1" thickBot="1" x14ac:dyDescent="0.3">
      <c r="A5971" s="97">
        <v>21413</v>
      </c>
      <c r="B5971" s="74">
        <v>6259</v>
      </c>
      <c r="C5971" s="75" t="s">
        <v>51</v>
      </c>
      <c r="D5971" s="76">
        <v>43827.548611111109</v>
      </c>
      <c r="E5971" s="74" t="s">
        <v>41</v>
      </c>
      <c r="F5971" s="33">
        <v>43827.478472222225</v>
      </c>
      <c r="G5971" s="51">
        <f t="shared" si="772"/>
        <v>7.0138888884685002E-2</v>
      </c>
      <c r="H5971" s="31" t="str">
        <f t="shared" si="773"/>
        <v>ACCEPTABLE</v>
      </c>
      <c r="J5971" s="33">
        <v>43827.55</v>
      </c>
      <c r="K5971" s="33">
        <v>43827.558333333334</v>
      </c>
      <c r="L5971" s="51">
        <f t="shared" si="780"/>
        <v>8.333333331393078E-3</v>
      </c>
      <c r="M5971" s="31" t="str">
        <f t="shared" si="781"/>
        <v>TRUE</v>
      </c>
      <c r="N5971" s="31" t="s">
        <v>41</v>
      </c>
      <c r="O5971" s="29" t="s">
        <v>2652</v>
      </c>
      <c r="P5971"/>
      <c r="Q5971"/>
      <c r="R5971"/>
      <c r="S5971"/>
      <c r="T5971"/>
      <c r="U5971"/>
      <c r="V5971"/>
      <c r="W5971"/>
    </row>
    <row r="5972" spans="1:23" ht="27" customHeight="1" thickBot="1" x14ac:dyDescent="0.3">
      <c r="A5972" s="97">
        <v>21413</v>
      </c>
      <c r="B5972" s="74">
        <v>6260</v>
      </c>
      <c r="C5972" s="75" t="s">
        <v>1997</v>
      </c>
      <c r="D5972" s="76">
        <v>43827.576388888891</v>
      </c>
      <c r="E5972" s="74" t="s">
        <v>39</v>
      </c>
      <c r="F5972" s="33">
        <v>43827.478472222225</v>
      </c>
      <c r="G5972" s="51">
        <f t="shared" si="772"/>
        <v>9.7916666665696539E-2</v>
      </c>
      <c r="H5972" s="31" t="str">
        <f t="shared" si="773"/>
        <v>ACCEPTABLE</v>
      </c>
      <c r="J5972" s="33">
        <v>43827.581944444442</v>
      </c>
      <c r="K5972" s="33">
        <v>43827.59375</v>
      </c>
      <c r="L5972" s="51">
        <f t="shared" si="780"/>
        <v>1.1805555557657499E-2</v>
      </c>
      <c r="M5972" s="31" t="str">
        <f t="shared" si="781"/>
        <v>TRUE</v>
      </c>
      <c r="N5972" s="31" t="s">
        <v>39</v>
      </c>
      <c r="O5972" s="29" t="s">
        <v>1705</v>
      </c>
      <c r="P5972"/>
      <c r="Q5972"/>
      <c r="R5972"/>
      <c r="S5972"/>
      <c r="T5972"/>
      <c r="U5972"/>
      <c r="V5972"/>
      <c r="W5972"/>
    </row>
    <row r="5973" spans="1:23" ht="27" customHeight="1" thickBot="1" x14ac:dyDescent="0.3">
      <c r="A5973" s="97">
        <v>21414</v>
      </c>
      <c r="B5973" s="74">
        <v>6263</v>
      </c>
      <c r="C5973" s="75" t="s">
        <v>98</v>
      </c>
      <c r="D5973" s="76">
        <v>43828.090277777781</v>
      </c>
      <c r="E5973" s="74" t="s">
        <v>41</v>
      </c>
      <c r="F5973" s="33">
        <v>43827.739583333336</v>
      </c>
      <c r="G5973" s="51">
        <f t="shared" si="772"/>
        <v>0.35069444444525288</v>
      </c>
      <c r="H5973" s="31" t="str">
        <f t="shared" si="773"/>
        <v>ACCEPTABLE</v>
      </c>
      <c r="J5973" s="33">
        <v>43828.115277777775</v>
      </c>
      <c r="K5973" s="33">
        <v>43828.124305555553</v>
      </c>
      <c r="L5973" s="51">
        <f t="shared" si="780"/>
        <v>9.0277777781011537E-3</v>
      </c>
      <c r="M5973" s="31" t="str">
        <f t="shared" si="781"/>
        <v>TRUE</v>
      </c>
      <c r="N5973" s="31" t="s">
        <v>41</v>
      </c>
      <c r="O5973" s="29" t="s">
        <v>398</v>
      </c>
      <c r="P5973"/>
      <c r="Q5973"/>
      <c r="R5973"/>
      <c r="S5973"/>
      <c r="T5973"/>
      <c r="U5973"/>
      <c r="V5973"/>
      <c r="W5973"/>
    </row>
    <row r="5974" spans="1:23" ht="27" customHeight="1" thickBot="1" x14ac:dyDescent="0.3">
      <c r="A5974" s="97">
        <v>21414</v>
      </c>
      <c r="B5974" s="74">
        <v>6264</v>
      </c>
      <c r="C5974" s="75" t="s">
        <v>2314</v>
      </c>
      <c r="D5974" s="76">
        <v>43828.118055555555</v>
      </c>
      <c r="E5974" s="74" t="s">
        <v>39</v>
      </c>
      <c r="F5974" s="33">
        <v>43827.739583333336</v>
      </c>
      <c r="G5974" s="51">
        <f t="shared" si="772"/>
        <v>0.37847222221898846</v>
      </c>
      <c r="H5974" s="31" t="str">
        <f t="shared" si="773"/>
        <v>ACCEPTABLE</v>
      </c>
      <c r="J5974" s="33">
        <v>43828.150694444441</v>
      </c>
      <c r="K5974" s="33">
        <v>43828.159722222219</v>
      </c>
      <c r="L5974" s="51">
        <f t="shared" si="780"/>
        <v>9.0277777781011537E-3</v>
      </c>
      <c r="M5974" s="31" t="str">
        <f t="shared" si="781"/>
        <v>TRUE</v>
      </c>
      <c r="N5974" s="31" t="s">
        <v>39</v>
      </c>
      <c r="O5974" s="29" t="s">
        <v>1404</v>
      </c>
      <c r="P5974"/>
      <c r="Q5974"/>
      <c r="R5974"/>
      <c r="S5974"/>
      <c r="T5974"/>
      <c r="U5974"/>
      <c r="V5974"/>
      <c r="W5974"/>
    </row>
    <row r="5975" spans="1:23" ht="27" customHeight="1" thickBot="1" x14ac:dyDescent="0.3">
      <c r="A5975" s="97">
        <v>21415</v>
      </c>
      <c r="B5975" s="74">
        <v>6265</v>
      </c>
      <c r="C5975" s="75" t="s">
        <v>2314</v>
      </c>
      <c r="D5975" s="76">
        <v>43828.479166666664</v>
      </c>
      <c r="E5975" s="74" t="s">
        <v>41</v>
      </c>
      <c r="F5975" s="33">
        <v>43828.292361111111</v>
      </c>
      <c r="G5975" s="51">
        <f t="shared" si="772"/>
        <v>0.18680555555329192</v>
      </c>
      <c r="H5975" s="31" t="str">
        <f t="shared" si="773"/>
        <v>ACCEPTABLE</v>
      </c>
      <c r="J5975" s="33">
        <v>43828.469444444447</v>
      </c>
      <c r="K5975" s="33">
        <v>43828.480555555558</v>
      </c>
      <c r="L5975" s="51">
        <f t="shared" si="780"/>
        <v>1.1111111110949423E-2</v>
      </c>
      <c r="M5975" s="31" t="str">
        <f t="shared" si="781"/>
        <v>TRUE</v>
      </c>
      <c r="N5975" s="31" t="s">
        <v>41</v>
      </c>
      <c r="O5975" s="29" t="s">
        <v>2653</v>
      </c>
      <c r="P5975"/>
      <c r="Q5975"/>
      <c r="R5975"/>
      <c r="S5975"/>
      <c r="T5975"/>
      <c r="U5975"/>
      <c r="V5975"/>
      <c r="W5975"/>
    </row>
    <row r="5976" spans="1:23" ht="27" customHeight="1" thickBot="1" x14ac:dyDescent="0.3">
      <c r="A5976" s="97">
        <v>21415</v>
      </c>
      <c r="B5976" s="74">
        <v>6266</v>
      </c>
      <c r="C5976" s="75" t="s">
        <v>2314</v>
      </c>
      <c r="D5976" s="76">
        <v>43828.496527777781</v>
      </c>
      <c r="E5976" s="74" t="s">
        <v>39</v>
      </c>
      <c r="F5976" s="33">
        <v>43828.292361111111</v>
      </c>
      <c r="G5976" s="51">
        <f t="shared" si="772"/>
        <v>0.20416666667006211</v>
      </c>
      <c r="H5976" s="31" t="str">
        <f t="shared" si="773"/>
        <v>ACCEPTABLE</v>
      </c>
      <c r="J5976" s="33">
        <v>43828.491666666669</v>
      </c>
      <c r="K5976" s="33">
        <v>43828.506249999999</v>
      </c>
      <c r="L5976" s="51">
        <f t="shared" si="780"/>
        <v>1.4583333329937886E-2</v>
      </c>
      <c r="M5976" s="31" t="str">
        <f t="shared" si="781"/>
        <v>TRUE</v>
      </c>
      <c r="N5976" s="31" t="s">
        <v>39</v>
      </c>
      <c r="O5976" s="29" t="s">
        <v>2653</v>
      </c>
      <c r="P5976"/>
      <c r="Q5976"/>
      <c r="R5976"/>
      <c r="S5976"/>
      <c r="T5976"/>
      <c r="U5976"/>
      <c r="V5976"/>
      <c r="W5976"/>
    </row>
    <row r="5977" spans="1:23" ht="27" customHeight="1" thickBot="1" x14ac:dyDescent="0.3">
      <c r="A5977" s="97">
        <v>21416</v>
      </c>
      <c r="B5977" s="74">
        <v>6267</v>
      </c>
      <c r="C5977" s="75" t="s">
        <v>1997</v>
      </c>
      <c r="D5977" s="76">
        <v>43829.506944444445</v>
      </c>
      <c r="E5977" s="74" t="s">
        <v>41</v>
      </c>
      <c r="F5977" s="33">
        <v>43829.303472222222</v>
      </c>
      <c r="G5977" s="51">
        <f t="shared" si="772"/>
        <v>0.20347222222335404</v>
      </c>
      <c r="H5977" s="31" t="str">
        <f t="shared" si="773"/>
        <v>ACCEPTABLE</v>
      </c>
      <c r="J5977" s="33">
        <v>43829.499305555553</v>
      </c>
      <c r="K5977" s="33">
        <v>43829.511805555558</v>
      </c>
      <c r="L5977" s="51">
        <f t="shared" ref="L5977:L6030" si="782">IF(OR(K5977="",J5977=""), "Incomplete Data", K5977-J5977)</f>
        <v>1.2500000004365575E-2</v>
      </c>
      <c r="M5977" s="31" t="str">
        <f t="shared" ref="M5977:M6030" si="783">_xlfn.IFS(OR(J5977=0,K5977=0,L5977=""), "Incomplete Data", OR(L5977&gt;$M$5,L5977&lt;-$M$5),"FALSE",  OR(L5977&lt;=$M$5,L5977&gt;-$M$5), "TRUE")</f>
        <v>TRUE</v>
      </c>
      <c r="N5977" s="31" t="s">
        <v>128</v>
      </c>
      <c r="O5977" s="29" t="s">
        <v>2654</v>
      </c>
      <c r="P5977"/>
      <c r="Q5977"/>
      <c r="R5977"/>
      <c r="S5977"/>
      <c r="T5977"/>
      <c r="U5977"/>
      <c r="V5977"/>
      <c r="W5977"/>
    </row>
    <row r="5978" spans="1:23" ht="27" customHeight="1" thickBot="1" x14ac:dyDescent="0.3">
      <c r="A5978" s="97">
        <v>21416</v>
      </c>
      <c r="B5978" s="74">
        <v>6268</v>
      </c>
      <c r="C5978" s="75" t="s">
        <v>51</v>
      </c>
      <c r="D5978" s="76">
        <v>43829.541666666664</v>
      </c>
      <c r="E5978" s="74" t="s">
        <v>39</v>
      </c>
      <c r="F5978" s="33">
        <v>43829.303472222222</v>
      </c>
      <c r="G5978" s="51">
        <f t="shared" si="772"/>
        <v>0.2381944444423425</v>
      </c>
      <c r="H5978" s="31" t="str">
        <f t="shared" si="773"/>
        <v>ACCEPTABLE</v>
      </c>
      <c r="J5978" s="33">
        <v>43829.540277777778</v>
      </c>
      <c r="K5978" s="33">
        <v>43829.548611111109</v>
      </c>
      <c r="L5978" s="51">
        <f t="shared" si="782"/>
        <v>8.333333331393078E-3</v>
      </c>
      <c r="M5978" s="31" t="str">
        <f t="shared" si="783"/>
        <v>TRUE</v>
      </c>
      <c r="N5978" s="31" t="s">
        <v>39</v>
      </c>
      <c r="O5978" s="29" t="s">
        <v>633</v>
      </c>
      <c r="P5978"/>
      <c r="Q5978"/>
      <c r="R5978"/>
      <c r="S5978"/>
      <c r="T5978"/>
      <c r="U5978"/>
      <c r="V5978"/>
      <c r="W5978"/>
    </row>
    <row r="5979" spans="1:23" ht="27" customHeight="1" thickBot="1" x14ac:dyDescent="0.3">
      <c r="A5979" s="97">
        <v>21417</v>
      </c>
      <c r="B5979" s="74">
        <v>6269</v>
      </c>
      <c r="C5979" s="75" t="s">
        <v>2314</v>
      </c>
      <c r="D5979" s="76">
        <v>43829.878472222219</v>
      </c>
      <c r="E5979" s="74" t="s">
        <v>41</v>
      </c>
      <c r="F5979" s="33">
        <v>43829.776388888888</v>
      </c>
      <c r="G5979" s="51">
        <f t="shared" si="772"/>
        <v>0.10208333333139308</v>
      </c>
      <c r="H5979" s="31" t="str">
        <f t="shared" si="773"/>
        <v>ACCEPTABLE</v>
      </c>
      <c r="J5979" s="33">
        <v>43829.85833333333</v>
      </c>
      <c r="K5979" s="33">
        <v>43829.87222222222</v>
      </c>
      <c r="L5979" s="51">
        <f t="shared" si="782"/>
        <v>1.3888888890505768E-2</v>
      </c>
      <c r="M5979" s="31" t="str">
        <f t="shared" si="783"/>
        <v>TRUE</v>
      </c>
      <c r="N5979" s="31" t="s">
        <v>41</v>
      </c>
      <c r="O5979" s="29" t="s">
        <v>2655</v>
      </c>
      <c r="P5979"/>
      <c r="Q5979"/>
      <c r="R5979"/>
      <c r="S5979"/>
      <c r="T5979"/>
      <c r="U5979"/>
      <c r="V5979"/>
      <c r="W5979"/>
    </row>
    <row r="5980" spans="1:23" ht="27" customHeight="1" thickBot="1" x14ac:dyDescent="0.3">
      <c r="A5980" s="97">
        <v>21417</v>
      </c>
      <c r="B5980" s="74">
        <v>6270</v>
      </c>
      <c r="C5980" s="75" t="s">
        <v>2314</v>
      </c>
      <c r="D5980" s="76">
        <v>43829.895833333336</v>
      </c>
      <c r="E5980" s="74" t="s">
        <v>39</v>
      </c>
      <c r="F5980" s="33">
        <v>43829.776388888888</v>
      </c>
      <c r="G5980" s="51">
        <f t="shared" si="772"/>
        <v>0.11944444444816327</v>
      </c>
      <c r="H5980" s="31" t="str">
        <f t="shared" si="773"/>
        <v>ACCEPTABLE</v>
      </c>
      <c r="J5980" s="33">
        <v>43829.879861111112</v>
      </c>
      <c r="K5980" s="33">
        <v>43829.890972222223</v>
      </c>
      <c r="L5980" s="51">
        <f t="shared" si="782"/>
        <v>1.1111111110949423E-2</v>
      </c>
      <c r="M5980" s="31" t="str">
        <f t="shared" si="783"/>
        <v>TRUE</v>
      </c>
      <c r="N5980" s="31" t="s">
        <v>39</v>
      </c>
      <c r="O5980" s="29" t="s">
        <v>1654</v>
      </c>
      <c r="P5980"/>
      <c r="Q5980"/>
      <c r="R5980"/>
      <c r="S5980"/>
      <c r="T5980"/>
      <c r="U5980"/>
      <c r="V5980"/>
      <c r="W5980"/>
    </row>
    <row r="5981" spans="1:23" ht="27" customHeight="1" thickBot="1" x14ac:dyDescent="0.3">
      <c r="A5981" s="98">
        <v>21419</v>
      </c>
      <c r="B5981" s="78">
        <v>6273</v>
      </c>
      <c r="C5981" s="79" t="s">
        <v>2314</v>
      </c>
      <c r="D5981" s="80">
        <v>43831.395833333336</v>
      </c>
      <c r="E5981" s="78" t="s">
        <v>41</v>
      </c>
      <c r="F5981" s="33">
        <v>43831.329861111109</v>
      </c>
      <c r="G5981" s="51">
        <f t="shared" si="772"/>
        <v>6.5972222226264421E-2</v>
      </c>
      <c r="H5981" s="31" t="str">
        <f t="shared" si="773"/>
        <v>ACCEPTABLE</v>
      </c>
      <c r="J5981" s="33">
        <v>43831.375</v>
      </c>
      <c r="K5981" s="33">
        <v>43831.384722222225</v>
      </c>
      <c r="L5981" s="51">
        <f t="shared" si="782"/>
        <v>9.7222222248092294E-3</v>
      </c>
      <c r="M5981" s="31" t="str">
        <f t="shared" si="783"/>
        <v>TRUE</v>
      </c>
      <c r="N5981" s="31" t="s">
        <v>41</v>
      </c>
      <c r="O5981" s="29" t="s">
        <v>2055</v>
      </c>
      <c r="P5981"/>
      <c r="Q5981"/>
      <c r="R5981"/>
      <c r="S5981"/>
      <c r="T5981"/>
      <c r="U5981"/>
      <c r="V5981"/>
      <c r="W5981"/>
    </row>
    <row r="5982" spans="1:23" ht="27" customHeight="1" thickBot="1" x14ac:dyDescent="0.3">
      <c r="A5982" s="97">
        <v>21419</v>
      </c>
      <c r="B5982" s="74">
        <v>6274</v>
      </c>
      <c r="C5982" s="75" t="s">
        <v>2314</v>
      </c>
      <c r="D5982" s="76">
        <v>43831.430555555555</v>
      </c>
      <c r="E5982" s="74" t="s">
        <v>39</v>
      </c>
      <c r="F5982" s="33">
        <v>43831.329861111109</v>
      </c>
      <c r="G5982" s="51">
        <f t="shared" si="772"/>
        <v>0.10069444444525288</v>
      </c>
      <c r="H5982" s="31" t="str">
        <f t="shared" si="773"/>
        <v>ACCEPTABLE</v>
      </c>
      <c r="J5982" s="33">
        <v>43831.409722222219</v>
      </c>
      <c r="K5982" s="33">
        <v>43831.420138888891</v>
      </c>
      <c r="L5982" s="51">
        <f t="shared" si="782"/>
        <v>1.0416666671517305E-2</v>
      </c>
      <c r="M5982" s="31" t="str">
        <f t="shared" si="783"/>
        <v>TRUE</v>
      </c>
      <c r="N5982" s="31" t="s">
        <v>39</v>
      </c>
      <c r="O5982" s="29" t="s">
        <v>398</v>
      </c>
      <c r="P5982"/>
      <c r="Q5982"/>
      <c r="R5982"/>
      <c r="S5982"/>
      <c r="T5982"/>
      <c r="U5982"/>
      <c r="V5982"/>
      <c r="W5982"/>
    </row>
    <row r="5983" spans="1:23" ht="27" customHeight="1" thickBot="1" x14ac:dyDescent="0.3">
      <c r="A5983" s="97">
        <v>21419</v>
      </c>
      <c r="B5983" s="74">
        <v>6275</v>
      </c>
      <c r="C5983" s="75" t="s">
        <v>43</v>
      </c>
      <c r="D5983" s="76">
        <v>43831.923611111109</v>
      </c>
      <c r="E5983" s="74" t="s">
        <v>41</v>
      </c>
      <c r="F5983" s="33">
        <v>43831.716666666667</v>
      </c>
      <c r="G5983" s="51">
        <f t="shared" si="772"/>
        <v>0.2069444444423425</v>
      </c>
      <c r="H5983" s="31" t="str">
        <f t="shared" si="773"/>
        <v>ACCEPTABLE</v>
      </c>
      <c r="J5983" s="33">
        <v>43831.9</v>
      </c>
      <c r="K5983" s="33">
        <v>43831.906944444447</v>
      </c>
      <c r="L5983" s="51">
        <f t="shared" si="782"/>
        <v>6.9444444452528842E-3</v>
      </c>
      <c r="M5983" s="31" t="str">
        <f t="shared" si="783"/>
        <v>TRUE</v>
      </c>
      <c r="N5983" s="31" t="s">
        <v>41</v>
      </c>
      <c r="O5983" s="29" t="s">
        <v>398</v>
      </c>
      <c r="P5983"/>
      <c r="Q5983"/>
      <c r="R5983"/>
      <c r="S5983"/>
      <c r="T5983"/>
      <c r="U5983"/>
      <c r="V5983"/>
      <c r="W5983"/>
    </row>
    <row r="5984" spans="1:23" ht="27" customHeight="1" thickBot="1" x14ac:dyDescent="0.3">
      <c r="A5984" s="97">
        <v>21419</v>
      </c>
      <c r="B5984" s="74">
        <v>6276</v>
      </c>
      <c r="C5984" s="75" t="s">
        <v>2314</v>
      </c>
      <c r="D5984" s="76">
        <v>43831.951388888891</v>
      </c>
      <c r="E5984" s="74" t="s">
        <v>39</v>
      </c>
      <c r="F5984" s="33">
        <v>43831.716666666667</v>
      </c>
      <c r="G5984" s="51">
        <f t="shared" si="772"/>
        <v>0.23472222222335404</v>
      </c>
      <c r="H5984" s="31" t="str">
        <f t="shared" si="773"/>
        <v>ACCEPTABLE</v>
      </c>
      <c r="J5984" s="33">
        <v>43831.925000000003</v>
      </c>
      <c r="K5984" s="33">
        <v>43831.934027777781</v>
      </c>
      <c r="L5984" s="51">
        <f t="shared" si="782"/>
        <v>9.0277777781011537E-3</v>
      </c>
      <c r="M5984" s="31" t="str">
        <f t="shared" si="783"/>
        <v>TRUE</v>
      </c>
      <c r="N5984" s="31" t="s">
        <v>39</v>
      </c>
      <c r="O5984" s="29" t="s">
        <v>1609</v>
      </c>
      <c r="P5984"/>
      <c r="Q5984"/>
      <c r="R5984"/>
      <c r="S5984"/>
      <c r="T5984"/>
      <c r="U5984"/>
      <c r="V5984"/>
      <c r="W5984"/>
    </row>
    <row r="5985" spans="1:23" ht="27" customHeight="1" thickBot="1" x14ac:dyDescent="0.3">
      <c r="A5985" s="97">
        <v>21420</v>
      </c>
      <c r="B5985" s="74">
        <v>6277</v>
      </c>
      <c r="C5985" s="75" t="s">
        <v>2413</v>
      </c>
      <c r="D5985" s="76">
        <v>43832.520833333336</v>
      </c>
      <c r="E5985" s="74" t="s">
        <v>39</v>
      </c>
      <c r="F5985" s="33">
        <v>43832.26458333333</v>
      </c>
      <c r="G5985" s="51">
        <f t="shared" si="772"/>
        <v>0.25625000000582077</v>
      </c>
      <c r="H5985" s="31" t="str">
        <f t="shared" si="773"/>
        <v>ACCEPTABLE</v>
      </c>
      <c r="J5985" s="33">
        <v>43832.525694444441</v>
      </c>
      <c r="K5985" s="33">
        <v>43832.53402777778</v>
      </c>
      <c r="L5985" s="51">
        <f t="shared" si="782"/>
        <v>8.3333333386690356E-3</v>
      </c>
      <c r="M5985" s="31" t="str">
        <f t="shared" si="783"/>
        <v>TRUE</v>
      </c>
      <c r="N5985" s="31" t="s">
        <v>39</v>
      </c>
      <c r="O5985" s="29" t="s">
        <v>2567</v>
      </c>
      <c r="P5985"/>
      <c r="Q5985"/>
      <c r="R5985"/>
      <c r="S5985"/>
      <c r="T5985"/>
      <c r="U5985"/>
      <c r="V5985"/>
      <c r="W5985"/>
    </row>
    <row r="5986" spans="1:23" ht="27" customHeight="1" thickBot="1" x14ac:dyDescent="0.3">
      <c r="A5986" s="97">
        <v>21421</v>
      </c>
      <c r="B5986" s="74">
        <v>6278</v>
      </c>
      <c r="C5986" s="75" t="s">
        <v>2119</v>
      </c>
      <c r="D5986" s="76">
        <v>43832.590277777781</v>
      </c>
      <c r="E5986" s="74" t="s">
        <v>41</v>
      </c>
      <c r="F5986" s="33">
        <v>43832.26458333333</v>
      </c>
      <c r="G5986" s="51">
        <f t="shared" si="772"/>
        <v>0.32569444445107365</v>
      </c>
      <c r="H5986" s="31" t="str">
        <f t="shared" si="773"/>
        <v>ACCEPTABLE</v>
      </c>
      <c r="J5986" s="33">
        <v>43832.584027777775</v>
      </c>
      <c r="K5986" s="33">
        <v>43832.595138888886</v>
      </c>
      <c r="L5986" s="51">
        <f t="shared" si="782"/>
        <v>1.1111111110949423E-2</v>
      </c>
      <c r="M5986" s="31" t="str">
        <f t="shared" si="783"/>
        <v>TRUE</v>
      </c>
      <c r="N5986" s="31" t="s">
        <v>41</v>
      </c>
      <c r="O5986" s="29" t="s">
        <v>2656</v>
      </c>
      <c r="P5986"/>
      <c r="Q5986"/>
      <c r="R5986"/>
      <c r="S5986"/>
      <c r="T5986"/>
      <c r="U5986"/>
      <c r="V5986"/>
      <c r="W5986"/>
    </row>
    <row r="5987" spans="1:23" ht="27" customHeight="1" thickBot="1" x14ac:dyDescent="0.3">
      <c r="A5987" s="98">
        <v>21422</v>
      </c>
      <c r="B5987" s="78">
        <v>6280</v>
      </c>
      <c r="C5987" s="79" t="s">
        <v>2314</v>
      </c>
      <c r="D5987" s="80">
        <v>43832.652777777781</v>
      </c>
      <c r="E5987" s="78" t="s">
        <v>41</v>
      </c>
      <c r="F5987" s="33">
        <v>43832.26458333333</v>
      </c>
      <c r="G5987" s="51">
        <f t="shared" si="772"/>
        <v>0.38819444445107365</v>
      </c>
      <c r="H5987" s="31" t="str">
        <f t="shared" si="773"/>
        <v>ACCEPTABLE</v>
      </c>
      <c r="J5987" s="33">
        <v>43832.620833333334</v>
      </c>
      <c r="K5987" s="33">
        <v>43832.629861111112</v>
      </c>
      <c r="L5987" s="51">
        <f t="shared" si="782"/>
        <v>9.0277777781011537E-3</v>
      </c>
      <c r="M5987" s="31" t="str">
        <f t="shared" si="783"/>
        <v>TRUE</v>
      </c>
      <c r="N5987" s="31" t="s">
        <v>128</v>
      </c>
      <c r="O5987" s="29" t="s">
        <v>2583</v>
      </c>
      <c r="P5987"/>
      <c r="Q5987"/>
      <c r="R5987"/>
      <c r="S5987"/>
      <c r="T5987"/>
      <c r="U5987"/>
      <c r="V5987"/>
      <c r="W5987"/>
    </row>
    <row r="5988" spans="1:23" ht="27" customHeight="1" thickBot="1" x14ac:dyDescent="0.3">
      <c r="A5988" s="98">
        <v>21423</v>
      </c>
      <c r="B5988" s="78">
        <v>6282</v>
      </c>
      <c r="C5988" s="79" t="s">
        <v>2314</v>
      </c>
      <c r="D5988" s="80">
        <v>43833.381944444445</v>
      </c>
      <c r="E5988" s="78" t="s">
        <v>41</v>
      </c>
      <c r="F5988" s="33">
        <v>43833.256249999999</v>
      </c>
      <c r="G5988" s="51">
        <f t="shared" si="772"/>
        <v>0.12569444444670808</v>
      </c>
      <c r="H5988" s="31" t="str">
        <f t="shared" si="773"/>
        <v>ACCEPTABLE</v>
      </c>
      <c r="J5988" s="33">
        <v>43833.368750000001</v>
      </c>
      <c r="K5988" s="33">
        <v>43833.379861111112</v>
      </c>
      <c r="L5988" s="51">
        <f t="shared" si="782"/>
        <v>1.1111111110949423E-2</v>
      </c>
      <c r="M5988" s="31" t="str">
        <f t="shared" si="783"/>
        <v>TRUE</v>
      </c>
      <c r="N5988" s="31" t="s">
        <v>41</v>
      </c>
      <c r="O5988" s="29" t="s">
        <v>1176</v>
      </c>
      <c r="P5988"/>
      <c r="Q5988"/>
      <c r="R5988"/>
      <c r="S5988"/>
      <c r="T5988"/>
      <c r="U5988"/>
      <c r="V5988"/>
      <c r="W5988"/>
    </row>
    <row r="5989" spans="1:23" ht="27" customHeight="1" thickBot="1" x14ac:dyDescent="0.3">
      <c r="A5989" s="97">
        <v>21423</v>
      </c>
      <c r="B5989" s="74">
        <v>6283</v>
      </c>
      <c r="C5989" s="75" t="s">
        <v>98</v>
      </c>
      <c r="D5989" s="76">
        <v>43833.416666666664</v>
      </c>
      <c r="E5989" s="74" t="s">
        <v>39</v>
      </c>
      <c r="F5989" s="33">
        <v>43833.256249999999</v>
      </c>
      <c r="G5989" s="51">
        <f t="shared" si="772"/>
        <v>0.16041666666569654</v>
      </c>
      <c r="H5989" s="31" t="str">
        <f t="shared" si="773"/>
        <v>ACCEPTABLE</v>
      </c>
      <c r="J5989" s="33">
        <v>43833.398611111108</v>
      </c>
      <c r="K5989" s="33">
        <v>43833.407638888886</v>
      </c>
      <c r="L5989" s="51">
        <f t="shared" si="782"/>
        <v>9.0277777781011537E-3</v>
      </c>
      <c r="M5989" s="31" t="str">
        <f t="shared" si="783"/>
        <v>TRUE</v>
      </c>
      <c r="N5989" s="31" t="s">
        <v>39</v>
      </c>
      <c r="O5989" s="29" t="s">
        <v>54</v>
      </c>
      <c r="P5989"/>
      <c r="Q5989"/>
      <c r="R5989"/>
      <c r="S5989"/>
      <c r="T5989"/>
      <c r="U5989"/>
      <c r="V5989"/>
      <c r="W5989"/>
    </row>
    <row r="5990" spans="1:23" ht="27" customHeight="1" thickBot="1" x14ac:dyDescent="0.3">
      <c r="A5990" s="98">
        <v>21421</v>
      </c>
      <c r="B5990" s="78">
        <v>6284</v>
      </c>
      <c r="C5990" s="79" t="s">
        <v>99</v>
      </c>
      <c r="D5990" s="80">
        <v>43834.298611111109</v>
      </c>
      <c r="E5990" s="78" t="s">
        <v>41</v>
      </c>
      <c r="F5990" s="33">
        <v>43834.259722222225</v>
      </c>
      <c r="G5990" s="51">
        <f t="shared" ref="G5990:G6039" si="784">IF(D5990="","",D5990-F5990)</f>
        <v>3.8888888884685002E-2</v>
      </c>
      <c r="H5990" s="31" t="str">
        <f t="shared" ref="H5990:H6039" si="785">IF(D5990-F5990&lt;0,"TOO LATE",IF(G5990="","",IF(OR(DAY(D5990-F5990)&gt;1,AND(HOUR(D5990-F5990)&gt;HOUR("0:59"),(SIGN(D5990-F5990)=1))),"ACCEPTABLE","TOO LATE")))</f>
        <v>TOO LATE</v>
      </c>
      <c r="J5990" s="33">
        <v>43834.318749999999</v>
      </c>
      <c r="K5990" s="33">
        <v>43834.32708333333</v>
      </c>
      <c r="L5990" s="51">
        <f t="shared" si="782"/>
        <v>8.333333331393078E-3</v>
      </c>
      <c r="M5990" s="31" t="str">
        <f t="shared" si="783"/>
        <v>TRUE</v>
      </c>
      <c r="N5990" s="31" t="s">
        <v>41</v>
      </c>
      <c r="O5990" s="29" t="s">
        <v>2657</v>
      </c>
      <c r="P5990"/>
      <c r="Q5990"/>
      <c r="R5990"/>
      <c r="S5990"/>
      <c r="T5990"/>
      <c r="U5990"/>
      <c r="V5990"/>
      <c r="W5990"/>
    </row>
    <row r="5991" spans="1:23" ht="27" customHeight="1" thickBot="1" x14ac:dyDescent="0.3">
      <c r="A5991" s="98">
        <v>21421</v>
      </c>
      <c r="B5991" s="78">
        <v>6285</v>
      </c>
      <c r="C5991" s="79" t="s">
        <v>2290</v>
      </c>
      <c r="D5991" s="80">
        <v>43834.326388888891</v>
      </c>
      <c r="E5991" s="78" t="s">
        <v>39</v>
      </c>
      <c r="F5991" s="33">
        <v>43834.259722222225</v>
      </c>
      <c r="G5991" s="51">
        <f t="shared" si="784"/>
        <v>6.6666666665696539E-2</v>
      </c>
      <c r="H5991" s="31" t="str">
        <f t="shared" si="785"/>
        <v>ACCEPTABLE</v>
      </c>
      <c r="J5991" s="33">
        <v>43834.34375</v>
      </c>
      <c r="K5991" s="33">
        <v>43834.355555555558</v>
      </c>
      <c r="L5991" s="51">
        <f t="shared" si="782"/>
        <v>1.1805555557657499E-2</v>
      </c>
      <c r="M5991" s="31" t="str">
        <f t="shared" si="783"/>
        <v>TRUE</v>
      </c>
      <c r="N5991" s="31" t="s">
        <v>39</v>
      </c>
      <c r="O5991" s="29" t="s">
        <v>2658</v>
      </c>
      <c r="P5991"/>
      <c r="Q5991"/>
      <c r="R5991"/>
      <c r="S5991"/>
      <c r="T5991"/>
      <c r="U5991"/>
      <c r="V5991"/>
      <c r="W5991"/>
    </row>
    <row r="5992" spans="1:23" ht="27" customHeight="1" thickBot="1" x14ac:dyDescent="0.3">
      <c r="A5992" s="97">
        <v>21424</v>
      </c>
      <c r="B5992" s="74">
        <v>6286</v>
      </c>
      <c r="C5992" s="75" t="s">
        <v>2372</v>
      </c>
      <c r="D5992" s="76">
        <v>43834.413194444445</v>
      </c>
      <c r="E5992" s="74" t="s">
        <v>41</v>
      </c>
      <c r="F5992" s="33">
        <v>43834.259722222225</v>
      </c>
      <c r="G5992" s="51">
        <f t="shared" si="784"/>
        <v>0.15347222222044365</v>
      </c>
      <c r="H5992" s="31" t="str">
        <f t="shared" si="785"/>
        <v>ACCEPTABLE</v>
      </c>
      <c r="J5992" s="33">
        <v>43834.409722222219</v>
      </c>
      <c r="K5992" s="33">
        <v>43834.420138888891</v>
      </c>
      <c r="L5992" s="51">
        <f t="shared" si="782"/>
        <v>1.0416666671517305E-2</v>
      </c>
      <c r="M5992" s="31" t="str">
        <f t="shared" si="783"/>
        <v>TRUE</v>
      </c>
      <c r="N5992" s="31" t="s">
        <v>41</v>
      </c>
      <c r="O5992" s="29" t="s">
        <v>420</v>
      </c>
      <c r="P5992"/>
      <c r="Q5992"/>
      <c r="R5992"/>
      <c r="S5992"/>
      <c r="T5992"/>
      <c r="U5992"/>
      <c r="V5992"/>
      <c r="W5992"/>
    </row>
    <row r="5993" spans="1:23" ht="27" customHeight="1" thickBot="1" x14ac:dyDescent="0.3">
      <c r="A5993" s="97">
        <v>21424</v>
      </c>
      <c r="B5993" s="74">
        <v>6287</v>
      </c>
      <c r="C5993" s="75" t="s">
        <v>2372</v>
      </c>
      <c r="D5993" s="76">
        <v>43834.4375</v>
      </c>
      <c r="E5993" s="74" t="s">
        <v>39</v>
      </c>
      <c r="F5993" s="33">
        <v>43834.259722222225</v>
      </c>
      <c r="G5993" s="51">
        <f t="shared" si="784"/>
        <v>0.17777777777519077</v>
      </c>
      <c r="H5993" s="31" t="str">
        <f t="shared" si="785"/>
        <v>ACCEPTABLE</v>
      </c>
      <c r="J5993" s="33">
        <v>43834.432638888888</v>
      </c>
      <c r="K5993" s="33">
        <v>43834.444444444445</v>
      </c>
      <c r="L5993" s="51">
        <f t="shared" si="782"/>
        <v>1.1805555557657499E-2</v>
      </c>
      <c r="M5993" s="31" t="str">
        <f t="shared" si="783"/>
        <v>TRUE</v>
      </c>
      <c r="N5993" s="31" t="s">
        <v>2153</v>
      </c>
      <c r="O5993" s="29" t="s">
        <v>2659</v>
      </c>
      <c r="P5993"/>
      <c r="Q5993"/>
      <c r="R5993"/>
      <c r="S5993"/>
      <c r="T5993"/>
      <c r="U5993"/>
      <c r="V5993"/>
      <c r="W5993"/>
    </row>
    <row r="5994" spans="1:23" ht="27" customHeight="1" thickBot="1" x14ac:dyDescent="0.3">
      <c r="A5994" s="97">
        <v>21423</v>
      </c>
      <c r="B5994" s="74">
        <v>6289</v>
      </c>
      <c r="C5994" s="75" t="s">
        <v>98</v>
      </c>
      <c r="D5994" s="76">
        <v>43834.489583333336</v>
      </c>
      <c r="E5994" s="74" t="s">
        <v>39</v>
      </c>
      <c r="F5994" s="33">
        <v>43834.259722222225</v>
      </c>
      <c r="G5994" s="51">
        <f t="shared" si="784"/>
        <v>0.22986111111094942</v>
      </c>
      <c r="H5994" s="31" t="str">
        <f t="shared" si="785"/>
        <v>ACCEPTABLE</v>
      </c>
      <c r="J5994" s="33">
        <v>43834.509722222225</v>
      </c>
      <c r="K5994" s="33">
        <v>43834.519444444442</v>
      </c>
      <c r="L5994" s="51">
        <f t="shared" si="782"/>
        <v>9.7222222175332718E-3</v>
      </c>
      <c r="M5994" s="31" t="str">
        <f t="shared" si="783"/>
        <v>TRUE</v>
      </c>
      <c r="N5994" s="31" t="s">
        <v>39</v>
      </c>
      <c r="O5994" s="29" t="s">
        <v>2660</v>
      </c>
      <c r="P5994"/>
      <c r="Q5994"/>
      <c r="R5994"/>
      <c r="S5994"/>
      <c r="T5994"/>
      <c r="U5994"/>
      <c r="V5994"/>
      <c r="W5994"/>
    </row>
    <row r="5995" spans="1:23" ht="27" customHeight="1" thickBot="1" x14ac:dyDescent="0.3">
      <c r="A5995" s="97">
        <v>21423</v>
      </c>
      <c r="B5995" s="74">
        <v>6290</v>
      </c>
      <c r="C5995" s="75" t="s">
        <v>98</v>
      </c>
      <c r="D5995" s="76">
        <v>43834.819444444445</v>
      </c>
      <c r="E5995" s="74" t="s">
        <v>41</v>
      </c>
      <c r="F5995" s="33">
        <v>43834.707638888889</v>
      </c>
      <c r="G5995" s="51">
        <f t="shared" si="784"/>
        <v>0.11180555555620231</v>
      </c>
      <c r="H5995" s="31" t="str">
        <f t="shared" si="785"/>
        <v>ACCEPTABLE</v>
      </c>
      <c r="J5995" s="33">
        <v>43834.934027777781</v>
      </c>
      <c r="K5995" s="33">
        <v>43834.943055555559</v>
      </c>
      <c r="L5995" s="51">
        <f t="shared" si="782"/>
        <v>9.0277777781011537E-3</v>
      </c>
      <c r="M5995" s="31" t="str">
        <f t="shared" si="783"/>
        <v>TRUE</v>
      </c>
      <c r="N5995" s="31" t="s">
        <v>41</v>
      </c>
      <c r="O5995" s="29" t="s">
        <v>398</v>
      </c>
      <c r="P5995"/>
      <c r="Q5995"/>
      <c r="R5995"/>
      <c r="S5995"/>
      <c r="T5995"/>
      <c r="U5995"/>
      <c r="V5995"/>
      <c r="W5995"/>
    </row>
    <row r="5996" spans="1:23" ht="27" customHeight="1" thickBot="1" x14ac:dyDescent="0.3">
      <c r="A5996" s="97">
        <v>21423</v>
      </c>
      <c r="B5996" s="74">
        <v>6291</v>
      </c>
      <c r="C5996" s="75" t="s">
        <v>2372</v>
      </c>
      <c r="D5996" s="76">
        <v>43834.847222222219</v>
      </c>
      <c r="E5996" s="74" t="s">
        <v>39</v>
      </c>
      <c r="F5996" s="33">
        <v>43834.707638888889</v>
      </c>
      <c r="G5996" s="51">
        <f t="shared" si="784"/>
        <v>0.13958333332993789</v>
      </c>
      <c r="H5996" s="31" t="str">
        <f t="shared" si="785"/>
        <v>ACCEPTABLE</v>
      </c>
      <c r="J5996" s="33">
        <v>43834.96597222222</v>
      </c>
      <c r="K5996" s="33">
        <v>43834.977777777778</v>
      </c>
      <c r="L5996" s="51">
        <f t="shared" si="782"/>
        <v>1.1805555557657499E-2</v>
      </c>
      <c r="M5996" s="31" t="str">
        <f t="shared" si="783"/>
        <v>TRUE</v>
      </c>
      <c r="N5996" s="31" t="s">
        <v>39</v>
      </c>
      <c r="O5996" s="29" t="s">
        <v>806</v>
      </c>
      <c r="P5996"/>
      <c r="Q5996"/>
      <c r="R5996"/>
      <c r="S5996"/>
      <c r="T5996"/>
      <c r="U5996"/>
      <c r="V5996"/>
      <c r="W5996"/>
    </row>
    <row r="5997" spans="1:23" ht="27" customHeight="1" thickBot="1" x14ac:dyDescent="0.3">
      <c r="A5997" s="98">
        <v>21425</v>
      </c>
      <c r="B5997" s="78">
        <v>6292</v>
      </c>
      <c r="C5997" s="79" t="s">
        <v>2372</v>
      </c>
      <c r="D5997" s="80">
        <v>43835.256944444445</v>
      </c>
      <c r="E5997" s="78" t="s">
        <v>41</v>
      </c>
      <c r="F5997" s="33">
        <v>43834.707638888889</v>
      </c>
      <c r="G5997" s="51">
        <f t="shared" si="784"/>
        <v>0.54930555555620231</v>
      </c>
      <c r="H5997" s="31" t="str">
        <f t="shared" si="785"/>
        <v>ACCEPTABLE</v>
      </c>
      <c r="J5997" s="33">
        <v>43835.236805555556</v>
      </c>
      <c r="K5997" s="33">
        <v>43835.246527777781</v>
      </c>
      <c r="L5997" s="51">
        <f t="shared" si="782"/>
        <v>9.7222222248092294E-3</v>
      </c>
      <c r="M5997" s="31" t="str">
        <f t="shared" si="783"/>
        <v>TRUE</v>
      </c>
      <c r="N5997" s="31" t="s">
        <v>41</v>
      </c>
      <c r="O5997" s="29" t="s">
        <v>1927</v>
      </c>
      <c r="P5997"/>
      <c r="Q5997"/>
      <c r="R5997"/>
      <c r="S5997"/>
      <c r="T5997"/>
      <c r="U5997"/>
      <c r="V5997"/>
      <c r="W5997"/>
    </row>
    <row r="5998" spans="1:23" ht="27" customHeight="1" thickBot="1" x14ac:dyDescent="0.3">
      <c r="A5998" s="98">
        <v>21425</v>
      </c>
      <c r="B5998" s="78">
        <v>6293</v>
      </c>
      <c r="C5998" s="79" t="s">
        <v>98</v>
      </c>
      <c r="D5998" s="80">
        <v>43835.291666666664</v>
      </c>
      <c r="E5998" s="78" t="s">
        <v>39</v>
      </c>
      <c r="F5998" s="33">
        <v>43834.707638888889</v>
      </c>
      <c r="G5998" s="51">
        <f t="shared" si="784"/>
        <v>0.58402777777519077</v>
      </c>
      <c r="H5998" s="31" t="str">
        <f t="shared" si="785"/>
        <v>ACCEPTABLE</v>
      </c>
      <c r="J5998" s="33">
        <v>43835.289583333331</v>
      </c>
      <c r="K5998" s="33">
        <v>43835.298611111109</v>
      </c>
      <c r="L5998" s="51">
        <f t="shared" si="782"/>
        <v>9.0277777781011537E-3</v>
      </c>
      <c r="M5998" s="31" t="str">
        <f t="shared" si="783"/>
        <v>TRUE</v>
      </c>
      <c r="N5998" s="31" t="s">
        <v>39</v>
      </c>
      <c r="O5998" s="29" t="s">
        <v>44</v>
      </c>
      <c r="P5998"/>
      <c r="Q5998"/>
      <c r="R5998"/>
      <c r="S5998"/>
      <c r="T5998"/>
      <c r="U5998"/>
      <c r="V5998"/>
      <c r="W5998"/>
    </row>
    <row r="5999" spans="1:23" ht="27" customHeight="1" thickBot="1" x14ac:dyDescent="0.3">
      <c r="A5999" s="97">
        <v>21426</v>
      </c>
      <c r="B5999" s="74">
        <v>6294</v>
      </c>
      <c r="C5999" s="75" t="s">
        <v>1997</v>
      </c>
      <c r="D5999" s="76">
        <v>43837.402777777781</v>
      </c>
      <c r="E5999" s="74" t="s">
        <v>41</v>
      </c>
      <c r="F5999" s="33">
        <v>43837.324999999997</v>
      </c>
      <c r="G5999" s="51">
        <f t="shared" si="784"/>
        <v>7.777777778392192E-2</v>
      </c>
      <c r="H5999" s="31" t="str">
        <f t="shared" si="785"/>
        <v>ACCEPTABLE</v>
      </c>
      <c r="J5999" s="33">
        <v>43837.420138888891</v>
      </c>
      <c r="K5999" s="33">
        <v>43837.434027777781</v>
      </c>
      <c r="L5999" s="51">
        <f t="shared" si="782"/>
        <v>1.3888888890505768E-2</v>
      </c>
      <c r="M5999" s="31" t="str">
        <f t="shared" si="783"/>
        <v>TRUE</v>
      </c>
      <c r="N5999" s="31" t="s">
        <v>41</v>
      </c>
      <c r="O5999" s="29" t="s">
        <v>653</v>
      </c>
      <c r="P5999"/>
      <c r="Q5999"/>
      <c r="R5999"/>
      <c r="S5999"/>
      <c r="T5999"/>
      <c r="U5999"/>
      <c r="V5999"/>
      <c r="W5999"/>
    </row>
    <row r="6000" spans="1:23" ht="27" customHeight="1" thickBot="1" x14ac:dyDescent="0.3">
      <c r="A6000" s="97">
        <v>21425</v>
      </c>
      <c r="B6000" s="74">
        <v>6295</v>
      </c>
      <c r="C6000" s="75" t="s">
        <v>2661</v>
      </c>
      <c r="D6000" s="76">
        <v>43837.4375</v>
      </c>
      <c r="E6000" s="74" t="s">
        <v>39</v>
      </c>
      <c r="F6000" s="33">
        <v>43837.324999999997</v>
      </c>
      <c r="G6000" s="51">
        <f t="shared" si="784"/>
        <v>0.11250000000291038</v>
      </c>
      <c r="H6000" s="31" t="str">
        <f t="shared" si="785"/>
        <v>ACCEPTABLE</v>
      </c>
      <c r="J6000" s="33">
        <v>43837.466666666667</v>
      </c>
      <c r="K6000" s="33">
        <v>43837.478472222225</v>
      </c>
      <c r="L6000" s="51">
        <f t="shared" si="782"/>
        <v>1.1805555557657499E-2</v>
      </c>
      <c r="M6000" s="31" t="str">
        <f t="shared" si="783"/>
        <v>TRUE</v>
      </c>
      <c r="N6000" s="31" t="s">
        <v>39</v>
      </c>
      <c r="O6000" s="29" t="s">
        <v>2662</v>
      </c>
      <c r="P6000"/>
      <c r="Q6000"/>
      <c r="R6000"/>
      <c r="S6000"/>
      <c r="T6000"/>
      <c r="U6000"/>
      <c r="V6000"/>
      <c r="W6000"/>
    </row>
    <row r="6001" spans="1:23" ht="27" customHeight="1" thickBot="1" x14ac:dyDescent="0.3">
      <c r="A6001" s="97">
        <v>21426</v>
      </c>
      <c r="B6001" s="74">
        <v>6299</v>
      </c>
      <c r="C6001" s="75" t="s">
        <v>1997</v>
      </c>
      <c r="D6001" s="76">
        <v>43839.513888888891</v>
      </c>
      <c r="E6001" s="74" t="s">
        <v>39</v>
      </c>
      <c r="F6001" s="33">
        <v>43839.303472222222</v>
      </c>
      <c r="G6001" s="51">
        <f t="shared" si="784"/>
        <v>0.21041666666860692</v>
      </c>
      <c r="H6001" s="31" t="str">
        <f t="shared" si="785"/>
        <v>ACCEPTABLE</v>
      </c>
      <c r="J6001" s="33">
        <v>43839.513888888891</v>
      </c>
      <c r="K6001" s="33">
        <v>43839.522222222222</v>
      </c>
      <c r="L6001" s="51">
        <f t="shared" si="782"/>
        <v>8.333333331393078E-3</v>
      </c>
      <c r="M6001" s="31" t="str">
        <f t="shared" si="783"/>
        <v>TRUE</v>
      </c>
      <c r="N6001" s="31" t="s">
        <v>39</v>
      </c>
      <c r="O6001" s="29" t="s">
        <v>653</v>
      </c>
      <c r="P6001"/>
      <c r="Q6001"/>
      <c r="R6001"/>
      <c r="S6001"/>
      <c r="T6001"/>
      <c r="U6001"/>
      <c r="V6001"/>
      <c r="W6001"/>
    </row>
    <row r="6002" spans="1:23" ht="27" customHeight="1" thickBot="1" x14ac:dyDescent="0.3">
      <c r="A6002" s="97">
        <v>21428</v>
      </c>
      <c r="B6002" s="74">
        <v>6300</v>
      </c>
      <c r="C6002" s="75" t="s">
        <v>2314</v>
      </c>
      <c r="D6002" s="76">
        <v>43839.569444444445</v>
      </c>
      <c r="E6002" s="74" t="s">
        <v>41</v>
      </c>
      <c r="F6002" s="33">
        <v>43839.303472222222</v>
      </c>
      <c r="G6002" s="51">
        <f t="shared" si="784"/>
        <v>0.26597222222335404</v>
      </c>
      <c r="H6002" s="31" t="str">
        <f t="shared" si="785"/>
        <v>ACCEPTABLE</v>
      </c>
      <c r="J6002" s="33">
        <v>43839.550694444442</v>
      </c>
      <c r="K6002" s="33">
        <v>43839.561111111114</v>
      </c>
      <c r="L6002" s="51">
        <f t="shared" si="782"/>
        <v>1.0416666671517305E-2</v>
      </c>
      <c r="M6002" s="31" t="str">
        <f t="shared" si="783"/>
        <v>TRUE</v>
      </c>
      <c r="N6002" s="31" t="s">
        <v>41</v>
      </c>
      <c r="O6002" s="29" t="s">
        <v>1694</v>
      </c>
      <c r="P6002"/>
      <c r="Q6002"/>
      <c r="R6002"/>
      <c r="S6002"/>
      <c r="T6002"/>
      <c r="U6002"/>
      <c r="V6002"/>
      <c r="W6002"/>
    </row>
    <row r="6003" spans="1:23" ht="27" customHeight="1" thickBot="1" x14ac:dyDescent="0.3">
      <c r="A6003" s="97">
        <v>21428</v>
      </c>
      <c r="B6003" s="74">
        <v>6301</v>
      </c>
      <c r="C6003" s="75" t="s">
        <v>43</v>
      </c>
      <c r="D6003" s="76">
        <v>43839.604166666664</v>
      </c>
      <c r="E6003" s="74" t="s">
        <v>39</v>
      </c>
      <c r="F6003" s="33">
        <v>43839.303472222222</v>
      </c>
      <c r="G6003" s="51">
        <f t="shared" si="784"/>
        <v>0.3006944444423425</v>
      </c>
      <c r="H6003" s="31" t="str">
        <f t="shared" si="785"/>
        <v>ACCEPTABLE</v>
      </c>
      <c r="J6003" s="33">
        <v>43839.592361111114</v>
      </c>
      <c r="K6003" s="33">
        <v>43839.600694444445</v>
      </c>
      <c r="L6003" s="51">
        <f t="shared" si="782"/>
        <v>8.333333331393078E-3</v>
      </c>
      <c r="M6003" s="31" t="str">
        <f t="shared" si="783"/>
        <v>TRUE</v>
      </c>
      <c r="N6003" s="31" t="s">
        <v>39</v>
      </c>
      <c r="O6003" s="29" t="s">
        <v>44</v>
      </c>
      <c r="P6003"/>
      <c r="Q6003"/>
      <c r="R6003"/>
      <c r="S6003"/>
      <c r="T6003"/>
      <c r="U6003"/>
      <c r="V6003"/>
      <c r="W6003"/>
    </row>
    <row r="6004" spans="1:23" ht="27" customHeight="1" thickBot="1" x14ac:dyDescent="0.3">
      <c r="A6004" s="97">
        <v>21428</v>
      </c>
      <c r="B6004" s="74">
        <v>6302</v>
      </c>
      <c r="C6004" s="75" t="s">
        <v>98</v>
      </c>
      <c r="D6004" s="76">
        <v>43840.152777777781</v>
      </c>
      <c r="E6004" s="74" t="s">
        <v>41</v>
      </c>
      <c r="F6004" s="33">
        <v>43839.871527777781</v>
      </c>
      <c r="G6004" s="51">
        <f t="shared" si="784"/>
        <v>0.28125</v>
      </c>
      <c r="H6004" s="31" t="str">
        <f t="shared" si="785"/>
        <v>ACCEPTABLE</v>
      </c>
      <c r="J6004" s="33">
        <v>43840.163194444445</v>
      </c>
      <c r="K6004" s="33">
        <v>43840.174305555556</v>
      </c>
      <c r="L6004" s="51">
        <f t="shared" si="782"/>
        <v>1.1111111110949423E-2</v>
      </c>
      <c r="M6004" s="31" t="str">
        <f t="shared" si="783"/>
        <v>TRUE</v>
      </c>
      <c r="N6004" s="31" t="s">
        <v>41</v>
      </c>
      <c r="O6004" s="29" t="s">
        <v>44</v>
      </c>
      <c r="P6004"/>
      <c r="Q6004"/>
      <c r="R6004"/>
      <c r="S6004"/>
      <c r="T6004"/>
      <c r="U6004"/>
      <c r="V6004"/>
      <c r="W6004"/>
    </row>
    <row r="6005" spans="1:23" ht="27" customHeight="1" thickBot="1" x14ac:dyDescent="0.3">
      <c r="A6005" s="97">
        <v>21428</v>
      </c>
      <c r="B6005" s="74">
        <v>6303</v>
      </c>
      <c r="C6005" s="75" t="s">
        <v>2372</v>
      </c>
      <c r="D6005" s="76">
        <v>43840.180555555555</v>
      </c>
      <c r="E6005" s="74" t="s">
        <v>39</v>
      </c>
      <c r="F6005" s="33">
        <v>43839.871527777781</v>
      </c>
      <c r="G6005" s="51">
        <f t="shared" si="784"/>
        <v>0.30902777777373558</v>
      </c>
      <c r="H6005" s="31" t="str">
        <f t="shared" si="785"/>
        <v>ACCEPTABLE</v>
      </c>
      <c r="J6005" s="33">
        <v>43840.220833333333</v>
      </c>
      <c r="K6005" s="33">
        <v>43840.230555555558</v>
      </c>
      <c r="L6005" s="51">
        <f t="shared" si="782"/>
        <v>9.7222222248092294E-3</v>
      </c>
      <c r="M6005" s="31" t="str">
        <f t="shared" si="783"/>
        <v>TRUE</v>
      </c>
      <c r="N6005" s="31" t="s">
        <v>39</v>
      </c>
      <c r="O6005" s="29" t="s">
        <v>826</v>
      </c>
      <c r="P6005"/>
      <c r="Q6005"/>
      <c r="R6005"/>
      <c r="S6005"/>
      <c r="T6005"/>
      <c r="U6005"/>
      <c r="V6005"/>
      <c r="W6005"/>
    </row>
    <row r="6006" spans="1:23" ht="27" customHeight="1" thickBot="1" x14ac:dyDescent="0.3">
      <c r="A6006" s="97">
        <v>21429</v>
      </c>
      <c r="B6006" s="74">
        <v>6304</v>
      </c>
      <c r="C6006" s="75" t="s">
        <v>2663</v>
      </c>
      <c r="D6006" s="76">
        <v>43841.555555555555</v>
      </c>
      <c r="E6006" s="74" t="s">
        <v>41</v>
      </c>
      <c r="F6006" s="33">
        <v>43841.555555555555</v>
      </c>
      <c r="G6006" s="51">
        <f t="shared" si="784"/>
        <v>0</v>
      </c>
      <c r="H6006" s="31" t="str">
        <f t="shared" si="785"/>
        <v>TOO LATE</v>
      </c>
      <c r="J6006" s="33">
        <v>43841.555555555555</v>
      </c>
      <c r="K6006" s="33">
        <v>43841.568749999999</v>
      </c>
      <c r="L6006" s="51">
        <f t="shared" si="782"/>
        <v>1.3194444443797693E-2</v>
      </c>
      <c r="M6006" s="31" t="str">
        <f t="shared" si="783"/>
        <v>TRUE</v>
      </c>
      <c r="N6006" s="31" t="s">
        <v>41</v>
      </c>
      <c r="O6006" s="29" t="s">
        <v>2664</v>
      </c>
      <c r="P6006"/>
      <c r="Q6006"/>
      <c r="R6006"/>
      <c r="S6006"/>
      <c r="T6006"/>
      <c r="U6006"/>
      <c r="V6006"/>
      <c r="W6006"/>
    </row>
    <row r="6007" spans="1:23" ht="27" customHeight="1" thickBot="1" x14ac:dyDescent="0.3">
      <c r="A6007" s="97">
        <v>21430</v>
      </c>
      <c r="B6007" s="74">
        <v>6305</v>
      </c>
      <c r="C6007" s="75" t="s">
        <v>2372</v>
      </c>
      <c r="D6007" s="76">
        <v>43841.579861111109</v>
      </c>
      <c r="E6007" s="74" t="s">
        <v>39</v>
      </c>
      <c r="F6007" s="33">
        <v>43841.555555555555</v>
      </c>
      <c r="G6007" s="51">
        <f t="shared" si="784"/>
        <v>2.4305555554747116E-2</v>
      </c>
      <c r="H6007" s="31" t="str">
        <f t="shared" si="785"/>
        <v>TOO LATE</v>
      </c>
      <c r="J6007" s="33">
        <v>43841.589583333334</v>
      </c>
      <c r="K6007" s="33">
        <v>43841.600694444445</v>
      </c>
      <c r="L6007" s="51">
        <f t="shared" si="782"/>
        <v>1.1111111110949423E-2</v>
      </c>
      <c r="M6007" s="31" t="str">
        <f t="shared" si="783"/>
        <v>TRUE</v>
      </c>
      <c r="N6007" s="31" t="s">
        <v>39</v>
      </c>
      <c r="O6007" s="29" t="s">
        <v>2665</v>
      </c>
      <c r="P6007"/>
      <c r="Q6007"/>
      <c r="R6007"/>
      <c r="S6007"/>
      <c r="T6007"/>
      <c r="U6007"/>
      <c r="V6007"/>
      <c r="W6007"/>
    </row>
    <row r="6008" spans="1:23" ht="27" customHeight="1" thickBot="1" x14ac:dyDescent="0.3">
      <c r="A6008" s="97">
        <v>21431</v>
      </c>
      <c r="B6008" s="74">
        <v>6307</v>
      </c>
      <c r="C6008" s="75" t="s">
        <v>2372</v>
      </c>
      <c r="D6008" s="76">
        <v>43841.631944444445</v>
      </c>
      <c r="E6008" s="74" t="s">
        <v>41</v>
      </c>
      <c r="F6008" s="33">
        <v>43841.555555555555</v>
      </c>
      <c r="G6008" s="51">
        <f t="shared" si="784"/>
        <v>7.6388888890505768E-2</v>
      </c>
      <c r="H6008" s="31" t="str">
        <f t="shared" si="785"/>
        <v>ACCEPTABLE</v>
      </c>
      <c r="J6008" s="33">
        <v>43841.638888888891</v>
      </c>
      <c r="K6008" s="33">
        <v>43841.649305555555</v>
      </c>
      <c r="L6008" s="51">
        <f t="shared" si="782"/>
        <v>1.0416666664241347E-2</v>
      </c>
      <c r="M6008" s="31" t="str">
        <f t="shared" si="783"/>
        <v>TRUE</v>
      </c>
      <c r="N6008" s="31" t="s">
        <v>41</v>
      </c>
      <c r="O6008" s="29" t="s">
        <v>2666</v>
      </c>
      <c r="P6008"/>
      <c r="Q6008"/>
      <c r="R6008"/>
      <c r="S6008"/>
      <c r="T6008"/>
      <c r="U6008"/>
      <c r="V6008"/>
      <c r="W6008"/>
    </row>
    <row r="6009" spans="1:23" ht="27" customHeight="1" thickBot="1" x14ac:dyDescent="0.3">
      <c r="A6009" s="98">
        <v>21431</v>
      </c>
      <c r="B6009" s="78">
        <v>6308</v>
      </c>
      <c r="C6009" s="79" t="s">
        <v>43</v>
      </c>
      <c r="D6009" s="80">
        <v>43841.666666666664</v>
      </c>
      <c r="E6009" s="78" t="s">
        <v>39</v>
      </c>
      <c r="F6009" s="33">
        <v>43841.555555555555</v>
      </c>
      <c r="G6009" s="51">
        <f t="shared" si="784"/>
        <v>0.11111111110949423</v>
      </c>
      <c r="H6009" s="31" t="str">
        <f t="shared" si="785"/>
        <v>ACCEPTABLE</v>
      </c>
      <c r="J6009" s="33">
        <v>43841.671527777777</v>
      </c>
      <c r="K6009" s="33">
        <v>43841.680555555555</v>
      </c>
      <c r="L6009" s="51">
        <f t="shared" si="782"/>
        <v>9.0277777781011537E-3</v>
      </c>
      <c r="M6009" s="31" t="str">
        <f t="shared" si="783"/>
        <v>TRUE</v>
      </c>
      <c r="N6009" s="31" t="s">
        <v>39</v>
      </c>
      <c r="O6009" s="29" t="s">
        <v>398</v>
      </c>
      <c r="P6009"/>
      <c r="Q6009"/>
      <c r="R6009"/>
      <c r="S6009"/>
      <c r="T6009"/>
      <c r="U6009"/>
      <c r="V6009"/>
      <c r="W6009"/>
    </row>
    <row r="6010" spans="1:23" ht="27" customHeight="1" thickBot="1" x14ac:dyDescent="0.3">
      <c r="A6010" s="97">
        <v>21432</v>
      </c>
      <c r="B6010" s="74">
        <v>6309</v>
      </c>
      <c r="C6010" s="75" t="s">
        <v>2314</v>
      </c>
      <c r="D6010" s="76">
        <v>43841.881944444445</v>
      </c>
      <c r="E6010" s="74" t="s">
        <v>41</v>
      </c>
      <c r="F6010" s="33">
        <v>43841.682638888888</v>
      </c>
      <c r="G6010" s="51">
        <f t="shared" si="784"/>
        <v>0.1993055555576575</v>
      </c>
      <c r="H6010" s="31" t="str">
        <f t="shared" si="785"/>
        <v>ACCEPTABLE</v>
      </c>
      <c r="J6010" s="33">
        <v>43841.885416666664</v>
      </c>
      <c r="K6010" s="33">
        <v>43841.895833333336</v>
      </c>
      <c r="L6010" s="51">
        <f t="shared" si="782"/>
        <v>1.0416666671517305E-2</v>
      </c>
      <c r="M6010" s="31" t="str">
        <f t="shared" si="783"/>
        <v>TRUE</v>
      </c>
      <c r="N6010" s="31" t="s">
        <v>41</v>
      </c>
      <c r="O6010" s="29" t="s">
        <v>1808</v>
      </c>
      <c r="P6010"/>
      <c r="Q6010"/>
      <c r="R6010"/>
      <c r="S6010"/>
      <c r="T6010"/>
      <c r="U6010"/>
      <c r="V6010"/>
      <c r="W6010"/>
    </row>
    <row r="6011" spans="1:23" ht="27" customHeight="1" thickBot="1" x14ac:dyDescent="0.3">
      <c r="A6011" s="97">
        <v>21432</v>
      </c>
      <c r="B6011" s="74">
        <v>6310</v>
      </c>
      <c r="C6011" s="75" t="s">
        <v>98</v>
      </c>
      <c r="D6011" s="76">
        <v>43841.90625</v>
      </c>
      <c r="E6011" s="74" t="s">
        <v>39</v>
      </c>
      <c r="F6011" s="33">
        <v>43841.682638888888</v>
      </c>
      <c r="G6011" s="51">
        <f t="shared" si="784"/>
        <v>0.22361111111240461</v>
      </c>
      <c r="H6011" s="31" t="str">
        <f t="shared" si="785"/>
        <v>ACCEPTABLE</v>
      </c>
      <c r="J6011" s="33">
        <v>43841.908333333333</v>
      </c>
      <c r="K6011" s="33">
        <v>43841.917361111111</v>
      </c>
      <c r="L6011" s="51">
        <f t="shared" si="782"/>
        <v>9.0277777781011537E-3</v>
      </c>
      <c r="M6011" s="31" t="str">
        <f t="shared" si="783"/>
        <v>TRUE</v>
      </c>
      <c r="N6011" s="31" t="s">
        <v>39</v>
      </c>
      <c r="O6011" s="29" t="s">
        <v>44</v>
      </c>
      <c r="P6011"/>
      <c r="Q6011"/>
      <c r="R6011"/>
      <c r="S6011"/>
      <c r="T6011"/>
      <c r="U6011"/>
      <c r="V6011"/>
      <c r="W6011"/>
    </row>
    <row r="6012" spans="1:23" ht="27" customHeight="1" thickBot="1" x14ac:dyDescent="0.3">
      <c r="A6012" s="97">
        <v>21433</v>
      </c>
      <c r="B6012" s="74">
        <v>6313</v>
      </c>
      <c r="C6012" s="75" t="s">
        <v>2314</v>
      </c>
      <c r="D6012" s="76">
        <v>43842.590277777781</v>
      </c>
      <c r="E6012" s="74" t="s">
        <v>41</v>
      </c>
      <c r="F6012" s="33">
        <v>43842.353472222225</v>
      </c>
      <c r="G6012" s="51">
        <f t="shared" si="784"/>
        <v>0.23680555555620231</v>
      </c>
      <c r="H6012" s="31" t="str">
        <f t="shared" si="785"/>
        <v>ACCEPTABLE</v>
      </c>
      <c r="J6012" s="33">
        <v>43842.48333333333</v>
      </c>
      <c r="K6012" s="33">
        <v>43842.493055555555</v>
      </c>
      <c r="L6012" s="51">
        <f t="shared" si="782"/>
        <v>9.7222222248092294E-3</v>
      </c>
      <c r="M6012" s="31" t="str">
        <f t="shared" si="783"/>
        <v>TRUE</v>
      </c>
      <c r="N6012" s="31" t="s">
        <v>41</v>
      </c>
      <c r="O6012" s="29" t="s">
        <v>2667</v>
      </c>
      <c r="P6012"/>
      <c r="Q6012"/>
      <c r="R6012"/>
      <c r="S6012"/>
      <c r="T6012"/>
      <c r="U6012"/>
      <c r="V6012"/>
      <c r="W6012"/>
    </row>
    <row r="6013" spans="1:23" ht="27" customHeight="1" thickBot="1" x14ac:dyDescent="0.3">
      <c r="A6013" s="97">
        <v>21433</v>
      </c>
      <c r="B6013" s="74">
        <v>6314</v>
      </c>
      <c r="C6013" s="75" t="s">
        <v>2314</v>
      </c>
      <c r="D6013" s="76">
        <v>43842.614583333336</v>
      </c>
      <c r="E6013" s="74" t="s">
        <v>39</v>
      </c>
      <c r="F6013" s="33">
        <v>43842.353472222225</v>
      </c>
      <c r="G6013" s="51">
        <f t="shared" si="784"/>
        <v>0.26111111111094942</v>
      </c>
      <c r="H6013" s="31" t="str">
        <f t="shared" si="785"/>
        <v>ACCEPTABLE</v>
      </c>
      <c r="J6013" s="33">
        <v>43842.504166666666</v>
      </c>
      <c r="K6013" s="33">
        <v>43842.515277777777</v>
      </c>
      <c r="L6013" s="51">
        <f t="shared" si="782"/>
        <v>1.1111111110949423E-2</v>
      </c>
      <c r="M6013" s="31" t="str">
        <f t="shared" si="783"/>
        <v>TRUE</v>
      </c>
      <c r="N6013" s="31" t="s">
        <v>39</v>
      </c>
      <c r="O6013" s="29" t="s">
        <v>2667</v>
      </c>
      <c r="P6013"/>
      <c r="Q6013"/>
      <c r="R6013"/>
      <c r="S6013"/>
      <c r="T6013"/>
      <c r="U6013"/>
      <c r="V6013"/>
      <c r="W6013"/>
    </row>
    <row r="6014" spans="1:23" ht="27" customHeight="1" thickBot="1" x14ac:dyDescent="0.3">
      <c r="A6014" s="98">
        <v>21429</v>
      </c>
      <c r="B6014" s="78">
        <v>6317</v>
      </c>
      <c r="C6014" s="79" t="s">
        <v>51</v>
      </c>
      <c r="D6014" s="80">
        <v>43843.277777777781</v>
      </c>
      <c r="E6014" s="78" t="s">
        <v>41</v>
      </c>
      <c r="F6014" s="33">
        <v>43843.259722222225</v>
      </c>
      <c r="G6014" s="51">
        <f t="shared" si="784"/>
        <v>1.8055555556202307E-2</v>
      </c>
      <c r="H6014" s="31" t="str">
        <f t="shared" si="785"/>
        <v>TOO LATE</v>
      </c>
      <c r="J6014" s="33">
        <v>43843.274305555555</v>
      </c>
      <c r="K6014" s="33">
        <v>43843.284722222219</v>
      </c>
      <c r="L6014" s="51">
        <f t="shared" si="782"/>
        <v>1.0416666664241347E-2</v>
      </c>
      <c r="M6014" s="31" t="str">
        <f t="shared" si="783"/>
        <v>TRUE</v>
      </c>
      <c r="N6014" s="31" t="s">
        <v>41</v>
      </c>
      <c r="O6014" s="29" t="s">
        <v>648</v>
      </c>
      <c r="P6014"/>
      <c r="Q6014"/>
      <c r="R6014"/>
      <c r="S6014"/>
      <c r="T6014"/>
      <c r="U6014"/>
      <c r="V6014"/>
      <c r="W6014"/>
    </row>
    <row r="6015" spans="1:23" ht="27" customHeight="1" thickBot="1" x14ac:dyDescent="0.3">
      <c r="A6015" s="98">
        <v>21429</v>
      </c>
      <c r="B6015" s="78">
        <v>6318</v>
      </c>
      <c r="C6015" s="79" t="s">
        <v>1997</v>
      </c>
      <c r="D6015" s="80">
        <v>43843.305555555555</v>
      </c>
      <c r="E6015" s="78" t="s">
        <v>39</v>
      </c>
      <c r="F6015" s="33">
        <v>43843.259722222225</v>
      </c>
      <c r="G6015" s="51">
        <f t="shared" si="784"/>
        <v>4.5833333329937886E-2</v>
      </c>
      <c r="H6015" s="31" t="str">
        <f t="shared" si="785"/>
        <v>ACCEPTABLE</v>
      </c>
      <c r="J6015" s="33">
        <v>43843.307638888888</v>
      </c>
      <c r="K6015" s="33">
        <v>43843.315972222219</v>
      </c>
      <c r="L6015" s="51">
        <f t="shared" si="782"/>
        <v>8.333333331393078E-3</v>
      </c>
      <c r="M6015" s="31" t="str">
        <f t="shared" si="783"/>
        <v>TRUE</v>
      </c>
      <c r="N6015" s="31" t="s">
        <v>39</v>
      </c>
      <c r="O6015" s="29" t="s">
        <v>2668</v>
      </c>
      <c r="P6015"/>
      <c r="Q6015"/>
      <c r="R6015"/>
      <c r="S6015"/>
      <c r="T6015"/>
      <c r="U6015"/>
      <c r="V6015"/>
      <c r="W6015"/>
    </row>
    <row r="6016" spans="1:23" ht="27" customHeight="1" thickBot="1" x14ac:dyDescent="0.3">
      <c r="A6016" s="97">
        <v>21431</v>
      </c>
      <c r="B6016" s="74">
        <v>6320</v>
      </c>
      <c r="C6016" s="75" t="s">
        <v>98</v>
      </c>
      <c r="D6016" s="76">
        <v>43843.416666666664</v>
      </c>
      <c r="E6016" s="74" t="s">
        <v>39</v>
      </c>
      <c r="F6016" s="33">
        <v>43843.259722222225</v>
      </c>
      <c r="G6016" s="51">
        <f t="shared" si="784"/>
        <v>0.15694444443943212</v>
      </c>
      <c r="H6016" s="31" t="str">
        <f t="shared" si="785"/>
        <v>ACCEPTABLE</v>
      </c>
      <c r="J6016" s="33">
        <v>43843.922222222223</v>
      </c>
      <c r="K6016" s="33">
        <v>43843.930555555555</v>
      </c>
      <c r="L6016" s="51">
        <f t="shared" si="782"/>
        <v>8.333333331393078E-3</v>
      </c>
      <c r="M6016" s="31" t="str">
        <f t="shared" si="783"/>
        <v>TRUE</v>
      </c>
      <c r="N6016" s="31" t="s">
        <v>39</v>
      </c>
      <c r="O6016" s="29" t="s">
        <v>398</v>
      </c>
      <c r="P6016"/>
      <c r="Q6016"/>
      <c r="R6016"/>
      <c r="S6016"/>
      <c r="T6016"/>
      <c r="U6016"/>
      <c r="V6016"/>
      <c r="W6016"/>
    </row>
    <row r="6017" spans="1:23" ht="27" customHeight="1" thickBot="1" x14ac:dyDescent="0.3">
      <c r="A6017" s="98">
        <v>21432</v>
      </c>
      <c r="B6017" s="78">
        <v>6321</v>
      </c>
      <c r="C6017" s="79" t="s">
        <v>64</v>
      </c>
      <c r="D6017" s="80">
        <v>43844.75</v>
      </c>
      <c r="E6017" s="78" t="s">
        <v>41</v>
      </c>
      <c r="F6017" s="33">
        <v>43844.589583333334</v>
      </c>
      <c r="G6017" s="51">
        <f t="shared" si="784"/>
        <v>0.16041666666569654</v>
      </c>
      <c r="H6017" s="31" t="str">
        <f t="shared" si="785"/>
        <v>ACCEPTABLE</v>
      </c>
      <c r="J6017" s="33">
        <v>43844.730555555558</v>
      </c>
      <c r="K6017" s="33">
        <v>43844.740277777775</v>
      </c>
      <c r="L6017" s="51">
        <f t="shared" si="782"/>
        <v>9.7222222175332718E-3</v>
      </c>
      <c r="M6017" s="31" t="str">
        <f t="shared" si="783"/>
        <v>TRUE</v>
      </c>
      <c r="N6017" s="31" t="s">
        <v>41</v>
      </c>
      <c r="O6017" s="29" t="s">
        <v>398</v>
      </c>
      <c r="P6017"/>
      <c r="Q6017"/>
      <c r="R6017"/>
      <c r="S6017"/>
      <c r="T6017"/>
      <c r="U6017"/>
      <c r="V6017"/>
      <c r="W6017"/>
    </row>
    <row r="6018" spans="1:23" ht="27" customHeight="1" thickBot="1" x14ac:dyDescent="0.3">
      <c r="A6018" s="97">
        <v>21431</v>
      </c>
      <c r="B6018" s="74">
        <v>6322</v>
      </c>
      <c r="C6018" s="75" t="s">
        <v>2147</v>
      </c>
      <c r="D6018" s="76">
        <v>43844.777777777781</v>
      </c>
      <c r="E6018" s="74" t="s">
        <v>39</v>
      </c>
      <c r="F6018" s="33">
        <v>43844.589583333334</v>
      </c>
      <c r="G6018" s="51">
        <f t="shared" si="784"/>
        <v>0.18819444444670808</v>
      </c>
      <c r="H6018" s="31" t="str">
        <f t="shared" si="785"/>
        <v>ACCEPTABLE</v>
      </c>
      <c r="J6018" s="33">
        <v>43844.78125</v>
      </c>
      <c r="K6018" s="33">
        <v>43844.792361111111</v>
      </c>
      <c r="L6018" s="51">
        <f t="shared" si="782"/>
        <v>1.1111111110949423E-2</v>
      </c>
      <c r="M6018" s="31" t="str">
        <f t="shared" si="783"/>
        <v>TRUE</v>
      </c>
      <c r="N6018" s="31" t="s">
        <v>39</v>
      </c>
      <c r="O6018" s="29" t="s">
        <v>2669</v>
      </c>
      <c r="P6018"/>
      <c r="Q6018"/>
      <c r="R6018"/>
      <c r="S6018"/>
      <c r="T6018"/>
      <c r="U6018"/>
      <c r="V6018"/>
      <c r="W6018"/>
    </row>
    <row r="6019" spans="1:23" ht="27" customHeight="1" thickBot="1" x14ac:dyDescent="0.3">
      <c r="A6019" s="97">
        <v>21434</v>
      </c>
      <c r="B6019" s="74">
        <v>6323</v>
      </c>
      <c r="C6019" s="75" t="s">
        <v>2592</v>
      </c>
      <c r="D6019" s="76">
        <v>43845.482638888891</v>
      </c>
      <c r="E6019" s="74" t="s">
        <v>41</v>
      </c>
      <c r="F6019" s="33">
        <v>43845.257638888892</v>
      </c>
      <c r="G6019" s="51">
        <f t="shared" si="784"/>
        <v>0.22499999999854481</v>
      </c>
      <c r="H6019" s="31" t="str">
        <f t="shared" si="785"/>
        <v>ACCEPTABLE</v>
      </c>
      <c r="J6019" s="33">
        <v>43845.509027777778</v>
      </c>
      <c r="K6019" s="33">
        <v>43845.518055555556</v>
      </c>
      <c r="L6019" s="51">
        <f t="shared" si="782"/>
        <v>9.0277777781011537E-3</v>
      </c>
      <c r="M6019" s="31" t="str">
        <f t="shared" si="783"/>
        <v>TRUE</v>
      </c>
      <c r="N6019" s="31" t="s">
        <v>41</v>
      </c>
      <c r="O6019" s="29" t="s">
        <v>1962</v>
      </c>
      <c r="P6019"/>
      <c r="Q6019"/>
      <c r="R6019"/>
      <c r="S6019"/>
      <c r="T6019"/>
      <c r="U6019"/>
      <c r="V6019"/>
      <c r="W6019"/>
    </row>
    <row r="6020" spans="1:23" ht="27" customHeight="1" thickBot="1" x14ac:dyDescent="0.3">
      <c r="A6020" s="97">
        <v>21434</v>
      </c>
      <c r="B6020" s="74">
        <v>6324</v>
      </c>
      <c r="C6020" s="75" t="s">
        <v>2592</v>
      </c>
      <c r="D6020" s="76">
        <v>43845.506944444445</v>
      </c>
      <c r="E6020" s="74" t="s">
        <v>39</v>
      </c>
      <c r="F6020" s="33">
        <v>43845.257638888892</v>
      </c>
      <c r="G6020" s="51">
        <f t="shared" si="784"/>
        <v>0.24930555555329192</v>
      </c>
      <c r="H6020" s="31" t="str">
        <f t="shared" si="785"/>
        <v>ACCEPTABLE</v>
      </c>
      <c r="J6020" s="33">
        <v>43845.529861111114</v>
      </c>
      <c r="K6020" s="33">
        <v>43845.538888888892</v>
      </c>
      <c r="L6020" s="51">
        <f t="shared" si="782"/>
        <v>9.0277777781011537E-3</v>
      </c>
      <c r="M6020" s="31" t="str">
        <f t="shared" si="783"/>
        <v>TRUE</v>
      </c>
      <c r="N6020" s="31" t="s">
        <v>39</v>
      </c>
      <c r="O6020" s="29" t="s">
        <v>2670</v>
      </c>
      <c r="P6020"/>
      <c r="Q6020"/>
      <c r="R6020"/>
      <c r="S6020"/>
      <c r="T6020"/>
      <c r="U6020"/>
      <c r="V6020"/>
      <c r="W6020"/>
    </row>
    <row r="6021" spans="1:23" ht="27" customHeight="1" thickBot="1" x14ac:dyDescent="0.3">
      <c r="A6021" s="98">
        <v>21435</v>
      </c>
      <c r="B6021" s="78">
        <v>6325</v>
      </c>
      <c r="C6021" s="79" t="s">
        <v>2119</v>
      </c>
      <c r="D6021" s="80">
        <v>43848.298611111109</v>
      </c>
      <c r="E6021" s="78" t="s">
        <v>41</v>
      </c>
      <c r="F6021" s="33">
        <v>43848.256944444445</v>
      </c>
      <c r="G6021" s="51">
        <f t="shared" si="784"/>
        <v>4.1666666664241347E-2</v>
      </c>
      <c r="H6021" s="31" t="str">
        <f t="shared" si="785"/>
        <v>ACCEPTABLE</v>
      </c>
      <c r="J6021" s="33">
        <v>43848.29583333333</v>
      </c>
      <c r="K6021" s="33">
        <v>43848.306250000001</v>
      </c>
      <c r="L6021" s="51">
        <f t="shared" si="782"/>
        <v>1.0416666671517305E-2</v>
      </c>
      <c r="M6021" s="31" t="str">
        <f t="shared" si="783"/>
        <v>TRUE</v>
      </c>
      <c r="N6021" s="31" t="s">
        <v>41</v>
      </c>
      <c r="O6021" s="29" t="s">
        <v>2671</v>
      </c>
      <c r="P6021"/>
      <c r="Q6021"/>
      <c r="R6021"/>
      <c r="S6021"/>
      <c r="T6021"/>
      <c r="U6021"/>
      <c r="V6021"/>
      <c r="W6021"/>
    </row>
    <row r="6022" spans="1:23" ht="27" customHeight="1" thickBot="1" x14ac:dyDescent="0.3">
      <c r="A6022" s="98">
        <v>21435</v>
      </c>
      <c r="B6022" s="78">
        <v>6326</v>
      </c>
      <c r="C6022" s="79" t="s">
        <v>99</v>
      </c>
      <c r="D6022" s="80">
        <v>43848.333333333336</v>
      </c>
      <c r="E6022" s="78" t="s">
        <v>39</v>
      </c>
      <c r="F6022" s="33">
        <v>43848.256944444445</v>
      </c>
      <c r="G6022" s="51">
        <f t="shared" si="784"/>
        <v>7.6388888890505768E-2</v>
      </c>
      <c r="H6022" s="31" t="str">
        <f t="shared" si="785"/>
        <v>ACCEPTABLE</v>
      </c>
      <c r="J6022" s="33">
        <v>43848.333333333336</v>
      </c>
      <c r="K6022" s="33">
        <v>43848.344444444447</v>
      </c>
      <c r="L6022" s="51">
        <f t="shared" si="782"/>
        <v>1.1111111110949423E-2</v>
      </c>
      <c r="M6022" s="31" t="str">
        <f t="shared" si="783"/>
        <v>TRUE</v>
      </c>
      <c r="N6022" s="31" t="s">
        <v>39</v>
      </c>
      <c r="O6022" s="29" t="s">
        <v>2672</v>
      </c>
      <c r="P6022"/>
      <c r="Q6022"/>
      <c r="R6022"/>
      <c r="S6022"/>
      <c r="T6022"/>
      <c r="U6022"/>
      <c r="V6022"/>
      <c r="W6022"/>
    </row>
    <row r="6023" spans="1:23" ht="27" customHeight="1" thickBot="1" x14ac:dyDescent="0.3">
      <c r="A6023" s="98">
        <v>21436</v>
      </c>
      <c r="B6023" s="78">
        <v>6327</v>
      </c>
      <c r="C6023" s="79" t="s">
        <v>2372</v>
      </c>
      <c r="D6023" s="80">
        <v>43848.715277777781</v>
      </c>
      <c r="E6023" s="78" t="s">
        <v>41</v>
      </c>
      <c r="F6023" s="33">
        <v>43848.256944444445</v>
      </c>
      <c r="G6023" s="51">
        <f t="shared" si="784"/>
        <v>0.45833333333575865</v>
      </c>
      <c r="H6023" s="31" t="str">
        <f t="shared" si="785"/>
        <v>ACCEPTABLE</v>
      </c>
      <c r="J6023" s="33">
        <v>43848.70208333333</v>
      </c>
      <c r="K6023" s="33">
        <v>43848.713194444441</v>
      </c>
      <c r="L6023" s="51">
        <f t="shared" si="782"/>
        <v>1.1111111110949423E-2</v>
      </c>
      <c r="M6023" s="31" t="str">
        <f t="shared" si="783"/>
        <v>TRUE</v>
      </c>
      <c r="N6023" s="31" t="s">
        <v>41</v>
      </c>
      <c r="O6023" s="29" t="s">
        <v>1942</v>
      </c>
      <c r="P6023"/>
      <c r="Q6023"/>
      <c r="R6023"/>
      <c r="S6023"/>
      <c r="T6023"/>
      <c r="U6023"/>
      <c r="V6023"/>
      <c r="W6023"/>
    </row>
    <row r="6024" spans="1:23" ht="27" customHeight="1" thickBot="1" x14ac:dyDescent="0.3">
      <c r="A6024" s="98">
        <v>21436</v>
      </c>
      <c r="B6024" s="78">
        <v>6328</v>
      </c>
      <c r="C6024" s="79" t="s">
        <v>98</v>
      </c>
      <c r="D6024" s="80">
        <v>43848.75</v>
      </c>
      <c r="E6024" s="78" t="s">
        <v>39</v>
      </c>
      <c r="F6024" s="33">
        <v>43848.256944444445</v>
      </c>
      <c r="G6024" s="51">
        <f t="shared" si="784"/>
        <v>0.49305555555474712</v>
      </c>
      <c r="H6024" s="31" t="str">
        <f t="shared" si="785"/>
        <v>ACCEPTABLE</v>
      </c>
      <c r="J6024" s="33">
        <v>43848.743055555555</v>
      </c>
      <c r="K6024" s="33">
        <v>43848.75277777778</v>
      </c>
      <c r="L6024" s="51">
        <f t="shared" si="782"/>
        <v>9.7222222248092294E-3</v>
      </c>
      <c r="M6024" s="31" t="str">
        <f t="shared" si="783"/>
        <v>TRUE</v>
      </c>
      <c r="N6024" s="31" t="s">
        <v>39</v>
      </c>
      <c r="O6024" s="29" t="s">
        <v>982</v>
      </c>
      <c r="P6024"/>
      <c r="Q6024"/>
      <c r="R6024"/>
      <c r="S6024"/>
      <c r="T6024"/>
      <c r="U6024"/>
      <c r="V6024"/>
      <c r="W6024"/>
    </row>
    <row r="6025" spans="1:23" ht="27" customHeight="1" thickBot="1" x14ac:dyDescent="0.3">
      <c r="A6025" s="98">
        <v>21435</v>
      </c>
      <c r="B6025" s="78">
        <v>6329</v>
      </c>
      <c r="C6025" s="79" t="s">
        <v>99</v>
      </c>
      <c r="D6025" s="80">
        <v>43849.340277777781</v>
      </c>
      <c r="E6025" s="78" t="s">
        <v>41</v>
      </c>
      <c r="F6025" s="33">
        <v>43849.290277777778</v>
      </c>
      <c r="G6025" s="51">
        <f t="shared" si="784"/>
        <v>5.0000000002910383E-2</v>
      </c>
      <c r="H6025" s="31" t="str">
        <f t="shared" si="785"/>
        <v>ACCEPTABLE</v>
      </c>
      <c r="J6025" s="33">
        <v>43849.34097222222</v>
      </c>
      <c r="K6025" s="33">
        <v>43849.35</v>
      </c>
      <c r="L6025" s="51">
        <f t="shared" si="782"/>
        <v>9.0277777781011537E-3</v>
      </c>
      <c r="M6025" s="31" t="str">
        <f t="shared" si="783"/>
        <v>TRUE</v>
      </c>
      <c r="N6025" s="31" t="s">
        <v>41</v>
      </c>
      <c r="O6025" s="29" t="s">
        <v>2673</v>
      </c>
      <c r="P6025"/>
      <c r="Q6025"/>
      <c r="R6025"/>
      <c r="S6025"/>
      <c r="T6025"/>
      <c r="U6025"/>
      <c r="V6025"/>
      <c r="W6025"/>
    </row>
    <row r="6026" spans="1:23" ht="27" customHeight="1" thickBot="1" x14ac:dyDescent="0.3">
      <c r="A6026" s="98">
        <v>21435</v>
      </c>
      <c r="B6026" s="78">
        <v>6330</v>
      </c>
      <c r="C6026" s="79" t="s">
        <v>2290</v>
      </c>
      <c r="D6026" s="80">
        <v>43849.371527777781</v>
      </c>
      <c r="E6026" s="78" t="s">
        <v>39</v>
      </c>
      <c r="F6026" s="33">
        <v>43849.290277777778</v>
      </c>
      <c r="G6026" s="51">
        <f t="shared" si="784"/>
        <v>8.1250000002910383E-2</v>
      </c>
      <c r="H6026" s="31" t="str">
        <f t="shared" si="785"/>
        <v>ACCEPTABLE</v>
      </c>
      <c r="J6026" s="33">
        <v>43849.384027777778</v>
      </c>
      <c r="K6026" s="33">
        <v>43849.395138888889</v>
      </c>
      <c r="L6026" s="51">
        <f t="shared" si="782"/>
        <v>1.1111111110949423E-2</v>
      </c>
      <c r="M6026" s="31" t="str">
        <f t="shared" si="783"/>
        <v>TRUE</v>
      </c>
      <c r="N6026" s="31" t="s">
        <v>39</v>
      </c>
      <c r="O6026" s="29" t="s">
        <v>2674</v>
      </c>
      <c r="P6026"/>
      <c r="Q6026"/>
      <c r="R6026"/>
      <c r="S6026"/>
      <c r="T6026"/>
      <c r="U6026"/>
      <c r="V6026"/>
      <c r="W6026"/>
    </row>
    <row r="6027" spans="1:23" ht="27" customHeight="1" thickBot="1" x14ac:dyDescent="0.3">
      <c r="A6027" s="97">
        <v>21437</v>
      </c>
      <c r="B6027" s="74">
        <v>6331</v>
      </c>
      <c r="C6027" s="75" t="s">
        <v>2314</v>
      </c>
      <c r="D6027" s="76">
        <v>43849.413194444445</v>
      </c>
      <c r="E6027" s="74" t="s">
        <v>41</v>
      </c>
      <c r="F6027" s="33">
        <v>43849.290277777778</v>
      </c>
      <c r="G6027" s="51">
        <f t="shared" si="784"/>
        <v>0.12291666666715173</v>
      </c>
      <c r="H6027" s="31" t="str">
        <f t="shared" si="785"/>
        <v>ACCEPTABLE</v>
      </c>
      <c r="J6027" s="33">
        <v>43849.421527777777</v>
      </c>
      <c r="K6027" s="33">
        <v>43849.433333333334</v>
      </c>
      <c r="L6027" s="51">
        <f t="shared" si="782"/>
        <v>1.1805555557657499E-2</v>
      </c>
      <c r="M6027" s="31" t="str">
        <f t="shared" si="783"/>
        <v>TRUE</v>
      </c>
      <c r="N6027" s="31" t="s">
        <v>41</v>
      </c>
      <c r="O6027" s="29" t="s">
        <v>2675</v>
      </c>
      <c r="P6027"/>
      <c r="Q6027"/>
      <c r="R6027"/>
      <c r="S6027"/>
      <c r="T6027"/>
      <c r="U6027"/>
      <c r="V6027"/>
      <c r="W6027"/>
    </row>
    <row r="6028" spans="1:23" ht="27" customHeight="1" thickBot="1" x14ac:dyDescent="0.3">
      <c r="A6028" s="97">
        <v>21437</v>
      </c>
      <c r="B6028" s="74">
        <v>6332</v>
      </c>
      <c r="C6028" s="75" t="s">
        <v>2314</v>
      </c>
      <c r="D6028" s="76">
        <v>43849.430555555555</v>
      </c>
      <c r="E6028" s="74" t="s">
        <v>39</v>
      </c>
      <c r="F6028" s="33">
        <v>43849.290277777778</v>
      </c>
      <c r="G6028" s="51">
        <f t="shared" si="784"/>
        <v>0.14027777777664596</v>
      </c>
      <c r="H6028" s="31" t="str">
        <f t="shared" si="785"/>
        <v>ACCEPTABLE</v>
      </c>
      <c r="J6028" s="33">
        <v>43849.452777777777</v>
      </c>
      <c r="K6028" s="33">
        <v>43849.465277777781</v>
      </c>
      <c r="L6028" s="51">
        <f t="shared" si="782"/>
        <v>1.2500000004365575E-2</v>
      </c>
      <c r="M6028" s="31" t="str">
        <f t="shared" si="783"/>
        <v>TRUE</v>
      </c>
      <c r="N6028" s="31" t="s">
        <v>39</v>
      </c>
      <c r="O6028" s="29" t="s">
        <v>2675</v>
      </c>
      <c r="P6028"/>
      <c r="Q6028"/>
      <c r="R6028"/>
      <c r="S6028"/>
      <c r="T6028"/>
      <c r="U6028"/>
      <c r="V6028"/>
      <c r="W6028"/>
    </row>
    <row r="6029" spans="1:23" ht="27" customHeight="1" thickBot="1" x14ac:dyDescent="0.3">
      <c r="A6029" s="97">
        <v>21436</v>
      </c>
      <c r="B6029" s="74">
        <v>6333</v>
      </c>
      <c r="C6029" s="75" t="s">
        <v>98</v>
      </c>
      <c r="D6029" s="76">
        <v>43849.614583333336</v>
      </c>
      <c r="E6029" s="74" t="s">
        <v>41</v>
      </c>
      <c r="F6029" s="33">
        <v>43849.469444444447</v>
      </c>
      <c r="G6029" s="51">
        <f t="shared" si="784"/>
        <v>0.14513888888905058</v>
      </c>
      <c r="H6029" s="31" t="str">
        <f t="shared" si="785"/>
        <v>ACCEPTABLE</v>
      </c>
      <c r="J6029" s="33">
        <v>43849.583333333336</v>
      </c>
      <c r="K6029" s="33">
        <v>43849.59097222222</v>
      </c>
      <c r="L6029" s="51">
        <f t="shared" si="782"/>
        <v>7.6388888846850023E-3</v>
      </c>
      <c r="M6029" s="31" t="str">
        <f t="shared" si="783"/>
        <v>TRUE</v>
      </c>
      <c r="N6029" s="31" t="s">
        <v>41</v>
      </c>
      <c r="O6029" s="29" t="s">
        <v>44</v>
      </c>
      <c r="P6029"/>
      <c r="Q6029"/>
      <c r="R6029"/>
      <c r="S6029"/>
      <c r="T6029"/>
      <c r="U6029"/>
      <c r="V6029"/>
      <c r="W6029"/>
    </row>
    <row r="6030" spans="1:23" ht="27" customHeight="1" thickBot="1" x14ac:dyDescent="0.3">
      <c r="A6030" s="98">
        <v>21436</v>
      </c>
      <c r="B6030" s="78">
        <v>6334</v>
      </c>
      <c r="C6030" s="79" t="s">
        <v>98</v>
      </c>
      <c r="D6030" s="80">
        <v>43849.659722222219</v>
      </c>
      <c r="E6030" s="78" t="s">
        <v>39</v>
      </c>
      <c r="F6030" s="33">
        <v>43849.469444444447</v>
      </c>
      <c r="G6030" s="51">
        <f t="shared" si="784"/>
        <v>0.19027777777228039</v>
      </c>
      <c r="H6030" s="31" t="str">
        <f t="shared" si="785"/>
        <v>ACCEPTABLE</v>
      </c>
      <c r="J6030" s="33">
        <v>43849.657638888886</v>
      </c>
      <c r="K6030" s="33">
        <v>43849.667361111111</v>
      </c>
      <c r="L6030" s="51">
        <f t="shared" si="782"/>
        <v>9.7222222248092294E-3</v>
      </c>
      <c r="M6030" s="31" t="str">
        <f t="shared" si="783"/>
        <v>TRUE</v>
      </c>
      <c r="N6030" s="31" t="s">
        <v>39</v>
      </c>
      <c r="O6030" s="29" t="s">
        <v>44</v>
      </c>
      <c r="P6030"/>
      <c r="Q6030"/>
      <c r="R6030"/>
      <c r="S6030"/>
      <c r="T6030"/>
      <c r="U6030"/>
      <c r="V6030"/>
      <c r="W6030"/>
    </row>
    <row r="6031" spans="1:23" ht="27" customHeight="1" thickBot="1" x14ac:dyDescent="0.3">
      <c r="A6031" s="98">
        <v>21438</v>
      </c>
      <c r="B6031" s="78">
        <v>6335</v>
      </c>
      <c r="C6031" s="79" t="s">
        <v>2314</v>
      </c>
      <c r="D6031" s="80">
        <v>43850.298611111109</v>
      </c>
      <c r="E6031" s="78" t="s">
        <v>41</v>
      </c>
      <c r="F6031" s="33">
        <v>43850.22152777778</v>
      </c>
      <c r="G6031" s="51">
        <f t="shared" si="784"/>
        <v>7.7083333329937886E-2</v>
      </c>
      <c r="H6031" s="31" t="str">
        <f t="shared" si="785"/>
        <v>ACCEPTABLE</v>
      </c>
      <c r="J6031" s="33">
        <v>43850.306944444441</v>
      </c>
      <c r="K6031" s="33">
        <v>43850.317361111112</v>
      </c>
      <c r="L6031" s="51">
        <f t="shared" ref="L6031:L6081" si="786">IF(OR(K6031="",J6031=""), "Incomplete Data", K6031-J6031)</f>
        <v>1.0416666671517305E-2</v>
      </c>
      <c r="M6031" s="31" t="str">
        <f t="shared" ref="M6031:M6081" si="787">_xlfn.IFS(OR(J6031=0,K6031=0,L6031=""), "Incomplete Data", OR(L6031&gt;$M$5,L6031&lt;-$M$5),"FALSE",  OR(L6031&lt;=$M$5,L6031&gt;-$M$5), "TRUE")</f>
        <v>TRUE</v>
      </c>
      <c r="N6031" s="31" t="s">
        <v>41</v>
      </c>
      <c r="O6031" s="29" t="s">
        <v>2676</v>
      </c>
      <c r="P6031"/>
      <c r="Q6031"/>
      <c r="R6031"/>
      <c r="S6031"/>
      <c r="T6031"/>
      <c r="U6031"/>
      <c r="V6031"/>
      <c r="W6031"/>
    </row>
    <row r="6032" spans="1:23" ht="27" customHeight="1" thickBot="1" x14ac:dyDescent="0.3">
      <c r="A6032" s="98">
        <v>21436</v>
      </c>
      <c r="B6032" s="78">
        <v>6336</v>
      </c>
      <c r="C6032" s="79" t="s">
        <v>2314</v>
      </c>
      <c r="D6032" s="80">
        <v>43850.350694444445</v>
      </c>
      <c r="E6032" s="78" t="s">
        <v>39</v>
      </c>
      <c r="F6032" s="33">
        <v>43850.22152777778</v>
      </c>
      <c r="G6032" s="51">
        <f t="shared" si="784"/>
        <v>0.12916666666569654</v>
      </c>
      <c r="H6032" s="31" t="str">
        <f t="shared" si="785"/>
        <v>ACCEPTABLE</v>
      </c>
      <c r="J6032" s="33">
        <v>43850.370138888888</v>
      </c>
      <c r="K6032" s="33">
        <v>43850.381249999999</v>
      </c>
      <c r="L6032" s="51">
        <f t="shared" si="786"/>
        <v>1.1111111110949423E-2</v>
      </c>
      <c r="M6032" s="31" t="str">
        <f t="shared" si="787"/>
        <v>TRUE</v>
      </c>
      <c r="N6032" s="31" t="s">
        <v>39</v>
      </c>
      <c r="O6032" s="29" t="s">
        <v>2677</v>
      </c>
      <c r="P6032"/>
      <c r="Q6032"/>
      <c r="R6032"/>
      <c r="S6032"/>
      <c r="T6032"/>
      <c r="U6032"/>
      <c r="V6032"/>
      <c r="W6032"/>
    </row>
    <row r="6033" spans="1:23" ht="27" customHeight="1" thickBot="1" x14ac:dyDescent="0.3">
      <c r="A6033" s="98">
        <v>21439</v>
      </c>
      <c r="B6033" s="78">
        <v>6337</v>
      </c>
      <c r="C6033" s="79" t="s">
        <v>1997</v>
      </c>
      <c r="D6033" s="80">
        <v>43851.340277777781</v>
      </c>
      <c r="E6033" s="78" t="s">
        <v>41</v>
      </c>
      <c r="F6033" s="33">
        <v>43851.265972222223</v>
      </c>
      <c r="G6033" s="51">
        <f t="shared" si="784"/>
        <v>7.4305555557657499E-2</v>
      </c>
      <c r="H6033" s="31" t="str">
        <f t="shared" si="785"/>
        <v>ACCEPTABLE</v>
      </c>
      <c r="J6033" s="33">
        <v>43851.327777777777</v>
      </c>
      <c r="K6033" s="33">
        <v>43851.34097222222</v>
      </c>
      <c r="L6033" s="51">
        <f t="shared" si="786"/>
        <v>1.3194444443797693E-2</v>
      </c>
      <c r="M6033" s="31" t="str">
        <f t="shared" si="787"/>
        <v>TRUE</v>
      </c>
      <c r="N6033" s="31" t="s">
        <v>41</v>
      </c>
      <c r="O6033" s="29" t="s">
        <v>2434</v>
      </c>
      <c r="P6033"/>
      <c r="Q6033"/>
      <c r="R6033"/>
      <c r="S6033"/>
      <c r="T6033"/>
      <c r="U6033"/>
      <c r="V6033"/>
      <c r="W6033"/>
    </row>
    <row r="6034" spans="1:23" ht="27" customHeight="1" thickBot="1" x14ac:dyDescent="0.3">
      <c r="A6034" s="98">
        <v>21439</v>
      </c>
      <c r="B6034" s="78">
        <v>6338</v>
      </c>
      <c r="C6034" s="79" t="s">
        <v>51</v>
      </c>
      <c r="D6034" s="80">
        <v>43851.375</v>
      </c>
      <c r="E6034" s="78" t="s">
        <v>39</v>
      </c>
      <c r="F6034" s="33">
        <v>43851.265972222223</v>
      </c>
      <c r="G6034" s="51">
        <f t="shared" si="784"/>
        <v>0.10902777777664596</v>
      </c>
      <c r="H6034" s="31" t="str">
        <f t="shared" si="785"/>
        <v>ACCEPTABLE</v>
      </c>
      <c r="J6034" s="33">
        <v>43851.367361111108</v>
      </c>
      <c r="K6034" s="33">
        <v>43851.375</v>
      </c>
      <c r="L6034" s="51">
        <f t="shared" si="786"/>
        <v>7.6388888919609599E-3</v>
      </c>
      <c r="M6034" s="31" t="str">
        <f t="shared" si="787"/>
        <v>TRUE</v>
      </c>
      <c r="N6034" s="31" t="s">
        <v>39</v>
      </c>
      <c r="O6034" s="29" t="s">
        <v>812</v>
      </c>
      <c r="P6034"/>
      <c r="Q6034"/>
      <c r="R6034"/>
      <c r="S6034"/>
      <c r="T6034"/>
      <c r="U6034"/>
      <c r="V6034"/>
      <c r="W6034"/>
    </row>
    <row r="6035" spans="1:23" ht="27" customHeight="1" thickBot="1" x14ac:dyDescent="0.3">
      <c r="A6035" s="98">
        <v>21440</v>
      </c>
      <c r="B6035" s="78">
        <v>6339</v>
      </c>
      <c r="C6035" s="79" t="s">
        <v>1997</v>
      </c>
      <c r="D6035" s="80">
        <v>43852.288194444445</v>
      </c>
      <c r="E6035" s="78" t="s">
        <v>41</v>
      </c>
      <c r="F6035" s="33">
        <v>43851.741666666669</v>
      </c>
      <c r="G6035" s="51">
        <f t="shared" si="784"/>
        <v>0.54652777777664596</v>
      </c>
      <c r="H6035" s="31" t="str">
        <f t="shared" si="785"/>
        <v>ACCEPTABLE</v>
      </c>
      <c r="J6035" s="33">
        <v>43852.30972222222</v>
      </c>
      <c r="K6035" s="33">
        <v>43852.321527777778</v>
      </c>
      <c r="L6035" s="51">
        <f t="shared" si="786"/>
        <v>1.1805555557657499E-2</v>
      </c>
      <c r="M6035" s="31" t="str">
        <f t="shared" si="787"/>
        <v>TRUE</v>
      </c>
      <c r="N6035" s="31" t="s">
        <v>41</v>
      </c>
      <c r="O6035" s="29" t="s">
        <v>2678</v>
      </c>
      <c r="P6035"/>
      <c r="Q6035"/>
      <c r="R6035"/>
      <c r="S6035"/>
      <c r="T6035"/>
      <c r="U6035"/>
      <c r="V6035"/>
      <c r="W6035"/>
    </row>
    <row r="6036" spans="1:23" ht="27" customHeight="1" thickBot="1" x14ac:dyDescent="0.3">
      <c r="A6036" s="98">
        <v>21440</v>
      </c>
      <c r="B6036" s="78">
        <v>6340</v>
      </c>
      <c r="C6036" s="79" t="s">
        <v>51</v>
      </c>
      <c r="D6036" s="80">
        <v>43852.309027777781</v>
      </c>
      <c r="E6036" s="78" t="s">
        <v>39</v>
      </c>
      <c r="F6036" s="33">
        <v>43851.741666666669</v>
      </c>
      <c r="G6036" s="51">
        <f t="shared" si="784"/>
        <v>0.56736111111240461</v>
      </c>
      <c r="H6036" s="31" t="str">
        <f t="shared" si="785"/>
        <v>ACCEPTABLE</v>
      </c>
      <c r="J6036" s="33">
        <v>43852.345833333333</v>
      </c>
      <c r="K6036" s="33">
        <v>43852.359027777777</v>
      </c>
      <c r="L6036" s="51">
        <f t="shared" si="786"/>
        <v>1.3194444443797693E-2</v>
      </c>
      <c r="M6036" s="31" t="str">
        <f t="shared" si="787"/>
        <v>TRUE</v>
      </c>
      <c r="N6036" s="31" t="s">
        <v>39</v>
      </c>
      <c r="O6036" s="29" t="s">
        <v>2679</v>
      </c>
      <c r="P6036"/>
      <c r="Q6036"/>
      <c r="R6036"/>
      <c r="S6036"/>
      <c r="T6036"/>
      <c r="U6036"/>
      <c r="V6036"/>
      <c r="W6036"/>
    </row>
    <row r="6037" spans="1:23" ht="27" customHeight="1" thickBot="1" x14ac:dyDescent="0.3">
      <c r="A6037" s="97">
        <v>21439</v>
      </c>
      <c r="B6037" s="74">
        <v>6341</v>
      </c>
      <c r="C6037" s="75" t="s">
        <v>53</v>
      </c>
      <c r="D6037" s="76">
        <v>43852.402777777781</v>
      </c>
      <c r="E6037" s="74" t="s">
        <v>41</v>
      </c>
      <c r="F6037" s="33">
        <v>43852.271527777775</v>
      </c>
      <c r="G6037" s="51">
        <f t="shared" si="784"/>
        <v>0.13125000000582077</v>
      </c>
      <c r="H6037" s="31" t="str">
        <f t="shared" si="785"/>
        <v>ACCEPTABLE</v>
      </c>
      <c r="J6037" s="33">
        <v>43852.431250000001</v>
      </c>
      <c r="K6037" s="33">
        <v>43852.439583333333</v>
      </c>
      <c r="L6037" s="51">
        <f t="shared" si="786"/>
        <v>8.333333331393078E-3</v>
      </c>
      <c r="M6037" s="31" t="str">
        <f t="shared" si="787"/>
        <v>TRUE</v>
      </c>
      <c r="N6037" s="31" t="s">
        <v>41</v>
      </c>
      <c r="O6037" s="29" t="s">
        <v>181</v>
      </c>
      <c r="P6037"/>
      <c r="Q6037"/>
      <c r="R6037"/>
      <c r="S6037"/>
      <c r="T6037"/>
      <c r="U6037"/>
      <c r="V6037"/>
      <c r="W6037"/>
    </row>
    <row r="6038" spans="1:23" ht="27" customHeight="1" thickBot="1" x14ac:dyDescent="0.3">
      <c r="A6038" s="97">
        <v>21440</v>
      </c>
      <c r="B6038" s="74">
        <v>6342</v>
      </c>
      <c r="C6038" s="75" t="s">
        <v>53</v>
      </c>
      <c r="D6038" s="76">
        <v>43852.510416666664</v>
      </c>
      <c r="E6038" s="74" t="s">
        <v>39</v>
      </c>
      <c r="F6038" s="33">
        <v>43852.271527777775</v>
      </c>
      <c r="G6038" s="51">
        <f t="shared" si="784"/>
        <v>0.23888888888905058</v>
      </c>
      <c r="H6038" s="31" t="str">
        <f t="shared" si="785"/>
        <v>ACCEPTABLE</v>
      </c>
      <c r="J6038" s="33">
        <v>43852.515277777777</v>
      </c>
      <c r="K6038" s="33">
        <v>43852.523611111108</v>
      </c>
      <c r="L6038" s="51">
        <f t="shared" si="786"/>
        <v>8.333333331393078E-3</v>
      </c>
      <c r="M6038" s="31" t="str">
        <f t="shared" si="787"/>
        <v>TRUE</v>
      </c>
      <c r="N6038" s="31" t="s">
        <v>39</v>
      </c>
      <c r="O6038" s="29" t="s">
        <v>96</v>
      </c>
      <c r="P6038"/>
      <c r="Q6038"/>
      <c r="R6038"/>
      <c r="S6038"/>
      <c r="T6038"/>
      <c r="U6038"/>
      <c r="V6038"/>
      <c r="W6038"/>
    </row>
    <row r="6039" spans="1:23" ht="27" customHeight="1" thickBot="1" x14ac:dyDescent="0.3">
      <c r="A6039" s="97">
        <v>21439</v>
      </c>
      <c r="B6039" s="74">
        <v>6343</v>
      </c>
      <c r="C6039" s="75" t="s">
        <v>51</v>
      </c>
      <c r="D6039" s="76">
        <v>43853.569444444445</v>
      </c>
      <c r="E6039" s="74" t="s">
        <v>41</v>
      </c>
      <c r="F6039" s="33">
        <v>43853.290972222225</v>
      </c>
      <c r="G6039" s="51">
        <f t="shared" si="784"/>
        <v>0.27847222222044365</v>
      </c>
      <c r="H6039" s="31" t="str">
        <f t="shared" si="785"/>
        <v>ACCEPTABLE</v>
      </c>
      <c r="J6039" s="33">
        <v>43853.541666666664</v>
      </c>
      <c r="K6039" s="33">
        <v>43853.542361111111</v>
      </c>
      <c r="L6039" s="51">
        <f t="shared" si="786"/>
        <v>6.944444467080757E-4</v>
      </c>
      <c r="M6039" s="31" t="str">
        <f t="shared" si="787"/>
        <v>TRUE</v>
      </c>
      <c r="N6039" s="31" t="s">
        <v>41</v>
      </c>
      <c r="O6039" s="29" t="s">
        <v>1532</v>
      </c>
      <c r="P6039"/>
      <c r="Q6039"/>
      <c r="R6039"/>
      <c r="S6039"/>
      <c r="T6039"/>
      <c r="U6039"/>
      <c r="V6039"/>
      <c r="W6039"/>
    </row>
    <row r="6040" spans="1:23" ht="27" customHeight="1" thickBot="1" x14ac:dyDescent="0.3">
      <c r="A6040" s="97">
        <v>21439</v>
      </c>
      <c r="B6040" s="74">
        <v>6344</v>
      </c>
      <c r="C6040" s="75" t="s">
        <v>1997</v>
      </c>
      <c r="D6040" s="96">
        <v>43853.597222222219</v>
      </c>
      <c r="E6040" s="74" t="s">
        <v>39</v>
      </c>
      <c r="F6040" s="33">
        <v>43853.290972222225</v>
      </c>
      <c r="G6040" s="51">
        <f t="shared" ref="G6040:G6090" si="788">IF(D6040="","",D6040-F6040)</f>
        <v>0.30624999999417923</v>
      </c>
      <c r="H6040" s="31" t="str">
        <f t="shared" ref="H6040:H6090" si="789">IF(D6040-F6040&lt;0,"TOO LATE",IF(G6040="","",IF(OR(DAY(D6040-F6040)&gt;1,AND(HOUR(D6040-F6040)&gt;HOUR("0:59"),(SIGN(D6040-F6040)=1))),"ACCEPTABLE","TOO LATE")))</f>
        <v>ACCEPTABLE</v>
      </c>
      <c r="J6040" s="33">
        <v>43853.590277777781</v>
      </c>
      <c r="K6040" s="33">
        <v>43853.598611111112</v>
      </c>
      <c r="L6040" s="51">
        <f t="shared" si="786"/>
        <v>8.333333331393078E-3</v>
      </c>
      <c r="M6040" s="31" t="str">
        <f t="shared" si="787"/>
        <v>TRUE</v>
      </c>
      <c r="N6040" s="31" t="s">
        <v>39</v>
      </c>
      <c r="O6040" s="29" t="s">
        <v>2680</v>
      </c>
      <c r="P6040"/>
      <c r="Q6040"/>
      <c r="R6040"/>
      <c r="S6040"/>
      <c r="T6040"/>
      <c r="U6040"/>
      <c r="V6040"/>
      <c r="W6040"/>
    </row>
    <row r="6041" spans="1:23" ht="27" customHeight="1" thickBot="1" x14ac:dyDescent="0.3">
      <c r="A6041" s="97">
        <v>21440</v>
      </c>
      <c r="B6041" s="74">
        <v>6345</v>
      </c>
      <c r="C6041" s="75" t="s">
        <v>51</v>
      </c>
      <c r="D6041" s="96">
        <v>43853.631944444445</v>
      </c>
      <c r="E6041" s="74" t="s">
        <v>41</v>
      </c>
      <c r="F6041" s="33">
        <v>43853.290972222225</v>
      </c>
      <c r="G6041" s="51">
        <f t="shared" si="788"/>
        <v>0.34097222222044365</v>
      </c>
      <c r="H6041" s="31" t="str">
        <f t="shared" si="789"/>
        <v>ACCEPTABLE</v>
      </c>
      <c r="J6041" s="33">
        <v>43853.630555555559</v>
      </c>
      <c r="K6041" s="33">
        <v>43853.638888888891</v>
      </c>
      <c r="L6041" s="51">
        <f t="shared" si="786"/>
        <v>8.333333331393078E-3</v>
      </c>
      <c r="M6041" s="31" t="str">
        <f t="shared" si="787"/>
        <v>TRUE</v>
      </c>
      <c r="N6041" s="31" t="s">
        <v>41</v>
      </c>
      <c r="O6041" s="29" t="s">
        <v>2681</v>
      </c>
      <c r="P6041"/>
      <c r="Q6041"/>
      <c r="R6041"/>
      <c r="S6041"/>
      <c r="T6041"/>
      <c r="U6041"/>
      <c r="V6041"/>
      <c r="W6041"/>
    </row>
    <row r="6042" spans="1:23" ht="27" customHeight="1" thickBot="1" x14ac:dyDescent="0.3">
      <c r="A6042" s="98">
        <v>21440</v>
      </c>
      <c r="B6042" s="78">
        <v>6346</v>
      </c>
      <c r="C6042" s="79" t="s">
        <v>1997</v>
      </c>
      <c r="D6042" s="80">
        <v>43853.659722222219</v>
      </c>
      <c r="E6042" s="78" t="s">
        <v>39</v>
      </c>
      <c r="F6042" s="33">
        <v>43853.290972222225</v>
      </c>
      <c r="G6042" s="51">
        <f t="shared" si="788"/>
        <v>0.36874999999417923</v>
      </c>
      <c r="H6042" s="31" t="str">
        <f t="shared" si="789"/>
        <v>ACCEPTABLE</v>
      </c>
      <c r="J6042" s="33">
        <v>43853.662499999999</v>
      </c>
      <c r="K6042" s="33">
        <v>43853.672222222223</v>
      </c>
      <c r="L6042" s="51">
        <f t="shared" si="786"/>
        <v>9.7222222248092294E-3</v>
      </c>
      <c r="M6042" s="31" t="str">
        <f t="shared" si="787"/>
        <v>TRUE</v>
      </c>
      <c r="N6042" s="31" t="s">
        <v>39</v>
      </c>
      <c r="O6042" s="29" t="s">
        <v>2682</v>
      </c>
      <c r="P6042"/>
      <c r="Q6042"/>
      <c r="R6042"/>
      <c r="S6042"/>
      <c r="T6042"/>
      <c r="U6042"/>
      <c r="V6042"/>
      <c r="W6042"/>
    </row>
    <row r="6043" spans="1:23" ht="27" customHeight="1" thickBot="1" x14ac:dyDescent="0.3">
      <c r="A6043" s="98">
        <v>21442</v>
      </c>
      <c r="B6043" s="78">
        <v>6347</v>
      </c>
      <c r="C6043" s="79" t="s">
        <v>2314</v>
      </c>
      <c r="D6043" s="80">
        <v>43853.715277777781</v>
      </c>
      <c r="E6043" s="78" t="s">
        <v>41</v>
      </c>
      <c r="F6043" s="33">
        <v>43853.553472222222</v>
      </c>
      <c r="G6043" s="51">
        <f t="shared" si="788"/>
        <v>0.16180555555911269</v>
      </c>
      <c r="H6043" s="31" t="str">
        <f t="shared" si="789"/>
        <v>ACCEPTABLE</v>
      </c>
      <c r="J6043" s="33">
        <v>43853.697916666664</v>
      </c>
      <c r="K6043" s="33">
        <v>43853.708333333336</v>
      </c>
      <c r="L6043" s="51">
        <f t="shared" si="786"/>
        <v>1.0416666671517305E-2</v>
      </c>
      <c r="M6043" s="31" t="str">
        <f t="shared" si="787"/>
        <v>TRUE</v>
      </c>
      <c r="N6043" s="31" t="s">
        <v>41</v>
      </c>
      <c r="O6043" s="29" t="s">
        <v>826</v>
      </c>
      <c r="P6043"/>
      <c r="Q6043"/>
      <c r="R6043"/>
      <c r="S6043"/>
      <c r="T6043"/>
      <c r="U6043"/>
      <c r="V6043"/>
      <c r="W6043"/>
    </row>
    <row r="6044" spans="1:23" ht="27" customHeight="1" thickBot="1" x14ac:dyDescent="0.3">
      <c r="A6044" s="98">
        <v>21442</v>
      </c>
      <c r="B6044" s="78">
        <v>6348</v>
      </c>
      <c r="C6044" s="79" t="s">
        <v>43</v>
      </c>
      <c r="D6044" s="80">
        <v>43853.75</v>
      </c>
      <c r="E6044" s="78" t="s">
        <v>39</v>
      </c>
      <c r="F6044" s="33">
        <v>43853.553472222222</v>
      </c>
      <c r="G6044" s="51">
        <f t="shared" si="788"/>
        <v>0.19652777777810115</v>
      </c>
      <c r="H6044" s="31" t="str">
        <f t="shared" si="789"/>
        <v>ACCEPTABLE</v>
      </c>
      <c r="J6044" s="33">
        <v>43853.737500000003</v>
      </c>
      <c r="K6044" s="33">
        <v>43853.750694444447</v>
      </c>
      <c r="L6044" s="51">
        <f t="shared" si="786"/>
        <v>1.3194444443797693E-2</v>
      </c>
      <c r="M6044" s="31" t="str">
        <f t="shared" si="787"/>
        <v>TRUE</v>
      </c>
      <c r="N6044" s="31" t="s">
        <v>39</v>
      </c>
      <c r="O6044" s="29" t="s">
        <v>398</v>
      </c>
      <c r="P6044"/>
      <c r="Q6044"/>
      <c r="R6044"/>
      <c r="S6044"/>
      <c r="T6044"/>
      <c r="U6044"/>
      <c r="V6044"/>
      <c r="W6044"/>
    </row>
    <row r="6045" spans="1:23" ht="27" customHeight="1" thickBot="1" x14ac:dyDescent="0.3">
      <c r="A6045" s="97">
        <v>21442</v>
      </c>
      <c r="B6045" s="74">
        <v>6349</v>
      </c>
      <c r="C6045" s="75" t="s">
        <v>2314</v>
      </c>
      <c r="D6045" s="76">
        <v>43853.965277777781</v>
      </c>
      <c r="E6045" s="74" t="s">
        <v>41</v>
      </c>
      <c r="F6045" s="33">
        <v>43853.290972222225</v>
      </c>
      <c r="G6045" s="51">
        <f t="shared" si="788"/>
        <v>0.67430555555620231</v>
      </c>
      <c r="H6045" s="31" t="str">
        <f t="shared" si="789"/>
        <v>ACCEPTABLE</v>
      </c>
      <c r="J6045" s="33">
        <v>43853.954861111109</v>
      </c>
      <c r="K6045" s="33">
        <v>43853.965277777781</v>
      </c>
      <c r="L6045" s="51">
        <f t="shared" si="786"/>
        <v>1.0416666671517305E-2</v>
      </c>
      <c r="M6045" s="31" t="str">
        <f t="shared" si="787"/>
        <v>TRUE</v>
      </c>
      <c r="N6045" s="31" t="s">
        <v>41</v>
      </c>
      <c r="O6045" s="29" t="s">
        <v>897</v>
      </c>
      <c r="P6045"/>
      <c r="Q6045"/>
      <c r="R6045"/>
      <c r="S6045"/>
      <c r="T6045"/>
      <c r="U6045"/>
      <c r="V6045"/>
      <c r="W6045"/>
    </row>
    <row r="6046" spans="1:23" ht="27" customHeight="1" thickBot="1" x14ac:dyDescent="0.3">
      <c r="A6046" s="97">
        <v>21442</v>
      </c>
      <c r="B6046" s="74">
        <v>6350</v>
      </c>
      <c r="C6046" s="75" t="s">
        <v>43</v>
      </c>
      <c r="D6046" s="76">
        <v>43854.000694444447</v>
      </c>
      <c r="E6046" s="74" t="s">
        <v>39</v>
      </c>
      <c r="F6046" s="33">
        <v>43853.290972222225</v>
      </c>
      <c r="G6046" s="51">
        <f t="shared" si="788"/>
        <v>0.70972222222189885</v>
      </c>
      <c r="H6046" s="31" t="str">
        <f t="shared" si="789"/>
        <v>ACCEPTABLE</v>
      </c>
      <c r="J6046" s="33">
        <v>43853.993750000001</v>
      </c>
      <c r="K6046" s="33">
        <v>43854.002083333333</v>
      </c>
      <c r="L6046" s="51">
        <f t="shared" si="786"/>
        <v>8.333333331393078E-3</v>
      </c>
      <c r="M6046" s="31" t="str">
        <f t="shared" si="787"/>
        <v>TRUE</v>
      </c>
      <c r="N6046" s="31" t="s">
        <v>39</v>
      </c>
      <c r="O6046" s="29" t="s">
        <v>398</v>
      </c>
      <c r="P6046"/>
      <c r="Q6046"/>
      <c r="R6046"/>
      <c r="S6046"/>
      <c r="T6046"/>
      <c r="U6046"/>
      <c r="V6046"/>
      <c r="W6046"/>
    </row>
    <row r="6047" spans="1:23" ht="27" customHeight="1" thickBot="1" x14ac:dyDescent="0.3">
      <c r="A6047" s="98">
        <v>21442</v>
      </c>
      <c r="B6047" s="78">
        <v>6351</v>
      </c>
      <c r="C6047" s="79" t="s">
        <v>43</v>
      </c>
      <c r="D6047" s="80">
        <v>43854.305555555555</v>
      </c>
      <c r="E6047" s="78" t="s">
        <v>41</v>
      </c>
      <c r="F6047" s="33">
        <v>43854.238888888889</v>
      </c>
      <c r="G6047" s="51">
        <f t="shared" si="788"/>
        <v>6.6666666665696539E-2</v>
      </c>
      <c r="H6047" s="31" t="str">
        <f t="shared" si="789"/>
        <v>ACCEPTABLE</v>
      </c>
      <c r="J6047" s="33">
        <v>43854.303472222222</v>
      </c>
      <c r="K6047" s="33">
        <v>43854.311805555553</v>
      </c>
      <c r="L6047" s="51">
        <f t="shared" si="786"/>
        <v>8.333333331393078E-3</v>
      </c>
      <c r="M6047" s="31" t="str">
        <f t="shared" si="787"/>
        <v>TRUE</v>
      </c>
      <c r="N6047" s="31" t="s">
        <v>41</v>
      </c>
      <c r="O6047" s="29" t="s">
        <v>398</v>
      </c>
      <c r="P6047"/>
      <c r="Q6047"/>
      <c r="R6047"/>
      <c r="S6047"/>
      <c r="T6047"/>
      <c r="U6047"/>
      <c r="V6047"/>
      <c r="W6047"/>
    </row>
    <row r="6048" spans="1:23" ht="27" customHeight="1" thickBot="1" x14ac:dyDescent="0.3">
      <c r="A6048" s="98">
        <v>21442</v>
      </c>
      <c r="B6048" s="78">
        <v>6352</v>
      </c>
      <c r="C6048" s="79" t="s">
        <v>2314</v>
      </c>
      <c r="D6048" s="80">
        <v>43854.326388888891</v>
      </c>
      <c r="E6048" s="78" t="s">
        <v>39</v>
      </c>
      <c r="F6048" s="33">
        <v>43854.238888888889</v>
      </c>
      <c r="G6048" s="51">
        <f t="shared" si="788"/>
        <v>8.7500000001455192E-2</v>
      </c>
      <c r="H6048" s="31" t="str">
        <f t="shared" si="789"/>
        <v>ACCEPTABLE</v>
      </c>
      <c r="J6048" s="33">
        <v>43854.330555555556</v>
      </c>
      <c r="K6048" s="33">
        <v>43854.341666666667</v>
      </c>
      <c r="L6048" s="51">
        <f t="shared" si="786"/>
        <v>1.1111111110949423E-2</v>
      </c>
      <c r="M6048" s="31" t="str">
        <f t="shared" si="787"/>
        <v>TRUE</v>
      </c>
      <c r="N6048" s="31" t="s">
        <v>39</v>
      </c>
      <c r="O6048" s="29" t="s">
        <v>1756</v>
      </c>
      <c r="P6048"/>
      <c r="Q6048"/>
      <c r="R6048"/>
      <c r="S6048"/>
      <c r="T6048"/>
      <c r="U6048"/>
      <c r="V6048"/>
      <c r="W6048"/>
    </row>
    <row r="6049" spans="1:23" ht="27" customHeight="1" thickBot="1" x14ac:dyDescent="0.3">
      <c r="A6049" s="98">
        <v>21441</v>
      </c>
      <c r="B6049" s="78">
        <v>6354</v>
      </c>
      <c r="C6049" s="79" t="s">
        <v>43</v>
      </c>
      <c r="D6049" s="80">
        <v>43854.677083333336</v>
      </c>
      <c r="E6049" s="78" t="s">
        <v>39</v>
      </c>
      <c r="F6049" s="33">
        <v>43854.587500000001</v>
      </c>
      <c r="G6049" s="51">
        <f t="shared" si="788"/>
        <v>8.9583333334303461E-2</v>
      </c>
      <c r="H6049" s="31" t="str">
        <f t="shared" si="789"/>
        <v>ACCEPTABLE</v>
      </c>
      <c r="J6049" s="33">
        <v>43854.632638888892</v>
      </c>
      <c r="K6049" s="33">
        <v>43854.645833333336</v>
      </c>
      <c r="L6049" s="51">
        <f t="shared" si="786"/>
        <v>1.3194444443797693E-2</v>
      </c>
      <c r="M6049" s="31" t="str">
        <f t="shared" si="787"/>
        <v>TRUE</v>
      </c>
      <c r="N6049" s="31" t="s">
        <v>39</v>
      </c>
      <c r="O6049" s="29" t="s">
        <v>398</v>
      </c>
      <c r="P6049"/>
      <c r="Q6049"/>
      <c r="R6049"/>
      <c r="S6049"/>
      <c r="T6049"/>
      <c r="U6049"/>
      <c r="V6049"/>
      <c r="W6049"/>
    </row>
    <row r="6050" spans="1:23" ht="27" customHeight="1" thickBot="1" x14ac:dyDescent="0.3">
      <c r="A6050" s="97">
        <v>21441</v>
      </c>
      <c r="B6050" s="74">
        <v>6355</v>
      </c>
      <c r="C6050" s="75" t="s">
        <v>98</v>
      </c>
      <c r="D6050" s="76">
        <v>43855.121527777781</v>
      </c>
      <c r="E6050" s="74" t="s">
        <v>41</v>
      </c>
      <c r="F6050" s="33">
        <v>43854.838888888888</v>
      </c>
      <c r="G6050" s="51">
        <f t="shared" si="788"/>
        <v>0.28263888889341615</v>
      </c>
      <c r="H6050" s="31" t="str">
        <f t="shared" si="789"/>
        <v>ACCEPTABLE</v>
      </c>
      <c r="J6050" s="33">
        <v>43855.159722222219</v>
      </c>
      <c r="K6050" s="33">
        <v>43855.169444444444</v>
      </c>
      <c r="L6050" s="51">
        <f t="shared" si="786"/>
        <v>9.7222222248092294E-3</v>
      </c>
      <c r="M6050" s="31" t="str">
        <f t="shared" si="787"/>
        <v>TRUE</v>
      </c>
      <c r="N6050" s="31" t="s">
        <v>41</v>
      </c>
      <c r="O6050" s="29" t="s">
        <v>54</v>
      </c>
      <c r="P6050"/>
      <c r="Q6050"/>
      <c r="R6050"/>
      <c r="S6050"/>
      <c r="T6050"/>
      <c r="U6050"/>
      <c r="V6050"/>
      <c r="W6050"/>
    </row>
    <row r="6051" spans="1:23" ht="27" customHeight="1" thickBot="1" x14ac:dyDescent="0.3">
      <c r="A6051" s="97">
        <v>21441</v>
      </c>
      <c r="B6051" s="74">
        <v>6356</v>
      </c>
      <c r="C6051" s="75" t="s">
        <v>2314</v>
      </c>
      <c r="D6051" s="76">
        <v>43855.149305555555</v>
      </c>
      <c r="E6051" s="74" t="s">
        <v>39</v>
      </c>
      <c r="F6051" s="33">
        <v>43854.838888888888</v>
      </c>
      <c r="G6051" s="51">
        <f t="shared" si="788"/>
        <v>0.31041666666715173</v>
      </c>
      <c r="H6051" s="31" t="str">
        <f t="shared" si="789"/>
        <v>ACCEPTABLE</v>
      </c>
      <c r="J6051" s="33">
        <v>43855.184027777781</v>
      </c>
      <c r="K6051" s="33">
        <v>43855.199305555558</v>
      </c>
      <c r="L6051" s="51">
        <f t="shared" si="786"/>
        <v>1.5277777776645962E-2</v>
      </c>
      <c r="M6051" s="31" t="str">
        <f t="shared" si="787"/>
        <v>TRUE</v>
      </c>
      <c r="N6051" s="31" t="s">
        <v>39</v>
      </c>
      <c r="O6051" s="29" t="s">
        <v>2683</v>
      </c>
      <c r="P6051"/>
      <c r="Q6051"/>
      <c r="R6051"/>
      <c r="S6051"/>
      <c r="T6051"/>
      <c r="U6051"/>
      <c r="V6051"/>
      <c r="W6051"/>
    </row>
    <row r="6052" spans="1:23" ht="27" customHeight="1" thickBot="1" x14ac:dyDescent="0.3">
      <c r="A6052" s="98">
        <v>21443</v>
      </c>
      <c r="B6052" s="78">
        <v>6357</v>
      </c>
      <c r="C6052" s="79" t="s">
        <v>1997</v>
      </c>
      <c r="D6052" s="80">
        <v>43855.298611111109</v>
      </c>
      <c r="E6052" s="78" t="s">
        <v>41</v>
      </c>
      <c r="F6052" s="33">
        <v>43855.227083333331</v>
      </c>
      <c r="G6052" s="51">
        <f t="shared" si="788"/>
        <v>7.1527777778101154E-2</v>
      </c>
      <c r="H6052" s="31" t="str">
        <f t="shared" si="789"/>
        <v>ACCEPTABLE</v>
      </c>
      <c r="J6052" s="33">
        <v>43855.297222222223</v>
      </c>
      <c r="K6052" s="33">
        <v>43855.307638888888</v>
      </c>
      <c r="L6052" s="51">
        <f t="shared" si="786"/>
        <v>1.0416666664241347E-2</v>
      </c>
      <c r="M6052" s="31" t="str">
        <f t="shared" si="787"/>
        <v>TRUE</v>
      </c>
      <c r="N6052" s="31" t="s">
        <v>41</v>
      </c>
      <c r="O6052" s="29" t="s">
        <v>2684</v>
      </c>
      <c r="P6052"/>
      <c r="Q6052"/>
      <c r="R6052"/>
      <c r="S6052"/>
      <c r="T6052"/>
      <c r="U6052"/>
      <c r="V6052"/>
      <c r="W6052"/>
    </row>
    <row r="6053" spans="1:23" ht="27" customHeight="1" thickBot="1" x14ac:dyDescent="0.3">
      <c r="A6053" s="98">
        <v>21443</v>
      </c>
      <c r="B6053" s="78">
        <v>6358</v>
      </c>
      <c r="C6053" s="79" t="s">
        <v>51</v>
      </c>
      <c r="D6053" s="80">
        <v>43855.333333333336</v>
      </c>
      <c r="E6053" s="78" t="s">
        <v>39</v>
      </c>
      <c r="F6053" s="33">
        <v>43855.227083333331</v>
      </c>
      <c r="G6053" s="51">
        <f t="shared" si="788"/>
        <v>0.10625000000436557</v>
      </c>
      <c r="H6053" s="31" t="str">
        <f t="shared" si="789"/>
        <v>ACCEPTABLE</v>
      </c>
      <c r="J6053" s="33">
        <v>43855.334722222222</v>
      </c>
      <c r="K6053" s="33">
        <v>43855.34375</v>
      </c>
      <c r="L6053" s="51">
        <f t="shared" si="786"/>
        <v>9.0277777781011537E-3</v>
      </c>
      <c r="M6053" s="31" t="str">
        <f t="shared" si="787"/>
        <v>TRUE</v>
      </c>
      <c r="N6053" s="31" t="s">
        <v>39</v>
      </c>
      <c r="O6053" s="29" t="s">
        <v>2685</v>
      </c>
      <c r="P6053"/>
      <c r="Q6053"/>
      <c r="R6053"/>
      <c r="S6053"/>
      <c r="T6053"/>
      <c r="U6053"/>
      <c r="V6053"/>
      <c r="W6053"/>
    </row>
    <row r="6054" spans="1:23" ht="27" customHeight="1" thickBot="1" x14ac:dyDescent="0.3">
      <c r="A6054" s="98">
        <v>21444</v>
      </c>
      <c r="B6054" s="78">
        <v>6359</v>
      </c>
      <c r="C6054" s="79" t="s">
        <v>2314</v>
      </c>
      <c r="D6054" s="80">
        <v>43855.395833333336</v>
      </c>
      <c r="E6054" s="78" t="s">
        <v>41</v>
      </c>
      <c r="F6054" s="33">
        <v>43855.227083333331</v>
      </c>
      <c r="G6054" s="51">
        <f t="shared" si="788"/>
        <v>0.16875000000436557</v>
      </c>
      <c r="H6054" s="31" t="str">
        <f t="shared" si="789"/>
        <v>ACCEPTABLE</v>
      </c>
      <c r="J6054" s="33">
        <v>43855.378472222219</v>
      </c>
      <c r="K6054" s="33">
        <v>43855.390277777777</v>
      </c>
      <c r="L6054" s="51">
        <f t="shared" si="786"/>
        <v>1.1805555557657499E-2</v>
      </c>
      <c r="M6054" s="31" t="str">
        <f t="shared" si="787"/>
        <v>TRUE</v>
      </c>
      <c r="N6054" s="31" t="s">
        <v>41</v>
      </c>
      <c r="O6054" s="29" t="s">
        <v>2686</v>
      </c>
      <c r="P6054"/>
      <c r="Q6054"/>
      <c r="R6054"/>
      <c r="S6054"/>
      <c r="T6054"/>
      <c r="U6054"/>
      <c r="V6054"/>
      <c r="W6054"/>
    </row>
    <row r="6055" spans="1:23" ht="27" customHeight="1" thickBot="1" x14ac:dyDescent="0.3">
      <c r="A6055" s="97">
        <v>21444</v>
      </c>
      <c r="B6055" s="74">
        <v>6360</v>
      </c>
      <c r="C6055" s="75" t="s">
        <v>2314</v>
      </c>
      <c r="D6055" s="76">
        <v>43855.413194444445</v>
      </c>
      <c r="E6055" s="74" t="s">
        <v>39</v>
      </c>
      <c r="F6055" s="33">
        <v>43855.227083333331</v>
      </c>
      <c r="G6055" s="51">
        <f t="shared" si="788"/>
        <v>0.18611111111385981</v>
      </c>
      <c r="H6055" s="31" t="str">
        <f t="shared" si="789"/>
        <v>ACCEPTABLE</v>
      </c>
      <c r="J6055" s="33">
        <v>43855.40625</v>
      </c>
      <c r="K6055" s="33">
        <v>43855.418749999997</v>
      </c>
      <c r="L6055" s="51">
        <f t="shared" si="786"/>
        <v>1.2499999997089617E-2</v>
      </c>
      <c r="M6055" s="31" t="str">
        <f t="shared" si="787"/>
        <v>TRUE</v>
      </c>
      <c r="N6055" s="31" t="s">
        <v>39</v>
      </c>
      <c r="O6055" s="29" t="s">
        <v>2687</v>
      </c>
      <c r="P6055"/>
      <c r="Q6055"/>
      <c r="R6055"/>
      <c r="S6055"/>
      <c r="T6055"/>
      <c r="U6055"/>
      <c r="V6055"/>
      <c r="W6055"/>
    </row>
    <row r="6056" spans="1:23" ht="27" customHeight="1" thickBot="1" x14ac:dyDescent="0.3">
      <c r="A6056" s="97">
        <v>21443</v>
      </c>
      <c r="B6056" s="74">
        <v>6361</v>
      </c>
      <c r="C6056" s="75" t="s">
        <v>51</v>
      </c>
      <c r="D6056" s="76">
        <v>43856.489583333336</v>
      </c>
      <c r="E6056" s="74" t="s">
        <v>41</v>
      </c>
      <c r="F6056" s="33">
        <v>43856.306250000001</v>
      </c>
      <c r="G6056" s="51">
        <f t="shared" si="788"/>
        <v>0.18333333333430346</v>
      </c>
      <c r="H6056" s="31" t="str">
        <f t="shared" si="789"/>
        <v>ACCEPTABLE</v>
      </c>
      <c r="J6056" s="33">
        <v>43856.474999999999</v>
      </c>
      <c r="K6056" s="33">
        <v>43856.484027777777</v>
      </c>
      <c r="L6056" s="51">
        <f t="shared" si="786"/>
        <v>9.0277777781011537E-3</v>
      </c>
      <c r="M6056" s="31" t="str">
        <f t="shared" si="787"/>
        <v>TRUE</v>
      </c>
      <c r="N6056" s="31" t="s">
        <v>41</v>
      </c>
      <c r="O6056" s="29" t="s">
        <v>96</v>
      </c>
      <c r="P6056"/>
      <c r="Q6056"/>
      <c r="R6056"/>
      <c r="S6056"/>
      <c r="T6056"/>
      <c r="U6056"/>
      <c r="V6056"/>
      <c r="W6056"/>
    </row>
    <row r="6057" spans="1:23" ht="27" customHeight="1" thickBot="1" x14ac:dyDescent="0.3">
      <c r="A6057" s="97">
        <v>21443</v>
      </c>
      <c r="B6057" s="74">
        <v>6362</v>
      </c>
      <c r="C6057" s="75" t="s">
        <v>1997</v>
      </c>
      <c r="D6057" s="76">
        <v>43856.5</v>
      </c>
      <c r="E6057" s="74" t="s">
        <v>39</v>
      </c>
      <c r="F6057" s="33">
        <v>43856.306250000001</v>
      </c>
      <c r="G6057" s="51">
        <f t="shared" si="788"/>
        <v>0.19374999999854481</v>
      </c>
      <c r="H6057" s="31" t="str">
        <f t="shared" si="789"/>
        <v>ACCEPTABLE</v>
      </c>
      <c r="J6057" s="33">
        <v>43856.509027777778</v>
      </c>
      <c r="K6057" s="33">
        <v>43856.520833333336</v>
      </c>
      <c r="L6057" s="51">
        <f t="shared" si="786"/>
        <v>1.1805555557657499E-2</v>
      </c>
      <c r="M6057" s="31" t="str">
        <f t="shared" si="787"/>
        <v>TRUE</v>
      </c>
      <c r="N6057" s="31" t="s">
        <v>39</v>
      </c>
      <c r="O6057" s="29" t="s">
        <v>2688</v>
      </c>
      <c r="P6057"/>
      <c r="Q6057"/>
      <c r="R6057"/>
      <c r="S6057"/>
      <c r="T6057"/>
      <c r="U6057"/>
      <c r="V6057"/>
      <c r="W6057"/>
    </row>
    <row r="6058" spans="1:23" ht="27" customHeight="1" thickBot="1" x14ac:dyDescent="0.3">
      <c r="A6058" s="97">
        <v>21445</v>
      </c>
      <c r="B6058" s="74">
        <v>6363</v>
      </c>
      <c r="C6058" s="75" t="s">
        <v>2689</v>
      </c>
      <c r="D6058" s="76">
        <v>43856.569444444445</v>
      </c>
      <c r="E6058" s="74" t="s">
        <v>41</v>
      </c>
      <c r="F6058" s="33">
        <v>43856.306250000001</v>
      </c>
      <c r="G6058" s="51">
        <f t="shared" si="788"/>
        <v>0.26319444444379769</v>
      </c>
      <c r="H6058" s="31" t="str">
        <f t="shared" si="789"/>
        <v>ACCEPTABLE</v>
      </c>
      <c r="J6058" s="33">
        <v>43856.541666666664</v>
      </c>
      <c r="K6058" s="33">
        <v>43856.551388888889</v>
      </c>
      <c r="L6058" s="51">
        <f t="shared" si="786"/>
        <v>9.7222222248092294E-3</v>
      </c>
      <c r="M6058" s="31" t="str">
        <f t="shared" si="787"/>
        <v>TRUE</v>
      </c>
      <c r="N6058" s="31" t="s">
        <v>41</v>
      </c>
      <c r="O6058" s="29" t="s">
        <v>1473</v>
      </c>
      <c r="P6058"/>
      <c r="Q6058"/>
      <c r="R6058"/>
      <c r="S6058"/>
      <c r="T6058"/>
      <c r="U6058"/>
      <c r="V6058"/>
      <c r="W6058"/>
    </row>
    <row r="6059" spans="1:23" ht="27" customHeight="1" thickBot="1" x14ac:dyDescent="0.3">
      <c r="A6059" s="97">
        <v>21445</v>
      </c>
      <c r="B6059" s="74">
        <v>6364</v>
      </c>
      <c r="C6059" s="75" t="s">
        <v>43</v>
      </c>
      <c r="D6059" s="76">
        <v>43856.604166666664</v>
      </c>
      <c r="E6059" s="74" t="s">
        <v>39</v>
      </c>
      <c r="F6059" s="33">
        <v>43856.306250000001</v>
      </c>
      <c r="G6059" s="51">
        <f t="shared" si="788"/>
        <v>0.29791666666278616</v>
      </c>
      <c r="H6059" s="31" t="str">
        <f t="shared" si="789"/>
        <v>ACCEPTABLE</v>
      </c>
      <c r="J6059" s="33">
        <v>43856.568749999999</v>
      </c>
      <c r="K6059" s="33">
        <v>43856.577777777777</v>
      </c>
      <c r="L6059" s="51">
        <f t="shared" si="786"/>
        <v>9.0277777781011537E-3</v>
      </c>
      <c r="M6059" s="31" t="str">
        <f t="shared" si="787"/>
        <v>TRUE</v>
      </c>
      <c r="N6059" s="31" t="s">
        <v>39</v>
      </c>
      <c r="O6059" s="29" t="s">
        <v>54</v>
      </c>
      <c r="P6059"/>
      <c r="Q6059"/>
      <c r="R6059"/>
      <c r="S6059"/>
      <c r="T6059"/>
      <c r="U6059"/>
      <c r="V6059"/>
      <c r="W6059"/>
    </row>
    <row r="6060" spans="1:23" ht="27" customHeight="1" thickBot="1" x14ac:dyDescent="0.3">
      <c r="A6060" s="97">
        <v>21446</v>
      </c>
      <c r="B6060" s="74">
        <v>6365</v>
      </c>
      <c r="C6060" s="75" t="s">
        <v>1997</v>
      </c>
      <c r="D6060" s="76">
        <v>43857.527777777781</v>
      </c>
      <c r="E6060" s="74" t="s">
        <v>41</v>
      </c>
      <c r="F6060" s="33">
        <v>43857.275694444441</v>
      </c>
      <c r="G6060" s="51">
        <f t="shared" si="788"/>
        <v>0.25208333334012423</v>
      </c>
      <c r="H6060" s="31" t="str">
        <f t="shared" si="789"/>
        <v>ACCEPTABLE</v>
      </c>
      <c r="J6060" s="33">
        <v>43857.520833333336</v>
      </c>
      <c r="K6060" s="33">
        <v>43857.540972222225</v>
      </c>
      <c r="L6060" s="51">
        <f t="shared" si="786"/>
        <v>2.0138888889050577E-2</v>
      </c>
      <c r="M6060" s="31" t="str">
        <f t="shared" si="787"/>
        <v>TRUE</v>
      </c>
      <c r="N6060" s="31" t="s">
        <v>41</v>
      </c>
      <c r="O6060" s="29" t="s">
        <v>2691</v>
      </c>
      <c r="P6060"/>
      <c r="Q6060"/>
      <c r="R6060"/>
      <c r="S6060"/>
      <c r="T6060"/>
      <c r="U6060"/>
      <c r="V6060"/>
      <c r="W6060"/>
    </row>
    <row r="6061" spans="1:23" ht="27" customHeight="1" thickBot="1" x14ac:dyDescent="0.3">
      <c r="A6061" s="97">
        <v>21445</v>
      </c>
      <c r="B6061" s="74">
        <v>6366</v>
      </c>
      <c r="C6061" s="75" t="s">
        <v>2349</v>
      </c>
      <c r="D6061" s="76">
        <v>43857.5625</v>
      </c>
      <c r="E6061" s="74" t="s">
        <v>39</v>
      </c>
      <c r="F6061" s="33">
        <v>43857.275694444441</v>
      </c>
      <c r="G6061" s="51">
        <f t="shared" si="788"/>
        <v>0.28680555555911269</v>
      </c>
      <c r="H6061" s="31" t="str">
        <f t="shared" si="789"/>
        <v>ACCEPTABLE</v>
      </c>
      <c r="J6061" s="33">
        <v>43857.561111111114</v>
      </c>
      <c r="K6061" s="33">
        <v>43857.571527777778</v>
      </c>
      <c r="L6061" s="51">
        <f t="shared" si="786"/>
        <v>1.0416666664241347E-2</v>
      </c>
      <c r="M6061" s="31" t="str">
        <f t="shared" si="787"/>
        <v>TRUE</v>
      </c>
      <c r="N6061" s="31" t="s">
        <v>39</v>
      </c>
      <c r="O6061" s="29" t="s">
        <v>2502</v>
      </c>
      <c r="P6061"/>
      <c r="Q6061"/>
      <c r="R6061"/>
      <c r="S6061"/>
      <c r="T6061"/>
      <c r="U6061"/>
      <c r="V6061"/>
      <c r="W6061"/>
    </row>
    <row r="6062" spans="1:23" ht="27" customHeight="1" thickBot="1" x14ac:dyDescent="0.3">
      <c r="A6062" s="98">
        <v>21446</v>
      </c>
      <c r="B6062" s="78">
        <v>6369</v>
      </c>
      <c r="C6062" s="79" t="s">
        <v>99</v>
      </c>
      <c r="D6062" s="80">
        <v>43859.277777777781</v>
      </c>
      <c r="E6062" s="78" t="s">
        <v>41</v>
      </c>
      <c r="F6062" s="33">
        <v>43858.754166666666</v>
      </c>
      <c r="G6062" s="51">
        <f t="shared" si="788"/>
        <v>0.523611111115315</v>
      </c>
      <c r="H6062" s="31" t="str">
        <f t="shared" si="789"/>
        <v>ACCEPTABLE</v>
      </c>
      <c r="J6062" s="33">
        <v>43859.289583333331</v>
      </c>
      <c r="K6062" s="33">
        <v>43859.298611111109</v>
      </c>
      <c r="L6062" s="51">
        <f t="shared" si="786"/>
        <v>9.0277777781011537E-3</v>
      </c>
      <c r="M6062" s="31" t="str">
        <f t="shared" si="787"/>
        <v>TRUE</v>
      </c>
      <c r="N6062" s="31" t="s">
        <v>41</v>
      </c>
      <c r="O6062" s="29" t="s">
        <v>821</v>
      </c>
      <c r="P6062"/>
      <c r="Q6062"/>
      <c r="R6062"/>
      <c r="S6062"/>
      <c r="T6062"/>
      <c r="U6062"/>
      <c r="V6062"/>
      <c r="W6062"/>
    </row>
    <row r="6063" spans="1:23" ht="27" customHeight="1" thickBot="1" x14ac:dyDescent="0.3">
      <c r="A6063" s="98">
        <v>21446</v>
      </c>
      <c r="B6063" s="78">
        <v>6370</v>
      </c>
      <c r="C6063" s="79" t="s">
        <v>2119</v>
      </c>
      <c r="D6063" s="80">
        <v>43859.305555555555</v>
      </c>
      <c r="E6063" s="78" t="s">
        <v>39</v>
      </c>
      <c r="F6063" s="33">
        <v>43858.754166666666</v>
      </c>
      <c r="G6063" s="51">
        <f t="shared" si="788"/>
        <v>0.55138888888905058</v>
      </c>
      <c r="H6063" s="31" t="str">
        <f t="shared" si="789"/>
        <v>ACCEPTABLE</v>
      </c>
      <c r="J6063" s="33">
        <v>43859.315972222219</v>
      </c>
      <c r="K6063" s="33">
        <v>43859.327777777777</v>
      </c>
      <c r="L6063" s="51">
        <f t="shared" si="786"/>
        <v>1.1805555557657499E-2</v>
      </c>
      <c r="M6063" s="31" t="str">
        <f t="shared" si="787"/>
        <v>TRUE</v>
      </c>
      <c r="N6063" s="31" t="s">
        <v>39</v>
      </c>
      <c r="O6063" s="29" t="s">
        <v>1475</v>
      </c>
      <c r="P6063"/>
      <c r="Q6063"/>
      <c r="R6063"/>
      <c r="S6063"/>
      <c r="T6063"/>
      <c r="U6063"/>
      <c r="V6063"/>
      <c r="W6063"/>
    </row>
    <row r="6064" spans="1:23" ht="27" customHeight="1" thickBot="1" x14ac:dyDescent="0.3">
      <c r="A6064" s="97">
        <v>21448</v>
      </c>
      <c r="B6064" s="74">
        <v>6371</v>
      </c>
      <c r="C6064" s="75" t="s">
        <v>2119</v>
      </c>
      <c r="D6064" s="76">
        <v>43859.486111111109</v>
      </c>
      <c r="E6064" s="74" t="s">
        <v>41</v>
      </c>
      <c r="F6064" s="33">
        <v>43859.225694444445</v>
      </c>
      <c r="G6064" s="51">
        <f t="shared" si="788"/>
        <v>0.26041666666424135</v>
      </c>
      <c r="H6064" s="31" t="str">
        <f t="shared" si="789"/>
        <v>ACCEPTABLE</v>
      </c>
      <c r="J6064" s="33">
        <v>43859.481249999997</v>
      </c>
      <c r="K6064" s="33">
        <v>43859.493750000001</v>
      </c>
      <c r="L6064" s="51">
        <f t="shared" si="786"/>
        <v>1.2500000004365575E-2</v>
      </c>
      <c r="M6064" s="31" t="str">
        <f t="shared" si="787"/>
        <v>TRUE</v>
      </c>
      <c r="N6064" s="31" t="s">
        <v>41</v>
      </c>
      <c r="O6064" s="29" t="s">
        <v>2692</v>
      </c>
      <c r="P6064"/>
      <c r="Q6064"/>
      <c r="R6064"/>
      <c r="S6064"/>
      <c r="T6064"/>
      <c r="U6064"/>
      <c r="V6064"/>
      <c r="W6064"/>
    </row>
    <row r="6065" spans="1:23" ht="27" customHeight="1" thickBot="1" x14ac:dyDescent="0.3">
      <c r="A6065" s="97">
        <v>21448</v>
      </c>
      <c r="B6065" s="74">
        <v>6372</v>
      </c>
      <c r="C6065" s="75" t="s">
        <v>99</v>
      </c>
      <c r="D6065" s="76">
        <v>43859.520833333336</v>
      </c>
      <c r="E6065" s="74" t="s">
        <v>39</v>
      </c>
      <c r="F6065" s="33">
        <v>43859.225694444445</v>
      </c>
      <c r="G6065" s="51">
        <f t="shared" si="788"/>
        <v>0.29513888889050577</v>
      </c>
      <c r="H6065" s="31" t="str">
        <f t="shared" si="789"/>
        <v>ACCEPTABLE</v>
      </c>
      <c r="J6065" s="33">
        <v>43859.520833333336</v>
      </c>
      <c r="K6065" s="33">
        <v>43859.53125</v>
      </c>
      <c r="L6065" s="51">
        <f t="shared" si="786"/>
        <v>1.0416666664241347E-2</v>
      </c>
      <c r="M6065" s="31" t="str">
        <f t="shared" si="787"/>
        <v>TRUE</v>
      </c>
      <c r="N6065" s="31" t="s">
        <v>39</v>
      </c>
      <c r="O6065" s="29" t="s">
        <v>1214</v>
      </c>
      <c r="P6065"/>
      <c r="Q6065"/>
      <c r="R6065"/>
      <c r="S6065"/>
      <c r="T6065"/>
      <c r="U6065"/>
      <c r="V6065"/>
      <c r="W6065"/>
    </row>
    <row r="6066" spans="1:23" ht="27" customHeight="1" thickBot="1" x14ac:dyDescent="0.3">
      <c r="A6066" s="97">
        <v>21449</v>
      </c>
      <c r="B6066" s="74">
        <v>6373</v>
      </c>
      <c r="C6066" s="75" t="s">
        <v>2314</v>
      </c>
      <c r="D6066" s="76">
        <v>43859.791666666664</v>
      </c>
      <c r="E6066" s="74" t="s">
        <v>41</v>
      </c>
      <c r="F6066" s="33">
        <v>43859.743750000001</v>
      </c>
      <c r="G6066" s="51">
        <f t="shared" si="788"/>
        <v>4.7916666662786156E-2</v>
      </c>
      <c r="H6066" s="31" t="str">
        <f t="shared" si="789"/>
        <v>ACCEPTABLE</v>
      </c>
      <c r="J6066" s="33">
        <v>43859.768750000003</v>
      </c>
      <c r="K6066" s="33">
        <v>43859.777777777781</v>
      </c>
      <c r="L6066" s="51">
        <f t="shared" si="786"/>
        <v>9.0277777781011537E-3</v>
      </c>
      <c r="M6066" s="31" t="str">
        <f t="shared" si="787"/>
        <v>TRUE</v>
      </c>
      <c r="N6066" s="31" t="s">
        <v>41</v>
      </c>
      <c r="O6066" s="29" t="s">
        <v>1914</v>
      </c>
      <c r="P6066"/>
      <c r="Q6066"/>
      <c r="R6066"/>
      <c r="S6066"/>
      <c r="T6066"/>
      <c r="U6066"/>
      <c r="V6066"/>
      <c r="W6066"/>
    </row>
    <row r="6067" spans="1:23" ht="27" customHeight="1" thickBot="1" x14ac:dyDescent="0.3">
      <c r="A6067" s="97">
        <v>21449</v>
      </c>
      <c r="B6067" s="74">
        <v>6374</v>
      </c>
      <c r="C6067" s="75" t="s">
        <v>98</v>
      </c>
      <c r="D6067" s="76">
        <v>43859.822916666664</v>
      </c>
      <c r="E6067" s="74" t="s">
        <v>39</v>
      </c>
      <c r="F6067" s="33">
        <v>43859.743750000001</v>
      </c>
      <c r="G6067" s="51">
        <f t="shared" si="788"/>
        <v>7.9166666662786156E-2</v>
      </c>
      <c r="H6067" s="31" t="str">
        <f t="shared" si="789"/>
        <v>ACCEPTABLE</v>
      </c>
      <c r="J6067" s="33">
        <v>43859.801388888889</v>
      </c>
      <c r="K6067" s="33">
        <v>43859.810416666667</v>
      </c>
      <c r="L6067" s="51">
        <f t="shared" si="786"/>
        <v>9.0277777781011537E-3</v>
      </c>
      <c r="M6067" s="31" t="str">
        <f t="shared" si="787"/>
        <v>TRUE</v>
      </c>
      <c r="N6067" s="31" t="s">
        <v>39</v>
      </c>
      <c r="O6067" s="29" t="s">
        <v>398</v>
      </c>
      <c r="P6067"/>
      <c r="Q6067"/>
      <c r="R6067"/>
      <c r="S6067"/>
      <c r="T6067"/>
      <c r="U6067"/>
      <c r="V6067"/>
      <c r="W6067"/>
    </row>
    <row r="6068" spans="1:23" ht="27" customHeight="1" thickBot="1" x14ac:dyDescent="0.3">
      <c r="A6068" s="97">
        <v>21448</v>
      </c>
      <c r="B6068" s="74">
        <v>6375</v>
      </c>
      <c r="C6068" s="75" t="s">
        <v>99</v>
      </c>
      <c r="D6068" s="76">
        <v>43860.527777777781</v>
      </c>
      <c r="E6068" s="74" t="s">
        <v>41</v>
      </c>
      <c r="F6068" s="33">
        <v>43860.243750000001</v>
      </c>
      <c r="G6068" s="51">
        <f t="shared" si="788"/>
        <v>0.28402777777955635</v>
      </c>
      <c r="H6068" s="31" t="str">
        <f t="shared" si="789"/>
        <v>ACCEPTABLE</v>
      </c>
      <c r="J6068" s="33">
        <v>43860.529166666667</v>
      </c>
      <c r="K6068" s="33">
        <v>43860.538194444445</v>
      </c>
      <c r="L6068" s="51">
        <f t="shared" si="786"/>
        <v>9.0277777781011537E-3</v>
      </c>
      <c r="M6068" s="31" t="str">
        <f t="shared" si="787"/>
        <v>TRUE</v>
      </c>
      <c r="N6068" s="31" t="s">
        <v>41</v>
      </c>
      <c r="O6068" s="29" t="s">
        <v>422</v>
      </c>
      <c r="P6068"/>
      <c r="Q6068"/>
      <c r="R6068"/>
      <c r="S6068"/>
      <c r="T6068"/>
      <c r="U6068"/>
      <c r="V6068"/>
      <c r="W6068"/>
    </row>
    <row r="6069" spans="1:23" ht="27" customHeight="1" thickBot="1" x14ac:dyDescent="0.3">
      <c r="A6069" s="97">
        <v>21448</v>
      </c>
      <c r="B6069" s="74">
        <v>6376</v>
      </c>
      <c r="C6069" s="75" t="s">
        <v>2119</v>
      </c>
      <c r="D6069" s="76">
        <v>43860.555555555555</v>
      </c>
      <c r="E6069" s="74" t="s">
        <v>39</v>
      </c>
      <c r="F6069" s="33">
        <v>43860.243750000001</v>
      </c>
      <c r="G6069" s="51">
        <f t="shared" si="788"/>
        <v>0.31180555555329192</v>
      </c>
      <c r="H6069" s="31" t="str">
        <f t="shared" si="789"/>
        <v>ACCEPTABLE</v>
      </c>
      <c r="J6069" s="33">
        <v>43860.556944444441</v>
      </c>
      <c r="K6069" s="33">
        <v>43860.565972222219</v>
      </c>
      <c r="L6069" s="51">
        <f t="shared" si="786"/>
        <v>9.0277777781011537E-3</v>
      </c>
      <c r="M6069" s="31" t="str">
        <f t="shared" si="787"/>
        <v>TRUE</v>
      </c>
      <c r="N6069" s="31" t="s">
        <v>39</v>
      </c>
      <c r="O6069" s="29" t="s">
        <v>1377</v>
      </c>
      <c r="P6069"/>
      <c r="Q6069"/>
      <c r="R6069"/>
      <c r="S6069"/>
      <c r="T6069"/>
      <c r="U6069"/>
      <c r="V6069"/>
      <c r="W6069"/>
    </row>
    <row r="6070" spans="1:23" ht="27" customHeight="1" thickBot="1" x14ac:dyDescent="0.3">
      <c r="A6070" s="98">
        <v>21450</v>
      </c>
      <c r="B6070" s="78">
        <v>6377</v>
      </c>
      <c r="C6070" s="79" t="s">
        <v>2372</v>
      </c>
      <c r="D6070" s="80">
        <v>43860.694444444445</v>
      </c>
      <c r="E6070" s="78" t="s">
        <v>41</v>
      </c>
      <c r="F6070" s="33">
        <v>43860.363888888889</v>
      </c>
      <c r="G6070" s="51">
        <f t="shared" si="788"/>
        <v>0.33055555555620231</v>
      </c>
      <c r="H6070" s="31" t="str">
        <f t="shared" si="789"/>
        <v>ACCEPTABLE</v>
      </c>
      <c r="J6070" s="33">
        <v>43860.676388888889</v>
      </c>
      <c r="K6070" s="33">
        <v>43860.6875</v>
      </c>
      <c r="L6070" s="51">
        <f t="shared" si="786"/>
        <v>1.1111111110949423E-2</v>
      </c>
      <c r="M6070" s="31" t="str">
        <f t="shared" si="787"/>
        <v>TRUE</v>
      </c>
      <c r="N6070" s="31" t="s">
        <v>41</v>
      </c>
      <c r="O6070" s="29" t="s">
        <v>826</v>
      </c>
      <c r="P6070"/>
      <c r="Q6070"/>
      <c r="R6070"/>
      <c r="S6070"/>
      <c r="T6070"/>
      <c r="U6070"/>
      <c r="V6070"/>
      <c r="W6070"/>
    </row>
    <row r="6071" spans="1:23" ht="27" customHeight="1" thickBot="1" x14ac:dyDescent="0.3">
      <c r="A6071" s="97">
        <v>21449</v>
      </c>
      <c r="B6071" s="74">
        <v>6378</v>
      </c>
      <c r="C6071" s="75" t="s">
        <v>2314</v>
      </c>
      <c r="D6071" s="76">
        <v>43860.774305555555</v>
      </c>
      <c r="E6071" s="74" t="s">
        <v>39</v>
      </c>
      <c r="F6071" s="33">
        <v>43860.718055555553</v>
      </c>
      <c r="G6071" s="51">
        <f t="shared" si="788"/>
        <v>5.6250000001455192E-2</v>
      </c>
      <c r="H6071" s="31" t="str">
        <f t="shared" si="789"/>
        <v>ACCEPTABLE</v>
      </c>
      <c r="J6071" s="33">
        <v>43860.798611111109</v>
      </c>
      <c r="K6071" s="33">
        <v>43860.806250000001</v>
      </c>
      <c r="L6071" s="51">
        <f t="shared" si="786"/>
        <v>7.6388888919609599E-3</v>
      </c>
      <c r="M6071" s="31" t="str">
        <f t="shared" si="787"/>
        <v>TRUE</v>
      </c>
      <c r="N6071" s="31" t="s">
        <v>39</v>
      </c>
      <c r="O6071" s="29" t="s">
        <v>2693</v>
      </c>
      <c r="P6071"/>
      <c r="Q6071"/>
      <c r="R6071"/>
      <c r="S6071"/>
      <c r="T6071"/>
      <c r="U6071"/>
      <c r="V6071"/>
      <c r="W6071"/>
    </row>
    <row r="6072" spans="1:23" ht="27" customHeight="1" thickBot="1" x14ac:dyDescent="0.3">
      <c r="A6072" s="97">
        <v>21451</v>
      </c>
      <c r="B6072" s="74">
        <v>6379</v>
      </c>
      <c r="C6072" s="75" t="s">
        <v>2314</v>
      </c>
      <c r="D6072" s="76">
        <v>43860.861111111109</v>
      </c>
      <c r="E6072" s="74" t="s">
        <v>41</v>
      </c>
      <c r="F6072" s="33">
        <v>43860.864583333336</v>
      </c>
      <c r="G6072" s="51">
        <f t="shared" si="788"/>
        <v>-3.4722222262644209E-3</v>
      </c>
      <c r="H6072" s="31" t="str">
        <f t="shared" si="789"/>
        <v>TOO LATE</v>
      </c>
      <c r="J6072" s="33">
        <v>43860.834722222222</v>
      </c>
      <c r="K6072" s="33">
        <v>43860.845138888886</v>
      </c>
      <c r="L6072" s="51">
        <f t="shared" si="786"/>
        <v>1.0416666664241347E-2</v>
      </c>
      <c r="M6072" s="31" t="str">
        <f t="shared" si="787"/>
        <v>TRUE</v>
      </c>
      <c r="N6072" s="31" t="s">
        <v>41</v>
      </c>
      <c r="O6072" s="29" t="s">
        <v>1014</v>
      </c>
      <c r="P6072"/>
      <c r="Q6072"/>
      <c r="R6072"/>
      <c r="S6072"/>
      <c r="T6072"/>
      <c r="U6072"/>
      <c r="V6072"/>
      <c r="W6072"/>
    </row>
    <row r="6073" spans="1:23" ht="27" customHeight="1" thickBot="1" x14ac:dyDescent="0.3">
      <c r="A6073" s="97">
        <v>21451</v>
      </c>
      <c r="B6073" s="74">
        <v>6380</v>
      </c>
      <c r="C6073" s="75" t="s">
        <v>98</v>
      </c>
      <c r="D6073" s="76">
        <v>43860.895833333336</v>
      </c>
      <c r="E6073" s="74" t="s">
        <v>39</v>
      </c>
      <c r="F6073" s="33">
        <v>43860.864583333336</v>
      </c>
      <c r="G6073" s="51">
        <f t="shared" si="788"/>
        <v>3.125E-2</v>
      </c>
      <c r="H6073" s="31" t="str">
        <f t="shared" si="789"/>
        <v>TOO LATE</v>
      </c>
      <c r="J6073" s="33">
        <v>43860.869444444441</v>
      </c>
      <c r="K6073" s="33">
        <v>43860.879861111112</v>
      </c>
      <c r="L6073" s="51">
        <f t="shared" si="786"/>
        <v>1.0416666671517305E-2</v>
      </c>
      <c r="M6073" s="31" t="str">
        <f t="shared" si="787"/>
        <v>TRUE</v>
      </c>
      <c r="N6073" s="31" t="s">
        <v>39</v>
      </c>
      <c r="O6073" s="29" t="s">
        <v>398</v>
      </c>
      <c r="P6073"/>
      <c r="Q6073"/>
      <c r="R6073"/>
      <c r="S6073"/>
      <c r="T6073"/>
      <c r="U6073"/>
      <c r="V6073"/>
      <c r="W6073"/>
    </row>
    <row r="6074" spans="1:23" ht="27" customHeight="1" thickBot="1" x14ac:dyDescent="0.3">
      <c r="A6074" s="97">
        <v>21452</v>
      </c>
      <c r="B6074" s="74">
        <v>6381</v>
      </c>
      <c r="C6074" s="75" t="s">
        <v>2314</v>
      </c>
      <c r="D6074" s="76">
        <v>43861.166666666664</v>
      </c>
      <c r="E6074" s="74" t="s">
        <v>41</v>
      </c>
      <c r="F6074" s="33">
        <v>43860.864583333336</v>
      </c>
      <c r="G6074" s="51">
        <f t="shared" si="788"/>
        <v>0.30208333332848269</v>
      </c>
      <c r="H6074" s="31" t="str">
        <f t="shared" si="789"/>
        <v>ACCEPTABLE</v>
      </c>
      <c r="J6074" s="33">
        <v>43861.147916666669</v>
      </c>
      <c r="K6074" s="33">
        <v>43861.15902777778</v>
      </c>
      <c r="L6074" s="51">
        <f t="shared" si="786"/>
        <v>1.1111111110949423E-2</v>
      </c>
      <c r="M6074" s="31" t="str">
        <f t="shared" si="787"/>
        <v>TRUE</v>
      </c>
      <c r="N6074" s="31" t="s">
        <v>41</v>
      </c>
      <c r="O6074" s="29" t="s">
        <v>1609</v>
      </c>
      <c r="P6074"/>
      <c r="Q6074"/>
      <c r="R6074"/>
      <c r="S6074"/>
      <c r="T6074"/>
      <c r="U6074"/>
      <c r="V6074"/>
      <c r="W6074"/>
    </row>
    <row r="6075" spans="1:23" ht="27" customHeight="1" thickBot="1" x14ac:dyDescent="0.3">
      <c r="A6075" s="97">
        <v>21452</v>
      </c>
      <c r="B6075" s="74">
        <v>6382</v>
      </c>
      <c r="C6075" s="75" t="s">
        <v>2314</v>
      </c>
      <c r="D6075" s="76">
        <v>43861.1875</v>
      </c>
      <c r="E6075" s="74" t="s">
        <v>39</v>
      </c>
      <c r="F6075" s="33">
        <v>43860.864583333336</v>
      </c>
      <c r="G6075" s="51">
        <f t="shared" si="788"/>
        <v>0.32291666666424135</v>
      </c>
      <c r="H6075" s="31" t="str">
        <f t="shared" si="789"/>
        <v>ACCEPTABLE</v>
      </c>
      <c r="J6075" s="33">
        <v>43861.174305555556</v>
      </c>
      <c r="K6075" s="33">
        <v>43861.188194444447</v>
      </c>
      <c r="L6075" s="51">
        <f t="shared" si="786"/>
        <v>1.3888888890505768E-2</v>
      </c>
      <c r="M6075" s="31" t="str">
        <f t="shared" si="787"/>
        <v>TRUE</v>
      </c>
      <c r="N6075" s="31" t="s">
        <v>39</v>
      </c>
      <c r="O6075" s="29" t="s">
        <v>2055</v>
      </c>
      <c r="P6075"/>
      <c r="Q6075"/>
      <c r="R6075"/>
      <c r="S6075"/>
      <c r="T6075"/>
      <c r="U6075"/>
      <c r="V6075"/>
      <c r="W6075"/>
    </row>
    <row r="6076" spans="1:23" ht="27" customHeight="1" thickBot="1" x14ac:dyDescent="0.3">
      <c r="A6076" s="98">
        <v>21450</v>
      </c>
      <c r="B6076" s="78">
        <v>6383</v>
      </c>
      <c r="C6076" s="79" t="s">
        <v>98</v>
      </c>
      <c r="D6076" s="80">
        <v>43861.298611111109</v>
      </c>
      <c r="E6076" s="78" t="s">
        <v>41</v>
      </c>
      <c r="F6076" s="33">
        <v>43861.241666666669</v>
      </c>
      <c r="G6076" s="51">
        <f t="shared" si="788"/>
        <v>5.694444444088731E-2</v>
      </c>
      <c r="H6076" s="31" t="str">
        <f t="shared" si="789"/>
        <v>ACCEPTABLE</v>
      </c>
      <c r="J6076" s="33">
        <v>43861.3125</v>
      </c>
      <c r="K6076" s="33">
        <v>43861.320138888892</v>
      </c>
      <c r="L6076" s="51">
        <f t="shared" si="786"/>
        <v>7.6388888919609599E-3</v>
      </c>
      <c r="M6076" s="31" t="str">
        <f t="shared" si="787"/>
        <v>TRUE</v>
      </c>
      <c r="N6076" s="31" t="s">
        <v>41</v>
      </c>
      <c r="O6076" s="29" t="s">
        <v>54</v>
      </c>
      <c r="P6076"/>
      <c r="Q6076"/>
      <c r="R6076"/>
      <c r="S6076"/>
      <c r="T6076"/>
      <c r="U6076"/>
      <c r="V6076"/>
      <c r="W6076"/>
    </row>
    <row r="6077" spans="1:23" ht="27" customHeight="1" thickBot="1" x14ac:dyDescent="0.3">
      <c r="A6077" s="98">
        <v>21450</v>
      </c>
      <c r="B6077" s="78">
        <v>6384</v>
      </c>
      <c r="C6077" s="79" t="s">
        <v>2314</v>
      </c>
      <c r="D6077" s="80">
        <v>43861.326388888891</v>
      </c>
      <c r="E6077" s="78" t="s">
        <v>39</v>
      </c>
      <c r="F6077" s="33">
        <v>43861.241666666669</v>
      </c>
      <c r="G6077" s="51">
        <f t="shared" si="788"/>
        <v>8.4722222221898846E-2</v>
      </c>
      <c r="H6077" s="31" t="str">
        <f t="shared" si="789"/>
        <v>ACCEPTABLE</v>
      </c>
      <c r="J6077" s="33">
        <v>43861.335416666669</v>
      </c>
      <c r="K6077" s="33">
        <v>43861.34652777778</v>
      </c>
      <c r="L6077" s="51">
        <f t="shared" si="786"/>
        <v>1.1111111110949423E-2</v>
      </c>
      <c r="M6077" s="31" t="str">
        <f t="shared" si="787"/>
        <v>TRUE</v>
      </c>
      <c r="N6077" s="31" t="s">
        <v>39</v>
      </c>
      <c r="O6077" s="29" t="s">
        <v>657</v>
      </c>
      <c r="P6077"/>
      <c r="Q6077"/>
      <c r="R6077"/>
      <c r="S6077"/>
      <c r="T6077"/>
      <c r="U6077"/>
      <c r="V6077"/>
      <c r="W6077"/>
    </row>
    <row r="6078" spans="1:23" ht="27" customHeight="1" thickBot="1" x14ac:dyDescent="0.3">
      <c r="A6078" s="97">
        <v>21451</v>
      </c>
      <c r="B6078" s="74">
        <v>6385</v>
      </c>
      <c r="C6078" s="75" t="s">
        <v>98</v>
      </c>
      <c r="D6078" s="76">
        <v>43862.027777777781</v>
      </c>
      <c r="E6078" s="74" t="s">
        <v>41</v>
      </c>
      <c r="F6078" s="33">
        <v>43861.783333333333</v>
      </c>
      <c r="G6078" s="51">
        <f t="shared" si="788"/>
        <v>0.24444444444816327</v>
      </c>
      <c r="H6078" s="31" t="str">
        <f t="shared" si="789"/>
        <v>ACCEPTABLE</v>
      </c>
      <c r="J6078" s="33">
        <v>43862.021527777775</v>
      </c>
      <c r="K6078" s="33">
        <v>43862.03125</v>
      </c>
      <c r="L6078" s="51">
        <f t="shared" si="786"/>
        <v>9.7222222248092294E-3</v>
      </c>
      <c r="M6078" s="31" t="str">
        <f t="shared" si="787"/>
        <v>TRUE</v>
      </c>
      <c r="N6078" s="31" t="s">
        <v>41</v>
      </c>
      <c r="O6078" s="29" t="s">
        <v>54</v>
      </c>
      <c r="P6078"/>
      <c r="Q6078"/>
      <c r="R6078"/>
      <c r="S6078"/>
      <c r="T6078"/>
      <c r="U6078"/>
      <c r="V6078"/>
      <c r="W6078"/>
    </row>
    <row r="6079" spans="1:23" ht="27" customHeight="1" thickBot="1" x14ac:dyDescent="0.3">
      <c r="A6079" s="97">
        <v>21451</v>
      </c>
      <c r="B6079" s="74">
        <v>6386</v>
      </c>
      <c r="C6079" s="75" t="s">
        <v>2314</v>
      </c>
      <c r="D6079" s="76">
        <v>43862.055555555555</v>
      </c>
      <c r="E6079" s="74" t="s">
        <v>39</v>
      </c>
      <c r="F6079" s="33">
        <v>43861.783333333333</v>
      </c>
      <c r="G6079" s="51">
        <f t="shared" si="788"/>
        <v>0.27222222222189885</v>
      </c>
      <c r="H6079" s="31" t="str">
        <f t="shared" si="789"/>
        <v>ACCEPTABLE</v>
      </c>
      <c r="J6079" s="33">
        <v>43862.058333333334</v>
      </c>
      <c r="K6079" s="33">
        <v>43862.070833333331</v>
      </c>
      <c r="L6079" s="51">
        <f t="shared" si="786"/>
        <v>1.2499999997089617E-2</v>
      </c>
      <c r="M6079" s="31" t="str">
        <f t="shared" si="787"/>
        <v>TRUE</v>
      </c>
      <c r="N6079" s="31" t="s">
        <v>39</v>
      </c>
      <c r="O6079" s="29" t="s">
        <v>1176</v>
      </c>
      <c r="P6079"/>
      <c r="Q6079"/>
      <c r="R6079"/>
      <c r="S6079"/>
      <c r="T6079"/>
      <c r="U6079"/>
      <c r="V6079"/>
      <c r="W6079"/>
    </row>
    <row r="6080" spans="1:23" ht="27" customHeight="1" thickBot="1" x14ac:dyDescent="0.3">
      <c r="A6080" s="97">
        <v>21453</v>
      </c>
      <c r="B6080" s="74">
        <v>6387</v>
      </c>
      <c r="C6080" s="75" t="s">
        <v>2119</v>
      </c>
      <c r="D6080" s="76">
        <v>43862.559027777781</v>
      </c>
      <c r="E6080" s="75" t="s">
        <v>41</v>
      </c>
      <c r="F6080" s="33">
        <v>43862.272222222222</v>
      </c>
      <c r="G6080" s="51">
        <f t="shared" si="788"/>
        <v>0.28680555555911269</v>
      </c>
      <c r="H6080" s="31" t="str">
        <f t="shared" si="789"/>
        <v>ACCEPTABLE</v>
      </c>
      <c r="J6080" s="33">
        <v>43862.552083333336</v>
      </c>
      <c r="K6080" s="33">
        <v>43862.563888888886</v>
      </c>
      <c r="L6080" s="51">
        <f t="shared" si="786"/>
        <v>1.1805555550381541E-2</v>
      </c>
      <c r="M6080" s="31" t="str">
        <f t="shared" si="787"/>
        <v>TRUE</v>
      </c>
      <c r="N6080" s="31" t="s">
        <v>41</v>
      </c>
      <c r="O6080" s="29" t="s">
        <v>483</v>
      </c>
      <c r="P6080"/>
      <c r="Q6080"/>
      <c r="R6080"/>
      <c r="S6080"/>
      <c r="T6080"/>
      <c r="U6080"/>
      <c r="V6080"/>
      <c r="W6080"/>
    </row>
    <row r="6081" spans="1:23" ht="27" customHeight="1" thickBot="1" x14ac:dyDescent="0.3">
      <c r="A6081" s="97">
        <v>21453</v>
      </c>
      <c r="B6081" s="74">
        <v>6388</v>
      </c>
      <c r="C6081" s="75" t="s">
        <v>99</v>
      </c>
      <c r="D6081" s="76">
        <v>43862.59375</v>
      </c>
      <c r="E6081" s="74" t="s">
        <v>39</v>
      </c>
      <c r="F6081" s="33">
        <v>43862.272222222222</v>
      </c>
      <c r="G6081" s="51">
        <f t="shared" si="788"/>
        <v>0.32152777777810115</v>
      </c>
      <c r="H6081" s="31" t="str">
        <f t="shared" si="789"/>
        <v>ACCEPTABLE</v>
      </c>
      <c r="J6081" s="33">
        <v>43862.583333333336</v>
      </c>
      <c r="K6081" s="33">
        <v>43862.595833333333</v>
      </c>
      <c r="L6081" s="51">
        <f t="shared" si="786"/>
        <v>1.2499999997089617E-2</v>
      </c>
      <c r="M6081" s="31" t="str">
        <f t="shared" si="787"/>
        <v>TRUE</v>
      </c>
      <c r="N6081" s="31" t="s">
        <v>2153</v>
      </c>
      <c r="O6081" s="29" t="s">
        <v>2694</v>
      </c>
      <c r="P6081"/>
      <c r="Q6081"/>
      <c r="R6081"/>
      <c r="S6081"/>
      <c r="T6081"/>
      <c r="U6081"/>
      <c r="V6081"/>
      <c r="W6081"/>
    </row>
    <row r="6082" spans="1:23" ht="27" customHeight="1" thickBot="1" x14ac:dyDescent="0.3">
      <c r="A6082" s="97">
        <v>21455</v>
      </c>
      <c r="B6082" s="74">
        <v>6389</v>
      </c>
      <c r="C6082" s="75" t="s">
        <v>2314</v>
      </c>
      <c r="D6082" s="76">
        <v>43863.423611111109</v>
      </c>
      <c r="E6082" s="75" t="s">
        <v>41</v>
      </c>
      <c r="F6082" s="33">
        <v>43863.256249999999</v>
      </c>
      <c r="G6082" s="51">
        <f t="shared" si="788"/>
        <v>0.16736111111094942</v>
      </c>
      <c r="H6082" s="31" t="str">
        <f t="shared" si="789"/>
        <v>ACCEPTABLE</v>
      </c>
      <c r="J6082" s="33">
        <v>43863.418055555558</v>
      </c>
      <c r="K6082" s="33">
        <v>43863.429166666669</v>
      </c>
      <c r="L6082" s="51">
        <f t="shared" ref="L6082:L6104" si="790">IF(OR(K6082="",J6082=""), "Incomplete Data", K6082-J6082)</f>
        <v>1.1111111110949423E-2</v>
      </c>
      <c r="M6082" s="31" t="str">
        <f t="shared" ref="M6082:M6104" si="791">_xlfn.IFS(OR(J6082=0,K6082=0,L6082=""), "Incomplete Data", OR(L6082&gt;$M$5,L6082&lt;-$M$5),"FALSE",  OR(L6082&lt;=$M$5,L6082&gt;-$M$5), "TRUE")</f>
        <v>TRUE</v>
      </c>
      <c r="N6082" s="31" t="s">
        <v>41</v>
      </c>
      <c r="O6082" s="29" t="s">
        <v>472</v>
      </c>
      <c r="P6082"/>
      <c r="Q6082"/>
      <c r="R6082"/>
      <c r="S6082"/>
      <c r="T6082"/>
      <c r="U6082"/>
      <c r="V6082"/>
      <c r="W6082"/>
    </row>
    <row r="6083" spans="1:23" ht="27" customHeight="1" thickBot="1" x14ac:dyDescent="0.3">
      <c r="A6083" s="97">
        <v>21455</v>
      </c>
      <c r="B6083" s="74">
        <v>6390</v>
      </c>
      <c r="C6083" s="75" t="s">
        <v>2314</v>
      </c>
      <c r="D6083" s="76">
        <v>43863.447916666664</v>
      </c>
      <c r="E6083" s="74" t="s">
        <v>39</v>
      </c>
      <c r="F6083" s="33">
        <v>43863.256249999999</v>
      </c>
      <c r="G6083" s="51">
        <f t="shared" si="788"/>
        <v>0.19166666666569654</v>
      </c>
      <c r="H6083" s="31" t="str">
        <f t="shared" si="789"/>
        <v>ACCEPTABLE</v>
      </c>
      <c r="J6083" s="33">
        <v>43863.44027777778</v>
      </c>
      <c r="K6083" s="33">
        <v>43863.453472222223</v>
      </c>
      <c r="L6083" s="51">
        <f t="shared" si="790"/>
        <v>1.3194444443797693E-2</v>
      </c>
      <c r="M6083" s="31" t="str">
        <f t="shared" si="791"/>
        <v>TRUE</v>
      </c>
      <c r="N6083" s="31" t="s">
        <v>39</v>
      </c>
      <c r="O6083" s="29" t="s">
        <v>472</v>
      </c>
      <c r="P6083"/>
      <c r="Q6083"/>
      <c r="R6083"/>
      <c r="S6083"/>
      <c r="T6083"/>
      <c r="U6083"/>
      <c r="V6083"/>
      <c r="W6083"/>
    </row>
    <row r="6084" spans="1:23" ht="27" customHeight="1" thickBot="1" x14ac:dyDescent="0.3">
      <c r="A6084" s="97">
        <v>21456</v>
      </c>
      <c r="B6084" s="74">
        <v>6391</v>
      </c>
      <c r="C6084" s="75" t="s">
        <v>2641</v>
      </c>
      <c r="D6084" s="76">
        <v>43863.923611111109</v>
      </c>
      <c r="E6084" s="75" t="s">
        <v>41</v>
      </c>
      <c r="F6084" s="33">
        <v>43863.780555555553</v>
      </c>
      <c r="G6084" s="51">
        <f t="shared" si="788"/>
        <v>0.14305555555620231</v>
      </c>
      <c r="H6084" s="31" t="str">
        <f t="shared" si="789"/>
        <v>ACCEPTABLE</v>
      </c>
      <c r="J6084" s="33">
        <v>43863.929861111108</v>
      </c>
      <c r="K6084" s="33">
        <v>43863.939583333333</v>
      </c>
      <c r="L6084" s="51">
        <f t="shared" si="790"/>
        <v>9.7222222248092294E-3</v>
      </c>
      <c r="M6084" s="31" t="str">
        <f t="shared" si="791"/>
        <v>TRUE</v>
      </c>
      <c r="N6084" s="31" t="s">
        <v>41</v>
      </c>
      <c r="O6084" s="29" t="s">
        <v>1404</v>
      </c>
      <c r="P6084"/>
      <c r="Q6084"/>
      <c r="R6084"/>
      <c r="S6084"/>
      <c r="T6084"/>
      <c r="U6084"/>
      <c r="V6084"/>
      <c r="W6084"/>
    </row>
    <row r="6085" spans="1:23" ht="27" customHeight="1" thickBot="1" x14ac:dyDescent="0.3">
      <c r="A6085" s="97">
        <v>21456</v>
      </c>
      <c r="B6085" s="74">
        <v>6392</v>
      </c>
      <c r="C6085" s="75" t="s">
        <v>43</v>
      </c>
      <c r="D6085" s="76">
        <v>43863.958333333336</v>
      </c>
      <c r="E6085" s="74" t="s">
        <v>39</v>
      </c>
      <c r="F6085" s="33">
        <v>43863.780555555553</v>
      </c>
      <c r="G6085" s="51">
        <f t="shared" si="788"/>
        <v>0.17777777778246673</v>
      </c>
      <c r="H6085" s="31" t="str">
        <f t="shared" si="789"/>
        <v>ACCEPTABLE</v>
      </c>
      <c r="J6085" s="33">
        <v>43863.961111111108</v>
      </c>
      <c r="K6085" s="33">
        <v>43863.970138888886</v>
      </c>
      <c r="L6085" s="51">
        <f t="shared" si="790"/>
        <v>9.0277777781011537E-3</v>
      </c>
      <c r="M6085" s="31" t="str">
        <f t="shared" si="791"/>
        <v>TRUE</v>
      </c>
      <c r="N6085" s="31" t="s">
        <v>39</v>
      </c>
      <c r="O6085" s="29" t="s">
        <v>2695</v>
      </c>
      <c r="P6085"/>
      <c r="Q6085"/>
      <c r="R6085"/>
      <c r="S6085"/>
      <c r="T6085"/>
      <c r="U6085"/>
      <c r="V6085"/>
      <c r="W6085"/>
    </row>
    <row r="6086" spans="1:23" ht="27" customHeight="1" thickBot="1" x14ac:dyDescent="0.3">
      <c r="A6086" s="98">
        <v>21453</v>
      </c>
      <c r="B6086" s="78">
        <v>6393</v>
      </c>
      <c r="C6086" s="79" t="s">
        <v>1642</v>
      </c>
      <c r="D6086" s="80">
        <v>43864.277777777781</v>
      </c>
      <c r="E6086" s="79" t="s">
        <v>41</v>
      </c>
      <c r="F6086" s="33">
        <v>43863.780555555553</v>
      </c>
      <c r="G6086" s="51">
        <f t="shared" si="788"/>
        <v>0.49722222222771961</v>
      </c>
      <c r="H6086" s="31" t="str">
        <f t="shared" si="789"/>
        <v>ACCEPTABLE</v>
      </c>
      <c r="J6086" s="33">
        <v>43864.279861111114</v>
      </c>
      <c r="K6086" s="33">
        <v>43864.288194444445</v>
      </c>
      <c r="L6086" s="51">
        <f t="shared" si="790"/>
        <v>8.333333331393078E-3</v>
      </c>
      <c r="M6086" s="31" t="str">
        <f t="shared" si="791"/>
        <v>TRUE</v>
      </c>
      <c r="N6086" s="31" t="s">
        <v>41</v>
      </c>
      <c r="O6086" s="29" t="s">
        <v>2696</v>
      </c>
      <c r="P6086"/>
      <c r="Q6086"/>
      <c r="R6086"/>
      <c r="S6086"/>
      <c r="T6086"/>
      <c r="U6086"/>
      <c r="V6086"/>
      <c r="W6086"/>
    </row>
    <row r="6087" spans="1:23" ht="27" customHeight="1" thickBot="1" x14ac:dyDescent="0.3">
      <c r="A6087" s="98">
        <v>21453</v>
      </c>
      <c r="B6087" s="78">
        <v>6394</v>
      </c>
      <c r="C6087" s="79" t="s">
        <v>2119</v>
      </c>
      <c r="D6087" s="80">
        <v>43864.305555555555</v>
      </c>
      <c r="E6087" s="78" t="s">
        <v>39</v>
      </c>
      <c r="F6087" s="33">
        <v>43863.780555555553</v>
      </c>
      <c r="G6087" s="51">
        <f t="shared" si="788"/>
        <v>0.52500000000145519</v>
      </c>
      <c r="H6087" s="31" t="str">
        <f t="shared" si="789"/>
        <v>ACCEPTABLE</v>
      </c>
      <c r="J6087" s="33">
        <v>43864.317361111112</v>
      </c>
      <c r="K6087" s="33">
        <v>43864.327777777777</v>
      </c>
      <c r="L6087" s="51">
        <f t="shared" si="790"/>
        <v>1.0416666664241347E-2</v>
      </c>
      <c r="M6087" s="31" t="str">
        <f t="shared" si="791"/>
        <v>TRUE</v>
      </c>
      <c r="N6087" s="31" t="s">
        <v>128</v>
      </c>
      <c r="O6087" s="29" t="s">
        <v>2697</v>
      </c>
      <c r="P6087"/>
      <c r="Q6087"/>
      <c r="R6087"/>
      <c r="S6087"/>
      <c r="T6087"/>
      <c r="U6087"/>
      <c r="V6087"/>
      <c r="W6087"/>
    </row>
    <row r="6088" spans="1:23" ht="27" customHeight="1" thickBot="1" x14ac:dyDescent="0.3">
      <c r="A6088" s="98">
        <v>21456</v>
      </c>
      <c r="B6088" s="78">
        <v>6396</v>
      </c>
      <c r="C6088" s="79" t="s">
        <v>43</v>
      </c>
      <c r="D6088" s="80">
        <v>43864.364583333336</v>
      </c>
      <c r="E6088" s="78" t="s">
        <v>39</v>
      </c>
      <c r="F6088" s="33">
        <v>43864.259027777778</v>
      </c>
      <c r="G6088" s="51">
        <f t="shared" si="788"/>
        <v>0.1055555555576575</v>
      </c>
      <c r="H6088" s="31" t="str">
        <f t="shared" si="789"/>
        <v>ACCEPTABLE</v>
      </c>
      <c r="J6088" s="33">
        <v>43864.350694444445</v>
      </c>
      <c r="K6088" s="33">
        <v>43864.361805555556</v>
      </c>
      <c r="L6088" s="51">
        <f t="shared" si="790"/>
        <v>1.1111111110949423E-2</v>
      </c>
      <c r="M6088" s="31" t="str">
        <f t="shared" si="791"/>
        <v>TRUE</v>
      </c>
      <c r="N6088" s="31" t="s">
        <v>39</v>
      </c>
      <c r="O6088" s="29" t="s">
        <v>2698</v>
      </c>
      <c r="P6088"/>
      <c r="Q6088"/>
      <c r="R6088"/>
      <c r="S6088"/>
      <c r="T6088"/>
      <c r="U6088"/>
      <c r="V6088"/>
      <c r="W6088"/>
    </row>
    <row r="6089" spans="1:23" ht="27" customHeight="1" thickBot="1" x14ac:dyDescent="0.3">
      <c r="A6089" s="98">
        <v>21456</v>
      </c>
      <c r="B6089" s="78">
        <v>6397</v>
      </c>
      <c r="C6089" s="79" t="s">
        <v>43</v>
      </c>
      <c r="D6089" s="80">
        <v>43864.673611111109</v>
      </c>
      <c r="E6089" s="79" t="s">
        <v>41</v>
      </c>
      <c r="F6089" s="33">
        <v>43864.595138888886</v>
      </c>
      <c r="G6089" s="51">
        <f t="shared" si="788"/>
        <v>7.8472222223354038E-2</v>
      </c>
      <c r="H6089" s="31" t="str">
        <f t="shared" si="789"/>
        <v>ACCEPTABLE</v>
      </c>
      <c r="J6089" s="33">
        <v>43864.675694444442</v>
      </c>
      <c r="K6089" s="33">
        <v>43864.68472222222</v>
      </c>
      <c r="L6089" s="51">
        <f t="shared" si="790"/>
        <v>9.0277777781011537E-3</v>
      </c>
      <c r="M6089" s="31" t="str">
        <f t="shared" si="791"/>
        <v>TRUE</v>
      </c>
      <c r="N6089" s="31" t="s">
        <v>41</v>
      </c>
      <c r="O6089" s="29" t="s">
        <v>398</v>
      </c>
      <c r="P6089"/>
      <c r="Q6089"/>
      <c r="R6089"/>
      <c r="S6089"/>
      <c r="T6089"/>
      <c r="U6089"/>
      <c r="V6089"/>
      <c r="W6089"/>
    </row>
    <row r="6090" spans="1:23" ht="27" customHeight="1" thickBot="1" x14ac:dyDescent="0.3">
      <c r="A6090" s="98">
        <v>21456</v>
      </c>
      <c r="B6090" s="78">
        <v>6398</v>
      </c>
      <c r="C6090" s="79" t="s">
        <v>2314</v>
      </c>
      <c r="D6090" s="80">
        <v>43864.701388888891</v>
      </c>
      <c r="E6090" s="78" t="s">
        <v>39</v>
      </c>
      <c r="F6090" s="33">
        <v>43864.595138888886</v>
      </c>
      <c r="G6090" s="51">
        <f t="shared" si="788"/>
        <v>0.10625000000436557</v>
      </c>
      <c r="H6090" s="31" t="str">
        <f t="shared" si="789"/>
        <v>ACCEPTABLE</v>
      </c>
      <c r="J6090" s="33">
        <v>43864.708333333336</v>
      </c>
      <c r="K6090" s="33">
        <v>43864.71875</v>
      </c>
      <c r="L6090" s="51">
        <f t="shared" si="790"/>
        <v>1.0416666664241347E-2</v>
      </c>
      <c r="M6090" s="31" t="str">
        <f t="shared" si="791"/>
        <v>TRUE</v>
      </c>
      <c r="N6090" s="31" t="s">
        <v>39</v>
      </c>
      <c r="O6090" s="29" t="s">
        <v>1404</v>
      </c>
      <c r="P6090"/>
      <c r="Q6090"/>
      <c r="R6090"/>
      <c r="S6090"/>
      <c r="T6090"/>
      <c r="U6090"/>
      <c r="V6090"/>
      <c r="W6090"/>
    </row>
    <row r="6091" spans="1:23" ht="27" customHeight="1" thickBot="1" x14ac:dyDescent="0.3">
      <c r="A6091" s="98">
        <v>21457</v>
      </c>
      <c r="B6091" s="78">
        <v>6399</v>
      </c>
      <c r="C6091" s="79" t="s">
        <v>1997</v>
      </c>
      <c r="D6091" s="80">
        <v>43866.361111111109</v>
      </c>
      <c r="E6091" s="79" t="s">
        <v>41</v>
      </c>
      <c r="F6091" s="33">
        <v>43866.287499999999</v>
      </c>
      <c r="G6091" s="51">
        <f t="shared" ref="G6091:G6104" si="792">IF(D6091="","",D6091-F6091)</f>
        <v>7.3611111110949423E-2</v>
      </c>
      <c r="H6091" s="31" t="str">
        <f t="shared" ref="H6091:H6104" si="793">IF(D6091-F6091&lt;0,"TOO LATE",IF(G6091="","",IF(OR(DAY(D6091-F6091)&gt;1,AND(HOUR(D6091-F6091)&gt;HOUR("0:59"),(SIGN(D6091-F6091)=1))),"ACCEPTABLE","TOO LATE")))</f>
        <v>ACCEPTABLE</v>
      </c>
      <c r="J6091" s="33">
        <v>43866.355555555558</v>
      </c>
      <c r="K6091" s="33">
        <v>43866.369444444441</v>
      </c>
      <c r="L6091" s="51">
        <f t="shared" si="790"/>
        <v>1.3888888883229811E-2</v>
      </c>
      <c r="M6091" s="31" t="str">
        <f t="shared" si="791"/>
        <v>TRUE</v>
      </c>
      <c r="N6091" s="31" t="s">
        <v>41</v>
      </c>
      <c r="O6091" s="29" t="s">
        <v>1377</v>
      </c>
      <c r="P6091"/>
      <c r="Q6091"/>
      <c r="R6091"/>
      <c r="S6091"/>
      <c r="T6091"/>
      <c r="U6091"/>
      <c r="V6091"/>
      <c r="W6091"/>
    </row>
    <row r="6092" spans="1:23" ht="27" customHeight="1" thickBot="1" x14ac:dyDescent="0.3">
      <c r="A6092" s="98">
        <v>21457</v>
      </c>
      <c r="B6092" s="78">
        <v>6400</v>
      </c>
      <c r="C6092" s="79" t="s">
        <v>51</v>
      </c>
      <c r="D6092" s="80">
        <v>43866.388888888891</v>
      </c>
      <c r="E6092" s="78" t="s">
        <v>39</v>
      </c>
      <c r="F6092" s="33">
        <v>43866.287499999999</v>
      </c>
      <c r="G6092" s="51">
        <f t="shared" si="792"/>
        <v>0.10138888889196096</v>
      </c>
      <c r="H6092" s="31" t="str">
        <f t="shared" si="793"/>
        <v>ACCEPTABLE</v>
      </c>
      <c r="J6092" s="33">
        <v>43866.390277777777</v>
      </c>
      <c r="K6092" s="33">
        <v>43866.398611111108</v>
      </c>
      <c r="L6092" s="51">
        <f t="shared" si="790"/>
        <v>8.333333331393078E-3</v>
      </c>
      <c r="M6092" s="31" t="str">
        <f t="shared" si="791"/>
        <v>TRUE</v>
      </c>
      <c r="N6092" s="31" t="s">
        <v>39</v>
      </c>
      <c r="O6092" s="29" t="s">
        <v>485</v>
      </c>
      <c r="P6092"/>
      <c r="Q6092"/>
      <c r="R6092"/>
      <c r="S6092"/>
      <c r="T6092"/>
      <c r="U6092"/>
      <c r="V6092"/>
      <c r="W6092"/>
    </row>
    <row r="6093" spans="1:23" ht="27" customHeight="1" thickBot="1" x14ac:dyDescent="0.3">
      <c r="A6093" s="97">
        <v>21459</v>
      </c>
      <c r="B6093" s="74">
        <v>6401</v>
      </c>
      <c r="C6093" s="75" t="s">
        <v>2314</v>
      </c>
      <c r="D6093" s="76">
        <v>43866.465277777781</v>
      </c>
      <c r="E6093" s="75" t="s">
        <v>41</v>
      </c>
      <c r="F6093" s="33">
        <v>43866.287499999999</v>
      </c>
      <c r="G6093" s="51">
        <f t="shared" si="792"/>
        <v>0.17777777778246673</v>
      </c>
      <c r="H6093" s="31" t="str">
        <f t="shared" si="793"/>
        <v>ACCEPTABLE</v>
      </c>
      <c r="J6093" s="33">
        <v>43866.406944444447</v>
      </c>
      <c r="K6093" s="33">
        <v>43866.416666666664</v>
      </c>
      <c r="L6093" s="51">
        <f t="shared" si="790"/>
        <v>9.7222222175332718E-3</v>
      </c>
      <c r="M6093" s="31" t="str">
        <f t="shared" si="791"/>
        <v>TRUE</v>
      </c>
      <c r="N6093" s="31" t="s">
        <v>41</v>
      </c>
      <c r="O6093" s="29" t="s">
        <v>2209</v>
      </c>
      <c r="P6093"/>
      <c r="Q6093"/>
      <c r="R6093"/>
      <c r="S6093"/>
      <c r="T6093"/>
      <c r="U6093"/>
      <c r="V6093"/>
      <c r="W6093"/>
    </row>
    <row r="6094" spans="1:23" ht="27" customHeight="1" thickBot="1" x14ac:dyDescent="0.3">
      <c r="A6094" s="97">
        <v>21458</v>
      </c>
      <c r="B6094" s="74">
        <v>6402</v>
      </c>
      <c r="C6094" s="75" t="s">
        <v>2314</v>
      </c>
      <c r="D6094" s="76">
        <v>43866.496527777781</v>
      </c>
      <c r="E6094" s="74" t="s">
        <v>39</v>
      </c>
      <c r="F6094" s="33">
        <v>43866.287499999999</v>
      </c>
      <c r="G6094" s="51">
        <f t="shared" si="792"/>
        <v>0.20902777778246673</v>
      </c>
      <c r="H6094" s="31" t="str">
        <f t="shared" si="793"/>
        <v>ACCEPTABLE</v>
      </c>
      <c r="J6094" s="33">
        <v>43866.444444444445</v>
      </c>
      <c r="K6094" s="33">
        <v>43866.45416666667</v>
      </c>
      <c r="L6094" s="51">
        <f t="shared" si="790"/>
        <v>9.7222222248092294E-3</v>
      </c>
      <c r="M6094" s="31" t="str">
        <f t="shared" si="791"/>
        <v>TRUE</v>
      </c>
      <c r="N6094" s="31" t="s">
        <v>39</v>
      </c>
      <c r="O6094" s="29" t="s">
        <v>44</v>
      </c>
      <c r="P6094"/>
      <c r="Q6094"/>
      <c r="R6094"/>
      <c r="S6094"/>
      <c r="T6094"/>
      <c r="U6094"/>
      <c r="V6094"/>
      <c r="W6094"/>
    </row>
    <row r="6095" spans="1:23" ht="27" customHeight="1" thickBot="1" x14ac:dyDescent="0.3">
      <c r="A6095" s="97">
        <v>21457</v>
      </c>
      <c r="B6095" s="74">
        <v>6403</v>
      </c>
      <c r="C6095" s="75" t="s">
        <v>51</v>
      </c>
      <c r="D6095" s="76">
        <v>43866.611111111109</v>
      </c>
      <c r="E6095" s="75" t="s">
        <v>41</v>
      </c>
      <c r="F6095" s="33">
        <v>43866.522222222222</v>
      </c>
      <c r="G6095" s="51">
        <f t="shared" si="792"/>
        <v>8.8888888887595385E-2</v>
      </c>
      <c r="H6095" s="31" t="str">
        <f t="shared" si="793"/>
        <v>ACCEPTABLE</v>
      </c>
      <c r="J6095" s="33">
        <v>43866.606249999997</v>
      </c>
      <c r="K6095" s="33">
        <v>43866.618055555555</v>
      </c>
      <c r="L6095" s="51">
        <f t="shared" si="790"/>
        <v>1.1805555557657499E-2</v>
      </c>
      <c r="M6095" s="31" t="str">
        <f t="shared" si="791"/>
        <v>TRUE</v>
      </c>
      <c r="N6095" s="31" t="s">
        <v>41</v>
      </c>
      <c r="O6095" s="29" t="s">
        <v>821</v>
      </c>
      <c r="P6095"/>
      <c r="Q6095"/>
      <c r="R6095"/>
      <c r="S6095"/>
      <c r="T6095"/>
      <c r="U6095"/>
      <c r="V6095"/>
      <c r="W6095"/>
    </row>
    <row r="6096" spans="1:23" ht="27" customHeight="1" thickBot="1" x14ac:dyDescent="0.3">
      <c r="A6096" s="97">
        <v>21457</v>
      </c>
      <c r="B6096" s="74">
        <v>6404</v>
      </c>
      <c r="C6096" s="75" t="s">
        <v>1997</v>
      </c>
      <c r="D6096" s="76">
        <v>43866.642361111109</v>
      </c>
      <c r="E6096" s="74" t="s">
        <v>39</v>
      </c>
      <c r="F6096" s="33">
        <v>43866.522222222222</v>
      </c>
      <c r="G6096" s="51">
        <f t="shared" si="792"/>
        <v>0.12013888888759539</v>
      </c>
      <c r="H6096" s="31" t="str">
        <f t="shared" si="793"/>
        <v>ACCEPTABLE</v>
      </c>
      <c r="J6096" s="33">
        <v>43866.642361111109</v>
      </c>
      <c r="K6096" s="33">
        <v>43866.652777777781</v>
      </c>
      <c r="L6096" s="51">
        <f t="shared" si="790"/>
        <v>1.0416666671517305E-2</v>
      </c>
      <c r="M6096" s="31" t="str">
        <f t="shared" si="791"/>
        <v>TRUE</v>
      </c>
      <c r="N6096" s="31" t="s">
        <v>39</v>
      </c>
      <c r="O6096" s="29" t="s">
        <v>1377</v>
      </c>
      <c r="P6096"/>
      <c r="Q6096"/>
      <c r="R6096"/>
      <c r="S6096"/>
      <c r="T6096"/>
      <c r="U6096"/>
      <c r="V6096"/>
      <c r="W6096"/>
    </row>
    <row r="6097" spans="1:23" ht="27" customHeight="1" thickBot="1" x14ac:dyDescent="0.3">
      <c r="A6097" s="98">
        <v>21458</v>
      </c>
      <c r="B6097" s="78">
        <v>6405</v>
      </c>
      <c r="C6097" s="79" t="s">
        <v>2314</v>
      </c>
      <c r="D6097" s="80">
        <v>43866.6875</v>
      </c>
      <c r="E6097" s="79" t="s">
        <v>41</v>
      </c>
      <c r="F6097" s="33">
        <v>43866.522222222222</v>
      </c>
      <c r="G6097" s="51">
        <f t="shared" si="792"/>
        <v>0.16527777777810115</v>
      </c>
      <c r="H6097" s="31" t="str">
        <f t="shared" si="793"/>
        <v>ACCEPTABLE</v>
      </c>
      <c r="J6097" s="33">
        <v>43866.679861111108</v>
      </c>
      <c r="K6097" s="33">
        <v>43866.688888888886</v>
      </c>
      <c r="L6097" s="51">
        <f t="shared" si="790"/>
        <v>9.0277777781011537E-3</v>
      </c>
      <c r="M6097" s="31" t="str">
        <f t="shared" si="791"/>
        <v>TRUE</v>
      </c>
      <c r="N6097" s="31" t="s">
        <v>41</v>
      </c>
      <c r="O6097" s="29" t="s">
        <v>1454</v>
      </c>
      <c r="P6097"/>
      <c r="Q6097"/>
      <c r="R6097"/>
      <c r="S6097"/>
      <c r="T6097"/>
      <c r="U6097"/>
      <c r="V6097"/>
      <c r="W6097"/>
    </row>
    <row r="6098" spans="1:23" ht="27" customHeight="1" thickBot="1" x14ac:dyDescent="0.3">
      <c r="A6098" s="98">
        <v>21458</v>
      </c>
      <c r="B6098" s="78">
        <v>6406</v>
      </c>
      <c r="C6098" s="79" t="s">
        <v>2314</v>
      </c>
      <c r="D6098" s="80">
        <v>43866.704861111109</v>
      </c>
      <c r="E6098" s="78" t="s">
        <v>39</v>
      </c>
      <c r="F6098" s="33">
        <v>43866.522222222222</v>
      </c>
      <c r="G6098" s="51">
        <f t="shared" si="792"/>
        <v>0.18263888888759539</v>
      </c>
      <c r="H6098" s="31" t="str">
        <f t="shared" si="793"/>
        <v>ACCEPTABLE</v>
      </c>
      <c r="J6098" s="33">
        <v>43866.706250000003</v>
      </c>
      <c r="K6098" s="33">
        <v>43866.719444444447</v>
      </c>
      <c r="L6098" s="51">
        <f t="shared" si="790"/>
        <v>1.3194444443797693E-2</v>
      </c>
      <c r="M6098" s="31" t="str">
        <f t="shared" si="791"/>
        <v>TRUE</v>
      </c>
      <c r="N6098" s="31" t="s">
        <v>39</v>
      </c>
      <c r="O6098" s="29" t="s">
        <v>1454</v>
      </c>
      <c r="P6098"/>
      <c r="Q6098"/>
      <c r="R6098"/>
      <c r="S6098"/>
      <c r="T6098"/>
      <c r="U6098"/>
      <c r="V6098"/>
      <c r="W6098"/>
    </row>
    <row r="6099" spans="1:23" ht="27" customHeight="1" thickBot="1" x14ac:dyDescent="0.3">
      <c r="A6099" s="97">
        <v>21459</v>
      </c>
      <c r="B6099" s="74">
        <v>6407</v>
      </c>
      <c r="C6099" s="75" t="s">
        <v>98</v>
      </c>
      <c r="D6099" s="76">
        <v>43866.986111111109</v>
      </c>
      <c r="E6099" s="75" t="s">
        <v>41</v>
      </c>
      <c r="F6099" s="33">
        <v>43866.712500000001</v>
      </c>
      <c r="G6099" s="51">
        <f t="shared" si="792"/>
        <v>0.27361111110803904</v>
      </c>
      <c r="H6099" s="31" t="str">
        <f t="shared" si="793"/>
        <v>ACCEPTABLE</v>
      </c>
      <c r="J6099" s="33">
        <v>43867.011805555558</v>
      </c>
      <c r="K6099" s="33">
        <v>43867.021527777775</v>
      </c>
      <c r="L6099" s="51">
        <f t="shared" si="790"/>
        <v>9.7222222175332718E-3</v>
      </c>
      <c r="M6099" s="31" t="str">
        <f t="shared" si="791"/>
        <v>TRUE</v>
      </c>
      <c r="N6099" s="31" t="s">
        <v>41</v>
      </c>
      <c r="O6099" s="29" t="s">
        <v>398</v>
      </c>
      <c r="P6099"/>
      <c r="Q6099"/>
      <c r="R6099"/>
      <c r="S6099"/>
      <c r="T6099"/>
      <c r="U6099"/>
      <c r="V6099"/>
      <c r="W6099"/>
    </row>
    <row r="6100" spans="1:23" ht="27" customHeight="1" thickBot="1" x14ac:dyDescent="0.3">
      <c r="A6100" s="97">
        <v>21459</v>
      </c>
      <c r="B6100" s="74">
        <v>6408</v>
      </c>
      <c r="C6100" s="75" t="s">
        <v>98</v>
      </c>
      <c r="D6100" s="76">
        <v>43867.041666666664</v>
      </c>
      <c r="E6100" s="74" t="s">
        <v>39</v>
      </c>
      <c r="F6100" s="33">
        <v>43866.712500000001</v>
      </c>
      <c r="G6100" s="51">
        <f t="shared" si="792"/>
        <v>0.32916666666278616</v>
      </c>
      <c r="H6100" s="31" t="str">
        <f t="shared" si="793"/>
        <v>ACCEPTABLE</v>
      </c>
      <c r="J6100" s="33">
        <v>43867.092361111114</v>
      </c>
      <c r="K6100" s="33">
        <v>43867.101388888892</v>
      </c>
      <c r="L6100" s="51">
        <f t="shared" si="790"/>
        <v>9.0277777781011537E-3</v>
      </c>
      <c r="M6100" s="31" t="str">
        <f t="shared" si="791"/>
        <v>TRUE</v>
      </c>
      <c r="N6100" s="31" t="s">
        <v>39</v>
      </c>
      <c r="O6100" s="29" t="s">
        <v>398</v>
      </c>
      <c r="P6100"/>
      <c r="Q6100"/>
      <c r="R6100"/>
      <c r="S6100"/>
      <c r="T6100"/>
      <c r="U6100"/>
      <c r="V6100"/>
      <c r="W6100"/>
    </row>
    <row r="6101" spans="1:23" ht="27" customHeight="1" thickBot="1" x14ac:dyDescent="0.3">
      <c r="A6101" s="98">
        <v>21459</v>
      </c>
      <c r="B6101" s="78">
        <v>6409</v>
      </c>
      <c r="C6101" s="79" t="s">
        <v>98</v>
      </c>
      <c r="D6101" s="80">
        <v>43867.756944444445</v>
      </c>
      <c r="E6101" s="79" t="s">
        <v>41</v>
      </c>
      <c r="F6101" s="33">
        <v>43867.692361111112</v>
      </c>
      <c r="G6101" s="51">
        <f t="shared" si="792"/>
        <v>6.4583333332848269E-2</v>
      </c>
      <c r="H6101" s="31" t="str">
        <f t="shared" si="793"/>
        <v>ACCEPTABLE</v>
      </c>
      <c r="J6101" s="33">
        <v>43867.757638888892</v>
      </c>
      <c r="K6101" s="33">
        <v>43867.76666666667</v>
      </c>
      <c r="L6101" s="51">
        <f t="shared" si="790"/>
        <v>9.0277777781011537E-3</v>
      </c>
      <c r="M6101" s="31" t="str">
        <f t="shared" si="791"/>
        <v>TRUE</v>
      </c>
      <c r="N6101" s="31" t="s">
        <v>41</v>
      </c>
      <c r="O6101" s="29" t="s">
        <v>398</v>
      </c>
      <c r="P6101"/>
      <c r="Q6101"/>
      <c r="R6101"/>
      <c r="S6101"/>
      <c r="T6101"/>
      <c r="U6101"/>
      <c r="V6101"/>
      <c r="W6101"/>
    </row>
    <row r="6102" spans="1:23" ht="27" customHeight="1" thickBot="1" x14ac:dyDescent="0.3">
      <c r="A6102" s="97">
        <v>21459</v>
      </c>
      <c r="B6102" s="74">
        <v>6410</v>
      </c>
      <c r="C6102" s="75" t="s">
        <v>2372</v>
      </c>
      <c r="D6102" s="76">
        <v>43867.784722222219</v>
      </c>
      <c r="E6102" s="74" t="s">
        <v>39</v>
      </c>
      <c r="F6102" s="33">
        <v>43867.692361111112</v>
      </c>
      <c r="G6102" s="51">
        <f t="shared" si="792"/>
        <v>9.2361111106583849E-2</v>
      </c>
      <c r="H6102" s="31" t="str">
        <f t="shared" si="793"/>
        <v>ACCEPTABLE</v>
      </c>
      <c r="J6102" s="33">
        <v>43867.775694444441</v>
      </c>
      <c r="K6102" s="33">
        <v>43867.785416666666</v>
      </c>
      <c r="L6102" s="51">
        <f t="shared" si="790"/>
        <v>9.7222222248092294E-3</v>
      </c>
      <c r="M6102" s="31" t="str">
        <f t="shared" si="791"/>
        <v>TRUE</v>
      </c>
      <c r="N6102" s="31" t="s">
        <v>39</v>
      </c>
      <c r="O6102" s="29" t="s">
        <v>806</v>
      </c>
      <c r="P6102"/>
      <c r="Q6102"/>
      <c r="R6102"/>
      <c r="S6102"/>
      <c r="T6102"/>
      <c r="U6102"/>
      <c r="V6102"/>
      <c r="W6102"/>
    </row>
    <row r="6103" spans="1:23" ht="27" customHeight="1" thickBot="1" x14ac:dyDescent="0.3">
      <c r="A6103" s="98">
        <v>21460</v>
      </c>
      <c r="B6103" s="78">
        <v>6411</v>
      </c>
      <c r="C6103" s="79" t="s">
        <v>2119</v>
      </c>
      <c r="D6103" s="80">
        <v>43868.288194444445</v>
      </c>
      <c r="E6103" s="79" t="s">
        <v>41</v>
      </c>
      <c r="F6103" s="33">
        <v>43867.692361111112</v>
      </c>
      <c r="G6103" s="51">
        <f t="shared" si="792"/>
        <v>0.59583333333284827</v>
      </c>
      <c r="H6103" s="31" t="str">
        <f t="shared" si="793"/>
        <v>ACCEPTABLE</v>
      </c>
      <c r="J6103" s="33">
        <v>43868.277777777781</v>
      </c>
      <c r="K6103" s="33">
        <v>43868.291666666664</v>
      </c>
      <c r="L6103" s="51">
        <f t="shared" si="790"/>
        <v>1.3888888883229811E-2</v>
      </c>
      <c r="M6103" s="31" t="str">
        <f t="shared" si="791"/>
        <v>TRUE</v>
      </c>
      <c r="N6103" s="31" t="s">
        <v>41</v>
      </c>
      <c r="O6103" s="29" t="s">
        <v>2699</v>
      </c>
      <c r="P6103"/>
      <c r="Q6103"/>
      <c r="R6103"/>
      <c r="S6103"/>
      <c r="T6103"/>
      <c r="U6103"/>
      <c r="V6103"/>
      <c r="W6103"/>
    </row>
    <row r="6104" spans="1:23" ht="27" customHeight="1" thickBot="1" x14ac:dyDescent="0.3">
      <c r="A6104" s="98">
        <v>21460</v>
      </c>
      <c r="B6104" s="78">
        <v>6412</v>
      </c>
      <c r="C6104" s="79" t="s">
        <v>99</v>
      </c>
      <c r="D6104" s="80">
        <v>43868.322916666664</v>
      </c>
      <c r="E6104" s="78" t="s">
        <v>39</v>
      </c>
      <c r="F6104" s="33">
        <v>43867.692361111112</v>
      </c>
      <c r="G6104" s="51">
        <f t="shared" si="792"/>
        <v>0.63055555555183673</v>
      </c>
      <c r="H6104" s="31" t="str">
        <f t="shared" si="793"/>
        <v>ACCEPTABLE</v>
      </c>
      <c r="J6104" s="33">
        <v>43868.319444444445</v>
      </c>
      <c r="K6104" s="33">
        <v>43868.327777777777</v>
      </c>
      <c r="L6104" s="51">
        <f t="shared" si="790"/>
        <v>8.333333331393078E-3</v>
      </c>
      <c r="M6104" s="31" t="str">
        <f t="shared" si="791"/>
        <v>TRUE</v>
      </c>
      <c r="N6104" s="31" t="s">
        <v>39</v>
      </c>
      <c r="O6104" s="29" t="s">
        <v>1532</v>
      </c>
      <c r="P6104"/>
      <c r="Q6104"/>
      <c r="R6104"/>
      <c r="S6104"/>
      <c r="T6104"/>
      <c r="U6104"/>
      <c r="V6104"/>
      <c r="W6104"/>
    </row>
    <row r="6105" spans="1:23" ht="27" customHeight="1" thickBot="1" x14ac:dyDescent="0.3">
      <c r="A6105" s="97">
        <v>21460</v>
      </c>
      <c r="B6105" s="74">
        <v>6413</v>
      </c>
      <c r="C6105" s="75" t="s">
        <v>2119</v>
      </c>
      <c r="D6105" s="76">
        <v>43869.548611111109</v>
      </c>
      <c r="E6105" s="75" t="s">
        <v>41</v>
      </c>
      <c r="F6105" s="33">
        <v>43869.51666666667</v>
      </c>
      <c r="G6105" s="51">
        <f t="shared" ref="G6105:G6164" si="794">IF(D6105="","",D6105-F6105)</f>
        <v>3.1944444439432118E-2</v>
      </c>
      <c r="H6105" s="31" t="str">
        <f t="shared" ref="H6105:H6164" si="795">IF(D6105-F6105&lt;0,"TOO LATE",IF(G6105="","",IF(OR(DAY(D6105-F6105)&gt;1,AND(HOUR(D6105-F6105)&gt;HOUR("0:59"),(SIGN(D6105-F6105)=1))),"ACCEPTABLE","TOO LATE")))</f>
        <v>TOO LATE</v>
      </c>
      <c r="J6105" s="33">
        <v>43869.54791666667</v>
      </c>
      <c r="K6105" s="33">
        <v>43869.556250000001</v>
      </c>
      <c r="L6105" s="51">
        <f t="shared" ref="L6105:L6116" si="796">IF(OR(K6105="",J6105=""), "Incomplete Data", K6105-J6105)</f>
        <v>8.333333331393078E-3</v>
      </c>
      <c r="M6105" s="31" t="str">
        <f t="shared" ref="M6105:M6116" si="797">_xlfn.IFS(OR(J6105=0,K6105=0,L6105=""), "Incomplete Data", OR(L6105&gt;$M$5,L6105&lt;-$M$5),"FALSE",  OR(L6105&lt;=$M$5,L6105&gt;-$M$5), "TRUE")</f>
        <v>TRUE</v>
      </c>
      <c r="N6105" s="31" t="s">
        <v>41</v>
      </c>
      <c r="O6105" s="29" t="s">
        <v>2700</v>
      </c>
      <c r="P6105"/>
      <c r="Q6105"/>
      <c r="R6105"/>
      <c r="S6105"/>
      <c r="T6105"/>
      <c r="U6105"/>
      <c r="V6105"/>
      <c r="W6105"/>
    </row>
    <row r="6106" spans="1:23" ht="27" customHeight="1" thickBot="1" x14ac:dyDescent="0.3">
      <c r="A6106" s="97">
        <v>21460</v>
      </c>
      <c r="B6106" s="74">
        <v>6414</v>
      </c>
      <c r="C6106" s="75" t="s">
        <v>99</v>
      </c>
      <c r="D6106" s="76">
        <v>43869.576388888891</v>
      </c>
      <c r="E6106" s="74" t="s">
        <v>39</v>
      </c>
      <c r="F6106" s="33">
        <v>43869.51666666667</v>
      </c>
      <c r="G6106" s="51">
        <f t="shared" si="794"/>
        <v>5.9722222220443655E-2</v>
      </c>
      <c r="H6106" s="31" t="str">
        <f t="shared" si="795"/>
        <v>ACCEPTABLE</v>
      </c>
      <c r="J6106" s="33">
        <v>43869.582638888889</v>
      </c>
      <c r="K6106" s="33">
        <v>43869.590277777781</v>
      </c>
      <c r="L6106" s="51">
        <f t="shared" si="796"/>
        <v>7.6388888919609599E-3</v>
      </c>
      <c r="M6106" s="31" t="str">
        <f t="shared" si="797"/>
        <v>TRUE</v>
      </c>
      <c r="N6106" s="31" t="s">
        <v>39</v>
      </c>
      <c r="O6106" s="29" t="s">
        <v>2701</v>
      </c>
      <c r="P6106"/>
      <c r="Q6106"/>
      <c r="R6106"/>
      <c r="S6106"/>
      <c r="T6106"/>
      <c r="U6106"/>
      <c r="V6106"/>
      <c r="W6106"/>
    </row>
    <row r="6107" spans="1:23" ht="27" customHeight="1" thickBot="1" x14ac:dyDescent="0.3">
      <c r="A6107" s="97">
        <v>21461</v>
      </c>
      <c r="B6107" s="74">
        <v>6415</v>
      </c>
      <c r="C6107" s="75" t="s">
        <v>2119</v>
      </c>
      <c r="D6107" s="76">
        <v>43870.486111111109</v>
      </c>
      <c r="E6107" s="75" t="s">
        <v>41</v>
      </c>
      <c r="F6107" s="33">
        <v>43870.314583333333</v>
      </c>
      <c r="G6107" s="51">
        <f t="shared" si="794"/>
        <v>0.17152777777664596</v>
      </c>
      <c r="H6107" s="31" t="str">
        <f t="shared" si="795"/>
        <v>ACCEPTABLE</v>
      </c>
      <c r="J6107" s="33">
        <v>43870.518055555556</v>
      </c>
      <c r="K6107" s="33">
        <v>43870.53125</v>
      </c>
      <c r="L6107" s="51">
        <f t="shared" si="796"/>
        <v>1.3194444443797693E-2</v>
      </c>
      <c r="M6107" s="31" t="str">
        <f t="shared" si="797"/>
        <v>TRUE</v>
      </c>
      <c r="N6107" s="31" t="s">
        <v>41</v>
      </c>
      <c r="O6107" s="29" t="s">
        <v>2702</v>
      </c>
      <c r="P6107"/>
      <c r="Q6107"/>
      <c r="R6107"/>
      <c r="S6107"/>
      <c r="T6107"/>
      <c r="U6107"/>
      <c r="V6107"/>
      <c r="W6107"/>
    </row>
    <row r="6108" spans="1:23" ht="27" customHeight="1" thickBot="1" x14ac:dyDescent="0.3">
      <c r="A6108" s="97">
        <v>21462</v>
      </c>
      <c r="B6108" s="74">
        <v>6416</v>
      </c>
      <c r="C6108" s="75" t="s">
        <v>2340</v>
      </c>
      <c r="D6108" s="76">
        <v>43870.517361111109</v>
      </c>
      <c r="E6108" s="74" t="s">
        <v>128</v>
      </c>
      <c r="F6108" s="33">
        <v>43870.314583333333</v>
      </c>
      <c r="G6108" s="51">
        <f t="shared" si="794"/>
        <v>0.20277777777664596</v>
      </c>
      <c r="H6108" s="31" t="str">
        <f t="shared" si="795"/>
        <v>ACCEPTABLE</v>
      </c>
      <c r="I6108" s="184" t="s">
        <v>2703</v>
      </c>
      <c r="J6108" s="33">
        <v>43870.55</v>
      </c>
      <c r="K6108" s="33">
        <v>43870.5625</v>
      </c>
      <c r="L6108" s="51">
        <f t="shared" si="796"/>
        <v>1.2499999997089617E-2</v>
      </c>
      <c r="M6108" s="31" t="str">
        <f t="shared" si="797"/>
        <v>TRUE</v>
      </c>
      <c r="N6108" s="31" t="s">
        <v>128</v>
      </c>
      <c r="O6108" s="29" t="s">
        <v>2704</v>
      </c>
      <c r="P6108"/>
      <c r="Q6108"/>
      <c r="R6108"/>
      <c r="S6108"/>
      <c r="T6108"/>
      <c r="U6108"/>
      <c r="V6108"/>
      <c r="W6108"/>
    </row>
    <row r="6109" spans="1:23" ht="27" customHeight="1" thickBot="1" x14ac:dyDescent="0.3">
      <c r="A6109" s="97">
        <v>21462</v>
      </c>
      <c r="B6109" s="74">
        <v>6417</v>
      </c>
      <c r="C6109" s="75" t="s">
        <v>2314</v>
      </c>
      <c r="D6109" s="76">
        <v>43871</v>
      </c>
      <c r="E6109" s="74" t="s">
        <v>39</v>
      </c>
      <c r="F6109" s="33">
        <v>43870.314583333333</v>
      </c>
      <c r="G6109" s="51">
        <f t="shared" si="794"/>
        <v>0.68541666666715173</v>
      </c>
      <c r="H6109" s="31" t="str">
        <f t="shared" si="795"/>
        <v>ACCEPTABLE</v>
      </c>
      <c r="I6109" s="184"/>
      <c r="J6109" s="33">
        <v>43870.579861111109</v>
      </c>
      <c r="K6109" s="33">
        <v>43870.588888888888</v>
      </c>
      <c r="L6109" s="51">
        <f t="shared" si="796"/>
        <v>9.0277777781011537E-3</v>
      </c>
      <c r="M6109" s="31" t="str">
        <f t="shared" si="797"/>
        <v>TRUE</v>
      </c>
      <c r="N6109" s="31" t="s">
        <v>39</v>
      </c>
      <c r="O6109" s="29" t="s">
        <v>2705</v>
      </c>
      <c r="P6109"/>
      <c r="Q6109"/>
      <c r="R6109"/>
      <c r="S6109"/>
      <c r="T6109"/>
      <c r="U6109"/>
      <c r="V6109"/>
      <c r="W6109"/>
    </row>
    <row r="6110" spans="1:23" ht="27" customHeight="1" thickBot="1" x14ac:dyDescent="0.3">
      <c r="A6110" s="97">
        <v>21463</v>
      </c>
      <c r="B6110" s="74">
        <v>6418</v>
      </c>
      <c r="C6110" s="75" t="s">
        <v>2314</v>
      </c>
      <c r="D6110" s="76">
        <v>43871.472222222219</v>
      </c>
      <c r="E6110" s="75" t="s">
        <v>41</v>
      </c>
      <c r="F6110" s="33">
        <v>43871.316666666666</v>
      </c>
      <c r="G6110" s="51">
        <f t="shared" si="794"/>
        <v>0.15555555555329192</v>
      </c>
      <c r="H6110" s="31" t="str">
        <f t="shared" si="795"/>
        <v>ACCEPTABLE</v>
      </c>
      <c r="J6110" s="33">
        <v>43871.438888888886</v>
      </c>
      <c r="K6110" s="33">
        <v>43871.448611111111</v>
      </c>
      <c r="L6110" s="51">
        <f t="shared" si="796"/>
        <v>9.7222222248092294E-3</v>
      </c>
      <c r="M6110" s="31" t="str">
        <f t="shared" si="797"/>
        <v>TRUE</v>
      </c>
      <c r="N6110" s="31" t="s">
        <v>41</v>
      </c>
      <c r="O6110" s="29" t="s">
        <v>1176</v>
      </c>
      <c r="P6110"/>
      <c r="Q6110"/>
      <c r="R6110"/>
      <c r="S6110"/>
      <c r="T6110"/>
      <c r="U6110"/>
      <c r="V6110"/>
      <c r="W6110"/>
    </row>
    <row r="6111" spans="1:23" ht="27" customHeight="1" thickBot="1" x14ac:dyDescent="0.3">
      <c r="A6111" s="97">
        <v>21463</v>
      </c>
      <c r="B6111" s="74">
        <v>6419</v>
      </c>
      <c r="C6111" s="75" t="s">
        <v>43</v>
      </c>
      <c r="D6111" s="76">
        <v>43871.5</v>
      </c>
      <c r="E6111" s="74" t="s">
        <v>39</v>
      </c>
      <c r="F6111" s="33">
        <v>43871.316666666666</v>
      </c>
      <c r="G6111" s="51">
        <f t="shared" si="794"/>
        <v>0.18333333333430346</v>
      </c>
      <c r="H6111" s="31" t="str">
        <f t="shared" si="795"/>
        <v>ACCEPTABLE</v>
      </c>
      <c r="J6111" s="33">
        <v>43871.465277777781</v>
      </c>
      <c r="K6111" s="33">
        <v>43871.473611111112</v>
      </c>
      <c r="L6111" s="51">
        <f t="shared" si="796"/>
        <v>8.333333331393078E-3</v>
      </c>
      <c r="M6111" s="31" t="str">
        <f t="shared" si="797"/>
        <v>TRUE</v>
      </c>
      <c r="N6111" s="31" t="s">
        <v>39</v>
      </c>
      <c r="O6111" s="29" t="s">
        <v>54</v>
      </c>
      <c r="P6111"/>
      <c r="Q6111"/>
      <c r="R6111"/>
      <c r="S6111"/>
      <c r="T6111"/>
      <c r="U6111"/>
      <c r="V6111"/>
      <c r="W6111"/>
    </row>
    <row r="6112" spans="1:23" ht="27" customHeight="1" thickBot="1" x14ac:dyDescent="0.3">
      <c r="A6112" s="97">
        <v>21464</v>
      </c>
      <c r="B6112" s="74">
        <v>6420</v>
      </c>
      <c r="C6112" s="75" t="s">
        <v>2314</v>
      </c>
      <c r="D6112" s="76">
        <v>43871.583333333336</v>
      </c>
      <c r="E6112" s="75" t="s">
        <v>41</v>
      </c>
      <c r="F6112" s="33">
        <v>43871.316666666666</v>
      </c>
      <c r="G6112" s="51">
        <f t="shared" si="794"/>
        <v>0.26666666667006211</v>
      </c>
      <c r="H6112" s="31" t="str">
        <f t="shared" si="795"/>
        <v>ACCEPTABLE</v>
      </c>
      <c r="J6112" s="33">
        <v>43871.5</v>
      </c>
      <c r="K6112" s="33">
        <v>43871.511111111111</v>
      </c>
      <c r="L6112" s="51">
        <f t="shared" si="796"/>
        <v>1.1111111110949423E-2</v>
      </c>
      <c r="M6112" s="31" t="str">
        <f t="shared" si="797"/>
        <v>TRUE</v>
      </c>
      <c r="N6112" s="31" t="s">
        <v>41</v>
      </c>
      <c r="O6112" s="29" t="s">
        <v>2706</v>
      </c>
      <c r="P6112"/>
      <c r="Q6112"/>
      <c r="R6112"/>
      <c r="S6112"/>
      <c r="T6112"/>
      <c r="U6112"/>
      <c r="V6112"/>
      <c r="W6112"/>
    </row>
    <row r="6113" spans="1:23" ht="27" customHeight="1" thickBot="1" x14ac:dyDescent="0.3">
      <c r="A6113" s="97">
        <v>21464</v>
      </c>
      <c r="B6113" s="74">
        <v>6421</v>
      </c>
      <c r="C6113" s="75" t="s">
        <v>2314</v>
      </c>
      <c r="D6113" s="76">
        <v>43871.618055555555</v>
      </c>
      <c r="E6113" s="74" t="s">
        <v>39</v>
      </c>
      <c r="F6113" s="33">
        <v>43871.316666666666</v>
      </c>
      <c r="G6113" s="51">
        <f t="shared" si="794"/>
        <v>0.30138888888905058</v>
      </c>
      <c r="H6113" s="31" t="str">
        <f t="shared" si="795"/>
        <v>ACCEPTABLE</v>
      </c>
      <c r="J6113" s="33">
        <v>43871.523611111108</v>
      </c>
      <c r="K6113" s="33">
        <v>43871.537499999999</v>
      </c>
      <c r="L6113" s="51">
        <f t="shared" si="796"/>
        <v>1.3888888890505768E-2</v>
      </c>
      <c r="M6113" s="31" t="str">
        <f t="shared" si="797"/>
        <v>TRUE</v>
      </c>
      <c r="N6113" s="31" t="s">
        <v>39</v>
      </c>
      <c r="O6113" s="29" t="s">
        <v>1542</v>
      </c>
      <c r="P6113"/>
      <c r="Q6113"/>
      <c r="R6113"/>
      <c r="S6113"/>
      <c r="T6113"/>
      <c r="U6113"/>
      <c r="V6113"/>
      <c r="W6113"/>
    </row>
    <row r="6114" spans="1:23" ht="27" customHeight="1" thickBot="1" x14ac:dyDescent="0.3">
      <c r="A6114" s="97">
        <v>21463</v>
      </c>
      <c r="B6114" s="74">
        <v>6422</v>
      </c>
      <c r="C6114" s="75" t="s">
        <v>98</v>
      </c>
      <c r="D6114" s="76">
        <v>43872.069444444445</v>
      </c>
      <c r="E6114" s="75" t="s">
        <v>41</v>
      </c>
      <c r="F6114" s="33">
        <v>43871.776388888888</v>
      </c>
      <c r="G6114" s="51">
        <f t="shared" si="794"/>
        <v>0.2930555555576575</v>
      </c>
      <c r="H6114" s="31" t="str">
        <f t="shared" si="795"/>
        <v>ACCEPTABLE</v>
      </c>
      <c r="J6114" s="33">
        <v>43872.136805555558</v>
      </c>
      <c r="K6114" s="33">
        <v>43872.145833333336</v>
      </c>
      <c r="L6114" s="51">
        <f t="shared" si="796"/>
        <v>9.0277777781011537E-3</v>
      </c>
      <c r="M6114" s="31" t="str">
        <f t="shared" si="797"/>
        <v>TRUE</v>
      </c>
      <c r="N6114" s="31" t="s">
        <v>41</v>
      </c>
      <c r="O6114" s="29" t="s">
        <v>398</v>
      </c>
      <c r="P6114"/>
      <c r="Q6114"/>
      <c r="R6114"/>
      <c r="S6114"/>
      <c r="T6114"/>
      <c r="U6114"/>
      <c r="V6114"/>
      <c r="W6114"/>
    </row>
    <row r="6115" spans="1:23" ht="27" customHeight="1" thickBot="1" x14ac:dyDescent="0.3">
      <c r="A6115" s="97">
        <v>21463</v>
      </c>
      <c r="B6115" s="74">
        <v>6423</v>
      </c>
      <c r="C6115" s="75" t="s">
        <v>43</v>
      </c>
      <c r="D6115" s="76">
        <v>43872.125</v>
      </c>
      <c r="E6115" s="74" t="s">
        <v>39</v>
      </c>
      <c r="F6115" s="33">
        <v>43871.776388888888</v>
      </c>
      <c r="G6115" s="51">
        <f t="shared" si="794"/>
        <v>0.34861111111240461</v>
      </c>
      <c r="H6115" s="31" t="str">
        <f t="shared" si="795"/>
        <v>ACCEPTABLE</v>
      </c>
      <c r="J6115" s="33">
        <v>43872.186111111114</v>
      </c>
      <c r="K6115" s="33">
        <v>43872.195138888892</v>
      </c>
      <c r="L6115" s="51">
        <f t="shared" si="796"/>
        <v>9.0277777781011537E-3</v>
      </c>
      <c r="M6115" s="31" t="str">
        <f t="shared" si="797"/>
        <v>TRUE</v>
      </c>
      <c r="N6115" s="31" t="s">
        <v>39</v>
      </c>
      <c r="O6115" s="29" t="s">
        <v>398</v>
      </c>
      <c r="P6115"/>
      <c r="Q6115"/>
      <c r="R6115"/>
      <c r="S6115"/>
      <c r="T6115"/>
      <c r="U6115"/>
      <c r="V6115"/>
      <c r="W6115"/>
    </row>
    <row r="6116" spans="1:23" ht="27" customHeight="1" thickBot="1" x14ac:dyDescent="0.3">
      <c r="A6116" s="97">
        <v>21461</v>
      </c>
      <c r="B6116" s="74">
        <v>6424</v>
      </c>
      <c r="C6116" s="75" t="s">
        <v>51</v>
      </c>
      <c r="D6116" s="76">
        <v>43872.548611111109</v>
      </c>
      <c r="E6116" s="75" t="s">
        <v>41</v>
      </c>
      <c r="F6116" s="33">
        <v>43872.296527777777</v>
      </c>
      <c r="G6116" s="51">
        <f t="shared" si="794"/>
        <v>0.25208333333284827</v>
      </c>
      <c r="H6116" s="31" t="str">
        <f t="shared" si="795"/>
        <v>ACCEPTABLE</v>
      </c>
      <c r="J6116" s="33">
        <v>43872.509722222225</v>
      </c>
      <c r="K6116" s="33">
        <v>43872.517361111109</v>
      </c>
      <c r="L6116" s="51">
        <f t="shared" si="796"/>
        <v>7.6388888846850023E-3</v>
      </c>
      <c r="M6116" s="31" t="str">
        <f t="shared" si="797"/>
        <v>TRUE</v>
      </c>
      <c r="N6116" s="31" t="s">
        <v>41</v>
      </c>
      <c r="O6116" s="29" t="s">
        <v>1799</v>
      </c>
      <c r="P6116"/>
      <c r="Q6116"/>
      <c r="R6116"/>
      <c r="S6116"/>
      <c r="T6116"/>
      <c r="U6116"/>
      <c r="V6116"/>
      <c r="W6116"/>
    </row>
    <row r="6117" spans="1:23" ht="27" customHeight="1" thickBot="1" x14ac:dyDescent="0.3">
      <c r="A6117" s="97">
        <v>21464</v>
      </c>
      <c r="B6117" s="74">
        <v>6425</v>
      </c>
      <c r="C6117" s="75" t="s">
        <v>1997</v>
      </c>
      <c r="D6117" s="76">
        <v>43872.576388888891</v>
      </c>
      <c r="E6117" s="74" t="s">
        <v>39</v>
      </c>
      <c r="F6117" s="33">
        <v>43872.296527777777</v>
      </c>
      <c r="G6117" s="51">
        <f t="shared" si="794"/>
        <v>0.27986111111385981</v>
      </c>
      <c r="H6117" s="31" t="str">
        <f t="shared" si="795"/>
        <v>ACCEPTABLE</v>
      </c>
      <c r="J6117" s="33">
        <v>43872.55</v>
      </c>
      <c r="K6117" s="33">
        <v>43872.561111111114</v>
      </c>
      <c r="L6117" s="51">
        <f t="shared" ref="L6117:L6127" si="798">IF(OR(K6117="",J6117=""), "Incomplete Data", K6117-J6117)</f>
        <v>1.1111111110949423E-2</v>
      </c>
      <c r="M6117" s="31" t="str">
        <f t="shared" ref="M6117:M6127" si="799">_xlfn.IFS(OR(J6117=0,K6117=0,L6117=""), "Incomplete Data", OR(L6117&gt;$M$5,L6117&lt;-$M$5),"FALSE",  OR(L6117&lt;=$M$5,L6117&gt;-$M$5), "TRUE")</f>
        <v>TRUE</v>
      </c>
      <c r="N6117" s="31" t="s">
        <v>39</v>
      </c>
      <c r="O6117" s="29" t="s">
        <v>1222</v>
      </c>
      <c r="P6117"/>
      <c r="Q6117"/>
      <c r="R6117"/>
      <c r="S6117"/>
      <c r="T6117"/>
      <c r="U6117"/>
      <c r="V6117"/>
      <c r="W6117"/>
    </row>
    <row r="6118" spans="1:23" ht="27" customHeight="1" thickBot="1" x14ac:dyDescent="0.3">
      <c r="A6118" s="97">
        <v>21465</v>
      </c>
      <c r="B6118" s="74">
        <v>6426</v>
      </c>
      <c r="C6118" s="75" t="s">
        <v>2314</v>
      </c>
      <c r="D6118" s="76">
        <v>43872.59375</v>
      </c>
      <c r="E6118" s="75" t="s">
        <v>41</v>
      </c>
      <c r="F6118" s="33">
        <v>43872.296527777777</v>
      </c>
      <c r="G6118" s="51">
        <f t="shared" si="794"/>
        <v>0.29722222222335404</v>
      </c>
      <c r="H6118" s="31" t="str">
        <f t="shared" si="795"/>
        <v>ACCEPTABLE</v>
      </c>
      <c r="J6118" s="33">
        <v>43872.598611111112</v>
      </c>
      <c r="K6118" s="33">
        <v>43872.609027777777</v>
      </c>
      <c r="L6118" s="51">
        <f t="shared" si="798"/>
        <v>1.0416666664241347E-2</v>
      </c>
      <c r="M6118" s="31" t="str">
        <f t="shared" si="799"/>
        <v>TRUE</v>
      </c>
      <c r="N6118" s="31" t="s">
        <v>41</v>
      </c>
      <c r="O6118" s="29" t="s">
        <v>657</v>
      </c>
      <c r="P6118"/>
      <c r="Q6118"/>
      <c r="R6118"/>
      <c r="S6118"/>
      <c r="T6118"/>
      <c r="U6118"/>
      <c r="V6118"/>
      <c r="W6118"/>
    </row>
    <row r="6119" spans="1:23" ht="27" customHeight="1" thickBot="1" x14ac:dyDescent="0.3">
      <c r="A6119" s="97">
        <v>21465</v>
      </c>
      <c r="B6119" s="74">
        <v>6427</v>
      </c>
      <c r="C6119" s="75" t="s">
        <v>43</v>
      </c>
      <c r="D6119" s="76">
        <v>43872.614583333336</v>
      </c>
      <c r="E6119" s="74" t="s">
        <v>39</v>
      </c>
      <c r="F6119" s="33">
        <v>43872.296527777777</v>
      </c>
      <c r="G6119" s="51">
        <f t="shared" si="794"/>
        <v>0.31805555555911269</v>
      </c>
      <c r="H6119" s="31" t="str">
        <f t="shared" si="795"/>
        <v>ACCEPTABLE</v>
      </c>
      <c r="J6119" s="33">
        <v>43872.636805555558</v>
      </c>
      <c r="K6119" s="33">
        <v>43872.645833333336</v>
      </c>
      <c r="L6119" s="51">
        <f t="shared" si="798"/>
        <v>9.0277777781011537E-3</v>
      </c>
      <c r="M6119" s="31" t="str">
        <f t="shared" si="799"/>
        <v>TRUE</v>
      </c>
      <c r="N6119" s="31" t="s">
        <v>39</v>
      </c>
      <c r="O6119" s="29" t="s">
        <v>54</v>
      </c>
      <c r="P6119"/>
      <c r="Q6119"/>
      <c r="R6119"/>
      <c r="S6119"/>
      <c r="T6119"/>
      <c r="U6119"/>
      <c r="V6119"/>
      <c r="W6119"/>
    </row>
    <row r="6120" spans="1:23" ht="27" customHeight="1" thickBot="1" x14ac:dyDescent="0.3">
      <c r="A6120" s="97">
        <v>21463</v>
      </c>
      <c r="B6120" s="74">
        <v>6428</v>
      </c>
      <c r="C6120" s="75" t="s">
        <v>43</v>
      </c>
      <c r="D6120" s="76">
        <v>43872.819444444445</v>
      </c>
      <c r="E6120" s="75" t="s">
        <v>41</v>
      </c>
      <c r="F6120" s="33">
        <v>43872.732638888891</v>
      </c>
      <c r="G6120" s="51">
        <f t="shared" si="794"/>
        <v>8.6805555554747116E-2</v>
      </c>
      <c r="H6120" s="31" t="str">
        <f t="shared" si="795"/>
        <v>ACCEPTABLE</v>
      </c>
      <c r="J6120" s="33">
        <v>43872.818749999999</v>
      </c>
      <c r="K6120" s="33">
        <v>43872.827777777777</v>
      </c>
      <c r="L6120" s="51">
        <f t="shared" si="798"/>
        <v>9.0277777781011537E-3</v>
      </c>
      <c r="M6120" s="31" t="str">
        <f t="shared" si="799"/>
        <v>TRUE</v>
      </c>
      <c r="N6120" s="31" t="s">
        <v>41</v>
      </c>
      <c r="O6120" s="29" t="s">
        <v>398</v>
      </c>
      <c r="P6120"/>
      <c r="Q6120"/>
      <c r="R6120"/>
      <c r="S6120"/>
      <c r="T6120"/>
      <c r="U6120"/>
      <c r="V6120"/>
      <c r="W6120"/>
    </row>
    <row r="6121" spans="1:23" ht="27" customHeight="1" thickBot="1" x14ac:dyDescent="0.3">
      <c r="A6121" s="97">
        <v>21463</v>
      </c>
      <c r="B6121" s="74">
        <v>6429</v>
      </c>
      <c r="C6121" s="75" t="s">
        <v>2314</v>
      </c>
      <c r="D6121" s="76">
        <v>43872.847222222219</v>
      </c>
      <c r="E6121" s="74" t="s">
        <v>39</v>
      </c>
      <c r="F6121" s="33">
        <v>43872.732638888891</v>
      </c>
      <c r="G6121" s="51">
        <f t="shared" si="794"/>
        <v>0.11458333332848269</v>
      </c>
      <c r="H6121" s="31" t="str">
        <f t="shared" si="795"/>
        <v>ACCEPTABLE</v>
      </c>
      <c r="J6121" s="33">
        <v>43872.850694444445</v>
      </c>
      <c r="K6121" s="33">
        <v>43872.861111111109</v>
      </c>
      <c r="L6121" s="51">
        <f t="shared" si="798"/>
        <v>1.0416666664241347E-2</v>
      </c>
      <c r="M6121" s="31" t="str">
        <f t="shared" si="799"/>
        <v>TRUE</v>
      </c>
      <c r="N6121" s="31" t="s">
        <v>39</v>
      </c>
      <c r="O6121" s="29" t="s">
        <v>1942</v>
      </c>
      <c r="P6121"/>
      <c r="Q6121"/>
      <c r="R6121"/>
      <c r="S6121"/>
      <c r="T6121"/>
      <c r="U6121"/>
      <c r="V6121"/>
      <c r="W6121"/>
    </row>
    <row r="6122" spans="1:23" ht="27" customHeight="1" thickBot="1" x14ac:dyDescent="0.3">
      <c r="A6122" s="97">
        <v>21465</v>
      </c>
      <c r="B6122" s="74">
        <v>6430</v>
      </c>
      <c r="C6122" s="75" t="s">
        <v>98</v>
      </c>
      <c r="D6122" s="76">
        <v>43873.819444444445</v>
      </c>
      <c r="E6122" s="75" t="s">
        <v>41</v>
      </c>
      <c r="F6122" s="33">
        <v>43873.738194444442</v>
      </c>
      <c r="G6122" s="51">
        <f t="shared" si="794"/>
        <v>8.1250000002910383E-2</v>
      </c>
      <c r="H6122" s="31" t="str">
        <f t="shared" si="795"/>
        <v>ACCEPTABLE</v>
      </c>
      <c r="J6122" s="33">
        <v>43873.821527777778</v>
      </c>
      <c r="K6122" s="33">
        <v>43873.831250000003</v>
      </c>
      <c r="L6122" s="51">
        <f t="shared" si="798"/>
        <v>9.7222222248092294E-3</v>
      </c>
      <c r="M6122" s="31" t="str">
        <f t="shared" si="799"/>
        <v>TRUE</v>
      </c>
      <c r="N6122" s="31" t="s">
        <v>41</v>
      </c>
      <c r="O6122" s="29" t="s">
        <v>398</v>
      </c>
      <c r="P6122"/>
      <c r="Q6122"/>
      <c r="R6122"/>
      <c r="S6122"/>
      <c r="T6122"/>
      <c r="U6122"/>
      <c r="V6122"/>
      <c r="W6122"/>
    </row>
    <row r="6123" spans="1:23" ht="27" customHeight="1" thickBot="1" x14ac:dyDescent="0.3">
      <c r="A6123" s="97">
        <v>21465</v>
      </c>
      <c r="B6123" s="74">
        <v>6431</v>
      </c>
      <c r="C6123" s="75" t="s">
        <v>2314</v>
      </c>
      <c r="D6123" s="76">
        <v>43873.847222222219</v>
      </c>
      <c r="E6123" s="74" t="s">
        <v>39</v>
      </c>
      <c r="F6123" s="33">
        <v>43873.738194444442</v>
      </c>
      <c r="G6123" s="51">
        <f t="shared" si="794"/>
        <v>0.10902777777664596</v>
      </c>
      <c r="H6123" s="31" t="str">
        <f t="shared" si="795"/>
        <v>ACCEPTABLE</v>
      </c>
      <c r="J6123" s="33">
        <v>43873.852777777778</v>
      </c>
      <c r="K6123" s="33">
        <v>43873.86041666667</v>
      </c>
      <c r="L6123" s="51">
        <f t="shared" si="798"/>
        <v>7.6388888919609599E-3</v>
      </c>
      <c r="M6123" s="31" t="str">
        <f t="shared" si="799"/>
        <v>TRUE</v>
      </c>
      <c r="N6123" s="31" t="s">
        <v>39</v>
      </c>
      <c r="O6123" s="29" t="s">
        <v>844</v>
      </c>
      <c r="P6123"/>
      <c r="Q6123"/>
      <c r="R6123"/>
      <c r="S6123"/>
      <c r="T6123"/>
      <c r="U6123"/>
      <c r="V6123"/>
      <c r="W6123"/>
    </row>
    <row r="6124" spans="1:23" ht="27" customHeight="1" thickBot="1" x14ac:dyDescent="0.3">
      <c r="A6124" s="98">
        <v>21466</v>
      </c>
      <c r="B6124" s="78">
        <v>6432</v>
      </c>
      <c r="C6124" s="79" t="s">
        <v>2372</v>
      </c>
      <c r="D6124" s="80">
        <v>43875.333333333336</v>
      </c>
      <c r="E6124" s="79" t="s">
        <v>41</v>
      </c>
      <c r="F6124" s="33">
        <v>43875.245138888888</v>
      </c>
      <c r="G6124" s="51">
        <f t="shared" si="794"/>
        <v>8.8194444448163267E-2</v>
      </c>
      <c r="H6124" s="31" t="str">
        <f t="shared" si="795"/>
        <v>ACCEPTABLE</v>
      </c>
      <c r="J6124" s="33">
        <v>43875.328472222223</v>
      </c>
      <c r="K6124" s="33">
        <v>43875.338888888888</v>
      </c>
      <c r="L6124" s="51">
        <f t="shared" si="798"/>
        <v>1.0416666664241347E-2</v>
      </c>
      <c r="M6124" s="31" t="str">
        <f t="shared" si="799"/>
        <v>TRUE</v>
      </c>
      <c r="N6124" s="31" t="s">
        <v>41</v>
      </c>
      <c r="O6124" s="29" t="s">
        <v>1760</v>
      </c>
      <c r="P6124"/>
      <c r="Q6124"/>
      <c r="R6124"/>
      <c r="S6124"/>
      <c r="T6124"/>
      <c r="U6124"/>
      <c r="V6124"/>
      <c r="W6124"/>
    </row>
    <row r="6125" spans="1:23" ht="27" customHeight="1" thickBot="1" x14ac:dyDescent="0.3">
      <c r="A6125" s="98">
        <v>21466</v>
      </c>
      <c r="B6125" s="78">
        <v>6433</v>
      </c>
      <c r="C6125" s="79" t="s">
        <v>98</v>
      </c>
      <c r="D6125" s="80">
        <v>43875.368055555555</v>
      </c>
      <c r="E6125" s="78" t="s">
        <v>39</v>
      </c>
      <c r="F6125" s="33">
        <v>43875.245138888888</v>
      </c>
      <c r="G6125" s="51">
        <f t="shared" si="794"/>
        <v>0.12291666666715173</v>
      </c>
      <c r="H6125" s="31" t="str">
        <f t="shared" si="795"/>
        <v>ACCEPTABLE</v>
      </c>
      <c r="J6125" s="33">
        <v>43875.488194444442</v>
      </c>
      <c r="K6125" s="33">
        <v>43875.496527777781</v>
      </c>
      <c r="L6125" s="51">
        <f t="shared" si="798"/>
        <v>8.3333333386690356E-3</v>
      </c>
      <c r="M6125" s="31" t="str">
        <f t="shared" si="799"/>
        <v>TRUE</v>
      </c>
      <c r="N6125" s="31" t="s">
        <v>39</v>
      </c>
      <c r="O6125" s="29" t="s">
        <v>54</v>
      </c>
      <c r="P6125"/>
      <c r="Q6125"/>
      <c r="R6125"/>
      <c r="S6125"/>
      <c r="T6125"/>
      <c r="U6125"/>
      <c r="V6125"/>
      <c r="W6125"/>
    </row>
    <row r="6126" spans="1:23" ht="27" customHeight="1" thickBot="1" x14ac:dyDescent="0.3">
      <c r="A6126" s="97">
        <v>21466</v>
      </c>
      <c r="B6126" s="74">
        <v>6434</v>
      </c>
      <c r="C6126" s="75" t="s">
        <v>98</v>
      </c>
      <c r="D6126" s="76">
        <v>43875.777777777781</v>
      </c>
      <c r="E6126" s="75" t="s">
        <v>41</v>
      </c>
      <c r="F6126" s="33">
        <v>43875.686805555553</v>
      </c>
      <c r="G6126" s="51">
        <f t="shared" si="794"/>
        <v>9.0972222227719612E-2</v>
      </c>
      <c r="H6126" s="31" t="str">
        <f t="shared" si="795"/>
        <v>ACCEPTABLE</v>
      </c>
      <c r="J6126" s="33">
        <v>43875.779861111114</v>
      </c>
      <c r="K6126" s="33">
        <v>43875.789583333331</v>
      </c>
      <c r="L6126" s="51">
        <f t="shared" si="798"/>
        <v>9.7222222175332718E-3</v>
      </c>
      <c r="M6126" s="31" t="str">
        <f t="shared" si="799"/>
        <v>TRUE</v>
      </c>
      <c r="N6126" s="31" t="s">
        <v>41</v>
      </c>
      <c r="O6126" s="29" t="s">
        <v>398</v>
      </c>
      <c r="P6126"/>
      <c r="Q6126"/>
      <c r="R6126"/>
      <c r="S6126"/>
      <c r="T6126"/>
      <c r="U6126"/>
      <c r="V6126"/>
      <c r="W6126"/>
    </row>
    <row r="6127" spans="1:23" ht="27" customHeight="1" thickBot="1" x14ac:dyDescent="0.3">
      <c r="A6127" s="97">
        <v>21466</v>
      </c>
      <c r="B6127" s="74">
        <v>6435</v>
      </c>
      <c r="C6127" s="75" t="s">
        <v>98</v>
      </c>
      <c r="D6127" s="76">
        <v>43875.829861111109</v>
      </c>
      <c r="E6127" s="74" t="s">
        <v>39</v>
      </c>
      <c r="F6127" s="33">
        <v>43875.686805555553</v>
      </c>
      <c r="G6127" s="51">
        <f t="shared" si="794"/>
        <v>0.14305555555620231</v>
      </c>
      <c r="H6127" s="31" t="str">
        <f t="shared" si="795"/>
        <v>ACCEPTABLE</v>
      </c>
      <c r="J6127" s="33">
        <v>43875.825694444444</v>
      </c>
      <c r="K6127" s="33">
        <v>43875.830555555556</v>
      </c>
      <c r="L6127" s="51">
        <f t="shared" si="798"/>
        <v>4.8611111124046147E-3</v>
      </c>
      <c r="M6127" s="31" t="str">
        <f t="shared" si="799"/>
        <v>TRUE</v>
      </c>
      <c r="N6127" s="31" t="s">
        <v>39</v>
      </c>
      <c r="O6127" s="29" t="s">
        <v>398</v>
      </c>
      <c r="P6127"/>
      <c r="Q6127"/>
      <c r="R6127"/>
      <c r="S6127"/>
      <c r="T6127"/>
      <c r="U6127"/>
      <c r="V6127"/>
      <c r="W6127"/>
    </row>
    <row r="6128" spans="1:23" ht="27" customHeight="1" thickBot="1" x14ac:dyDescent="0.3">
      <c r="A6128" s="97">
        <v>21466</v>
      </c>
      <c r="B6128" s="74">
        <v>6436</v>
      </c>
      <c r="C6128" s="75" t="s">
        <v>98</v>
      </c>
      <c r="D6128" s="76">
        <v>43875.944444444445</v>
      </c>
      <c r="E6128" s="75" t="s">
        <v>41</v>
      </c>
      <c r="F6128" s="33">
        <v>43875.686805555553</v>
      </c>
      <c r="G6128" s="51">
        <f t="shared" si="794"/>
        <v>0.25763888889196096</v>
      </c>
      <c r="H6128" s="31" t="str">
        <f t="shared" si="795"/>
        <v>ACCEPTABLE</v>
      </c>
      <c r="J6128" s="33">
        <v>43875.990277777775</v>
      </c>
      <c r="K6128" s="33">
        <v>43875.999305555553</v>
      </c>
      <c r="L6128" s="51">
        <f t="shared" ref="L6128:L6136" si="800">IF(OR(K6128="",J6128=""), "Incomplete Data", K6128-J6128)</f>
        <v>9.0277777781011537E-3</v>
      </c>
      <c r="M6128" s="31" t="str">
        <f t="shared" ref="M6128:M6136" si="801">_xlfn.IFS(OR(J6128=0,K6128=0,L6128=""), "Incomplete Data", OR(L6128&gt;$M$5,L6128&lt;-$M$5),"FALSE",  OR(L6128&lt;=$M$5,L6128&gt;-$M$5), "TRUE")</f>
        <v>TRUE</v>
      </c>
      <c r="N6128" s="31" t="s">
        <v>41</v>
      </c>
      <c r="O6128" s="29" t="s">
        <v>398</v>
      </c>
      <c r="P6128"/>
      <c r="Q6128"/>
      <c r="R6128"/>
      <c r="S6128"/>
      <c r="T6128"/>
      <c r="U6128"/>
      <c r="V6128"/>
      <c r="W6128"/>
    </row>
    <row r="6129" spans="1:23" ht="27" customHeight="1" thickBot="1" x14ac:dyDescent="0.3">
      <c r="A6129" s="97">
        <v>21466</v>
      </c>
      <c r="B6129" s="74">
        <v>6437</v>
      </c>
      <c r="C6129" s="75" t="s">
        <v>2372</v>
      </c>
      <c r="D6129" s="76">
        <v>43875.972222222219</v>
      </c>
      <c r="E6129" s="74" t="s">
        <v>39</v>
      </c>
      <c r="F6129" s="33">
        <v>43875.686805555553</v>
      </c>
      <c r="G6129" s="51">
        <f t="shared" si="794"/>
        <v>0.28541666666569654</v>
      </c>
      <c r="H6129" s="31" t="str">
        <f t="shared" si="795"/>
        <v>ACCEPTABLE</v>
      </c>
      <c r="J6129" s="33">
        <v>43876.005555555559</v>
      </c>
      <c r="K6129" s="33">
        <v>43876.017361111109</v>
      </c>
      <c r="L6129" s="51">
        <f t="shared" si="800"/>
        <v>1.1805555550381541E-2</v>
      </c>
      <c r="M6129" s="31" t="str">
        <f t="shared" si="801"/>
        <v>TRUE</v>
      </c>
      <c r="N6129" s="31" t="s">
        <v>39</v>
      </c>
      <c r="O6129" s="29" t="s">
        <v>2707</v>
      </c>
      <c r="P6129"/>
      <c r="Q6129"/>
      <c r="R6129"/>
      <c r="S6129"/>
      <c r="T6129"/>
      <c r="U6129"/>
      <c r="V6129"/>
      <c r="W6129"/>
    </row>
    <row r="6130" spans="1:23" ht="27" customHeight="1" thickBot="1" x14ac:dyDescent="0.3">
      <c r="A6130" s="98">
        <v>21467</v>
      </c>
      <c r="B6130" s="78">
        <v>6438</v>
      </c>
      <c r="C6130" s="79" t="s">
        <v>2372</v>
      </c>
      <c r="D6130" s="80">
        <v>43876.340277777781</v>
      </c>
      <c r="E6130" s="79" t="s">
        <v>41</v>
      </c>
      <c r="F6130" s="33">
        <v>43876.277777777781</v>
      </c>
      <c r="G6130" s="51">
        <f t="shared" si="794"/>
        <v>6.25E-2</v>
      </c>
      <c r="H6130" s="31" t="str">
        <f t="shared" si="795"/>
        <v>ACCEPTABLE</v>
      </c>
      <c r="J6130" s="33">
        <v>43876.345138888886</v>
      </c>
      <c r="K6130" s="33">
        <v>43876.355555555558</v>
      </c>
      <c r="L6130" s="51">
        <f t="shared" si="800"/>
        <v>1.0416666671517305E-2</v>
      </c>
      <c r="M6130" s="31" t="str">
        <f t="shared" si="801"/>
        <v>TRUE</v>
      </c>
      <c r="N6130" s="31" t="s">
        <v>41</v>
      </c>
      <c r="O6130" s="29" t="s">
        <v>1176</v>
      </c>
      <c r="P6130"/>
      <c r="Q6130"/>
      <c r="R6130"/>
      <c r="S6130"/>
      <c r="T6130"/>
      <c r="U6130"/>
      <c r="V6130"/>
      <c r="W6130"/>
    </row>
    <row r="6131" spans="1:23" ht="27" customHeight="1" thickBot="1" x14ac:dyDescent="0.3">
      <c r="A6131" s="98">
        <v>21467</v>
      </c>
      <c r="B6131" s="78">
        <v>6439</v>
      </c>
      <c r="C6131" s="79" t="s">
        <v>98</v>
      </c>
      <c r="D6131" s="80">
        <v>43876.375</v>
      </c>
      <c r="E6131" s="78" t="s">
        <v>39</v>
      </c>
      <c r="F6131" s="33">
        <v>43876.277777777781</v>
      </c>
      <c r="G6131" s="51">
        <f t="shared" si="794"/>
        <v>9.7222222218988463E-2</v>
      </c>
      <c r="H6131" s="31" t="str">
        <f t="shared" si="795"/>
        <v>ACCEPTABLE</v>
      </c>
      <c r="J6131" s="33">
        <v>43876.379861111112</v>
      </c>
      <c r="K6131" s="33">
        <v>43876.38958333333</v>
      </c>
      <c r="L6131" s="51">
        <f t="shared" si="800"/>
        <v>9.7222222175332718E-3</v>
      </c>
      <c r="M6131" s="31" t="str">
        <f t="shared" si="801"/>
        <v>TRUE</v>
      </c>
      <c r="N6131" s="31" t="s">
        <v>39</v>
      </c>
      <c r="O6131" s="29" t="s">
        <v>54</v>
      </c>
      <c r="P6131"/>
      <c r="Q6131"/>
      <c r="R6131"/>
      <c r="S6131"/>
      <c r="T6131"/>
      <c r="U6131"/>
      <c r="V6131"/>
      <c r="W6131"/>
    </row>
    <row r="6132" spans="1:23" ht="27" customHeight="1" thickBot="1" x14ac:dyDescent="0.3">
      <c r="A6132" s="97">
        <v>21468</v>
      </c>
      <c r="B6132" s="74">
        <v>6440</v>
      </c>
      <c r="C6132" s="75" t="s">
        <v>2290</v>
      </c>
      <c r="D6132" s="76">
        <v>43876.600694444445</v>
      </c>
      <c r="E6132" s="75" t="s">
        <v>41</v>
      </c>
      <c r="F6132" s="33">
        <v>43876.277777777781</v>
      </c>
      <c r="G6132" s="51">
        <f t="shared" si="794"/>
        <v>0.32291666666424135</v>
      </c>
      <c r="H6132" s="31" t="str">
        <f t="shared" si="795"/>
        <v>ACCEPTABLE</v>
      </c>
      <c r="J6132" s="33">
        <v>43876.593055555553</v>
      </c>
      <c r="K6132" s="33">
        <v>43876.602083333331</v>
      </c>
      <c r="L6132" s="51">
        <f t="shared" si="800"/>
        <v>9.0277777781011537E-3</v>
      </c>
      <c r="M6132" s="31" t="str">
        <f t="shared" si="801"/>
        <v>TRUE</v>
      </c>
      <c r="N6132" s="31" t="s">
        <v>41</v>
      </c>
      <c r="O6132" s="29" t="s">
        <v>2708</v>
      </c>
      <c r="P6132"/>
      <c r="Q6132"/>
      <c r="R6132"/>
      <c r="S6132"/>
      <c r="T6132"/>
      <c r="U6132"/>
      <c r="V6132"/>
      <c r="W6132"/>
    </row>
    <row r="6133" spans="1:23" ht="27" customHeight="1" thickBot="1" x14ac:dyDescent="0.3">
      <c r="A6133" s="97">
        <v>21468</v>
      </c>
      <c r="B6133" s="74">
        <v>6441</v>
      </c>
      <c r="C6133" s="75" t="s">
        <v>99</v>
      </c>
      <c r="D6133" s="76">
        <v>43876.635416666664</v>
      </c>
      <c r="E6133" s="74" t="s">
        <v>39</v>
      </c>
      <c r="F6133" s="33">
        <v>43876.277777777781</v>
      </c>
      <c r="G6133" s="51">
        <f t="shared" si="794"/>
        <v>0.35763888888322981</v>
      </c>
      <c r="H6133" s="31" t="str">
        <f t="shared" si="795"/>
        <v>ACCEPTABLE</v>
      </c>
      <c r="J6133" s="33">
        <v>43876.625</v>
      </c>
      <c r="K6133" s="33">
        <v>43876.632638888892</v>
      </c>
      <c r="L6133" s="51">
        <f t="shared" si="800"/>
        <v>7.6388888919609599E-3</v>
      </c>
      <c r="M6133" s="31" t="str">
        <f t="shared" si="801"/>
        <v>TRUE</v>
      </c>
      <c r="N6133" s="31" t="s">
        <v>39</v>
      </c>
      <c r="O6133" s="29" t="s">
        <v>633</v>
      </c>
      <c r="P6133"/>
      <c r="Q6133"/>
      <c r="R6133"/>
      <c r="S6133"/>
      <c r="T6133"/>
      <c r="U6133"/>
      <c r="V6133"/>
      <c r="W6133"/>
    </row>
    <row r="6134" spans="1:23" ht="27" customHeight="1" thickBot="1" x14ac:dyDescent="0.3">
      <c r="A6134" s="97">
        <v>21467</v>
      </c>
      <c r="B6134" s="74">
        <v>6442</v>
      </c>
      <c r="C6134" s="75" t="s">
        <v>98</v>
      </c>
      <c r="D6134" s="76">
        <v>43879.090277777781</v>
      </c>
      <c r="E6134" s="75" t="s">
        <v>41</v>
      </c>
      <c r="F6134" s="33">
        <v>43878.880555555559</v>
      </c>
      <c r="G6134" s="51">
        <f t="shared" si="794"/>
        <v>0.20972222222189885</v>
      </c>
      <c r="H6134" s="31" t="str">
        <f t="shared" si="795"/>
        <v>ACCEPTABLE</v>
      </c>
      <c r="J6134" s="33">
        <v>43879.115277777775</v>
      </c>
      <c r="K6134" s="33">
        <v>43879.124305555553</v>
      </c>
      <c r="L6134" s="51">
        <f t="shared" si="800"/>
        <v>9.0277777781011537E-3</v>
      </c>
      <c r="M6134" s="31" t="str">
        <f t="shared" si="801"/>
        <v>TRUE</v>
      </c>
      <c r="N6134" s="31" t="s">
        <v>41</v>
      </c>
      <c r="O6134" s="29" t="s">
        <v>398</v>
      </c>
      <c r="P6134"/>
      <c r="Q6134"/>
      <c r="R6134"/>
      <c r="S6134"/>
      <c r="T6134"/>
      <c r="U6134"/>
      <c r="V6134"/>
      <c r="W6134"/>
    </row>
    <row r="6135" spans="1:23" ht="27" customHeight="1" thickBot="1" x14ac:dyDescent="0.3">
      <c r="A6135" s="97">
        <v>21467</v>
      </c>
      <c r="B6135" s="74">
        <v>6443</v>
      </c>
      <c r="C6135" s="75" t="s">
        <v>2372</v>
      </c>
      <c r="D6135" s="76">
        <v>43879.118055555555</v>
      </c>
      <c r="E6135" s="74" t="s">
        <v>39</v>
      </c>
      <c r="F6135" s="33">
        <v>43878.880555555559</v>
      </c>
      <c r="G6135" s="51">
        <f t="shared" si="794"/>
        <v>0.23749999999563443</v>
      </c>
      <c r="H6135" s="31" t="str">
        <f t="shared" si="795"/>
        <v>ACCEPTABLE</v>
      </c>
      <c r="J6135" s="33">
        <v>43879.15</v>
      </c>
      <c r="K6135" s="33">
        <v>43879.15902777778</v>
      </c>
      <c r="L6135" s="51">
        <f t="shared" si="800"/>
        <v>9.0277777781011537E-3</v>
      </c>
      <c r="M6135" s="31" t="str">
        <f t="shared" si="801"/>
        <v>TRUE</v>
      </c>
      <c r="N6135" s="31" t="s">
        <v>39</v>
      </c>
      <c r="O6135" s="29" t="s">
        <v>806</v>
      </c>
      <c r="P6135"/>
      <c r="Q6135"/>
      <c r="R6135"/>
      <c r="S6135"/>
      <c r="T6135"/>
      <c r="U6135"/>
      <c r="V6135"/>
      <c r="W6135"/>
    </row>
    <row r="6136" spans="1:23" ht="27" customHeight="1" thickBot="1" x14ac:dyDescent="0.3">
      <c r="A6136" s="98">
        <v>21468</v>
      </c>
      <c r="B6136" s="78">
        <v>6444</v>
      </c>
      <c r="C6136" s="79" t="s">
        <v>99</v>
      </c>
      <c r="D6136" s="80">
        <v>43879.256944444445</v>
      </c>
      <c r="E6136" s="79" t="s">
        <v>41</v>
      </c>
      <c r="F6136" s="33">
        <v>43878.880555555559</v>
      </c>
      <c r="G6136" s="51">
        <f t="shared" si="794"/>
        <v>0.37638888888614019</v>
      </c>
      <c r="H6136" s="31" t="str">
        <f t="shared" si="795"/>
        <v>ACCEPTABLE</v>
      </c>
      <c r="J6136" s="33">
        <v>43879.289583333331</v>
      </c>
      <c r="K6136" s="33">
        <v>43879.298611111109</v>
      </c>
      <c r="L6136" s="51">
        <f t="shared" si="800"/>
        <v>9.0277777781011537E-3</v>
      </c>
      <c r="M6136" s="31" t="str">
        <f t="shared" si="801"/>
        <v>TRUE</v>
      </c>
      <c r="N6136" s="31" t="s">
        <v>41</v>
      </c>
      <c r="O6136" s="29" t="s">
        <v>2709</v>
      </c>
      <c r="P6136"/>
      <c r="Q6136"/>
      <c r="R6136"/>
      <c r="S6136"/>
      <c r="T6136"/>
      <c r="U6136"/>
      <c r="V6136"/>
      <c r="W6136"/>
    </row>
    <row r="6137" spans="1:23" ht="27" customHeight="1" thickBot="1" x14ac:dyDescent="0.3">
      <c r="A6137" s="98">
        <v>21468</v>
      </c>
      <c r="B6137" s="78">
        <v>6445</v>
      </c>
      <c r="C6137" s="79" t="s">
        <v>2290</v>
      </c>
      <c r="D6137" s="80">
        <v>43879.284722222219</v>
      </c>
      <c r="E6137" s="78" t="s">
        <v>39</v>
      </c>
      <c r="F6137" s="33">
        <v>43878.880555555559</v>
      </c>
      <c r="G6137" s="51">
        <f t="shared" si="794"/>
        <v>0.40416666665987577</v>
      </c>
      <c r="H6137" s="31" t="str">
        <f t="shared" si="795"/>
        <v>ACCEPTABLE</v>
      </c>
      <c r="J6137" s="33">
        <v>43879.316666666666</v>
      </c>
      <c r="K6137" s="33">
        <v>43879.326388888891</v>
      </c>
      <c r="L6137" s="51">
        <f t="shared" ref="L6137:L6144" si="802">IF(OR(K6137="",J6137=""), "Incomplete Data", K6137-J6137)</f>
        <v>9.7222222248092294E-3</v>
      </c>
      <c r="M6137" s="31" t="str">
        <f t="shared" ref="M6137:M6144" si="803">_xlfn.IFS(OR(J6137=0,K6137=0,L6137=""), "Incomplete Data", OR(L6137&gt;$M$5,L6137&lt;-$M$5),"FALSE",  OR(L6137&lt;=$M$5,L6137&gt;-$M$5), "TRUE")</f>
        <v>TRUE</v>
      </c>
      <c r="N6137" s="31" t="s">
        <v>39</v>
      </c>
      <c r="O6137" s="29" t="s">
        <v>2710</v>
      </c>
      <c r="P6137"/>
      <c r="Q6137"/>
      <c r="R6137"/>
      <c r="S6137"/>
      <c r="T6137"/>
      <c r="U6137"/>
      <c r="V6137"/>
      <c r="W6137"/>
    </row>
    <row r="6138" spans="1:23" ht="27" customHeight="1" thickBot="1" x14ac:dyDescent="0.3">
      <c r="A6138" s="98">
        <v>21469</v>
      </c>
      <c r="B6138" s="78">
        <v>6446</v>
      </c>
      <c r="C6138" s="79" t="s">
        <v>2314</v>
      </c>
      <c r="D6138" s="80">
        <v>43879.361111111109</v>
      </c>
      <c r="E6138" s="79" t="s">
        <v>41</v>
      </c>
      <c r="F6138" s="33">
        <v>43878.880555555559</v>
      </c>
      <c r="G6138" s="51">
        <f t="shared" si="794"/>
        <v>0.48055555555038154</v>
      </c>
      <c r="H6138" s="31" t="str">
        <f t="shared" si="795"/>
        <v>ACCEPTABLE</v>
      </c>
      <c r="J6138" s="33">
        <v>43879.510416666664</v>
      </c>
      <c r="K6138" s="33">
        <v>43879.521527777775</v>
      </c>
      <c r="L6138" s="51">
        <f t="shared" si="802"/>
        <v>1.1111111110949423E-2</v>
      </c>
      <c r="M6138" s="31" t="str">
        <f t="shared" si="803"/>
        <v>TRUE</v>
      </c>
      <c r="N6138" s="31" t="s">
        <v>41</v>
      </c>
      <c r="O6138" s="29" t="s">
        <v>1937</v>
      </c>
      <c r="P6138"/>
      <c r="Q6138"/>
      <c r="R6138"/>
      <c r="S6138"/>
      <c r="T6138"/>
      <c r="U6138"/>
      <c r="V6138"/>
      <c r="W6138"/>
    </row>
    <row r="6139" spans="1:23" ht="27" customHeight="1" thickBot="1" x14ac:dyDescent="0.3">
      <c r="A6139" s="98">
        <v>21469</v>
      </c>
      <c r="B6139" s="78">
        <v>6447</v>
      </c>
      <c r="C6139" s="79" t="s">
        <v>2314</v>
      </c>
      <c r="D6139" s="80">
        <v>43879.385416666664</v>
      </c>
      <c r="E6139" s="78" t="s">
        <v>39</v>
      </c>
      <c r="F6139" s="33">
        <v>43878.880555555559</v>
      </c>
      <c r="G6139" s="51">
        <f t="shared" si="794"/>
        <v>0.50486111110512866</v>
      </c>
      <c r="H6139" s="31" t="str">
        <f t="shared" si="795"/>
        <v>ACCEPTABLE</v>
      </c>
      <c r="J6139" s="33">
        <v>43879.540972222225</v>
      </c>
      <c r="K6139" s="33">
        <v>43879.55</v>
      </c>
      <c r="L6139" s="51">
        <f t="shared" si="802"/>
        <v>9.0277777781011537E-3</v>
      </c>
      <c r="M6139" s="31" t="str">
        <f t="shared" si="803"/>
        <v>TRUE</v>
      </c>
      <c r="N6139" s="31" t="s">
        <v>39</v>
      </c>
      <c r="O6139" s="29" t="s">
        <v>398</v>
      </c>
      <c r="P6139"/>
      <c r="Q6139"/>
      <c r="R6139"/>
      <c r="S6139"/>
      <c r="T6139"/>
      <c r="U6139"/>
      <c r="V6139"/>
      <c r="W6139"/>
    </row>
    <row r="6140" spans="1:23" ht="27" customHeight="1" thickBot="1" x14ac:dyDescent="0.3">
      <c r="A6140" s="97">
        <v>21470</v>
      </c>
      <c r="B6140" s="74">
        <v>6448</v>
      </c>
      <c r="C6140" s="75" t="s">
        <v>2314</v>
      </c>
      <c r="D6140" s="76">
        <v>43879.895833333336</v>
      </c>
      <c r="E6140" s="75" t="s">
        <v>41</v>
      </c>
      <c r="F6140" s="33">
        <v>43879.727083333331</v>
      </c>
      <c r="G6140" s="51">
        <f t="shared" si="794"/>
        <v>0.16875000000436557</v>
      </c>
      <c r="H6140" s="31" t="str">
        <f t="shared" si="795"/>
        <v>ACCEPTABLE</v>
      </c>
      <c r="J6140" s="33">
        <v>43879.904166666667</v>
      </c>
      <c r="K6140" s="33">
        <v>43879.914583333331</v>
      </c>
      <c r="L6140" s="51">
        <f t="shared" si="802"/>
        <v>1.0416666664241347E-2</v>
      </c>
      <c r="M6140" s="31" t="str">
        <f t="shared" si="803"/>
        <v>TRUE</v>
      </c>
      <c r="N6140" s="31" t="s">
        <v>41</v>
      </c>
      <c r="O6140" s="29" t="s">
        <v>1868</v>
      </c>
      <c r="P6140"/>
      <c r="Q6140"/>
      <c r="R6140"/>
      <c r="S6140"/>
      <c r="T6140"/>
      <c r="U6140"/>
      <c r="V6140"/>
      <c r="W6140"/>
    </row>
    <row r="6141" spans="1:23" ht="27" customHeight="1" thickBot="1" x14ac:dyDescent="0.3">
      <c r="A6141" s="97">
        <v>21470</v>
      </c>
      <c r="B6141" s="74">
        <v>6449</v>
      </c>
      <c r="C6141" s="75" t="s">
        <v>2314</v>
      </c>
      <c r="D6141" s="76">
        <v>43879.909722222219</v>
      </c>
      <c r="E6141" s="74" t="s">
        <v>39</v>
      </c>
      <c r="F6141" s="33">
        <v>43879.727083333331</v>
      </c>
      <c r="G6141" s="51">
        <f t="shared" si="794"/>
        <v>0.18263888888759539</v>
      </c>
      <c r="H6141" s="31" t="str">
        <f t="shared" si="795"/>
        <v>ACCEPTABLE</v>
      </c>
      <c r="J6141" s="33">
        <v>43879.925694444442</v>
      </c>
      <c r="K6141" s="33">
        <v>43879.9375</v>
      </c>
      <c r="L6141" s="51">
        <f t="shared" si="802"/>
        <v>1.1805555557657499E-2</v>
      </c>
      <c r="M6141" s="31" t="str">
        <f t="shared" si="803"/>
        <v>TRUE</v>
      </c>
      <c r="N6141" s="31" t="s">
        <v>39</v>
      </c>
      <c r="O6141" s="29" t="s">
        <v>2415</v>
      </c>
      <c r="P6141"/>
      <c r="Q6141"/>
      <c r="R6141"/>
      <c r="S6141"/>
      <c r="T6141"/>
      <c r="U6141"/>
      <c r="V6141"/>
      <c r="W6141"/>
    </row>
    <row r="6142" spans="1:23" ht="27" customHeight="1" thickBot="1" x14ac:dyDescent="0.3">
      <c r="A6142" s="98">
        <v>21471</v>
      </c>
      <c r="B6142" s="78">
        <v>6450</v>
      </c>
      <c r="C6142" s="79" t="s">
        <v>98</v>
      </c>
      <c r="D6142" s="80">
        <v>43880.361111111109</v>
      </c>
      <c r="E6142" s="78" t="s">
        <v>41</v>
      </c>
      <c r="F6142" s="33">
        <v>43880.25</v>
      </c>
      <c r="G6142" s="51">
        <f t="shared" si="794"/>
        <v>0.11111111110949423</v>
      </c>
      <c r="H6142" s="31" t="str">
        <f t="shared" si="795"/>
        <v>ACCEPTABLE</v>
      </c>
      <c r="J6142" s="33">
        <v>43880.364583333336</v>
      </c>
      <c r="K6142" s="33">
        <v>43880.375</v>
      </c>
      <c r="L6142" s="51">
        <f t="shared" si="802"/>
        <v>1.0416666664241347E-2</v>
      </c>
      <c r="M6142" s="31" t="str">
        <f t="shared" si="803"/>
        <v>TRUE</v>
      </c>
      <c r="N6142" s="31" t="s">
        <v>41</v>
      </c>
      <c r="O6142" s="29" t="s">
        <v>1285</v>
      </c>
      <c r="P6142"/>
      <c r="Q6142"/>
      <c r="R6142"/>
      <c r="S6142"/>
      <c r="T6142"/>
      <c r="U6142"/>
      <c r="V6142"/>
      <c r="W6142"/>
    </row>
    <row r="6143" spans="1:23" ht="27" customHeight="1" thickBot="1" x14ac:dyDescent="0.3">
      <c r="A6143" s="97">
        <v>21471</v>
      </c>
      <c r="B6143" s="74">
        <v>6451</v>
      </c>
      <c r="C6143" s="75" t="s">
        <v>98</v>
      </c>
      <c r="D6143" s="76">
        <v>43880.40625</v>
      </c>
      <c r="E6143" s="74" t="s">
        <v>39</v>
      </c>
      <c r="F6143" s="33">
        <v>43880.25</v>
      </c>
      <c r="G6143" s="51">
        <f t="shared" si="794"/>
        <v>0.15625</v>
      </c>
      <c r="H6143" s="31" t="str">
        <f t="shared" si="795"/>
        <v>ACCEPTABLE</v>
      </c>
      <c r="J6143" s="33">
        <v>43880.416666666664</v>
      </c>
      <c r="K6143" s="33">
        <v>43880.425000000003</v>
      </c>
      <c r="L6143" s="51">
        <f t="shared" si="802"/>
        <v>8.3333333386690356E-3</v>
      </c>
      <c r="M6143" s="31" t="str">
        <f t="shared" si="803"/>
        <v>TRUE</v>
      </c>
      <c r="N6143" s="31" t="s">
        <v>39</v>
      </c>
      <c r="O6143" s="29" t="s">
        <v>1285</v>
      </c>
      <c r="P6143"/>
      <c r="Q6143"/>
      <c r="R6143"/>
      <c r="S6143"/>
      <c r="T6143"/>
      <c r="U6143"/>
      <c r="V6143"/>
      <c r="W6143"/>
    </row>
    <row r="6144" spans="1:23" ht="27" customHeight="1" thickBot="1" x14ac:dyDescent="0.3">
      <c r="A6144" s="98">
        <v>21471</v>
      </c>
      <c r="B6144" s="78">
        <v>6453</v>
      </c>
      <c r="C6144" s="79" t="s">
        <v>2314</v>
      </c>
      <c r="D6144" s="80">
        <v>43880.763888888891</v>
      </c>
      <c r="E6144" s="78" t="s">
        <v>39</v>
      </c>
      <c r="F6144" s="33">
        <v>43880.666666666664</v>
      </c>
      <c r="G6144" s="51">
        <f t="shared" si="794"/>
        <v>9.7222222226264421E-2</v>
      </c>
      <c r="H6144" s="31" t="str">
        <f t="shared" si="795"/>
        <v>ACCEPTABLE</v>
      </c>
      <c r="J6144" s="33">
        <v>43880.745833333334</v>
      </c>
      <c r="K6144" s="33">
        <v>43880.781944444447</v>
      </c>
      <c r="L6144" s="51">
        <f t="shared" si="802"/>
        <v>3.6111111112404615E-2</v>
      </c>
      <c r="M6144" s="31" t="str">
        <f t="shared" si="803"/>
        <v>TRUE</v>
      </c>
      <c r="N6144" s="31" t="s">
        <v>39</v>
      </c>
      <c r="O6144" s="29" t="s">
        <v>1455</v>
      </c>
      <c r="P6144"/>
      <c r="Q6144"/>
      <c r="R6144"/>
      <c r="S6144"/>
      <c r="T6144"/>
      <c r="U6144"/>
      <c r="V6144"/>
      <c r="W6144"/>
    </row>
    <row r="6145" spans="1:23" ht="27" customHeight="1" thickBot="1" x14ac:dyDescent="0.3">
      <c r="A6145" s="98">
        <v>21472</v>
      </c>
      <c r="B6145" s="78">
        <v>6454</v>
      </c>
      <c r="C6145" s="79" t="s">
        <v>1997</v>
      </c>
      <c r="D6145" s="80">
        <v>43881.319444444445</v>
      </c>
      <c r="E6145" s="78" t="s">
        <v>41</v>
      </c>
      <c r="F6145" s="33">
        <v>43880.666666666664</v>
      </c>
      <c r="G6145" s="51">
        <f t="shared" si="794"/>
        <v>0.65277777778101154</v>
      </c>
      <c r="H6145" s="31" t="str">
        <f t="shared" si="795"/>
        <v>ACCEPTABLE</v>
      </c>
      <c r="J6145" s="33">
        <v>43881.304166666669</v>
      </c>
      <c r="K6145" s="33">
        <v>43881.3125</v>
      </c>
      <c r="L6145" s="51">
        <f t="shared" ref="L6145:L6152" si="804">IF(OR(K6145="",J6145=""), "Incomplete Data", K6145-J6145)</f>
        <v>8.333333331393078E-3</v>
      </c>
      <c r="M6145" s="31" t="str">
        <f t="shared" ref="M6145:M6152" si="805">_xlfn.IFS(OR(J6145=0,K6145=0,L6145=""), "Incomplete Data", OR(L6145&gt;$M$5,L6145&lt;-$M$5),"FALSE",  OR(L6145&lt;=$M$5,L6145&gt;-$M$5), "TRUE")</f>
        <v>TRUE</v>
      </c>
      <c r="N6145" s="31" t="s">
        <v>41</v>
      </c>
      <c r="O6145" s="29" t="s">
        <v>2711</v>
      </c>
      <c r="P6145"/>
      <c r="Q6145"/>
      <c r="R6145"/>
      <c r="S6145"/>
      <c r="T6145"/>
      <c r="U6145"/>
      <c r="V6145"/>
      <c r="W6145"/>
    </row>
    <row r="6146" spans="1:23" ht="27" customHeight="1" thickBot="1" x14ac:dyDescent="0.3">
      <c r="A6146" s="97">
        <v>21472</v>
      </c>
      <c r="B6146" s="74">
        <v>6455</v>
      </c>
      <c r="C6146" s="75" t="s">
        <v>51</v>
      </c>
      <c r="D6146" s="76">
        <v>43881.354166666664</v>
      </c>
      <c r="E6146" s="74" t="s">
        <v>39</v>
      </c>
      <c r="F6146" s="33">
        <v>43880.666666666664</v>
      </c>
      <c r="G6146" s="51">
        <f t="shared" si="794"/>
        <v>0.6875</v>
      </c>
      <c r="H6146" s="31" t="str">
        <f t="shared" si="795"/>
        <v>ACCEPTABLE</v>
      </c>
      <c r="J6146" s="33">
        <v>43881.337500000001</v>
      </c>
      <c r="K6146" s="33">
        <v>43881.347222222219</v>
      </c>
      <c r="L6146" s="51">
        <f t="shared" si="804"/>
        <v>9.7222222175332718E-3</v>
      </c>
      <c r="M6146" s="31" t="str">
        <f t="shared" si="805"/>
        <v>TRUE</v>
      </c>
      <c r="N6146" s="31" t="s">
        <v>39</v>
      </c>
      <c r="O6146" s="29" t="s">
        <v>633</v>
      </c>
      <c r="P6146"/>
      <c r="Q6146"/>
      <c r="R6146"/>
      <c r="S6146"/>
      <c r="T6146"/>
      <c r="U6146"/>
      <c r="V6146"/>
      <c r="W6146"/>
    </row>
    <row r="6147" spans="1:23" ht="27" customHeight="1" thickBot="1" x14ac:dyDescent="0.3">
      <c r="A6147" s="97">
        <v>21473</v>
      </c>
      <c r="B6147" s="74">
        <v>6456</v>
      </c>
      <c r="C6147" s="75" t="s">
        <v>2372</v>
      </c>
      <c r="D6147" s="76">
        <v>43881.444444444445</v>
      </c>
      <c r="E6147" s="74" t="s">
        <v>41</v>
      </c>
      <c r="F6147" s="33">
        <v>43881.256249999999</v>
      </c>
      <c r="G6147" s="51">
        <f t="shared" si="794"/>
        <v>0.18819444444670808</v>
      </c>
      <c r="H6147" s="31" t="str">
        <f t="shared" si="795"/>
        <v>ACCEPTABLE</v>
      </c>
      <c r="J6147" s="33">
        <v>43881.427083333336</v>
      </c>
      <c r="K6147" s="33">
        <v>43881.438194444447</v>
      </c>
      <c r="L6147" s="51">
        <f t="shared" si="804"/>
        <v>1.1111111110949423E-2</v>
      </c>
      <c r="M6147" s="31" t="str">
        <f t="shared" si="805"/>
        <v>TRUE</v>
      </c>
      <c r="N6147" s="31" t="s">
        <v>41</v>
      </c>
      <c r="O6147" s="29" t="s">
        <v>2381</v>
      </c>
      <c r="P6147"/>
      <c r="Q6147"/>
      <c r="R6147"/>
      <c r="S6147"/>
      <c r="T6147"/>
      <c r="U6147"/>
      <c r="V6147"/>
      <c r="W6147"/>
    </row>
    <row r="6148" spans="1:23" ht="27" customHeight="1" thickBot="1" x14ac:dyDescent="0.3">
      <c r="A6148" s="97">
        <v>21473</v>
      </c>
      <c r="B6148" s="74">
        <v>6457</v>
      </c>
      <c r="C6148" s="75" t="s">
        <v>2372</v>
      </c>
      <c r="D6148" s="76">
        <v>43881.46875</v>
      </c>
      <c r="E6148" s="74" t="s">
        <v>39</v>
      </c>
      <c r="F6148" s="33">
        <v>43881.256249999999</v>
      </c>
      <c r="G6148" s="51">
        <f t="shared" si="794"/>
        <v>0.21250000000145519</v>
      </c>
      <c r="H6148" s="31" t="str">
        <f t="shared" si="795"/>
        <v>ACCEPTABLE</v>
      </c>
      <c r="J6148" s="33">
        <v>43881.451388888891</v>
      </c>
      <c r="K6148" s="33">
        <v>43881.462500000001</v>
      </c>
      <c r="L6148" s="51">
        <f t="shared" si="804"/>
        <v>1.1111111110949423E-2</v>
      </c>
      <c r="M6148" s="31" t="str">
        <f t="shared" si="805"/>
        <v>TRUE</v>
      </c>
      <c r="N6148" s="31" t="s">
        <v>39</v>
      </c>
      <c r="O6148" s="29" t="s">
        <v>2381</v>
      </c>
      <c r="P6148"/>
      <c r="Q6148"/>
      <c r="R6148"/>
      <c r="S6148"/>
      <c r="T6148"/>
      <c r="U6148"/>
      <c r="V6148"/>
      <c r="W6148"/>
    </row>
    <row r="6149" spans="1:23" ht="27" customHeight="1" thickBot="1" x14ac:dyDescent="0.3">
      <c r="A6149" s="98">
        <v>21472</v>
      </c>
      <c r="B6149" s="78">
        <v>6458</v>
      </c>
      <c r="C6149" s="79" t="s">
        <v>51</v>
      </c>
      <c r="D6149" s="80">
        <v>43882.256944444445</v>
      </c>
      <c r="E6149" s="78" t="s">
        <v>41</v>
      </c>
      <c r="F6149" s="33">
        <v>43881.748611111114</v>
      </c>
      <c r="G6149" s="51">
        <f t="shared" si="794"/>
        <v>0.50833333333139308</v>
      </c>
      <c r="H6149" s="31" t="str">
        <f t="shared" si="795"/>
        <v>ACCEPTABLE</v>
      </c>
      <c r="J6149" s="33">
        <v>43882.256944444445</v>
      </c>
      <c r="K6149" s="33">
        <v>43882.26666666667</v>
      </c>
      <c r="L6149" s="51">
        <f t="shared" si="804"/>
        <v>9.7222222248092294E-3</v>
      </c>
      <c r="M6149" s="31" t="str">
        <f t="shared" si="805"/>
        <v>TRUE</v>
      </c>
      <c r="N6149" s="31" t="s">
        <v>41</v>
      </c>
      <c r="O6149" s="29" t="s">
        <v>1385</v>
      </c>
      <c r="P6149"/>
      <c r="Q6149"/>
      <c r="R6149"/>
      <c r="S6149"/>
      <c r="T6149"/>
      <c r="U6149"/>
      <c r="V6149"/>
      <c r="W6149"/>
    </row>
    <row r="6150" spans="1:23" ht="27" customHeight="1" thickBot="1" x14ac:dyDescent="0.3">
      <c r="A6150" s="98">
        <v>21472</v>
      </c>
      <c r="B6150" s="78">
        <v>6459</v>
      </c>
      <c r="C6150" s="79" t="s">
        <v>1997</v>
      </c>
      <c r="D6150" s="80">
        <v>43882.284722222219</v>
      </c>
      <c r="E6150" s="78" t="s">
        <v>39</v>
      </c>
      <c r="F6150" s="33">
        <v>43881.748611111114</v>
      </c>
      <c r="G6150" s="51">
        <f t="shared" si="794"/>
        <v>0.53611111110512866</v>
      </c>
      <c r="H6150" s="31" t="str">
        <f t="shared" si="795"/>
        <v>ACCEPTABLE</v>
      </c>
      <c r="J6150" s="33">
        <v>43882.286111111112</v>
      </c>
      <c r="K6150" s="33">
        <v>43882.29583333333</v>
      </c>
      <c r="L6150" s="51">
        <f t="shared" si="804"/>
        <v>9.7222222175332718E-3</v>
      </c>
      <c r="M6150" s="31" t="str">
        <f t="shared" si="805"/>
        <v>TRUE</v>
      </c>
      <c r="N6150" s="31" t="s">
        <v>39</v>
      </c>
      <c r="O6150" s="29" t="s">
        <v>2712</v>
      </c>
      <c r="P6150"/>
      <c r="Q6150"/>
      <c r="R6150"/>
      <c r="S6150"/>
      <c r="T6150"/>
      <c r="U6150"/>
      <c r="V6150"/>
      <c r="W6150"/>
    </row>
    <row r="6151" spans="1:23" ht="27" customHeight="1" thickBot="1" x14ac:dyDescent="0.3">
      <c r="A6151" s="98">
        <v>21474</v>
      </c>
      <c r="B6151" s="78">
        <v>6460</v>
      </c>
      <c r="C6151" s="79" t="s">
        <v>2372</v>
      </c>
      <c r="D6151" s="80">
        <v>43882.350694444445</v>
      </c>
      <c r="E6151" s="78" t="s">
        <v>41</v>
      </c>
      <c r="F6151" s="33">
        <v>43882.216666666667</v>
      </c>
      <c r="G6151" s="51">
        <f t="shared" si="794"/>
        <v>0.13402777777810115</v>
      </c>
      <c r="H6151" s="31" t="str">
        <f t="shared" si="795"/>
        <v>ACCEPTABLE</v>
      </c>
      <c r="J6151" s="33">
        <v>43882.331944444442</v>
      </c>
      <c r="K6151" s="33">
        <v>43882.34097222222</v>
      </c>
      <c r="L6151" s="51">
        <f t="shared" si="804"/>
        <v>9.0277777781011537E-3</v>
      </c>
      <c r="M6151" s="31" t="str">
        <f t="shared" si="805"/>
        <v>TRUE</v>
      </c>
      <c r="N6151" s="31" t="s">
        <v>41</v>
      </c>
      <c r="O6151" s="29" t="s">
        <v>757</v>
      </c>
      <c r="P6151"/>
      <c r="Q6151"/>
      <c r="R6151"/>
      <c r="S6151"/>
      <c r="T6151"/>
      <c r="U6151"/>
      <c r="V6151"/>
      <c r="W6151"/>
    </row>
    <row r="6152" spans="1:23" ht="27" customHeight="1" thickBot="1" x14ac:dyDescent="0.3">
      <c r="A6152" s="98">
        <v>21474</v>
      </c>
      <c r="B6152" s="78">
        <v>6461</v>
      </c>
      <c r="C6152" s="79" t="s">
        <v>43</v>
      </c>
      <c r="D6152" s="80">
        <v>43882.385416666664</v>
      </c>
      <c r="E6152" s="78" t="s">
        <v>39</v>
      </c>
      <c r="F6152" s="33">
        <v>43882.216666666667</v>
      </c>
      <c r="G6152" s="51">
        <f t="shared" si="794"/>
        <v>0.16874999999708962</v>
      </c>
      <c r="H6152" s="31" t="str">
        <f t="shared" si="795"/>
        <v>ACCEPTABLE</v>
      </c>
      <c r="J6152" s="33">
        <v>43882.371527777781</v>
      </c>
      <c r="K6152" s="33">
        <v>43882.381944444445</v>
      </c>
      <c r="L6152" s="51">
        <f t="shared" si="804"/>
        <v>1.0416666664241347E-2</v>
      </c>
      <c r="M6152" s="31" t="str">
        <f t="shared" si="805"/>
        <v>TRUE</v>
      </c>
      <c r="N6152" s="31" t="s">
        <v>39</v>
      </c>
      <c r="O6152" s="29" t="s">
        <v>54</v>
      </c>
      <c r="P6152"/>
      <c r="Q6152"/>
      <c r="R6152"/>
      <c r="S6152"/>
      <c r="T6152"/>
      <c r="U6152"/>
      <c r="V6152"/>
      <c r="W6152"/>
    </row>
    <row r="6153" spans="1:23" ht="27" customHeight="1" thickBot="1" x14ac:dyDescent="0.3">
      <c r="A6153" s="97">
        <v>21475</v>
      </c>
      <c r="B6153" s="74">
        <v>6462</v>
      </c>
      <c r="C6153" s="75" t="s">
        <v>2372</v>
      </c>
      <c r="D6153" s="76">
        <v>43882.840277777781</v>
      </c>
      <c r="E6153" s="74" t="s">
        <v>41</v>
      </c>
      <c r="F6153" s="33">
        <v>43882.719444444447</v>
      </c>
      <c r="G6153" s="51">
        <f t="shared" si="794"/>
        <v>0.12083333333430346</v>
      </c>
      <c r="H6153" s="31" t="str">
        <f t="shared" si="795"/>
        <v>ACCEPTABLE</v>
      </c>
      <c r="J6153" s="33">
        <v>43882.826388888891</v>
      </c>
      <c r="K6153" s="33">
        <v>43882.836805555555</v>
      </c>
      <c r="L6153" s="51">
        <f t="shared" ref="L6153:L6162" si="806">IF(OR(K6153="",J6153=""), "Incomplete Data", K6153-J6153)</f>
        <v>1.0416666664241347E-2</v>
      </c>
      <c r="M6153" s="31" t="str">
        <f t="shared" ref="M6153:M6162" si="807">_xlfn.IFS(OR(J6153=0,K6153=0,L6153=""), "Incomplete Data", OR(L6153&gt;$M$5,L6153&lt;-$M$5),"FALSE",  OR(L6153&lt;=$M$5,L6153&gt;-$M$5), "TRUE")</f>
        <v>TRUE</v>
      </c>
      <c r="N6153" s="31" t="s">
        <v>41</v>
      </c>
      <c r="O6153" s="29" t="s">
        <v>806</v>
      </c>
      <c r="P6153"/>
      <c r="Q6153"/>
      <c r="R6153"/>
      <c r="S6153"/>
      <c r="T6153"/>
      <c r="U6153"/>
      <c r="V6153"/>
      <c r="W6153"/>
    </row>
    <row r="6154" spans="1:23" ht="27" customHeight="1" thickBot="1" x14ac:dyDescent="0.3">
      <c r="A6154" s="97">
        <v>21475</v>
      </c>
      <c r="B6154" s="74">
        <v>6463</v>
      </c>
      <c r="C6154" s="75" t="s">
        <v>98</v>
      </c>
      <c r="D6154" s="76">
        <v>43882.871527777781</v>
      </c>
      <c r="E6154" s="74" t="s">
        <v>39</v>
      </c>
      <c r="F6154" s="33">
        <v>43882.719444444447</v>
      </c>
      <c r="G6154" s="51">
        <f t="shared" si="794"/>
        <v>0.15208333333430346</v>
      </c>
      <c r="H6154" s="31" t="str">
        <f t="shared" si="795"/>
        <v>ACCEPTABLE</v>
      </c>
      <c r="J6154" s="33">
        <v>43882.859027777777</v>
      </c>
      <c r="K6154" s="33">
        <v>43882.868055555555</v>
      </c>
      <c r="L6154" s="51">
        <f t="shared" si="806"/>
        <v>9.0277777781011537E-3</v>
      </c>
      <c r="M6154" s="31" t="str">
        <f t="shared" si="807"/>
        <v>TRUE</v>
      </c>
      <c r="N6154" s="31" t="s">
        <v>39</v>
      </c>
      <c r="O6154" s="29" t="s">
        <v>398</v>
      </c>
      <c r="P6154"/>
      <c r="Q6154"/>
      <c r="R6154"/>
      <c r="S6154"/>
      <c r="T6154"/>
      <c r="U6154"/>
      <c r="V6154"/>
      <c r="W6154"/>
    </row>
    <row r="6155" spans="1:23" ht="27" customHeight="1" thickBot="1" x14ac:dyDescent="0.3">
      <c r="A6155" s="98">
        <v>21474</v>
      </c>
      <c r="B6155" s="78">
        <v>6464</v>
      </c>
      <c r="C6155" s="79" t="s">
        <v>98</v>
      </c>
      <c r="D6155" s="80">
        <v>43883.381944444445</v>
      </c>
      <c r="E6155" s="78" t="s">
        <v>41</v>
      </c>
      <c r="F6155" s="33">
        <v>43883.262499999997</v>
      </c>
      <c r="G6155" s="51">
        <f t="shared" si="794"/>
        <v>0.11944444444816327</v>
      </c>
      <c r="H6155" s="31" t="str">
        <f t="shared" si="795"/>
        <v>ACCEPTABLE</v>
      </c>
      <c r="J6155" s="33">
        <v>43883.37222222222</v>
      </c>
      <c r="K6155" s="33">
        <v>43883.381249999999</v>
      </c>
      <c r="L6155" s="51">
        <f t="shared" si="806"/>
        <v>9.0277777781011537E-3</v>
      </c>
      <c r="M6155" s="31" t="str">
        <f t="shared" si="807"/>
        <v>TRUE</v>
      </c>
      <c r="N6155" s="31" t="s">
        <v>41</v>
      </c>
      <c r="O6155" s="29" t="s">
        <v>44</v>
      </c>
      <c r="P6155"/>
      <c r="Q6155"/>
      <c r="R6155"/>
      <c r="S6155"/>
      <c r="T6155"/>
      <c r="U6155"/>
      <c r="V6155"/>
      <c r="W6155"/>
    </row>
    <row r="6156" spans="1:23" ht="27" customHeight="1" thickBot="1" x14ac:dyDescent="0.3">
      <c r="A6156" s="97">
        <v>21474</v>
      </c>
      <c r="B6156" s="74">
        <v>6465</v>
      </c>
      <c r="C6156" s="75" t="s">
        <v>2372</v>
      </c>
      <c r="D6156" s="76">
        <v>43883.409722222219</v>
      </c>
      <c r="E6156" s="74" t="s">
        <v>39</v>
      </c>
      <c r="F6156" s="33">
        <v>43883.262499999997</v>
      </c>
      <c r="G6156" s="51">
        <f t="shared" si="794"/>
        <v>0.14722222222189885</v>
      </c>
      <c r="H6156" s="31" t="str">
        <f t="shared" si="795"/>
        <v>ACCEPTABLE</v>
      </c>
      <c r="J6156" s="33">
        <v>43883.393055555556</v>
      </c>
      <c r="K6156" s="33">
        <v>43883.404166666667</v>
      </c>
      <c r="L6156" s="51">
        <f t="shared" si="806"/>
        <v>1.1111111110949423E-2</v>
      </c>
      <c r="M6156" s="31" t="str">
        <f t="shared" si="807"/>
        <v>TRUE</v>
      </c>
      <c r="N6156" s="31" t="s">
        <v>39</v>
      </c>
      <c r="O6156" s="29" t="s">
        <v>166</v>
      </c>
      <c r="P6156"/>
      <c r="Q6156"/>
      <c r="R6156"/>
      <c r="S6156"/>
      <c r="T6156"/>
      <c r="U6156"/>
      <c r="V6156"/>
      <c r="W6156"/>
    </row>
    <row r="6157" spans="1:23" ht="27" customHeight="1" thickBot="1" x14ac:dyDescent="0.3">
      <c r="A6157" s="97">
        <v>21476</v>
      </c>
      <c r="B6157" s="74">
        <v>6466</v>
      </c>
      <c r="C6157" s="75" t="s">
        <v>1997</v>
      </c>
      <c r="D6157" s="76">
        <v>43883.444444444445</v>
      </c>
      <c r="E6157" s="74" t="s">
        <v>41</v>
      </c>
      <c r="F6157" s="33">
        <v>43883.262499999997</v>
      </c>
      <c r="G6157" s="51">
        <f t="shared" si="794"/>
        <v>0.18194444444816327</v>
      </c>
      <c r="H6157" s="31" t="str">
        <f t="shared" si="795"/>
        <v>ACCEPTABLE</v>
      </c>
      <c r="J6157" s="33">
        <v>43883.436805555553</v>
      </c>
      <c r="K6157" s="33">
        <v>43883.45</v>
      </c>
      <c r="L6157" s="51">
        <f t="shared" si="806"/>
        <v>1.3194444443797693E-2</v>
      </c>
      <c r="M6157" s="31" t="str">
        <f t="shared" si="807"/>
        <v>TRUE</v>
      </c>
      <c r="N6157" s="31" t="s">
        <v>41</v>
      </c>
      <c r="O6157" s="29" t="s">
        <v>2713</v>
      </c>
      <c r="P6157"/>
      <c r="Q6157"/>
      <c r="R6157"/>
      <c r="S6157"/>
      <c r="T6157"/>
      <c r="U6157"/>
      <c r="V6157"/>
      <c r="W6157"/>
    </row>
    <row r="6158" spans="1:23" ht="27" customHeight="1" thickBot="1" x14ac:dyDescent="0.3">
      <c r="A6158" s="97">
        <v>21476</v>
      </c>
      <c r="B6158" s="74">
        <v>6467</v>
      </c>
      <c r="C6158" s="75" t="s">
        <v>2546</v>
      </c>
      <c r="D6158" s="76">
        <v>43883.479166666664</v>
      </c>
      <c r="E6158" s="74" t="s">
        <v>2341</v>
      </c>
      <c r="F6158" s="33">
        <v>43883.262499999997</v>
      </c>
      <c r="G6158" s="51">
        <f t="shared" si="794"/>
        <v>0.21666666666715173</v>
      </c>
      <c r="H6158" s="31" t="str">
        <f t="shared" si="795"/>
        <v>ACCEPTABLE</v>
      </c>
      <c r="I6158" s="184" t="s">
        <v>2714</v>
      </c>
      <c r="J6158" s="33">
        <v>43883.478472222225</v>
      </c>
      <c r="K6158" s="33">
        <v>43883.487500000003</v>
      </c>
      <c r="L6158" s="51">
        <f t="shared" si="806"/>
        <v>9.0277777781011537E-3</v>
      </c>
      <c r="M6158" s="31" t="str">
        <f t="shared" si="807"/>
        <v>TRUE</v>
      </c>
      <c r="N6158" s="31" t="s">
        <v>39</v>
      </c>
      <c r="O6158" s="29" t="s">
        <v>2715</v>
      </c>
      <c r="P6158"/>
      <c r="Q6158"/>
      <c r="R6158"/>
      <c r="S6158"/>
      <c r="T6158"/>
      <c r="U6158"/>
      <c r="V6158"/>
      <c r="W6158"/>
    </row>
    <row r="6159" spans="1:23" ht="27" customHeight="1" thickBot="1" x14ac:dyDescent="0.3">
      <c r="A6159" s="97">
        <v>21475</v>
      </c>
      <c r="B6159" s="74">
        <v>6468</v>
      </c>
      <c r="C6159" s="75" t="s">
        <v>98</v>
      </c>
      <c r="D6159" s="76">
        <v>43883.53125</v>
      </c>
      <c r="E6159" s="74" t="s">
        <v>39</v>
      </c>
      <c r="F6159" s="33">
        <v>43883.262499999997</v>
      </c>
      <c r="G6159" s="51">
        <f t="shared" si="794"/>
        <v>0.26875000000291038</v>
      </c>
      <c r="H6159" s="31" t="str">
        <f t="shared" si="795"/>
        <v>ACCEPTABLE</v>
      </c>
      <c r="J6159" s="33">
        <v>43883.521527777775</v>
      </c>
      <c r="K6159" s="33">
        <v>43883.529166666667</v>
      </c>
      <c r="L6159" s="51">
        <f t="shared" si="806"/>
        <v>7.6388888919609599E-3</v>
      </c>
      <c r="M6159" s="31" t="str">
        <f t="shared" si="807"/>
        <v>TRUE</v>
      </c>
      <c r="N6159" s="31" t="s">
        <v>39</v>
      </c>
      <c r="O6159" s="29" t="s">
        <v>1767</v>
      </c>
      <c r="P6159"/>
      <c r="Q6159"/>
      <c r="R6159"/>
      <c r="S6159"/>
      <c r="T6159"/>
      <c r="U6159"/>
      <c r="V6159"/>
      <c r="W6159"/>
    </row>
    <row r="6160" spans="1:23" ht="27" customHeight="1" thickBot="1" x14ac:dyDescent="0.3">
      <c r="A6160" s="97">
        <v>21475</v>
      </c>
      <c r="B6160" s="74">
        <v>6469</v>
      </c>
      <c r="C6160" s="75" t="s">
        <v>98</v>
      </c>
      <c r="D6160" s="76">
        <v>43884.111111111109</v>
      </c>
      <c r="E6160" s="74" t="s">
        <v>41</v>
      </c>
      <c r="F6160" s="33">
        <v>43883.714583333334</v>
      </c>
      <c r="G6160" s="51">
        <f t="shared" si="794"/>
        <v>0.39652777777519077</v>
      </c>
      <c r="H6160" s="31" t="str">
        <f t="shared" si="795"/>
        <v>ACCEPTABLE</v>
      </c>
      <c r="J6160" s="33">
        <v>43884.120138888888</v>
      </c>
      <c r="K6160" s="33">
        <v>43884.129166666666</v>
      </c>
      <c r="L6160" s="51">
        <f t="shared" si="806"/>
        <v>9.0277777781011537E-3</v>
      </c>
      <c r="M6160" s="31" t="str">
        <f t="shared" si="807"/>
        <v>TRUE</v>
      </c>
      <c r="N6160" s="31" t="s">
        <v>41</v>
      </c>
      <c r="O6160" s="29" t="s">
        <v>398</v>
      </c>
      <c r="P6160"/>
      <c r="Q6160"/>
      <c r="R6160"/>
      <c r="S6160"/>
      <c r="T6160"/>
      <c r="U6160"/>
      <c r="V6160"/>
      <c r="W6160"/>
    </row>
    <row r="6161" spans="1:23" ht="27" customHeight="1" thickBot="1" x14ac:dyDescent="0.3">
      <c r="A6161" s="97">
        <v>21475</v>
      </c>
      <c r="B6161" s="74">
        <v>6470</v>
      </c>
      <c r="C6161" s="75" t="s">
        <v>2314</v>
      </c>
      <c r="D6161" s="76">
        <v>43884.138888888891</v>
      </c>
      <c r="E6161" s="74" t="s">
        <v>39</v>
      </c>
      <c r="F6161" s="33">
        <v>43883.714583333334</v>
      </c>
      <c r="G6161" s="51">
        <f t="shared" si="794"/>
        <v>0.42430555555620231</v>
      </c>
      <c r="H6161" s="31" t="str">
        <f t="shared" si="795"/>
        <v>ACCEPTABLE</v>
      </c>
      <c r="J6161" s="33">
        <v>43884.151388888888</v>
      </c>
      <c r="K6161" s="33">
        <v>43884.163194444445</v>
      </c>
      <c r="L6161" s="51">
        <f t="shared" si="806"/>
        <v>1.1805555557657499E-2</v>
      </c>
      <c r="M6161" s="31" t="str">
        <f t="shared" si="807"/>
        <v>TRUE</v>
      </c>
      <c r="N6161" s="31" t="s">
        <v>39</v>
      </c>
      <c r="O6161" s="29" t="s">
        <v>806</v>
      </c>
      <c r="P6161"/>
      <c r="Q6161"/>
      <c r="R6161"/>
      <c r="S6161"/>
      <c r="T6161"/>
      <c r="U6161"/>
      <c r="V6161"/>
      <c r="W6161"/>
    </row>
    <row r="6162" spans="1:23" ht="27" customHeight="1" thickBot="1" x14ac:dyDescent="0.3">
      <c r="A6162" s="98">
        <v>21476</v>
      </c>
      <c r="B6162" s="78">
        <v>6471</v>
      </c>
      <c r="C6162" s="79" t="s">
        <v>68</v>
      </c>
      <c r="D6162" s="80">
        <v>43884.256944444445</v>
      </c>
      <c r="E6162" s="78" t="s">
        <v>41</v>
      </c>
      <c r="F6162" s="33">
        <v>43883.714583333334</v>
      </c>
      <c r="G6162" s="51">
        <f t="shared" si="794"/>
        <v>0.54236111111094942</v>
      </c>
      <c r="H6162" s="31" t="str">
        <f t="shared" si="795"/>
        <v>ACCEPTABLE</v>
      </c>
      <c r="J6162" s="33">
        <v>43884.259027777778</v>
      </c>
      <c r="K6162" s="33">
        <v>43884.268750000003</v>
      </c>
      <c r="L6162" s="51">
        <f t="shared" si="806"/>
        <v>9.7222222248092294E-3</v>
      </c>
      <c r="M6162" s="31" t="str">
        <f t="shared" si="807"/>
        <v>TRUE</v>
      </c>
      <c r="N6162" s="31" t="s">
        <v>41</v>
      </c>
      <c r="O6162" s="29" t="s">
        <v>446</v>
      </c>
      <c r="P6162"/>
      <c r="Q6162"/>
      <c r="R6162"/>
      <c r="S6162"/>
      <c r="T6162"/>
      <c r="U6162"/>
      <c r="V6162"/>
      <c r="W6162"/>
    </row>
    <row r="6163" spans="1:23" ht="27" customHeight="1" thickBot="1" x14ac:dyDescent="0.3">
      <c r="A6163" s="98">
        <v>21476</v>
      </c>
      <c r="B6163" s="78">
        <v>6472</v>
      </c>
      <c r="C6163" s="79" t="s">
        <v>1997</v>
      </c>
      <c r="D6163" s="80">
        <v>43884.284722222219</v>
      </c>
      <c r="E6163" s="78" t="s">
        <v>39</v>
      </c>
      <c r="F6163" s="33">
        <v>43883.714583333334</v>
      </c>
      <c r="G6163" s="51">
        <f t="shared" si="794"/>
        <v>0.570138888884685</v>
      </c>
      <c r="H6163" s="31" t="str">
        <f t="shared" si="795"/>
        <v>ACCEPTABLE</v>
      </c>
      <c r="J6163" s="33">
        <v>43884.289583333331</v>
      </c>
      <c r="K6163" s="33">
        <v>43884.302083333336</v>
      </c>
      <c r="L6163" s="51">
        <f t="shared" ref="L6163:L6169" si="808">IF(OR(K6163="",J6163=""), "Incomplete Data", K6163-J6163)</f>
        <v>1.2500000004365575E-2</v>
      </c>
      <c r="M6163" s="31" t="str">
        <f t="shared" ref="M6163:M6169" si="809">_xlfn.IFS(OR(J6163=0,K6163=0,L6163=""), "Incomplete Data", OR(L6163&gt;$M$5,L6163&lt;-$M$5),"FALSE",  OR(L6163&lt;=$M$5,L6163&gt;-$M$5), "TRUE")</f>
        <v>TRUE</v>
      </c>
      <c r="N6163" s="31" t="s">
        <v>39</v>
      </c>
      <c r="O6163" s="29" t="s">
        <v>1475</v>
      </c>
      <c r="P6163"/>
      <c r="Q6163"/>
      <c r="R6163"/>
      <c r="S6163"/>
      <c r="T6163"/>
      <c r="U6163"/>
      <c r="V6163"/>
      <c r="W6163"/>
    </row>
    <row r="6164" spans="1:23" ht="27" customHeight="1" thickBot="1" x14ac:dyDescent="0.3">
      <c r="A6164" s="97">
        <v>21477</v>
      </c>
      <c r="B6164" s="74">
        <v>6473</v>
      </c>
      <c r="C6164" s="75" t="s">
        <v>2119</v>
      </c>
      <c r="D6164" s="76">
        <v>43885.413194444445</v>
      </c>
      <c r="E6164" s="74" t="s">
        <v>41</v>
      </c>
      <c r="F6164" s="33">
        <v>43885.279166666667</v>
      </c>
      <c r="G6164" s="51">
        <f t="shared" si="794"/>
        <v>0.13402777777810115</v>
      </c>
      <c r="H6164" s="31" t="str">
        <f t="shared" si="795"/>
        <v>ACCEPTABLE</v>
      </c>
      <c r="J6164" s="33">
        <v>43885.40625</v>
      </c>
      <c r="K6164" s="33">
        <v>43885.418055555558</v>
      </c>
      <c r="L6164" s="51">
        <f t="shared" si="808"/>
        <v>1.1805555557657499E-2</v>
      </c>
      <c r="M6164" s="31" t="str">
        <f t="shared" si="809"/>
        <v>TRUE</v>
      </c>
      <c r="N6164" s="31" t="s">
        <v>41</v>
      </c>
      <c r="O6164" s="29" t="s">
        <v>1835</v>
      </c>
      <c r="P6164"/>
      <c r="Q6164"/>
      <c r="R6164"/>
      <c r="S6164"/>
      <c r="T6164"/>
      <c r="U6164"/>
      <c r="V6164"/>
      <c r="W6164"/>
    </row>
    <row r="6165" spans="1:23" ht="27" customHeight="1" thickBot="1" x14ac:dyDescent="0.3">
      <c r="A6165" s="97">
        <v>21477</v>
      </c>
      <c r="B6165" s="74">
        <v>6474</v>
      </c>
      <c r="C6165" s="75" t="s">
        <v>99</v>
      </c>
      <c r="D6165" s="76">
        <v>43885.447916666664</v>
      </c>
      <c r="E6165" s="74" t="s">
        <v>39</v>
      </c>
      <c r="F6165" s="33">
        <v>43885.279166666667</v>
      </c>
      <c r="G6165" s="51">
        <f t="shared" ref="G6165:G6214" si="810">IF(D6165="","",D6165-F6165)</f>
        <v>0.16874999999708962</v>
      </c>
      <c r="H6165" s="31" t="str">
        <f t="shared" ref="H6165:H6214" si="811">IF(D6165-F6165&lt;0,"TOO LATE",IF(G6165="","",IF(OR(DAY(D6165-F6165)&gt;1,AND(HOUR(D6165-F6165)&gt;HOUR("0:59"),(SIGN(D6165-F6165)=1))),"ACCEPTABLE","TOO LATE")))</f>
        <v>ACCEPTABLE</v>
      </c>
      <c r="J6165" s="33">
        <v>43885.444444444445</v>
      </c>
      <c r="K6165" s="33">
        <v>43885.45208333333</v>
      </c>
      <c r="L6165" s="51">
        <f t="shared" si="808"/>
        <v>7.6388888846850023E-3</v>
      </c>
      <c r="M6165" s="31" t="str">
        <f t="shared" si="809"/>
        <v>TRUE</v>
      </c>
      <c r="N6165" s="31" t="s">
        <v>39</v>
      </c>
      <c r="O6165" s="29" t="s">
        <v>633</v>
      </c>
      <c r="P6165"/>
      <c r="Q6165"/>
      <c r="R6165"/>
      <c r="S6165"/>
      <c r="T6165"/>
      <c r="U6165"/>
      <c r="V6165"/>
      <c r="W6165"/>
    </row>
    <row r="6166" spans="1:23" ht="27" customHeight="1" thickBot="1" x14ac:dyDescent="0.3">
      <c r="A6166" s="97">
        <v>21478</v>
      </c>
      <c r="B6166" s="74">
        <v>6475</v>
      </c>
      <c r="C6166" s="75" t="s">
        <v>2372</v>
      </c>
      <c r="D6166" s="76">
        <v>43885.506944444445</v>
      </c>
      <c r="E6166" s="74" t="s">
        <v>41</v>
      </c>
      <c r="F6166" s="33">
        <v>43885.279166666667</v>
      </c>
      <c r="G6166" s="51">
        <f t="shared" si="810"/>
        <v>0.22777777777810115</v>
      </c>
      <c r="H6166" s="31" t="str">
        <f t="shared" si="811"/>
        <v>ACCEPTABLE</v>
      </c>
      <c r="J6166" s="33">
        <v>43885.475694444445</v>
      </c>
      <c r="K6166" s="33">
        <v>43885.48541666667</v>
      </c>
      <c r="L6166" s="51">
        <f t="shared" si="808"/>
        <v>9.7222222248092294E-3</v>
      </c>
      <c r="M6166" s="31" t="str">
        <f t="shared" si="809"/>
        <v>TRUE</v>
      </c>
      <c r="N6166" s="31" t="s">
        <v>41</v>
      </c>
      <c r="O6166" s="29" t="s">
        <v>2716</v>
      </c>
      <c r="P6166"/>
      <c r="Q6166"/>
      <c r="R6166"/>
      <c r="S6166"/>
      <c r="T6166"/>
      <c r="U6166"/>
      <c r="V6166"/>
      <c r="W6166"/>
    </row>
    <row r="6167" spans="1:23" ht="27" customHeight="1" thickBot="1" x14ac:dyDescent="0.3">
      <c r="A6167" s="97">
        <v>21478</v>
      </c>
      <c r="B6167" s="74">
        <v>6476</v>
      </c>
      <c r="C6167" s="75" t="s">
        <v>2592</v>
      </c>
      <c r="D6167" s="76">
        <v>43885.53125</v>
      </c>
      <c r="E6167" s="74" t="s">
        <v>39</v>
      </c>
      <c r="F6167" s="33">
        <v>43885.279166666667</v>
      </c>
      <c r="G6167" s="51">
        <f t="shared" si="810"/>
        <v>0.25208333333284827</v>
      </c>
      <c r="H6167" s="31" t="str">
        <f t="shared" si="811"/>
        <v>ACCEPTABLE</v>
      </c>
      <c r="J6167" s="33">
        <v>43885.496527777781</v>
      </c>
      <c r="K6167" s="33">
        <v>43885.506944444445</v>
      </c>
      <c r="L6167" s="51">
        <f t="shared" si="808"/>
        <v>1.0416666664241347E-2</v>
      </c>
      <c r="M6167" s="31" t="str">
        <f t="shared" si="809"/>
        <v>TRUE</v>
      </c>
      <c r="N6167" s="31" t="s">
        <v>39</v>
      </c>
      <c r="O6167" s="29" t="s">
        <v>2716</v>
      </c>
      <c r="P6167"/>
      <c r="Q6167"/>
      <c r="R6167"/>
      <c r="S6167"/>
      <c r="T6167"/>
      <c r="U6167"/>
      <c r="V6167"/>
      <c r="W6167"/>
    </row>
    <row r="6168" spans="1:23" ht="27" customHeight="1" thickBot="1" x14ac:dyDescent="0.3">
      <c r="A6168" s="97">
        <v>21479</v>
      </c>
      <c r="B6168" s="74">
        <v>6477</v>
      </c>
      <c r="C6168" s="75" t="s">
        <v>2592</v>
      </c>
      <c r="D6168" s="76">
        <v>43886.4375</v>
      </c>
      <c r="E6168" s="74" t="s">
        <v>41</v>
      </c>
      <c r="F6168" s="33">
        <v>43886.268750000003</v>
      </c>
      <c r="G6168" s="51">
        <f t="shared" si="810"/>
        <v>0.16874999999708962</v>
      </c>
      <c r="H6168" s="31" t="str">
        <f t="shared" si="811"/>
        <v>ACCEPTABLE</v>
      </c>
      <c r="J6168" s="33">
        <v>43886.412499999999</v>
      </c>
      <c r="K6168" s="33">
        <v>43886.423611111109</v>
      </c>
      <c r="L6168" s="51">
        <f t="shared" si="808"/>
        <v>1.1111111110949423E-2</v>
      </c>
      <c r="M6168" s="31" t="str">
        <f t="shared" si="809"/>
        <v>TRUE</v>
      </c>
      <c r="N6168" s="31" t="s">
        <v>41</v>
      </c>
      <c r="O6168" s="29" t="s">
        <v>1962</v>
      </c>
      <c r="P6168"/>
      <c r="Q6168"/>
      <c r="R6168"/>
      <c r="S6168"/>
      <c r="T6168"/>
      <c r="U6168"/>
      <c r="V6168"/>
      <c r="W6168"/>
    </row>
    <row r="6169" spans="1:23" ht="27" customHeight="1" thickBot="1" x14ac:dyDescent="0.3">
      <c r="A6169" s="97">
        <v>21479</v>
      </c>
      <c r="B6169" s="74">
        <v>6478</v>
      </c>
      <c r="C6169" s="75" t="s">
        <v>2592</v>
      </c>
      <c r="D6169" s="76">
        <v>43886.454861111109</v>
      </c>
      <c r="E6169" s="74" t="s">
        <v>39</v>
      </c>
      <c r="F6169" s="33">
        <v>43886.268750000003</v>
      </c>
      <c r="G6169" s="51">
        <f t="shared" si="810"/>
        <v>0.18611111110658385</v>
      </c>
      <c r="H6169" s="31" t="str">
        <f t="shared" si="811"/>
        <v>ACCEPTABLE</v>
      </c>
      <c r="J6169" s="33">
        <v>43886.4375</v>
      </c>
      <c r="K6169" s="33">
        <v>43886.45</v>
      </c>
      <c r="L6169" s="51">
        <f t="shared" si="808"/>
        <v>1.2499999997089617E-2</v>
      </c>
      <c r="M6169" s="31" t="str">
        <f t="shared" si="809"/>
        <v>TRUE</v>
      </c>
      <c r="N6169" s="31" t="s">
        <v>39</v>
      </c>
      <c r="O6169" s="29" t="s">
        <v>1962</v>
      </c>
      <c r="P6169"/>
      <c r="Q6169"/>
      <c r="R6169"/>
      <c r="S6169"/>
      <c r="T6169"/>
      <c r="U6169"/>
      <c r="V6169"/>
      <c r="W6169"/>
    </row>
    <row r="6170" spans="1:23" ht="27" customHeight="1" thickBot="1" x14ac:dyDescent="0.3">
      <c r="A6170" s="98">
        <v>21477</v>
      </c>
      <c r="B6170" s="78">
        <v>6479</v>
      </c>
      <c r="C6170" s="79" t="s">
        <v>51</v>
      </c>
      <c r="D6170" s="80">
        <v>43887.340277777781</v>
      </c>
      <c r="E6170" s="78" t="s">
        <v>41</v>
      </c>
      <c r="F6170" s="33">
        <v>43887.293055555558</v>
      </c>
      <c r="G6170" s="51">
        <f t="shared" si="810"/>
        <v>4.7222222223354038E-2</v>
      </c>
      <c r="H6170" s="31" t="str">
        <f t="shared" si="811"/>
        <v>ACCEPTABLE</v>
      </c>
      <c r="J6170" s="33">
        <v>43887.338194444441</v>
      </c>
      <c r="K6170" s="33">
        <v>43887.347222222219</v>
      </c>
      <c r="L6170" s="51">
        <f t="shared" ref="L6170:L6176" si="812">IF(OR(K6170="",J6170=""), "Incomplete Data", K6170-J6170)</f>
        <v>9.0277777781011537E-3</v>
      </c>
      <c r="M6170" s="31" t="str">
        <f t="shared" ref="M6170:M6176" si="813">_xlfn.IFS(OR(J6170=0,K6170=0,L6170=""), "Incomplete Data", OR(L6170&gt;$M$5,L6170&lt;-$M$5),"FALSE",  OR(L6170&lt;=$M$5,L6170&gt;-$M$5), "TRUE")</f>
        <v>TRUE</v>
      </c>
      <c r="N6170" s="31" t="s">
        <v>41</v>
      </c>
      <c r="O6170" s="29" t="s">
        <v>2717</v>
      </c>
      <c r="P6170"/>
      <c r="Q6170"/>
      <c r="R6170"/>
      <c r="S6170"/>
      <c r="T6170"/>
      <c r="U6170"/>
      <c r="V6170"/>
      <c r="W6170"/>
    </row>
    <row r="6171" spans="1:23" ht="27" customHeight="1" thickBot="1" x14ac:dyDescent="0.3">
      <c r="A6171" s="98">
        <v>21477</v>
      </c>
      <c r="B6171" s="78">
        <v>6480</v>
      </c>
      <c r="C6171" s="79" t="s">
        <v>1997</v>
      </c>
      <c r="D6171" s="80">
        <v>43887.368055555555</v>
      </c>
      <c r="E6171" s="78" t="s">
        <v>39</v>
      </c>
      <c r="F6171" s="33">
        <v>43887.293055555558</v>
      </c>
      <c r="G6171" s="51">
        <f t="shared" si="810"/>
        <v>7.4999999997089617E-2</v>
      </c>
      <c r="H6171" s="31" t="str">
        <f t="shared" si="811"/>
        <v>ACCEPTABLE</v>
      </c>
      <c r="J6171" s="33">
        <v>43887.373611111114</v>
      </c>
      <c r="K6171" s="33">
        <v>43887.385416666664</v>
      </c>
      <c r="L6171" s="51">
        <f t="shared" si="812"/>
        <v>1.1805555550381541E-2</v>
      </c>
      <c r="M6171" s="31" t="str">
        <f t="shared" si="813"/>
        <v>TRUE</v>
      </c>
      <c r="N6171" s="31" t="s">
        <v>39</v>
      </c>
      <c r="O6171" s="29" t="s">
        <v>2718</v>
      </c>
      <c r="P6171"/>
      <c r="Q6171"/>
      <c r="R6171"/>
      <c r="S6171"/>
      <c r="T6171"/>
      <c r="U6171"/>
      <c r="V6171"/>
      <c r="W6171"/>
    </row>
    <row r="6172" spans="1:23" ht="27" customHeight="1" thickBot="1" x14ac:dyDescent="0.3">
      <c r="A6172" s="98">
        <v>21480</v>
      </c>
      <c r="B6172" s="78">
        <v>6481</v>
      </c>
      <c r="C6172" s="79" t="s">
        <v>2314</v>
      </c>
      <c r="D6172" s="80">
        <v>43887.767361111109</v>
      </c>
      <c r="E6172" s="78" t="s">
        <v>41</v>
      </c>
      <c r="F6172" s="33">
        <v>43887.674305555556</v>
      </c>
      <c r="G6172" s="51">
        <f t="shared" si="810"/>
        <v>9.3055555553291924E-2</v>
      </c>
      <c r="H6172" s="31" t="str">
        <f t="shared" si="811"/>
        <v>ACCEPTABLE</v>
      </c>
      <c r="J6172" s="33">
        <v>43887.76458333333</v>
      </c>
      <c r="K6172" s="33">
        <v>43887.770833333336</v>
      </c>
      <c r="L6172" s="51">
        <f t="shared" si="812"/>
        <v>6.2500000058207661E-3</v>
      </c>
      <c r="M6172" s="31" t="str">
        <f t="shared" si="813"/>
        <v>TRUE</v>
      </c>
      <c r="N6172" s="31" t="s">
        <v>41</v>
      </c>
      <c r="O6172" s="29" t="s">
        <v>897</v>
      </c>
      <c r="P6172"/>
      <c r="Q6172"/>
      <c r="R6172"/>
      <c r="S6172"/>
      <c r="T6172"/>
      <c r="U6172"/>
      <c r="V6172"/>
      <c r="W6172"/>
    </row>
    <row r="6173" spans="1:23" ht="27" customHeight="1" thickBot="1" x14ac:dyDescent="0.3">
      <c r="A6173" s="97">
        <v>21480</v>
      </c>
      <c r="B6173" s="74">
        <v>6482</v>
      </c>
      <c r="C6173" s="75" t="s">
        <v>43</v>
      </c>
      <c r="D6173" s="76">
        <v>43887.802083333336</v>
      </c>
      <c r="E6173" s="74" t="s">
        <v>39</v>
      </c>
      <c r="F6173" s="33">
        <v>43887.674305555556</v>
      </c>
      <c r="G6173" s="51">
        <f t="shared" si="810"/>
        <v>0.12777777777955635</v>
      </c>
      <c r="H6173" s="31" t="str">
        <f t="shared" si="811"/>
        <v>ACCEPTABLE</v>
      </c>
      <c r="J6173" s="33">
        <v>43887.784722222219</v>
      </c>
      <c r="K6173" s="33">
        <v>43887.793749999997</v>
      </c>
      <c r="L6173" s="51">
        <f t="shared" si="812"/>
        <v>9.0277777781011537E-3</v>
      </c>
      <c r="M6173" s="31" t="str">
        <f t="shared" si="813"/>
        <v>TRUE</v>
      </c>
      <c r="N6173" s="31" t="s">
        <v>39</v>
      </c>
      <c r="O6173" s="29" t="s">
        <v>398</v>
      </c>
      <c r="P6173"/>
      <c r="Q6173"/>
      <c r="R6173"/>
      <c r="S6173"/>
      <c r="T6173"/>
      <c r="U6173"/>
      <c r="V6173"/>
      <c r="W6173"/>
    </row>
    <row r="6174" spans="1:23" ht="27" customHeight="1" thickBot="1" x14ac:dyDescent="0.3">
      <c r="A6174" s="97">
        <v>21481</v>
      </c>
      <c r="B6174" s="74">
        <v>6483</v>
      </c>
      <c r="C6174" s="75" t="s">
        <v>2314</v>
      </c>
      <c r="D6174" s="76">
        <v>43887.829861111109</v>
      </c>
      <c r="E6174" s="74" t="s">
        <v>41</v>
      </c>
      <c r="F6174" s="33">
        <v>43887.674305555556</v>
      </c>
      <c r="G6174" s="51">
        <f t="shared" si="810"/>
        <v>0.15555555555329192</v>
      </c>
      <c r="H6174" s="31" t="str">
        <f t="shared" si="811"/>
        <v>ACCEPTABLE</v>
      </c>
      <c r="J6174" s="33">
        <v>43887.807638888888</v>
      </c>
      <c r="K6174" s="33">
        <v>43887.818749999999</v>
      </c>
      <c r="L6174" s="51">
        <f t="shared" si="812"/>
        <v>1.1111111110949423E-2</v>
      </c>
      <c r="M6174" s="31" t="str">
        <f t="shared" si="813"/>
        <v>TRUE</v>
      </c>
      <c r="N6174" s="31" t="s">
        <v>41</v>
      </c>
      <c r="O6174" s="29" t="s">
        <v>2139</v>
      </c>
      <c r="P6174"/>
      <c r="Q6174"/>
      <c r="R6174"/>
      <c r="S6174"/>
      <c r="T6174"/>
      <c r="U6174"/>
      <c r="V6174"/>
      <c r="W6174"/>
    </row>
    <row r="6175" spans="1:23" ht="27" customHeight="1" thickBot="1" x14ac:dyDescent="0.3">
      <c r="A6175" s="97">
        <v>21481</v>
      </c>
      <c r="B6175" s="74">
        <v>6484</v>
      </c>
      <c r="C6175" s="75" t="s">
        <v>2314</v>
      </c>
      <c r="D6175" s="76">
        <v>43887.854166666664</v>
      </c>
      <c r="E6175" s="74" t="s">
        <v>39</v>
      </c>
      <c r="F6175" s="33">
        <v>43887.674305555556</v>
      </c>
      <c r="G6175" s="51">
        <f t="shared" si="810"/>
        <v>0.17986111110803904</v>
      </c>
      <c r="H6175" s="31" t="str">
        <f t="shared" si="811"/>
        <v>ACCEPTABLE</v>
      </c>
      <c r="J6175" s="33">
        <v>43887.830555555556</v>
      </c>
      <c r="K6175" s="33">
        <v>43887.844444444447</v>
      </c>
      <c r="L6175" s="51">
        <f t="shared" si="812"/>
        <v>1.3888888890505768E-2</v>
      </c>
      <c r="M6175" s="31" t="str">
        <f t="shared" si="813"/>
        <v>TRUE</v>
      </c>
      <c r="N6175" s="31" t="s">
        <v>39</v>
      </c>
      <c r="O6175" s="29" t="s">
        <v>1454</v>
      </c>
      <c r="P6175"/>
      <c r="Q6175"/>
      <c r="R6175"/>
      <c r="S6175"/>
      <c r="T6175"/>
      <c r="U6175"/>
      <c r="V6175"/>
      <c r="W6175"/>
    </row>
    <row r="6176" spans="1:23" ht="27" customHeight="1" thickBot="1" x14ac:dyDescent="0.3">
      <c r="A6176" s="98">
        <v>21480</v>
      </c>
      <c r="B6176" s="78">
        <v>6485</v>
      </c>
      <c r="C6176" s="79" t="s">
        <v>43</v>
      </c>
      <c r="D6176" s="80">
        <v>43889.319444444445</v>
      </c>
      <c r="E6176" s="78" t="s">
        <v>41</v>
      </c>
      <c r="F6176" s="33">
        <v>43889.275000000001</v>
      </c>
      <c r="G6176" s="51">
        <f t="shared" si="810"/>
        <v>4.4444444443797693E-2</v>
      </c>
      <c r="H6176" s="31" t="str">
        <f t="shared" si="811"/>
        <v>ACCEPTABLE</v>
      </c>
      <c r="J6176" s="33">
        <v>43889.322916666664</v>
      </c>
      <c r="K6176" s="33">
        <v>43889.340277777781</v>
      </c>
      <c r="L6176" s="51">
        <f t="shared" si="812"/>
        <v>1.7361111116770189E-2</v>
      </c>
      <c r="M6176" s="31" t="str">
        <f t="shared" si="813"/>
        <v>TRUE</v>
      </c>
      <c r="N6176" s="31" t="s">
        <v>41</v>
      </c>
      <c r="O6176" s="29" t="s">
        <v>398</v>
      </c>
      <c r="P6176"/>
      <c r="Q6176"/>
      <c r="R6176"/>
      <c r="S6176"/>
      <c r="T6176"/>
      <c r="U6176"/>
      <c r="V6176"/>
      <c r="W6176"/>
    </row>
    <row r="6177" spans="1:23" ht="27" customHeight="1" thickBot="1" x14ac:dyDescent="0.3">
      <c r="A6177" s="98">
        <v>21480</v>
      </c>
      <c r="B6177" s="78">
        <v>6486</v>
      </c>
      <c r="C6177" s="79" t="s">
        <v>2314</v>
      </c>
      <c r="D6177" s="80">
        <v>43889.347222222219</v>
      </c>
      <c r="E6177" s="78" t="s">
        <v>39</v>
      </c>
      <c r="F6177" s="33">
        <v>43889.275000000001</v>
      </c>
      <c r="G6177" s="51">
        <f t="shared" si="810"/>
        <v>7.2222222217533272E-2</v>
      </c>
      <c r="H6177" s="31" t="str">
        <f t="shared" si="811"/>
        <v>ACCEPTABLE</v>
      </c>
      <c r="J6177" s="33">
        <v>43889.352777777778</v>
      </c>
      <c r="K6177" s="33">
        <v>43889.363888888889</v>
      </c>
      <c r="L6177" s="51">
        <f t="shared" ref="L6177:L6186" si="814">IF(OR(K6177="",J6177=""), "Incomplete Data", K6177-J6177)</f>
        <v>1.1111111110949423E-2</v>
      </c>
      <c r="M6177" s="31" t="str">
        <f t="shared" ref="M6177:M6186" si="815">_xlfn.IFS(OR(J6177=0,K6177=0,L6177=""), "Incomplete Data", OR(L6177&gt;$M$5,L6177&lt;-$M$5),"FALSE",  OR(L6177&lt;=$M$5,L6177&gt;-$M$5), "TRUE")</f>
        <v>TRUE</v>
      </c>
      <c r="N6177" s="31" t="s">
        <v>39</v>
      </c>
      <c r="O6177" s="29" t="s">
        <v>1942</v>
      </c>
      <c r="P6177"/>
      <c r="Q6177"/>
      <c r="R6177"/>
      <c r="S6177"/>
      <c r="T6177"/>
      <c r="U6177"/>
      <c r="V6177"/>
      <c r="W6177"/>
    </row>
    <row r="6178" spans="1:23" ht="27" customHeight="1" thickBot="1" x14ac:dyDescent="0.3">
      <c r="A6178" s="97">
        <v>21482</v>
      </c>
      <c r="B6178" s="74">
        <v>6487</v>
      </c>
      <c r="C6178" s="75" t="s">
        <v>2641</v>
      </c>
      <c r="D6178" s="76">
        <v>43890.819444444445</v>
      </c>
      <c r="E6178" s="74" t="s">
        <v>41</v>
      </c>
      <c r="F6178" s="33">
        <v>43890.661111111112</v>
      </c>
      <c r="G6178" s="51">
        <f t="shared" si="810"/>
        <v>0.15833333333284827</v>
      </c>
      <c r="H6178" s="31" t="str">
        <f t="shared" si="811"/>
        <v>ACCEPTABLE</v>
      </c>
      <c r="J6178" s="33">
        <v>43890.804861111108</v>
      </c>
      <c r="K6178" s="33">
        <v>43890.814583333333</v>
      </c>
      <c r="L6178" s="51">
        <f t="shared" si="814"/>
        <v>9.7222222248092294E-3</v>
      </c>
      <c r="M6178" s="31" t="str">
        <f t="shared" si="815"/>
        <v>TRUE</v>
      </c>
      <c r="N6178" s="31" t="s">
        <v>41</v>
      </c>
      <c r="O6178" s="29" t="s">
        <v>1828</v>
      </c>
      <c r="P6178"/>
      <c r="Q6178"/>
      <c r="R6178"/>
      <c r="S6178"/>
      <c r="T6178"/>
      <c r="U6178"/>
      <c r="V6178"/>
      <c r="W6178"/>
    </row>
    <row r="6179" spans="1:23" ht="27" customHeight="1" thickBot="1" x14ac:dyDescent="0.3">
      <c r="A6179" s="97">
        <v>21482</v>
      </c>
      <c r="B6179" s="74">
        <v>6488</v>
      </c>
      <c r="C6179" s="75" t="s">
        <v>98</v>
      </c>
      <c r="D6179" s="76">
        <v>43890.847222222219</v>
      </c>
      <c r="E6179" s="74" t="s">
        <v>39</v>
      </c>
      <c r="F6179" s="33">
        <v>43890.661111111112</v>
      </c>
      <c r="G6179" s="51">
        <f t="shared" si="810"/>
        <v>0.18611111110658385</v>
      </c>
      <c r="H6179" s="31" t="str">
        <f t="shared" si="811"/>
        <v>ACCEPTABLE</v>
      </c>
      <c r="J6179" s="33">
        <v>43890.833333333336</v>
      </c>
      <c r="K6179" s="33">
        <v>43890.842361111114</v>
      </c>
      <c r="L6179" s="51">
        <f t="shared" si="814"/>
        <v>9.0277777781011537E-3</v>
      </c>
      <c r="M6179" s="31" t="str">
        <f t="shared" si="815"/>
        <v>TRUE</v>
      </c>
      <c r="N6179" s="31" t="s">
        <v>39</v>
      </c>
      <c r="O6179" s="29" t="s">
        <v>398</v>
      </c>
      <c r="P6179"/>
      <c r="Q6179"/>
      <c r="R6179"/>
      <c r="S6179"/>
      <c r="T6179"/>
      <c r="U6179"/>
      <c r="V6179"/>
      <c r="W6179"/>
    </row>
    <row r="6180" spans="1:23" ht="27" customHeight="1" thickBot="1" x14ac:dyDescent="0.3">
      <c r="A6180" s="97">
        <v>21482</v>
      </c>
      <c r="B6180" s="74">
        <v>6489</v>
      </c>
      <c r="C6180" s="75" t="s">
        <v>2719</v>
      </c>
      <c r="D6180" s="76">
        <v>43891.069444444445</v>
      </c>
      <c r="E6180" s="74" t="s">
        <v>41</v>
      </c>
      <c r="F6180" s="33">
        <v>43890.661111111112</v>
      </c>
      <c r="G6180" s="51">
        <f t="shared" si="810"/>
        <v>0.40833333333284827</v>
      </c>
      <c r="H6180" s="31" t="str">
        <f t="shared" si="811"/>
        <v>ACCEPTABLE</v>
      </c>
      <c r="J6180" s="33">
        <v>43890.990277777775</v>
      </c>
      <c r="K6180" s="33">
        <v>43890.999305555553</v>
      </c>
      <c r="L6180" s="51">
        <f t="shared" si="814"/>
        <v>9.0277777781011537E-3</v>
      </c>
      <c r="M6180" s="31" t="str">
        <f t="shared" si="815"/>
        <v>TRUE</v>
      </c>
      <c r="N6180" s="31" t="s">
        <v>41</v>
      </c>
      <c r="O6180" s="29" t="s">
        <v>398</v>
      </c>
      <c r="P6180"/>
      <c r="Q6180"/>
      <c r="R6180"/>
      <c r="S6180"/>
      <c r="T6180"/>
      <c r="U6180"/>
      <c r="V6180"/>
      <c r="W6180"/>
    </row>
    <row r="6181" spans="1:23" ht="27" customHeight="1" thickBot="1" x14ac:dyDescent="0.3">
      <c r="A6181" s="97">
        <v>21482</v>
      </c>
      <c r="B6181" s="74">
        <v>6490</v>
      </c>
      <c r="C6181" s="75" t="s">
        <v>98</v>
      </c>
      <c r="D6181" s="76">
        <v>43891.125</v>
      </c>
      <c r="E6181" s="74" t="s">
        <v>39</v>
      </c>
      <c r="F6181" s="33">
        <v>43890.661111111112</v>
      </c>
      <c r="G6181" s="51">
        <f t="shared" si="810"/>
        <v>0.46388888888759539</v>
      </c>
      <c r="H6181" s="31" t="str">
        <f t="shared" si="811"/>
        <v>ACCEPTABLE</v>
      </c>
      <c r="J6181" s="33">
        <v>43891.032638888886</v>
      </c>
      <c r="K6181" s="33">
        <v>43891.041666666664</v>
      </c>
      <c r="L6181" s="51">
        <f t="shared" si="814"/>
        <v>9.0277777781011537E-3</v>
      </c>
      <c r="M6181" s="31" t="str">
        <f t="shared" si="815"/>
        <v>TRUE</v>
      </c>
      <c r="N6181" s="31" t="s">
        <v>39</v>
      </c>
      <c r="O6181" s="29" t="s">
        <v>398</v>
      </c>
      <c r="P6181"/>
      <c r="Q6181"/>
      <c r="R6181"/>
      <c r="S6181"/>
      <c r="T6181"/>
      <c r="U6181"/>
      <c r="V6181"/>
      <c r="W6181"/>
    </row>
    <row r="6182" spans="1:23" ht="27" customHeight="1" thickBot="1" x14ac:dyDescent="0.3">
      <c r="A6182" s="97">
        <v>21482</v>
      </c>
      <c r="B6182" s="74">
        <v>6491</v>
      </c>
      <c r="C6182" s="75" t="s">
        <v>98</v>
      </c>
      <c r="D6182" s="76">
        <v>43891.427083333336</v>
      </c>
      <c r="E6182" s="74" t="s">
        <v>41</v>
      </c>
      <c r="F6182" s="33">
        <v>43891.307638888888</v>
      </c>
      <c r="G6182" s="51">
        <f t="shared" si="810"/>
        <v>0.11944444444816327</v>
      </c>
      <c r="H6182" s="31" t="str">
        <f t="shared" si="811"/>
        <v>ACCEPTABLE</v>
      </c>
      <c r="J6182" s="33">
        <v>43891.436805555553</v>
      </c>
      <c r="K6182" s="33">
        <v>43891.445833333331</v>
      </c>
      <c r="L6182" s="51">
        <f t="shared" si="814"/>
        <v>9.0277777781011537E-3</v>
      </c>
      <c r="M6182" s="31" t="str">
        <f t="shared" si="815"/>
        <v>TRUE</v>
      </c>
      <c r="N6182" s="31" t="s">
        <v>41</v>
      </c>
      <c r="O6182" s="29" t="s">
        <v>2432</v>
      </c>
      <c r="P6182"/>
      <c r="Q6182"/>
      <c r="R6182"/>
      <c r="S6182"/>
      <c r="T6182"/>
      <c r="U6182"/>
      <c r="V6182"/>
      <c r="W6182"/>
    </row>
    <row r="6183" spans="1:23" ht="27" customHeight="1" thickBot="1" x14ac:dyDescent="0.3">
      <c r="A6183" s="97">
        <v>21482</v>
      </c>
      <c r="B6183" s="74">
        <v>6492</v>
      </c>
      <c r="C6183" s="75" t="s">
        <v>2719</v>
      </c>
      <c r="D6183" s="76">
        <v>43891.458333333336</v>
      </c>
      <c r="E6183" s="74" t="s">
        <v>39</v>
      </c>
      <c r="F6183" s="33">
        <v>43891.307638888888</v>
      </c>
      <c r="G6183" s="51">
        <f t="shared" si="810"/>
        <v>0.15069444444816327</v>
      </c>
      <c r="H6183" s="31" t="str">
        <f t="shared" si="811"/>
        <v>ACCEPTABLE</v>
      </c>
      <c r="J6183" s="33">
        <v>43891.458333333336</v>
      </c>
      <c r="K6183" s="33">
        <v>43891.470138888886</v>
      </c>
      <c r="L6183" s="51">
        <f t="shared" si="814"/>
        <v>1.1805555550381541E-2</v>
      </c>
      <c r="M6183" s="31" t="str">
        <f t="shared" si="815"/>
        <v>TRUE</v>
      </c>
      <c r="N6183" s="31" t="s">
        <v>39</v>
      </c>
      <c r="O6183" s="29" t="s">
        <v>2720</v>
      </c>
      <c r="P6183"/>
      <c r="Q6183"/>
      <c r="R6183"/>
      <c r="S6183"/>
      <c r="T6183"/>
      <c r="U6183"/>
      <c r="V6183"/>
      <c r="W6183"/>
    </row>
    <row r="6184" spans="1:23" ht="27" customHeight="1" thickBot="1" x14ac:dyDescent="0.3">
      <c r="A6184" s="97">
        <v>21484</v>
      </c>
      <c r="B6184" s="74">
        <v>6493</v>
      </c>
      <c r="C6184" s="75" t="s">
        <v>1997</v>
      </c>
      <c r="D6184" s="76">
        <v>43891.611111111109</v>
      </c>
      <c r="E6184" s="74" t="s">
        <v>41</v>
      </c>
      <c r="F6184" s="33">
        <v>43891.307638888888</v>
      </c>
      <c r="G6184" s="51">
        <f t="shared" si="810"/>
        <v>0.30347222222189885</v>
      </c>
      <c r="H6184" s="31" t="str">
        <f t="shared" si="811"/>
        <v>ACCEPTABLE</v>
      </c>
      <c r="J6184" s="33">
        <v>43891.590277777781</v>
      </c>
      <c r="K6184" s="33">
        <v>43891.603472222225</v>
      </c>
      <c r="L6184" s="51">
        <f t="shared" si="814"/>
        <v>1.3194444443797693E-2</v>
      </c>
      <c r="M6184" s="31" t="str">
        <f t="shared" si="815"/>
        <v>TRUE</v>
      </c>
      <c r="N6184" s="31" t="s">
        <v>41</v>
      </c>
      <c r="O6184" s="29" t="s">
        <v>2721</v>
      </c>
      <c r="P6184"/>
      <c r="Q6184"/>
      <c r="R6184"/>
      <c r="S6184"/>
      <c r="T6184"/>
      <c r="U6184"/>
      <c r="V6184"/>
      <c r="W6184"/>
    </row>
    <row r="6185" spans="1:23" ht="27" customHeight="1" thickBot="1" x14ac:dyDescent="0.3">
      <c r="A6185" s="98">
        <v>21484</v>
      </c>
      <c r="B6185" s="78">
        <v>6494</v>
      </c>
      <c r="C6185" s="79" t="s">
        <v>51</v>
      </c>
      <c r="D6185" s="80">
        <v>43891.645833333336</v>
      </c>
      <c r="E6185" s="78" t="s">
        <v>39</v>
      </c>
      <c r="F6185" s="33">
        <v>43891.307638888888</v>
      </c>
      <c r="G6185" s="51">
        <f t="shared" si="810"/>
        <v>0.33819444444816327</v>
      </c>
      <c r="H6185" s="31" t="str">
        <f t="shared" si="811"/>
        <v>ACCEPTABLE</v>
      </c>
      <c r="J6185" s="33">
        <v>43891.622916666667</v>
      </c>
      <c r="K6185" s="33">
        <v>43891.634722222225</v>
      </c>
      <c r="L6185" s="51">
        <f t="shared" si="814"/>
        <v>1.1805555557657499E-2</v>
      </c>
      <c r="M6185" s="31" t="str">
        <f t="shared" si="815"/>
        <v>TRUE</v>
      </c>
      <c r="N6185" s="31" t="s">
        <v>39</v>
      </c>
      <c r="O6185" s="29" t="s">
        <v>96</v>
      </c>
      <c r="P6185"/>
      <c r="Q6185"/>
      <c r="R6185"/>
      <c r="S6185"/>
      <c r="T6185"/>
      <c r="U6185"/>
      <c r="V6185"/>
      <c r="W6185"/>
    </row>
    <row r="6186" spans="1:23" ht="27" customHeight="1" thickBot="1" x14ac:dyDescent="0.3">
      <c r="A6186" s="97">
        <v>21484</v>
      </c>
      <c r="B6186" s="74">
        <v>6499</v>
      </c>
      <c r="C6186" s="75" t="s">
        <v>99</v>
      </c>
      <c r="D6186" s="76">
        <v>43892.631944444445</v>
      </c>
      <c r="E6186" s="74" t="s">
        <v>41</v>
      </c>
      <c r="F6186" s="33">
        <v>43892.627083333333</v>
      </c>
      <c r="G6186" s="51">
        <f t="shared" si="810"/>
        <v>4.8611111124046147E-3</v>
      </c>
      <c r="H6186" s="31" t="str">
        <f t="shared" si="811"/>
        <v>TOO LATE</v>
      </c>
      <c r="J6186" s="33">
        <v>43892.638194444444</v>
      </c>
      <c r="K6186" s="33">
        <v>43892.647222222222</v>
      </c>
      <c r="L6186" s="51">
        <f t="shared" si="814"/>
        <v>9.0277777781011537E-3</v>
      </c>
      <c r="M6186" s="31" t="str">
        <f t="shared" si="815"/>
        <v>TRUE</v>
      </c>
      <c r="N6186" s="31" t="s">
        <v>41</v>
      </c>
      <c r="O6186" s="29" t="s">
        <v>821</v>
      </c>
      <c r="P6186"/>
      <c r="Q6186"/>
      <c r="R6186"/>
      <c r="S6186"/>
      <c r="T6186"/>
      <c r="U6186"/>
      <c r="V6186"/>
      <c r="W6186"/>
    </row>
    <row r="6187" spans="1:23" ht="27" customHeight="1" thickBot="1" x14ac:dyDescent="0.3">
      <c r="A6187" s="98">
        <v>21484</v>
      </c>
      <c r="B6187" s="78">
        <v>6500</v>
      </c>
      <c r="C6187" s="79" t="s">
        <v>2119</v>
      </c>
      <c r="D6187" s="80">
        <v>43892.659722222219</v>
      </c>
      <c r="E6187" s="78" t="s">
        <v>39</v>
      </c>
      <c r="F6187" s="33">
        <v>43892.627083333333</v>
      </c>
      <c r="G6187" s="51">
        <f t="shared" si="810"/>
        <v>3.2638888886140194E-2</v>
      </c>
      <c r="H6187" s="31" t="str">
        <f t="shared" si="811"/>
        <v>TOO LATE</v>
      </c>
      <c r="J6187" s="33">
        <v>43892.669444444444</v>
      </c>
      <c r="K6187" s="33">
        <v>43892.679861111108</v>
      </c>
      <c r="L6187" s="51">
        <f t="shared" ref="L6187:L6196" si="816">IF(OR(K6187="",J6187=""), "Incomplete Data", K6187-J6187)</f>
        <v>1.0416666664241347E-2</v>
      </c>
      <c r="M6187" s="31" t="str">
        <f t="shared" ref="M6187:M6196" si="817">_xlfn.IFS(OR(J6187=0,K6187=0,L6187=""), "Incomplete Data", OR(L6187&gt;$M$5,L6187&lt;-$M$5),"FALSE",  OR(L6187&lt;=$M$5,L6187&gt;-$M$5), "TRUE")</f>
        <v>TRUE</v>
      </c>
      <c r="N6187" s="31" t="s">
        <v>39</v>
      </c>
      <c r="O6187" s="29" t="s">
        <v>2041</v>
      </c>
      <c r="P6187"/>
      <c r="Q6187"/>
      <c r="R6187"/>
      <c r="S6187"/>
      <c r="T6187"/>
      <c r="U6187"/>
      <c r="V6187"/>
      <c r="W6187"/>
    </row>
    <row r="6188" spans="1:23" ht="27" customHeight="1" thickBot="1" x14ac:dyDescent="0.3">
      <c r="A6188" s="97">
        <v>21486</v>
      </c>
      <c r="B6188" s="74">
        <v>6501</v>
      </c>
      <c r="C6188" s="75" t="s">
        <v>2372</v>
      </c>
      <c r="D6188" s="76">
        <v>43893.142361111109</v>
      </c>
      <c r="E6188" s="74" t="s">
        <v>41</v>
      </c>
      <c r="F6188" s="33">
        <v>43893.138888888891</v>
      </c>
      <c r="G6188" s="51">
        <f t="shared" si="810"/>
        <v>3.4722222189884633E-3</v>
      </c>
      <c r="H6188" s="31" t="str">
        <f t="shared" si="811"/>
        <v>TOO LATE</v>
      </c>
      <c r="J6188" s="33">
        <v>43893.140972222223</v>
      </c>
      <c r="K6188" s="33">
        <v>43893.151388888888</v>
      </c>
      <c r="L6188" s="51">
        <f t="shared" si="816"/>
        <v>1.0416666664241347E-2</v>
      </c>
      <c r="M6188" s="31" t="str">
        <f t="shared" si="817"/>
        <v>TRUE</v>
      </c>
      <c r="N6188" s="31" t="s">
        <v>41</v>
      </c>
      <c r="O6188" s="29" t="s">
        <v>806</v>
      </c>
      <c r="P6188"/>
      <c r="Q6188"/>
      <c r="R6188"/>
      <c r="S6188"/>
      <c r="T6188"/>
      <c r="U6188"/>
      <c r="V6188"/>
      <c r="W6188"/>
    </row>
    <row r="6189" spans="1:23" ht="27" customHeight="1" thickBot="1" x14ac:dyDescent="0.3">
      <c r="A6189" s="97">
        <v>21486</v>
      </c>
      <c r="B6189" s="74">
        <v>6502</v>
      </c>
      <c r="C6189" s="75" t="s">
        <v>43</v>
      </c>
      <c r="D6189" s="76">
        <v>43893.177083333336</v>
      </c>
      <c r="E6189" s="74" t="s">
        <v>39</v>
      </c>
      <c r="F6189" s="33">
        <v>43893.138888888891</v>
      </c>
      <c r="G6189" s="51">
        <f t="shared" si="810"/>
        <v>3.8194444445252884E-2</v>
      </c>
      <c r="H6189" s="31" t="str">
        <f t="shared" si="811"/>
        <v>TOO LATE</v>
      </c>
      <c r="J6189" s="33">
        <v>43893.179166666669</v>
      </c>
      <c r="K6189" s="33">
        <v>43893.188194444447</v>
      </c>
      <c r="L6189" s="51">
        <f t="shared" si="816"/>
        <v>9.0277777781011537E-3</v>
      </c>
      <c r="M6189" s="31" t="str">
        <f t="shared" si="817"/>
        <v>TRUE</v>
      </c>
      <c r="N6189" s="31" t="s">
        <v>39</v>
      </c>
      <c r="O6189" s="29" t="s">
        <v>398</v>
      </c>
      <c r="P6189"/>
      <c r="Q6189"/>
      <c r="R6189"/>
      <c r="S6189"/>
      <c r="T6189"/>
      <c r="U6189"/>
      <c r="V6189"/>
      <c r="W6189"/>
    </row>
    <row r="6190" spans="1:23" ht="27" customHeight="1" thickBot="1" x14ac:dyDescent="0.3">
      <c r="A6190" s="97">
        <v>21485</v>
      </c>
      <c r="B6190" s="74">
        <v>6503</v>
      </c>
      <c r="C6190" s="75" t="s">
        <v>2372</v>
      </c>
      <c r="D6190" s="76">
        <v>43893.215277777781</v>
      </c>
      <c r="E6190" s="74" t="s">
        <v>41</v>
      </c>
      <c r="F6190" s="33">
        <v>43893.138888888891</v>
      </c>
      <c r="G6190" s="51">
        <f t="shared" si="810"/>
        <v>7.6388888890505768E-2</v>
      </c>
      <c r="H6190" s="31" t="str">
        <f t="shared" si="811"/>
        <v>ACCEPTABLE</v>
      </c>
      <c r="J6190" s="33">
        <v>43893.202777777777</v>
      </c>
      <c r="K6190" s="33">
        <v>43893.213194444441</v>
      </c>
      <c r="L6190" s="51">
        <f t="shared" si="816"/>
        <v>1.0416666664241347E-2</v>
      </c>
      <c r="M6190" s="31" t="str">
        <f t="shared" si="817"/>
        <v>TRUE</v>
      </c>
      <c r="N6190" s="31" t="s">
        <v>41</v>
      </c>
      <c r="O6190" s="29" t="s">
        <v>827</v>
      </c>
      <c r="P6190"/>
      <c r="Q6190"/>
      <c r="R6190"/>
      <c r="S6190"/>
      <c r="T6190"/>
      <c r="U6190"/>
      <c r="V6190"/>
      <c r="W6190"/>
    </row>
    <row r="6191" spans="1:23" ht="27" customHeight="1" thickBot="1" x14ac:dyDescent="0.3">
      <c r="A6191" s="98">
        <v>21485</v>
      </c>
      <c r="B6191" s="78">
        <v>6504</v>
      </c>
      <c r="C6191" s="79" t="s">
        <v>43</v>
      </c>
      <c r="D6191" s="80">
        <v>43893.25</v>
      </c>
      <c r="E6191" s="78" t="s">
        <v>39</v>
      </c>
      <c r="F6191" s="33">
        <v>43893.138888888891</v>
      </c>
      <c r="G6191" s="51">
        <f t="shared" si="810"/>
        <v>0.11111111110949423</v>
      </c>
      <c r="H6191" s="31" t="str">
        <f t="shared" si="811"/>
        <v>ACCEPTABLE</v>
      </c>
      <c r="J6191" s="33">
        <v>43893.234722222223</v>
      </c>
      <c r="K6191" s="33">
        <v>43893.243750000001</v>
      </c>
      <c r="L6191" s="51">
        <f t="shared" si="816"/>
        <v>9.0277777781011537E-3</v>
      </c>
      <c r="M6191" s="31" t="str">
        <f t="shared" si="817"/>
        <v>TRUE</v>
      </c>
      <c r="N6191" s="31" t="s">
        <v>39</v>
      </c>
      <c r="O6191" s="29" t="s">
        <v>398</v>
      </c>
      <c r="P6191"/>
      <c r="Q6191"/>
      <c r="R6191"/>
      <c r="S6191"/>
      <c r="T6191"/>
      <c r="U6191"/>
      <c r="V6191"/>
      <c r="W6191"/>
    </row>
    <row r="6192" spans="1:23" ht="27" customHeight="1" thickBot="1" x14ac:dyDescent="0.3">
      <c r="A6192" s="97">
        <v>21485</v>
      </c>
      <c r="B6192" s="74">
        <v>6505</v>
      </c>
      <c r="C6192" s="75" t="s">
        <v>43</v>
      </c>
      <c r="D6192" s="76">
        <v>43893.798611111109</v>
      </c>
      <c r="E6192" s="74" t="s">
        <v>41</v>
      </c>
      <c r="F6192" s="33">
        <v>43893.713194444441</v>
      </c>
      <c r="G6192" s="51">
        <f t="shared" si="810"/>
        <v>8.5416666668606922E-2</v>
      </c>
      <c r="H6192" s="31" t="str">
        <f t="shared" si="811"/>
        <v>ACCEPTABLE</v>
      </c>
      <c r="J6192" s="33">
        <v>43893.798611111109</v>
      </c>
      <c r="K6192" s="33">
        <v>43893.809027777781</v>
      </c>
      <c r="L6192" s="51">
        <f t="shared" si="816"/>
        <v>1.0416666671517305E-2</v>
      </c>
      <c r="M6192" s="31" t="str">
        <f t="shared" si="817"/>
        <v>TRUE</v>
      </c>
      <c r="N6192" s="31" t="s">
        <v>41</v>
      </c>
      <c r="O6192" s="29" t="s">
        <v>398</v>
      </c>
      <c r="P6192"/>
      <c r="Q6192"/>
      <c r="R6192"/>
      <c r="S6192"/>
      <c r="T6192"/>
      <c r="U6192"/>
      <c r="V6192"/>
      <c r="W6192"/>
    </row>
    <row r="6193" spans="1:23" ht="27" customHeight="1" thickBot="1" x14ac:dyDescent="0.3">
      <c r="A6193" s="97">
        <v>21485</v>
      </c>
      <c r="B6193" s="74">
        <v>6506</v>
      </c>
      <c r="C6193" s="75" t="s">
        <v>2372</v>
      </c>
      <c r="D6193" s="76">
        <v>43893.826388888891</v>
      </c>
      <c r="E6193" s="74" t="s">
        <v>39</v>
      </c>
      <c r="F6193" s="33">
        <v>43893.713194444441</v>
      </c>
      <c r="G6193" s="51">
        <f t="shared" si="810"/>
        <v>0.11319444444961846</v>
      </c>
      <c r="H6193" s="31" t="str">
        <f t="shared" si="811"/>
        <v>ACCEPTABLE</v>
      </c>
      <c r="J6193" s="33">
        <v>43893.827777777777</v>
      </c>
      <c r="K6193" s="33">
        <v>43893.836805555555</v>
      </c>
      <c r="L6193" s="51">
        <f t="shared" si="816"/>
        <v>9.0277777781011537E-3</v>
      </c>
      <c r="M6193" s="31" t="str">
        <f t="shared" si="817"/>
        <v>TRUE</v>
      </c>
      <c r="N6193" s="31" t="s">
        <v>39</v>
      </c>
      <c r="O6193" s="29" t="s">
        <v>1756</v>
      </c>
      <c r="P6193"/>
      <c r="Q6193"/>
      <c r="R6193"/>
      <c r="S6193"/>
      <c r="T6193"/>
      <c r="U6193"/>
      <c r="V6193"/>
      <c r="W6193"/>
    </row>
    <row r="6194" spans="1:23" ht="27" customHeight="1" thickBot="1" x14ac:dyDescent="0.3">
      <c r="A6194" s="97">
        <v>21486</v>
      </c>
      <c r="B6194" s="74">
        <v>6507</v>
      </c>
      <c r="C6194" s="75" t="s">
        <v>43</v>
      </c>
      <c r="D6194" s="76">
        <v>43893.84375</v>
      </c>
      <c r="E6194" s="74" t="s">
        <v>41</v>
      </c>
      <c r="F6194" s="33">
        <v>43893.713194444441</v>
      </c>
      <c r="G6194" s="51">
        <f t="shared" si="810"/>
        <v>0.13055555555911269</v>
      </c>
      <c r="H6194" s="31" t="str">
        <f t="shared" si="811"/>
        <v>ACCEPTABLE</v>
      </c>
      <c r="J6194" s="33">
        <v>43893.852083333331</v>
      </c>
      <c r="K6194" s="33">
        <v>43893.86041666667</v>
      </c>
      <c r="L6194" s="51">
        <f t="shared" si="816"/>
        <v>8.3333333386690356E-3</v>
      </c>
      <c r="M6194" s="31" t="str">
        <f t="shared" si="817"/>
        <v>TRUE</v>
      </c>
      <c r="N6194" s="31" t="s">
        <v>41</v>
      </c>
      <c r="O6194" s="29" t="s">
        <v>398</v>
      </c>
      <c r="P6194"/>
      <c r="Q6194"/>
      <c r="R6194"/>
      <c r="S6194"/>
      <c r="T6194"/>
      <c r="U6194"/>
      <c r="V6194"/>
      <c r="W6194"/>
    </row>
    <row r="6195" spans="1:23" ht="27" customHeight="1" thickBot="1" x14ac:dyDescent="0.3">
      <c r="A6195" s="97">
        <v>21486</v>
      </c>
      <c r="B6195" s="74">
        <v>6508</v>
      </c>
      <c r="C6195" s="75" t="s">
        <v>43</v>
      </c>
      <c r="D6195" s="76">
        <v>43893.895833333336</v>
      </c>
      <c r="E6195" s="74" t="s">
        <v>39</v>
      </c>
      <c r="F6195" s="33">
        <v>43893.713194444441</v>
      </c>
      <c r="G6195" s="51">
        <f t="shared" si="810"/>
        <v>0.18263888889487134</v>
      </c>
      <c r="H6195" s="31" t="str">
        <f t="shared" si="811"/>
        <v>ACCEPTABLE</v>
      </c>
      <c r="J6195" s="33">
        <v>43893.878472222219</v>
      </c>
      <c r="K6195" s="33">
        <v>43893.887499999997</v>
      </c>
      <c r="L6195" s="51">
        <f t="shared" si="816"/>
        <v>9.0277777781011537E-3</v>
      </c>
      <c r="M6195" s="31" t="str">
        <f t="shared" si="817"/>
        <v>TRUE</v>
      </c>
      <c r="N6195" s="31" t="s">
        <v>39</v>
      </c>
      <c r="O6195" s="29" t="s">
        <v>398</v>
      </c>
      <c r="P6195"/>
      <c r="Q6195"/>
      <c r="R6195"/>
      <c r="S6195"/>
      <c r="T6195"/>
      <c r="U6195"/>
      <c r="V6195"/>
      <c r="W6195"/>
    </row>
    <row r="6196" spans="1:23" ht="27" customHeight="1" thickBot="1" x14ac:dyDescent="0.3">
      <c r="A6196" s="97">
        <v>21487</v>
      </c>
      <c r="B6196" s="74">
        <v>6509</v>
      </c>
      <c r="C6196" s="75" t="s">
        <v>2372</v>
      </c>
      <c r="D6196" s="76">
        <v>43894.003472222219</v>
      </c>
      <c r="E6196" s="74" t="s">
        <v>41</v>
      </c>
      <c r="F6196" s="33">
        <v>43893.713194444441</v>
      </c>
      <c r="G6196" s="51">
        <f t="shared" si="810"/>
        <v>0.29027777777810115</v>
      </c>
      <c r="H6196" s="31" t="str">
        <f t="shared" si="811"/>
        <v>ACCEPTABLE</v>
      </c>
      <c r="J6196" s="33">
        <v>43893.981944444444</v>
      </c>
      <c r="K6196" s="33">
        <v>43893.990972222222</v>
      </c>
      <c r="L6196" s="51">
        <f t="shared" si="816"/>
        <v>9.0277777781011537E-3</v>
      </c>
      <c r="M6196" s="31" t="str">
        <f t="shared" si="817"/>
        <v>TRUE</v>
      </c>
      <c r="N6196" s="31" t="s">
        <v>41</v>
      </c>
      <c r="O6196" s="29" t="s">
        <v>2722</v>
      </c>
      <c r="P6196"/>
      <c r="Q6196"/>
      <c r="R6196"/>
      <c r="S6196"/>
      <c r="T6196"/>
      <c r="U6196"/>
      <c r="V6196"/>
      <c r="W6196"/>
    </row>
    <row r="6197" spans="1:23" ht="27" customHeight="1" thickBot="1" x14ac:dyDescent="0.3">
      <c r="A6197" s="97">
        <v>21487</v>
      </c>
      <c r="B6197" s="74">
        <v>6510</v>
      </c>
      <c r="C6197" s="75" t="s">
        <v>2372</v>
      </c>
      <c r="D6197" s="76">
        <v>43894.020833333336</v>
      </c>
      <c r="E6197" s="74" t="s">
        <v>39</v>
      </c>
      <c r="F6197" s="33">
        <v>43893.713194444441</v>
      </c>
      <c r="G6197" s="51">
        <f t="shared" si="810"/>
        <v>0.30763888889487134</v>
      </c>
      <c r="H6197" s="31" t="str">
        <f t="shared" si="811"/>
        <v>ACCEPTABLE</v>
      </c>
      <c r="J6197" s="33">
        <v>43894.002083333333</v>
      </c>
      <c r="K6197" s="33">
        <v>43894.013888888891</v>
      </c>
      <c r="L6197" s="51">
        <f t="shared" ref="L6197:L6203" si="818">IF(OR(K6197="",J6197=""), "Incomplete Data", K6197-J6197)</f>
        <v>1.1805555557657499E-2</v>
      </c>
      <c r="M6197" s="31" t="str">
        <f t="shared" ref="M6197:M6203" si="819">_xlfn.IFS(OR(J6197=0,K6197=0,L6197=""), "Incomplete Data", OR(L6197&gt;$M$5,L6197&lt;-$M$5),"FALSE",  OR(L6197&lt;=$M$5,L6197&gt;-$M$5), "TRUE")</f>
        <v>TRUE</v>
      </c>
      <c r="N6197" s="31" t="s">
        <v>39</v>
      </c>
      <c r="O6197" s="29" t="s">
        <v>2722</v>
      </c>
      <c r="P6197"/>
      <c r="Q6197"/>
      <c r="R6197"/>
      <c r="S6197"/>
      <c r="T6197"/>
      <c r="U6197"/>
      <c r="V6197"/>
      <c r="W6197"/>
    </row>
    <row r="6198" spans="1:23" ht="27" customHeight="1" thickBot="1" x14ac:dyDescent="0.3">
      <c r="A6198" s="98">
        <v>21486</v>
      </c>
      <c r="B6198" s="78">
        <v>6511</v>
      </c>
      <c r="C6198" s="79" t="s">
        <v>43</v>
      </c>
      <c r="D6198" s="80">
        <v>43894.340277777781</v>
      </c>
      <c r="E6198" s="78" t="s">
        <v>41</v>
      </c>
      <c r="F6198" s="33">
        <v>43894.261111111111</v>
      </c>
      <c r="G6198" s="51">
        <f t="shared" si="810"/>
        <v>7.9166666670062114E-2</v>
      </c>
      <c r="H6198" s="31" t="str">
        <f t="shared" si="811"/>
        <v>ACCEPTABLE</v>
      </c>
      <c r="J6198" s="33">
        <v>43894.343055555553</v>
      </c>
      <c r="K6198" s="33">
        <v>43894.350694444445</v>
      </c>
      <c r="L6198" s="51">
        <f t="shared" si="818"/>
        <v>7.6388888919609599E-3</v>
      </c>
      <c r="M6198" s="31" t="str">
        <f t="shared" si="819"/>
        <v>TRUE</v>
      </c>
      <c r="N6198" s="31" t="s">
        <v>41</v>
      </c>
      <c r="O6198" s="29" t="s">
        <v>398</v>
      </c>
      <c r="P6198"/>
      <c r="Q6198"/>
      <c r="R6198"/>
      <c r="S6198"/>
      <c r="T6198"/>
      <c r="U6198"/>
      <c r="V6198"/>
      <c r="W6198"/>
    </row>
    <row r="6199" spans="1:23" ht="27" customHeight="1" thickBot="1" x14ac:dyDescent="0.3">
      <c r="A6199" s="98">
        <v>21486</v>
      </c>
      <c r="B6199" s="78">
        <v>6512</v>
      </c>
      <c r="C6199" s="79" t="s">
        <v>2372</v>
      </c>
      <c r="D6199" s="80">
        <v>43894.368055555555</v>
      </c>
      <c r="E6199" s="78" t="s">
        <v>39</v>
      </c>
      <c r="F6199" s="33">
        <v>43894.261111111111</v>
      </c>
      <c r="G6199" s="51">
        <f t="shared" si="810"/>
        <v>0.10694444444379769</v>
      </c>
      <c r="H6199" s="31" t="str">
        <f t="shared" si="811"/>
        <v>ACCEPTABLE</v>
      </c>
      <c r="J6199" s="33">
        <v>43894.371527777781</v>
      </c>
      <c r="K6199" s="33">
        <v>43894.380555555559</v>
      </c>
      <c r="L6199" s="51">
        <f t="shared" si="818"/>
        <v>9.0277777781011537E-3</v>
      </c>
      <c r="M6199" s="31" t="str">
        <f t="shared" si="819"/>
        <v>TRUE</v>
      </c>
      <c r="N6199" s="31" t="s">
        <v>39</v>
      </c>
      <c r="O6199" s="29" t="s">
        <v>1942</v>
      </c>
      <c r="P6199"/>
      <c r="Q6199"/>
      <c r="R6199"/>
      <c r="S6199"/>
      <c r="T6199"/>
      <c r="U6199"/>
      <c r="V6199"/>
      <c r="W6199"/>
    </row>
    <row r="6200" spans="1:23" ht="27" customHeight="1" thickBot="1" x14ac:dyDescent="0.3">
      <c r="A6200" s="98">
        <v>21488</v>
      </c>
      <c r="B6200" s="78">
        <v>6513</v>
      </c>
      <c r="C6200" s="79" t="s">
        <v>2290</v>
      </c>
      <c r="D6200" s="80">
        <v>43894.736111111109</v>
      </c>
      <c r="E6200" s="78" t="s">
        <v>41</v>
      </c>
      <c r="F6200" s="33">
        <v>43894.261111111111</v>
      </c>
      <c r="G6200" s="51">
        <f t="shared" si="810"/>
        <v>0.47499999999854481</v>
      </c>
      <c r="H6200" s="31" t="str">
        <f t="shared" si="811"/>
        <v>ACCEPTABLE</v>
      </c>
      <c r="J6200" s="33">
        <v>43894.723611111112</v>
      </c>
      <c r="K6200" s="33">
        <v>43894.732638888891</v>
      </c>
      <c r="L6200" s="51">
        <f t="shared" si="818"/>
        <v>9.0277777781011537E-3</v>
      </c>
      <c r="M6200" s="31" t="str">
        <f t="shared" si="819"/>
        <v>TRUE</v>
      </c>
      <c r="N6200" s="31" t="s">
        <v>41</v>
      </c>
      <c r="O6200" s="29" t="s">
        <v>1681</v>
      </c>
      <c r="P6200"/>
      <c r="Q6200"/>
      <c r="R6200"/>
      <c r="S6200"/>
      <c r="T6200"/>
      <c r="U6200"/>
      <c r="V6200"/>
      <c r="W6200"/>
    </row>
    <row r="6201" spans="1:23" ht="27" customHeight="1" thickBot="1" x14ac:dyDescent="0.3">
      <c r="A6201" s="98">
        <v>21489</v>
      </c>
      <c r="B6201" s="78">
        <v>6515</v>
      </c>
      <c r="C6201" s="79" t="s">
        <v>2372</v>
      </c>
      <c r="D6201" s="80">
        <v>43894.767361111109</v>
      </c>
      <c r="E6201" s="78" t="s">
        <v>41</v>
      </c>
      <c r="F6201" s="33">
        <v>43894.657638888886</v>
      </c>
      <c r="G6201" s="51">
        <f t="shared" si="810"/>
        <v>0.10972222222335404</v>
      </c>
      <c r="H6201" s="31" t="str">
        <f t="shared" si="811"/>
        <v>ACCEPTABLE</v>
      </c>
      <c r="J6201" s="33">
        <v>43894.74722222222</v>
      </c>
      <c r="K6201" s="33">
        <v>43894.756249999999</v>
      </c>
      <c r="L6201" s="51">
        <f t="shared" si="818"/>
        <v>9.0277777781011537E-3</v>
      </c>
      <c r="M6201" s="31" t="str">
        <f t="shared" si="819"/>
        <v>TRUE</v>
      </c>
      <c r="N6201" s="31" t="s">
        <v>41</v>
      </c>
      <c r="O6201" s="29" t="s">
        <v>1137</v>
      </c>
      <c r="P6201"/>
      <c r="Q6201"/>
      <c r="R6201"/>
      <c r="S6201"/>
      <c r="T6201"/>
      <c r="U6201"/>
      <c r="V6201"/>
      <c r="W6201"/>
    </row>
    <row r="6202" spans="1:23" ht="27" customHeight="1" thickBot="1" x14ac:dyDescent="0.3">
      <c r="A6202" s="97">
        <v>21489</v>
      </c>
      <c r="B6202" s="74">
        <v>6516</v>
      </c>
      <c r="C6202" s="75" t="s">
        <v>2372</v>
      </c>
      <c r="D6202" s="76">
        <v>43894.774305555555</v>
      </c>
      <c r="E6202" s="74" t="s">
        <v>39</v>
      </c>
      <c r="F6202" s="33">
        <v>43894.657638888886</v>
      </c>
      <c r="G6202" s="51">
        <f t="shared" si="810"/>
        <v>0.11666666666860692</v>
      </c>
      <c r="H6202" s="31" t="str">
        <f t="shared" si="811"/>
        <v>ACCEPTABLE</v>
      </c>
      <c r="J6202" s="33">
        <v>43894.765277777777</v>
      </c>
      <c r="K6202" s="33">
        <v>43894.777083333334</v>
      </c>
      <c r="L6202" s="51">
        <f t="shared" si="818"/>
        <v>1.1805555557657499E-2</v>
      </c>
      <c r="M6202" s="31" t="str">
        <f t="shared" si="819"/>
        <v>TRUE</v>
      </c>
      <c r="N6202" s="31" t="s">
        <v>39</v>
      </c>
      <c r="O6202" s="29" t="s">
        <v>2723</v>
      </c>
      <c r="P6202"/>
      <c r="Q6202"/>
      <c r="R6202"/>
      <c r="S6202"/>
      <c r="T6202"/>
      <c r="U6202"/>
      <c r="V6202"/>
      <c r="W6202"/>
    </row>
    <row r="6203" spans="1:23" ht="27" customHeight="1" thickBot="1" x14ac:dyDescent="0.3">
      <c r="A6203" s="97">
        <v>21488</v>
      </c>
      <c r="B6203" s="74">
        <v>6517</v>
      </c>
      <c r="C6203" s="75" t="s">
        <v>99</v>
      </c>
      <c r="D6203" s="76">
        <v>43896.611111111109</v>
      </c>
      <c r="E6203" s="74" t="s">
        <v>41</v>
      </c>
      <c r="F6203" s="33">
        <v>43896.245138888888</v>
      </c>
      <c r="G6203" s="51">
        <f t="shared" si="810"/>
        <v>0.36597222222189885</v>
      </c>
      <c r="H6203" s="31" t="str">
        <f t="shared" si="811"/>
        <v>ACCEPTABLE</v>
      </c>
      <c r="J6203" s="33">
        <v>43896.577777777777</v>
      </c>
      <c r="K6203" s="33">
        <v>43896.586111111108</v>
      </c>
      <c r="L6203" s="51">
        <f t="shared" si="818"/>
        <v>8.333333331393078E-3</v>
      </c>
      <c r="M6203" s="31" t="str">
        <f t="shared" si="819"/>
        <v>TRUE</v>
      </c>
      <c r="N6203" s="31" t="s">
        <v>41</v>
      </c>
      <c r="O6203" s="29" t="s">
        <v>2724</v>
      </c>
      <c r="P6203"/>
      <c r="Q6203"/>
      <c r="R6203"/>
      <c r="S6203"/>
      <c r="T6203"/>
      <c r="U6203"/>
      <c r="V6203"/>
      <c r="W6203"/>
    </row>
    <row r="6204" spans="1:23" ht="27" customHeight="1" thickBot="1" x14ac:dyDescent="0.3">
      <c r="A6204" s="97">
        <v>21488</v>
      </c>
      <c r="B6204" s="74">
        <v>6518</v>
      </c>
      <c r="C6204" s="75" t="s">
        <v>2119</v>
      </c>
      <c r="D6204" s="76">
        <v>43896.638888888891</v>
      </c>
      <c r="E6204" s="74" t="s">
        <v>39</v>
      </c>
      <c r="F6204" s="33">
        <v>43896.245138888888</v>
      </c>
      <c r="G6204" s="51">
        <f t="shared" si="810"/>
        <v>0.39375000000291038</v>
      </c>
      <c r="H6204" s="31" t="str">
        <f t="shared" si="811"/>
        <v>ACCEPTABLE</v>
      </c>
      <c r="J6204" s="33">
        <v>43896.61041666667</v>
      </c>
      <c r="K6204" s="33">
        <v>43896.620138888888</v>
      </c>
      <c r="L6204" s="51">
        <f t="shared" ref="L6204:L6210" si="820">IF(OR(K6204="",J6204=""), "Incomplete Data", K6204-J6204)</f>
        <v>9.7222222175332718E-3</v>
      </c>
      <c r="M6204" s="31" t="str">
        <f t="shared" ref="M6204:M6210" si="821">_xlfn.IFS(OR(J6204=0,K6204=0,L6204=""), "Incomplete Data", OR(L6204&gt;$M$5,L6204&lt;-$M$5),"FALSE",  OR(L6204&lt;=$M$5,L6204&gt;-$M$5), "TRUE")</f>
        <v>TRUE</v>
      </c>
      <c r="N6204" s="31" t="s">
        <v>39</v>
      </c>
      <c r="O6204" s="29" t="s">
        <v>2725</v>
      </c>
      <c r="P6204"/>
      <c r="Q6204"/>
      <c r="R6204"/>
      <c r="S6204"/>
      <c r="T6204"/>
      <c r="U6204"/>
      <c r="V6204"/>
      <c r="W6204"/>
    </row>
    <row r="6205" spans="1:23" ht="27" customHeight="1" thickBot="1" x14ac:dyDescent="0.3">
      <c r="A6205" s="97">
        <v>21490</v>
      </c>
      <c r="B6205" s="74">
        <v>6519</v>
      </c>
      <c r="C6205" s="75" t="s">
        <v>2314</v>
      </c>
      <c r="D6205" s="76">
        <v>43898.572916666664</v>
      </c>
      <c r="E6205" s="74" t="s">
        <v>41</v>
      </c>
      <c r="F6205" s="33">
        <v>43898.335416666669</v>
      </c>
      <c r="G6205" s="51">
        <f t="shared" si="810"/>
        <v>0.23749999999563443</v>
      </c>
      <c r="H6205" s="31" t="str">
        <f t="shared" si="811"/>
        <v>ACCEPTABLE</v>
      </c>
      <c r="J6205" s="33">
        <v>43898.588194444441</v>
      </c>
      <c r="K6205" s="33">
        <v>43898.601388888892</v>
      </c>
      <c r="L6205" s="51">
        <f t="shared" si="820"/>
        <v>1.319444445107365E-2</v>
      </c>
      <c r="M6205" s="31" t="str">
        <f t="shared" si="821"/>
        <v>TRUE</v>
      </c>
      <c r="N6205" s="31" t="s">
        <v>41</v>
      </c>
      <c r="O6205" s="29" t="s">
        <v>2726</v>
      </c>
      <c r="P6205"/>
      <c r="Q6205"/>
      <c r="R6205"/>
      <c r="S6205"/>
      <c r="T6205"/>
      <c r="U6205"/>
      <c r="V6205"/>
      <c r="W6205"/>
    </row>
    <row r="6206" spans="1:23" ht="27" customHeight="1" thickBot="1" x14ac:dyDescent="0.3">
      <c r="A6206" s="97">
        <v>21490</v>
      </c>
      <c r="B6206" s="74">
        <v>6520</v>
      </c>
      <c r="C6206" s="75" t="s">
        <v>2314</v>
      </c>
      <c r="D6206" s="76">
        <v>43898.59375</v>
      </c>
      <c r="E6206" s="74" t="s">
        <v>39</v>
      </c>
      <c r="F6206" s="33">
        <v>43898.335416666669</v>
      </c>
      <c r="G6206" s="51">
        <f t="shared" si="810"/>
        <v>0.25833333333139308</v>
      </c>
      <c r="H6206" s="31" t="str">
        <f t="shared" si="811"/>
        <v>ACCEPTABLE</v>
      </c>
      <c r="J6206" s="33">
        <v>43898.611111111109</v>
      </c>
      <c r="K6206" s="33">
        <v>43898.626388888886</v>
      </c>
      <c r="L6206" s="51">
        <f t="shared" si="820"/>
        <v>1.5277777776645962E-2</v>
      </c>
      <c r="M6206" s="31" t="str">
        <f t="shared" si="821"/>
        <v>TRUE</v>
      </c>
      <c r="N6206" s="31" t="s">
        <v>39</v>
      </c>
      <c r="O6206" s="29" t="s">
        <v>2727</v>
      </c>
      <c r="P6206"/>
      <c r="Q6206"/>
      <c r="R6206"/>
      <c r="S6206"/>
      <c r="T6206"/>
      <c r="U6206"/>
      <c r="V6206"/>
      <c r="W6206"/>
    </row>
    <row r="6207" spans="1:23" ht="27" customHeight="1" thickBot="1" x14ac:dyDescent="0.3">
      <c r="A6207" s="97">
        <v>21492</v>
      </c>
      <c r="B6207" s="74">
        <v>6523</v>
      </c>
      <c r="C6207" s="75" t="s">
        <v>2314</v>
      </c>
      <c r="D6207" s="76">
        <v>43899.131944444445</v>
      </c>
      <c r="E6207" s="74" t="s">
        <v>41</v>
      </c>
      <c r="F6207" s="33">
        <v>43898.745833333334</v>
      </c>
      <c r="G6207" s="51">
        <f t="shared" si="810"/>
        <v>0.38611111111094942</v>
      </c>
      <c r="H6207" s="31" t="str">
        <f t="shared" si="811"/>
        <v>ACCEPTABLE</v>
      </c>
      <c r="J6207" s="33">
        <v>43899.058333333334</v>
      </c>
      <c r="K6207" s="33">
        <v>43899.069444444445</v>
      </c>
      <c r="L6207" s="51">
        <f t="shared" si="820"/>
        <v>1.1111111110949423E-2</v>
      </c>
      <c r="M6207" s="31" t="str">
        <f t="shared" si="821"/>
        <v>TRUE</v>
      </c>
      <c r="N6207" s="31" t="s">
        <v>41</v>
      </c>
      <c r="O6207" s="29" t="s">
        <v>806</v>
      </c>
      <c r="P6207"/>
      <c r="Q6207"/>
      <c r="R6207"/>
      <c r="S6207"/>
      <c r="T6207"/>
      <c r="U6207"/>
      <c r="V6207"/>
      <c r="W6207"/>
    </row>
    <row r="6208" spans="1:23" ht="27" customHeight="1" thickBot="1" x14ac:dyDescent="0.3">
      <c r="A6208" s="97">
        <v>21492</v>
      </c>
      <c r="B6208" s="74">
        <v>6524</v>
      </c>
      <c r="C6208" s="75" t="s">
        <v>43</v>
      </c>
      <c r="D6208" s="76">
        <v>43899.166666666664</v>
      </c>
      <c r="E6208" s="74" t="s">
        <v>39</v>
      </c>
      <c r="F6208" s="33">
        <v>43898.745833333334</v>
      </c>
      <c r="G6208" s="51">
        <f t="shared" si="810"/>
        <v>0.42083333332993789</v>
      </c>
      <c r="H6208" s="31" t="str">
        <f t="shared" si="811"/>
        <v>ACCEPTABLE</v>
      </c>
      <c r="J6208" s="33">
        <v>43899.138888888891</v>
      </c>
      <c r="K6208" s="33">
        <v>43899.147916666669</v>
      </c>
      <c r="L6208" s="51">
        <f t="shared" si="820"/>
        <v>9.0277777781011537E-3</v>
      </c>
      <c r="M6208" s="31" t="str">
        <f t="shared" si="821"/>
        <v>TRUE</v>
      </c>
      <c r="N6208" s="31" t="s">
        <v>39</v>
      </c>
      <c r="O6208" s="29" t="s">
        <v>398</v>
      </c>
      <c r="P6208"/>
      <c r="Q6208"/>
      <c r="R6208"/>
      <c r="S6208"/>
      <c r="T6208"/>
      <c r="U6208"/>
      <c r="V6208"/>
      <c r="W6208"/>
    </row>
    <row r="6209" spans="1:23" ht="27" customHeight="1" thickBot="1" x14ac:dyDescent="0.3">
      <c r="A6209" s="97">
        <v>21491</v>
      </c>
      <c r="B6209" s="74">
        <v>6525</v>
      </c>
      <c r="C6209" s="75" t="s">
        <v>43</v>
      </c>
      <c r="D6209" s="76">
        <v>43899.465277777781</v>
      </c>
      <c r="E6209" s="74" t="s">
        <v>41</v>
      </c>
      <c r="F6209" s="33">
        <v>43899.308333333334</v>
      </c>
      <c r="G6209" s="51">
        <f t="shared" si="810"/>
        <v>0.15694444444670808</v>
      </c>
      <c r="H6209" s="31" t="str">
        <f t="shared" si="811"/>
        <v>ACCEPTABLE</v>
      </c>
      <c r="J6209" s="33">
        <v>43899.423611111109</v>
      </c>
      <c r="K6209" s="33">
        <v>43899.431944444441</v>
      </c>
      <c r="L6209" s="51">
        <f t="shared" si="820"/>
        <v>8.333333331393078E-3</v>
      </c>
      <c r="M6209" s="31" t="str">
        <f t="shared" si="821"/>
        <v>TRUE</v>
      </c>
      <c r="N6209" s="31" t="s">
        <v>41</v>
      </c>
      <c r="O6209" s="29" t="s">
        <v>44</v>
      </c>
      <c r="P6209"/>
      <c r="Q6209"/>
      <c r="R6209"/>
      <c r="S6209"/>
      <c r="T6209"/>
      <c r="U6209"/>
      <c r="V6209"/>
      <c r="W6209"/>
    </row>
    <row r="6210" spans="1:23" ht="27" customHeight="1" thickBot="1" x14ac:dyDescent="0.3">
      <c r="A6210" s="97">
        <v>21491</v>
      </c>
      <c r="B6210" s="74">
        <v>6526</v>
      </c>
      <c r="C6210" s="75" t="s">
        <v>2314</v>
      </c>
      <c r="D6210" s="76">
        <v>43899.493055555555</v>
      </c>
      <c r="E6210" s="74" t="s">
        <v>39</v>
      </c>
      <c r="F6210" s="33">
        <v>43899.308333333334</v>
      </c>
      <c r="G6210" s="51">
        <f t="shared" si="810"/>
        <v>0.18472222222044365</v>
      </c>
      <c r="H6210" s="31" t="str">
        <f t="shared" si="811"/>
        <v>ACCEPTABLE</v>
      </c>
      <c r="J6210" s="33">
        <v>43899.489583333336</v>
      </c>
      <c r="K6210" s="33">
        <v>43899.5</v>
      </c>
      <c r="L6210" s="51">
        <f t="shared" si="820"/>
        <v>1.0416666664241347E-2</v>
      </c>
      <c r="M6210" s="31" t="str">
        <f t="shared" si="821"/>
        <v>TRUE</v>
      </c>
      <c r="N6210" s="31" t="s">
        <v>39</v>
      </c>
      <c r="O6210" s="29" t="s">
        <v>166</v>
      </c>
      <c r="P6210"/>
      <c r="Q6210"/>
      <c r="R6210"/>
      <c r="S6210"/>
      <c r="T6210"/>
      <c r="U6210"/>
      <c r="V6210"/>
      <c r="W6210"/>
    </row>
    <row r="6211" spans="1:23" ht="27" customHeight="1" thickBot="1" x14ac:dyDescent="0.3">
      <c r="A6211" s="97">
        <v>21493</v>
      </c>
      <c r="B6211" s="74">
        <v>6527</v>
      </c>
      <c r="C6211" s="75" t="s">
        <v>1997</v>
      </c>
      <c r="D6211" s="76">
        <v>43899.569444444445</v>
      </c>
      <c r="E6211" s="74" t="s">
        <v>41</v>
      </c>
      <c r="F6211" s="33">
        <v>43899.308333333334</v>
      </c>
      <c r="G6211" s="51">
        <f t="shared" si="810"/>
        <v>0.26111111111094942</v>
      </c>
      <c r="H6211" s="31" t="str">
        <f t="shared" si="811"/>
        <v>ACCEPTABLE</v>
      </c>
      <c r="J6211" s="33">
        <v>43899.545138888891</v>
      </c>
      <c r="K6211" s="33">
        <v>43899.578472222223</v>
      </c>
      <c r="L6211" s="51">
        <f t="shared" ref="L6211:L6215" si="822">IF(OR(K6211="",J6211=""), "Incomplete Data", K6211-J6211)</f>
        <v>3.3333333332848269E-2</v>
      </c>
      <c r="M6211" s="31" t="str">
        <f t="shared" ref="M6211:M6215" si="823">_xlfn.IFS(OR(J6211=0,K6211=0,L6211=""), "Incomplete Data", OR(L6211&gt;$M$5,L6211&lt;-$M$5),"FALSE",  OR(L6211&lt;=$M$5,L6211&gt;-$M$5), "TRUE")</f>
        <v>TRUE</v>
      </c>
      <c r="N6211" s="31" t="s">
        <v>41</v>
      </c>
      <c r="O6211" s="29" t="s">
        <v>2728</v>
      </c>
      <c r="P6211"/>
      <c r="Q6211"/>
      <c r="R6211"/>
      <c r="S6211"/>
      <c r="T6211"/>
      <c r="U6211"/>
      <c r="V6211"/>
      <c r="W6211"/>
    </row>
    <row r="6212" spans="1:23" ht="27" customHeight="1" thickBot="1" x14ac:dyDescent="0.3">
      <c r="A6212" s="97">
        <v>21493</v>
      </c>
      <c r="B6212" s="74">
        <v>6528</v>
      </c>
      <c r="C6212" s="75" t="s">
        <v>51</v>
      </c>
      <c r="D6212" s="76">
        <v>43899.604166666664</v>
      </c>
      <c r="E6212" s="74" t="s">
        <v>39</v>
      </c>
      <c r="F6212" s="33">
        <v>43899.308333333334</v>
      </c>
      <c r="G6212" s="51">
        <f t="shared" si="810"/>
        <v>0.29583333332993789</v>
      </c>
      <c r="H6212" s="31" t="str">
        <f t="shared" si="811"/>
        <v>ACCEPTABLE</v>
      </c>
      <c r="J6212" s="33">
        <v>43899.602777777778</v>
      </c>
      <c r="K6212" s="33">
        <v>43899.611805555556</v>
      </c>
      <c r="L6212" s="51">
        <f t="shared" si="822"/>
        <v>9.0277777781011537E-3</v>
      </c>
      <c r="M6212" s="31" t="str">
        <f t="shared" si="823"/>
        <v>TRUE</v>
      </c>
      <c r="N6212" s="31" t="s">
        <v>39</v>
      </c>
      <c r="O6212" s="29" t="s">
        <v>507</v>
      </c>
      <c r="P6212"/>
      <c r="Q6212"/>
      <c r="R6212"/>
      <c r="S6212"/>
      <c r="T6212"/>
      <c r="U6212"/>
      <c r="V6212"/>
      <c r="W6212"/>
    </row>
    <row r="6213" spans="1:23" ht="27" customHeight="1" thickBot="1" x14ac:dyDescent="0.3">
      <c r="A6213" s="98">
        <v>21493</v>
      </c>
      <c r="B6213" s="78">
        <v>6529</v>
      </c>
      <c r="C6213" s="79" t="s">
        <v>99</v>
      </c>
      <c r="D6213" s="80">
        <v>43901.277777777781</v>
      </c>
      <c r="E6213" s="78" t="s">
        <v>41</v>
      </c>
      <c r="F6213" s="33">
        <v>43900.677083333336</v>
      </c>
      <c r="G6213" s="51">
        <f t="shared" si="810"/>
        <v>0.60069444444525288</v>
      </c>
      <c r="H6213" s="31" t="str">
        <f t="shared" si="811"/>
        <v>ACCEPTABLE</v>
      </c>
      <c r="J6213" s="33">
        <v>43901.283333333333</v>
      </c>
      <c r="K6213" s="33">
        <v>43901.291666666664</v>
      </c>
      <c r="L6213" s="51">
        <f t="shared" si="822"/>
        <v>8.333333331393078E-3</v>
      </c>
      <c r="M6213" s="31" t="str">
        <f t="shared" si="823"/>
        <v>TRUE</v>
      </c>
      <c r="N6213" s="31" t="s">
        <v>41</v>
      </c>
      <c r="O6213" s="29" t="s">
        <v>422</v>
      </c>
      <c r="P6213"/>
      <c r="Q6213"/>
      <c r="R6213"/>
      <c r="S6213"/>
      <c r="T6213"/>
      <c r="U6213"/>
      <c r="V6213"/>
      <c r="W6213"/>
    </row>
    <row r="6214" spans="1:23" ht="27" customHeight="1" thickBot="1" x14ac:dyDescent="0.3">
      <c r="A6214" s="98">
        <v>21493</v>
      </c>
      <c r="B6214" s="78">
        <v>6530</v>
      </c>
      <c r="C6214" s="79" t="s">
        <v>2119</v>
      </c>
      <c r="D6214" s="80">
        <v>43901.305555555555</v>
      </c>
      <c r="E6214" s="78" t="s">
        <v>39</v>
      </c>
      <c r="F6214" s="33">
        <v>43900.677083333336</v>
      </c>
      <c r="G6214" s="51">
        <f t="shared" si="810"/>
        <v>0.62847222221898846</v>
      </c>
      <c r="H6214" s="31" t="str">
        <f t="shared" si="811"/>
        <v>ACCEPTABLE</v>
      </c>
      <c r="J6214" s="33">
        <v>43901.306250000001</v>
      </c>
      <c r="K6214" s="33">
        <v>43901.313888888886</v>
      </c>
      <c r="L6214" s="51">
        <f t="shared" si="822"/>
        <v>7.6388888846850023E-3</v>
      </c>
      <c r="M6214" s="31" t="str">
        <f t="shared" si="823"/>
        <v>TRUE</v>
      </c>
      <c r="N6214" s="31" t="s">
        <v>39</v>
      </c>
      <c r="O6214" s="29" t="s">
        <v>653</v>
      </c>
      <c r="P6214"/>
      <c r="Q6214"/>
      <c r="R6214"/>
      <c r="S6214"/>
      <c r="T6214"/>
      <c r="U6214"/>
      <c r="V6214"/>
      <c r="W6214"/>
    </row>
    <row r="6215" spans="1:23" ht="27" customHeight="1" thickBot="1" x14ac:dyDescent="0.3">
      <c r="A6215" s="97">
        <v>21494</v>
      </c>
      <c r="B6215" s="74">
        <v>6531</v>
      </c>
      <c r="C6215" s="75" t="s">
        <v>2290</v>
      </c>
      <c r="D6215" s="76">
        <v>43901.465277777781</v>
      </c>
      <c r="E6215" s="74" t="s">
        <v>41</v>
      </c>
      <c r="F6215" s="33">
        <v>43901.279861111114</v>
      </c>
      <c r="G6215" s="51">
        <f t="shared" ref="G6215:G6220" si="824">IF(D6215="","",D6215-F6215)</f>
        <v>0.18541666666715173</v>
      </c>
      <c r="H6215" s="31" t="str">
        <f t="shared" ref="H6215:H6220" si="825">IF(D6215-F6215&lt;0,"TOO LATE",IF(G6215="","",IF(OR(DAY(D6215-F6215)&gt;1,AND(HOUR(D6215-F6215)&gt;HOUR("0:59"),(SIGN(D6215-F6215)=1))),"ACCEPTABLE","TOO LATE")))</f>
        <v>ACCEPTABLE</v>
      </c>
      <c r="J6215" s="33">
        <v>43901.460416666669</v>
      </c>
      <c r="K6215" s="33">
        <v>43901.472222222219</v>
      </c>
      <c r="L6215" s="51">
        <f t="shared" si="822"/>
        <v>1.1805555550381541E-2</v>
      </c>
      <c r="M6215" s="31" t="str">
        <f t="shared" si="823"/>
        <v>TRUE</v>
      </c>
      <c r="N6215" s="31" t="s">
        <v>41</v>
      </c>
      <c r="O6215" s="29" t="s">
        <v>2729</v>
      </c>
      <c r="P6215"/>
      <c r="Q6215"/>
      <c r="R6215"/>
      <c r="S6215"/>
      <c r="T6215"/>
      <c r="U6215"/>
      <c r="V6215"/>
      <c r="W6215"/>
    </row>
    <row r="6216" spans="1:23" ht="27" customHeight="1" thickBot="1" x14ac:dyDescent="0.3">
      <c r="A6216" s="97">
        <v>21494</v>
      </c>
      <c r="B6216" s="74">
        <v>6532</v>
      </c>
      <c r="C6216" s="75" t="s">
        <v>99</v>
      </c>
      <c r="D6216" s="76">
        <v>43901.5</v>
      </c>
      <c r="E6216" s="74" t="s">
        <v>39</v>
      </c>
      <c r="F6216" s="33">
        <v>43901.279861111114</v>
      </c>
      <c r="G6216" s="51">
        <f t="shared" si="824"/>
        <v>0.22013888888614019</v>
      </c>
      <c r="H6216" s="31" t="str">
        <f t="shared" si="825"/>
        <v>ACCEPTABLE</v>
      </c>
      <c r="J6216" s="33">
        <v>43901.501388888886</v>
      </c>
      <c r="K6216" s="33">
        <v>43901.508333333331</v>
      </c>
      <c r="L6216" s="51">
        <f t="shared" ref="L6216:L6223" si="826">IF(OR(K6216="",J6216=""), "Incomplete Data", K6216-J6216)</f>
        <v>6.9444444452528842E-3</v>
      </c>
      <c r="M6216" s="31" t="str">
        <f t="shared" ref="M6216:M6223" si="827">_xlfn.IFS(OR(J6216=0,K6216=0,L6216=""), "Incomplete Data", OR(L6216&gt;$M$5,L6216&lt;-$M$5),"FALSE",  OR(L6216&lt;=$M$5,L6216&gt;-$M$5), "TRUE")</f>
        <v>TRUE</v>
      </c>
      <c r="N6216" s="31" t="s">
        <v>39</v>
      </c>
      <c r="O6216" s="29" t="s">
        <v>476</v>
      </c>
      <c r="P6216"/>
      <c r="Q6216"/>
      <c r="R6216"/>
      <c r="S6216"/>
      <c r="T6216"/>
      <c r="U6216"/>
      <c r="V6216"/>
      <c r="W6216"/>
    </row>
    <row r="6217" spans="1:23" ht="27" customHeight="1" thickBot="1" x14ac:dyDescent="0.3">
      <c r="A6217" s="97">
        <v>21495</v>
      </c>
      <c r="B6217" s="74">
        <v>6533</v>
      </c>
      <c r="C6217" s="75" t="s">
        <v>2314</v>
      </c>
      <c r="D6217" s="76">
        <v>43901.538194444445</v>
      </c>
      <c r="E6217" s="74" t="s">
        <v>41</v>
      </c>
      <c r="F6217" s="33">
        <v>43901.279861111114</v>
      </c>
      <c r="G6217" s="51">
        <f t="shared" si="824"/>
        <v>0.25833333333139308</v>
      </c>
      <c r="H6217" s="31" t="str">
        <f t="shared" si="825"/>
        <v>ACCEPTABLE</v>
      </c>
      <c r="J6217" s="33">
        <v>43901.522222222222</v>
      </c>
      <c r="K6217" s="33">
        <v>43901.53125</v>
      </c>
      <c r="L6217" s="51">
        <f t="shared" si="826"/>
        <v>9.0277777781011537E-3</v>
      </c>
      <c r="M6217" s="31" t="str">
        <f t="shared" si="827"/>
        <v>TRUE</v>
      </c>
      <c r="N6217" s="31" t="s">
        <v>41</v>
      </c>
      <c r="O6217" s="29" t="s">
        <v>2730</v>
      </c>
      <c r="P6217"/>
      <c r="Q6217"/>
      <c r="R6217"/>
      <c r="S6217"/>
      <c r="T6217"/>
      <c r="U6217"/>
      <c r="V6217"/>
      <c r="W6217"/>
    </row>
    <row r="6218" spans="1:23" ht="27" customHeight="1" thickBot="1" x14ac:dyDescent="0.3">
      <c r="A6218" s="97">
        <v>21495</v>
      </c>
      <c r="B6218" s="74">
        <v>6534</v>
      </c>
      <c r="C6218" s="75" t="s">
        <v>2372</v>
      </c>
      <c r="D6218" s="76">
        <v>43901.5625</v>
      </c>
      <c r="E6218" s="74" t="s">
        <v>39</v>
      </c>
      <c r="F6218" s="33">
        <v>43901.279861111114</v>
      </c>
      <c r="G6218" s="51">
        <f t="shared" si="824"/>
        <v>0.28263888888614019</v>
      </c>
      <c r="H6218" s="31" t="str">
        <f t="shared" si="825"/>
        <v>ACCEPTABLE</v>
      </c>
      <c r="J6218" s="33">
        <v>43901.544444444444</v>
      </c>
      <c r="K6218" s="33">
        <v>43901.554166666669</v>
      </c>
      <c r="L6218" s="51">
        <f t="shared" si="826"/>
        <v>9.7222222248092294E-3</v>
      </c>
      <c r="M6218" s="31" t="str">
        <f t="shared" si="827"/>
        <v>TRUE</v>
      </c>
      <c r="N6218" s="31" t="s">
        <v>39</v>
      </c>
      <c r="O6218" s="29" t="s">
        <v>1918</v>
      </c>
      <c r="P6218"/>
      <c r="Q6218"/>
      <c r="R6218"/>
      <c r="S6218"/>
      <c r="T6218"/>
      <c r="U6218"/>
      <c r="V6218"/>
      <c r="W6218"/>
    </row>
    <row r="6219" spans="1:23" ht="27" customHeight="1" thickBot="1" x14ac:dyDescent="0.3">
      <c r="A6219" s="97">
        <v>21496</v>
      </c>
      <c r="B6219" s="74">
        <v>6535</v>
      </c>
      <c r="C6219" s="75" t="s">
        <v>2372</v>
      </c>
      <c r="D6219" s="76">
        <v>43903.534722222219</v>
      </c>
      <c r="E6219" s="74" t="s">
        <v>41</v>
      </c>
      <c r="F6219" s="33">
        <v>43903.257638888892</v>
      </c>
      <c r="G6219" s="51">
        <f t="shared" si="824"/>
        <v>0.2770833333270275</v>
      </c>
      <c r="H6219" s="31" t="str">
        <f t="shared" si="825"/>
        <v>ACCEPTABLE</v>
      </c>
      <c r="J6219" s="33">
        <v>43903.554861111108</v>
      </c>
      <c r="K6219" s="33">
        <v>43903.56527777778</v>
      </c>
      <c r="L6219" s="51">
        <f t="shared" si="826"/>
        <v>1.0416666671517305E-2</v>
      </c>
      <c r="M6219" s="31" t="str">
        <f t="shared" si="827"/>
        <v>TRUE</v>
      </c>
      <c r="N6219" s="31" t="s">
        <v>41</v>
      </c>
      <c r="O6219" s="29" t="s">
        <v>2731</v>
      </c>
      <c r="P6219"/>
      <c r="Q6219"/>
      <c r="R6219"/>
      <c r="S6219"/>
      <c r="T6219"/>
      <c r="U6219"/>
      <c r="V6219"/>
      <c r="W6219"/>
    </row>
    <row r="6220" spans="1:23" ht="27" customHeight="1" thickBot="1" x14ac:dyDescent="0.3">
      <c r="A6220" s="97">
        <v>21496</v>
      </c>
      <c r="B6220" s="74">
        <v>6536</v>
      </c>
      <c r="C6220" s="75" t="s">
        <v>2372</v>
      </c>
      <c r="D6220" s="76">
        <v>43903.559027777781</v>
      </c>
      <c r="E6220" s="74" t="s">
        <v>39</v>
      </c>
      <c r="F6220" s="33">
        <v>43903.257638888892</v>
      </c>
      <c r="G6220" s="51">
        <f t="shared" si="824"/>
        <v>0.30138888888905058</v>
      </c>
      <c r="H6220" s="31" t="str">
        <f t="shared" si="825"/>
        <v>ACCEPTABLE</v>
      </c>
      <c r="J6220" s="33">
        <v>43903.577777777777</v>
      </c>
      <c r="K6220" s="33">
        <v>43903.588888888888</v>
      </c>
      <c r="L6220" s="51">
        <f t="shared" si="826"/>
        <v>1.1111111110949423E-2</v>
      </c>
      <c r="M6220" s="31" t="str">
        <f t="shared" si="827"/>
        <v>TRUE</v>
      </c>
      <c r="N6220" s="31" t="s">
        <v>39</v>
      </c>
      <c r="O6220" s="29" t="s">
        <v>2056</v>
      </c>
      <c r="P6220"/>
      <c r="Q6220"/>
      <c r="R6220"/>
      <c r="S6220"/>
      <c r="T6220"/>
      <c r="U6220"/>
      <c r="V6220"/>
      <c r="W6220"/>
    </row>
    <row r="6221" spans="1:23" ht="27" customHeight="1" thickBot="1" x14ac:dyDescent="0.3">
      <c r="A6221" s="97">
        <v>21494</v>
      </c>
      <c r="B6221" s="74">
        <v>6537</v>
      </c>
      <c r="C6221" s="75" t="s">
        <v>178</v>
      </c>
      <c r="D6221" s="76">
        <v>43904.131944444445</v>
      </c>
      <c r="E6221" s="74" t="s">
        <v>41</v>
      </c>
      <c r="F6221" s="33">
        <v>43903.770138888889</v>
      </c>
      <c r="G6221" s="51">
        <f t="shared" ref="G6221:G6271" si="828">IF(D6221="","",D6221-F6221)</f>
        <v>0.36180555555620231</v>
      </c>
      <c r="H6221" s="31" t="str">
        <f t="shared" ref="H6221:H6271" si="829">IF(D6221-F6221&lt;0,"TOO LATE",IF(G6221="","",IF(OR(DAY(D6221-F6221)&gt;1,AND(HOUR(D6221-F6221)&gt;HOUR("0:59"),(SIGN(D6221-F6221)=1))),"ACCEPTABLE","TOO LATE")))</f>
        <v>ACCEPTABLE</v>
      </c>
      <c r="J6221" s="33">
        <v>43904.122916666667</v>
      </c>
      <c r="K6221" s="33">
        <v>43904.131944444445</v>
      </c>
      <c r="L6221" s="51">
        <f t="shared" si="826"/>
        <v>9.0277777781011537E-3</v>
      </c>
      <c r="M6221" s="31" t="str">
        <f t="shared" si="827"/>
        <v>TRUE</v>
      </c>
      <c r="N6221" s="31" t="s">
        <v>41</v>
      </c>
      <c r="O6221" s="29" t="s">
        <v>485</v>
      </c>
      <c r="P6221"/>
      <c r="Q6221"/>
      <c r="R6221"/>
      <c r="S6221"/>
      <c r="T6221"/>
      <c r="U6221"/>
      <c r="V6221"/>
      <c r="W6221"/>
    </row>
    <row r="6222" spans="1:23" ht="27" customHeight="1" thickBot="1" x14ac:dyDescent="0.3">
      <c r="A6222" s="97">
        <v>21494</v>
      </c>
      <c r="B6222" s="74">
        <v>6538</v>
      </c>
      <c r="C6222" s="75" t="s">
        <v>178</v>
      </c>
      <c r="D6222" s="76">
        <v>43904.177083333336</v>
      </c>
      <c r="E6222" s="74" t="s">
        <v>39</v>
      </c>
      <c r="F6222" s="33">
        <v>43903.770138888889</v>
      </c>
      <c r="G6222" s="51">
        <f t="shared" si="828"/>
        <v>0.40694444444670808</v>
      </c>
      <c r="H6222" s="31" t="str">
        <f t="shared" si="829"/>
        <v>ACCEPTABLE</v>
      </c>
      <c r="J6222" s="33">
        <v>43904.183333333334</v>
      </c>
      <c r="K6222" s="33">
        <v>43904.192361111112</v>
      </c>
      <c r="L6222" s="51">
        <f t="shared" si="826"/>
        <v>9.0277777781011537E-3</v>
      </c>
      <c r="M6222" s="31" t="str">
        <f t="shared" si="827"/>
        <v>TRUE</v>
      </c>
      <c r="N6222" s="31" t="s">
        <v>39</v>
      </c>
      <c r="O6222" s="29" t="s">
        <v>542</v>
      </c>
      <c r="P6222"/>
      <c r="Q6222"/>
      <c r="R6222"/>
      <c r="S6222"/>
      <c r="T6222"/>
      <c r="U6222"/>
      <c r="V6222"/>
      <c r="W6222"/>
    </row>
    <row r="6223" spans="1:23" ht="27" customHeight="1" thickBot="1" x14ac:dyDescent="0.3">
      <c r="A6223" s="97">
        <v>21494</v>
      </c>
      <c r="B6223" s="74">
        <v>6539</v>
      </c>
      <c r="C6223" s="75" t="s">
        <v>99</v>
      </c>
      <c r="D6223" s="76">
        <v>43904.486111111109</v>
      </c>
      <c r="E6223" s="74" t="s">
        <v>41</v>
      </c>
      <c r="F6223" s="33">
        <v>43904.261111111111</v>
      </c>
      <c r="G6223" s="51">
        <f t="shared" si="828"/>
        <v>0.22499999999854481</v>
      </c>
      <c r="H6223" s="31" t="str">
        <f t="shared" si="829"/>
        <v>ACCEPTABLE</v>
      </c>
      <c r="J6223" s="33">
        <v>43904.484027777777</v>
      </c>
      <c r="K6223" s="33">
        <v>43904.492361111108</v>
      </c>
      <c r="L6223" s="51">
        <f t="shared" si="826"/>
        <v>8.333333331393078E-3</v>
      </c>
      <c r="M6223" s="31" t="str">
        <f t="shared" si="827"/>
        <v>TRUE</v>
      </c>
      <c r="N6223" s="31" t="s">
        <v>41</v>
      </c>
      <c r="O6223" s="29" t="s">
        <v>405</v>
      </c>
      <c r="P6223"/>
      <c r="Q6223"/>
      <c r="R6223"/>
      <c r="S6223"/>
      <c r="T6223"/>
      <c r="U6223"/>
      <c r="V6223"/>
      <c r="W6223"/>
    </row>
    <row r="6224" spans="1:23" ht="27" customHeight="1" thickBot="1" x14ac:dyDescent="0.3">
      <c r="A6224" s="97">
        <v>21494</v>
      </c>
      <c r="B6224" s="74">
        <v>6540</v>
      </c>
      <c r="C6224" s="75" t="s">
        <v>2119</v>
      </c>
      <c r="D6224" s="76">
        <v>43904.513888888891</v>
      </c>
      <c r="E6224" s="74" t="s">
        <v>39</v>
      </c>
      <c r="F6224" s="33">
        <v>43904.261111111111</v>
      </c>
      <c r="G6224" s="51">
        <f t="shared" si="828"/>
        <v>0.25277777777955635</v>
      </c>
      <c r="H6224" s="31" t="str">
        <f t="shared" si="829"/>
        <v>ACCEPTABLE</v>
      </c>
      <c r="J6224" s="33">
        <v>43904.508333333331</v>
      </c>
      <c r="K6224" s="33">
        <v>43904.520833333336</v>
      </c>
      <c r="L6224" s="51">
        <f t="shared" ref="L6224:L6274" si="830">IF(OR(K6224="",J6224=""), "Incomplete Data", K6224-J6224)</f>
        <v>1.2500000004365575E-2</v>
      </c>
      <c r="M6224" s="31" t="str">
        <f t="shared" ref="M6224:M6274" si="831">_xlfn.IFS(OR(J6224=0,K6224=0,L6224=""), "Incomplete Data", OR(L6224&gt;$M$5,L6224&lt;-$M$5),"FALSE",  OR(L6224&lt;=$M$5,L6224&gt;-$M$5), "TRUE")</f>
        <v>TRUE</v>
      </c>
      <c r="N6224" s="31" t="s">
        <v>39</v>
      </c>
      <c r="O6224" s="29" t="s">
        <v>2732</v>
      </c>
      <c r="P6224"/>
      <c r="Q6224"/>
      <c r="R6224"/>
      <c r="S6224"/>
      <c r="T6224"/>
      <c r="U6224"/>
      <c r="V6224"/>
      <c r="W6224"/>
    </row>
    <row r="6225" spans="1:23" ht="27" customHeight="1" thickBot="1" x14ac:dyDescent="0.3">
      <c r="A6225" s="98">
        <v>21498</v>
      </c>
      <c r="B6225" s="78">
        <v>6543</v>
      </c>
      <c r="C6225" s="79" t="s">
        <v>2314</v>
      </c>
      <c r="D6225" s="80">
        <v>43906.753472222219</v>
      </c>
      <c r="E6225" s="78" t="s">
        <v>41</v>
      </c>
      <c r="F6225" s="33">
        <v>43906.285416666666</v>
      </c>
      <c r="G6225" s="51">
        <f t="shared" ref="G6225:G6227" si="832">IF(D6225="","",D6225-F6225)</f>
        <v>0.46805555555329192</v>
      </c>
      <c r="H6225" s="31" t="str">
        <f t="shared" ref="H6225:H6227" si="833">IF(D6225-F6225&lt;0,"TOO LATE",IF(G6225="","",IF(OR(DAY(D6225-F6225)&gt;1,AND(HOUR(D6225-F6225)&gt;HOUR("0:59"),(SIGN(D6225-F6225)=1))),"ACCEPTABLE","TOO LATE")))</f>
        <v>ACCEPTABLE</v>
      </c>
      <c r="J6225" s="33">
        <v>43906.645833333336</v>
      </c>
      <c r="K6225" s="33">
        <v>43906.654861111114</v>
      </c>
      <c r="L6225" s="51">
        <f t="shared" ref="L6225:L6229" si="834">IF(OR(K6225="",J6225=""), "Incomplete Data", K6225-J6225)</f>
        <v>9.0277777781011537E-3</v>
      </c>
      <c r="M6225" s="31" t="str">
        <f t="shared" ref="M6225:M6229" si="835">_xlfn.IFS(OR(J6225=0,K6225=0,L6225=""), "Incomplete Data", OR(L6225&gt;$M$5,L6225&lt;-$M$5),"FALSE",  OR(L6225&lt;=$M$5,L6225&gt;-$M$5), "TRUE")</f>
        <v>TRUE</v>
      </c>
      <c r="N6225" s="31" t="s">
        <v>41</v>
      </c>
      <c r="O6225" s="29" t="s">
        <v>1404</v>
      </c>
      <c r="P6225"/>
      <c r="Q6225"/>
      <c r="R6225"/>
      <c r="S6225"/>
      <c r="T6225"/>
      <c r="U6225"/>
      <c r="V6225"/>
      <c r="W6225"/>
    </row>
    <row r="6226" spans="1:23" ht="27" customHeight="1" thickBot="1" x14ac:dyDescent="0.3">
      <c r="A6226" s="97">
        <v>21498</v>
      </c>
      <c r="B6226" s="74">
        <v>6544</v>
      </c>
      <c r="C6226" s="75" t="s">
        <v>43</v>
      </c>
      <c r="D6226" s="76">
        <v>43906.788194444445</v>
      </c>
      <c r="E6226" s="74" t="s">
        <v>39</v>
      </c>
      <c r="F6226" s="33">
        <v>43906.285416666666</v>
      </c>
      <c r="G6226" s="51">
        <f t="shared" si="832"/>
        <v>0.50277777777955635</v>
      </c>
      <c r="H6226" s="31" t="str">
        <f t="shared" si="833"/>
        <v>ACCEPTABLE</v>
      </c>
      <c r="J6226" s="33">
        <v>43906.681944444441</v>
      </c>
      <c r="K6226" s="33">
        <v>43906.690972222219</v>
      </c>
      <c r="L6226" s="51">
        <f t="shared" si="834"/>
        <v>9.0277777781011537E-3</v>
      </c>
      <c r="M6226" s="31" t="str">
        <f t="shared" si="835"/>
        <v>TRUE</v>
      </c>
      <c r="N6226" s="31" t="s">
        <v>39</v>
      </c>
      <c r="O6226" s="29" t="s">
        <v>398</v>
      </c>
      <c r="P6226"/>
      <c r="Q6226"/>
      <c r="R6226"/>
      <c r="S6226"/>
      <c r="T6226"/>
      <c r="U6226"/>
      <c r="V6226"/>
      <c r="W6226"/>
    </row>
    <row r="6227" spans="1:23" ht="27" customHeight="1" thickBot="1" x14ac:dyDescent="0.3">
      <c r="A6227" s="98">
        <v>21499</v>
      </c>
      <c r="B6227" s="78">
        <v>6545</v>
      </c>
      <c r="C6227" s="79" t="s">
        <v>2314</v>
      </c>
      <c r="D6227" s="80">
        <v>43906.736111111109</v>
      </c>
      <c r="E6227" s="78" t="s">
        <v>41</v>
      </c>
      <c r="F6227" s="33">
        <v>43906.70208333333</v>
      </c>
      <c r="G6227" s="51">
        <f t="shared" si="832"/>
        <v>3.4027777779556345E-2</v>
      </c>
      <c r="H6227" s="31" t="str">
        <f t="shared" si="833"/>
        <v>TOO LATE</v>
      </c>
      <c r="J6227" s="33">
        <v>43906.713888888888</v>
      </c>
      <c r="K6227" s="33">
        <v>43906.722916666666</v>
      </c>
      <c r="L6227" s="51">
        <f t="shared" si="834"/>
        <v>9.0277777781011537E-3</v>
      </c>
      <c r="M6227" s="31" t="str">
        <f t="shared" si="835"/>
        <v>TRUE</v>
      </c>
      <c r="N6227" s="31" t="s">
        <v>41</v>
      </c>
      <c r="O6227" s="29" t="s">
        <v>2526</v>
      </c>
      <c r="P6227"/>
      <c r="Q6227"/>
      <c r="R6227"/>
      <c r="S6227"/>
      <c r="T6227"/>
      <c r="U6227"/>
      <c r="V6227"/>
      <c r="W6227"/>
    </row>
    <row r="6228" spans="1:23" ht="27" customHeight="1" thickBot="1" x14ac:dyDescent="0.3">
      <c r="A6228" s="98">
        <v>21499</v>
      </c>
      <c r="B6228" s="78">
        <v>6546</v>
      </c>
      <c r="C6228" s="79" t="s">
        <v>2314</v>
      </c>
      <c r="D6228" s="80">
        <v>43906.760416666664</v>
      </c>
      <c r="E6228" s="78" t="s">
        <v>39</v>
      </c>
      <c r="F6228" s="33">
        <v>43906.70208333333</v>
      </c>
      <c r="G6228" s="51">
        <f t="shared" si="828"/>
        <v>5.8333333334303461E-2</v>
      </c>
      <c r="H6228" s="31" t="str">
        <f t="shared" si="829"/>
        <v>ACCEPTABLE</v>
      </c>
      <c r="J6228" s="33">
        <v>43906.732638888891</v>
      </c>
      <c r="K6228" s="33">
        <v>43906.743055555555</v>
      </c>
      <c r="L6228" s="51">
        <f t="shared" si="834"/>
        <v>1.0416666664241347E-2</v>
      </c>
      <c r="M6228" s="31" t="str">
        <f t="shared" si="835"/>
        <v>TRUE</v>
      </c>
      <c r="N6228" s="31" t="s">
        <v>39</v>
      </c>
      <c r="O6228" s="29" t="s">
        <v>2526</v>
      </c>
      <c r="P6228"/>
      <c r="Q6228"/>
      <c r="R6228"/>
      <c r="S6228"/>
      <c r="T6228"/>
      <c r="U6228"/>
      <c r="V6228"/>
      <c r="W6228"/>
    </row>
    <row r="6229" spans="1:23" ht="27" customHeight="1" thickBot="1" x14ac:dyDescent="0.3">
      <c r="A6229" s="97">
        <v>21498</v>
      </c>
      <c r="B6229" s="74">
        <v>6547</v>
      </c>
      <c r="C6229" s="75" t="s">
        <v>98</v>
      </c>
      <c r="D6229" s="76">
        <v>43906.902777777781</v>
      </c>
      <c r="E6229" s="74" t="s">
        <v>41</v>
      </c>
      <c r="F6229" s="33">
        <v>43906.70208333333</v>
      </c>
      <c r="G6229" s="51">
        <f t="shared" si="828"/>
        <v>0.20069444445107365</v>
      </c>
      <c r="H6229" s="31" t="str">
        <f t="shared" si="829"/>
        <v>ACCEPTABLE</v>
      </c>
      <c r="J6229" s="33">
        <v>43906.900694444441</v>
      </c>
      <c r="K6229" s="33">
        <v>43906.909722222219</v>
      </c>
      <c r="L6229" s="51">
        <f t="shared" si="834"/>
        <v>9.0277777781011537E-3</v>
      </c>
      <c r="M6229" s="31" t="str">
        <f t="shared" si="835"/>
        <v>TRUE</v>
      </c>
      <c r="N6229" s="31" t="s">
        <v>41</v>
      </c>
      <c r="O6229" s="29" t="s">
        <v>398</v>
      </c>
      <c r="P6229"/>
      <c r="Q6229"/>
      <c r="R6229"/>
      <c r="S6229"/>
      <c r="T6229"/>
      <c r="U6229"/>
      <c r="V6229"/>
      <c r="W6229"/>
    </row>
    <row r="6230" spans="1:23" ht="27" customHeight="1" thickBot="1" x14ac:dyDescent="0.3">
      <c r="A6230" s="97">
        <v>21498</v>
      </c>
      <c r="B6230" s="74">
        <v>6548</v>
      </c>
      <c r="C6230" s="75" t="s">
        <v>2372</v>
      </c>
      <c r="D6230" s="76">
        <v>43906.930555555555</v>
      </c>
      <c r="E6230" s="74" t="s">
        <v>39</v>
      </c>
      <c r="F6230" s="33">
        <v>43906.70208333333</v>
      </c>
      <c r="G6230" s="51">
        <f t="shared" si="828"/>
        <v>0.22847222222480923</v>
      </c>
      <c r="H6230" s="31" t="str">
        <f t="shared" si="829"/>
        <v>ACCEPTABLE</v>
      </c>
      <c r="J6230" s="33">
        <v>43906.917361111111</v>
      </c>
      <c r="K6230" s="33">
        <v>43906.929166666669</v>
      </c>
      <c r="L6230" s="51">
        <f t="shared" si="830"/>
        <v>1.1805555557657499E-2</v>
      </c>
      <c r="M6230" s="31" t="str">
        <f t="shared" si="831"/>
        <v>TRUE</v>
      </c>
      <c r="N6230" s="31" t="s">
        <v>39</v>
      </c>
      <c r="O6230" s="29" t="s">
        <v>1404</v>
      </c>
      <c r="P6230"/>
      <c r="Q6230"/>
      <c r="R6230"/>
      <c r="S6230"/>
      <c r="T6230"/>
      <c r="U6230"/>
      <c r="V6230"/>
      <c r="W6230"/>
    </row>
    <row r="6231" spans="1:23" ht="27" customHeight="1" thickBot="1" x14ac:dyDescent="0.3">
      <c r="A6231" s="97">
        <v>21497</v>
      </c>
      <c r="B6231" s="74">
        <v>6549</v>
      </c>
      <c r="C6231" s="75" t="s">
        <v>98</v>
      </c>
      <c r="D6231" s="76">
        <v>43907.465277777781</v>
      </c>
      <c r="E6231" s="74" t="s">
        <v>41</v>
      </c>
      <c r="F6231" s="33">
        <v>43907.21875</v>
      </c>
      <c r="G6231" s="51">
        <f t="shared" si="828"/>
        <v>0.24652777778101154</v>
      </c>
      <c r="H6231" s="31" t="str">
        <f t="shared" si="829"/>
        <v>ACCEPTABLE</v>
      </c>
      <c r="J6231" s="33">
        <v>43907.46875</v>
      </c>
      <c r="K6231" s="33">
        <v>43907.476388888892</v>
      </c>
      <c r="L6231" s="51">
        <f t="shared" si="830"/>
        <v>7.6388888919609599E-3</v>
      </c>
      <c r="M6231" s="31" t="str">
        <f t="shared" si="831"/>
        <v>TRUE</v>
      </c>
      <c r="N6231" s="31" t="s">
        <v>41</v>
      </c>
      <c r="O6231" s="29" t="s">
        <v>398</v>
      </c>
      <c r="P6231"/>
      <c r="Q6231"/>
      <c r="R6231"/>
      <c r="S6231"/>
      <c r="T6231"/>
      <c r="U6231"/>
      <c r="V6231"/>
      <c r="W6231"/>
    </row>
    <row r="6232" spans="1:23" ht="27" customHeight="1" thickBot="1" x14ac:dyDescent="0.3">
      <c r="A6232" s="97">
        <v>21497</v>
      </c>
      <c r="B6232" s="74">
        <v>6550</v>
      </c>
      <c r="C6232" s="75" t="s">
        <v>98</v>
      </c>
      <c r="D6232" s="76">
        <v>43907.510416666664</v>
      </c>
      <c r="E6232" s="74" t="s">
        <v>39</v>
      </c>
      <c r="F6232" s="33">
        <v>43907.21875</v>
      </c>
      <c r="G6232" s="51">
        <f t="shared" si="828"/>
        <v>0.29166666666424135</v>
      </c>
      <c r="H6232" s="31" t="str">
        <f t="shared" si="829"/>
        <v>ACCEPTABLE</v>
      </c>
      <c r="J6232" s="33">
        <v>43907.520833333336</v>
      </c>
      <c r="K6232" s="33">
        <v>43907.529166666667</v>
      </c>
      <c r="L6232" s="51">
        <f t="shared" si="830"/>
        <v>8.333333331393078E-3</v>
      </c>
      <c r="M6232" s="31" t="str">
        <f t="shared" si="831"/>
        <v>TRUE</v>
      </c>
      <c r="N6232" s="31" t="s">
        <v>39</v>
      </c>
      <c r="O6232" s="29" t="s">
        <v>398</v>
      </c>
      <c r="P6232"/>
      <c r="Q6232"/>
      <c r="R6232"/>
      <c r="S6232"/>
      <c r="T6232"/>
      <c r="U6232"/>
      <c r="V6232"/>
      <c r="W6232"/>
    </row>
    <row r="6233" spans="1:23" ht="27" customHeight="1" thickBot="1" x14ac:dyDescent="0.3">
      <c r="A6233" s="98">
        <v>21500</v>
      </c>
      <c r="B6233" s="78">
        <v>6551</v>
      </c>
      <c r="C6233" s="79" t="s">
        <v>2314</v>
      </c>
      <c r="D6233" s="80">
        <v>43907.670138888891</v>
      </c>
      <c r="E6233" s="78" t="s">
        <v>41</v>
      </c>
      <c r="F6233" s="33">
        <v>43907.563888888886</v>
      </c>
      <c r="G6233" s="51">
        <f t="shared" si="828"/>
        <v>0.10625000000436557</v>
      </c>
      <c r="H6233" s="31" t="str">
        <f t="shared" si="829"/>
        <v>ACCEPTABLE</v>
      </c>
      <c r="J6233" s="33">
        <v>43907.68472222222</v>
      </c>
      <c r="K6233" s="33">
        <v>43907.695138888892</v>
      </c>
      <c r="L6233" s="51">
        <f t="shared" si="830"/>
        <v>1.0416666671517305E-2</v>
      </c>
      <c r="M6233" s="31" t="str">
        <f t="shared" si="831"/>
        <v>TRUE</v>
      </c>
      <c r="N6233" s="31" t="s">
        <v>41</v>
      </c>
      <c r="O6233" s="29" t="s">
        <v>472</v>
      </c>
      <c r="P6233"/>
      <c r="Q6233"/>
      <c r="R6233"/>
      <c r="S6233"/>
      <c r="T6233"/>
      <c r="U6233"/>
      <c r="V6233"/>
      <c r="W6233"/>
    </row>
    <row r="6234" spans="1:23" ht="27" customHeight="1" thickBot="1" x14ac:dyDescent="0.3">
      <c r="A6234" s="98">
        <v>21500</v>
      </c>
      <c r="B6234" s="78">
        <v>6552</v>
      </c>
      <c r="C6234" s="79" t="s">
        <v>2314</v>
      </c>
      <c r="D6234" s="80">
        <v>43907.697916666664</v>
      </c>
      <c r="E6234" s="78" t="s">
        <v>39</v>
      </c>
      <c r="F6234" s="33">
        <v>43907.563888888886</v>
      </c>
      <c r="G6234" s="51">
        <f t="shared" si="828"/>
        <v>0.13402777777810115</v>
      </c>
      <c r="H6234" s="31" t="str">
        <f t="shared" si="829"/>
        <v>ACCEPTABLE</v>
      </c>
      <c r="J6234" s="33">
        <v>43907.709722222222</v>
      </c>
      <c r="K6234" s="33">
        <v>43907.722222222219</v>
      </c>
      <c r="L6234" s="51">
        <f t="shared" si="830"/>
        <v>1.2499999997089617E-2</v>
      </c>
      <c r="M6234" s="31" t="str">
        <f t="shared" si="831"/>
        <v>TRUE</v>
      </c>
      <c r="N6234" s="31" t="s">
        <v>39</v>
      </c>
      <c r="O6234" s="29" t="s">
        <v>472</v>
      </c>
      <c r="P6234"/>
      <c r="Q6234"/>
      <c r="R6234"/>
      <c r="S6234"/>
      <c r="T6234"/>
      <c r="U6234"/>
      <c r="V6234"/>
      <c r="W6234"/>
    </row>
    <row r="6235" spans="1:23" ht="27" customHeight="1" thickBot="1" x14ac:dyDescent="0.3">
      <c r="A6235" s="97">
        <v>21497</v>
      </c>
      <c r="B6235" s="74">
        <v>6553</v>
      </c>
      <c r="C6235" s="75" t="s">
        <v>43</v>
      </c>
      <c r="D6235" s="76">
        <v>43908.048611111109</v>
      </c>
      <c r="E6235" s="74" t="s">
        <v>41</v>
      </c>
      <c r="F6235" s="33">
        <v>43907.763194444444</v>
      </c>
      <c r="G6235" s="51">
        <f t="shared" si="828"/>
        <v>0.28541666666569654</v>
      </c>
      <c r="H6235" s="31" t="str">
        <f t="shared" si="829"/>
        <v>ACCEPTABLE</v>
      </c>
      <c r="J6235" s="33">
        <v>43908.054166666669</v>
      </c>
      <c r="K6235" s="33">
        <v>43908.063194444447</v>
      </c>
      <c r="L6235" s="51">
        <f t="shared" si="830"/>
        <v>9.0277777781011537E-3</v>
      </c>
      <c r="M6235" s="31" t="str">
        <f t="shared" si="831"/>
        <v>TRUE</v>
      </c>
      <c r="N6235" s="31" t="s">
        <v>41</v>
      </c>
      <c r="O6235" s="29" t="s">
        <v>398</v>
      </c>
      <c r="P6235"/>
      <c r="Q6235"/>
      <c r="R6235"/>
      <c r="S6235"/>
      <c r="T6235"/>
      <c r="U6235"/>
      <c r="V6235"/>
      <c r="W6235"/>
    </row>
    <row r="6236" spans="1:23" ht="27" customHeight="1" thickBot="1" x14ac:dyDescent="0.3">
      <c r="A6236" s="97">
        <v>21497</v>
      </c>
      <c r="B6236" s="74">
        <v>6554</v>
      </c>
      <c r="C6236" s="75" t="s">
        <v>2314</v>
      </c>
      <c r="D6236" s="76">
        <v>43908.076388888891</v>
      </c>
      <c r="E6236" s="74" t="s">
        <v>39</v>
      </c>
      <c r="F6236" s="33">
        <v>43907.763194444444</v>
      </c>
      <c r="G6236" s="51">
        <f t="shared" si="828"/>
        <v>0.31319444444670808</v>
      </c>
      <c r="H6236" s="31" t="str">
        <f t="shared" si="829"/>
        <v>ACCEPTABLE</v>
      </c>
      <c r="J6236" s="33">
        <v>43908.074999999997</v>
      </c>
      <c r="K6236" s="33">
        <v>43908.086805555555</v>
      </c>
      <c r="L6236" s="51">
        <f t="shared" si="830"/>
        <v>1.1805555557657499E-2</v>
      </c>
      <c r="M6236" s="31" t="str">
        <f t="shared" si="831"/>
        <v>TRUE</v>
      </c>
      <c r="N6236" s="31" t="s">
        <v>39</v>
      </c>
      <c r="O6236" s="29" t="s">
        <v>2636</v>
      </c>
      <c r="P6236"/>
      <c r="Q6236"/>
      <c r="R6236"/>
      <c r="S6236"/>
      <c r="T6236"/>
      <c r="U6236"/>
      <c r="V6236"/>
      <c r="W6236"/>
    </row>
    <row r="6237" spans="1:23" ht="27" customHeight="1" thickBot="1" x14ac:dyDescent="0.3">
      <c r="A6237" s="98">
        <v>21501</v>
      </c>
      <c r="B6237" s="78">
        <v>6555</v>
      </c>
      <c r="C6237" s="79" t="s">
        <v>2119</v>
      </c>
      <c r="D6237" s="80">
        <v>43908.788194444445</v>
      </c>
      <c r="E6237" s="78" t="s">
        <v>41</v>
      </c>
      <c r="F6237" s="33">
        <v>43908.675000000003</v>
      </c>
      <c r="G6237" s="51">
        <f t="shared" si="828"/>
        <v>0.1131944444423425</v>
      </c>
      <c r="H6237" s="31" t="str">
        <f t="shared" si="829"/>
        <v>ACCEPTABLE</v>
      </c>
      <c r="J6237" s="33">
        <v>43908.786111111112</v>
      </c>
      <c r="K6237" s="33">
        <v>43908.798611111109</v>
      </c>
      <c r="L6237" s="51">
        <f t="shared" si="830"/>
        <v>1.2499999997089617E-2</v>
      </c>
      <c r="M6237" s="31" t="str">
        <f t="shared" si="831"/>
        <v>TRUE</v>
      </c>
      <c r="N6237" s="31" t="s">
        <v>41</v>
      </c>
      <c r="O6237" s="29" t="s">
        <v>2733</v>
      </c>
      <c r="P6237"/>
      <c r="Q6237"/>
      <c r="R6237"/>
      <c r="S6237"/>
      <c r="T6237"/>
      <c r="U6237"/>
      <c r="V6237"/>
      <c r="W6237"/>
    </row>
    <row r="6238" spans="1:23" ht="27" customHeight="1" thickBot="1" x14ac:dyDescent="0.3">
      <c r="A6238" s="97">
        <v>21501</v>
      </c>
      <c r="B6238" s="74">
        <v>6556</v>
      </c>
      <c r="C6238" s="75" t="s">
        <v>51</v>
      </c>
      <c r="D6238" s="76">
        <v>43908.822916666664</v>
      </c>
      <c r="E6238" s="74" t="s">
        <v>39</v>
      </c>
      <c r="F6238" s="33">
        <v>43908.675000000003</v>
      </c>
      <c r="G6238" s="51">
        <f t="shared" si="828"/>
        <v>0.14791666666133096</v>
      </c>
      <c r="H6238" s="31" t="str">
        <f t="shared" si="829"/>
        <v>ACCEPTABLE</v>
      </c>
      <c r="J6238" s="33">
        <v>43908.824305555558</v>
      </c>
      <c r="K6238" s="33">
        <v>43908.833333333336</v>
      </c>
      <c r="L6238" s="51">
        <f t="shared" si="830"/>
        <v>9.0277777781011537E-3</v>
      </c>
      <c r="M6238" s="31" t="str">
        <f t="shared" si="831"/>
        <v>TRUE</v>
      </c>
      <c r="N6238" s="31" t="s">
        <v>39</v>
      </c>
      <c r="O6238" s="29" t="s">
        <v>2734</v>
      </c>
      <c r="P6238"/>
      <c r="Q6238"/>
      <c r="R6238"/>
      <c r="S6238"/>
      <c r="T6238"/>
      <c r="U6238"/>
      <c r="V6238"/>
      <c r="W6238"/>
    </row>
    <row r="6239" spans="1:23" ht="27" customHeight="1" thickBot="1" x14ac:dyDescent="0.3">
      <c r="A6239" s="97">
        <v>21502</v>
      </c>
      <c r="B6239" s="74">
        <v>6557</v>
      </c>
      <c r="C6239" s="75" t="s">
        <v>2314</v>
      </c>
      <c r="D6239" s="76">
        <v>43909.854166666664</v>
      </c>
      <c r="E6239" s="74" t="s">
        <v>41</v>
      </c>
      <c r="F6239" s="33">
        <v>43909.783333333333</v>
      </c>
      <c r="G6239" s="51">
        <f t="shared" si="828"/>
        <v>7.0833333331393078E-2</v>
      </c>
      <c r="H6239" s="31" t="str">
        <f t="shared" si="829"/>
        <v>ACCEPTABLE</v>
      </c>
      <c r="J6239" s="33">
        <v>43909.834722222222</v>
      </c>
      <c r="K6239" s="33">
        <v>43909.843055555553</v>
      </c>
      <c r="L6239" s="51">
        <f t="shared" si="830"/>
        <v>8.333333331393078E-3</v>
      </c>
      <c r="M6239" s="31" t="str">
        <f t="shared" si="831"/>
        <v>TRUE</v>
      </c>
      <c r="N6239" s="31" t="s">
        <v>41</v>
      </c>
      <c r="O6239" s="29" t="s">
        <v>2735</v>
      </c>
      <c r="P6239"/>
      <c r="Q6239"/>
      <c r="R6239"/>
      <c r="S6239"/>
      <c r="T6239"/>
      <c r="U6239"/>
      <c r="V6239"/>
      <c r="W6239"/>
    </row>
    <row r="6240" spans="1:23" ht="27" customHeight="1" thickBot="1" x14ac:dyDescent="0.3">
      <c r="A6240" s="97">
        <v>21502</v>
      </c>
      <c r="B6240" s="74">
        <v>6558</v>
      </c>
      <c r="C6240" s="75" t="s">
        <v>2314</v>
      </c>
      <c r="D6240" s="76">
        <v>43909.871527777781</v>
      </c>
      <c r="E6240" s="74" t="s">
        <v>39</v>
      </c>
      <c r="F6240" s="33">
        <v>43909.783333333333</v>
      </c>
      <c r="G6240" s="51">
        <f t="shared" si="828"/>
        <v>8.8194444448163267E-2</v>
      </c>
      <c r="H6240" s="31" t="str">
        <f t="shared" si="829"/>
        <v>ACCEPTABLE</v>
      </c>
      <c r="J6240" s="33">
        <v>43909.854166666664</v>
      </c>
      <c r="K6240" s="33">
        <v>43909.862500000003</v>
      </c>
      <c r="L6240" s="51">
        <f t="shared" si="830"/>
        <v>8.3333333386690356E-3</v>
      </c>
      <c r="M6240" s="31" t="str">
        <f t="shared" si="831"/>
        <v>TRUE</v>
      </c>
      <c r="N6240" s="31" t="s">
        <v>39</v>
      </c>
      <c r="O6240" s="29" t="s">
        <v>2736</v>
      </c>
      <c r="P6240"/>
      <c r="Q6240"/>
      <c r="R6240"/>
      <c r="S6240"/>
      <c r="T6240"/>
      <c r="U6240"/>
      <c r="V6240"/>
      <c r="W6240"/>
    </row>
    <row r="6241" spans="1:23" ht="27" customHeight="1" thickBot="1" x14ac:dyDescent="0.3">
      <c r="A6241" s="98">
        <v>21501</v>
      </c>
      <c r="B6241" s="78">
        <v>6559</v>
      </c>
      <c r="C6241" s="79" t="s">
        <v>51</v>
      </c>
      <c r="D6241" s="80">
        <v>43910.277777777781</v>
      </c>
      <c r="E6241" s="78" t="s">
        <v>41</v>
      </c>
      <c r="F6241" s="33">
        <v>43909.783333333333</v>
      </c>
      <c r="G6241" s="51">
        <f t="shared" si="828"/>
        <v>0.49444444444816327</v>
      </c>
      <c r="H6241" s="31" t="str">
        <f t="shared" si="829"/>
        <v>ACCEPTABLE</v>
      </c>
      <c r="J6241" s="33">
        <v>43910.297222222223</v>
      </c>
      <c r="K6241" s="33">
        <v>43910.303472222222</v>
      </c>
      <c r="L6241" s="51">
        <f t="shared" si="830"/>
        <v>6.2499999985448085E-3</v>
      </c>
      <c r="M6241" s="31" t="str">
        <f t="shared" si="831"/>
        <v>TRUE</v>
      </c>
      <c r="N6241" s="31" t="s">
        <v>41</v>
      </c>
      <c r="O6241" s="29" t="s">
        <v>422</v>
      </c>
      <c r="P6241"/>
      <c r="Q6241"/>
      <c r="R6241"/>
      <c r="S6241"/>
      <c r="T6241"/>
      <c r="U6241"/>
      <c r="V6241"/>
      <c r="W6241"/>
    </row>
    <row r="6242" spans="1:23" ht="27" customHeight="1" thickBot="1" x14ac:dyDescent="0.3">
      <c r="A6242" s="98">
        <v>21501</v>
      </c>
      <c r="B6242" s="78">
        <v>6560</v>
      </c>
      <c r="C6242" s="79" t="s">
        <v>2119</v>
      </c>
      <c r="D6242" s="80">
        <v>43910.305555555555</v>
      </c>
      <c r="E6242" s="78" t="s">
        <v>39</v>
      </c>
      <c r="F6242" s="33">
        <v>43909.783333333333</v>
      </c>
      <c r="G6242" s="51">
        <f t="shared" si="828"/>
        <v>0.52222222222189885</v>
      </c>
      <c r="H6242" s="31" t="str">
        <f t="shared" si="829"/>
        <v>ACCEPTABLE</v>
      </c>
      <c r="J6242" s="33">
        <v>43910.32708333333</v>
      </c>
      <c r="K6242" s="33">
        <v>43910.338194444441</v>
      </c>
      <c r="L6242" s="51">
        <f t="shared" si="830"/>
        <v>1.1111111110949423E-2</v>
      </c>
      <c r="M6242" s="31" t="str">
        <f t="shared" si="831"/>
        <v>TRUE</v>
      </c>
      <c r="N6242" s="31" t="s">
        <v>39</v>
      </c>
      <c r="O6242" s="29" t="s">
        <v>2737</v>
      </c>
      <c r="P6242"/>
      <c r="Q6242"/>
      <c r="R6242"/>
      <c r="S6242"/>
      <c r="T6242"/>
      <c r="U6242"/>
      <c r="V6242"/>
      <c r="W6242"/>
    </row>
    <row r="6243" spans="1:23" ht="27" customHeight="1" thickBot="1" x14ac:dyDescent="0.3">
      <c r="A6243" s="98">
        <v>21502</v>
      </c>
      <c r="B6243" s="78">
        <v>6561</v>
      </c>
      <c r="C6243" s="79" t="s">
        <v>2372</v>
      </c>
      <c r="D6243" s="80">
        <v>43910.361111111109</v>
      </c>
      <c r="E6243" s="78" t="s">
        <v>41</v>
      </c>
      <c r="F6243" s="33">
        <v>43910.236805555556</v>
      </c>
      <c r="G6243" s="51">
        <f t="shared" si="828"/>
        <v>0.12430555555329192</v>
      </c>
      <c r="H6243" s="31" t="str">
        <f t="shared" si="829"/>
        <v>ACCEPTABLE</v>
      </c>
      <c r="J6243" s="33">
        <v>43910.370833333334</v>
      </c>
      <c r="K6243" s="33">
        <v>43910.379166666666</v>
      </c>
      <c r="L6243" s="51">
        <f t="shared" si="830"/>
        <v>8.333333331393078E-3</v>
      </c>
      <c r="M6243" s="31" t="str">
        <f t="shared" si="831"/>
        <v>TRUE</v>
      </c>
      <c r="N6243" s="31" t="s">
        <v>41</v>
      </c>
      <c r="O6243" s="29" t="s">
        <v>2738</v>
      </c>
      <c r="P6243"/>
      <c r="Q6243"/>
      <c r="R6243"/>
      <c r="S6243"/>
      <c r="T6243"/>
      <c r="U6243"/>
      <c r="V6243"/>
      <c r="W6243"/>
    </row>
    <row r="6244" spans="1:23" ht="27" customHeight="1" thickBot="1" x14ac:dyDescent="0.3">
      <c r="A6244" s="98">
        <v>21502</v>
      </c>
      <c r="B6244" s="78">
        <v>6562</v>
      </c>
      <c r="C6244" s="79" t="s">
        <v>98</v>
      </c>
      <c r="D6244" s="80">
        <v>43910.395833333336</v>
      </c>
      <c r="E6244" s="78" t="s">
        <v>39</v>
      </c>
      <c r="F6244" s="33">
        <v>43910.236805555556</v>
      </c>
      <c r="G6244" s="51">
        <f t="shared" si="828"/>
        <v>0.15902777777955635</v>
      </c>
      <c r="H6244" s="31" t="str">
        <f t="shared" si="829"/>
        <v>ACCEPTABLE</v>
      </c>
      <c r="J6244" s="33">
        <v>43910.395833333336</v>
      </c>
      <c r="K6244" s="33">
        <v>43910.400694444441</v>
      </c>
      <c r="L6244" s="51">
        <f t="shared" si="830"/>
        <v>4.8611111051286571E-3</v>
      </c>
      <c r="M6244" s="31" t="str">
        <f t="shared" si="831"/>
        <v>TRUE</v>
      </c>
      <c r="N6244" s="31" t="s">
        <v>39</v>
      </c>
      <c r="O6244" s="29" t="s">
        <v>54</v>
      </c>
      <c r="P6244"/>
      <c r="Q6244"/>
      <c r="R6244"/>
      <c r="S6244"/>
      <c r="T6244"/>
      <c r="U6244"/>
      <c r="V6244"/>
      <c r="W6244"/>
    </row>
    <row r="6245" spans="1:23" ht="27" customHeight="1" thickBot="1" x14ac:dyDescent="0.3">
      <c r="A6245" s="97">
        <v>21502</v>
      </c>
      <c r="B6245" s="74">
        <v>6563</v>
      </c>
      <c r="C6245" s="75" t="s">
        <v>98</v>
      </c>
      <c r="D6245" s="76">
        <v>43910.798611111109</v>
      </c>
      <c r="E6245" s="74" t="s">
        <v>41</v>
      </c>
      <c r="F6245" s="33">
        <v>43910.720833333333</v>
      </c>
      <c r="G6245" s="51">
        <f t="shared" si="828"/>
        <v>7.7777777776645962E-2</v>
      </c>
      <c r="H6245" s="31" t="str">
        <f t="shared" si="829"/>
        <v>ACCEPTABLE</v>
      </c>
      <c r="J6245" s="33">
        <v>43910.788194444445</v>
      </c>
      <c r="K6245" s="33">
        <v>43910.80972222222</v>
      </c>
      <c r="L6245" s="51">
        <f t="shared" si="830"/>
        <v>2.1527777775190771E-2</v>
      </c>
      <c r="M6245" s="31" t="str">
        <f t="shared" si="831"/>
        <v>TRUE</v>
      </c>
      <c r="N6245" s="31" t="s">
        <v>41</v>
      </c>
      <c r="O6245" s="29" t="s">
        <v>398</v>
      </c>
      <c r="P6245"/>
      <c r="Q6245"/>
      <c r="R6245"/>
      <c r="S6245"/>
      <c r="T6245"/>
      <c r="U6245"/>
      <c r="V6245"/>
      <c r="W6245"/>
    </row>
    <row r="6246" spans="1:23" ht="27" customHeight="1" thickBot="1" x14ac:dyDescent="0.3">
      <c r="A6246" s="97">
        <v>21502</v>
      </c>
      <c r="B6246" s="74">
        <v>6564</v>
      </c>
      <c r="C6246" s="75" t="s">
        <v>98</v>
      </c>
      <c r="D6246" s="76">
        <v>43910.840277777781</v>
      </c>
      <c r="E6246" s="74" t="s">
        <v>39</v>
      </c>
      <c r="F6246" s="33">
        <v>43910.720833333333</v>
      </c>
      <c r="G6246" s="51">
        <f t="shared" si="828"/>
        <v>0.11944444444816327</v>
      </c>
      <c r="H6246" s="31" t="str">
        <f t="shared" si="829"/>
        <v>ACCEPTABLE</v>
      </c>
      <c r="J6246" s="33">
        <v>43910.838888888888</v>
      </c>
      <c r="K6246" s="33">
        <v>43910.848611111112</v>
      </c>
      <c r="L6246" s="51">
        <f t="shared" si="830"/>
        <v>9.7222222248092294E-3</v>
      </c>
      <c r="M6246" s="31" t="str">
        <f t="shared" si="831"/>
        <v>TRUE</v>
      </c>
      <c r="N6246" s="31" t="s">
        <v>39</v>
      </c>
      <c r="O6246" s="29" t="s">
        <v>398</v>
      </c>
      <c r="P6246"/>
      <c r="Q6246"/>
      <c r="R6246"/>
      <c r="S6246"/>
      <c r="T6246"/>
      <c r="U6246"/>
      <c r="V6246"/>
      <c r="W6246"/>
    </row>
    <row r="6247" spans="1:23" ht="27" customHeight="1" thickBot="1" x14ac:dyDescent="0.3">
      <c r="A6247" s="97">
        <v>21503</v>
      </c>
      <c r="B6247" s="74">
        <v>6566</v>
      </c>
      <c r="C6247" s="75" t="s">
        <v>98</v>
      </c>
      <c r="D6247" s="76">
        <v>43910.916666666664</v>
      </c>
      <c r="E6247" s="74" t="s">
        <v>39</v>
      </c>
      <c r="F6247" s="33">
        <v>43910.720833333333</v>
      </c>
      <c r="G6247" s="51">
        <f t="shared" si="828"/>
        <v>0.19583333333139308</v>
      </c>
      <c r="H6247" s="31" t="str">
        <f t="shared" si="829"/>
        <v>ACCEPTABLE</v>
      </c>
      <c r="J6247" s="33">
        <v>43910.907638888886</v>
      </c>
      <c r="K6247" s="33">
        <v>43910.916666666664</v>
      </c>
      <c r="L6247" s="51">
        <f t="shared" si="830"/>
        <v>9.0277777781011537E-3</v>
      </c>
      <c r="M6247" s="31" t="str">
        <f t="shared" si="831"/>
        <v>TRUE</v>
      </c>
      <c r="N6247" s="31" t="s">
        <v>39</v>
      </c>
      <c r="O6247" s="29" t="s">
        <v>398</v>
      </c>
      <c r="P6247"/>
      <c r="Q6247"/>
      <c r="R6247"/>
      <c r="S6247"/>
      <c r="T6247"/>
      <c r="U6247"/>
      <c r="V6247"/>
      <c r="W6247"/>
    </row>
    <row r="6248" spans="1:23" ht="27" customHeight="1" thickBot="1" x14ac:dyDescent="0.3">
      <c r="A6248" s="98">
        <v>21503</v>
      </c>
      <c r="B6248" s="78">
        <v>6567</v>
      </c>
      <c r="C6248" s="79" t="s">
        <v>98</v>
      </c>
      <c r="D6248" s="80">
        <v>43911.361111111109</v>
      </c>
      <c r="E6248" s="78" t="s">
        <v>41</v>
      </c>
      <c r="F6248" s="33">
        <v>43911.288194444445</v>
      </c>
      <c r="G6248" s="51">
        <f t="shared" si="828"/>
        <v>7.2916666664241347E-2</v>
      </c>
      <c r="H6248" s="31" t="str">
        <f t="shared" si="829"/>
        <v>ACCEPTABLE</v>
      </c>
      <c r="J6248" s="33">
        <v>43911.362500000003</v>
      </c>
      <c r="K6248" s="33">
        <v>43911.371527777781</v>
      </c>
      <c r="L6248" s="51">
        <f t="shared" si="830"/>
        <v>9.0277777781011537E-3</v>
      </c>
      <c r="M6248" s="31" t="str">
        <f t="shared" si="831"/>
        <v>TRUE</v>
      </c>
      <c r="N6248" s="31" t="s">
        <v>41</v>
      </c>
      <c r="O6248" s="29" t="s">
        <v>2739</v>
      </c>
      <c r="P6248"/>
      <c r="Q6248"/>
      <c r="R6248"/>
      <c r="S6248"/>
      <c r="T6248"/>
      <c r="U6248"/>
      <c r="V6248"/>
      <c r="W6248"/>
    </row>
    <row r="6249" spans="1:23" ht="27" customHeight="1" thickBot="1" x14ac:dyDescent="0.3">
      <c r="A6249" s="98">
        <v>21503</v>
      </c>
      <c r="B6249" s="78">
        <v>6568</v>
      </c>
      <c r="C6249" s="79" t="s">
        <v>2372</v>
      </c>
      <c r="D6249" s="80">
        <v>43911.388888888891</v>
      </c>
      <c r="E6249" s="78" t="s">
        <v>39</v>
      </c>
      <c r="F6249" s="33">
        <v>43911.288194444445</v>
      </c>
      <c r="G6249" s="51">
        <f t="shared" si="828"/>
        <v>0.10069444444525288</v>
      </c>
      <c r="H6249" s="31" t="str">
        <f t="shared" si="829"/>
        <v>ACCEPTABLE</v>
      </c>
      <c r="J6249" s="33">
        <v>43911.418055555558</v>
      </c>
      <c r="K6249" s="33">
        <v>43911.429861111108</v>
      </c>
      <c r="L6249" s="51">
        <f t="shared" si="830"/>
        <v>1.1805555550381541E-2</v>
      </c>
      <c r="M6249" s="31" t="str">
        <f t="shared" si="831"/>
        <v>TRUE</v>
      </c>
      <c r="N6249" s="31" t="s">
        <v>39</v>
      </c>
      <c r="O6249" s="29" t="s">
        <v>2740</v>
      </c>
      <c r="P6249"/>
      <c r="Q6249"/>
      <c r="R6249"/>
      <c r="S6249"/>
      <c r="T6249"/>
      <c r="U6249"/>
      <c r="V6249"/>
      <c r="W6249"/>
    </row>
    <row r="6250" spans="1:23" ht="27" customHeight="1" thickBot="1" x14ac:dyDescent="0.3">
      <c r="A6250" s="97">
        <v>21503</v>
      </c>
      <c r="B6250" s="74">
        <v>6569</v>
      </c>
      <c r="C6250" s="75" t="s">
        <v>2372</v>
      </c>
      <c r="D6250" s="76">
        <v>43911.427083333336</v>
      </c>
      <c r="E6250" s="74" t="s">
        <v>41</v>
      </c>
      <c r="F6250" s="33">
        <v>43911.341666666667</v>
      </c>
      <c r="G6250" s="51">
        <f t="shared" si="828"/>
        <v>8.5416666668606922E-2</v>
      </c>
      <c r="H6250" s="31" t="str">
        <f t="shared" si="829"/>
        <v>ACCEPTABLE</v>
      </c>
      <c r="J6250" s="33">
        <v>43911.448611111111</v>
      </c>
      <c r="K6250" s="33">
        <v>43911.457638888889</v>
      </c>
      <c r="L6250" s="51">
        <f t="shared" si="830"/>
        <v>9.0277777781011537E-3</v>
      </c>
      <c r="M6250" s="31" t="str">
        <f t="shared" si="831"/>
        <v>TRUE</v>
      </c>
      <c r="N6250" s="31" t="s">
        <v>41</v>
      </c>
      <c r="O6250" s="29" t="s">
        <v>2741</v>
      </c>
      <c r="P6250"/>
      <c r="Q6250"/>
      <c r="R6250"/>
      <c r="S6250"/>
      <c r="T6250"/>
      <c r="U6250"/>
      <c r="V6250"/>
      <c r="W6250"/>
    </row>
    <row r="6251" spans="1:23" ht="27" customHeight="1" thickBot="1" x14ac:dyDescent="0.3">
      <c r="A6251" s="97">
        <v>21504</v>
      </c>
      <c r="B6251" s="74">
        <v>6570</v>
      </c>
      <c r="C6251" s="75" t="s">
        <v>1997</v>
      </c>
      <c r="D6251" s="76">
        <v>43911.465277777781</v>
      </c>
      <c r="E6251" s="74" t="s">
        <v>41</v>
      </c>
      <c r="F6251" s="33">
        <v>43911.341666666667</v>
      </c>
      <c r="G6251" s="51">
        <f t="shared" si="828"/>
        <v>0.12361111111385981</v>
      </c>
      <c r="H6251" s="31" t="str">
        <f t="shared" si="829"/>
        <v>ACCEPTABLE</v>
      </c>
      <c r="J6251" s="33">
        <v>43911.497916666667</v>
      </c>
      <c r="K6251" s="33">
        <v>43911.509027777778</v>
      </c>
      <c r="L6251" s="51">
        <f t="shared" si="830"/>
        <v>1.1111111110949423E-2</v>
      </c>
      <c r="M6251" s="31" t="str">
        <f t="shared" si="831"/>
        <v>TRUE</v>
      </c>
      <c r="N6251" s="31" t="s">
        <v>41</v>
      </c>
      <c r="O6251" s="29" t="s">
        <v>2742</v>
      </c>
      <c r="P6251"/>
      <c r="Q6251"/>
      <c r="R6251"/>
      <c r="S6251"/>
      <c r="T6251"/>
      <c r="U6251"/>
      <c r="V6251"/>
      <c r="W6251"/>
    </row>
    <row r="6252" spans="1:23" ht="27" customHeight="1" thickBot="1" x14ac:dyDescent="0.3">
      <c r="A6252" s="97">
        <v>21503</v>
      </c>
      <c r="B6252" s="74">
        <v>6571</v>
      </c>
      <c r="C6252" s="75" t="s">
        <v>51</v>
      </c>
      <c r="D6252" s="76">
        <v>43911.5</v>
      </c>
      <c r="E6252" s="74" t="s">
        <v>39</v>
      </c>
      <c r="F6252" s="33">
        <v>43911.341666666667</v>
      </c>
      <c r="G6252" s="51">
        <f t="shared" si="828"/>
        <v>0.15833333333284827</v>
      </c>
      <c r="H6252" s="31" t="str">
        <f t="shared" si="829"/>
        <v>ACCEPTABLE</v>
      </c>
      <c r="J6252" s="33">
        <v>43911.53402777778</v>
      </c>
      <c r="K6252" s="33">
        <v>43911.543055555558</v>
      </c>
      <c r="L6252" s="51">
        <f t="shared" si="830"/>
        <v>9.0277777781011537E-3</v>
      </c>
      <c r="M6252" s="31" t="str">
        <f t="shared" si="831"/>
        <v>TRUE</v>
      </c>
      <c r="N6252" s="31" t="s">
        <v>39</v>
      </c>
      <c r="O6252" s="29" t="s">
        <v>812</v>
      </c>
      <c r="P6252"/>
      <c r="Q6252"/>
      <c r="R6252"/>
      <c r="S6252"/>
      <c r="T6252"/>
      <c r="U6252"/>
      <c r="V6252"/>
      <c r="W6252"/>
    </row>
    <row r="6253" spans="1:23" ht="27" customHeight="1" thickBot="1" x14ac:dyDescent="0.3">
      <c r="A6253" s="97">
        <v>21504</v>
      </c>
      <c r="B6253" s="74">
        <v>6572</v>
      </c>
      <c r="C6253" s="75" t="s">
        <v>51</v>
      </c>
      <c r="D6253" s="76">
        <v>43912.486111111109</v>
      </c>
      <c r="E6253" s="74" t="s">
        <v>41</v>
      </c>
      <c r="F6253" s="33">
        <v>43912.272222222222</v>
      </c>
      <c r="G6253" s="51">
        <f t="shared" si="828"/>
        <v>0.21388888888759539</v>
      </c>
      <c r="H6253" s="31" t="str">
        <f t="shared" si="829"/>
        <v>ACCEPTABLE</v>
      </c>
      <c r="J6253" s="33">
        <v>43912.499305555553</v>
      </c>
      <c r="K6253" s="33">
        <v>43912.508333333331</v>
      </c>
      <c r="L6253" s="51">
        <f t="shared" si="830"/>
        <v>9.0277777781011537E-3</v>
      </c>
      <c r="M6253" s="31" t="str">
        <f t="shared" si="831"/>
        <v>TRUE</v>
      </c>
      <c r="N6253" s="31" t="s">
        <v>41</v>
      </c>
      <c r="O6253" s="29" t="s">
        <v>405</v>
      </c>
      <c r="P6253"/>
      <c r="Q6253"/>
      <c r="R6253"/>
      <c r="S6253"/>
      <c r="T6253"/>
      <c r="U6253"/>
      <c r="V6253"/>
      <c r="W6253"/>
    </row>
    <row r="6254" spans="1:23" ht="27" customHeight="1" thickBot="1" x14ac:dyDescent="0.3">
      <c r="A6254" s="97">
        <v>21503</v>
      </c>
      <c r="B6254" s="74">
        <v>6573</v>
      </c>
      <c r="C6254" s="75" t="s">
        <v>1997</v>
      </c>
      <c r="D6254" s="76">
        <v>43912.513888888891</v>
      </c>
      <c r="E6254" s="74" t="s">
        <v>39</v>
      </c>
      <c r="F6254" s="33">
        <v>43912.272222222222</v>
      </c>
      <c r="G6254" s="51">
        <f t="shared" si="828"/>
        <v>0.24166666666860692</v>
      </c>
      <c r="H6254" s="31" t="str">
        <f t="shared" si="829"/>
        <v>ACCEPTABLE</v>
      </c>
      <c r="J6254" s="33">
        <v>43912.55</v>
      </c>
      <c r="K6254" s="33">
        <v>43912.561805555553</v>
      </c>
      <c r="L6254" s="51">
        <f t="shared" si="830"/>
        <v>1.1805555550381541E-2</v>
      </c>
      <c r="M6254" s="31" t="str">
        <f t="shared" si="831"/>
        <v>TRUE</v>
      </c>
      <c r="N6254" s="31" t="s">
        <v>39</v>
      </c>
      <c r="O6254" s="29" t="s">
        <v>2121</v>
      </c>
      <c r="P6254"/>
      <c r="Q6254"/>
      <c r="R6254"/>
      <c r="S6254"/>
      <c r="T6254"/>
      <c r="U6254"/>
      <c r="V6254"/>
      <c r="W6254"/>
    </row>
    <row r="6255" spans="1:23" ht="27" customHeight="1" thickBot="1" x14ac:dyDescent="0.3">
      <c r="A6255" s="97">
        <v>21505</v>
      </c>
      <c r="B6255" s="74">
        <v>6574</v>
      </c>
      <c r="C6255" s="75" t="s">
        <v>2372</v>
      </c>
      <c r="D6255" s="76">
        <v>43912.559027777781</v>
      </c>
      <c r="E6255" s="74" t="s">
        <v>41</v>
      </c>
      <c r="F6255" s="33">
        <v>43912.272222222222</v>
      </c>
      <c r="G6255" s="51">
        <f t="shared" si="828"/>
        <v>0.28680555555911269</v>
      </c>
      <c r="H6255" s="31" t="str">
        <f t="shared" si="829"/>
        <v>ACCEPTABLE</v>
      </c>
      <c r="J6255" s="33">
        <v>43912.587500000001</v>
      </c>
      <c r="K6255" s="33">
        <v>43912.597222222219</v>
      </c>
      <c r="L6255" s="51">
        <f t="shared" si="830"/>
        <v>9.7222222175332718E-3</v>
      </c>
      <c r="M6255" s="31" t="str">
        <f t="shared" si="831"/>
        <v>TRUE</v>
      </c>
      <c r="N6255" s="31" t="s">
        <v>41</v>
      </c>
      <c r="O6255" s="29" t="s">
        <v>486</v>
      </c>
      <c r="P6255"/>
      <c r="Q6255"/>
      <c r="R6255"/>
      <c r="S6255"/>
      <c r="T6255"/>
      <c r="U6255"/>
      <c r="V6255"/>
      <c r="W6255"/>
    </row>
    <row r="6256" spans="1:23" ht="27" customHeight="1" thickBot="1" x14ac:dyDescent="0.3">
      <c r="A6256" s="97">
        <v>21505</v>
      </c>
      <c r="B6256" s="74">
        <v>6575</v>
      </c>
      <c r="C6256" s="75" t="s">
        <v>2372</v>
      </c>
      <c r="D6256" s="76">
        <v>43912.607638888891</v>
      </c>
      <c r="E6256" s="74" t="s">
        <v>39</v>
      </c>
      <c r="F6256" s="33">
        <v>43912.599305555559</v>
      </c>
      <c r="G6256" s="51">
        <f t="shared" si="828"/>
        <v>8.333333331393078E-3</v>
      </c>
      <c r="H6256" s="31" t="str">
        <f t="shared" si="829"/>
        <v>TOO LATE</v>
      </c>
      <c r="J6256" s="33">
        <v>43912.612500000003</v>
      </c>
      <c r="K6256" s="33">
        <v>43912.621527777781</v>
      </c>
      <c r="L6256" s="51">
        <f t="shared" si="830"/>
        <v>9.0277777781011537E-3</v>
      </c>
      <c r="M6256" s="31" t="str">
        <f t="shared" si="831"/>
        <v>TRUE</v>
      </c>
      <c r="N6256" s="31" t="s">
        <v>39</v>
      </c>
      <c r="O6256" s="29" t="s">
        <v>486</v>
      </c>
      <c r="P6256"/>
      <c r="Q6256"/>
      <c r="R6256"/>
      <c r="S6256"/>
      <c r="T6256"/>
      <c r="U6256"/>
      <c r="V6256"/>
      <c r="W6256"/>
    </row>
    <row r="6257" spans="1:23" ht="27" customHeight="1" thickBot="1" x14ac:dyDescent="0.3">
      <c r="A6257" s="98">
        <v>21506</v>
      </c>
      <c r="B6257" s="78">
        <v>6576</v>
      </c>
      <c r="C6257" s="79" t="s">
        <v>2372</v>
      </c>
      <c r="D6257" s="80">
        <v>43912.652777777781</v>
      </c>
      <c r="E6257" s="78" t="s">
        <v>41</v>
      </c>
      <c r="F6257" s="33">
        <v>43912.599305555559</v>
      </c>
      <c r="G6257" s="51">
        <f t="shared" si="828"/>
        <v>5.3472222221898846E-2</v>
      </c>
      <c r="H6257" s="31" t="str">
        <f t="shared" si="829"/>
        <v>ACCEPTABLE</v>
      </c>
      <c r="J6257" s="33">
        <v>43912.638888888891</v>
      </c>
      <c r="K6257" s="33">
        <v>43912.651388888888</v>
      </c>
      <c r="L6257" s="51">
        <f t="shared" si="830"/>
        <v>1.2499999997089617E-2</v>
      </c>
      <c r="M6257" s="31" t="str">
        <f t="shared" si="831"/>
        <v>TRUE</v>
      </c>
      <c r="N6257" s="31" t="s">
        <v>41</v>
      </c>
      <c r="O6257" s="29" t="s">
        <v>1014</v>
      </c>
      <c r="P6257"/>
      <c r="Q6257"/>
      <c r="R6257"/>
      <c r="S6257"/>
      <c r="T6257"/>
      <c r="U6257"/>
      <c r="V6257"/>
      <c r="W6257"/>
    </row>
    <row r="6258" spans="1:23" ht="27" customHeight="1" thickBot="1" x14ac:dyDescent="0.3">
      <c r="A6258" s="97">
        <v>21506</v>
      </c>
      <c r="B6258" s="74">
        <v>6577</v>
      </c>
      <c r="C6258" s="75" t="s">
        <v>43</v>
      </c>
      <c r="D6258" s="76">
        <v>43912.597222222219</v>
      </c>
      <c r="E6258" s="74" t="s">
        <v>39</v>
      </c>
      <c r="F6258" s="33">
        <v>43912.599305555559</v>
      </c>
      <c r="G6258" s="51">
        <f t="shared" si="828"/>
        <v>-2.0833333401242271E-3</v>
      </c>
      <c r="H6258" s="31" t="str">
        <f t="shared" si="829"/>
        <v>TOO LATE</v>
      </c>
      <c r="J6258" s="33">
        <v>43912.676388888889</v>
      </c>
      <c r="K6258" s="33">
        <v>43912.686805555553</v>
      </c>
      <c r="L6258" s="51">
        <f t="shared" si="830"/>
        <v>1.0416666664241347E-2</v>
      </c>
      <c r="M6258" s="31" t="str">
        <f t="shared" si="831"/>
        <v>TRUE</v>
      </c>
      <c r="N6258" s="31" t="s">
        <v>39</v>
      </c>
      <c r="O6258" s="29" t="s">
        <v>398</v>
      </c>
      <c r="P6258"/>
      <c r="Q6258"/>
      <c r="R6258"/>
      <c r="S6258"/>
      <c r="T6258"/>
      <c r="U6258"/>
      <c r="V6258"/>
      <c r="W6258"/>
    </row>
    <row r="6259" spans="1:23" ht="27" customHeight="1" thickBot="1" x14ac:dyDescent="0.3">
      <c r="A6259" s="98">
        <v>21506</v>
      </c>
      <c r="B6259" s="78">
        <v>6578</v>
      </c>
      <c r="C6259" s="79" t="s">
        <v>43</v>
      </c>
      <c r="D6259" s="80">
        <v>43913.652777777781</v>
      </c>
      <c r="E6259" s="78" t="s">
        <v>41</v>
      </c>
      <c r="F6259" s="33">
        <v>43913.609027777777</v>
      </c>
      <c r="G6259" s="51">
        <f t="shared" si="828"/>
        <v>4.3750000004365575E-2</v>
      </c>
      <c r="H6259" s="31" t="str">
        <f t="shared" si="829"/>
        <v>ACCEPTABLE</v>
      </c>
      <c r="J6259" s="33">
        <v>43913.638888888891</v>
      </c>
      <c r="K6259" s="33">
        <v>43913.650694444441</v>
      </c>
      <c r="L6259" s="51">
        <f t="shared" si="830"/>
        <v>1.1805555550381541E-2</v>
      </c>
      <c r="M6259" s="31" t="str">
        <f t="shared" si="831"/>
        <v>TRUE</v>
      </c>
      <c r="N6259" s="31" t="s">
        <v>41</v>
      </c>
      <c r="O6259" s="29" t="s">
        <v>971</v>
      </c>
      <c r="P6259"/>
      <c r="Q6259"/>
      <c r="R6259"/>
      <c r="S6259"/>
      <c r="T6259"/>
      <c r="U6259"/>
      <c r="V6259"/>
      <c r="W6259"/>
    </row>
    <row r="6260" spans="1:23" ht="27" customHeight="1" thickBot="1" x14ac:dyDescent="0.3">
      <c r="A6260" s="98">
        <v>21506</v>
      </c>
      <c r="B6260" s="78">
        <v>6579</v>
      </c>
      <c r="C6260" s="79" t="s">
        <v>43</v>
      </c>
      <c r="D6260" s="80">
        <v>43914.371527777781</v>
      </c>
      <c r="E6260" s="78" t="s">
        <v>41</v>
      </c>
      <c r="F6260" s="33">
        <v>43914.286805555559</v>
      </c>
      <c r="G6260" s="51">
        <f t="shared" si="828"/>
        <v>8.4722222221898846E-2</v>
      </c>
      <c r="H6260" s="31" t="str">
        <f t="shared" si="829"/>
        <v>ACCEPTABLE</v>
      </c>
      <c r="J6260" s="33">
        <v>43914.423611111109</v>
      </c>
      <c r="K6260" s="33">
        <v>43914.433333333334</v>
      </c>
      <c r="L6260" s="51">
        <f t="shared" si="830"/>
        <v>9.7222222248092294E-3</v>
      </c>
      <c r="M6260" s="31" t="str">
        <f t="shared" si="831"/>
        <v>TRUE</v>
      </c>
      <c r="N6260" s="31" t="s">
        <v>41</v>
      </c>
      <c r="O6260" s="29" t="s">
        <v>398</v>
      </c>
      <c r="P6260"/>
      <c r="Q6260"/>
      <c r="R6260"/>
      <c r="S6260"/>
      <c r="T6260"/>
      <c r="U6260"/>
      <c r="V6260"/>
      <c r="W6260"/>
    </row>
    <row r="6261" spans="1:23" ht="27" customHeight="1" thickBot="1" x14ac:dyDescent="0.3">
      <c r="A6261" s="97">
        <v>21506</v>
      </c>
      <c r="B6261" s="74">
        <v>6580</v>
      </c>
      <c r="C6261" s="75" t="s">
        <v>2314</v>
      </c>
      <c r="D6261" s="76">
        <v>43914.447916666664</v>
      </c>
      <c r="E6261" s="74" t="s">
        <v>39</v>
      </c>
      <c r="F6261" s="33">
        <v>43914.429861111108</v>
      </c>
      <c r="G6261" s="51">
        <f t="shared" si="828"/>
        <v>1.8055555556202307E-2</v>
      </c>
      <c r="H6261" s="31" t="str">
        <f t="shared" si="829"/>
        <v>TOO LATE</v>
      </c>
      <c r="J6261" s="33">
        <v>43914.447916666664</v>
      </c>
      <c r="K6261" s="33">
        <v>43914.459027777775</v>
      </c>
      <c r="L6261" s="51">
        <f t="shared" si="830"/>
        <v>1.1111111110949423E-2</v>
      </c>
      <c r="M6261" s="31" t="str">
        <f t="shared" si="831"/>
        <v>TRUE</v>
      </c>
      <c r="N6261" s="31" t="s">
        <v>39</v>
      </c>
      <c r="O6261" s="29" t="s">
        <v>1942</v>
      </c>
      <c r="P6261"/>
      <c r="Q6261"/>
      <c r="R6261"/>
      <c r="S6261"/>
      <c r="T6261"/>
      <c r="U6261"/>
      <c r="V6261"/>
      <c r="W6261"/>
    </row>
    <row r="6262" spans="1:23" ht="27" customHeight="1" thickBot="1" x14ac:dyDescent="0.3">
      <c r="A6262" s="97">
        <v>21507</v>
      </c>
      <c r="B6262" s="74">
        <v>6581</v>
      </c>
      <c r="C6262" s="75" t="s">
        <v>2314</v>
      </c>
      <c r="D6262" s="76">
        <v>43914.527777777781</v>
      </c>
      <c r="E6262" s="74" t="s">
        <v>41</v>
      </c>
      <c r="F6262" s="33">
        <v>43914.429861111108</v>
      </c>
      <c r="G6262" s="51">
        <f t="shared" si="828"/>
        <v>9.7916666672972497E-2</v>
      </c>
      <c r="H6262" s="31" t="str">
        <f t="shared" si="829"/>
        <v>ACCEPTABLE</v>
      </c>
      <c r="J6262" s="33">
        <v>43914.515972222223</v>
      </c>
      <c r="K6262" s="33">
        <v>43914.526388888888</v>
      </c>
      <c r="L6262" s="51">
        <f t="shared" si="830"/>
        <v>1.0416666664241347E-2</v>
      </c>
      <c r="M6262" s="31" t="str">
        <f t="shared" si="831"/>
        <v>TRUE</v>
      </c>
      <c r="N6262" s="31" t="s">
        <v>41</v>
      </c>
      <c r="O6262" s="29" t="s">
        <v>1937</v>
      </c>
      <c r="P6262"/>
      <c r="Q6262"/>
      <c r="R6262"/>
      <c r="S6262"/>
      <c r="T6262"/>
      <c r="U6262"/>
      <c r="V6262"/>
      <c r="W6262"/>
    </row>
    <row r="6263" spans="1:23" ht="27" customHeight="1" thickBot="1" x14ac:dyDescent="0.3">
      <c r="A6263" s="97">
        <v>21507</v>
      </c>
      <c r="B6263" s="74">
        <v>6582</v>
      </c>
      <c r="C6263" s="75" t="s">
        <v>43</v>
      </c>
      <c r="D6263" s="76">
        <v>43914.552083333336</v>
      </c>
      <c r="E6263" s="74" t="s">
        <v>39</v>
      </c>
      <c r="F6263" s="33">
        <v>43914.429861111108</v>
      </c>
      <c r="G6263" s="51">
        <f t="shared" si="828"/>
        <v>0.12222222222771961</v>
      </c>
      <c r="H6263" s="31" t="str">
        <f t="shared" si="829"/>
        <v>ACCEPTABLE</v>
      </c>
      <c r="J6263" s="33">
        <v>43914.54583333333</v>
      </c>
      <c r="K6263" s="33">
        <v>43914.554166666669</v>
      </c>
      <c r="L6263" s="51">
        <f t="shared" si="830"/>
        <v>8.3333333386690356E-3</v>
      </c>
      <c r="M6263" s="31" t="str">
        <f t="shared" si="831"/>
        <v>TRUE</v>
      </c>
      <c r="N6263" s="31" t="s">
        <v>39</v>
      </c>
      <c r="O6263" s="29" t="s">
        <v>398</v>
      </c>
      <c r="P6263"/>
      <c r="Q6263"/>
      <c r="R6263"/>
      <c r="S6263"/>
      <c r="T6263"/>
      <c r="U6263"/>
      <c r="V6263"/>
      <c r="W6263"/>
    </row>
    <row r="6264" spans="1:23" ht="27" customHeight="1" thickBot="1" x14ac:dyDescent="0.3">
      <c r="A6264" s="98">
        <v>21507</v>
      </c>
      <c r="B6264" s="78">
        <v>6583</v>
      </c>
      <c r="C6264" s="79" t="s">
        <v>98</v>
      </c>
      <c r="D6264" s="80">
        <v>43914.75</v>
      </c>
      <c r="E6264" s="78" t="s">
        <v>41</v>
      </c>
      <c r="F6264" s="33">
        <v>43914.689583333333</v>
      </c>
      <c r="G6264" s="51">
        <f t="shared" si="828"/>
        <v>6.0416666667151731E-2</v>
      </c>
      <c r="H6264" s="31" t="str">
        <f t="shared" si="829"/>
        <v>ACCEPTABLE</v>
      </c>
      <c r="J6264" s="33">
        <v>43914.746527777781</v>
      </c>
      <c r="K6264" s="33">
        <v>43914.754861111112</v>
      </c>
      <c r="L6264" s="51">
        <f t="shared" si="830"/>
        <v>8.333333331393078E-3</v>
      </c>
      <c r="M6264" s="31" t="str">
        <f t="shared" si="831"/>
        <v>TRUE</v>
      </c>
      <c r="N6264" s="31" t="s">
        <v>41</v>
      </c>
      <c r="O6264" s="29" t="s">
        <v>398</v>
      </c>
      <c r="P6264"/>
      <c r="Q6264"/>
      <c r="R6264"/>
      <c r="S6264"/>
      <c r="T6264"/>
      <c r="U6264"/>
      <c r="V6264"/>
      <c r="W6264"/>
    </row>
    <row r="6265" spans="1:23" ht="27" customHeight="1" thickBot="1" x14ac:dyDescent="0.3">
      <c r="A6265" s="97">
        <v>21507</v>
      </c>
      <c r="B6265" s="74">
        <v>6584</v>
      </c>
      <c r="C6265" s="75" t="s">
        <v>98</v>
      </c>
      <c r="D6265" s="76">
        <v>43914.802083333336</v>
      </c>
      <c r="E6265" s="74" t="s">
        <v>39</v>
      </c>
      <c r="F6265" s="33">
        <v>43914.689583333333</v>
      </c>
      <c r="G6265" s="51">
        <f t="shared" si="828"/>
        <v>0.11250000000291038</v>
      </c>
      <c r="H6265" s="31" t="str">
        <f t="shared" si="829"/>
        <v>ACCEPTABLE</v>
      </c>
      <c r="J6265" s="33">
        <v>43914.782638888886</v>
      </c>
      <c r="K6265" s="33">
        <v>43914.790972222225</v>
      </c>
      <c r="L6265" s="51">
        <f t="shared" si="830"/>
        <v>8.3333333386690356E-3</v>
      </c>
      <c r="M6265" s="31" t="str">
        <f t="shared" si="831"/>
        <v>TRUE</v>
      </c>
      <c r="N6265" s="31" t="s">
        <v>39</v>
      </c>
      <c r="O6265" s="29" t="s">
        <v>398</v>
      </c>
      <c r="P6265"/>
      <c r="Q6265"/>
      <c r="R6265"/>
      <c r="S6265"/>
      <c r="T6265"/>
      <c r="U6265"/>
      <c r="V6265"/>
      <c r="W6265"/>
    </row>
    <row r="6266" spans="1:23" ht="27" customHeight="1" thickBot="1" x14ac:dyDescent="0.3">
      <c r="A6266" s="98">
        <v>21508</v>
      </c>
      <c r="B6266" s="78">
        <v>6585</v>
      </c>
      <c r="C6266" s="79" t="s">
        <v>2314</v>
      </c>
      <c r="D6266" s="80">
        <v>43915.645833333336</v>
      </c>
      <c r="E6266" s="78" t="s">
        <v>41</v>
      </c>
      <c r="F6266" s="33">
        <v>43915.417361111111</v>
      </c>
      <c r="G6266" s="51">
        <f t="shared" si="828"/>
        <v>0.22847222222480923</v>
      </c>
      <c r="H6266" s="31" t="str">
        <f t="shared" si="829"/>
        <v>ACCEPTABLE</v>
      </c>
      <c r="J6266" s="33">
        <v>43915.631249999999</v>
      </c>
      <c r="K6266" s="33">
        <v>43915.644444444442</v>
      </c>
      <c r="L6266" s="51">
        <f t="shared" si="830"/>
        <v>1.3194444443797693E-2</v>
      </c>
      <c r="M6266" s="31" t="str">
        <f t="shared" si="831"/>
        <v>TRUE</v>
      </c>
      <c r="N6266" s="31" t="s">
        <v>41</v>
      </c>
      <c r="O6266" s="29" t="s">
        <v>2628</v>
      </c>
      <c r="P6266"/>
      <c r="Q6266"/>
      <c r="R6266"/>
      <c r="S6266"/>
      <c r="T6266"/>
      <c r="U6266"/>
      <c r="V6266"/>
      <c r="W6266"/>
    </row>
    <row r="6267" spans="1:23" ht="27" customHeight="1" thickBot="1" x14ac:dyDescent="0.3">
      <c r="A6267" s="98">
        <v>21508</v>
      </c>
      <c r="B6267" s="78">
        <v>6586</v>
      </c>
      <c r="C6267" s="79" t="s">
        <v>2314</v>
      </c>
      <c r="D6267" s="80">
        <v>43915.666666666664</v>
      </c>
      <c r="E6267" s="78" t="s">
        <v>39</v>
      </c>
      <c r="F6267" s="33">
        <v>43915.417361111111</v>
      </c>
      <c r="G6267" s="51">
        <f t="shared" si="828"/>
        <v>0.24930555555329192</v>
      </c>
      <c r="H6267" s="31" t="str">
        <f t="shared" si="829"/>
        <v>ACCEPTABLE</v>
      </c>
      <c r="J6267" s="33">
        <v>43915.65902777778</v>
      </c>
      <c r="K6267" s="33">
        <v>43915.672222222223</v>
      </c>
      <c r="L6267" s="51">
        <f t="shared" si="830"/>
        <v>1.3194444443797693E-2</v>
      </c>
      <c r="M6267" s="31" t="str">
        <f t="shared" si="831"/>
        <v>TRUE</v>
      </c>
      <c r="N6267" s="31" t="s">
        <v>39</v>
      </c>
      <c r="O6267" s="29" t="s">
        <v>101</v>
      </c>
      <c r="P6267"/>
      <c r="Q6267"/>
      <c r="R6267"/>
      <c r="S6267"/>
      <c r="T6267"/>
      <c r="U6267"/>
      <c r="V6267"/>
      <c r="W6267"/>
    </row>
    <row r="6268" spans="1:23" ht="27" customHeight="1" thickBot="1" x14ac:dyDescent="0.3">
      <c r="A6268" s="98">
        <v>21507</v>
      </c>
      <c r="B6268" s="78">
        <v>6587</v>
      </c>
      <c r="C6268" s="79" t="s">
        <v>98</v>
      </c>
      <c r="D6268" s="80">
        <v>43916.277777777781</v>
      </c>
      <c r="E6268" s="78" t="s">
        <v>41</v>
      </c>
      <c r="F6268" s="33">
        <v>43915.694444444445</v>
      </c>
      <c r="G6268" s="51">
        <f t="shared" si="828"/>
        <v>0.58333333333575865</v>
      </c>
      <c r="H6268" s="31" t="str">
        <f t="shared" si="829"/>
        <v>ACCEPTABLE</v>
      </c>
      <c r="J6268" s="33">
        <v>43916.28402777778</v>
      </c>
      <c r="K6268" s="33">
        <v>43916.292361111111</v>
      </c>
      <c r="L6268" s="51">
        <f t="shared" si="830"/>
        <v>8.333333331393078E-3</v>
      </c>
      <c r="M6268" s="31" t="str">
        <f t="shared" si="831"/>
        <v>TRUE</v>
      </c>
      <c r="N6268" s="31" t="s">
        <v>41</v>
      </c>
      <c r="O6268" s="29" t="s">
        <v>118</v>
      </c>
      <c r="P6268"/>
      <c r="Q6268"/>
      <c r="R6268"/>
      <c r="S6268"/>
      <c r="T6268"/>
      <c r="U6268"/>
      <c r="V6268"/>
      <c r="W6268"/>
    </row>
    <row r="6269" spans="1:23" ht="27" customHeight="1" thickBot="1" x14ac:dyDescent="0.3">
      <c r="A6269" s="98">
        <v>21507</v>
      </c>
      <c r="B6269" s="78">
        <v>6588</v>
      </c>
      <c r="C6269" s="79" t="s">
        <v>2372</v>
      </c>
      <c r="D6269" s="80">
        <v>43916.305555555555</v>
      </c>
      <c r="E6269" s="78" t="s">
        <v>39</v>
      </c>
      <c r="F6269" s="33">
        <v>43915.694444444445</v>
      </c>
      <c r="G6269" s="51">
        <f t="shared" si="828"/>
        <v>0.61111111110949423</v>
      </c>
      <c r="H6269" s="31" t="str">
        <f t="shared" si="829"/>
        <v>ACCEPTABLE</v>
      </c>
      <c r="J6269" s="33">
        <v>43916.313888888886</v>
      </c>
      <c r="K6269" s="33">
        <v>43916.327777777777</v>
      </c>
      <c r="L6269" s="51">
        <f t="shared" si="830"/>
        <v>1.3888888890505768E-2</v>
      </c>
      <c r="M6269" s="31" t="str">
        <f t="shared" si="831"/>
        <v>TRUE</v>
      </c>
      <c r="N6269" s="31" t="s">
        <v>39</v>
      </c>
      <c r="O6269" s="29" t="s">
        <v>2743</v>
      </c>
      <c r="P6269"/>
      <c r="Q6269"/>
      <c r="R6269"/>
      <c r="S6269"/>
      <c r="T6269"/>
      <c r="U6269"/>
      <c r="V6269"/>
      <c r="W6269"/>
    </row>
    <row r="6270" spans="1:23" ht="27" customHeight="1" thickBot="1" x14ac:dyDescent="0.3">
      <c r="A6270" s="97">
        <v>21509</v>
      </c>
      <c r="B6270" s="74">
        <v>6589</v>
      </c>
      <c r="C6270" s="75" t="s">
        <v>1997</v>
      </c>
      <c r="D6270" s="76">
        <v>43917.496527777781</v>
      </c>
      <c r="E6270" s="74" t="s">
        <v>41</v>
      </c>
      <c r="F6270" s="33">
        <v>43917.241666666669</v>
      </c>
      <c r="G6270" s="51">
        <f t="shared" si="828"/>
        <v>0.25486111111240461</v>
      </c>
      <c r="H6270" s="31" t="str">
        <f t="shared" si="829"/>
        <v>ACCEPTABLE</v>
      </c>
      <c r="J6270" s="33">
        <v>43917.48333333333</v>
      </c>
      <c r="K6270" s="33">
        <v>43917.494444444441</v>
      </c>
      <c r="L6270" s="51">
        <f t="shared" si="830"/>
        <v>1.1111111110949423E-2</v>
      </c>
      <c r="M6270" s="31" t="str">
        <f t="shared" si="831"/>
        <v>TRUE</v>
      </c>
      <c r="N6270" s="31" t="s">
        <v>41</v>
      </c>
      <c r="O6270" s="29" t="s">
        <v>1558</v>
      </c>
      <c r="P6270"/>
      <c r="Q6270"/>
      <c r="R6270"/>
      <c r="S6270"/>
      <c r="T6270"/>
      <c r="U6270"/>
      <c r="V6270"/>
      <c r="W6270"/>
    </row>
    <row r="6271" spans="1:23" ht="27" customHeight="1" thickBot="1" x14ac:dyDescent="0.3">
      <c r="A6271" s="97">
        <v>21509</v>
      </c>
      <c r="B6271" s="74">
        <v>6590</v>
      </c>
      <c r="C6271" s="75" t="s">
        <v>51</v>
      </c>
      <c r="D6271" s="76">
        <v>43917.53125</v>
      </c>
      <c r="E6271" s="74" t="s">
        <v>39</v>
      </c>
      <c r="F6271" s="33">
        <v>43917.241666666669</v>
      </c>
      <c r="G6271" s="51">
        <f t="shared" si="828"/>
        <v>0.28958333333139308</v>
      </c>
      <c r="H6271" s="31" t="str">
        <f t="shared" si="829"/>
        <v>ACCEPTABLE</v>
      </c>
      <c r="J6271" s="33">
        <v>43917.520833333336</v>
      </c>
      <c r="K6271" s="33">
        <v>43917.529166666667</v>
      </c>
      <c r="L6271" s="51">
        <f t="shared" si="830"/>
        <v>8.333333331393078E-3</v>
      </c>
      <c r="M6271" s="31" t="str">
        <f t="shared" si="831"/>
        <v>TRUE</v>
      </c>
      <c r="N6271" s="31" t="s">
        <v>39</v>
      </c>
      <c r="O6271" s="29" t="s">
        <v>821</v>
      </c>
      <c r="P6271"/>
      <c r="Q6271"/>
      <c r="R6271"/>
      <c r="S6271"/>
      <c r="T6271"/>
      <c r="U6271"/>
      <c r="V6271"/>
      <c r="W6271"/>
    </row>
    <row r="6272" spans="1:23" ht="27" customHeight="1" thickBot="1" x14ac:dyDescent="0.3">
      <c r="A6272" s="97">
        <v>21510</v>
      </c>
      <c r="B6272" s="74">
        <v>6591</v>
      </c>
      <c r="C6272" s="75" t="s">
        <v>2314</v>
      </c>
      <c r="D6272" s="76">
        <v>43918.152777777781</v>
      </c>
      <c r="E6272" s="74" t="s">
        <v>41</v>
      </c>
      <c r="F6272" s="33">
        <v>43917.769444444442</v>
      </c>
      <c r="G6272" s="51">
        <f t="shared" ref="G6272:G6322" si="836">IF(D6272="","",D6272-F6272)</f>
        <v>0.38333333333866904</v>
      </c>
      <c r="H6272" s="31" t="str">
        <f t="shared" ref="H6272:H6322" si="837">IF(D6272-F6272&lt;0,"TOO LATE",IF(G6272="","",IF(OR(DAY(D6272-F6272)&gt;1,AND(HOUR(D6272-F6272)&gt;HOUR("0:59"),(SIGN(D6272-F6272)=1))),"ACCEPTABLE","TOO LATE")))</f>
        <v>ACCEPTABLE</v>
      </c>
      <c r="J6272" s="33">
        <v>43918.135416666664</v>
      </c>
      <c r="K6272" s="33">
        <v>43918.147222222222</v>
      </c>
      <c r="L6272" s="51">
        <f t="shared" si="830"/>
        <v>1.1805555557657499E-2</v>
      </c>
      <c r="M6272" s="31" t="str">
        <f t="shared" si="831"/>
        <v>TRUE</v>
      </c>
      <c r="N6272" s="31" t="s">
        <v>41</v>
      </c>
      <c r="O6272" s="29" t="s">
        <v>897</v>
      </c>
      <c r="P6272"/>
      <c r="Q6272"/>
      <c r="R6272"/>
      <c r="S6272"/>
      <c r="T6272"/>
      <c r="U6272"/>
      <c r="V6272"/>
      <c r="W6272"/>
    </row>
    <row r="6273" spans="1:23" ht="27" customHeight="1" thickBot="1" x14ac:dyDescent="0.3">
      <c r="A6273" s="97">
        <v>21510</v>
      </c>
      <c r="B6273" s="74">
        <v>6592</v>
      </c>
      <c r="C6273" s="75" t="s">
        <v>98</v>
      </c>
      <c r="D6273" s="76">
        <v>43918.1875</v>
      </c>
      <c r="E6273" s="74" t="s">
        <v>39</v>
      </c>
      <c r="F6273" s="33">
        <v>43917.769444444442</v>
      </c>
      <c r="G6273" s="51">
        <f t="shared" si="836"/>
        <v>0.4180555555576575</v>
      </c>
      <c r="H6273" s="31" t="str">
        <f t="shared" si="837"/>
        <v>ACCEPTABLE</v>
      </c>
      <c r="J6273" s="33">
        <v>43918.181944444441</v>
      </c>
      <c r="K6273" s="33">
        <v>43918.19027777778</v>
      </c>
      <c r="L6273" s="51">
        <f t="shared" si="830"/>
        <v>8.3333333386690356E-3</v>
      </c>
      <c r="M6273" s="31" t="str">
        <f t="shared" si="831"/>
        <v>TRUE</v>
      </c>
      <c r="N6273" s="31" t="s">
        <v>39</v>
      </c>
      <c r="O6273" s="29" t="s">
        <v>398</v>
      </c>
      <c r="P6273"/>
      <c r="Q6273"/>
      <c r="R6273"/>
      <c r="S6273"/>
      <c r="T6273"/>
      <c r="U6273"/>
      <c r="V6273"/>
      <c r="W6273"/>
    </row>
    <row r="6274" spans="1:23" ht="27" customHeight="1" thickBot="1" x14ac:dyDescent="0.3">
      <c r="A6274" s="98">
        <v>21509</v>
      </c>
      <c r="B6274" s="78">
        <v>6593</v>
      </c>
      <c r="C6274" s="79" t="s">
        <v>1997</v>
      </c>
      <c r="D6274" s="80">
        <v>43918.715277777781</v>
      </c>
      <c r="E6274" s="78" t="s">
        <v>41</v>
      </c>
      <c r="F6274" s="33">
        <v>43918.293749999997</v>
      </c>
      <c r="G6274" s="51">
        <f t="shared" si="836"/>
        <v>0.42152777778392192</v>
      </c>
      <c r="H6274" s="31" t="str">
        <f t="shared" si="837"/>
        <v>ACCEPTABLE</v>
      </c>
      <c r="J6274" s="33">
        <v>43918.705555555556</v>
      </c>
      <c r="K6274" s="33">
        <v>43918.713888888888</v>
      </c>
      <c r="L6274" s="51">
        <f t="shared" si="830"/>
        <v>8.333333331393078E-3</v>
      </c>
      <c r="M6274" s="31" t="str">
        <f t="shared" si="831"/>
        <v>TRUE</v>
      </c>
      <c r="N6274" s="31" t="s">
        <v>41</v>
      </c>
      <c r="O6274" s="29" t="s">
        <v>422</v>
      </c>
      <c r="P6274"/>
      <c r="Q6274"/>
      <c r="R6274"/>
      <c r="S6274"/>
      <c r="T6274"/>
      <c r="U6274"/>
      <c r="V6274"/>
      <c r="W6274"/>
    </row>
    <row r="6275" spans="1:23" ht="27" customHeight="1" thickBot="1" x14ac:dyDescent="0.3">
      <c r="A6275" s="98">
        <v>21509</v>
      </c>
      <c r="B6275" s="78">
        <v>6594</v>
      </c>
      <c r="C6275" s="79" t="s">
        <v>51</v>
      </c>
      <c r="D6275" s="80">
        <v>43918.743055555555</v>
      </c>
      <c r="E6275" s="78" t="s">
        <v>39</v>
      </c>
      <c r="F6275" s="33">
        <v>43918.293749999997</v>
      </c>
      <c r="G6275" s="51">
        <f t="shared" si="836"/>
        <v>0.4493055555576575</v>
      </c>
      <c r="H6275" s="31" t="str">
        <f t="shared" si="837"/>
        <v>ACCEPTABLE</v>
      </c>
      <c r="J6275" s="33">
        <v>43918.738888888889</v>
      </c>
      <c r="K6275" s="33">
        <v>43918.748611111114</v>
      </c>
      <c r="L6275" s="51">
        <f t="shared" ref="L6275:L6316" si="838">IF(OR(K6275="",J6275=""), "Incomplete Data", K6275-J6275)</f>
        <v>9.7222222248092294E-3</v>
      </c>
      <c r="M6275" s="31" t="str">
        <f t="shared" ref="M6275:M6316" si="839">_xlfn.IFS(OR(J6275=0,K6275=0,L6275=""), "Incomplete Data", OR(L6275&gt;$M$5,L6275&lt;-$M$5),"FALSE",  OR(L6275&lt;=$M$5,L6275&gt;-$M$5), "TRUE")</f>
        <v>TRUE</v>
      </c>
      <c r="N6275" s="31" t="s">
        <v>39</v>
      </c>
      <c r="O6275" s="29" t="s">
        <v>1377</v>
      </c>
      <c r="P6275"/>
      <c r="Q6275"/>
      <c r="R6275"/>
      <c r="S6275"/>
      <c r="T6275"/>
      <c r="U6275"/>
      <c r="V6275"/>
      <c r="W6275"/>
    </row>
    <row r="6276" spans="1:23" ht="27" customHeight="1" thickBot="1" x14ac:dyDescent="0.3">
      <c r="A6276" s="97">
        <v>21512</v>
      </c>
      <c r="B6276" s="74">
        <v>6597</v>
      </c>
      <c r="C6276" s="75" t="s">
        <v>2372</v>
      </c>
      <c r="D6276" s="76">
        <v>43919.069444444445</v>
      </c>
      <c r="E6276" s="74" t="s">
        <v>41</v>
      </c>
      <c r="F6276" s="33">
        <v>43918.677777777775</v>
      </c>
      <c r="G6276" s="51">
        <f t="shared" si="836"/>
        <v>0.39166666667006211</v>
      </c>
      <c r="H6276" s="31" t="str">
        <f t="shared" si="837"/>
        <v>ACCEPTABLE</v>
      </c>
      <c r="J6276" s="33">
        <v>43919.055555555555</v>
      </c>
      <c r="K6276" s="33">
        <v>43919.065972222219</v>
      </c>
      <c r="L6276" s="51">
        <f t="shared" si="838"/>
        <v>1.0416666664241347E-2</v>
      </c>
      <c r="M6276" s="31" t="str">
        <f t="shared" si="839"/>
        <v>TRUE</v>
      </c>
      <c r="N6276" s="31" t="s">
        <v>41</v>
      </c>
      <c r="O6276" s="29" t="s">
        <v>1404</v>
      </c>
      <c r="P6276"/>
      <c r="Q6276"/>
      <c r="R6276"/>
      <c r="S6276"/>
      <c r="T6276"/>
      <c r="U6276"/>
      <c r="V6276"/>
      <c r="W6276"/>
    </row>
    <row r="6277" spans="1:23" ht="27" customHeight="1" thickBot="1" x14ac:dyDescent="0.3">
      <c r="A6277" s="97">
        <v>21512</v>
      </c>
      <c r="B6277" s="74">
        <v>6598</v>
      </c>
      <c r="C6277" s="75" t="s">
        <v>98</v>
      </c>
      <c r="D6277" s="76">
        <v>43919.142361111109</v>
      </c>
      <c r="E6277" s="74" t="s">
        <v>39</v>
      </c>
      <c r="F6277" s="33">
        <v>43918.677777777775</v>
      </c>
      <c r="G6277" s="51">
        <f t="shared" si="836"/>
        <v>0.46458333333430346</v>
      </c>
      <c r="H6277" s="31" t="str">
        <f t="shared" si="837"/>
        <v>ACCEPTABLE</v>
      </c>
      <c r="J6277" s="33">
        <v>43919.100694444445</v>
      </c>
      <c r="K6277" s="33">
        <v>43919.109722222223</v>
      </c>
      <c r="L6277" s="51">
        <f t="shared" si="838"/>
        <v>9.0277777781011537E-3</v>
      </c>
      <c r="M6277" s="31" t="str">
        <f t="shared" si="839"/>
        <v>TRUE</v>
      </c>
      <c r="N6277" s="31" t="s">
        <v>39</v>
      </c>
      <c r="O6277" s="29" t="s">
        <v>398</v>
      </c>
      <c r="P6277"/>
      <c r="Q6277"/>
      <c r="R6277"/>
      <c r="S6277"/>
      <c r="T6277"/>
      <c r="U6277"/>
      <c r="V6277"/>
      <c r="W6277"/>
    </row>
    <row r="6278" spans="1:23" ht="27" customHeight="1" thickBot="1" x14ac:dyDescent="0.3">
      <c r="A6278" s="98">
        <v>21512</v>
      </c>
      <c r="B6278" s="78">
        <v>6599</v>
      </c>
      <c r="C6278" s="79" t="s">
        <v>98</v>
      </c>
      <c r="D6278" s="80">
        <v>43919.694444444445</v>
      </c>
      <c r="E6278" s="78" t="s">
        <v>41</v>
      </c>
      <c r="F6278" s="33">
        <v>43919.604861111111</v>
      </c>
      <c r="G6278" s="51">
        <f t="shared" si="836"/>
        <v>8.9583333334303461E-2</v>
      </c>
      <c r="H6278" s="31" t="str">
        <f t="shared" si="837"/>
        <v>ACCEPTABLE</v>
      </c>
      <c r="J6278" s="33">
        <v>43919.736111111109</v>
      </c>
      <c r="K6278" s="33">
        <v>43919.745138888888</v>
      </c>
      <c r="L6278" s="51">
        <f t="shared" si="838"/>
        <v>9.0277777781011537E-3</v>
      </c>
      <c r="M6278" s="31" t="str">
        <f t="shared" si="839"/>
        <v>TRUE</v>
      </c>
      <c r="N6278" s="31" t="s">
        <v>41</v>
      </c>
      <c r="O6278" s="29" t="s">
        <v>398</v>
      </c>
      <c r="P6278"/>
      <c r="Q6278"/>
      <c r="R6278"/>
      <c r="S6278"/>
      <c r="T6278"/>
      <c r="U6278"/>
      <c r="V6278"/>
      <c r="W6278"/>
    </row>
    <row r="6279" spans="1:23" ht="27" customHeight="1" thickBot="1" x14ac:dyDescent="0.3">
      <c r="A6279" s="98">
        <v>21512</v>
      </c>
      <c r="B6279" s="78">
        <v>6600</v>
      </c>
      <c r="C6279" s="79" t="s">
        <v>2372</v>
      </c>
      <c r="D6279" s="80">
        <v>43919.722222222219</v>
      </c>
      <c r="E6279" s="78" t="s">
        <v>39</v>
      </c>
      <c r="F6279" s="33">
        <v>43919.604861111111</v>
      </c>
      <c r="G6279" s="51">
        <f t="shared" si="836"/>
        <v>0.11736111110803904</v>
      </c>
      <c r="H6279" s="31" t="str">
        <f t="shared" si="837"/>
        <v>ACCEPTABLE</v>
      </c>
      <c r="J6279" s="33">
        <v>43919.761111111111</v>
      </c>
      <c r="K6279" s="33">
        <v>43919.771527777775</v>
      </c>
      <c r="L6279" s="51">
        <f t="shared" si="838"/>
        <v>1.0416666664241347E-2</v>
      </c>
      <c r="M6279" s="31" t="str">
        <f t="shared" si="839"/>
        <v>TRUE</v>
      </c>
      <c r="N6279" s="31" t="s">
        <v>39</v>
      </c>
      <c r="O6279" s="29" t="s">
        <v>1404</v>
      </c>
      <c r="P6279"/>
      <c r="Q6279"/>
      <c r="R6279"/>
      <c r="S6279"/>
      <c r="T6279"/>
      <c r="U6279"/>
      <c r="V6279"/>
      <c r="W6279"/>
    </row>
    <row r="6280" spans="1:23" ht="27" customHeight="1" thickBot="1" x14ac:dyDescent="0.3">
      <c r="A6280" s="98">
        <v>21510</v>
      </c>
      <c r="B6280" s="78">
        <v>6601</v>
      </c>
      <c r="C6280" s="79" t="s">
        <v>98</v>
      </c>
      <c r="D6280" s="80">
        <v>43919.756944444445</v>
      </c>
      <c r="E6280" s="78" t="s">
        <v>41</v>
      </c>
      <c r="F6280" s="33">
        <v>43919.604861111111</v>
      </c>
      <c r="G6280" s="51">
        <f t="shared" si="836"/>
        <v>0.15208333333430346</v>
      </c>
      <c r="H6280" s="31" t="str">
        <f t="shared" si="837"/>
        <v>ACCEPTABLE</v>
      </c>
      <c r="J6280" s="33">
        <v>43919.784722222219</v>
      </c>
      <c r="K6280" s="33">
        <v>43919.793749999997</v>
      </c>
      <c r="L6280" s="51">
        <f t="shared" si="838"/>
        <v>9.0277777781011537E-3</v>
      </c>
      <c r="M6280" s="31" t="str">
        <f t="shared" si="839"/>
        <v>TRUE</v>
      </c>
      <c r="N6280" s="31" t="s">
        <v>41</v>
      </c>
      <c r="O6280" s="29" t="s">
        <v>398</v>
      </c>
      <c r="P6280"/>
      <c r="Q6280"/>
      <c r="R6280"/>
      <c r="S6280"/>
      <c r="T6280"/>
      <c r="U6280"/>
      <c r="V6280"/>
      <c r="W6280"/>
    </row>
    <row r="6281" spans="1:23" ht="27" customHeight="1" thickBot="1" x14ac:dyDescent="0.3">
      <c r="A6281" s="97">
        <v>21510</v>
      </c>
      <c r="B6281" s="74">
        <v>6602</v>
      </c>
      <c r="C6281" s="75" t="s">
        <v>2372</v>
      </c>
      <c r="D6281" s="76">
        <v>43919.784722222219</v>
      </c>
      <c r="E6281" s="74" t="s">
        <v>39</v>
      </c>
      <c r="F6281" s="33">
        <v>43919.604861111111</v>
      </c>
      <c r="G6281" s="51">
        <f t="shared" si="836"/>
        <v>0.17986111110803904</v>
      </c>
      <c r="H6281" s="31" t="str">
        <f t="shared" si="837"/>
        <v>ACCEPTABLE</v>
      </c>
      <c r="J6281" s="33">
        <v>43919.802083333336</v>
      </c>
      <c r="K6281" s="33">
        <v>43919.813888888886</v>
      </c>
      <c r="L6281" s="51">
        <f t="shared" si="838"/>
        <v>1.1805555550381541E-2</v>
      </c>
      <c r="M6281" s="31" t="str">
        <f t="shared" si="839"/>
        <v>TRUE</v>
      </c>
      <c r="N6281" s="31" t="s">
        <v>39</v>
      </c>
      <c r="O6281" s="29" t="s">
        <v>806</v>
      </c>
      <c r="P6281"/>
      <c r="Q6281"/>
      <c r="R6281"/>
      <c r="S6281"/>
      <c r="T6281"/>
      <c r="U6281"/>
      <c r="V6281"/>
      <c r="W6281"/>
    </row>
    <row r="6282" spans="1:23" ht="27" customHeight="1" thickBot="1" x14ac:dyDescent="0.3">
      <c r="A6282" s="97">
        <v>21513</v>
      </c>
      <c r="B6282" s="74">
        <v>6603</v>
      </c>
      <c r="C6282" s="75" t="s">
        <v>2290</v>
      </c>
      <c r="D6282" s="76">
        <v>43920.569444444445</v>
      </c>
      <c r="E6282" s="74" t="s">
        <v>41</v>
      </c>
      <c r="F6282" s="33">
        <v>43920.277083333334</v>
      </c>
      <c r="G6282" s="51">
        <f t="shared" si="836"/>
        <v>0.29236111111094942</v>
      </c>
      <c r="H6282" s="31" t="str">
        <f t="shared" si="837"/>
        <v>ACCEPTABLE</v>
      </c>
      <c r="J6282" s="33">
        <v>43920.561805555553</v>
      </c>
      <c r="K6282" s="33">
        <v>43920.572916666664</v>
      </c>
      <c r="L6282" s="51">
        <f t="shared" si="838"/>
        <v>1.1111111110949423E-2</v>
      </c>
      <c r="M6282" s="31" t="str">
        <f t="shared" si="839"/>
        <v>TRUE</v>
      </c>
      <c r="N6282" s="31" t="s">
        <v>41</v>
      </c>
      <c r="O6282" s="29" t="s">
        <v>822</v>
      </c>
      <c r="P6282"/>
      <c r="Q6282"/>
      <c r="R6282"/>
      <c r="S6282"/>
      <c r="T6282"/>
      <c r="U6282"/>
      <c r="V6282"/>
      <c r="W6282"/>
    </row>
    <row r="6283" spans="1:23" ht="27" customHeight="1" thickBot="1" x14ac:dyDescent="0.3">
      <c r="A6283" s="98">
        <v>21514</v>
      </c>
      <c r="B6283" s="78">
        <v>6605</v>
      </c>
      <c r="C6283" s="79" t="s">
        <v>2314</v>
      </c>
      <c r="D6283" s="80">
        <v>43920.652777777781</v>
      </c>
      <c r="E6283" s="78" t="s">
        <v>41</v>
      </c>
      <c r="F6283" s="33">
        <v>43920.277083333334</v>
      </c>
      <c r="G6283" s="51">
        <f t="shared" si="836"/>
        <v>0.37569444444670808</v>
      </c>
      <c r="H6283" s="31" t="str">
        <f t="shared" si="837"/>
        <v>ACCEPTABLE</v>
      </c>
      <c r="J6283" s="33">
        <v>43920.65</v>
      </c>
      <c r="K6283" s="33">
        <v>43920.666666666664</v>
      </c>
      <c r="L6283" s="51">
        <f t="shared" si="838"/>
        <v>1.6666666662786156E-2</v>
      </c>
      <c r="M6283" s="31" t="str">
        <f t="shared" si="839"/>
        <v>TRUE</v>
      </c>
      <c r="N6283" s="31" t="s">
        <v>41</v>
      </c>
      <c r="O6283" s="29" t="s">
        <v>873</v>
      </c>
      <c r="P6283"/>
      <c r="Q6283"/>
      <c r="R6283"/>
      <c r="S6283"/>
      <c r="T6283"/>
      <c r="U6283"/>
      <c r="V6283"/>
      <c r="W6283"/>
    </row>
    <row r="6284" spans="1:23" ht="27" customHeight="1" thickBot="1" x14ac:dyDescent="0.3">
      <c r="A6284" s="98">
        <v>21514</v>
      </c>
      <c r="B6284" s="78">
        <v>6606</v>
      </c>
      <c r="C6284" s="79" t="s">
        <v>2314</v>
      </c>
      <c r="D6284" s="80">
        <v>43920.677083333336</v>
      </c>
      <c r="E6284" s="78" t="s">
        <v>39</v>
      </c>
      <c r="F6284" s="33">
        <v>43920.277083333334</v>
      </c>
      <c r="G6284" s="51">
        <f t="shared" si="836"/>
        <v>0.40000000000145519</v>
      </c>
      <c r="H6284" s="31" t="str">
        <f t="shared" si="837"/>
        <v>ACCEPTABLE</v>
      </c>
      <c r="J6284" s="33">
        <v>43920.655555555553</v>
      </c>
      <c r="K6284" s="33">
        <v>43920.677083333336</v>
      </c>
      <c r="L6284" s="51">
        <f t="shared" si="838"/>
        <v>2.1527777782466728E-2</v>
      </c>
      <c r="M6284" s="31" t="str">
        <f t="shared" si="839"/>
        <v>TRUE</v>
      </c>
      <c r="N6284" s="31" t="s">
        <v>39</v>
      </c>
      <c r="O6284" s="29" t="s">
        <v>1399</v>
      </c>
      <c r="P6284"/>
      <c r="Q6284"/>
      <c r="R6284"/>
      <c r="S6284"/>
      <c r="T6284"/>
      <c r="U6284"/>
      <c r="V6284"/>
      <c r="W6284"/>
    </row>
    <row r="6285" spans="1:23" ht="27" customHeight="1" thickBot="1" x14ac:dyDescent="0.3">
      <c r="A6285" s="97">
        <v>21513</v>
      </c>
      <c r="B6285" s="74">
        <v>6609</v>
      </c>
      <c r="C6285" s="75" t="s">
        <v>1642</v>
      </c>
      <c r="D6285" s="76">
        <v>43921.881944444445</v>
      </c>
      <c r="E6285" s="74" t="s">
        <v>41</v>
      </c>
      <c r="F6285" s="33">
        <v>43921.768055555556</v>
      </c>
      <c r="G6285" s="51">
        <f t="shared" si="836"/>
        <v>0.11388888888905058</v>
      </c>
      <c r="H6285" s="31" t="str">
        <f t="shared" si="837"/>
        <v>ACCEPTABLE</v>
      </c>
      <c r="J6285" s="33">
        <v>43921.877083333333</v>
      </c>
      <c r="K6285" s="33">
        <v>43921.885416666664</v>
      </c>
      <c r="L6285" s="51">
        <f t="shared" si="838"/>
        <v>8.333333331393078E-3</v>
      </c>
      <c r="M6285" s="31" t="str">
        <f t="shared" si="839"/>
        <v>TRUE</v>
      </c>
      <c r="N6285" s="31" t="s">
        <v>41</v>
      </c>
      <c r="O6285" s="29" t="s">
        <v>542</v>
      </c>
      <c r="P6285"/>
      <c r="Q6285"/>
      <c r="R6285"/>
      <c r="S6285"/>
      <c r="T6285"/>
      <c r="U6285"/>
      <c r="V6285"/>
      <c r="W6285"/>
    </row>
    <row r="6286" spans="1:23" ht="27" customHeight="1" thickBot="1" x14ac:dyDescent="0.3">
      <c r="A6286" s="97">
        <v>21513</v>
      </c>
      <c r="B6286" s="74">
        <v>6610</v>
      </c>
      <c r="C6286" s="75" t="s">
        <v>1642</v>
      </c>
      <c r="D6286" s="76">
        <v>43921.9375</v>
      </c>
      <c r="E6286" s="74" t="s">
        <v>39</v>
      </c>
      <c r="F6286" s="33">
        <v>43921.768055555556</v>
      </c>
      <c r="G6286" s="51">
        <f t="shared" si="836"/>
        <v>0.16944444444379769</v>
      </c>
      <c r="H6286" s="31" t="str">
        <f t="shared" si="837"/>
        <v>ACCEPTABLE</v>
      </c>
      <c r="J6286" s="33">
        <v>43921.932638888888</v>
      </c>
      <c r="K6286" s="33">
        <v>43921.941666666666</v>
      </c>
      <c r="L6286" s="51">
        <f t="shared" si="838"/>
        <v>9.0277777781011537E-3</v>
      </c>
      <c r="M6286" s="31" t="str">
        <f t="shared" si="839"/>
        <v>TRUE</v>
      </c>
      <c r="N6286" s="31" t="s">
        <v>39</v>
      </c>
      <c r="O6286" s="29" t="s">
        <v>485</v>
      </c>
      <c r="P6286"/>
      <c r="Q6286"/>
      <c r="R6286"/>
      <c r="S6286"/>
      <c r="T6286"/>
      <c r="U6286"/>
      <c r="V6286"/>
      <c r="W6286"/>
    </row>
    <row r="6287" spans="1:23" ht="27" customHeight="1" thickBot="1" x14ac:dyDescent="0.3">
      <c r="A6287" s="97">
        <v>21516</v>
      </c>
      <c r="B6287" s="74">
        <v>6611</v>
      </c>
      <c r="C6287" s="75" t="s">
        <v>2372</v>
      </c>
      <c r="D6287" s="76">
        <v>43921.972222222219</v>
      </c>
      <c r="E6287" s="74" t="s">
        <v>41</v>
      </c>
      <c r="F6287" s="33">
        <v>43921.768055555556</v>
      </c>
      <c r="G6287" s="51">
        <f t="shared" si="836"/>
        <v>0.20416666666278616</v>
      </c>
      <c r="H6287" s="31" t="str">
        <f t="shared" si="837"/>
        <v>ACCEPTABLE</v>
      </c>
      <c r="J6287" s="33">
        <v>43921.958333333336</v>
      </c>
      <c r="K6287" s="33">
        <v>43921.969444444447</v>
      </c>
      <c r="L6287" s="51">
        <f t="shared" si="838"/>
        <v>1.1111111110949423E-2</v>
      </c>
      <c r="M6287" s="31" t="str">
        <f t="shared" si="839"/>
        <v>TRUE</v>
      </c>
      <c r="N6287" s="31" t="s">
        <v>41</v>
      </c>
      <c r="O6287" s="29" t="s">
        <v>1756</v>
      </c>
      <c r="P6287"/>
      <c r="Q6287"/>
      <c r="R6287"/>
      <c r="S6287"/>
      <c r="T6287"/>
      <c r="U6287"/>
      <c r="V6287"/>
      <c r="W6287"/>
    </row>
    <row r="6288" spans="1:23" ht="27" customHeight="1" thickBot="1" x14ac:dyDescent="0.3">
      <c r="A6288" s="97">
        <v>21516</v>
      </c>
      <c r="B6288" s="74">
        <v>6612</v>
      </c>
      <c r="C6288" s="75" t="s">
        <v>43</v>
      </c>
      <c r="D6288" s="76">
        <v>43922.003472222219</v>
      </c>
      <c r="E6288" s="74" t="s">
        <v>39</v>
      </c>
      <c r="F6288" s="33">
        <v>43921.768055555556</v>
      </c>
      <c r="G6288" s="51">
        <f t="shared" si="836"/>
        <v>0.23541666666278616</v>
      </c>
      <c r="H6288" s="31" t="str">
        <f t="shared" si="837"/>
        <v>ACCEPTABLE</v>
      </c>
      <c r="J6288" s="33">
        <v>43922.002083333333</v>
      </c>
      <c r="K6288" s="33">
        <v>43922.011111111111</v>
      </c>
      <c r="L6288" s="51">
        <f t="shared" si="838"/>
        <v>9.0277777781011537E-3</v>
      </c>
      <c r="M6288" s="31" t="str">
        <f t="shared" si="839"/>
        <v>TRUE</v>
      </c>
      <c r="N6288" s="31" t="s">
        <v>39</v>
      </c>
      <c r="O6288" s="29" t="s">
        <v>398</v>
      </c>
      <c r="P6288"/>
      <c r="Q6288"/>
      <c r="R6288"/>
      <c r="S6288"/>
      <c r="T6288"/>
      <c r="U6288"/>
      <c r="V6288"/>
      <c r="W6288"/>
    </row>
    <row r="6289" spans="1:23" ht="27" customHeight="1" thickBot="1" x14ac:dyDescent="0.3">
      <c r="A6289" s="98">
        <v>21513</v>
      </c>
      <c r="B6289" s="78">
        <v>6613</v>
      </c>
      <c r="C6289" s="79" t="s">
        <v>51</v>
      </c>
      <c r="D6289" s="80">
        <v>43922.256944444445</v>
      </c>
      <c r="E6289" s="78" t="s">
        <v>41</v>
      </c>
      <c r="F6289" s="33">
        <v>43921.649305555555</v>
      </c>
      <c r="G6289" s="51">
        <f t="shared" si="836"/>
        <v>0.60763888889050577</v>
      </c>
      <c r="H6289" s="31" t="str">
        <f t="shared" si="837"/>
        <v>ACCEPTABLE</v>
      </c>
      <c r="J6289" s="33">
        <v>43922.25277777778</v>
      </c>
      <c r="K6289" s="33">
        <v>43922.261805555558</v>
      </c>
      <c r="L6289" s="51">
        <f t="shared" si="838"/>
        <v>9.0277777781011537E-3</v>
      </c>
      <c r="M6289" s="31" t="str">
        <f t="shared" si="839"/>
        <v>TRUE</v>
      </c>
      <c r="N6289" s="31" t="s">
        <v>41</v>
      </c>
      <c r="O6289" s="29" t="s">
        <v>542</v>
      </c>
      <c r="P6289"/>
      <c r="Q6289"/>
      <c r="R6289"/>
      <c r="S6289"/>
      <c r="T6289"/>
      <c r="U6289"/>
      <c r="V6289"/>
      <c r="W6289"/>
    </row>
    <row r="6290" spans="1:23" ht="27" customHeight="1" thickBot="1" x14ac:dyDescent="0.3">
      <c r="A6290" s="98">
        <v>21513</v>
      </c>
      <c r="B6290" s="78">
        <v>6614</v>
      </c>
      <c r="C6290" s="79" t="s">
        <v>1997</v>
      </c>
      <c r="D6290" s="80">
        <v>43922.28125</v>
      </c>
      <c r="E6290" s="78" t="s">
        <v>39</v>
      </c>
      <c r="F6290" s="33">
        <v>43921.649305555555</v>
      </c>
      <c r="G6290" s="51">
        <f t="shared" si="836"/>
        <v>0.63194444444525288</v>
      </c>
      <c r="H6290" s="31" t="str">
        <f t="shared" si="837"/>
        <v>ACCEPTABLE</v>
      </c>
      <c r="J6290" s="33">
        <v>43922.277777777781</v>
      </c>
      <c r="K6290" s="33">
        <v>43922.288194444445</v>
      </c>
      <c r="L6290" s="51">
        <f t="shared" si="838"/>
        <v>1.0416666664241347E-2</v>
      </c>
      <c r="M6290" s="31" t="str">
        <f t="shared" si="839"/>
        <v>TRUE</v>
      </c>
      <c r="N6290" s="31" t="s">
        <v>39</v>
      </c>
      <c r="O6290" s="29" t="s">
        <v>774</v>
      </c>
      <c r="P6290"/>
      <c r="Q6290"/>
      <c r="R6290"/>
      <c r="S6290"/>
      <c r="T6290"/>
      <c r="U6290"/>
      <c r="V6290"/>
      <c r="W6290"/>
    </row>
    <row r="6291" spans="1:23" ht="27" customHeight="1" thickBot="1" x14ac:dyDescent="0.3">
      <c r="A6291" s="98">
        <v>21516</v>
      </c>
      <c r="B6291" s="78">
        <v>6615</v>
      </c>
      <c r="C6291" s="79" t="s">
        <v>98</v>
      </c>
      <c r="D6291" s="80">
        <v>43922.715277777781</v>
      </c>
      <c r="E6291" s="78" t="s">
        <v>41</v>
      </c>
      <c r="F6291" s="33">
        <v>43922.652777777781</v>
      </c>
      <c r="G6291" s="51">
        <f t="shared" si="836"/>
        <v>6.25E-2</v>
      </c>
      <c r="H6291" s="31" t="str">
        <f t="shared" si="837"/>
        <v>ACCEPTABLE</v>
      </c>
      <c r="J6291" s="33">
        <v>43922.718055555553</v>
      </c>
      <c r="K6291" s="33">
        <v>43922.726388888892</v>
      </c>
      <c r="L6291" s="51">
        <f t="shared" si="838"/>
        <v>8.3333333386690356E-3</v>
      </c>
      <c r="M6291" s="31" t="str">
        <f t="shared" si="839"/>
        <v>TRUE</v>
      </c>
      <c r="N6291" s="31" t="s">
        <v>41</v>
      </c>
      <c r="O6291" s="29" t="s">
        <v>398</v>
      </c>
      <c r="P6291"/>
      <c r="Q6291"/>
      <c r="R6291"/>
      <c r="S6291"/>
      <c r="T6291"/>
      <c r="U6291"/>
      <c r="V6291"/>
      <c r="W6291"/>
    </row>
    <row r="6292" spans="1:23" ht="27" customHeight="1" thickBot="1" x14ac:dyDescent="0.3">
      <c r="A6292" s="98">
        <v>21516</v>
      </c>
      <c r="B6292" s="78">
        <v>6616</v>
      </c>
      <c r="C6292" s="79" t="s">
        <v>2372</v>
      </c>
      <c r="D6292" s="80">
        <v>43922.743055555555</v>
      </c>
      <c r="E6292" s="78" t="s">
        <v>39</v>
      </c>
      <c r="F6292" s="33">
        <v>43922.652777777781</v>
      </c>
      <c r="G6292" s="51">
        <f t="shared" si="836"/>
        <v>9.0277777773735579E-2</v>
      </c>
      <c r="H6292" s="31" t="str">
        <f t="shared" si="837"/>
        <v>ACCEPTABLE</v>
      </c>
      <c r="J6292" s="33">
        <v>43922.744444444441</v>
      </c>
      <c r="K6292" s="33">
        <v>43922.756249999999</v>
      </c>
      <c r="L6292" s="51">
        <f t="shared" si="838"/>
        <v>1.1805555557657499E-2</v>
      </c>
      <c r="M6292" s="31" t="str">
        <f t="shared" si="839"/>
        <v>TRUE</v>
      </c>
      <c r="N6292" s="31" t="s">
        <v>39</v>
      </c>
      <c r="O6292" s="29" t="s">
        <v>826</v>
      </c>
      <c r="P6292"/>
      <c r="Q6292"/>
      <c r="R6292"/>
      <c r="S6292"/>
      <c r="T6292"/>
      <c r="U6292"/>
      <c r="V6292"/>
      <c r="W6292"/>
    </row>
    <row r="6293" spans="1:23" ht="27" customHeight="1" thickBot="1" x14ac:dyDescent="0.3">
      <c r="A6293" s="98">
        <v>21517</v>
      </c>
      <c r="B6293" s="78">
        <v>6617</v>
      </c>
      <c r="C6293" s="79" t="s">
        <v>2314</v>
      </c>
      <c r="D6293" s="80">
        <v>43923.361111111109</v>
      </c>
      <c r="E6293" s="78" t="s">
        <v>41</v>
      </c>
      <c r="F6293" s="33">
        <v>43923.276388888888</v>
      </c>
      <c r="G6293" s="51">
        <f t="shared" si="836"/>
        <v>8.4722222221898846E-2</v>
      </c>
      <c r="H6293" s="31" t="str">
        <f t="shared" si="837"/>
        <v>ACCEPTABLE</v>
      </c>
      <c r="J6293" s="33">
        <v>43923.347222222219</v>
      </c>
      <c r="K6293" s="33">
        <v>43923.355555555558</v>
      </c>
      <c r="L6293" s="51">
        <f t="shared" si="838"/>
        <v>8.3333333386690356E-3</v>
      </c>
      <c r="M6293" s="31" t="str">
        <f t="shared" si="839"/>
        <v>TRUE</v>
      </c>
      <c r="N6293" s="31" t="s">
        <v>41</v>
      </c>
      <c r="O6293" s="29" t="s">
        <v>1942</v>
      </c>
      <c r="P6293"/>
      <c r="Q6293"/>
      <c r="R6293"/>
      <c r="S6293"/>
      <c r="T6293"/>
      <c r="U6293"/>
      <c r="V6293"/>
      <c r="W6293"/>
    </row>
    <row r="6294" spans="1:23" ht="27" customHeight="1" thickBot="1" x14ac:dyDescent="0.3">
      <c r="A6294" s="98">
        <v>21517</v>
      </c>
      <c r="B6294" s="78">
        <v>6618</v>
      </c>
      <c r="C6294" s="79" t="s">
        <v>43</v>
      </c>
      <c r="D6294" s="80">
        <v>43923.395833333336</v>
      </c>
      <c r="E6294" s="78" t="s">
        <v>39</v>
      </c>
      <c r="F6294" s="33">
        <v>43923.276388888888</v>
      </c>
      <c r="G6294" s="51">
        <f t="shared" si="836"/>
        <v>0.11944444444816327</v>
      </c>
      <c r="H6294" s="31" t="str">
        <f t="shared" si="837"/>
        <v>ACCEPTABLE</v>
      </c>
      <c r="J6294" s="33">
        <v>43923.378472222219</v>
      </c>
      <c r="K6294" s="33">
        <v>43923.384027777778</v>
      </c>
      <c r="L6294" s="51">
        <f t="shared" si="838"/>
        <v>5.5555555591126904E-3</v>
      </c>
      <c r="M6294" s="31" t="str">
        <f t="shared" si="839"/>
        <v>TRUE</v>
      </c>
      <c r="N6294" s="31" t="s">
        <v>39</v>
      </c>
      <c r="O6294" s="29" t="s">
        <v>398</v>
      </c>
      <c r="P6294"/>
      <c r="Q6294"/>
      <c r="R6294"/>
      <c r="S6294"/>
      <c r="T6294"/>
      <c r="U6294"/>
      <c r="V6294"/>
      <c r="W6294"/>
    </row>
    <row r="6295" spans="1:23" ht="27" customHeight="1" thickBot="1" x14ac:dyDescent="0.3">
      <c r="A6295" s="97">
        <v>21517</v>
      </c>
      <c r="B6295" s="74">
        <v>6619</v>
      </c>
      <c r="C6295" s="75" t="s">
        <v>98</v>
      </c>
      <c r="D6295" s="76">
        <v>43924.569444444445</v>
      </c>
      <c r="E6295" s="74" t="s">
        <v>41</v>
      </c>
      <c r="F6295" s="33">
        <v>43924.537499999999</v>
      </c>
      <c r="G6295" s="51">
        <f t="shared" si="836"/>
        <v>3.1944444446708076E-2</v>
      </c>
      <c r="H6295" s="31" t="str">
        <f t="shared" si="837"/>
        <v>TOO LATE</v>
      </c>
      <c r="J6295" s="33">
        <v>43924.56527777778</v>
      </c>
      <c r="K6295" s="33">
        <v>43924.572222222225</v>
      </c>
      <c r="L6295" s="51">
        <f t="shared" si="838"/>
        <v>6.9444444452528842E-3</v>
      </c>
      <c r="M6295" s="31" t="str">
        <f t="shared" si="839"/>
        <v>TRUE</v>
      </c>
      <c r="N6295" s="31" t="s">
        <v>41</v>
      </c>
      <c r="O6295" s="29" t="s">
        <v>398</v>
      </c>
      <c r="P6295"/>
      <c r="Q6295"/>
      <c r="R6295"/>
      <c r="S6295"/>
      <c r="T6295"/>
      <c r="U6295"/>
      <c r="V6295"/>
      <c r="W6295"/>
    </row>
    <row r="6296" spans="1:23" ht="27" customHeight="1" thickBot="1" x14ac:dyDescent="0.3">
      <c r="A6296" s="97">
        <v>21517</v>
      </c>
      <c r="B6296" s="74">
        <v>6620</v>
      </c>
      <c r="C6296" s="75" t="s">
        <v>43</v>
      </c>
      <c r="D6296" s="76">
        <v>43924.614583333336</v>
      </c>
      <c r="E6296" s="74" t="s">
        <v>39</v>
      </c>
      <c r="F6296" s="33">
        <v>43924.537499999999</v>
      </c>
      <c r="G6296" s="51">
        <f t="shared" si="836"/>
        <v>7.7083333337213844E-2</v>
      </c>
      <c r="H6296" s="31" t="str">
        <f t="shared" si="837"/>
        <v>ACCEPTABLE</v>
      </c>
      <c r="J6296" s="33">
        <v>43924.629861111112</v>
      </c>
      <c r="K6296" s="33">
        <v>43924.638888888891</v>
      </c>
      <c r="L6296" s="51">
        <f t="shared" si="838"/>
        <v>9.0277777781011537E-3</v>
      </c>
      <c r="M6296" s="31" t="str">
        <f t="shared" si="839"/>
        <v>TRUE</v>
      </c>
      <c r="N6296" s="31" t="s">
        <v>39</v>
      </c>
      <c r="O6296" s="29" t="s">
        <v>398</v>
      </c>
      <c r="P6296"/>
      <c r="Q6296"/>
      <c r="R6296"/>
      <c r="S6296"/>
      <c r="T6296"/>
      <c r="U6296"/>
      <c r="V6296"/>
      <c r="W6296"/>
    </row>
    <row r="6297" spans="1:23" ht="27" customHeight="1" thickBot="1" x14ac:dyDescent="0.3">
      <c r="A6297" s="98">
        <v>21518</v>
      </c>
      <c r="B6297" s="78">
        <v>6621</v>
      </c>
      <c r="C6297" s="79" t="s">
        <v>1997</v>
      </c>
      <c r="D6297" s="80">
        <v>43925.309027777781</v>
      </c>
      <c r="E6297" s="78" t="s">
        <v>41</v>
      </c>
      <c r="F6297" s="33">
        <v>43925.258333333331</v>
      </c>
      <c r="G6297" s="51">
        <f t="shared" si="836"/>
        <v>5.0694444449618459E-2</v>
      </c>
      <c r="H6297" s="31" t="str">
        <f t="shared" si="837"/>
        <v>ACCEPTABLE</v>
      </c>
      <c r="J6297" s="33">
        <v>43925.299305555556</v>
      </c>
      <c r="K6297" s="33">
        <v>43925.308333333334</v>
      </c>
      <c r="L6297" s="51">
        <f t="shared" si="838"/>
        <v>9.0277777781011537E-3</v>
      </c>
      <c r="M6297" s="31" t="str">
        <f t="shared" si="839"/>
        <v>TRUE</v>
      </c>
      <c r="N6297" s="31" t="s">
        <v>41</v>
      </c>
      <c r="O6297" s="29" t="s">
        <v>2744</v>
      </c>
      <c r="P6297"/>
      <c r="Q6297"/>
      <c r="R6297"/>
      <c r="S6297"/>
      <c r="T6297"/>
      <c r="U6297"/>
      <c r="V6297"/>
      <c r="W6297"/>
    </row>
    <row r="6298" spans="1:23" ht="27" customHeight="1" thickBot="1" x14ac:dyDescent="0.3">
      <c r="A6298" s="98">
        <v>21517</v>
      </c>
      <c r="B6298" s="78">
        <v>6622</v>
      </c>
      <c r="C6298" s="79" t="s">
        <v>2745</v>
      </c>
      <c r="D6298" s="80">
        <v>43925.340277777781</v>
      </c>
      <c r="E6298" s="78" t="s">
        <v>39</v>
      </c>
      <c r="F6298" s="33">
        <v>43925.258333333331</v>
      </c>
      <c r="G6298" s="51">
        <f t="shared" si="836"/>
        <v>8.1944444449618459E-2</v>
      </c>
      <c r="H6298" s="31" t="str">
        <f t="shared" si="837"/>
        <v>ACCEPTABLE</v>
      </c>
      <c r="J6298" s="33">
        <v>43925.318749999999</v>
      </c>
      <c r="K6298" s="33">
        <v>43925.331250000003</v>
      </c>
      <c r="L6298" s="51">
        <f t="shared" si="838"/>
        <v>1.2500000004365575E-2</v>
      </c>
      <c r="M6298" s="31" t="str">
        <f t="shared" si="839"/>
        <v>TRUE</v>
      </c>
      <c r="N6298" s="31" t="s">
        <v>39</v>
      </c>
      <c r="O6298" s="29" t="s">
        <v>897</v>
      </c>
      <c r="P6298"/>
      <c r="Q6298"/>
      <c r="R6298"/>
      <c r="S6298"/>
      <c r="T6298"/>
      <c r="U6298"/>
      <c r="V6298"/>
      <c r="W6298"/>
    </row>
    <row r="6299" spans="1:23" ht="27" customHeight="1" thickBot="1" x14ac:dyDescent="0.3">
      <c r="A6299" s="97">
        <v>21519</v>
      </c>
      <c r="B6299" s="74">
        <v>6623</v>
      </c>
      <c r="C6299" s="75" t="s">
        <v>2372</v>
      </c>
      <c r="D6299" s="76">
        <v>43925.371527777781</v>
      </c>
      <c r="E6299" s="74" t="s">
        <v>41</v>
      </c>
      <c r="F6299" s="33">
        <v>43925.288194444445</v>
      </c>
      <c r="G6299" s="51">
        <f t="shared" si="836"/>
        <v>8.3333333335758653E-2</v>
      </c>
      <c r="H6299" s="31" t="str">
        <f t="shared" si="837"/>
        <v>ACCEPTABLE</v>
      </c>
      <c r="J6299" s="33">
        <v>43925.353472222225</v>
      </c>
      <c r="K6299" s="33">
        <v>43925.363888888889</v>
      </c>
      <c r="L6299" s="51">
        <f t="shared" si="838"/>
        <v>1.0416666664241347E-2</v>
      </c>
      <c r="M6299" s="31" t="str">
        <f t="shared" si="839"/>
        <v>TRUE</v>
      </c>
      <c r="N6299" s="31" t="s">
        <v>41</v>
      </c>
      <c r="O6299" s="29" t="s">
        <v>2746</v>
      </c>
      <c r="P6299"/>
      <c r="Q6299"/>
      <c r="R6299"/>
      <c r="S6299"/>
      <c r="T6299"/>
      <c r="U6299"/>
      <c r="V6299"/>
      <c r="W6299"/>
    </row>
    <row r="6300" spans="1:23" ht="27" customHeight="1" thickBot="1" x14ac:dyDescent="0.3">
      <c r="A6300" s="97">
        <v>21519</v>
      </c>
      <c r="B6300" s="74">
        <v>6624</v>
      </c>
      <c r="C6300" s="75" t="s">
        <v>98</v>
      </c>
      <c r="D6300" s="76">
        <v>43925.399305555555</v>
      </c>
      <c r="E6300" s="74" t="s">
        <v>39</v>
      </c>
      <c r="F6300" s="33">
        <v>43925.288194444445</v>
      </c>
      <c r="G6300" s="51">
        <f t="shared" si="836"/>
        <v>0.11111111110949423</v>
      </c>
      <c r="H6300" s="31" t="str">
        <f t="shared" si="837"/>
        <v>ACCEPTABLE</v>
      </c>
      <c r="J6300" s="33">
        <v>43925.381944444445</v>
      </c>
      <c r="K6300" s="33">
        <v>43925.390277777777</v>
      </c>
      <c r="L6300" s="51">
        <f t="shared" si="838"/>
        <v>8.333333331393078E-3</v>
      </c>
      <c r="M6300" s="31" t="str">
        <f t="shared" si="839"/>
        <v>TRUE</v>
      </c>
      <c r="N6300" s="31" t="s">
        <v>39</v>
      </c>
      <c r="O6300" s="29" t="s">
        <v>398</v>
      </c>
      <c r="P6300"/>
      <c r="Q6300"/>
      <c r="R6300"/>
      <c r="S6300"/>
      <c r="T6300"/>
      <c r="U6300"/>
      <c r="V6300"/>
      <c r="W6300"/>
    </row>
    <row r="6301" spans="1:23" ht="27" customHeight="1" thickBot="1" x14ac:dyDescent="0.3">
      <c r="A6301" s="97">
        <v>21519</v>
      </c>
      <c r="B6301" s="74">
        <v>6626</v>
      </c>
      <c r="C6301" s="75" t="s">
        <v>98</v>
      </c>
      <c r="D6301" s="76">
        <v>43925.798611111109</v>
      </c>
      <c r="E6301" s="74" t="s">
        <v>41</v>
      </c>
      <c r="F6301" s="33">
        <v>43925.663888888892</v>
      </c>
      <c r="G6301" s="51">
        <f t="shared" si="836"/>
        <v>0.13472222221753327</v>
      </c>
      <c r="H6301" s="31" t="str">
        <f t="shared" si="837"/>
        <v>ACCEPTABLE</v>
      </c>
      <c r="J6301" s="33">
        <v>43925.777083333334</v>
      </c>
      <c r="K6301" s="33">
        <v>43925.786111111112</v>
      </c>
      <c r="L6301" s="51">
        <f t="shared" si="838"/>
        <v>9.0277777781011537E-3</v>
      </c>
      <c r="M6301" s="31" t="str">
        <f t="shared" si="839"/>
        <v>TRUE</v>
      </c>
      <c r="N6301" s="31" t="s">
        <v>41</v>
      </c>
      <c r="O6301" s="29" t="s">
        <v>2747</v>
      </c>
      <c r="P6301"/>
      <c r="Q6301"/>
      <c r="R6301"/>
      <c r="S6301"/>
      <c r="T6301"/>
      <c r="U6301"/>
      <c r="V6301"/>
      <c r="W6301"/>
    </row>
    <row r="6302" spans="1:23" ht="27" customHeight="1" thickBot="1" x14ac:dyDescent="0.3">
      <c r="A6302" s="97">
        <v>21519</v>
      </c>
      <c r="B6302" s="74">
        <v>6627</v>
      </c>
      <c r="C6302" s="75" t="s">
        <v>98</v>
      </c>
      <c r="D6302" s="76">
        <v>43925.847222222219</v>
      </c>
      <c r="E6302" s="74" t="s">
        <v>39</v>
      </c>
      <c r="F6302" s="33">
        <v>43925.663888888892</v>
      </c>
      <c r="G6302" s="51">
        <f t="shared" si="836"/>
        <v>0.1833333333270275</v>
      </c>
      <c r="H6302" s="31" t="str">
        <f t="shared" si="837"/>
        <v>ACCEPTABLE</v>
      </c>
      <c r="J6302" s="33">
        <v>43925.84097222222</v>
      </c>
      <c r="K6302" s="33">
        <v>43925.847916666666</v>
      </c>
      <c r="L6302" s="51">
        <f t="shared" si="838"/>
        <v>6.9444444452528842E-3</v>
      </c>
      <c r="M6302" s="31" t="str">
        <f t="shared" si="839"/>
        <v>TRUE</v>
      </c>
      <c r="N6302" s="31" t="s">
        <v>39</v>
      </c>
      <c r="O6302" s="29" t="s">
        <v>398</v>
      </c>
      <c r="P6302"/>
      <c r="Q6302"/>
      <c r="R6302"/>
      <c r="S6302"/>
      <c r="T6302"/>
      <c r="U6302"/>
      <c r="V6302"/>
      <c r="W6302"/>
    </row>
    <row r="6303" spans="1:23" ht="27" customHeight="1" thickBot="1" x14ac:dyDescent="0.3">
      <c r="A6303" s="98">
        <v>21518</v>
      </c>
      <c r="B6303" s="78">
        <v>6628</v>
      </c>
      <c r="C6303" s="79" t="s">
        <v>51</v>
      </c>
      <c r="D6303" s="80">
        <v>43926.371527777781</v>
      </c>
      <c r="E6303" s="78" t="s">
        <v>41</v>
      </c>
      <c r="F6303" s="33">
        <v>43926.302777777775</v>
      </c>
      <c r="G6303" s="51">
        <f t="shared" si="836"/>
        <v>6.8750000005820766E-2</v>
      </c>
      <c r="H6303" s="31" t="str">
        <f t="shared" si="837"/>
        <v>ACCEPTABLE</v>
      </c>
      <c r="J6303" s="33">
        <v>43926.370138888888</v>
      </c>
      <c r="K6303" s="33">
        <v>43926.379166666666</v>
      </c>
      <c r="L6303" s="51">
        <f t="shared" si="838"/>
        <v>9.0277777781011537E-3</v>
      </c>
      <c r="M6303" s="31" t="str">
        <f t="shared" si="839"/>
        <v>TRUE</v>
      </c>
      <c r="N6303" s="31" t="s">
        <v>41</v>
      </c>
      <c r="O6303" s="29" t="s">
        <v>405</v>
      </c>
      <c r="P6303"/>
      <c r="Q6303"/>
      <c r="R6303"/>
      <c r="S6303"/>
      <c r="T6303"/>
      <c r="U6303"/>
      <c r="V6303"/>
      <c r="W6303"/>
    </row>
    <row r="6304" spans="1:23" ht="27" customHeight="1" thickBot="1" x14ac:dyDescent="0.3">
      <c r="A6304" s="97">
        <v>21518</v>
      </c>
      <c r="B6304" s="74">
        <v>6629</v>
      </c>
      <c r="C6304" s="75" t="s">
        <v>1997</v>
      </c>
      <c r="D6304" s="76">
        <v>43926.399305555555</v>
      </c>
      <c r="E6304" s="74" t="s">
        <v>39</v>
      </c>
      <c r="F6304" s="33">
        <v>43926.302777777775</v>
      </c>
      <c r="G6304" s="51">
        <f t="shared" si="836"/>
        <v>9.6527777779556345E-2</v>
      </c>
      <c r="H6304" s="31" t="str">
        <f t="shared" si="837"/>
        <v>ACCEPTABLE</v>
      </c>
      <c r="J6304" s="33">
        <v>43926.397916666669</v>
      </c>
      <c r="K6304" s="33">
        <v>43926.411805555559</v>
      </c>
      <c r="L6304" s="51">
        <f t="shared" si="838"/>
        <v>1.3888888890505768E-2</v>
      </c>
      <c r="M6304" s="31" t="str">
        <f t="shared" si="839"/>
        <v>TRUE</v>
      </c>
      <c r="N6304" s="31" t="s">
        <v>39</v>
      </c>
      <c r="O6304" s="29" t="s">
        <v>2748</v>
      </c>
      <c r="P6304"/>
      <c r="Q6304"/>
      <c r="R6304"/>
      <c r="S6304"/>
      <c r="T6304"/>
      <c r="U6304"/>
      <c r="V6304"/>
      <c r="W6304"/>
    </row>
    <row r="6305" spans="1:23" ht="27" customHeight="1" thickBot="1" x14ac:dyDescent="0.3">
      <c r="A6305" s="97">
        <v>21520</v>
      </c>
      <c r="B6305" s="74">
        <v>6630</v>
      </c>
      <c r="C6305" s="75" t="s">
        <v>2314</v>
      </c>
      <c r="D6305" s="76">
        <v>43926.440972222219</v>
      </c>
      <c r="E6305" s="74" t="s">
        <v>41</v>
      </c>
      <c r="F6305" s="33">
        <v>43926.302777777775</v>
      </c>
      <c r="G6305" s="51">
        <f t="shared" si="836"/>
        <v>0.13819444444379769</v>
      </c>
      <c r="H6305" s="31" t="str">
        <f t="shared" si="837"/>
        <v>ACCEPTABLE</v>
      </c>
      <c r="J6305" s="33">
        <v>43926.443749999999</v>
      </c>
      <c r="K6305" s="33">
        <v>43926.454861111109</v>
      </c>
      <c r="L6305" s="51">
        <f t="shared" si="838"/>
        <v>1.1111111110949423E-2</v>
      </c>
      <c r="M6305" s="31" t="str">
        <f t="shared" si="839"/>
        <v>TRUE</v>
      </c>
      <c r="N6305" s="31" t="s">
        <v>41</v>
      </c>
      <c r="O6305" s="29" t="s">
        <v>827</v>
      </c>
      <c r="P6305"/>
      <c r="Q6305"/>
      <c r="R6305"/>
      <c r="S6305"/>
      <c r="T6305"/>
      <c r="U6305"/>
      <c r="V6305"/>
      <c r="W6305"/>
    </row>
    <row r="6306" spans="1:23" ht="27" customHeight="1" thickBot="1" x14ac:dyDescent="0.3">
      <c r="A6306" s="97">
        <v>21519</v>
      </c>
      <c r="B6306" s="74">
        <v>6631</v>
      </c>
      <c r="C6306" s="75" t="s">
        <v>2314</v>
      </c>
      <c r="D6306" s="76">
        <v>43926.489583333336</v>
      </c>
      <c r="E6306" s="74" t="s">
        <v>39</v>
      </c>
      <c r="F6306" s="33">
        <v>43926.302777777775</v>
      </c>
      <c r="G6306" s="51">
        <f t="shared" si="836"/>
        <v>0.18680555556056788</v>
      </c>
      <c r="H6306" s="31" t="str">
        <f t="shared" si="837"/>
        <v>ACCEPTABLE</v>
      </c>
      <c r="J6306" s="33">
        <v>43926.495833333334</v>
      </c>
      <c r="K6306" s="33">
        <v>43926.506944444445</v>
      </c>
      <c r="L6306" s="51">
        <f t="shared" si="838"/>
        <v>1.1111111110949423E-2</v>
      </c>
      <c r="M6306" s="31" t="str">
        <f t="shared" si="839"/>
        <v>TRUE</v>
      </c>
      <c r="N6306" s="31" t="s">
        <v>39</v>
      </c>
      <c r="O6306" s="29" t="s">
        <v>1914</v>
      </c>
      <c r="P6306"/>
      <c r="Q6306"/>
      <c r="R6306"/>
      <c r="S6306"/>
      <c r="T6306"/>
      <c r="U6306"/>
      <c r="V6306"/>
      <c r="W6306"/>
    </row>
    <row r="6307" spans="1:23" ht="27" customHeight="1" thickBot="1" x14ac:dyDescent="0.3">
      <c r="A6307" s="97">
        <v>21520</v>
      </c>
      <c r="B6307" s="74">
        <v>6632</v>
      </c>
      <c r="C6307" s="75" t="s">
        <v>43</v>
      </c>
      <c r="D6307" s="76">
        <v>43927.236111111109</v>
      </c>
      <c r="E6307" s="74" t="s">
        <v>41</v>
      </c>
      <c r="F6307" s="33">
        <v>43926.791666666664</v>
      </c>
      <c r="G6307" s="51">
        <f t="shared" si="836"/>
        <v>0.44444444444525288</v>
      </c>
      <c r="H6307" s="31" t="str">
        <f t="shared" si="837"/>
        <v>ACCEPTABLE</v>
      </c>
      <c r="J6307" s="33">
        <v>43927.151388888888</v>
      </c>
      <c r="K6307" s="33">
        <v>43927.160416666666</v>
      </c>
      <c r="L6307" s="51">
        <f t="shared" si="838"/>
        <v>9.0277777781011537E-3</v>
      </c>
      <c r="M6307" s="31" t="str">
        <f t="shared" si="839"/>
        <v>TRUE</v>
      </c>
      <c r="N6307" s="31" t="s">
        <v>41</v>
      </c>
      <c r="O6307" s="29" t="s">
        <v>398</v>
      </c>
      <c r="P6307"/>
      <c r="Q6307"/>
      <c r="R6307"/>
      <c r="S6307"/>
      <c r="T6307"/>
      <c r="U6307"/>
      <c r="V6307"/>
      <c r="W6307"/>
    </row>
    <row r="6308" spans="1:23" ht="27" customHeight="1" thickBot="1" x14ac:dyDescent="0.3">
      <c r="A6308" s="98">
        <v>21520</v>
      </c>
      <c r="B6308" s="78">
        <v>6633</v>
      </c>
      <c r="C6308" s="79" t="s">
        <v>43</v>
      </c>
      <c r="D6308" s="80">
        <v>43927.291666666664</v>
      </c>
      <c r="E6308" s="78" t="s">
        <v>39</v>
      </c>
      <c r="F6308" s="33">
        <v>43926.791666666664</v>
      </c>
      <c r="G6308" s="51">
        <f t="shared" si="836"/>
        <v>0.5</v>
      </c>
      <c r="H6308" s="31" t="str">
        <f t="shared" si="837"/>
        <v>ACCEPTABLE</v>
      </c>
      <c r="J6308" s="33">
        <v>43927.227083333331</v>
      </c>
      <c r="K6308" s="33">
        <v>43927.236111111109</v>
      </c>
      <c r="L6308" s="51">
        <f t="shared" si="838"/>
        <v>9.0277777781011537E-3</v>
      </c>
      <c r="M6308" s="31" t="str">
        <f t="shared" si="839"/>
        <v>TRUE</v>
      </c>
      <c r="N6308" s="31" t="s">
        <v>39</v>
      </c>
      <c r="O6308" s="29" t="s">
        <v>398</v>
      </c>
      <c r="P6308"/>
      <c r="Q6308"/>
      <c r="R6308"/>
      <c r="S6308"/>
      <c r="T6308"/>
      <c r="U6308"/>
      <c r="V6308"/>
      <c r="W6308"/>
    </row>
    <row r="6309" spans="1:23" ht="27" customHeight="1" thickBot="1" x14ac:dyDescent="0.3">
      <c r="A6309" s="98">
        <v>21521</v>
      </c>
      <c r="B6309" s="78">
        <v>6634</v>
      </c>
      <c r="C6309" s="79" t="s">
        <v>1997</v>
      </c>
      <c r="D6309" s="80">
        <v>43927.309027777781</v>
      </c>
      <c r="E6309" s="78" t="s">
        <v>41</v>
      </c>
      <c r="F6309" s="33">
        <v>43927.250694444447</v>
      </c>
      <c r="G6309" s="51">
        <f t="shared" si="836"/>
        <v>5.8333333334303461E-2</v>
      </c>
      <c r="H6309" s="31" t="str">
        <f t="shared" si="837"/>
        <v>ACCEPTABLE</v>
      </c>
      <c r="J6309" s="33">
        <v>43927.306944444441</v>
      </c>
      <c r="K6309" s="33">
        <v>43927.320833333331</v>
      </c>
      <c r="L6309" s="51">
        <f t="shared" si="838"/>
        <v>1.3888888890505768E-2</v>
      </c>
      <c r="M6309" s="31" t="str">
        <f t="shared" si="839"/>
        <v>TRUE</v>
      </c>
      <c r="N6309" s="31" t="s">
        <v>41</v>
      </c>
      <c r="O6309" s="29" t="s">
        <v>2749</v>
      </c>
      <c r="P6309"/>
      <c r="Q6309"/>
      <c r="R6309"/>
      <c r="S6309"/>
      <c r="T6309"/>
      <c r="U6309"/>
      <c r="V6309"/>
      <c r="W6309"/>
    </row>
    <row r="6310" spans="1:23" ht="27" customHeight="1" thickBot="1" x14ac:dyDescent="0.3">
      <c r="A6310" s="98">
        <v>21521</v>
      </c>
      <c r="B6310" s="78">
        <v>6635</v>
      </c>
      <c r="C6310" s="79" t="s">
        <v>51</v>
      </c>
      <c r="D6310" s="80">
        <v>43927.34375</v>
      </c>
      <c r="E6310" s="78" t="s">
        <v>39</v>
      </c>
      <c r="F6310" s="33">
        <v>43927.250694444447</v>
      </c>
      <c r="G6310" s="51">
        <f t="shared" si="836"/>
        <v>9.3055555553291924E-2</v>
      </c>
      <c r="H6310" s="31" t="str">
        <f t="shared" si="837"/>
        <v>ACCEPTABLE</v>
      </c>
      <c r="J6310" s="33">
        <v>43927.347916666666</v>
      </c>
      <c r="K6310" s="33">
        <v>43927.357638888891</v>
      </c>
      <c r="L6310" s="51">
        <f t="shared" si="838"/>
        <v>9.7222222248092294E-3</v>
      </c>
      <c r="M6310" s="31" t="str">
        <f t="shared" si="839"/>
        <v>TRUE</v>
      </c>
      <c r="N6310" s="31" t="s">
        <v>39</v>
      </c>
      <c r="O6310" s="29" t="s">
        <v>96</v>
      </c>
      <c r="P6310"/>
      <c r="Q6310"/>
      <c r="R6310"/>
      <c r="S6310"/>
      <c r="T6310"/>
      <c r="U6310"/>
      <c r="V6310"/>
      <c r="W6310"/>
    </row>
    <row r="6311" spans="1:23" ht="27" customHeight="1" thickBot="1" x14ac:dyDescent="0.3">
      <c r="A6311" s="97">
        <v>21521</v>
      </c>
      <c r="B6311" s="74">
        <v>6636</v>
      </c>
      <c r="C6311" s="75" t="s">
        <v>51</v>
      </c>
      <c r="D6311" s="76">
        <v>43928.461805555555</v>
      </c>
      <c r="E6311" s="74" t="s">
        <v>41</v>
      </c>
      <c r="F6311" s="33">
        <v>43928.294444444444</v>
      </c>
      <c r="G6311" s="51">
        <f t="shared" si="836"/>
        <v>0.16736111111094942</v>
      </c>
      <c r="H6311" s="31" t="str">
        <f t="shared" si="837"/>
        <v>ACCEPTABLE</v>
      </c>
      <c r="J6311" s="33">
        <v>43928.461111111108</v>
      </c>
      <c r="K6311" s="33">
        <v>43928.479861111111</v>
      </c>
      <c r="L6311" s="51">
        <f t="shared" si="838"/>
        <v>1.8750000002910383E-2</v>
      </c>
      <c r="M6311" s="31" t="str">
        <f t="shared" si="839"/>
        <v>TRUE</v>
      </c>
      <c r="N6311" s="31" t="s">
        <v>128</v>
      </c>
      <c r="O6311" s="29" t="s">
        <v>2750</v>
      </c>
      <c r="P6311"/>
      <c r="Q6311"/>
      <c r="R6311"/>
      <c r="S6311"/>
      <c r="T6311"/>
      <c r="U6311"/>
      <c r="V6311"/>
      <c r="W6311"/>
    </row>
    <row r="6312" spans="1:23" ht="27" customHeight="1" thickBot="1" x14ac:dyDescent="0.3">
      <c r="A6312" s="86">
        <v>21520</v>
      </c>
      <c r="B6312" s="86">
        <v>6637</v>
      </c>
      <c r="C6312" s="108" t="s">
        <v>2751</v>
      </c>
      <c r="D6312" s="85">
        <v>43928.472222222219</v>
      </c>
      <c r="E6312" s="86" t="s">
        <v>39</v>
      </c>
      <c r="F6312" s="33">
        <v>43928.294444444444</v>
      </c>
      <c r="G6312" s="51">
        <f t="shared" si="836"/>
        <v>0.17777777777519077</v>
      </c>
      <c r="H6312" s="31" t="str">
        <f t="shared" si="837"/>
        <v>ACCEPTABLE</v>
      </c>
      <c r="J6312" s="33">
        <v>43928.491666666669</v>
      </c>
      <c r="K6312" s="33">
        <v>43928.504861111112</v>
      </c>
      <c r="L6312" s="51">
        <f t="shared" si="838"/>
        <v>1.3194444443797693E-2</v>
      </c>
      <c r="M6312" s="31" t="str">
        <f t="shared" si="839"/>
        <v>TRUE</v>
      </c>
      <c r="N6312" s="31" t="s">
        <v>39</v>
      </c>
      <c r="O6312" s="29" t="s">
        <v>1696</v>
      </c>
      <c r="P6312"/>
      <c r="Q6312"/>
      <c r="R6312"/>
      <c r="S6312"/>
      <c r="T6312"/>
      <c r="U6312"/>
      <c r="V6312"/>
      <c r="W6312"/>
    </row>
    <row r="6313" spans="1:23" ht="27" customHeight="1" thickBot="1" x14ac:dyDescent="0.3">
      <c r="A6313" s="81">
        <v>21522</v>
      </c>
      <c r="B6313" s="103">
        <v>6638</v>
      </c>
      <c r="C6313" s="104" t="s">
        <v>1997</v>
      </c>
      <c r="D6313" s="105">
        <v>43928.579861111109</v>
      </c>
      <c r="E6313" s="103" t="s">
        <v>41</v>
      </c>
      <c r="F6313" s="33">
        <v>43928.548611111109</v>
      </c>
      <c r="G6313" s="51">
        <f t="shared" si="836"/>
        <v>3.125E-2</v>
      </c>
      <c r="H6313" s="31" t="str">
        <f t="shared" si="837"/>
        <v>TOO LATE</v>
      </c>
      <c r="J6313" s="33">
        <v>43928.572916666664</v>
      </c>
      <c r="K6313" s="33">
        <v>43928.585416666669</v>
      </c>
      <c r="L6313" s="51">
        <f t="shared" si="838"/>
        <v>1.2500000004365575E-2</v>
      </c>
      <c r="M6313" s="31" t="str">
        <f t="shared" si="839"/>
        <v>TRUE</v>
      </c>
      <c r="N6313" s="31" t="s">
        <v>41</v>
      </c>
      <c r="O6313" s="29" t="s">
        <v>2752</v>
      </c>
      <c r="P6313"/>
      <c r="Q6313"/>
      <c r="R6313"/>
      <c r="S6313"/>
      <c r="T6313"/>
      <c r="U6313"/>
      <c r="V6313"/>
      <c r="W6313"/>
    </row>
    <row r="6314" spans="1:23" ht="27" customHeight="1" thickBot="1" x14ac:dyDescent="0.3">
      <c r="A6314" s="97">
        <v>21522</v>
      </c>
      <c r="B6314" s="74">
        <v>6639</v>
      </c>
      <c r="C6314" s="75" t="s">
        <v>1663</v>
      </c>
      <c r="D6314" s="76">
        <v>43928.614583333336</v>
      </c>
      <c r="E6314" s="74" t="s">
        <v>39</v>
      </c>
      <c r="F6314" s="33">
        <v>43928.548611111109</v>
      </c>
      <c r="G6314" s="51">
        <f t="shared" si="836"/>
        <v>6.5972222226264421E-2</v>
      </c>
      <c r="H6314" s="31" t="str">
        <f t="shared" si="837"/>
        <v>ACCEPTABLE</v>
      </c>
      <c r="J6314" s="33">
        <v>43928.61041666667</v>
      </c>
      <c r="K6314" s="33">
        <v>43928.619444444441</v>
      </c>
      <c r="L6314" s="51">
        <f t="shared" si="838"/>
        <v>9.0277777708251961E-3</v>
      </c>
      <c r="M6314" s="31" t="str">
        <f t="shared" si="839"/>
        <v>TRUE</v>
      </c>
      <c r="N6314" s="31" t="s">
        <v>39</v>
      </c>
      <c r="O6314" s="29" t="s">
        <v>96</v>
      </c>
      <c r="P6314"/>
      <c r="Q6314"/>
      <c r="R6314"/>
      <c r="S6314"/>
      <c r="T6314"/>
      <c r="U6314"/>
      <c r="V6314"/>
      <c r="W6314"/>
    </row>
    <row r="6315" spans="1:23" ht="27" customHeight="1" thickBot="1" x14ac:dyDescent="0.3">
      <c r="A6315" s="97">
        <v>21523</v>
      </c>
      <c r="B6315" s="74">
        <v>6642</v>
      </c>
      <c r="C6315" s="75" t="s">
        <v>2314</v>
      </c>
      <c r="D6315" s="76">
        <v>43929.541666666664</v>
      </c>
      <c r="E6315" s="74" t="s">
        <v>41</v>
      </c>
      <c r="F6315" s="33">
        <v>43929.290277777778</v>
      </c>
      <c r="G6315" s="51">
        <f t="shared" si="836"/>
        <v>0.25138888888614019</v>
      </c>
      <c r="H6315" s="31" t="str">
        <f t="shared" si="837"/>
        <v>ACCEPTABLE</v>
      </c>
      <c r="J6315" s="33">
        <v>43929.37777777778</v>
      </c>
      <c r="K6315" s="33">
        <v>43929.387499999997</v>
      </c>
      <c r="L6315" s="51">
        <f t="shared" si="838"/>
        <v>9.7222222175332718E-3</v>
      </c>
      <c r="M6315" s="31" t="str">
        <f t="shared" si="839"/>
        <v>TRUE</v>
      </c>
      <c r="N6315" s="31" t="s">
        <v>41</v>
      </c>
      <c r="O6315" s="29" t="s">
        <v>2055</v>
      </c>
      <c r="P6315"/>
      <c r="Q6315"/>
      <c r="R6315"/>
      <c r="S6315"/>
      <c r="T6315"/>
      <c r="U6315"/>
      <c r="V6315"/>
      <c r="W6315"/>
    </row>
    <row r="6316" spans="1:23" ht="27" customHeight="1" thickBot="1" x14ac:dyDescent="0.3">
      <c r="A6316" s="97">
        <v>21523</v>
      </c>
      <c r="B6316" s="74">
        <v>6643</v>
      </c>
      <c r="C6316" s="75" t="s">
        <v>2314</v>
      </c>
      <c r="D6316" s="76">
        <v>43929.5625</v>
      </c>
      <c r="E6316" s="74" t="s">
        <v>39</v>
      </c>
      <c r="F6316" s="33">
        <v>43929.290277777778</v>
      </c>
      <c r="G6316" s="51">
        <f t="shared" si="836"/>
        <v>0.27222222222189885</v>
      </c>
      <c r="H6316" s="31" t="str">
        <f t="shared" si="837"/>
        <v>ACCEPTABLE</v>
      </c>
      <c r="J6316" s="33">
        <v>43929.400694444441</v>
      </c>
      <c r="K6316" s="33">
        <v>43929.410416666666</v>
      </c>
      <c r="L6316" s="51">
        <f t="shared" si="838"/>
        <v>9.7222222248092294E-3</v>
      </c>
      <c r="M6316" s="31" t="str">
        <f t="shared" si="839"/>
        <v>TRUE</v>
      </c>
      <c r="N6316" s="31" t="s">
        <v>39</v>
      </c>
      <c r="O6316" s="29" t="s">
        <v>2055</v>
      </c>
      <c r="P6316"/>
      <c r="Q6316"/>
      <c r="R6316"/>
      <c r="S6316"/>
      <c r="T6316"/>
      <c r="U6316"/>
      <c r="V6316"/>
      <c r="W6316"/>
    </row>
    <row r="6317" spans="1:23" ht="27" customHeight="1" thickBot="1" x14ac:dyDescent="0.3">
      <c r="A6317" s="97">
        <v>21524</v>
      </c>
      <c r="B6317" s="74">
        <v>6644</v>
      </c>
      <c r="C6317" s="75" t="s">
        <v>2372</v>
      </c>
      <c r="D6317" s="76">
        <v>43930.173611111109</v>
      </c>
      <c r="E6317" s="74" t="s">
        <v>41</v>
      </c>
      <c r="F6317" s="33">
        <v>43929.697222222225</v>
      </c>
      <c r="G6317" s="51">
        <f t="shared" si="836"/>
        <v>0.476388888884685</v>
      </c>
      <c r="H6317" s="31" t="str">
        <f t="shared" si="837"/>
        <v>ACCEPTABLE</v>
      </c>
      <c r="J6317" s="33">
        <v>43930.194444444445</v>
      </c>
      <c r="K6317" s="33">
        <v>43930.203472222223</v>
      </c>
      <c r="L6317" s="51">
        <f t="shared" ref="L6317:L6367" si="840">IF(OR(K6317="",J6317=""), "Incomplete Data", K6317-J6317)</f>
        <v>9.0277777781011537E-3</v>
      </c>
      <c r="M6317" s="31" t="str">
        <f t="shared" ref="M6317:M6367" si="841">_xlfn.IFS(OR(J6317=0,K6317=0,L6317=""), "Incomplete Data", OR(L6317&gt;$M$5,L6317&lt;-$M$5),"FALSE",  OR(L6317&lt;=$M$5,L6317&gt;-$M$5), "TRUE")</f>
        <v>TRUE</v>
      </c>
      <c r="N6317" s="31" t="s">
        <v>41</v>
      </c>
      <c r="O6317" s="29" t="s">
        <v>897</v>
      </c>
      <c r="P6317"/>
      <c r="Q6317"/>
      <c r="R6317"/>
      <c r="S6317"/>
      <c r="T6317"/>
      <c r="U6317"/>
      <c r="V6317"/>
      <c r="W6317"/>
    </row>
    <row r="6318" spans="1:23" ht="27" customHeight="1" thickBot="1" x14ac:dyDescent="0.3">
      <c r="A6318" s="97">
        <v>21524</v>
      </c>
      <c r="B6318" s="74">
        <v>6645</v>
      </c>
      <c r="C6318" s="75" t="s">
        <v>98</v>
      </c>
      <c r="D6318" s="76">
        <v>43930.208333333336</v>
      </c>
      <c r="E6318" s="74" t="s">
        <v>39</v>
      </c>
      <c r="F6318" s="33">
        <v>43929.697222222225</v>
      </c>
      <c r="G6318" s="51">
        <f t="shared" si="836"/>
        <v>0.51111111111094942</v>
      </c>
      <c r="H6318" s="31" t="str">
        <f t="shared" si="837"/>
        <v>ACCEPTABLE</v>
      </c>
      <c r="J6318" s="33">
        <v>43930.232638888891</v>
      </c>
      <c r="K6318" s="33">
        <v>43930.240277777775</v>
      </c>
      <c r="L6318" s="51">
        <f t="shared" si="840"/>
        <v>7.6388888846850023E-3</v>
      </c>
      <c r="M6318" s="31" t="str">
        <f t="shared" si="841"/>
        <v>TRUE</v>
      </c>
      <c r="N6318" s="31" t="s">
        <v>39</v>
      </c>
      <c r="O6318" s="29" t="s">
        <v>398</v>
      </c>
      <c r="P6318"/>
      <c r="Q6318"/>
      <c r="R6318"/>
      <c r="S6318"/>
      <c r="T6318"/>
      <c r="U6318"/>
      <c r="V6318"/>
      <c r="W6318"/>
    </row>
    <row r="6319" spans="1:23" ht="27" customHeight="1" thickBot="1" x14ac:dyDescent="0.3">
      <c r="A6319" s="98">
        <v>21522</v>
      </c>
      <c r="B6319" s="78">
        <v>6646</v>
      </c>
      <c r="C6319" s="79" t="s">
        <v>99</v>
      </c>
      <c r="D6319" s="80">
        <v>43930.277777777781</v>
      </c>
      <c r="E6319" s="78" t="s">
        <v>41</v>
      </c>
      <c r="F6319" s="33">
        <v>43929.697222222225</v>
      </c>
      <c r="G6319" s="51">
        <f t="shared" si="836"/>
        <v>0.58055555555620231</v>
      </c>
      <c r="H6319" s="31" t="str">
        <f t="shared" si="837"/>
        <v>ACCEPTABLE</v>
      </c>
      <c r="J6319" s="33">
        <v>43930.273611111108</v>
      </c>
      <c r="K6319" s="33">
        <v>43930.282638888886</v>
      </c>
      <c r="L6319" s="51">
        <f t="shared" si="840"/>
        <v>9.0277777781011537E-3</v>
      </c>
      <c r="M6319" s="31" t="str">
        <f t="shared" si="841"/>
        <v>TRUE</v>
      </c>
      <c r="N6319" s="31" t="s">
        <v>41</v>
      </c>
      <c r="O6319" s="29" t="s">
        <v>405</v>
      </c>
      <c r="P6319"/>
      <c r="Q6319"/>
      <c r="R6319"/>
      <c r="S6319"/>
      <c r="T6319"/>
      <c r="U6319"/>
      <c r="V6319"/>
      <c r="W6319"/>
    </row>
    <row r="6320" spans="1:23" ht="27" customHeight="1" thickBot="1" x14ac:dyDescent="0.3">
      <c r="A6320" s="98">
        <v>21522</v>
      </c>
      <c r="B6320" s="78">
        <v>6647</v>
      </c>
      <c r="C6320" s="79" t="s">
        <v>2290</v>
      </c>
      <c r="D6320" s="80">
        <v>43930.305555555555</v>
      </c>
      <c r="E6320" s="78" t="s">
        <v>39</v>
      </c>
      <c r="F6320" s="33">
        <v>43929.697222222225</v>
      </c>
      <c r="G6320" s="51">
        <f t="shared" si="836"/>
        <v>0.60833333332993789</v>
      </c>
      <c r="H6320" s="31" t="str">
        <f t="shared" si="837"/>
        <v>ACCEPTABLE</v>
      </c>
      <c r="J6320" s="33">
        <v>43930.305555555555</v>
      </c>
      <c r="K6320" s="33">
        <v>43930.317361111112</v>
      </c>
      <c r="L6320" s="51">
        <f t="shared" si="840"/>
        <v>1.1805555557657499E-2</v>
      </c>
      <c r="M6320" s="31" t="str">
        <f t="shared" si="841"/>
        <v>TRUE</v>
      </c>
      <c r="N6320" s="31" t="s">
        <v>39</v>
      </c>
      <c r="O6320" s="29" t="s">
        <v>1104</v>
      </c>
      <c r="P6320"/>
      <c r="Q6320"/>
      <c r="R6320"/>
      <c r="S6320"/>
      <c r="T6320"/>
      <c r="U6320"/>
      <c r="V6320"/>
      <c r="W6320"/>
    </row>
    <row r="6321" spans="1:23" ht="27" customHeight="1" thickBot="1" x14ac:dyDescent="0.3">
      <c r="A6321" s="98">
        <v>21525</v>
      </c>
      <c r="B6321" s="78">
        <v>6648</v>
      </c>
      <c r="C6321" s="79" t="s">
        <v>2314</v>
      </c>
      <c r="D6321" s="80">
        <v>43930.364583333336</v>
      </c>
      <c r="E6321" s="78" t="s">
        <v>41</v>
      </c>
      <c r="F6321" s="33">
        <v>43930.243055555555</v>
      </c>
      <c r="G6321" s="51">
        <f t="shared" si="836"/>
        <v>0.12152777778101154</v>
      </c>
      <c r="H6321" s="31" t="str">
        <f t="shared" si="837"/>
        <v>ACCEPTABLE</v>
      </c>
      <c r="J6321" s="33">
        <v>43930.370833333334</v>
      </c>
      <c r="K6321" s="33">
        <v>43930.381249999999</v>
      </c>
      <c r="L6321" s="51">
        <f t="shared" si="840"/>
        <v>1.0416666664241347E-2</v>
      </c>
      <c r="M6321" s="31" t="str">
        <f t="shared" si="841"/>
        <v>TRUE</v>
      </c>
      <c r="N6321" s="31" t="s">
        <v>41</v>
      </c>
      <c r="O6321" s="29" t="s">
        <v>1962</v>
      </c>
      <c r="P6321"/>
      <c r="Q6321"/>
      <c r="R6321"/>
      <c r="S6321"/>
      <c r="T6321"/>
      <c r="U6321"/>
      <c r="V6321"/>
      <c r="W6321"/>
    </row>
    <row r="6322" spans="1:23" ht="27" customHeight="1" thickBot="1" x14ac:dyDescent="0.3">
      <c r="A6322" s="98">
        <v>21525</v>
      </c>
      <c r="B6322" s="78">
        <v>6649</v>
      </c>
      <c r="C6322" s="79" t="s">
        <v>2314</v>
      </c>
      <c r="D6322" s="80">
        <v>43930.385416666664</v>
      </c>
      <c r="E6322" s="78" t="s">
        <v>39</v>
      </c>
      <c r="F6322" s="33">
        <v>43930.243055555555</v>
      </c>
      <c r="G6322" s="51">
        <f t="shared" si="836"/>
        <v>0.14236111110949423</v>
      </c>
      <c r="H6322" s="31" t="str">
        <f t="shared" si="837"/>
        <v>ACCEPTABLE</v>
      </c>
      <c r="J6322" s="33">
        <v>43930.397222222222</v>
      </c>
      <c r="K6322" s="33">
        <v>43930.409722222219</v>
      </c>
      <c r="L6322" s="51">
        <f t="shared" si="840"/>
        <v>1.2499999997089617E-2</v>
      </c>
      <c r="M6322" s="31" t="str">
        <f t="shared" si="841"/>
        <v>TRUE</v>
      </c>
      <c r="N6322" s="31" t="s">
        <v>39</v>
      </c>
      <c r="O6322" s="29" t="s">
        <v>1962</v>
      </c>
      <c r="P6322"/>
      <c r="Q6322"/>
      <c r="R6322"/>
      <c r="S6322"/>
      <c r="T6322"/>
      <c r="U6322"/>
      <c r="V6322"/>
      <c r="W6322"/>
    </row>
    <row r="6323" spans="1:23" ht="27" customHeight="1" thickBot="1" x14ac:dyDescent="0.3">
      <c r="A6323" s="97">
        <v>21524</v>
      </c>
      <c r="B6323" s="74">
        <v>6650</v>
      </c>
      <c r="C6323" s="75" t="s">
        <v>98</v>
      </c>
      <c r="D6323" s="76">
        <v>43930.840277777781</v>
      </c>
      <c r="E6323" s="74" t="s">
        <v>41</v>
      </c>
      <c r="F6323" s="33">
        <v>43930.681944444441</v>
      </c>
      <c r="G6323" s="51">
        <f t="shared" ref="G6323:G6373" si="842">IF(D6323="","",D6323-F6323)</f>
        <v>0.15833333334012423</v>
      </c>
      <c r="H6323" s="31" t="str">
        <f t="shared" ref="H6323:H6373" si="843">IF(D6323-F6323&lt;0,"TOO LATE",IF(G6323="","",IF(OR(DAY(D6323-F6323)&gt;1,AND(HOUR(D6323-F6323)&gt;HOUR("0:59"),(SIGN(D6323-F6323)=1))),"ACCEPTABLE","TOO LATE")))</f>
        <v>ACCEPTABLE</v>
      </c>
      <c r="J6323" s="33">
        <v>43930.847222222219</v>
      </c>
      <c r="K6323" s="33">
        <v>43930.854166666664</v>
      </c>
      <c r="L6323" s="51">
        <f t="shared" si="840"/>
        <v>6.9444444452528842E-3</v>
      </c>
      <c r="M6323" s="31" t="str">
        <f t="shared" si="841"/>
        <v>TRUE</v>
      </c>
      <c r="N6323" s="31" t="s">
        <v>41</v>
      </c>
      <c r="O6323" s="29" t="s">
        <v>398</v>
      </c>
      <c r="P6323"/>
      <c r="Q6323"/>
      <c r="R6323"/>
      <c r="S6323"/>
      <c r="T6323"/>
      <c r="U6323"/>
      <c r="V6323"/>
      <c r="W6323"/>
    </row>
    <row r="6324" spans="1:23" ht="27" customHeight="1" thickBot="1" x14ac:dyDescent="0.3">
      <c r="A6324" s="97">
        <v>21524</v>
      </c>
      <c r="B6324" s="74">
        <v>6652</v>
      </c>
      <c r="C6324" s="75" t="s">
        <v>98</v>
      </c>
      <c r="D6324" s="76">
        <v>43931.777777777781</v>
      </c>
      <c r="E6324" s="74" t="s">
        <v>41</v>
      </c>
      <c r="F6324" s="33">
        <v>43931.672222222223</v>
      </c>
      <c r="G6324" s="51">
        <f t="shared" si="842"/>
        <v>0.1055555555576575</v>
      </c>
      <c r="H6324" s="31" t="str">
        <f t="shared" si="843"/>
        <v>ACCEPTABLE</v>
      </c>
      <c r="J6324" s="33">
        <v>43931.779861111114</v>
      </c>
      <c r="K6324" s="33">
        <v>43931.789583333331</v>
      </c>
      <c r="L6324" s="51">
        <f t="shared" si="840"/>
        <v>9.7222222175332718E-3</v>
      </c>
      <c r="M6324" s="31" t="str">
        <f t="shared" si="841"/>
        <v>TRUE</v>
      </c>
      <c r="N6324" s="31" t="s">
        <v>41</v>
      </c>
      <c r="O6324" s="29" t="s">
        <v>398</v>
      </c>
      <c r="P6324"/>
      <c r="Q6324"/>
      <c r="R6324"/>
      <c r="S6324"/>
      <c r="T6324"/>
      <c r="U6324"/>
      <c r="V6324"/>
      <c r="W6324"/>
    </row>
    <row r="6325" spans="1:23" ht="27" customHeight="1" thickBot="1" x14ac:dyDescent="0.3">
      <c r="A6325" s="97">
        <v>21524</v>
      </c>
      <c r="B6325" s="74">
        <v>6653</v>
      </c>
      <c r="C6325" s="75" t="s">
        <v>2314</v>
      </c>
      <c r="D6325" s="76">
        <v>43931.805555555555</v>
      </c>
      <c r="E6325" s="74" t="s">
        <v>39</v>
      </c>
      <c r="F6325" s="33">
        <v>43931.672222222223</v>
      </c>
      <c r="G6325" s="51">
        <f t="shared" si="842"/>
        <v>0.13333333333139308</v>
      </c>
      <c r="H6325" s="31" t="str">
        <f t="shared" si="843"/>
        <v>ACCEPTABLE</v>
      </c>
      <c r="J6325" s="33">
        <v>43931.815972222219</v>
      </c>
      <c r="K6325" s="33">
        <v>43931.826388888891</v>
      </c>
      <c r="L6325" s="51">
        <f t="shared" si="840"/>
        <v>1.0416666671517305E-2</v>
      </c>
      <c r="M6325" s="31" t="str">
        <f t="shared" si="841"/>
        <v>TRUE</v>
      </c>
      <c r="N6325" s="31" t="s">
        <v>39</v>
      </c>
      <c r="O6325" s="29" t="s">
        <v>2465</v>
      </c>
      <c r="P6325"/>
      <c r="Q6325"/>
      <c r="R6325"/>
      <c r="S6325"/>
      <c r="T6325"/>
      <c r="U6325"/>
      <c r="V6325"/>
      <c r="W6325"/>
    </row>
    <row r="6326" spans="1:23" ht="27" customHeight="1" thickBot="1" x14ac:dyDescent="0.3">
      <c r="A6326" s="97">
        <v>21526</v>
      </c>
      <c r="B6326" s="74">
        <v>6654</v>
      </c>
      <c r="C6326" s="75" t="s">
        <v>1997</v>
      </c>
      <c r="D6326" s="76">
        <v>43932.590277777781</v>
      </c>
      <c r="E6326" s="74" t="s">
        <v>41</v>
      </c>
      <c r="F6326" s="33">
        <v>43932.290277777778</v>
      </c>
      <c r="G6326" s="51">
        <f t="shared" si="842"/>
        <v>0.30000000000291038</v>
      </c>
      <c r="H6326" s="31" t="str">
        <f t="shared" si="843"/>
        <v>ACCEPTABLE</v>
      </c>
      <c r="J6326" s="33">
        <v>43932.588194444441</v>
      </c>
      <c r="K6326" s="33">
        <v>43932.6</v>
      </c>
      <c r="L6326" s="51">
        <f t="shared" si="840"/>
        <v>1.1805555557657499E-2</v>
      </c>
      <c r="M6326" s="31" t="str">
        <f t="shared" si="841"/>
        <v>TRUE</v>
      </c>
      <c r="N6326" s="31" t="s">
        <v>41</v>
      </c>
      <c r="O6326" s="29" t="s">
        <v>684</v>
      </c>
      <c r="P6326"/>
      <c r="Q6326"/>
      <c r="R6326"/>
      <c r="S6326"/>
      <c r="T6326"/>
      <c r="U6326"/>
      <c r="V6326"/>
      <c r="W6326"/>
    </row>
    <row r="6327" spans="1:23" ht="27" customHeight="1" thickBot="1" x14ac:dyDescent="0.3">
      <c r="A6327" s="97">
        <v>21526</v>
      </c>
      <c r="B6327" s="74">
        <v>6655</v>
      </c>
      <c r="C6327" s="75" t="s">
        <v>51</v>
      </c>
      <c r="D6327" s="76">
        <v>43932.625</v>
      </c>
      <c r="E6327" s="74" t="s">
        <v>39</v>
      </c>
      <c r="F6327" s="33">
        <v>43932.290277777778</v>
      </c>
      <c r="G6327" s="51">
        <f t="shared" si="842"/>
        <v>0.33472222222189885</v>
      </c>
      <c r="H6327" s="31" t="str">
        <f t="shared" si="843"/>
        <v>ACCEPTABLE</v>
      </c>
      <c r="J6327" s="33">
        <v>43932.623611111114</v>
      </c>
      <c r="K6327" s="33">
        <v>43932.631944444445</v>
      </c>
      <c r="L6327" s="51">
        <f t="shared" si="840"/>
        <v>8.333333331393078E-3</v>
      </c>
      <c r="M6327" s="31" t="str">
        <f t="shared" si="841"/>
        <v>TRUE</v>
      </c>
      <c r="N6327" s="31" t="s">
        <v>39</v>
      </c>
      <c r="O6327" s="29" t="s">
        <v>542</v>
      </c>
      <c r="P6327"/>
      <c r="Q6327"/>
      <c r="R6327"/>
      <c r="S6327"/>
      <c r="T6327"/>
      <c r="U6327"/>
      <c r="V6327"/>
      <c r="W6327"/>
    </row>
    <row r="6328" spans="1:23" ht="27" customHeight="1" thickBot="1" x14ac:dyDescent="0.3">
      <c r="A6328" s="97">
        <v>21526</v>
      </c>
      <c r="B6328" s="74">
        <v>6656</v>
      </c>
      <c r="C6328" s="75" t="s">
        <v>53</v>
      </c>
      <c r="D6328" s="76">
        <v>43933.788194444445</v>
      </c>
      <c r="E6328" s="74" t="s">
        <v>41</v>
      </c>
      <c r="F6328" s="33">
        <v>43933.710416666669</v>
      </c>
      <c r="G6328" s="51">
        <f t="shared" si="842"/>
        <v>7.7777777776645962E-2</v>
      </c>
      <c r="H6328" s="31" t="str">
        <f t="shared" si="843"/>
        <v>ACCEPTABLE</v>
      </c>
      <c r="J6328" s="33">
        <v>43933.8</v>
      </c>
      <c r="K6328" s="33">
        <v>43933.808333333334</v>
      </c>
      <c r="L6328" s="51">
        <f t="shared" si="840"/>
        <v>8.333333331393078E-3</v>
      </c>
      <c r="M6328" s="31" t="str">
        <f t="shared" si="841"/>
        <v>TRUE</v>
      </c>
      <c r="N6328" s="31" t="s">
        <v>41</v>
      </c>
      <c r="O6328" s="29" t="s">
        <v>181</v>
      </c>
      <c r="P6328"/>
      <c r="Q6328"/>
      <c r="R6328"/>
      <c r="S6328"/>
      <c r="T6328"/>
      <c r="U6328"/>
      <c r="V6328"/>
      <c r="W6328"/>
    </row>
    <row r="6329" spans="1:23" ht="27" customHeight="1" thickBot="1" x14ac:dyDescent="0.3">
      <c r="A6329" s="97">
        <v>21526</v>
      </c>
      <c r="B6329" s="74">
        <v>6657</v>
      </c>
      <c r="C6329" s="75" t="s">
        <v>53</v>
      </c>
      <c r="D6329" s="76">
        <v>43933.836805555555</v>
      </c>
      <c r="E6329" s="74" t="s">
        <v>39</v>
      </c>
      <c r="F6329" s="33">
        <v>43933.710416666669</v>
      </c>
      <c r="G6329" s="51">
        <f t="shared" si="842"/>
        <v>0.12638888888614019</v>
      </c>
      <c r="H6329" s="31" t="str">
        <f t="shared" si="843"/>
        <v>ACCEPTABLE</v>
      </c>
      <c r="J6329" s="33">
        <v>43933.848611111112</v>
      </c>
      <c r="K6329" s="33">
        <v>43933.856249999997</v>
      </c>
      <c r="L6329" s="51">
        <f t="shared" si="840"/>
        <v>7.6388888846850023E-3</v>
      </c>
      <c r="M6329" s="31" t="str">
        <f t="shared" si="841"/>
        <v>TRUE</v>
      </c>
      <c r="N6329" s="31" t="s">
        <v>39</v>
      </c>
      <c r="O6329" s="29" t="s">
        <v>181</v>
      </c>
      <c r="P6329"/>
      <c r="Q6329"/>
      <c r="R6329"/>
      <c r="S6329"/>
      <c r="T6329"/>
      <c r="U6329"/>
      <c r="V6329"/>
      <c r="W6329"/>
    </row>
    <row r="6330" spans="1:23" ht="27" customHeight="1" thickBot="1" x14ac:dyDescent="0.3">
      <c r="A6330" s="97">
        <v>21528</v>
      </c>
      <c r="B6330" s="74">
        <v>6658</v>
      </c>
      <c r="C6330" s="75" t="s">
        <v>2314</v>
      </c>
      <c r="D6330" s="76">
        <v>43934.111111111109</v>
      </c>
      <c r="E6330" s="74" t="s">
        <v>41</v>
      </c>
      <c r="F6330" s="33">
        <v>43933.878472222219</v>
      </c>
      <c r="G6330" s="51">
        <f t="shared" si="842"/>
        <v>0.23263888889050577</v>
      </c>
      <c r="H6330" s="31" t="str">
        <f t="shared" si="843"/>
        <v>ACCEPTABLE</v>
      </c>
      <c r="J6330" s="33">
        <v>43934.099305555559</v>
      </c>
      <c r="K6330" s="33">
        <v>43934.11041666667</v>
      </c>
      <c r="L6330" s="51">
        <f t="shared" si="840"/>
        <v>1.1111111110949423E-2</v>
      </c>
      <c r="M6330" s="31" t="str">
        <f t="shared" si="841"/>
        <v>TRUE</v>
      </c>
      <c r="N6330" s="31" t="s">
        <v>41</v>
      </c>
      <c r="O6330" s="29" t="s">
        <v>1404</v>
      </c>
      <c r="P6330"/>
      <c r="Q6330"/>
      <c r="R6330"/>
      <c r="S6330"/>
      <c r="T6330"/>
      <c r="U6330"/>
      <c r="V6330"/>
      <c r="W6330"/>
    </row>
    <row r="6331" spans="1:23" ht="27" customHeight="1" thickBot="1" x14ac:dyDescent="0.3">
      <c r="A6331" s="97">
        <v>21528</v>
      </c>
      <c r="B6331" s="74">
        <v>6659</v>
      </c>
      <c r="C6331" s="75" t="s">
        <v>98</v>
      </c>
      <c r="D6331" s="76">
        <v>43934.145833333336</v>
      </c>
      <c r="E6331" s="74" t="s">
        <v>39</v>
      </c>
      <c r="F6331" s="33">
        <v>43933.878472222219</v>
      </c>
      <c r="G6331" s="51">
        <f t="shared" si="842"/>
        <v>0.26736111111677019</v>
      </c>
      <c r="H6331" s="31" t="str">
        <f t="shared" si="843"/>
        <v>ACCEPTABLE</v>
      </c>
      <c r="J6331" s="33">
        <v>43934.131944444445</v>
      </c>
      <c r="K6331" s="33">
        <v>43934.14166666667</v>
      </c>
      <c r="L6331" s="51">
        <f t="shared" si="840"/>
        <v>9.7222222248092294E-3</v>
      </c>
      <c r="M6331" s="31" t="str">
        <f t="shared" si="841"/>
        <v>TRUE</v>
      </c>
      <c r="N6331" s="31" t="s">
        <v>39</v>
      </c>
      <c r="O6331" s="29" t="s">
        <v>398</v>
      </c>
      <c r="P6331"/>
      <c r="Q6331"/>
      <c r="R6331"/>
      <c r="S6331"/>
      <c r="T6331"/>
      <c r="U6331"/>
      <c r="V6331"/>
      <c r="W6331"/>
    </row>
    <row r="6332" spans="1:23" ht="27" customHeight="1" thickBot="1" x14ac:dyDescent="0.3">
      <c r="A6332" s="97">
        <v>21528</v>
      </c>
      <c r="B6332" s="74">
        <v>6660</v>
      </c>
      <c r="C6332" s="75" t="s">
        <v>98</v>
      </c>
      <c r="D6332" s="76">
        <v>43934.548611111109</v>
      </c>
      <c r="E6332" s="74" t="s">
        <v>41</v>
      </c>
      <c r="F6332" s="33">
        <v>43934.45208333333</v>
      </c>
      <c r="G6332" s="51">
        <f t="shared" si="842"/>
        <v>9.6527777779556345E-2</v>
      </c>
      <c r="H6332" s="31" t="str">
        <f t="shared" si="843"/>
        <v>ACCEPTABLE</v>
      </c>
      <c r="J6332" s="33">
        <v>43934.529166666667</v>
      </c>
      <c r="K6332" s="33">
        <v>43934.539583333331</v>
      </c>
      <c r="L6332" s="51">
        <f t="shared" si="840"/>
        <v>1.0416666664241347E-2</v>
      </c>
      <c r="M6332" s="31" t="str">
        <f t="shared" si="841"/>
        <v>TRUE</v>
      </c>
      <c r="N6332" s="31" t="s">
        <v>41</v>
      </c>
      <c r="O6332" s="29" t="s">
        <v>54</v>
      </c>
      <c r="P6332"/>
      <c r="Q6332"/>
      <c r="R6332"/>
      <c r="S6332"/>
      <c r="T6332"/>
      <c r="U6332"/>
      <c r="V6332"/>
      <c r="W6332"/>
    </row>
    <row r="6333" spans="1:23" ht="27" customHeight="1" thickBot="1" x14ac:dyDescent="0.3">
      <c r="A6333" s="97">
        <v>21528</v>
      </c>
      <c r="B6333" s="74">
        <v>6661</v>
      </c>
      <c r="C6333" s="75" t="s">
        <v>2314</v>
      </c>
      <c r="D6333" s="76">
        <v>43934.576388888891</v>
      </c>
      <c r="E6333" s="74" t="s">
        <v>39</v>
      </c>
      <c r="F6333" s="33">
        <v>43934.45208333333</v>
      </c>
      <c r="G6333" s="51">
        <f t="shared" si="842"/>
        <v>0.12430555556056788</v>
      </c>
      <c r="H6333" s="31" t="str">
        <f t="shared" si="843"/>
        <v>ACCEPTABLE</v>
      </c>
      <c r="J6333" s="33">
        <v>43934.552083333336</v>
      </c>
      <c r="K6333" s="33">
        <v>43934.56527777778</v>
      </c>
      <c r="L6333" s="51">
        <f t="shared" si="840"/>
        <v>1.3194444443797693E-2</v>
      </c>
      <c r="M6333" s="31" t="str">
        <f t="shared" si="841"/>
        <v>TRUE</v>
      </c>
      <c r="N6333" s="31" t="s">
        <v>39</v>
      </c>
      <c r="O6333" s="29" t="s">
        <v>2690</v>
      </c>
      <c r="P6333"/>
      <c r="Q6333"/>
      <c r="R6333"/>
      <c r="S6333"/>
      <c r="T6333"/>
      <c r="U6333"/>
      <c r="V6333"/>
      <c r="W6333"/>
    </row>
    <row r="6334" spans="1:23" ht="27" customHeight="1" thickBot="1" x14ac:dyDescent="0.3">
      <c r="A6334" s="97">
        <v>21529</v>
      </c>
      <c r="B6334" s="74">
        <v>6662</v>
      </c>
      <c r="C6334" s="75" t="s">
        <v>2314</v>
      </c>
      <c r="D6334" s="76">
        <v>43934.625</v>
      </c>
      <c r="E6334" s="74" t="s">
        <v>41</v>
      </c>
      <c r="F6334" s="33">
        <v>43934.45208333333</v>
      </c>
      <c r="G6334" s="51">
        <f t="shared" si="842"/>
        <v>0.17291666667006211</v>
      </c>
      <c r="H6334" s="31" t="str">
        <f t="shared" si="843"/>
        <v>ACCEPTABLE</v>
      </c>
      <c r="J6334" s="33">
        <v>43934.586805555555</v>
      </c>
      <c r="K6334" s="33">
        <v>43934.599305555559</v>
      </c>
      <c r="L6334" s="51">
        <f t="shared" si="840"/>
        <v>1.2500000004365575E-2</v>
      </c>
      <c r="M6334" s="31" t="str">
        <f t="shared" si="841"/>
        <v>TRUE</v>
      </c>
      <c r="N6334" s="31" t="s">
        <v>41</v>
      </c>
      <c r="O6334" s="29" t="s">
        <v>2753</v>
      </c>
      <c r="P6334"/>
      <c r="Q6334"/>
      <c r="R6334"/>
      <c r="S6334"/>
      <c r="T6334"/>
      <c r="U6334"/>
      <c r="V6334"/>
      <c r="W6334"/>
    </row>
    <row r="6335" spans="1:23" ht="27" customHeight="1" thickBot="1" x14ac:dyDescent="0.3">
      <c r="A6335" s="98">
        <v>21529</v>
      </c>
      <c r="B6335" s="78">
        <v>6663</v>
      </c>
      <c r="C6335" s="79" t="s">
        <v>98</v>
      </c>
      <c r="D6335" s="80">
        <v>43934.659722222219</v>
      </c>
      <c r="E6335" s="78" t="s">
        <v>39</v>
      </c>
      <c r="F6335" s="33">
        <v>43934.45208333333</v>
      </c>
      <c r="G6335" s="51">
        <f t="shared" si="842"/>
        <v>0.20763888888905058</v>
      </c>
      <c r="H6335" s="31" t="str">
        <f t="shared" si="843"/>
        <v>ACCEPTABLE</v>
      </c>
      <c r="J6335" s="33">
        <v>43934.625694444447</v>
      </c>
      <c r="K6335" s="33">
        <v>43934.634722222225</v>
      </c>
      <c r="L6335" s="51">
        <f t="shared" si="840"/>
        <v>9.0277777781011537E-3</v>
      </c>
      <c r="M6335" s="31" t="str">
        <f t="shared" si="841"/>
        <v>TRUE</v>
      </c>
      <c r="N6335" s="31" t="s">
        <v>39</v>
      </c>
      <c r="O6335" s="29" t="s">
        <v>1741</v>
      </c>
      <c r="P6335"/>
      <c r="Q6335"/>
      <c r="R6335"/>
      <c r="S6335"/>
      <c r="T6335"/>
      <c r="U6335"/>
      <c r="V6335"/>
      <c r="W6335"/>
    </row>
    <row r="6336" spans="1:23" ht="27" customHeight="1" thickBot="1" x14ac:dyDescent="0.3">
      <c r="A6336" s="98">
        <v>21526</v>
      </c>
      <c r="B6336" s="78">
        <v>6666</v>
      </c>
      <c r="C6336" s="79" t="s">
        <v>51</v>
      </c>
      <c r="D6336" s="80">
        <v>43934.739583333336</v>
      </c>
      <c r="E6336" s="78" t="s">
        <v>41</v>
      </c>
      <c r="F6336" s="33">
        <v>43934.45208333333</v>
      </c>
      <c r="G6336" s="51">
        <f t="shared" si="842"/>
        <v>0.28750000000582077</v>
      </c>
      <c r="H6336" s="31" t="str">
        <f t="shared" si="843"/>
        <v>ACCEPTABLE</v>
      </c>
      <c r="J6336" s="33">
        <v>43934.732638888891</v>
      </c>
      <c r="K6336" s="33">
        <v>43934.741666666669</v>
      </c>
      <c r="L6336" s="51">
        <f t="shared" si="840"/>
        <v>9.0277777781011537E-3</v>
      </c>
      <c r="M6336" s="31" t="str">
        <f t="shared" si="841"/>
        <v>TRUE</v>
      </c>
      <c r="N6336" s="31" t="s">
        <v>41</v>
      </c>
      <c r="O6336" s="29" t="s">
        <v>1774</v>
      </c>
      <c r="P6336"/>
      <c r="Q6336"/>
      <c r="R6336"/>
      <c r="S6336"/>
      <c r="T6336"/>
      <c r="U6336"/>
      <c r="V6336"/>
      <c r="W6336"/>
    </row>
    <row r="6337" spans="1:23" ht="27" customHeight="1" thickBot="1" x14ac:dyDescent="0.3">
      <c r="A6337" s="98">
        <v>21526</v>
      </c>
      <c r="B6337" s="78">
        <v>6667</v>
      </c>
      <c r="C6337" s="79" t="s">
        <v>2754</v>
      </c>
      <c r="D6337" s="80">
        <v>43934.760416666664</v>
      </c>
      <c r="E6337" s="78" t="s">
        <v>39</v>
      </c>
      <c r="F6337" s="33">
        <v>43934.45208333333</v>
      </c>
      <c r="G6337" s="51">
        <f t="shared" si="842"/>
        <v>0.30833333333430346</v>
      </c>
      <c r="H6337" s="31" t="str">
        <f t="shared" si="843"/>
        <v>ACCEPTABLE</v>
      </c>
      <c r="J6337" s="33">
        <v>43934.748611111114</v>
      </c>
      <c r="K6337" s="33">
        <v>43934.763194444444</v>
      </c>
      <c r="L6337" s="51">
        <f t="shared" si="840"/>
        <v>1.4583333329937886E-2</v>
      </c>
      <c r="M6337" s="31" t="str">
        <f t="shared" si="841"/>
        <v>TRUE</v>
      </c>
      <c r="N6337" s="31" t="s">
        <v>39</v>
      </c>
      <c r="O6337" s="29" t="s">
        <v>2755</v>
      </c>
      <c r="P6337"/>
      <c r="Q6337"/>
      <c r="R6337"/>
      <c r="S6337"/>
      <c r="T6337"/>
      <c r="U6337"/>
      <c r="V6337"/>
      <c r="W6337"/>
    </row>
    <row r="6338" spans="1:23" ht="27" customHeight="1" thickBot="1" x14ac:dyDescent="0.3">
      <c r="A6338" s="97">
        <v>21528</v>
      </c>
      <c r="B6338" s="74">
        <v>6668</v>
      </c>
      <c r="C6338" s="75" t="s">
        <v>2147</v>
      </c>
      <c r="D6338" s="76">
        <v>43934.822916666664</v>
      </c>
      <c r="E6338" s="74" t="s">
        <v>41</v>
      </c>
      <c r="F6338" s="33">
        <v>43934.775000000001</v>
      </c>
      <c r="G6338" s="51">
        <f t="shared" si="842"/>
        <v>4.7916666662786156E-2</v>
      </c>
      <c r="H6338" s="31" t="str">
        <f t="shared" si="843"/>
        <v>ACCEPTABLE</v>
      </c>
      <c r="J6338" s="33">
        <v>43934.818749999999</v>
      </c>
      <c r="K6338" s="33">
        <v>43934.829861111109</v>
      </c>
      <c r="L6338" s="51">
        <f t="shared" si="840"/>
        <v>1.1111111110949423E-2</v>
      </c>
      <c r="M6338" s="31" t="str">
        <f t="shared" si="841"/>
        <v>TRUE</v>
      </c>
      <c r="N6338" s="31" t="s">
        <v>41</v>
      </c>
      <c r="O6338" s="29" t="s">
        <v>2756</v>
      </c>
      <c r="P6338"/>
      <c r="Q6338"/>
      <c r="R6338"/>
      <c r="S6338"/>
      <c r="T6338"/>
      <c r="U6338"/>
      <c r="V6338"/>
      <c r="W6338"/>
    </row>
    <row r="6339" spans="1:23" ht="27" customHeight="1" thickBot="1" x14ac:dyDescent="0.3">
      <c r="A6339" s="97">
        <v>21530</v>
      </c>
      <c r="B6339" s="74">
        <v>6670</v>
      </c>
      <c r="C6339" s="75" t="s">
        <v>98</v>
      </c>
      <c r="D6339" s="76">
        <v>43934.850694444445</v>
      </c>
      <c r="E6339" s="74" t="s">
        <v>39</v>
      </c>
      <c r="F6339" s="33">
        <v>43934.775000000001</v>
      </c>
      <c r="G6339" s="51">
        <f t="shared" si="842"/>
        <v>7.5694444443797693E-2</v>
      </c>
      <c r="H6339" s="31" t="str">
        <f t="shared" si="843"/>
        <v>ACCEPTABLE</v>
      </c>
      <c r="J6339" s="33">
        <v>43934.871527777781</v>
      </c>
      <c r="K6339" s="33">
        <v>43934.880555555559</v>
      </c>
      <c r="L6339" s="51">
        <f t="shared" si="840"/>
        <v>9.0277777781011537E-3</v>
      </c>
      <c r="M6339" s="31" t="str">
        <f t="shared" si="841"/>
        <v>TRUE</v>
      </c>
      <c r="N6339" s="31" t="s">
        <v>39</v>
      </c>
      <c r="O6339" s="29" t="s">
        <v>1741</v>
      </c>
      <c r="P6339"/>
      <c r="Q6339"/>
      <c r="R6339"/>
      <c r="S6339"/>
      <c r="T6339"/>
      <c r="U6339"/>
      <c r="V6339"/>
      <c r="W6339"/>
    </row>
    <row r="6340" spans="1:23" ht="27" customHeight="1" thickBot="1" x14ac:dyDescent="0.3">
      <c r="A6340" s="97">
        <v>21529</v>
      </c>
      <c r="B6340" s="74">
        <v>6671</v>
      </c>
      <c r="C6340" s="75" t="s">
        <v>98</v>
      </c>
      <c r="D6340" s="76">
        <v>43935.194444444445</v>
      </c>
      <c r="E6340" s="75" t="s">
        <v>41</v>
      </c>
      <c r="F6340" s="33">
        <v>43935.192361111112</v>
      </c>
      <c r="G6340" s="51">
        <f t="shared" si="842"/>
        <v>2.0833333328482695E-3</v>
      </c>
      <c r="H6340" s="31" t="str">
        <f t="shared" si="843"/>
        <v>TOO LATE</v>
      </c>
      <c r="J6340" s="33">
        <v>43935.212500000001</v>
      </c>
      <c r="K6340" s="33">
        <v>43935.22152777778</v>
      </c>
      <c r="L6340" s="51">
        <f t="shared" si="840"/>
        <v>9.0277777781011537E-3</v>
      </c>
      <c r="M6340" s="31" t="str">
        <f t="shared" si="841"/>
        <v>TRUE</v>
      </c>
      <c r="N6340" s="31" t="s">
        <v>41</v>
      </c>
      <c r="O6340" s="29" t="s">
        <v>398</v>
      </c>
      <c r="P6340"/>
      <c r="Q6340"/>
      <c r="R6340"/>
      <c r="S6340"/>
      <c r="T6340"/>
      <c r="U6340"/>
      <c r="V6340"/>
      <c r="W6340"/>
    </row>
    <row r="6341" spans="1:23" ht="27" customHeight="1" thickBot="1" x14ac:dyDescent="0.3">
      <c r="A6341" s="97">
        <v>21529</v>
      </c>
      <c r="B6341" s="74">
        <v>6672</v>
      </c>
      <c r="C6341" s="75" t="s">
        <v>2314</v>
      </c>
      <c r="D6341" s="76">
        <v>43935.222222222219</v>
      </c>
      <c r="E6341" s="74" t="s">
        <v>39</v>
      </c>
      <c r="F6341" s="33">
        <v>43935.192361111112</v>
      </c>
      <c r="G6341" s="51">
        <f t="shared" si="842"/>
        <v>2.9861111106583849E-2</v>
      </c>
      <c r="H6341" s="31" t="str">
        <f t="shared" si="843"/>
        <v>TOO LATE</v>
      </c>
      <c r="J6341" s="33">
        <v>43935.240277777775</v>
      </c>
      <c r="K6341" s="33">
        <v>43935.250694444447</v>
      </c>
      <c r="L6341" s="51">
        <f t="shared" si="840"/>
        <v>1.0416666671517305E-2</v>
      </c>
      <c r="M6341" s="31" t="str">
        <f t="shared" si="841"/>
        <v>TRUE</v>
      </c>
      <c r="N6341" s="31" t="s">
        <v>39</v>
      </c>
      <c r="O6341" s="29" t="s">
        <v>827</v>
      </c>
      <c r="P6341"/>
      <c r="Q6341"/>
      <c r="R6341"/>
      <c r="S6341"/>
      <c r="T6341"/>
      <c r="U6341"/>
      <c r="V6341"/>
      <c r="W6341"/>
    </row>
    <row r="6342" spans="1:23" ht="27" customHeight="1" thickBot="1" x14ac:dyDescent="0.3">
      <c r="A6342" s="98">
        <v>21531</v>
      </c>
      <c r="B6342" s="78">
        <v>6673</v>
      </c>
      <c r="C6342" s="79" t="s">
        <v>2372</v>
      </c>
      <c r="D6342" s="80">
        <v>43935.288194444445</v>
      </c>
      <c r="E6342" s="79" t="s">
        <v>41</v>
      </c>
      <c r="F6342" s="33">
        <v>43935.192361111112</v>
      </c>
      <c r="G6342" s="51">
        <f t="shared" si="842"/>
        <v>9.5833333332848269E-2</v>
      </c>
      <c r="H6342" s="31" t="str">
        <f t="shared" si="843"/>
        <v>ACCEPTABLE</v>
      </c>
      <c r="J6342" s="33">
        <v>43935.279166666667</v>
      </c>
      <c r="K6342" s="33">
        <v>43935.290277777778</v>
      </c>
      <c r="L6342" s="51">
        <f t="shared" si="840"/>
        <v>1.1111111110949423E-2</v>
      </c>
      <c r="M6342" s="31" t="str">
        <f t="shared" si="841"/>
        <v>TRUE</v>
      </c>
      <c r="N6342" s="31" t="s">
        <v>41</v>
      </c>
      <c r="O6342" s="29" t="s">
        <v>1868</v>
      </c>
      <c r="P6342"/>
      <c r="Q6342"/>
      <c r="R6342"/>
      <c r="S6342"/>
      <c r="T6342"/>
      <c r="U6342"/>
      <c r="V6342"/>
      <c r="W6342"/>
    </row>
    <row r="6343" spans="1:23" ht="27" customHeight="1" thickBot="1" x14ac:dyDescent="0.3">
      <c r="A6343" s="98">
        <v>21531</v>
      </c>
      <c r="B6343" s="78">
        <v>6674</v>
      </c>
      <c r="C6343" s="79" t="s">
        <v>2372</v>
      </c>
      <c r="D6343" s="80">
        <v>43935.3125</v>
      </c>
      <c r="E6343" s="78" t="s">
        <v>39</v>
      </c>
      <c r="F6343" s="33">
        <v>43935.192361111112</v>
      </c>
      <c r="G6343" s="51">
        <f t="shared" si="842"/>
        <v>0.12013888888759539</v>
      </c>
      <c r="H6343" s="31" t="str">
        <f t="shared" si="843"/>
        <v>ACCEPTABLE</v>
      </c>
      <c r="J6343" s="33">
        <v>43935.306250000001</v>
      </c>
      <c r="K6343" s="33">
        <v>43935.317361111112</v>
      </c>
      <c r="L6343" s="51">
        <f t="shared" si="840"/>
        <v>1.1111111110949423E-2</v>
      </c>
      <c r="M6343" s="31" t="str">
        <f t="shared" si="841"/>
        <v>TRUE</v>
      </c>
      <c r="N6343" s="31" t="s">
        <v>39</v>
      </c>
      <c r="O6343" s="29" t="s">
        <v>1868</v>
      </c>
      <c r="P6343"/>
      <c r="Q6343"/>
      <c r="R6343"/>
      <c r="S6343"/>
      <c r="T6343"/>
      <c r="U6343"/>
      <c r="V6343"/>
      <c r="W6343"/>
    </row>
    <row r="6344" spans="1:23" ht="27" customHeight="1" thickBot="1" x14ac:dyDescent="0.3">
      <c r="A6344" s="97">
        <v>21530</v>
      </c>
      <c r="B6344" s="74">
        <v>6675</v>
      </c>
      <c r="C6344" s="75" t="s">
        <v>43</v>
      </c>
      <c r="D6344" s="76">
        <v>43935.517361111109</v>
      </c>
      <c r="E6344" s="75" t="s">
        <v>41</v>
      </c>
      <c r="F6344" s="33">
        <v>43935.470833333333</v>
      </c>
      <c r="G6344" s="51">
        <f t="shared" si="842"/>
        <v>4.6527777776645962E-2</v>
      </c>
      <c r="H6344" s="31" t="str">
        <f t="shared" si="843"/>
        <v>ACCEPTABLE</v>
      </c>
      <c r="J6344" s="33">
        <v>43935.522222222222</v>
      </c>
      <c r="K6344" s="33">
        <v>43935.529861111114</v>
      </c>
      <c r="L6344" s="51">
        <f t="shared" si="840"/>
        <v>7.6388888919609599E-3</v>
      </c>
      <c r="M6344" s="31" t="str">
        <f t="shared" si="841"/>
        <v>TRUE</v>
      </c>
      <c r="N6344" s="31" t="s">
        <v>41</v>
      </c>
      <c r="O6344" s="29" t="s">
        <v>398</v>
      </c>
      <c r="P6344"/>
      <c r="Q6344"/>
      <c r="R6344"/>
      <c r="S6344"/>
      <c r="T6344"/>
      <c r="U6344"/>
      <c r="V6344"/>
      <c r="W6344"/>
    </row>
    <row r="6345" spans="1:23" ht="27" customHeight="1" thickBot="1" x14ac:dyDescent="0.3">
      <c r="A6345" s="97">
        <v>21530</v>
      </c>
      <c r="B6345" s="74">
        <v>6676</v>
      </c>
      <c r="C6345" s="75" t="s">
        <v>2372</v>
      </c>
      <c r="D6345" s="76">
        <v>43935.545138888891</v>
      </c>
      <c r="E6345" s="74" t="s">
        <v>39</v>
      </c>
      <c r="F6345" s="33">
        <v>43935.470833333333</v>
      </c>
      <c r="G6345" s="51">
        <f t="shared" si="842"/>
        <v>7.4305555557657499E-2</v>
      </c>
      <c r="H6345" s="31" t="str">
        <f t="shared" si="843"/>
        <v>ACCEPTABLE</v>
      </c>
      <c r="J6345" s="33">
        <v>43935.537499999999</v>
      </c>
      <c r="K6345" s="33">
        <v>43935.552083333336</v>
      </c>
      <c r="L6345" s="51">
        <f t="shared" si="840"/>
        <v>1.4583333337213844E-2</v>
      </c>
      <c r="M6345" s="31" t="str">
        <f t="shared" si="841"/>
        <v>TRUE</v>
      </c>
      <c r="N6345" s="31" t="s">
        <v>39</v>
      </c>
      <c r="O6345" s="29" t="s">
        <v>2757</v>
      </c>
      <c r="P6345"/>
      <c r="Q6345"/>
      <c r="R6345"/>
      <c r="S6345"/>
      <c r="T6345"/>
      <c r="U6345"/>
      <c r="V6345"/>
      <c r="W6345"/>
    </row>
    <row r="6346" spans="1:23" ht="27" customHeight="1" thickBot="1" x14ac:dyDescent="0.3">
      <c r="A6346" s="97">
        <v>21532</v>
      </c>
      <c r="B6346" s="74">
        <v>6677</v>
      </c>
      <c r="C6346" s="75" t="s">
        <v>43</v>
      </c>
      <c r="D6346" s="76">
        <v>43935.819444444445</v>
      </c>
      <c r="E6346" s="75" t="s">
        <v>41</v>
      </c>
      <c r="F6346" s="33">
        <v>43935.714583333334</v>
      </c>
      <c r="G6346" s="51">
        <f t="shared" si="842"/>
        <v>0.10486111111094942</v>
      </c>
      <c r="H6346" s="31" t="str">
        <f t="shared" si="843"/>
        <v>ACCEPTABLE</v>
      </c>
      <c r="J6346" s="33">
        <v>43935.821527777778</v>
      </c>
      <c r="K6346" s="33">
        <v>43935.830555555556</v>
      </c>
      <c r="L6346" s="51">
        <f t="shared" si="840"/>
        <v>9.0277777781011537E-3</v>
      </c>
      <c r="M6346" s="31" t="str">
        <f t="shared" si="841"/>
        <v>TRUE</v>
      </c>
      <c r="N6346" s="31" t="s">
        <v>41</v>
      </c>
      <c r="O6346" s="29" t="s">
        <v>398</v>
      </c>
      <c r="P6346"/>
      <c r="Q6346"/>
      <c r="R6346"/>
      <c r="S6346"/>
      <c r="T6346"/>
      <c r="U6346"/>
      <c r="V6346"/>
      <c r="W6346"/>
    </row>
    <row r="6347" spans="1:23" ht="27" customHeight="1" thickBot="1" x14ac:dyDescent="0.3">
      <c r="A6347" s="97">
        <v>21532</v>
      </c>
      <c r="B6347" s="74">
        <v>6678</v>
      </c>
      <c r="C6347" s="75" t="s">
        <v>43</v>
      </c>
      <c r="D6347" s="76">
        <v>43935.875</v>
      </c>
      <c r="E6347" s="74" t="s">
        <v>39</v>
      </c>
      <c r="F6347" s="33">
        <v>43935.714583333334</v>
      </c>
      <c r="G6347" s="51">
        <f t="shared" si="842"/>
        <v>0.16041666666569654</v>
      </c>
      <c r="H6347" s="31" t="str">
        <f t="shared" si="843"/>
        <v>ACCEPTABLE</v>
      </c>
      <c r="J6347" s="33">
        <v>43935.87222222222</v>
      </c>
      <c r="K6347" s="33">
        <v>43935.881944444445</v>
      </c>
      <c r="L6347" s="51">
        <f t="shared" si="840"/>
        <v>9.7222222248092294E-3</v>
      </c>
      <c r="M6347" s="31" t="str">
        <f t="shared" si="841"/>
        <v>TRUE</v>
      </c>
      <c r="N6347" s="31" t="s">
        <v>39</v>
      </c>
      <c r="O6347" s="29" t="s">
        <v>398</v>
      </c>
      <c r="P6347"/>
      <c r="Q6347"/>
      <c r="R6347"/>
      <c r="S6347"/>
      <c r="T6347"/>
      <c r="U6347"/>
      <c r="V6347"/>
      <c r="W6347"/>
    </row>
    <row r="6348" spans="1:23" ht="27" customHeight="1" thickBot="1" x14ac:dyDescent="0.3">
      <c r="A6348" s="97">
        <v>21533</v>
      </c>
      <c r="B6348" s="74">
        <v>6679</v>
      </c>
      <c r="C6348" s="75" t="s">
        <v>1997</v>
      </c>
      <c r="D6348" s="76">
        <v>43936.246527777781</v>
      </c>
      <c r="E6348" s="75" t="s">
        <v>41</v>
      </c>
      <c r="F6348" s="33">
        <v>43935.714583333334</v>
      </c>
      <c r="G6348" s="51">
        <f t="shared" si="842"/>
        <v>0.53194444444670808</v>
      </c>
      <c r="H6348" s="31" t="str">
        <f t="shared" si="843"/>
        <v>ACCEPTABLE</v>
      </c>
      <c r="J6348" s="33">
        <v>43936.240277777775</v>
      </c>
      <c r="K6348" s="33">
        <v>43936.252083333333</v>
      </c>
      <c r="L6348" s="51">
        <f t="shared" si="840"/>
        <v>1.1805555557657499E-2</v>
      </c>
      <c r="M6348" s="31" t="str">
        <f t="shared" si="841"/>
        <v>TRUE</v>
      </c>
      <c r="N6348" s="31" t="s">
        <v>41</v>
      </c>
      <c r="O6348" s="29" t="s">
        <v>2758</v>
      </c>
      <c r="P6348"/>
      <c r="Q6348"/>
      <c r="R6348"/>
      <c r="S6348"/>
      <c r="T6348"/>
      <c r="U6348"/>
      <c r="V6348"/>
      <c r="W6348"/>
    </row>
    <row r="6349" spans="1:23" ht="27" customHeight="1" thickBot="1" x14ac:dyDescent="0.3">
      <c r="A6349" s="98">
        <v>21533</v>
      </c>
      <c r="B6349" s="78">
        <v>6680</v>
      </c>
      <c r="C6349" s="79" t="s">
        <v>51</v>
      </c>
      <c r="D6349" s="80">
        <v>43936.28125</v>
      </c>
      <c r="E6349" s="78" t="s">
        <v>39</v>
      </c>
      <c r="F6349" s="33">
        <v>43935.714583333334</v>
      </c>
      <c r="G6349" s="51">
        <f t="shared" si="842"/>
        <v>0.56666666666569654</v>
      </c>
      <c r="H6349" s="31" t="str">
        <f t="shared" si="843"/>
        <v>ACCEPTABLE</v>
      </c>
      <c r="J6349" s="33">
        <v>43936.28125</v>
      </c>
      <c r="K6349" s="33">
        <v>43936.289583333331</v>
      </c>
      <c r="L6349" s="51">
        <f t="shared" si="840"/>
        <v>8.333333331393078E-3</v>
      </c>
      <c r="M6349" s="31" t="str">
        <f t="shared" si="841"/>
        <v>TRUE</v>
      </c>
      <c r="N6349" s="31" t="s">
        <v>39</v>
      </c>
      <c r="O6349" s="29" t="s">
        <v>687</v>
      </c>
      <c r="P6349"/>
      <c r="Q6349"/>
      <c r="R6349"/>
      <c r="S6349"/>
      <c r="T6349"/>
      <c r="U6349"/>
      <c r="V6349"/>
      <c r="W6349"/>
    </row>
    <row r="6350" spans="1:23" ht="27" customHeight="1" thickBot="1" x14ac:dyDescent="0.3">
      <c r="A6350" s="97">
        <v>21533</v>
      </c>
      <c r="B6350" s="74">
        <v>6681</v>
      </c>
      <c r="C6350" s="75" t="s">
        <v>99</v>
      </c>
      <c r="D6350" s="76">
        <v>43937.788194444445</v>
      </c>
      <c r="E6350" s="75" t="s">
        <v>41</v>
      </c>
      <c r="F6350" s="33">
        <v>43937.729861111111</v>
      </c>
      <c r="G6350" s="51">
        <f t="shared" si="842"/>
        <v>5.8333333334303461E-2</v>
      </c>
      <c r="H6350" s="31" t="str">
        <f t="shared" si="843"/>
        <v>ACCEPTABLE</v>
      </c>
      <c r="J6350" s="33">
        <v>43937.772916666669</v>
      </c>
      <c r="K6350" s="33">
        <v>43937.779861111114</v>
      </c>
      <c r="L6350" s="51">
        <f t="shared" si="840"/>
        <v>6.9444444452528842E-3</v>
      </c>
      <c r="M6350" s="31" t="str">
        <f t="shared" si="841"/>
        <v>TRUE</v>
      </c>
      <c r="N6350" s="31" t="s">
        <v>41</v>
      </c>
      <c r="O6350" s="29" t="s">
        <v>446</v>
      </c>
      <c r="P6350"/>
      <c r="Q6350"/>
      <c r="R6350"/>
      <c r="S6350"/>
      <c r="T6350"/>
      <c r="U6350"/>
      <c r="V6350"/>
      <c r="W6350"/>
    </row>
    <row r="6351" spans="1:23" ht="27" customHeight="1" thickBot="1" x14ac:dyDescent="0.3">
      <c r="A6351" s="97">
        <v>21533</v>
      </c>
      <c r="B6351" s="74">
        <v>6682</v>
      </c>
      <c r="C6351" s="75" t="s">
        <v>1997</v>
      </c>
      <c r="D6351" s="76">
        <v>43937.815972222219</v>
      </c>
      <c r="E6351" s="74" t="s">
        <v>39</v>
      </c>
      <c r="F6351" s="33">
        <v>43937.729861111111</v>
      </c>
      <c r="G6351" s="51">
        <f t="shared" si="842"/>
        <v>8.611111110803904E-2</v>
      </c>
      <c r="H6351" s="31" t="str">
        <f t="shared" si="843"/>
        <v>ACCEPTABLE</v>
      </c>
      <c r="J6351" s="33">
        <v>43937.8</v>
      </c>
      <c r="K6351" s="33">
        <v>43937.80972222222</v>
      </c>
      <c r="L6351" s="51">
        <f t="shared" si="840"/>
        <v>9.7222222175332718E-3</v>
      </c>
      <c r="M6351" s="31" t="str">
        <f t="shared" si="841"/>
        <v>TRUE</v>
      </c>
      <c r="N6351" s="31" t="s">
        <v>39</v>
      </c>
      <c r="O6351" s="29" t="s">
        <v>2759</v>
      </c>
      <c r="P6351"/>
      <c r="Q6351"/>
      <c r="R6351"/>
      <c r="S6351"/>
      <c r="T6351"/>
      <c r="U6351"/>
      <c r="V6351"/>
      <c r="W6351"/>
    </row>
    <row r="6352" spans="1:23" ht="27" customHeight="1" thickBot="1" x14ac:dyDescent="0.3">
      <c r="A6352" s="97">
        <v>21534</v>
      </c>
      <c r="B6352" s="74">
        <v>6683</v>
      </c>
      <c r="C6352" s="75" t="s">
        <v>2314</v>
      </c>
      <c r="D6352" s="76">
        <v>43938.854166666664</v>
      </c>
      <c r="E6352" s="74" t="s">
        <v>41</v>
      </c>
      <c r="F6352" s="33">
        <v>43938.742361111108</v>
      </c>
      <c r="G6352" s="51">
        <f t="shared" si="842"/>
        <v>0.11180555555620231</v>
      </c>
      <c r="H6352" s="31" t="str">
        <f t="shared" si="843"/>
        <v>ACCEPTABLE</v>
      </c>
      <c r="J6352" s="33">
        <v>43938.821527777778</v>
      </c>
      <c r="K6352" s="33">
        <v>43938.831944444442</v>
      </c>
      <c r="L6352" s="51">
        <f t="shared" si="840"/>
        <v>1.0416666664241347E-2</v>
      </c>
      <c r="M6352" s="31" t="str">
        <f t="shared" si="841"/>
        <v>TRUE</v>
      </c>
      <c r="N6352" s="31" t="s">
        <v>41</v>
      </c>
      <c r="O6352" s="29" t="s">
        <v>1609</v>
      </c>
      <c r="P6352"/>
      <c r="Q6352"/>
      <c r="R6352"/>
      <c r="S6352"/>
      <c r="T6352"/>
      <c r="U6352"/>
      <c r="V6352"/>
      <c r="W6352"/>
    </row>
    <row r="6353" spans="1:23" ht="27" customHeight="1" thickBot="1" x14ac:dyDescent="0.3">
      <c r="A6353" s="97">
        <v>21534</v>
      </c>
      <c r="B6353" s="74">
        <v>6684</v>
      </c>
      <c r="C6353" s="75" t="s">
        <v>2314</v>
      </c>
      <c r="D6353" s="76">
        <v>43938.871527777781</v>
      </c>
      <c r="E6353" s="74" t="s">
        <v>39</v>
      </c>
      <c r="F6353" s="33">
        <v>43938.742361111108</v>
      </c>
      <c r="G6353" s="51">
        <f t="shared" si="842"/>
        <v>0.1291666666729725</v>
      </c>
      <c r="H6353" s="31" t="str">
        <f t="shared" si="843"/>
        <v>ACCEPTABLE</v>
      </c>
      <c r="J6353" s="33">
        <v>43938.841666666667</v>
      </c>
      <c r="K6353" s="33">
        <v>43938.853472222225</v>
      </c>
      <c r="L6353" s="51">
        <f t="shared" si="840"/>
        <v>1.1805555557657499E-2</v>
      </c>
      <c r="M6353" s="31" t="str">
        <f t="shared" si="841"/>
        <v>TRUE</v>
      </c>
      <c r="N6353" s="31" t="s">
        <v>39</v>
      </c>
      <c r="O6353" s="29" t="s">
        <v>2055</v>
      </c>
      <c r="P6353"/>
      <c r="Q6353"/>
      <c r="R6353"/>
      <c r="S6353"/>
      <c r="T6353"/>
      <c r="U6353"/>
      <c r="V6353"/>
      <c r="W6353"/>
    </row>
    <row r="6354" spans="1:23" ht="27" customHeight="1" thickBot="1" x14ac:dyDescent="0.3">
      <c r="A6354" s="97">
        <v>21535</v>
      </c>
      <c r="B6354" s="74">
        <v>6685</v>
      </c>
      <c r="C6354" s="75" t="s">
        <v>2372</v>
      </c>
      <c r="D6354" s="76">
        <v>43941.527777777781</v>
      </c>
      <c r="E6354" s="75" t="s">
        <v>41</v>
      </c>
      <c r="F6354" s="33">
        <v>43941.333333333336</v>
      </c>
      <c r="G6354" s="51">
        <f t="shared" si="842"/>
        <v>0.19444444444525288</v>
      </c>
      <c r="H6354" s="31" t="str">
        <f t="shared" si="843"/>
        <v>ACCEPTABLE</v>
      </c>
      <c r="J6354" s="33">
        <v>43941.509722222225</v>
      </c>
      <c r="K6354" s="33">
        <v>43941.520833333336</v>
      </c>
      <c r="L6354" s="51">
        <f t="shared" si="840"/>
        <v>1.1111111110949423E-2</v>
      </c>
      <c r="M6354" s="31" t="str">
        <f t="shared" si="841"/>
        <v>TRUE</v>
      </c>
      <c r="N6354" s="31" t="s">
        <v>41</v>
      </c>
      <c r="O6354" s="29" t="s">
        <v>2760</v>
      </c>
      <c r="P6354"/>
      <c r="Q6354"/>
      <c r="R6354"/>
      <c r="S6354"/>
      <c r="T6354"/>
      <c r="U6354"/>
      <c r="V6354"/>
      <c r="W6354"/>
    </row>
    <row r="6355" spans="1:23" ht="27" customHeight="1" thickBot="1" x14ac:dyDescent="0.3">
      <c r="A6355" s="97">
        <v>21535</v>
      </c>
      <c r="B6355" s="74">
        <v>6686</v>
      </c>
      <c r="C6355" s="75" t="s">
        <v>98</v>
      </c>
      <c r="D6355" s="76">
        <v>43941.5625</v>
      </c>
      <c r="E6355" s="74" t="s">
        <v>39</v>
      </c>
      <c r="F6355" s="33">
        <v>43941.333333333336</v>
      </c>
      <c r="G6355" s="51">
        <f t="shared" si="842"/>
        <v>0.22916666666424135</v>
      </c>
      <c r="H6355" s="31" t="str">
        <f t="shared" si="843"/>
        <v>ACCEPTABLE</v>
      </c>
      <c r="J6355" s="33">
        <v>43941.543749999997</v>
      </c>
      <c r="K6355" s="33">
        <v>43941.552083333336</v>
      </c>
      <c r="L6355" s="51">
        <f t="shared" si="840"/>
        <v>8.3333333386690356E-3</v>
      </c>
      <c r="M6355" s="31" t="str">
        <f t="shared" si="841"/>
        <v>TRUE</v>
      </c>
      <c r="N6355" s="31" t="s">
        <v>39</v>
      </c>
      <c r="O6355" s="29" t="s">
        <v>44</v>
      </c>
      <c r="P6355"/>
      <c r="Q6355"/>
      <c r="R6355"/>
      <c r="S6355"/>
      <c r="T6355"/>
      <c r="U6355"/>
      <c r="V6355"/>
      <c r="W6355"/>
    </row>
    <row r="6356" spans="1:23" ht="27" customHeight="1" thickBot="1" x14ac:dyDescent="0.3">
      <c r="A6356" s="97">
        <v>21536</v>
      </c>
      <c r="B6356" s="74">
        <v>6687</v>
      </c>
      <c r="C6356" s="75" t="s">
        <v>1997</v>
      </c>
      <c r="D6356" s="76">
        <v>43941.809027777781</v>
      </c>
      <c r="E6356" s="75" t="s">
        <v>41</v>
      </c>
      <c r="F6356" s="33">
        <v>43941.333333333336</v>
      </c>
      <c r="G6356" s="51">
        <f t="shared" si="842"/>
        <v>0.47569444444525288</v>
      </c>
      <c r="H6356" s="31" t="str">
        <f t="shared" si="843"/>
        <v>ACCEPTABLE</v>
      </c>
      <c r="J6356" s="33">
        <v>43941.801388888889</v>
      </c>
      <c r="K6356" s="33">
        <v>43941.8125</v>
      </c>
      <c r="L6356" s="51">
        <f t="shared" si="840"/>
        <v>1.1111111110949423E-2</v>
      </c>
      <c r="M6356" s="31" t="str">
        <f t="shared" si="841"/>
        <v>TRUE</v>
      </c>
      <c r="N6356" s="31" t="s">
        <v>41</v>
      </c>
      <c r="O6356" s="29" t="s">
        <v>1888</v>
      </c>
      <c r="P6356"/>
      <c r="Q6356"/>
      <c r="R6356"/>
      <c r="S6356"/>
      <c r="T6356"/>
      <c r="U6356"/>
      <c r="V6356"/>
      <c r="W6356"/>
    </row>
    <row r="6357" spans="1:23" ht="27" customHeight="1" thickBot="1" x14ac:dyDescent="0.3">
      <c r="A6357" s="97">
        <v>21536</v>
      </c>
      <c r="B6357" s="74">
        <v>6688</v>
      </c>
      <c r="C6357" s="75" t="s">
        <v>1663</v>
      </c>
      <c r="D6357" s="76">
        <v>43941.84375</v>
      </c>
      <c r="E6357" s="74" t="s">
        <v>39</v>
      </c>
      <c r="F6357" s="33">
        <v>43941.333333333336</v>
      </c>
      <c r="G6357" s="51">
        <f t="shared" si="842"/>
        <v>0.51041666666424135</v>
      </c>
      <c r="H6357" s="31" t="str">
        <f t="shared" si="843"/>
        <v>ACCEPTABLE</v>
      </c>
      <c r="J6357" s="33">
        <v>43941.839583333334</v>
      </c>
      <c r="K6357" s="33">
        <v>43941.848611111112</v>
      </c>
      <c r="L6357" s="51">
        <f t="shared" si="840"/>
        <v>9.0277777781011537E-3</v>
      </c>
      <c r="M6357" s="31" t="str">
        <f t="shared" si="841"/>
        <v>TRUE</v>
      </c>
      <c r="N6357" s="31" t="s">
        <v>39</v>
      </c>
      <c r="O6357" s="29" t="s">
        <v>453</v>
      </c>
      <c r="P6357"/>
      <c r="Q6357"/>
      <c r="R6357"/>
      <c r="S6357"/>
      <c r="T6357"/>
      <c r="U6357"/>
      <c r="V6357"/>
      <c r="W6357"/>
    </row>
    <row r="6358" spans="1:23" ht="27" customHeight="1" thickBot="1" x14ac:dyDescent="0.3">
      <c r="A6358" s="97">
        <v>21535</v>
      </c>
      <c r="B6358" s="74">
        <v>6689</v>
      </c>
      <c r="C6358" s="75" t="s">
        <v>43</v>
      </c>
      <c r="D6358" s="76">
        <v>43942.840277777781</v>
      </c>
      <c r="E6358" s="75" t="s">
        <v>41</v>
      </c>
      <c r="F6358" s="33">
        <v>43942.718055555553</v>
      </c>
      <c r="G6358" s="51">
        <f t="shared" si="842"/>
        <v>0.12222222222771961</v>
      </c>
      <c r="H6358" s="31" t="str">
        <f t="shared" si="843"/>
        <v>ACCEPTABLE</v>
      </c>
      <c r="J6358" s="33">
        <v>43942.793749999997</v>
      </c>
      <c r="K6358" s="33">
        <v>43942.803472222222</v>
      </c>
      <c r="L6358" s="51">
        <f t="shared" si="840"/>
        <v>9.7222222248092294E-3</v>
      </c>
      <c r="M6358" s="31" t="str">
        <f t="shared" si="841"/>
        <v>TRUE</v>
      </c>
      <c r="N6358" s="31" t="s">
        <v>41</v>
      </c>
      <c r="O6358" s="29" t="s">
        <v>398</v>
      </c>
      <c r="P6358"/>
      <c r="Q6358"/>
      <c r="R6358"/>
      <c r="S6358"/>
      <c r="T6358"/>
      <c r="U6358"/>
      <c r="V6358"/>
      <c r="W6358"/>
    </row>
    <row r="6359" spans="1:23" ht="27" customHeight="1" thickBot="1" x14ac:dyDescent="0.3">
      <c r="A6359" s="97">
        <v>21535</v>
      </c>
      <c r="B6359" s="74">
        <v>6690</v>
      </c>
      <c r="C6359" s="75" t="s">
        <v>43</v>
      </c>
      <c r="D6359" s="76">
        <v>43942.885416666664</v>
      </c>
      <c r="E6359" s="74" t="s">
        <v>39</v>
      </c>
      <c r="F6359" s="33">
        <v>43942.718055555553</v>
      </c>
      <c r="G6359" s="51">
        <f t="shared" si="842"/>
        <v>0.16736111111094942</v>
      </c>
      <c r="H6359" s="31" t="str">
        <f t="shared" si="843"/>
        <v>ACCEPTABLE</v>
      </c>
      <c r="J6359" s="33">
        <v>43942.886111111111</v>
      </c>
      <c r="K6359" s="33">
        <v>43942.893750000003</v>
      </c>
      <c r="L6359" s="51">
        <f t="shared" si="840"/>
        <v>7.6388888919609599E-3</v>
      </c>
      <c r="M6359" s="31" t="str">
        <f t="shared" si="841"/>
        <v>TRUE</v>
      </c>
      <c r="N6359" s="31" t="s">
        <v>39</v>
      </c>
      <c r="O6359" s="29" t="s">
        <v>398</v>
      </c>
      <c r="P6359"/>
      <c r="Q6359"/>
      <c r="R6359"/>
      <c r="S6359"/>
      <c r="T6359"/>
      <c r="U6359"/>
      <c r="V6359"/>
      <c r="W6359"/>
    </row>
    <row r="6360" spans="1:23" ht="27" customHeight="1" thickBot="1" x14ac:dyDescent="0.3">
      <c r="A6360" s="97">
        <v>21535</v>
      </c>
      <c r="B6360" s="74">
        <v>6691</v>
      </c>
      <c r="C6360" s="75" t="s">
        <v>43</v>
      </c>
      <c r="D6360" s="76">
        <v>43943.152777777781</v>
      </c>
      <c r="E6360" s="75" t="s">
        <v>41</v>
      </c>
      <c r="F6360" s="33">
        <v>43942.997916666667</v>
      </c>
      <c r="G6360" s="51">
        <f t="shared" si="842"/>
        <v>0.15486111111385981</v>
      </c>
      <c r="H6360" s="31" t="str">
        <f t="shared" si="843"/>
        <v>ACCEPTABLE</v>
      </c>
      <c r="J6360" s="33">
        <v>43943.143055555556</v>
      </c>
      <c r="K6360" s="33">
        <v>43943.151388888888</v>
      </c>
      <c r="L6360" s="51">
        <f t="shared" si="840"/>
        <v>8.333333331393078E-3</v>
      </c>
      <c r="M6360" s="31" t="str">
        <f t="shared" si="841"/>
        <v>TRUE</v>
      </c>
      <c r="N6360" s="31" t="s">
        <v>41</v>
      </c>
      <c r="O6360" s="29" t="s">
        <v>398</v>
      </c>
      <c r="P6360"/>
      <c r="Q6360"/>
      <c r="R6360"/>
      <c r="S6360"/>
      <c r="T6360"/>
      <c r="U6360"/>
      <c r="V6360"/>
      <c r="W6360"/>
    </row>
    <row r="6361" spans="1:23" ht="27" customHeight="1" thickBot="1" x14ac:dyDescent="0.3">
      <c r="A6361" s="97">
        <v>21535</v>
      </c>
      <c r="B6361" s="74">
        <v>6692</v>
      </c>
      <c r="C6361" s="75" t="s">
        <v>2314</v>
      </c>
      <c r="D6361" s="76">
        <v>43943.180555555555</v>
      </c>
      <c r="E6361" s="74" t="s">
        <v>39</v>
      </c>
      <c r="F6361" s="33">
        <v>43942.997916666667</v>
      </c>
      <c r="G6361" s="51">
        <f t="shared" si="842"/>
        <v>0.18263888888759539</v>
      </c>
      <c r="H6361" s="31" t="str">
        <f t="shared" si="843"/>
        <v>ACCEPTABLE</v>
      </c>
      <c r="J6361" s="33">
        <v>43943.204861111109</v>
      </c>
      <c r="K6361" s="33">
        <v>43943.213194444441</v>
      </c>
      <c r="L6361" s="51">
        <f t="shared" si="840"/>
        <v>8.333333331393078E-3</v>
      </c>
      <c r="M6361" s="31" t="str">
        <f t="shared" si="841"/>
        <v>TRUE</v>
      </c>
      <c r="N6361" s="31" t="s">
        <v>39</v>
      </c>
      <c r="O6361" s="29" t="s">
        <v>2636</v>
      </c>
      <c r="P6361"/>
      <c r="Q6361"/>
      <c r="R6361"/>
      <c r="S6361"/>
      <c r="T6361"/>
      <c r="U6361"/>
      <c r="V6361"/>
      <c r="W6361"/>
    </row>
    <row r="6362" spans="1:23" ht="27" customHeight="1" thickBot="1" x14ac:dyDescent="0.3">
      <c r="A6362" s="97">
        <v>21536</v>
      </c>
      <c r="B6362" s="74">
        <v>6693</v>
      </c>
      <c r="C6362" s="75" t="s">
        <v>51</v>
      </c>
      <c r="D6362" s="76">
        <v>43943.225694444445</v>
      </c>
      <c r="E6362" s="75" t="s">
        <v>41</v>
      </c>
      <c r="F6362" s="33">
        <v>43942.997916666667</v>
      </c>
      <c r="G6362" s="51">
        <f t="shared" si="842"/>
        <v>0.22777777777810115</v>
      </c>
      <c r="H6362" s="31" t="str">
        <f t="shared" si="843"/>
        <v>ACCEPTABLE</v>
      </c>
      <c r="J6362" s="33">
        <v>43943.224999999999</v>
      </c>
      <c r="K6362" s="33">
        <v>43943.23333333333</v>
      </c>
      <c r="L6362" s="51">
        <f t="shared" si="840"/>
        <v>8.333333331393078E-3</v>
      </c>
      <c r="M6362" s="31" t="str">
        <f t="shared" si="841"/>
        <v>TRUE</v>
      </c>
      <c r="N6362" s="31" t="s">
        <v>41</v>
      </c>
      <c r="O6362" s="29" t="s">
        <v>648</v>
      </c>
      <c r="P6362"/>
      <c r="Q6362"/>
      <c r="R6362"/>
      <c r="S6362"/>
      <c r="T6362"/>
      <c r="U6362"/>
      <c r="V6362"/>
      <c r="W6362"/>
    </row>
    <row r="6363" spans="1:23" ht="27" customHeight="1" thickBot="1" x14ac:dyDescent="0.3">
      <c r="A6363" s="98">
        <v>21536</v>
      </c>
      <c r="B6363" s="78">
        <v>6694</v>
      </c>
      <c r="C6363" s="79" t="s">
        <v>2754</v>
      </c>
      <c r="D6363" s="80">
        <v>43943.253472222219</v>
      </c>
      <c r="E6363" s="78" t="s">
        <v>39</v>
      </c>
      <c r="F6363" s="33">
        <v>43942.997916666667</v>
      </c>
      <c r="G6363" s="51">
        <f t="shared" si="842"/>
        <v>0.25555555555183673</v>
      </c>
      <c r="H6363" s="31" t="str">
        <f t="shared" si="843"/>
        <v>ACCEPTABLE</v>
      </c>
      <c r="J6363" s="33">
        <v>43943.250694444447</v>
      </c>
      <c r="K6363" s="33">
        <v>43943.262499999997</v>
      </c>
      <c r="L6363" s="51">
        <f t="shared" si="840"/>
        <v>1.1805555550381541E-2</v>
      </c>
      <c r="M6363" s="31" t="str">
        <f t="shared" si="841"/>
        <v>TRUE</v>
      </c>
      <c r="N6363" s="31" t="s">
        <v>39</v>
      </c>
      <c r="O6363" s="29" t="s">
        <v>1377</v>
      </c>
      <c r="P6363"/>
      <c r="Q6363"/>
      <c r="R6363"/>
      <c r="S6363"/>
      <c r="T6363"/>
      <c r="U6363"/>
      <c r="V6363"/>
      <c r="W6363"/>
    </row>
    <row r="6364" spans="1:23" ht="27" customHeight="1" thickBot="1" x14ac:dyDescent="0.3">
      <c r="A6364" s="97">
        <v>21537</v>
      </c>
      <c r="B6364" s="74">
        <v>6695</v>
      </c>
      <c r="C6364" s="75" t="s">
        <v>2372</v>
      </c>
      <c r="D6364" s="76">
        <v>43944.048611111109</v>
      </c>
      <c r="E6364" s="75" t="s">
        <v>41</v>
      </c>
      <c r="F6364" s="33">
        <v>43943.748611111114</v>
      </c>
      <c r="G6364" s="51">
        <f t="shared" si="842"/>
        <v>0.29999999999563443</v>
      </c>
      <c r="H6364" s="31" t="str">
        <f t="shared" si="843"/>
        <v>ACCEPTABLE</v>
      </c>
      <c r="J6364" s="33">
        <v>43944.086111111108</v>
      </c>
      <c r="K6364" s="33">
        <v>43944.095833333333</v>
      </c>
      <c r="L6364" s="51">
        <f t="shared" si="840"/>
        <v>9.7222222248092294E-3</v>
      </c>
      <c r="M6364" s="31" t="str">
        <f t="shared" si="841"/>
        <v>TRUE</v>
      </c>
      <c r="N6364" s="31" t="s">
        <v>41</v>
      </c>
      <c r="O6364" s="29" t="s">
        <v>420</v>
      </c>
      <c r="P6364"/>
      <c r="Q6364"/>
      <c r="R6364"/>
      <c r="S6364"/>
      <c r="T6364"/>
      <c r="U6364"/>
      <c r="V6364"/>
      <c r="W6364"/>
    </row>
    <row r="6365" spans="1:23" ht="27" customHeight="1" thickBot="1" x14ac:dyDescent="0.3">
      <c r="A6365" s="97">
        <v>21537</v>
      </c>
      <c r="B6365" s="74">
        <v>6696</v>
      </c>
      <c r="C6365" s="75" t="s">
        <v>2372</v>
      </c>
      <c r="D6365" s="76">
        <v>43944.083333333336</v>
      </c>
      <c r="E6365" s="74" t="s">
        <v>39</v>
      </c>
      <c r="F6365" s="33">
        <v>43943.748611111114</v>
      </c>
      <c r="G6365" s="51">
        <f t="shared" si="842"/>
        <v>0.33472222222189885</v>
      </c>
      <c r="H6365" s="31" t="str">
        <f t="shared" si="843"/>
        <v>ACCEPTABLE</v>
      </c>
      <c r="J6365" s="33">
        <v>43944.109027777777</v>
      </c>
      <c r="K6365" s="33">
        <v>43944.119444444441</v>
      </c>
      <c r="L6365" s="51">
        <f t="shared" si="840"/>
        <v>1.0416666664241347E-2</v>
      </c>
      <c r="M6365" s="31" t="str">
        <f t="shared" si="841"/>
        <v>TRUE</v>
      </c>
      <c r="N6365" s="31" t="s">
        <v>39</v>
      </c>
      <c r="O6365" s="29" t="s">
        <v>420</v>
      </c>
      <c r="P6365"/>
      <c r="Q6365"/>
      <c r="R6365"/>
      <c r="S6365"/>
      <c r="T6365"/>
      <c r="U6365"/>
      <c r="V6365"/>
      <c r="W6365"/>
    </row>
    <row r="6366" spans="1:23" ht="27" customHeight="1" thickBot="1" x14ac:dyDescent="0.3">
      <c r="A6366" s="97">
        <v>21538</v>
      </c>
      <c r="B6366" s="74">
        <v>6697</v>
      </c>
      <c r="C6366" s="75" t="s">
        <v>2372</v>
      </c>
      <c r="D6366" s="76">
        <v>43945.777777777781</v>
      </c>
      <c r="E6366" s="75" t="s">
        <v>41</v>
      </c>
      <c r="F6366" s="33">
        <v>43945.712500000001</v>
      </c>
      <c r="G6366" s="51">
        <f t="shared" si="842"/>
        <v>6.5277777779556345E-2</v>
      </c>
      <c r="H6366" s="31" t="str">
        <f t="shared" si="843"/>
        <v>ACCEPTABLE</v>
      </c>
      <c r="J6366" s="33">
        <v>43945.767361111109</v>
      </c>
      <c r="K6366" s="33">
        <v>43945.779166666667</v>
      </c>
      <c r="L6366" s="51">
        <f t="shared" si="840"/>
        <v>1.1805555557657499E-2</v>
      </c>
      <c r="M6366" s="31" t="str">
        <f t="shared" si="841"/>
        <v>TRUE</v>
      </c>
      <c r="N6366" s="31" t="s">
        <v>41</v>
      </c>
      <c r="O6366" s="29" t="s">
        <v>2761</v>
      </c>
      <c r="P6366"/>
      <c r="Q6366"/>
      <c r="R6366"/>
      <c r="S6366"/>
      <c r="T6366"/>
      <c r="U6366"/>
      <c r="V6366"/>
      <c r="W6366"/>
    </row>
    <row r="6367" spans="1:23" ht="27" customHeight="1" thickBot="1" x14ac:dyDescent="0.3">
      <c r="A6367" s="97">
        <v>21538</v>
      </c>
      <c r="B6367" s="74">
        <v>6698</v>
      </c>
      <c r="C6367" s="75" t="s">
        <v>43</v>
      </c>
      <c r="D6367" s="76">
        <v>43945.802083333336</v>
      </c>
      <c r="E6367" s="74" t="s">
        <v>39</v>
      </c>
      <c r="F6367" s="33">
        <v>43945.712500000001</v>
      </c>
      <c r="G6367" s="51">
        <f t="shared" si="842"/>
        <v>8.9583333334303461E-2</v>
      </c>
      <c r="H6367" s="31" t="str">
        <f t="shared" si="843"/>
        <v>ACCEPTABLE</v>
      </c>
      <c r="J6367" s="33">
        <v>43945.788888888892</v>
      </c>
      <c r="K6367" s="33">
        <v>43945.79791666667</v>
      </c>
      <c r="L6367" s="51">
        <f t="shared" si="840"/>
        <v>9.0277777781011537E-3</v>
      </c>
      <c r="M6367" s="31" t="str">
        <f t="shared" si="841"/>
        <v>TRUE</v>
      </c>
      <c r="N6367" s="31" t="s">
        <v>39</v>
      </c>
      <c r="O6367" s="29" t="s">
        <v>54</v>
      </c>
      <c r="P6367"/>
      <c r="Q6367"/>
      <c r="R6367"/>
      <c r="S6367"/>
      <c r="T6367"/>
      <c r="U6367"/>
      <c r="V6367"/>
      <c r="W6367"/>
    </row>
    <row r="6368" spans="1:23" ht="27" customHeight="1" thickBot="1" x14ac:dyDescent="0.3">
      <c r="A6368" s="97">
        <v>21538</v>
      </c>
      <c r="B6368" s="74">
        <v>6701</v>
      </c>
      <c r="C6368" s="75" t="s">
        <v>43</v>
      </c>
      <c r="D6368" s="76">
        <v>43946.458333333336</v>
      </c>
      <c r="E6368" s="75" t="s">
        <v>41</v>
      </c>
      <c r="F6368" s="33">
        <v>43946.280555555553</v>
      </c>
      <c r="G6368" s="51">
        <f t="shared" si="842"/>
        <v>0.17777777778246673</v>
      </c>
      <c r="H6368" s="31" t="str">
        <f t="shared" si="843"/>
        <v>ACCEPTABLE</v>
      </c>
      <c r="J6368" s="33">
        <v>43946.459722222222</v>
      </c>
      <c r="K6368" s="33">
        <v>43946.469444444447</v>
      </c>
      <c r="L6368" s="51">
        <f t="shared" ref="L6368:L6391" si="844">IF(OR(K6368="",J6368=""), "Incomplete Data", K6368-J6368)</f>
        <v>9.7222222248092294E-3</v>
      </c>
      <c r="M6368" s="31" t="str">
        <f t="shared" ref="M6368:M6391" si="845">_xlfn.IFS(OR(J6368=0,K6368=0,L6368=""), "Incomplete Data", OR(L6368&gt;$M$5,L6368&lt;-$M$5),"FALSE",  OR(L6368&lt;=$M$5,L6368&gt;-$M$5), "TRUE")</f>
        <v>TRUE</v>
      </c>
      <c r="N6368" s="31" t="s">
        <v>41</v>
      </c>
      <c r="O6368" s="29" t="s">
        <v>398</v>
      </c>
      <c r="P6368"/>
      <c r="Q6368"/>
      <c r="R6368"/>
      <c r="S6368"/>
      <c r="T6368"/>
      <c r="U6368"/>
      <c r="V6368"/>
      <c r="W6368"/>
    </row>
    <row r="6369" spans="1:23" ht="27" customHeight="1" thickBot="1" x14ac:dyDescent="0.3">
      <c r="A6369" s="97">
        <v>21538</v>
      </c>
      <c r="B6369" s="74">
        <v>6702</v>
      </c>
      <c r="C6369" s="75" t="s">
        <v>2372</v>
      </c>
      <c r="D6369" s="76">
        <v>43946.479166666664</v>
      </c>
      <c r="E6369" s="74" t="s">
        <v>39</v>
      </c>
      <c r="F6369" s="33">
        <v>43946.280555555553</v>
      </c>
      <c r="G6369" s="51">
        <f t="shared" si="842"/>
        <v>0.19861111111094942</v>
      </c>
      <c r="H6369" s="31" t="str">
        <f t="shared" si="843"/>
        <v>ACCEPTABLE</v>
      </c>
      <c r="J6369" s="33">
        <v>43946.494444444441</v>
      </c>
      <c r="K6369" s="33">
        <v>43946.503472222219</v>
      </c>
      <c r="L6369" s="51">
        <f t="shared" si="844"/>
        <v>9.0277777781011537E-3</v>
      </c>
      <c r="M6369" s="31" t="str">
        <f t="shared" si="845"/>
        <v>TRUE</v>
      </c>
      <c r="N6369" s="31" t="s">
        <v>39</v>
      </c>
      <c r="O6369" s="29" t="s">
        <v>543</v>
      </c>
      <c r="P6369"/>
      <c r="Q6369"/>
      <c r="R6369"/>
      <c r="S6369"/>
      <c r="T6369"/>
      <c r="U6369"/>
      <c r="V6369"/>
      <c r="W6369"/>
    </row>
    <row r="6370" spans="1:23" ht="27" customHeight="1" thickBot="1" x14ac:dyDescent="0.3">
      <c r="A6370" s="98">
        <v>21540</v>
      </c>
      <c r="B6370" s="78">
        <v>6703</v>
      </c>
      <c r="C6370" s="79" t="s">
        <v>1997</v>
      </c>
      <c r="D6370" s="80">
        <v>43946.673611111109</v>
      </c>
      <c r="E6370" s="79" t="s">
        <v>41</v>
      </c>
      <c r="F6370" s="33">
        <v>43946.634027777778</v>
      </c>
      <c r="G6370" s="51">
        <f t="shared" si="842"/>
        <v>3.9583333331393078E-2</v>
      </c>
      <c r="H6370" s="31" t="str">
        <f t="shared" si="843"/>
        <v>TOO LATE</v>
      </c>
      <c r="J6370" s="33">
        <v>43946.663194444445</v>
      </c>
      <c r="K6370" s="33">
        <v>43946.678472222222</v>
      </c>
      <c r="L6370" s="51">
        <f t="shared" si="844"/>
        <v>1.5277777776645962E-2</v>
      </c>
      <c r="M6370" s="31" t="str">
        <f t="shared" si="845"/>
        <v>TRUE</v>
      </c>
      <c r="N6370" s="31" t="s">
        <v>41</v>
      </c>
      <c r="O6370" s="29" t="s">
        <v>2762</v>
      </c>
      <c r="P6370"/>
      <c r="Q6370"/>
      <c r="R6370"/>
      <c r="S6370"/>
      <c r="T6370"/>
      <c r="U6370"/>
      <c r="V6370"/>
      <c r="W6370"/>
    </row>
    <row r="6371" spans="1:23" ht="27" customHeight="1" thickBot="1" x14ac:dyDescent="0.3">
      <c r="A6371" s="98">
        <v>21541</v>
      </c>
      <c r="B6371" s="78">
        <v>6704</v>
      </c>
      <c r="C6371" s="79" t="s">
        <v>2220</v>
      </c>
      <c r="D6371" s="80">
        <v>43946.708333333336</v>
      </c>
      <c r="E6371" s="78" t="s">
        <v>128</v>
      </c>
      <c r="F6371" s="33">
        <v>43946.634027777778</v>
      </c>
      <c r="G6371" s="51">
        <f t="shared" si="842"/>
        <v>7.4305555557657499E-2</v>
      </c>
      <c r="H6371" s="31" t="str">
        <f t="shared" si="843"/>
        <v>ACCEPTABLE</v>
      </c>
      <c r="I6371" s="184" t="s">
        <v>2703</v>
      </c>
      <c r="J6371" s="33">
        <v>43946.70208333333</v>
      </c>
      <c r="K6371" s="33">
        <v>43946.711805555555</v>
      </c>
      <c r="L6371" s="51">
        <f t="shared" si="844"/>
        <v>9.7222222248092294E-3</v>
      </c>
      <c r="M6371" s="31" t="str">
        <f t="shared" si="845"/>
        <v>TRUE</v>
      </c>
      <c r="N6371" s="31" t="s">
        <v>128</v>
      </c>
      <c r="O6371" s="29" t="s">
        <v>2763</v>
      </c>
      <c r="P6371"/>
      <c r="Q6371"/>
      <c r="R6371"/>
      <c r="S6371"/>
      <c r="T6371"/>
      <c r="U6371"/>
      <c r="V6371"/>
      <c r="W6371"/>
    </row>
    <row r="6372" spans="1:23" ht="27" customHeight="1" thickBot="1" x14ac:dyDescent="0.3">
      <c r="A6372" s="98">
        <v>21541</v>
      </c>
      <c r="B6372" s="78">
        <v>6705</v>
      </c>
      <c r="C6372" s="79" t="s">
        <v>2372</v>
      </c>
      <c r="D6372" s="80">
        <v>43946.729166666664</v>
      </c>
      <c r="E6372" s="78" t="s">
        <v>39</v>
      </c>
      <c r="F6372" s="33">
        <v>43946.634027777778</v>
      </c>
      <c r="G6372" s="51">
        <f t="shared" si="842"/>
        <v>9.5138888886140194E-2</v>
      </c>
      <c r="H6372" s="31" t="str">
        <f t="shared" si="843"/>
        <v>ACCEPTABLE</v>
      </c>
      <c r="I6372" s="184"/>
      <c r="J6372" s="33">
        <v>43946.722916666666</v>
      </c>
      <c r="K6372" s="33">
        <v>43946.734027777777</v>
      </c>
      <c r="L6372" s="51">
        <f t="shared" si="844"/>
        <v>1.1111111110949423E-2</v>
      </c>
      <c r="M6372" s="31" t="str">
        <f t="shared" si="845"/>
        <v>TRUE</v>
      </c>
      <c r="N6372" s="31" t="s">
        <v>39</v>
      </c>
      <c r="O6372" s="29" t="s">
        <v>1609</v>
      </c>
      <c r="P6372"/>
      <c r="Q6372"/>
      <c r="R6372"/>
      <c r="S6372"/>
      <c r="T6372"/>
      <c r="U6372"/>
      <c r="V6372"/>
      <c r="W6372"/>
    </row>
    <row r="6373" spans="1:23" ht="27" customHeight="1" thickBot="1" x14ac:dyDescent="0.3">
      <c r="A6373" s="97">
        <v>21542</v>
      </c>
      <c r="B6373" s="74">
        <v>6706</v>
      </c>
      <c r="C6373" s="75" t="s">
        <v>2372</v>
      </c>
      <c r="D6373" s="76">
        <v>43946.944444444445</v>
      </c>
      <c r="E6373" s="75" t="s">
        <v>41</v>
      </c>
      <c r="F6373" s="33">
        <v>43946.634027777778</v>
      </c>
      <c r="G6373" s="51">
        <f t="shared" si="842"/>
        <v>0.31041666666715173</v>
      </c>
      <c r="H6373" s="31" t="str">
        <f t="shared" si="843"/>
        <v>ACCEPTABLE</v>
      </c>
      <c r="J6373" s="33">
        <v>43946.948611111111</v>
      </c>
      <c r="K6373" s="33">
        <v>43946.959722222222</v>
      </c>
      <c r="L6373" s="51">
        <f t="shared" si="844"/>
        <v>1.1111111110949423E-2</v>
      </c>
      <c r="M6373" s="31" t="str">
        <f t="shared" si="845"/>
        <v>TRUE</v>
      </c>
      <c r="N6373" s="31" t="s">
        <v>41</v>
      </c>
      <c r="O6373" s="29" t="s">
        <v>806</v>
      </c>
      <c r="P6373"/>
      <c r="Q6373"/>
      <c r="R6373"/>
      <c r="S6373"/>
      <c r="T6373"/>
      <c r="U6373"/>
      <c r="V6373"/>
      <c r="W6373"/>
    </row>
    <row r="6374" spans="1:23" ht="27" customHeight="1" thickBot="1" x14ac:dyDescent="0.3">
      <c r="A6374" s="97">
        <v>21542</v>
      </c>
      <c r="B6374" s="74">
        <v>6707</v>
      </c>
      <c r="C6374" s="75" t="s">
        <v>43</v>
      </c>
      <c r="D6374" s="76">
        <v>43946.979166666664</v>
      </c>
      <c r="E6374" s="74" t="s">
        <v>39</v>
      </c>
      <c r="F6374" s="33">
        <v>43946.634027777778</v>
      </c>
      <c r="G6374" s="51">
        <f t="shared" ref="G6374:G6391" si="846">IF(D6374="","",D6374-F6374)</f>
        <v>0.34513888888614019</v>
      </c>
      <c r="H6374" s="31" t="str">
        <f t="shared" ref="H6374:H6391" si="847">IF(D6374-F6374&lt;0,"TOO LATE",IF(G6374="","",IF(OR(DAY(D6374-F6374)&gt;1,AND(HOUR(D6374-F6374)&gt;HOUR("0:59"),(SIGN(D6374-F6374)=1))),"ACCEPTABLE","TOO LATE")))</f>
        <v>ACCEPTABLE</v>
      </c>
      <c r="J6374" s="33">
        <v>43946.979861111111</v>
      </c>
      <c r="K6374" s="33">
        <v>43946.988888888889</v>
      </c>
      <c r="L6374" s="51">
        <f t="shared" si="844"/>
        <v>9.0277777781011537E-3</v>
      </c>
      <c r="M6374" s="31" t="str">
        <f t="shared" si="845"/>
        <v>TRUE</v>
      </c>
      <c r="N6374" s="31" t="s">
        <v>39</v>
      </c>
      <c r="O6374" s="29" t="s">
        <v>398</v>
      </c>
      <c r="P6374"/>
      <c r="Q6374"/>
      <c r="R6374"/>
      <c r="S6374"/>
      <c r="T6374"/>
      <c r="U6374"/>
      <c r="V6374"/>
      <c r="W6374"/>
    </row>
    <row r="6375" spans="1:23" ht="27" customHeight="1" thickBot="1" x14ac:dyDescent="0.3">
      <c r="A6375" s="97">
        <v>21543</v>
      </c>
      <c r="B6375" s="74">
        <v>6708</v>
      </c>
      <c r="C6375" s="75" t="s">
        <v>2372</v>
      </c>
      <c r="D6375" s="76">
        <v>43947.027777777781</v>
      </c>
      <c r="E6375" s="75" t="s">
        <v>41</v>
      </c>
      <c r="F6375" s="33">
        <v>43946.634027777778</v>
      </c>
      <c r="G6375" s="51">
        <f t="shared" si="846"/>
        <v>0.39375000000291038</v>
      </c>
      <c r="H6375" s="31" t="str">
        <f t="shared" si="847"/>
        <v>ACCEPTABLE</v>
      </c>
      <c r="J6375" s="33">
        <v>43947.009027777778</v>
      </c>
      <c r="K6375" s="33">
        <v>43947.019444444442</v>
      </c>
      <c r="L6375" s="51">
        <f t="shared" si="844"/>
        <v>1.0416666664241347E-2</v>
      </c>
      <c r="M6375" s="31" t="str">
        <f t="shared" si="845"/>
        <v>TRUE</v>
      </c>
      <c r="N6375" s="31" t="s">
        <v>41</v>
      </c>
      <c r="O6375" s="29" t="s">
        <v>2764</v>
      </c>
      <c r="P6375"/>
      <c r="Q6375"/>
      <c r="R6375"/>
      <c r="S6375"/>
      <c r="T6375"/>
      <c r="U6375"/>
      <c r="V6375"/>
      <c r="W6375"/>
    </row>
    <row r="6376" spans="1:23" ht="27" customHeight="1" thickBot="1" x14ac:dyDescent="0.3">
      <c r="A6376" s="97">
        <v>21543</v>
      </c>
      <c r="B6376" s="74">
        <v>6709</v>
      </c>
      <c r="C6376" s="75" t="s">
        <v>43</v>
      </c>
      <c r="D6376" s="76">
        <v>43947.013888888891</v>
      </c>
      <c r="E6376" s="74" t="s">
        <v>39</v>
      </c>
      <c r="F6376" s="33">
        <v>43946.634027777778</v>
      </c>
      <c r="G6376" s="51">
        <f t="shared" si="846"/>
        <v>0.37986111111240461</v>
      </c>
      <c r="H6376" s="31" t="str">
        <f t="shared" si="847"/>
        <v>ACCEPTABLE</v>
      </c>
      <c r="J6376" s="33">
        <v>43947.061805555553</v>
      </c>
      <c r="K6376" s="33">
        <v>43947.070833333331</v>
      </c>
      <c r="L6376" s="51">
        <f t="shared" si="844"/>
        <v>9.0277777781011537E-3</v>
      </c>
      <c r="M6376" s="31" t="str">
        <f t="shared" si="845"/>
        <v>TRUE</v>
      </c>
      <c r="N6376" s="31" t="s">
        <v>39</v>
      </c>
      <c r="O6376" s="29" t="s">
        <v>2695</v>
      </c>
      <c r="P6376"/>
      <c r="Q6376"/>
      <c r="R6376"/>
      <c r="S6376"/>
      <c r="T6376"/>
      <c r="U6376"/>
      <c r="V6376"/>
      <c r="W6376"/>
    </row>
    <row r="6377" spans="1:23" ht="27" customHeight="1" thickBot="1" x14ac:dyDescent="0.3">
      <c r="A6377" s="98">
        <v>21540</v>
      </c>
      <c r="B6377" s="78">
        <v>6703</v>
      </c>
      <c r="C6377" s="79" t="s">
        <v>68</v>
      </c>
      <c r="D6377" s="80">
        <v>43947.715277777781</v>
      </c>
      <c r="E6377" s="79" t="s">
        <v>41</v>
      </c>
      <c r="F6377" s="33">
        <v>43947.625</v>
      </c>
      <c r="G6377" s="51">
        <f t="shared" si="846"/>
        <v>9.0277777781011537E-2</v>
      </c>
      <c r="H6377" s="31" t="str">
        <f t="shared" si="847"/>
        <v>ACCEPTABLE</v>
      </c>
      <c r="J6377" s="33">
        <v>43947.709722222222</v>
      </c>
      <c r="K6377" s="33">
        <v>43947.71875</v>
      </c>
      <c r="L6377" s="51">
        <f t="shared" si="844"/>
        <v>9.0277777781011537E-3</v>
      </c>
      <c r="M6377" s="31" t="str">
        <f t="shared" si="845"/>
        <v>TRUE</v>
      </c>
      <c r="N6377" s="31" t="s">
        <v>41</v>
      </c>
      <c r="O6377" s="29" t="s">
        <v>648</v>
      </c>
      <c r="P6377"/>
      <c r="Q6377"/>
      <c r="R6377"/>
      <c r="S6377"/>
      <c r="T6377"/>
      <c r="U6377"/>
      <c r="V6377"/>
      <c r="W6377"/>
    </row>
    <row r="6378" spans="1:23" ht="27" customHeight="1" thickBot="1" x14ac:dyDescent="0.3">
      <c r="A6378" s="98">
        <v>21541</v>
      </c>
      <c r="B6378" s="78">
        <v>6704</v>
      </c>
      <c r="C6378" s="79" t="s">
        <v>1997</v>
      </c>
      <c r="D6378" s="80">
        <v>43947.743055555555</v>
      </c>
      <c r="E6378" s="78" t="s">
        <v>39</v>
      </c>
      <c r="F6378" s="33">
        <v>43947.625</v>
      </c>
      <c r="G6378" s="51">
        <f t="shared" si="846"/>
        <v>0.11805555555474712</v>
      </c>
      <c r="H6378" s="31" t="str">
        <f t="shared" si="847"/>
        <v>ACCEPTABLE</v>
      </c>
      <c r="J6378" s="33">
        <v>43947.751388888886</v>
      </c>
      <c r="K6378" s="33">
        <v>43947.763888888891</v>
      </c>
      <c r="L6378" s="51">
        <f t="shared" si="844"/>
        <v>1.2500000004365575E-2</v>
      </c>
      <c r="M6378" s="31" t="str">
        <f t="shared" si="845"/>
        <v>TRUE</v>
      </c>
      <c r="N6378" s="31" t="s">
        <v>39</v>
      </c>
      <c r="O6378" s="29" t="s">
        <v>2765</v>
      </c>
      <c r="P6378"/>
      <c r="Q6378"/>
      <c r="R6378"/>
      <c r="S6378"/>
      <c r="T6378"/>
      <c r="U6378"/>
      <c r="V6378"/>
      <c r="W6378"/>
    </row>
    <row r="6379" spans="1:23" ht="27" customHeight="1" thickBot="1" x14ac:dyDescent="0.3">
      <c r="A6379" s="98">
        <v>21543</v>
      </c>
      <c r="B6379" s="78">
        <v>6708</v>
      </c>
      <c r="C6379" s="79" t="s">
        <v>43</v>
      </c>
      <c r="D6379" s="80">
        <v>43947.756944444445</v>
      </c>
      <c r="E6379" s="79" t="s">
        <v>41</v>
      </c>
      <c r="F6379" s="33">
        <v>43947.625</v>
      </c>
      <c r="G6379" s="51">
        <f t="shared" si="846"/>
        <v>0.13194444444525288</v>
      </c>
      <c r="H6379" s="31" t="str">
        <f t="shared" si="847"/>
        <v>ACCEPTABLE</v>
      </c>
      <c r="J6379" s="33">
        <v>43947.77847222222</v>
      </c>
      <c r="K6379" s="33">
        <v>43947.787499999999</v>
      </c>
      <c r="L6379" s="51">
        <f t="shared" si="844"/>
        <v>9.0277777781011537E-3</v>
      </c>
      <c r="M6379" s="31" t="str">
        <f t="shared" si="845"/>
        <v>TRUE</v>
      </c>
      <c r="N6379" s="31" t="s">
        <v>41</v>
      </c>
      <c r="O6379" s="29" t="s">
        <v>44</v>
      </c>
      <c r="P6379"/>
      <c r="Q6379"/>
      <c r="R6379"/>
      <c r="S6379"/>
      <c r="T6379"/>
      <c r="U6379"/>
      <c r="V6379"/>
      <c r="W6379"/>
    </row>
    <row r="6380" spans="1:23" ht="27" customHeight="1" thickBot="1" x14ac:dyDescent="0.3">
      <c r="A6380" s="97">
        <v>21543</v>
      </c>
      <c r="B6380" s="74">
        <v>6709</v>
      </c>
      <c r="C6380" s="75" t="s">
        <v>2372</v>
      </c>
      <c r="D6380" s="76">
        <v>43947.784722222219</v>
      </c>
      <c r="E6380" s="74" t="s">
        <v>39</v>
      </c>
      <c r="F6380" s="33">
        <v>43947.625</v>
      </c>
      <c r="G6380" s="51">
        <f t="shared" si="846"/>
        <v>0.15972222221898846</v>
      </c>
      <c r="H6380" s="31" t="str">
        <f t="shared" si="847"/>
        <v>ACCEPTABLE</v>
      </c>
      <c r="J6380" s="33">
        <v>43947.795138888891</v>
      </c>
      <c r="K6380" s="33">
        <v>43947.804861111108</v>
      </c>
      <c r="L6380" s="51">
        <f t="shared" si="844"/>
        <v>9.7222222175332718E-3</v>
      </c>
      <c r="M6380" s="31" t="str">
        <f t="shared" si="845"/>
        <v>TRUE</v>
      </c>
      <c r="N6380" s="31" t="s">
        <v>39</v>
      </c>
      <c r="O6380" s="29" t="s">
        <v>2766</v>
      </c>
      <c r="P6380"/>
      <c r="Q6380"/>
      <c r="R6380"/>
      <c r="S6380"/>
      <c r="T6380"/>
      <c r="U6380"/>
      <c r="V6380"/>
      <c r="W6380"/>
    </row>
    <row r="6381" spans="1:23" ht="27" customHeight="1" thickBot="1" x14ac:dyDescent="0.3">
      <c r="A6381" s="98">
        <v>21544</v>
      </c>
      <c r="B6381" s="78">
        <v>6706</v>
      </c>
      <c r="C6381" s="79" t="s">
        <v>2372</v>
      </c>
      <c r="D6381" s="80">
        <v>43948.371527777781</v>
      </c>
      <c r="E6381" s="79" t="s">
        <v>41</v>
      </c>
      <c r="F6381" s="33">
        <v>43948.238194444442</v>
      </c>
      <c r="G6381" s="51">
        <f t="shared" si="846"/>
        <v>0.13333333333866904</v>
      </c>
      <c r="H6381" s="31" t="str">
        <f t="shared" si="847"/>
        <v>ACCEPTABLE</v>
      </c>
      <c r="J6381" s="33">
        <v>43948.361111111109</v>
      </c>
      <c r="K6381" s="33">
        <v>43948.371527777781</v>
      </c>
      <c r="L6381" s="51">
        <f t="shared" si="844"/>
        <v>1.0416666671517305E-2</v>
      </c>
      <c r="M6381" s="31" t="str">
        <f t="shared" si="845"/>
        <v>TRUE</v>
      </c>
      <c r="N6381" s="31" t="s">
        <v>41</v>
      </c>
      <c r="O6381" s="29" t="s">
        <v>1976</v>
      </c>
      <c r="P6381"/>
      <c r="Q6381"/>
      <c r="R6381"/>
      <c r="S6381"/>
      <c r="T6381"/>
      <c r="U6381"/>
      <c r="V6381"/>
      <c r="W6381"/>
    </row>
    <row r="6382" spans="1:23" ht="27" customHeight="1" thickBot="1" x14ac:dyDescent="0.3">
      <c r="A6382" s="98">
        <v>21544</v>
      </c>
      <c r="B6382" s="78">
        <v>6707</v>
      </c>
      <c r="C6382" s="79" t="s">
        <v>2372</v>
      </c>
      <c r="D6382" s="80">
        <v>43948.392361111109</v>
      </c>
      <c r="E6382" s="78" t="s">
        <v>39</v>
      </c>
      <c r="F6382" s="33">
        <v>43948.238194444442</v>
      </c>
      <c r="G6382" s="51">
        <f t="shared" si="846"/>
        <v>0.15416666666715173</v>
      </c>
      <c r="H6382" s="31" t="str">
        <f t="shared" si="847"/>
        <v>ACCEPTABLE</v>
      </c>
      <c r="J6382" s="33">
        <v>43948.387499999997</v>
      </c>
      <c r="K6382" s="33">
        <v>43948.399305555555</v>
      </c>
      <c r="L6382" s="51">
        <f t="shared" si="844"/>
        <v>1.1805555557657499E-2</v>
      </c>
      <c r="M6382" s="31" t="str">
        <f t="shared" si="845"/>
        <v>TRUE</v>
      </c>
      <c r="N6382" s="31" t="s">
        <v>39</v>
      </c>
      <c r="O6382" s="29" t="s">
        <v>2767</v>
      </c>
      <c r="P6382"/>
      <c r="Q6382"/>
      <c r="R6382"/>
      <c r="S6382"/>
      <c r="T6382"/>
      <c r="U6382"/>
      <c r="V6382"/>
      <c r="W6382"/>
    </row>
    <row r="6383" spans="1:23" ht="27" customHeight="1" thickBot="1" x14ac:dyDescent="0.3">
      <c r="A6383" s="97">
        <v>21543</v>
      </c>
      <c r="B6383" s="74">
        <v>6709</v>
      </c>
      <c r="C6383" s="75" t="s">
        <v>43</v>
      </c>
      <c r="D6383" s="76">
        <v>43948.819444444445</v>
      </c>
      <c r="E6383" s="75" t="s">
        <v>41</v>
      </c>
      <c r="F6383" s="33">
        <v>43948.760416666664</v>
      </c>
      <c r="G6383" s="51">
        <f t="shared" si="846"/>
        <v>5.9027777781011537E-2</v>
      </c>
      <c r="H6383" s="31" t="str">
        <f t="shared" si="847"/>
        <v>ACCEPTABLE</v>
      </c>
      <c r="J6383" s="33">
        <v>43948.818749999999</v>
      </c>
      <c r="K6383" s="33">
        <v>43948.82708333333</v>
      </c>
      <c r="L6383" s="51">
        <f t="shared" si="844"/>
        <v>8.333333331393078E-3</v>
      </c>
      <c r="M6383" s="31" t="str">
        <f t="shared" si="845"/>
        <v>TRUE</v>
      </c>
      <c r="N6383" s="31" t="s">
        <v>41</v>
      </c>
      <c r="O6383" s="29" t="s">
        <v>44</v>
      </c>
      <c r="P6383"/>
      <c r="Q6383"/>
      <c r="R6383"/>
      <c r="S6383"/>
      <c r="T6383"/>
      <c r="U6383"/>
      <c r="V6383"/>
      <c r="W6383"/>
    </row>
    <row r="6384" spans="1:23" ht="27" customHeight="1" thickBot="1" x14ac:dyDescent="0.3">
      <c r="A6384" s="97">
        <v>21543</v>
      </c>
      <c r="B6384" s="74">
        <v>6709</v>
      </c>
      <c r="C6384" s="75" t="s">
        <v>2372</v>
      </c>
      <c r="D6384" s="76">
        <v>43948.847222222219</v>
      </c>
      <c r="E6384" s="74" t="s">
        <v>39</v>
      </c>
      <c r="F6384" s="33">
        <v>43948.760416666664</v>
      </c>
      <c r="G6384" s="51">
        <f t="shared" si="846"/>
        <v>8.6805555554747116E-2</v>
      </c>
      <c r="H6384" s="31" t="str">
        <f t="shared" si="847"/>
        <v>ACCEPTABLE</v>
      </c>
      <c r="J6384" s="33">
        <v>43948.840277777781</v>
      </c>
      <c r="K6384" s="33">
        <v>43948.850694444445</v>
      </c>
      <c r="L6384" s="51">
        <f t="shared" si="844"/>
        <v>1.0416666664241347E-2</v>
      </c>
      <c r="M6384" s="31" t="str">
        <f t="shared" si="845"/>
        <v>TRUE</v>
      </c>
      <c r="N6384" s="31" t="s">
        <v>39</v>
      </c>
      <c r="O6384" s="29" t="s">
        <v>2768</v>
      </c>
      <c r="P6384"/>
      <c r="Q6384"/>
      <c r="R6384"/>
      <c r="S6384"/>
      <c r="T6384"/>
      <c r="U6384"/>
      <c r="V6384"/>
      <c r="W6384"/>
    </row>
    <row r="6385" spans="1:23" ht="27" customHeight="1" thickBot="1" x14ac:dyDescent="0.3">
      <c r="A6385" s="98">
        <v>21542</v>
      </c>
      <c r="B6385" s="78">
        <v>6712</v>
      </c>
      <c r="C6385" s="79" t="s">
        <v>98</v>
      </c>
      <c r="D6385" s="80">
        <v>43951.302083333336</v>
      </c>
      <c r="E6385" s="78" t="s">
        <v>41</v>
      </c>
      <c r="F6385" s="33">
        <v>43951.279861111114</v>
      </c>
      <c r="G6385" s="51">
        <f t="shared" si="846"/>
        <v>2.2222222221898846E-2</v>
      </c>
      <c r="H6385" s="31" t="str">
        <f t="shared" si="847"/>
        <v>TOO LATE</v>
      </c>
      <c r="J6385" s="33">
        <v>43951.284722222219</v>
      </c>
      <c r="K6385" s="33">
        <v>43951.293055555558</v>
      </c>
      <c r="L6385" s="51">
        <f t="shared" si="844"/>
        <v>8.3333333386690356E-3</v>
      </c>
      <c r="M6385" s="31" t="str">
        <f t="shared" si="845"/>
        <v>TRUE</v>
      </c>
      <c r="N6385" s="31" t="s">
        <v>41</v>
      </c>
      <c r="O6385" s="29" t="s">
        <v>971</v>
      </c>
      <c r="P6385"/>
      <c r="Q6385"/>
      <c r="R6385"/>
      <c r="S6385"/>
      <c r="T6385"/>
      <c r="U6385"/>
      <c r="V6385"/>
      <c r="W6385"/>
    </row>
    <row r="6386" spans="1:23" ht="27" customHeight="1" thickBot="1" x14ac:dyDescent="0.3">
      <c r="A6386" s="98">
        <v>21542</v>
      </c>
      <c r="B6386" s="78">
        <v>6713</v>
      </c>
      <c r="C6386" s="79" t="s">
        <v>98</v>
      </c>
      <c r="D6386" s="80">
        <v>43951.694444444445</v>
      </c>
      <c r="E6386" s="78" t="s">
        <v>41</v>
      </c>
      <c r="F6386" s="33">
        <v>43951.616666666669</v>
      </c>
      <c r="G6386" s="51">
        <f t="shared" si="846"/>
        <v>7.7777777776645962E-2</v>
      </c>
      <c r="H6386" s="31" t="str">
        <f t="shared" si="847"/>
        <v>ACCEPTABLE</v>
      </c>
      <c r="J6386" s="33">
        <v>43951.688194444447</v>
      </c>
      <c r="K6386" s="33">
        <v>43951.697222222225</v>
      </c>
      <c r="L6386" s="51">
        <f t="shared" si="844"/>
        <v>9.0277777781011537E-3</v>
      </c>
      <c r="M6386" s="31" t="str">
        <f t="shared" si="845"/>
        <v>TRUE</v>
      </c>
      <c r="N6386" s="31" t="s">
        <v>41</v>
      </c>
      <c r="O6386" s="29" t="s">
        <v>44</v>
      </c>
      <c r="P6386"/>
      <c r="Q6386"/>
      <c r="R6386"/>
      <c r="S6386"/>
      <c r="T6386"/>
      <c r="U6386"/>
      <c r="V6386"/>
      <c r="W6386"/>
    </row>
    <row r="6387" spans="1:23" ht="27" customHeight="1" thickBot="1" x14ac:dyDescent="0.3">
      <c r="A6387" s="98">
        <v>21542</v>
      </c>
      <c r="B6387" s="78">
        <v>6714</v>
      </c>
      <c r="C6387" s="79" t="s">
        <v>2314</v>
      </c>
      <c r="D6387" s="80">
        <v>43951.722222222219</v>
      </c>
      <c r="E6387" s="78" t="s">
        <v>39</v>
      </c>
      <c r="F6387" s="33">
        <v>43951.616666666669</v>
      </c>
      <c r="G6387" s="51">
        <f t="shared" si="846"/>
        <v>0.10555555555038154</v>
      </c>
      <c r="H6387" s="31" t="str">
        <f t="shared" si="847"/>
        <v>ACCEPTABLE</v>
      </c>
      <c r="J6387" s="33">
        <v>43951.717361111114</v>
      </c>
      <c r="K6387" s="33">
        <v>43951.727083333331</v>
      </c>
      <c r="L6387" s="51">
        <f t="shared" si="844"/>
        <v>9.7222222175332718E-3</v>
      </c>
      <c r="M6387" s="31" t="str">
        <f t="shared" si="845"/>
        <v>TRUE</v>
      </c>
      <c r="N6387" s="31" t="s">
        <v>39</v>
      </c>
      <c r="O6387" s="29" t="s">
        <v>1092</v>
      </c>
      <c r="P6387"/>
      <c r="Q6387"/>
      <c r="R6387"/>
      <c r="S6387"/>
      <c r="T6387"/>
      <c r="U6387"/>
      <c r="V6387"/>
      <c r="W6387"/>
    </row>
    <row r="6388" spans="1:23" ht="27" customHeight="1" thickBot="1" x14ac:dyDescent="0.3">
      <c r="A6388" s="98">
        <v>21546</v>
      </c>
      <c r="B6388" s="78">
        <v>6715</v>
      </c>
      <c r="C6388" s="79" t="s">
        <v>1997</v>
      </c>
      <c r="D6388" s="80">
        <v>43951.756944444445</v>
      </c>
      <c r="E6388" s="78" t="s">
        <v>41</v>
      </c>
      <c r="F6388" s="33">
        <v>43951.616666666669</v>
      </c>
      <c r="G6388" s="51">
        <f t="shared" si="846"/>
        <v>0.14027777777664596</v>
      </c>
      <c r="H6388" s="31" t="str">
        <f t="shared" si="847"/>
        <v>ACCEPTABLE</v>
      </c>
      <c r="J6388" s="33">
        <v>43951.761805555558</v>
      </c>
      <c r="K6388" s="33">
        <v>43951.773611111108</v>
      </c>
      <c r="L6388" s="51">
        <f t="shared" si="844"/>
        <v>1.1805555550381541E-2</v>
      </c>
      <c r="M6388" s="31" t="str">
        <f t="shared" si="845"/>
        <v>TRUE</v>
      </c>
      <c r="N6388" s="31" t="s">
        <v>41</v>
      </c>
      <c r="O6388" s="29" t="s">
        <v>881</v>
      </c>
      <c r="P6388"/>
      <c r="Q6388"/>
      <c r="R6388"/>
      <c r="S6388"/>
      <c r="T6388"/>
      <c r="U6388"/>
      <c r="V6388"/>
      <c r="W6388"/>
    </row>
    <row r="6389" spans="1:23" ht="27" customHeight="1" thickBot="1" x14ac:dyDescent="0.3">
      <c r="A6389" s="97">
        <v>21546</v>
      </c>
      <c r="B6389" s="74">
        <v>6716</v>
      </c>
      <c r="C6389" s="75" t="s">
        <v>51</v>
      </c>
      <c r="D6389" s="76">
        <v>43951.784722222219</v>
      </c>
      <c r="E6389" s="74" t="s">
        <v>39</v>
      </c>
      <c r="F6389" s="33">
        <v>43951.616666666669</v>
      </c>
      <c r="G6389" s="51">
        <f t="shared" si="846"/>
        <v>0.16805555555038154</v>
      </c>
      <c r="H6389" s="31" t="str">
        <f t="shared" si="847"/>
        <v>ACCEPTABLE</v>
      </c>
      <c r="J6389" s="33">
        <v>43951.798611111109</v>
      </c>
      <c r="K6389" s="33">
        <v>43951.807638888888</v>
      </c>
      <c r="L6389" s="51">
        <f t="shared" si="844"/>
        <v>9.0277777781011537E-3</v>
      </c>
      <c r="M6389" s="31" t="str">
        <f t="shared" si="845"/>
        <v>TRUE</v>
      </c>
      <c r="N6389" s="31" t="s">
        <v>39</v>
      </c>
      <c r="O6389" s="29" t="s">
        <v>542</v>
      </c>
      <c r="P6389"/>
      <c r="Q6389"/>
      <c r="R6389"/>
      <c r="S6389"/>
      <c r="T6389"/>
      <c r="U6389"/>
      <c r="V6389"/>
      <c r="W6389"/>
    </row>
    <row r="6390" spans="1:23" ht="27" customHeight="1" thickBot="1" x14ac:dyDescent="0.3">
      <c r="A6390" s="97">
        <v>21547</v>
      </c>
      <c r="B6390" s="74">
        <v>6717</v>
      </c>
      <c r="C6390" s="75" t="s">
        <v>2372</v>
      </c>
      <c r="D6390" s="76">
        <v>43952.423611111109</v>
      </c>
      <c r="E6390" s="74" t="s">
        <v>41</v>
      </c>
      <c r="F6390" s="33">
        <v>43952.268055555556</v>
      </c>
      <c r="G6390" s="51">
        <f t="shared" si="846"/>
        <v>0.15555555555329192</v>
      </c>
      <c r="H6390" s="31" t="str">
        <f t="shared" si="847"/>
        <v>ACCEPTABLE</v>
      </c>
      <c r="J6390" s="33">
        <v>43952.40347222222</v>
      </c>
      <c r="K6390" s="33">
        <v>43952.414583333331</v>
      </c>
      <c r="L6390" s="51">
        <f t="shared" si="844"/>
        <v>1.1111111110949423E-2</v>
      </c>
      <c r="M6390" s="31" t="str">
        <f t="shared" si="845"/>
        <v>TRUE</v>
      </c>
      <c r="N6390" s="31" t="s">
        <v>41</v>
      </c>
      <c r="O6390" s="29" t="s">
        <v>2055</v>
      </c>
      <c r="P6390"/>
      <c r="Q6390"/>
      <c r="R6390"/>
      <c r="S6390"/>
      <c r="T6390"/>
      <c r="U6390"/>
      <c r="V6390"/>
      <c r="W6390"/>
    </row>
    <row r="6391" spans="1:23" ht="27" customHeight="1" thickBot="1" x14ac:dyDescent="0.3">
      <c r="A6391" s="97">
        <v>21547</v>
      </c>
      <c r="B6391" s="74">
        <v>6718</v>
      </c>
      <c r="C6391" s="75" t="s">
        <v>2372</v>
      </c>
      <c r="D6391" s="76">
        <v>43952.444444444445</v>
      </c>
      <c r="E6391" s="74" t="s">
        <v>39</v>
      </c>
      <c r="F6391" s="33">
        <v>43952.268055555556</v>
      </c>
      <c r="G6391" s="51">
        <f t="shared" si="846"/>
        <v>0.17638888888905058</v>
      </c>
      <c r="H6391" s="31" t="str">
        <f t="shared" si="847"/>
        <v>ACCEPTABLE</v>
      </c>
      <c r="J6391" s="33">
        <v>43952.425694444442</v>
      </c>
      <c r="K6391" s="33">
        <v>43952.438194444447</v>
      </c>
      <c r="L6391" s="51">
        <f t="shared" si="844"/>
        <v>1.2500000004365575E-2</v>
      </c>
      <c r="M6391" s="31" t="str">
        <f t="shared" si="845"/>
        <v>TRUE</v>
      </c>
      <c r="N6391" s="31" t="s">
        <v>39</v>
      </c>
      <c r="O6391" s="29" t="s">
        <v>2055</v>
      </c>
      <c r="P6391"/>
      <c r="Q6391"/>
      <c r="R6391"/>
      <c r="S6391"/>
      <c r="T6391"/>
      <c r="U6391"/>
      <c r="V6391"/>
      <c r="W6391"/>
    </row>
    <row r="6392" spans="1:23" ht="27" customHeight="1" thickBot="1" x14ac:dyDescent="0.3">
      <c r="A6392" s="98">
        <v>21546</v>
      </c>
      <c r="B6392" s="78">
        <v>6719</v>
      </c>
      <c r="C6392" s="79" t="s">
        <v>68</v>
      </c>
      <c r="D6392" s="80">
        <v>43953.361111111109</v>
      </c>
      <c r="E6392" s="78" t="s">
        <v>41</v>
      </c>
      <c r="F6392" s="33">
        <v>43953.270833333336</v>
      </c>
      <c r="G6392" s="51">
        <f t="shared" ref="G6392:G6436" si="848">IF(D6392="","",D6392-F6392)</f>
        <v>9.0277777773735579E-2</v>
      </c>
      <c r="H6392" s="31" t="str">
        <f t="shared" ref="H6392:H6436" si="849">IF(D6392-F6392&lt;0,"TOO LATE",IF(G6392="","",IF(OR(DAY(D6392-F6392)&gt;1,AND(HOUR(D6392-F6392)&gt;HOUR("0:59"),(SIGN(D6392-F6392)=1))),"ACCEPTABLE","TOO LATE")))</f>
        <v>ACCEPTABLE</v>
      </c>
      <c r="J6392" s="33">
        <v>43953.375694444447</v>
      </c>
      <c r="K6392" s="33">
        <v>43953.385416666664</v>
      </c>
      <c r="L6392" s="51">
        <f t="shared" ref="L6392:L6436" si="850">IF(OR(K6392="",J6392=""), "Incomplete Data", K6392-J6392)</f>
        <v>9.7222222175332718E-3</v>
      </c>
      <c r="M6392" s="31" t="str">
        <f t="shared" ref="M6392:M6436" si="851">_xlfn.IFS(OR(J6392=0,K6392=0,L6392=""), "Incomplete Data", OR(L6392&gt;$M$5,L6392&lt;-$M$5),"FALSE",  OR(L6392&lt;=$M$5,L6392&gt;-$M$5), "TRUE")</f>
        <v>TRUE</v>
      </c>
      <c r="N6392" s="31" t="s">
        <v>41</v>
      </c>
      <c r="O6392" s="29" t="s">
        <v>446</v>
      </c>
      <c r="P6392"/>
      <c r="Q6392"/>
      <c r="R6392"/>
      <c r="S6392"/>
      <c r="T6392"/>
      <c r="U6392"/>
      <c r="V6392"/>
      <c r="W6392"/>
    </row>
    <row r="6393" spans="1:23" ht="27" customHeight="1" thickBot="1" x14ac:dyDescent="0.3">
      <c r="A6393" s="98">
        <v>21546</v>
      </c>
      <c r="B6393" s="78">
        <v>6720</v>
      </c>
      <c r="C6393" s="79" t="s">
        <v>1997</v>
      </c>
      <c r="D6393" s="80">
        <v>43953.385416666664</v>
      </c>
      <c r="E6393" s="78" t="s">
        <v>39</v>
      </c>
      <c r="F6393" s="33">
        <v>43953.270833333336</v>
      </c>
      <c r="G6393" s="51">
        <f t="shared" si="848"/>
        <v>0.11458333332848269</v>
      </c>
      <c r="H6393" s="31" t="str">
        <f t="shared" si="849"/>
        <v>ACCEPTABLE</v>
      </c>
      <c r="J6393" s="33">
        <v>43953.399305555555</v>
      </c>
      <c r="K6393" s="33">
        <v>43953.410416666666</v>
      </c>
      <c r="L6393" s="51">
        <f t="shared" si="850"/>
        <v>1.1111111110949423E-2</v>
      </c>
      <c r="M6393" s="31" t="str">
        <f t="shared" si="851"/>
        <v>TRUE</v>
      </c>
      <c r="N6393" s="31" t="s">
        <v>39</v>
      </c>
      <c r="O6393" s="29" t="s">
        <v>994</v>
      </c>
      <c r="P6393"/>
      <c r="Q6393"/>
      <c r="R6393"/>
      <c r="S6393"/>
      <c r="T6393"/>
      <c r="U6393"/>
      <c r="V6393"/>
      <c r="W6393"/>
    </row>
    <row r="6394" spans="1:23" ht="27" customHeight="1" thickBot="1" x14ac:dyDescent="0.3">
      <c r="A6394" s="97">
        <v>21548</v>
      </c>
      <c r="B6394" s="74">
        <v>6721</v>
      </c>
      <c r="C6394" s="75" t="s">
        <v>2314</v>
      </c>
      <c r="D6394" s="76">
        <v>43953.819444444445</v>
      </c>
      <c r="E6394" s="74" t="s">
        <v>41</v>
      </c>
      <c r="F6394" s="33">
        <v>43953.731249999997</v>
      </c>
      <c r="G6394" s="51">
        <f t="shared" si="848"/>
        <v>8.8194444448163267E-2</v>
      </c>
      <c r="H6394" s="31" t="str">
        <f t="shared" si="849"/>
        <v>ACCEPTABLE</v>
      </c>
      <c r="J6394" s="33">
        <v>43953.789583333331</v>
      </c>
      <c r="K6394" s="33">
        <v>43953.800694444442</v>
      </c>
      <c r="L6394" s="51">
        <f t="shared" si="850"/>
        <v>1.1111111110949423E-2</v>
      </c>
      <c r="M6394" s="31" t="str">
        <f t="shared" si="851"/>
        <v>TRUE</v>
      </c>
      <c r="N6394" s="31" t="s">
        <v>41</v>
      </c>
      <c r="O6394" s="29" t="s">
        <v>826</v>
      </c>
      <c r="P6394"/>
      <c r="Q6394"/>
      <c r="R6394"/>
      <c r="S6394"/>
      <c r="T6394"/>
      <c r="U6394"/>
      <c r="V6394"/>
      <c r="W6394"/>
    </row>
    <row r="6395" spans="1:23" ht="27" customHeight="1" thickBot="1" x14ac:dyDescent="0.3">
      <c r="A6395" s="97">
        <v>21548</v>
      </c>
      <c r="B6395" s="74">
        <v>6722</v>
      </c>
      <c r="C6395" s="75" t="s">
        <v>43</v>
      </c>
      <c r="D6395" s="76">
        <v>43953.847222222219</v>
      </c>
      <c r="E6395" s="74" t="s">
        <v>39</v>
      </c>
      <c r="F6395" s="33">
        <v>43953.731249999997</v>
      </c>
      <c r="G6395" s="51">
        <f t="shared" si="848"/>
        <v>0.11597222222189885</v>
      </c>
      <c r="H6395" s="31" t="str">
        <f t="shared" si="849"/>
        <v>ACCEPTABLE</v>
      </c>
      <c r="J6395" s="33">
        <v>43953.835416666669</v>
      </c>
      <c r="K6395" s="33">
        <v>43953.844444444447</v>
      </c>
      <c r="L6395" s="51">
        <f t="shared" si="850"/>
        <v>9.0277777781011537E-3</v>
      </c>
      <c r="M6395" s="31" t="str">
        <f t="shared" si="851"/>
        <v>TRUE</v>
      </c>
      <c r="N6395" s="31" t="s">
        <v>39</v>
      </c>
      <c r="O6395" s="29" t="s">
        <v>398</v>
      </c>
      <c r="P6395"/>
      <c r="Q6395"/>
      <c r="R6395"/>
      <c r="S6395"/>
      <c r="T6395"/>
      <c r="U6395"/>
      <c r="V6395"/>
      <c r="W6395"/>
    </row>
    <row r="6396" spans="1:23" ht="27" customHeight="1" thickBot="1" x14ac:dyDescent="0.3">
      <c r="A6396" s="98">
        <v>21549</v>
      </c>
      <c r="B6396" s="78">
        <v>6723</v>
      </c>
      <c r="C6396" s="79" t="s">
        <v>2372</v>
      </c>
      <c r="D6396" s="80">
        <v>43954.319444444445</v>
      </c>
      <c r="E6396" s="78" t="s">
        <v>41</v>
      </c>
      <c r="F6396" s="33">
        <v>43954.23541666667</v>
      </c>
      <c r="G6396" s="51">
        <f t="shared" si="848"/>
        <v>8.4027777775190771E-2</v>
      </c>
      <c r="H6396" s="31" t="str">
        <f t="shared" si="849"/>
        <v>ACCEPTABLE</v>
      </c>
      <c r="J6396" s="33">
        <v>43954.324305555558</v>
      </c>
      <c r="K6396" s="33">
        <v>43954.334027777775</v>
      </c>
      <c r="L6396" s="51">
        <f t="shared" si="850"/>
        <v>9.7222222175332718E-3</v>
      </c>
      <c r="M6396" s="31" t="str">
        <f t="shared" si="851"/>
        <v>TRUE</v>
      </c>
      <c r="N6396" s="31" t="s">
        <v>41</v>
      </c>
      <c r="O6396" s="29" t="s">
        <v>2769</v>
      </c>
      <c r="P6396"/>
      <c r="Q6396"/>
      <c r="R6396"/>
      <c r="S6396"/>
      <c r="T6396"/>
      <c r="U6396"/>
      <c r="V6396"/>
      <c r="W6396"/>
    </row>
    <row r="6397" spans="1:23" ht="27" customHeight="1" thickBot="1" x14ac:dyDescent="0.3">
      <c r="A6397" s="98">
        <v>21550</v>
      </c>
      <c r="B6397" s="78">
        <v>6724</v>
      </c>
      <c r="C6397" s="79" t="s">
        <v>2770</v>
      </c>
      <c r="D6397" s="80">
        <v>43954.361111111109</v>
      </c>
      <c r="E6397" s="78" t="s">
        <v>2341</v>
      </c>
      <c r="F6397" s="33">
        <v>43954.23541666667</v>
      </c>
      <c r="G6397" s="51">
        <f t="shared" si="848"/>
        <v>0.12569444443943212</v>
      </c>
      <c r="H6397" s="31" t="str">
        <f t="shared" si="849"/>
        <v>ACCEPTABLE</v>
      </c>
      <c r="I6397" s="184" t="s">
        <v>2771</v>
      </c>
      <c r="J6397" s="33">
        <v>43954.382638888892</v>
      </c>
      <c r="K6397" s="33">
        <v>43954.393055555556</v>
      </c>
      <c r="L6397" s="51">
        <f t="shared" si="850"/>
        <v>1.0416666664241347E-2</v>
      </c>
      <c r="M6397" s="31" t="str">
        <f t="shared" si="851"/>
        <v>TRUE</v>
      </c>
      <c r="N6397" s="31" t="s">
        <v>41</v>
      </c>
      <c r="O6397" s="29" t="s">
        <v>2772</v>
      </c>
      <c r="P6397"/>
      <c r="Q6397"/>
      <c r="R6397"/>
      <c r="S6397"/>
      <c r="T6397"/>
      <c r="U6397"/>
      <c r="V6397"/>
      <c r="W6397"/>
    </row>
    <row r="6398" spans="1:23" ht="27" customHeight="1" thickBot="1" x14ac:dyDescent="0.3">
      <c r="A6398" s="98">
        <v>21548</v>
      </c>
      <c r="B6398" s="78">
        <v>6725</v>
      </c>
      <c r="C6398" s="79" t="s">
        <v>2773</v>
      </c>
      <c r="D6398" s="80">
        <v>43954.385416666664</v>
      </c>
      <c r="E6398" s="78" t="s">
        <v>2152</v>
      </c>
      <c r="F6398" s="33">
        <v>43954.23541666667</v>
      </c>
      <c r="G6398" s="51">
        <f t="shared" si="848"/>
        <v>0.14999999999417923</v>
      </c>
      <c r="H6398" s="31" t="str">
        <f t="shared" si="849"/>
        <v>ACCEPTABLE</v>
      </c>
      <c r="I6398" s="184" t="s">
        <v>2774</v>
      </c>
      <c r="J6398" s="33">
        <v>43954.400694444441</v>
      </c>
      <c r="K6398" s="33">
        <v>43954.412499999999</v>
      </c>
      <c r="L6398" s="51">
        <f t="shared" si="850"/>
        <v>1.1805555557657499E-2</v>
      </c>
      <c r="M6398" s="31" t="str">
        <f t="shared" si="851"/>
        <v>TRUE</v>
      </c>
      <c r="N6398" s="31" t="s">
        <v>39</v>
      </c>
      <c r="O6398" s="29" t="s">
        <v>2772</v>
      </c>
      <c r="P6398"/>
      <c r="Q6398"/>
      <c r="R6398"/>
      <c r="S6398"/>
      <c r="T6398"/>
      <c r="U6398"/>
      <c r="V6398"/>
      <c r="W6398"/>
    </row>
    <row r="6399" spans="1:23" ht="27" customHeight="1" thickBot="1" x14ac:dyDescent="0.3">
      <c r="A6399" s="97">
        <v>21548</v>
      </c>
      <c r="B6399" s="74">
        <v>6726</v>
      </c>
      <c r="C6399" s="75" t="s">
        <v>2314</v>
      </c>
      <c r="D6399" s="76">
        <v>43954.409722222219</v>
      </c>
      <c r="E6399" s="74" t="s">
        <v>39</v>
      </c>
      <c r="F6399" s="33">
        <v>43954.23541666667</v>
      </c>
      <c r="G6399" s="51">
        <f t="shared" si="848"/>
        <v>0.17430555554892635</v>
      </c>
      <c r="H6399" s="31" t="str">
        <f t="shared" si="849"/>
        <v>ACCEPTABLE</v>
      </c>
      <c r="J6399" s="33">
        <v>43954.439583333333</v>
      </c>
      <c r="K6399" s="33">
        <v>43954.449305555558</v>
      </c>
      <c r="L6399" s="51">
        <f t="shared" si="850"/>
        <v>9.7222222248092294E-3</v>
      </c>
      <c r="M6399" s="31" t="str">
        <f t="shared" si="851"/>
        <v>TRUE</v>
      </c>
      <c r="N6399" s="31" t="s">
        <v>39</v>
      </c>
      <c r="O6399" s="29" t="s">
        <v>349</v>
      </c>
      <c r="P6399"/>
      <c r="Q6399"/>
      <c r="R6399"/>
      <c r="S6399"/>
      <c r="T6399"/>
      <c r="U6399"/>
      <c r="V6399"/>
      <c r="W6399"/>
    </row>
    <row r="6400" spans="1:23" ht="27" customHeight="1" thickBot="1" x14ac:dyDescent="0.3">
      <c r="A6400" s="97">
        <v>21551</v>
      </c>
      <c r="B6400" s="74">
        <v>6727</v>
      </c>
      <c r="C6400" s="75" t="s">
        <v>2314</v>
      </c>
      <c r="D6400" s="76">
        <v>43954.819444444445</v>
      </c>
      <c r="E6400" s="74" t="s">
        <v>41</v>
      </c>
      <c r="F6400" s="33">
        <v>43954.717361111114</v>
      </c>
      <c r="G6400" s="51">
        <f t="shared" si="848"/>
        <v>0.10208333333139308</v>
      </c>
      <c r="H6400" s="31" t="str">
        <f t="shared" si="849"/>
        <v>ACCEPTABLE</v>
      </c>
      <c r="J6400" s="33">
        <v>43954.800694444442</v>
      </c>
      <c r="K6400" s="33">
        <v>43954.80972222222</v>
      </c>
      <c r="L6400" s="51">
        <f t="shared" si="850"/>
        <v>9.0277777781011537E-3</v>
      </c>
      <c r="M6400" s="31" t="str">
        <f t="shared" si="851"/>
        <v>TRUE</v>
      </c>
      <c r="N6400" s="31" t="s">
        <v>41</v>
      </c>
      <c r="O6400" s="29" t="s">
        <v>2775</v>
      </c>
      <c r="P6400"/>
      <c r="Q6400"/>
      <c r="R6400"/>
      <c r="S6400"/>
      <c r="T6400"/>
      <c r="U6400"/>
      <c r="V6400"/>
      <c r="W6400"/>
    </row>
    <row r="6401" spans="1:23" ht="27" customHeight="1" thickBot="1" x14ac:dyDescent="0.3">
      <c r="A6401" s="97">
        <v>21551</v>
      </c>
      <c r="B6401" s="74">
        <v>6728</v>
      </c>
      <c r="C6401" s="75" t="s">
        <v>98</v>
      </c>
      <c r="D6401" s="76">
        <v>43954.854166666664</v>
      </c>
      <c r="E6401" s="74" t="s">
        <v>39</v>
      </c>
      <c r="F6401" s="33">
        <v>43954.717361111114</v>
      </c>
      <c r="G6401" s="51">
        <f t="shared" si="848"/>
        <v>0.13680555555038154</v>
      </c>
      <c r="H6401" s="31" t="str">
        <f t="shared" si="849"/>
        <v>ACCEPTABLE</v>
      </c>
      <c r="J6401" s="33">
        <v>43954.828472222223</v>
      </c>
      <c r="K6401" s="33">
        <v>43954.839583333334</v>
      </c>
      <c r="L6401" s="51">
        <f t="shared" si="850"/>
        <v>1.1111111110949423E-2</v>
      </c>
      <c r="M6401" s="31" t="str">
        <f t="shared" si="851"/>
        <v>TRUE</v>
      </c>
      <c r="N6401" s="31" t="s">
        <v>39</v>
      </c>
      <c r="O6401" s="29" t="s">
        <v>398</v>
      </c>
      <c r="P6401"/>
      <c r="Q6401"/>
      <c r="R6401"/>
      <c r="S6401"/>
      <c r="T6401"/>
      <c r="U6401"/>
      <c r="V6401"/>
      <c r="W6401"/>
    </row>
    <row r="6402" spans="1:23" ht="27" customHeight="1" thickBot="1" x14ac:dyDescent="0.3">
      <c r="A6402" s="97">
        <v>21549</v>
      </c>
      <c r="B6402" s="74">
        <v>6729</v>
      </c>
      <c r="C6402" s="75" t="s">
        <v>98</v>
      </c>
      <c r="D6402" s="76">
        <v>43955.027777777781</v>
      </c>
      <c r="E6402" s="74" t="s">
        <v>41</v>
      </c>
      <c r="F6402" s="33">
        <v>43954.717361111114</v>
      </c>
      <c r="G6402" s="51">
        <f t="shared" si="848"/>
        <v>0.31041666666715173</v>
      </c>
      <c r="H6402" s="31" t="str">
        <f t="shared" si="849"/>
        <v>ACCEPTABLE</v>
      </c>
      <c r="J6402" s="33">
        <v>43955.006944444445</v>
      </c>
      <c r="K6402" s="33">
        <v>43955.015972222223</v>
      </c>
      <c r="L6402" s="51">
        <f t="shared" si="850"/>
        <v>9.0277777781011537E-3</v>
      </c>
      <c r="M6402" s="31" t="str">
        <f t="shared" si="851"/>
        <v>TRUE</v>
      </c>
      <c r="N6402" s="31" t="s">
        <v>41</v>
      </c>
      <c r="O6402" s="29" t="s">
        <v>54</v>
      </c>
      <c r="P6402"/>
      <c r="Q6402"/>
      <c r="R6402"/>
      <c r="S6402"/>
      <c r="T6402"/>
      <c r="U6402"/>
      <c r="V6402"/>
      <c r="W6402"/>
    </row>
    <row r="6403" spans="1:23" ht="27" customHeight="1" thickBot="1" x14ac:dyDescent="0.3">
      <c r="A6403" s="97">
        <v>21549</v>
      </c>
      <c r="B6403" s="74">
        <v>6730</v>
      </c>
      <c r="C6403" s="75" t="s">
        <v>2236</v>
      </c>
      <c r="D6403" s="76">
        <v>43955.055555555555</v>
      </c>
      <c r="E6403" s="74" t="s">
        <v>39</v>
      </c>
      <c r="F6403" s="33">
        <v>43954.717361111114</v>
      </c>
      <c r="G6403" s="51">
        <f t="shared" si="848"/>
        <v>0.33819444444088731</v>
      </c>
      <c r="H6403" s="31" t="str">
        <f t="shared" si="849"/>
        <v>ACCEPTABLE</v>
      </c>
      <c r="J6403" s="33">
        <v>43955.035416666666</v>
      </c>
      <c r="K6403" s="33">
        <v>43955.04791666667</v>
      </c>
      <c r="L6403" s="51">
        <f t="shared" si="850"/>
        <v>1.2500000004365575E-2</v>
      </c>
      <c r="M6403" s="31" t="str">
        <f t="shared" si="851"/>
        <v>TRUE</v>
      </c>
      <c r="N6403" s="31" t="s">
        <v>39</v>
      </c>
      <c r="O6403" s="29" t="s">
        <v>560</v>
      </c>
      <c r="P6403"/>
      <c r="Q6403"/>
      <c r="R6403"/>
      <c r="S6403"/>
      <c r="T6403"/>
      <c r="U6403"/>
      <c r="V6403"/>
      <c r="W6403"/>
    </row>
    <row r="6404" spans="1:23" ht="27" customHeight="1" thickBot="1" x14ac:dyDescent="0.3">
      <c r="A6404" s="97">
        <v>21551</v>
      </c>
      <c r="B6404" s="74">
        <v>6732</v>
      </c>
      <c r="C6404" s="75" t="s">
        <v>2372</v>
      </c>
      <c r="D6404" s="76">
        <v>43955.201388888891</v>
      </c>
      <c r="E6404" s="74" t="s">
        <v>39</v>
      </c>
      <c r="F6404" s="33">
        <v>43955.197916666664</v>
      </c>
      <c r="G6404" s="51">
        <f t="shared" si="848"/>
        <v>3.4722222262644209E-3</v>
      </c>
      <c r="H6404" s="31" t="str">
        <f t="shared" si="849"/>
        <v>TOO LATE</v>
      </c>
      <c r="J6404" s="33">
        <v>43955.211111111108</v>
      </c>
      <c r="K6404" s="33">
        <v>43955.220833333333</v>
      </c>
      <c r="L6404" s="51">
        <f t="shared" si="850"/>
        <v>9.7222222248092294E-3</v>
      </c>
      <c r="M6404" s="31" t="str">
        <f t="shared" si="851"/>
        <v>TRUE</v>
      </c>
      <c r="N6404" s="31" t="s">
        <v>39</v>
      </c>
      <c r="O6404" s="29" t="s">
        <v>2776</v>
      </c>
      <c r="P6404"/>
      <c r="Q6404"/>
      <c r="R6404"/>
      <c r="S6404"/>
      <c r="T6404"/>
      <c r="U6404"/>
      <c r="V6404"/>
      <c r="W6404"/>
    </row>
    <row r="6405" spans="1:23" ht="27" customHeight="1" thickBot="1" x14ac:dyDescent="0.3">
      <c r="A6405" s="98">
        <v>21552</v>
      </c>
      <c r="B6405" s="78">
        <v>6733</v>
      </c>
      <c r="C6405" s="79" t="s">
        <v>2119</v>
      </c>
      <c r="D6405" s="80">
        <v>43955.319444444445</v>
      </c>
      <c r="E6405" s="78" t="s">
        <v>41</v>
      </c>
      <c r="F6405" s="33">
        <v>43955.197916666664</v>
      </c>
      <c r="G6405" s="51">
        <f t="shared" si="848"/>
        <v>0.12152777778101154</v>
      </c>
      <c r="H6405" s="31" t="str">
        <f t="shared" si="849"/>
        <v>ACCEPTABLE</v>
      </c>
      <c r="J6405" s="33">
        <v>43955.313888888886</v>
      </c>
      <c r="K6405" s="33">
        <v>43955.322222222225</v>
      </c>
      <c r="L6405" s="51">
        <f t="shared" si="850"/>
        <v>8.3333333386690356E-3</v>
      </c>
      <c r="M6405" s="31" t="str">
        <f t="shared" si="851"/>
        <v>TRUE</v>
      </c>
      <c r="N6405" s="31" t="s">
        <v>41</v>
      </c>
      <c r="O6405" s="29" t="s">
        <v>988</v>
      </c>
      <c r="P6405"/>
      <c r="Q6405"/>
      <c r="R6405"/>
      <c r="S6405"/>
      <c r="T6405"/>
      <c r="U6405"/>
      <c r="V6405"/>
      <c r="W6405"/>
    </row>
    <row r="6406" spans="1:23" ht="27" customHeight="1" thickBot="1" x14ac:dyDescent="0.3">
      <c r="A6406" s="98">
        <v>21552</v>
      </c>
      <c r="B6406" s="78">
        <v>6734</v>
      </c>
      <c r="C6406" s="79" t="s">
        <v>99</v>
      </c>
      <c r="D6406" s="80">
        <v>43955.354166666664</v>
      </c>
      <c r="E6406" s="78" t="s">
        <v>39</v>
      </c>
      <c r="F6406" s="33">
        <v>43955.197916666664</v>
      </c>
      <c r="G6406" s="51">
        <f t="shared" si="848"/>
        <v>0.15625</v>
      </c>
      <c r="H6406" s="31" t="str">
        <f t="shared" si="849"/>
        <v>ACCEPTABLE</v>
      </c>
      <c r="J6406" s="33">
        <v>43955.347222222219</v>
      </c>
      <c r="K6406" s="33">
        <v>43955.362500000003</v>
      </c>
      <c r="L6406" s="51">
        <f t="shared" si="850"/>
        <v>1.527777778392192E-2</v>
      </c>
      <c r="M6406" s="31" t="str">
        <f t="shared" si="851"/>
        <v>TRUE</v>
      </c>
      <c r="N6406" s="31" t="s">
        <v>39</v>
      </c>
      <c r="O6406" s="29" t="s">
        <v>633</v>
      </c>
      <c r="P6406"/>
      <c r="Q6406"/>
      <c r="R6406"/>
      <c r="S6406"/>
      <c r="T6406"/>
      <c r="U6406"/>
      <c r="V6406"/>
      <c r="W6406"/>
    </row>
    <row r="6407" spans="1:23" ht="27" customHeight="1" thickBot="1" x14ac:dyDescent="0.3">
      <c r="A6407" s="97">
        <v>21551</v>
      </c>
      <c r="B6407" s="74">
        <v>6737</v>
      </c>
      <c r="C6407" s="75" t="s">
        <v>2372</v>
      </c>
      <c r="D6407" s="76">
        <v>43955.815972222219</v>
      </c>
      <c r="E6407" s="74" t="s">
        <v>41</v>
      </c>
      <c r="F6407" s="33">
        <v>43955.742361111108</v>
      </c>
      <c r="G6407" s="51">
        <f t="shared" si="848"/>
        <v>7.3611111110949423E-2</v>
      </c>
      <c r="H6407" s="31" t="str">
        <f t="shared" si="849"/>
        <v>ACCEPTABLE</v>
      </c>
      <c r="J6407" s="33">
        <v>43955.811805555553</v>
      </c>
      <c r="K6407" s="33">
        <v>43955.819444444445</v>
      </c>
      <c r="L6407" s="51">
        <f t="shared" si="850"/>
        <v>7.6388888919609599E-3</v>
      </c>
      <c r="M6407" s="31" t="str">
        <f t="shared" si="851"/>
        <v>TRUE</v>
      </c>
      <c r="N6407" s="31" t="s">
        <v>41</v>
      </c>
      <c r="O6407" s="29" t="s">
        <v>2777</v>
      </c>
      <c r="P6407"/>
      <c r="Q6407"/>
      <c r="R6407"/>
      <c r="S6407"/>
      <c r="T6407"/>
      <c r="U6407"/>
      <c r="V6407"/>
      <c r="W6407"/>
    </row>
    <row r="6408" spans="1:23" ht="27" customHeight="1" thickBot="1" x14ac:dyDescent="0.3">
      <c r="A6408" s="97">
        <v>21551</v>
      </c>
      <c r="B6408" s="74">
        <v>6738</v>
      </c>
      <c r="C6408" s="75" t="s">
        <v>98</v>
      </c>
      <c r="D6408" s="76">
        <v>43955.84375</v>
      </c>
      <c r="E6408" s="74" t="s">
        <v>39</v>
      </c>
      <c r="F6408" s="33">
        <v>43955.742361111108</v>
      </c>
      <c r="G6408" s="51">
        <f t="shared" si="848"/>
        <v>0.10138888889196096</v>
      </c>
      <c r="H6408" s="31" t="str">
        <f t="shared" si="849"/>
        <v>ACCEPTABLE</v>
      </c>
      <c r="J6408" s="33">
        <v>43955.847222222219</v>
      </c>
      <c r="K6408" s="33">
        <v>43955.855555555558</v>
      </c>
      <c r="L6408" s="51">
        <f t="shared" si="850"/>
        <v>8.3333333386690356E-3</v>
      </c>
      <c r="M6408" s="31" t="str">
        <f t="shared" si="851"/>
        <v>TRUE</v>
      </c>
      <c r="N6408" s="31" t="s">
        <v>39</v>
      </c>
      <c r="O6408" s="29" t="s">
        <v>398</v>
      </c>
      <c r="P6408"/>
      <c r="Q6408"/>
      <c r="R6408"/>
      <c r="S6408"/>
      <c r="T6408"/>
      <c r="U6408"/>
      <c r="V6408"/>
      <c r="W6408"/>
    </row>
    <row r="6409" spans="1:23" ht="27" customHeight="1" thickBot="1" x14ac:dyDescent="0.3">
      <c r="A6409" s="97">
        <v>21551</v>
      </c>
      <c r="B6409" s="74">
        <v>6739</v>
      </c>
      <c r="C6409" s="75" t="s">
        <v>98</v>
      </c>
      <c r="D6409" s="76">
        <v>43955.986111111109</v>
      </c>
      <c r="E6409" s="74" t="s">
        <v>41</v>
      </c>
      <c r="F6409" s="33">
        <v>43955.742361111108</v>
      </c>
      <c r="G6409" s="51">
        <f t="shared" si="848"/>
        <v>0.24375000000145519</v>
      </c>
      <c r="H6409" s="31" t="str">
        <f t="shared" si="849"/>
        <v>ACCEPTABLE</v>
      </c>
      <c r="J6409" s="33">
        <v>43955.943749999999</v>
      </c>
      <c r="K6409" s="33">
        <v>43955.952777777777</v>
      </c>
      <c r="L6409" s="51">
        <f t="shared" si="850"/>
        <v>9.0277777781011537E-3</v>
      </c>
      <c r="M6409" s="31" t="str">
        <f t="shared" si="851"/>
        <v>TRUE</v>
      </c>
      <c r="N6409" s="31" t="s">
        <v>41</v>
      </c>
      <c r="O6409" s="29" t="s">
        <v>398</v>
      </c>
      <c r="P6409"/>
      <c r="Q6409"/>
      <c r="R6409"/>
      <c r="S6409"/>
      <c r="T6409"/>
      <c r="U6409"/>
      <c r="V6409"/>
      <c r="W6409"/>
    </row>
    <row r="6410" spans="1:23" ht="27" customHeight="1" thickBot="1" x14ac:dyDescent="0.3">
      <c r="A6410" s="98">
        <v>21552</v>
      </c>
      <c r="B6410" s="78">
        <v>6741</v>
      </c>
      <c r="C6410" s="79" t="s">
        <v>99</v>
      </c>
      <c r="D6410" s="80">
        <v>43956.340277777781</v>
      </c>
      <c r="E6410" s="78" t="s">
        <v>41</v>
      </c>
      <c r="F6410" s="33">
        <v>43956.260416666664</v>
      </c>
      <c r="G6410" s="51">
        <f t="shared" si="848"/>
        <v>7.9861111116770189E-2</v>
      </c>
      <c r="H6410" s="31" t="str">
        <f t="shared" si="849"/>
        <v>ACCEPTABLE</v>
      </c>
      <c r="J6410" s="33">
        <v>43956.34375</v>
      </c>
      <c r="K6410" s="33">
        <v>43956.352777777778</v>
      </c>
      <c r="L6410" s="51">
        <f t="shared" si="850"/>
        <v>9.0277777781011537E-3</v>
      </c>
      <c r="M6410" s="31" t="str">
        <f t="shared" si="851"/>
        <v>TRUE</v>
      </c>
      <c r="N6410" s="31" t="s">
        <v>41</v>
      </c>
      <c r="O6410" s="29" t="s">
        <v>453</v>
      </c>
      <c r="P6410"/>
      <c r="Q6410"/>
      <c r="R6410"/>
      <c r="S6410"/>
      <c r="T6410"/>
      <c r="U6410"/>
      <c r="V6410"/>
      <c r="W6410"/>
    </row>
    <row r="6411" spans="1:23" ht="27" customHeight="1" thickBot="1" x14ac:dyDescent="0.3">
      <c r="A6411" s="98">
        <v>21552</v>
      </c>
      <c r="B6411" s="78">
        <v>6742</v>
      </c>
      <c r="C6411" s="79" t="s">
        <v>2290</v>
      </c>
      <c r="D6411" s="80">
        <v>43956.368055555555</v>
      </c>
      <c r="E6411" s="78" t="s">
        <v>39</v>
      </c>
      <c r="F6411" s="33">
        <v>43956.260416666664</v>
      </c>
      <c r="G6411" s="51">
        <f t="shared" si="848"/>
        <v>0.10763888889050577</v>
      </c>
      <c r="H6411" s="31" t="str">
        <f t="shared" si="849"/>
        <v>ACCEPTABLE</v>
      </c>
      <c r="J6411" s="33">
        <v>43956.372916666667</v>
      </c>
      <c r="K6411" s="33">
        <v>43956.384027777778</v>
      </c>
      <c r="L6411" s="51">
        <f t="shared" si="850"/>
        <v>1.1111111110949423E-2</v>
      </c>
      <c r="M6411" s="31" t="str">
        <f t="shared" si="851"/>
        <v>TRUE</v>
      </c>
      <c r="N6411" s="31" t="s">
        <v>39</v>
      </c>
      <c r="O6411" s="29" t="s">
        <v>653</v>
      </c>
      <c r="P6411"/>
      <c r="Q6411"/>
      <c r="R6411"/>
      <c r="S6411"/>
      <c r="T6411"/>
      <c r="U6411"/>
      <c r="V6411"/>
      <c r="W6411"/>
    </row>
    <row r="6412" spans="1:23" ht="27" customHeight="1" thickBot="1" x14ac:dyDescent="0.3">
      <c r="A6412" s="97">
        <v>21553</v>
      </c>
      <c r="B6412" s="74">
        <v>6743</v>
      </c>
      <c r="C6412" s="75" t="s">
        <v>2314</v>
      </c>
      <c r="D6412" s="76">
        <v>43956.444444444445</v>
      </c>
      <c r="E6412" s="74" t="s">
        <v>41</v>
      </c>
      <c r="F6412" s="33">
        <v>43956.260416666664</v>
      </c>
      <c r="G6412" s="51">
        <f t="shared" si="848"/>
        <v>0.18402777778101154</v>
      </c>
      <c r="H6412" s="31" t="str">
        <f t="shared" si="849"/>
        <v>ACCEPTABLE</v>
      </c>
      <c r="J6412" s="33">
        <v>43956.40625</v>
      </c>
      <c r="K6412" s="33">
        <v>43956.415972222225</v>
      </c>
      <c r="L6412" s="51">
        <f t="shared" si="850"/>
        <v>9.7222222248092294E-3</v>
      </c>
      <c r="M6412" s="31" t="str">
        <f t="shared" si="851"/>
        <v>TRUE</v>
      </c>
      <c r="N6412" s="31" t="s">
        <v>41</v>
      </c>
      <c r="O6412" s="29" t="s">
        <v>2636</v>
      </c>
      <c r="P6412"/>
      <c r="Q6412"/>
      <c r="R6412"/>
      <c r="S6412"/>
      <c r="T6412"/>
      <c r="U6412"/>
      <c r="V6412"/>
      <c r="W6412"/>
    </row>
    <row r="6413" spans="1:23" ht="27" customHeight="1" thickBot="1" x14ac:dyDescent="0.3">
      <c r="A6413" s="97">
        <v>21553</v>
      </c>
      <c r="B6413" s="74">
        <v>6744</v>
      </c>
      <c r="C6413" s="75" t="s">
        <v>98</v>
      </c>
      <c r="D6413" s="76">
        <v>43956.479166666664</v>
      </c>
      <c r="E6413" s="74" t="s">
        <v>39</v>
      </c>
      <c r="F6413" s="33">
        <v>43956.260416666664</v>
      </c>
      <c r="G6413" s="51">
        <f t="shared" si="848"/>
        <v>0.21875</v>
      </c>
      <c r="H6413" s="31" t="str">
        <f t="shared" si="849"/>
        <v>ACCEPTABLE</v>
      </c>
      <c r="J6413" s="33">
        <v>43956.433333333334</v>
      </c>
      <c r="K6413" s="33">
        <v>43956.442361111112</v>
      </c>
      <c r="L6413" s="51">
        <f t="shared" si="850"/>
        <v>9.0277777781011537E-3</v>
      </c>
      <c r="M6413" s="31" t="str">
        <f t="shared" si="851"/>
        <v>TRUE</v>
      </c>
      <c r="N6413" s="31" t="s">
        <v>39</v>
      </c>
      <c r="O6413" s="29" t="s">
        <v>398</v>
      </c>
      <c r="P6413"/>
      <c r="Q6413"/>
      <c r="R6413"/>
      <c r="S6413"/>
      <c r="T6413"/>
      <c r="U6413"/>
      <c r="V6413"/>
      <c r="W6413"/>
    </row>
    <row r="6414" spans="1:23" ht="27" customHeight="1" thickBot="1" x14ac:dyDescent="0.3">
      <c r="A6414" s="98">
        <v>21553</v>
      </c>
      <c r="B6414" s="78">
        <v>6745</v>
      </c>
      <c r="C6414" s="79" t="s">
        <v>98</v>
      </c>
      <c r="D6414" s="80">
        <v>43957.256944444445</v>
      </c>
      <c r="E6414" s="78" t="s">
        <v>41</v>
      </c>
      <c r="F6414" s="33">
        <v>43957.227777777778</v>
      </c>
      <c r="G6414" s="51">
        <f t="shared" si="848"/>
        <v>2.9166666667151731E-2</v>
      </c>
      <c r="H6414" s="31" t="str">
        <f t="shared" si="849"/>
        <v>TOO LATE</v>
      </c>
      <c r="J6414" s="33">
        <v>43957.25277777778</v>
      </c>
      <c r="K6414" s="33">
        <v>43957.261805555558</v>
      </c>
      <c r="L6414" s="51">
        <f t="shared" si="850"/>
        <v>9.0277777781011537E-3</v>
      </c>
      <c r="M6414" s="31" t="str">
        <f t="shared" si="851"/>
        <v>TRUE</v>
      </c>
      <c r="N6414" s="31" t="s">
        <v>41</v>
      </c>
      <c r="O6414" s="29" t="s">
        <v>54</v>
      </c>
      <c r="P6414"/>
      <c r="Q6414"/>
      <c r="R6414"/>
      <c r="S6414"/>
      <c r="T6414"/>
      <c r="U6414"/>
      <c r="V6414"/>
      <c r="W6414"/>
    </row>
    <row r="6415" spans="1:23" ht="27" customHeight="1" thickBot="1" x14ac:dyDescent="0.3">
      <c r="A6415" s="98">
        <v>21553</v>
      </c>
      <c r="B6415" s="78">
        <v>6746</v>
      </c>
      <c r="C6415" s="79" t="s">
        <v>98</v>
      </c>
      <c r="D6415" s="80">
        <v>43957.3125</v>
      </c>
      <c r="E6415" s="78" t="s">
        <v>39</v>
      </c>
      <c r="F6415" s="33">
        <v>43957.227777777778</v>
      </c>
      <c r="G6415" s="51">
        <f t="shared" si="848"/>
        <v>8.4722222221898846E-2</v>
      </c>
      <c r="H6415" s="31" t="str">
        <f t="shared" si="849"/>
        <v>ACCEPTABLE</v>
      </c>
      <c r="J6415" s="33">
        <v>43957.295138888891</v>
      </c>
      <c r="K6415" s="33">
        <v>43957.302777777775</v>
      </c>
      <c r="L6415" s="51">
        <f t="shared" si="850"/>
        <v>7.6388888846850023E-3</v>
      </c>
      <c r="M6415" s="31" t="str">
        <f t="shared" si="851"/>
        <v>TRUE</v>
      </c>
      <c r="N6415" s="31" t="s">
        <v>39</v>
      </c>
      <c r="O6415" s="29" t="s">
        <v>54</v>
      </c>
      <c r="P6415"/>
      <c r="Q6415"/>
      <c r="R6415"/>
      <c r="S6415"/>
      <c r="T6415"/>
      <c r="U6415"/>
      <c r="V6415"/>
      <c r="W6415"/>
    </row>
    <row r="6416" spans="1:23" ht="27" customHeight="1" thickBot="1" x14ac:dyDescent="0.3">
      <c r="A6416" s="98">
        <v>21553</v>
      </c>
      <c r="B6416" s="78">
        <v>6747</v>
      </c>
      <c r="C6416" s="79" t="s">
        <v>98</v>
      </c>
      <c r="D6416" s="80">
        <v>43957.715277777781</v>
      </c>
      <c r="E6416" s="78" t="s">
        <v>41</v>
      </c>
      <c r="F6416" s="33">
        <v>43957.642361111109</v>
      </c>
      <c r="G6416" s="51">
        <f t="shared" si="848"/>
        <v>7.2916666671517305E-2</v>
      </c>
      <c r="H6416" s="31" t="str">
        <f t="shared" si="849"/>
        <v>ACCEPTABLE</v>
      </c>
      <c r="J6416" s="33">
        <v>43957.366666666669</v>
      </c>
      <c r="K6416" s="33">
        <v>43957.375694444447</v>
      </c>
      <c r="L6416" s="51">
        <f t="shared" si="850"/>
        <v>9.0277777781011537E-3</v>
      </c>
      <c r="M6416" s="31" t="str">
        <f t="shared" si="851"/>
        <v>TRUE</v>
      </c>
      <c r="N6416" s="31" t="s">
        <v>41</v>
      </c>
      <c r="O6416" s="29" t="s">
        <v>190</v>
      </c>
      <c r="P6416"/>
      <c r="Q6416"/>
      <c r="R6416"/>
      <c r="S6416"/>
      <c r="T6416"/>
      <c r="U6416"/>
      <c r="V6416"/>
      <c r="W6416"/>
    </row>
    <row r="6417" spans="1:23" ht="27" customHeight="1" thickBot="1" x14ac:dyDescent="0.3">
      <c r="A6417" s="98">
        <v>21553</v>
      </c>
      <c r="B6417" s="78">
        <v>6748</v>
      </c>
      <c r="C6417" s="79" t="s">
        <v>2314</v>
      </c>
      <c r="D6417" s="80">
        <v>43957.743055555555</v>
      </c>
      <c r="E6417" s="78" t="s">
        <v>39</v>
      </c>
      <c r="F6417" s="33">
        <v>43957.642361111109</v>
      </c>
      <c r="G6417" s="51">
        <f t="shared" si="848"/>
        <v>0.10069444444525288</v>
      </c>
      <c r="H6417" s="31" t="str">
        <f t="shared" si="849"/>
        <v>ACCEPTABLE</v>
      </c>
      <c r="J6417" s="33">
        <v>43957.424305555556</v>
      </c>
      <c r="K6417" s="33">
        <v>43957.432638888888</v>
      </c>
      <c r="L6417" s="51">
        <f t="shared" si="850"/>
        <v>8.333333331393078E-3</v>
      </c>
      <c r="M6417" s="31" t="str">
        <f t="shared" si="851"/>
        <v>TRUE</v>
      </c>
      <c r="N6417" s="31" t="s">
        <v>39</v>
      </c>
      <c r="O6417" s="29" t="s">
        <v>2778</v>
      </c>
      <c r="P6417"/>
      <c r="Q6417"/>
      <c r="R6417"/>
      <c r="S6417"/>
      <c r="T6417"/>
      <c r="U6417"/>
      <c r="V6417"/>
      <c r="W6417"/>
    </row>
    <row r="6418" spans="1:23" ht="27" customHeight="1" thickBot="1" x14ac:dyDescent="0.3">
      <c r="A6418" s="97">
        <v>21554</v>
      </c>
      <c r="B6418" s="74">
        <v>6749</v>
      </c>
      <c r="C6418" s="75" t="s">
        <v>2314</v>
      </c>
      <c r="D6418" s="76">
        <v>43957.795138888891</v>
      </c>
      <c r="E6418" s="74" t="s">
        <v>41</v>
      </c>
      <c r="F6418" s="33">
        <v>43957.642361111109</v>
      </c>
      <c r="G6418" s="51">
        <f t="shared" si="848"/>
        <v>0.15277777778101154</v>
      </c>
      <c r="H6418" s="31" t="str">
        <f t="shared" si="849"/>
        <v>ACCEPTABLE</v>
      </c>
      <c r="J6418" s="33">
        <v>43957.509722222225</v>
      </c>
      <c r="K6418" s="33">
        <v>43957.519444444442</v>
      </c>
      <c r="L6418" s="51">
        <f t="shared" si="850"/>
        <v>9.7222222175332718E-3</v>
      </c>
      <c r="M6418" s="31" t="str">
        <f t="shared" si="851"/>
        <v>TRUE</v>
      </c>
      <c r="N6418" s="31" t="s">
        <v>41</v>
      </c>
      <c r="O6418" s="29" t="s">
        <v>2778</v>
      </c>
      <c r="P6418"/>
      <c r="Q6418"/>
      <c r="R6418"/>
      <c r="S6418"/>
      <c r="T6418"/>
      <c r="U6418"/>
      <c r="V6418"/>
      <c r="W6418"/>
    </row>
    <row r="6419" spans="1:23" ht="27" customHeight="1" thickBot="1" x14ac:dyDescent="0.3">
      <c r="A6419" s="97">
        <v>21554</v>
      </c>
      <c r="B6419" s="74">
        <v>6750</v>
      </c>
      <c r="C6419" s="75" t="s">
        <v>98</v>
      </c>
      <c r="D6419" s="76">
        <v>43957.826388888891</v>
      </c>
      <c r="E6419" s="74" t="s">
        <v>39</v>
      </c>
      <c r="F6419" s="33">
        <v>43957.642361111109</v>
      </c>
      <c r="G6419" s="51">
        <f t="shared" si="848"/>
        <v>0.18402777778101154</v>
      </c>
      <c r="H6419" s="31" t="str">
        <f t="shared" si="849"/>
        <v>ACCEPTABLE</v>
      </c>
      <c r="J6419" s="33">
        <v>43957.802777777775</v>
      </c>
      <c r="K6419" s="33">
        <v>43957.811111111114</v>
      </c>
      <c r="L6419" s="51">
        <f t="shared" si="850"/>
        <v>8.3333333386690356E-3</v>
      </c>
      <c r="M6419" s="31" t="str">
        <f t="shared" si="851"/>
        <v>TRUE</v>
      </c>
      <c r="N6419" s="31" t="s">
        <v>39</v>
      </c>
      <c r="O6419" s="29" t="s">
        <v>44</v>
      </c>
      <c r="P6419"/>
      <c r="Q6419"/>
      <c r="R6419"/>
      <c r="S6419"/>
      <c r="T6419"/>
      <c r="U6419"/>
      <c r="V6419"/>
      <c r="W6419"/>
    </row>
    <row r="6420" spans="1:23" ht="27" customHeight="1" thickBot="1" x14ac:dyDescent="0.3">
      <c r="A6420" s="97">
        <v>21555</v>
      </c>
      <c r="B6420" s="74">
        <v>6751</v>
      </c>
      <c r="C6420" s="75" t="s">
        <v>2372</v>
      </c>
      <c r="D6420" s="76">
        <v>43957.850694444445</v>
      </c>
      <c r="E6420" s="74" t="s">
        <v>41</v>
      </c>
      <c r="F6420" s="33">
        <v>43957.642361111109</v>
      </c>
      <c r="G6420" s="51">
        <f t="shared" si="848"/>
        <v>0.20833333333575865</v>
      </c>
      <c r="H6420" s="31" t="str">
        <f t="shared" si="849"/>
        <v>ACCEPTABLE</v>
      </c>
      <c r="J6420" s="33">
        <v>43957.831944444442</v>
      </c>
      <c r="K6420" s="33">
        <v>43957.842361111114</v>
      </c>
      <c r="L6420" s="51">
        <f t="shared" si="850"/>
        <v>1.0416666671517305E-2</v>
      </c>
      <c r="M6420" s="31" t="str">
        <f t="shared" si="851"/>
        <v>TRUE</v>
      </c>
      <c r="N6420" s="31" t="s">
        <v>41</v>
      </c>
      <c r="O6420" s="29" t="s">
        <v>486</v>
      </c>
      <c r="P6420"/>
      <c r="Q6420"/>
      <c r="R6420"/>
      <c r="S6420"/>
      <c r="T6420"/>
      <c r="U6420"/>
      <c r="V6420"/>
      <c r="W6420"/>
    </row>
    <row r="6421" spans="1:23" ht="27" customHeight="1" thickBot="1" x14ac:dyDescent="0.3">
      <c r="A6421" s="97">
        <v>21555</v>
      </c>
      <c r="B6421" s="74">
        <v>6752</v>
      </c>
      <c r="C6421" s="75" t="s">
        <v>2314</v>
      </c>
      <c r="D6421" s="76">
        <v>43957.864583333336</v>
      </c>
      <c r="E6421" s="74" t="s">
        <v>39</v>
      </c>
      <c r="F6421" s="33">
        <v>43957.642361111109</v>
      </c>
      <c r="G6421" s="51">
        <f t="shared" si="848"/>
        <v>0.22222222222626442</v>
      </c>
      <c r="H6421" s="31" t="str">
        <f t="shared" si="849"/>
        <v>ACCEPTABLE</v>
      </c>
      <c r="J6421" s="33">
        <v>43957.857638888891</v>
      </c>
      <c r="K6421" s="33">
        <v>43957.870138888888</v>
      </c>
      <c r="L6421" s="51">
        <f t="shared" si="850"/>
        <v>1.2499999997089617E-2</v>
      </c>
      <c r="M6421" s="31" t="str">
        <f t="shared" si="851"/>
        <v>TRUE</v>
      </c>
      <c r="N6421" s="31" t="s">
        <v>39</v>
      </c>
      <c r="O6421" s="29" t="s">
        <v>486</v>
      </c>
      <c r="P6421"/>
      <c r="Q6421"/>
      <c r="R6421"/>
      <c r="S6421"/>
      <c r="T6421"/>
      <c r="U6421"/>
      <c r="V6421"/>
      <c r="W6421"/>
    </row>
    <row r="6422" spans="1:23" ht="27" customHeight="1" thickBot="1" x14ac:dyDescent="0.3">
      <c r="A6422" s="97">
        <v>21556</v>
      </c>
      <c r="B6422" s="74">
        <v>6753</v>
      </c>
      <c r="C6422" s="75" t="s">
        <v>2372</v>
      </c>
      <c r="D6422" s="76">
        <v>43957.986111111109</v>
      </c>
      <c r="E6422" s="74" t="s">
        <v>41</v>
      </c>
      <c r="F6422" s="33">
        <v>43957.666666666664</v>
      </c>
      <c r="G6422" s="51">
        <f t="shared" si="848"/>
        <v>0.31944444444525288</v>
      </c>
      <c r="H6422" s="31" t="str">
        <f t="shared" si="849"/>
        <v>ACCEPTABLE</v>
      </c>
      <c r="J6422" s="33">
        <v>43957.974305555559</v>
      </c>
      <c r="K6422" s="33">
        <v>43957.981944444444</v>
      </c>
      <c r="L6422" s="51">
        <f t="shared" si="850"/>
        <v>7.6388888846850023E-3</v>
      </c>
      <c r="M6422" s="31" t="str">
        <f t="shared" si="851"/>
        <v>TRUE</v>
      </c>
      <c r="N6422" s="31" t="s">
        <v>41</v>
      </c>
      <c r="O6422" s="29" t="s">
        <v>2779</v>
      </c>
      <c r="P6422"/>
      <c r="Q6422"/>
      <c r="R6422"/>
      <c r="S6422"/>
      <c r="T6422"/>
      <c r="U6422"/>
      <c r="V6422"/>
      <c r="W6422"/>
    </row>
    <row r="6423" spans="1:23" ht="27" customHeight="1" thickBot="1" x14ac:dyDescent="0.3">
      <c r="A6423" s="97">
        <v>21556</v>
      </c>
      <c r="B6423" s="74">
        <v>6754</v>
      </c>
      <c r="C6423" s="75" t="s">
        <v>98</v>
      </c>
      <c r="D6423" s="76">
        <v>43958.010416666664</v>
      </c>
      <c r="E6423" s="74" t="s">
        <v>39</v>
      </c>
      <c r="F6423" s="33">
        <v>43957.666666666664</v>
      </c>
      <c r="G6423" s="51">
        <f t="shared" si="848"/>
        <v>0.34375</v>
      </c>
      <c r="H6423" s="31" t="str">
        <f t="shared" si="849"/>
        <v>ACCEPTABLE</v>
      </c>
      <c r="J6423" s="33">
        <v>43957.999305555553</v>
      </c>
      <c r="K6423" s="33">
        <v>43958.008333333331</v>
      </c>
      <c r="L6423" s="51">
        <f t="shared" si="850"/>
        <v>9.0277777781011537E-3</v>
      </c>
      <c r="M6423" s="31" t="str">
        <f t="shared" si="851"/>
        <v>TRUE</v>
      </c>
      <c r="N6423" s="31" t="s">
        <v>39</v>
      </c>
      <c r="O6423" s="29" t="s">
        <v>398</v>
      </c>
      <c r="P6423"/>
      <c r="Q6423"/>
      <c r="R6423"/>
      <c r="S6423"/>
      <c r="T6423"/>
      <c r="U6423"/>
      <c r="V6423"/>
      <c r="W6423"/>
    </row>
    <row r="6424" spans="1:23" ht="27" customHeight="1" thickBot="1" x14ac:dyDescent="0.3">
      <c r="A6424" s="97">
        <v>21556</v>
      </c>
      <c r="B6424" s="74">
        <v>6755</v>
      </c>
      <c r="C6424" s="75" t="s">
        <v>98</v>
      </c>
      <c r="D6424" s="76">
        <v>43958.611111111109</v>
      </c>
      <c r="E6424" s="74" t="s">
        <v>41</v>
      </c>
      <c r="F6424" s="33">
        <v>43958.595833333333</v>
      </c>
      <c r="G6424" s="51">
        <f t="shared" si="848"/>
        <v>1.5277777776645962E-2</v>
      </c>
      <c r="H6424" s="31" t="str">
        <f t="shared" si="849"/>
        <v>TOO LATE</v>
      </c>
      <c r="J6424" s="33">
        <v>43958.618055555555</v>
      </c>
      <c r="K6424" s="33">
        <v>43958.627083333333</v>
      </c>
      <c r="L6424" s="51">
        <f t="shared" si="850"/>
        <v>9.0277777781011537E-3</v>
      </c>
      <c r="M6424" s="31" t="str">
        <f t="shared" si="851"/>
        <v>TRUE</v>
      </c>
      <c r="N6424" s="31" t="s">
        <v>41</v>
      </c>
      <c r="O6424" s="29" t="s">
        <v>54</v>
      </c>
      <c r="P6424"/>
      <c r="Q6424"/>
      <c r="R6424"/>
      <c r="S6424"/>
      <c r="T6424"/>
      <c r="U6424"/>
      <c r="V6424"/>
      <c r="W6424"/>
    </row>
    <row r="6425" spans="1:23" ht="27" customHeight="1" thickBot="1" x14ac:dyDescent="0.3">
      <c r="A6425" s="97">
        <v>21556</v>
      </c>
      <c r="B6425" s="74">
        <v>6756</v>
      </c>
      <c r="C6425" s="75" t="s">
        <v>2372</v>
      </c>
      <c r="D6425" s="76">
        <v>43958.638888888891</v>
      </c>
      <c r="E6425" s="74" t="s">
        <v>39</v>
      </c>
      <c r="F6425" s="33">
        <v>43958.595833333333</v>
      </c>
      <c r="G6425" s="51">
        <f t="shared" si="848"/>
        <v>4.3055555557657499E-2</v>
      </c>
      <c r="H6425" s="31" t="str">
        <f t="shared" si="849"/>
        <v>ACCEPTABLE</v>
      </c>
      <c r="J6425" s="33">
        <v>43958.647916666669</v>
      </c>
      <c r="K6425" s="33">
        <v>43958.658333333333</v>
      </c>
      <c r="L6425" s="51">
        <f t="shared" si="850"/>
        <v>1.0416666664241347E-2</v>
      </c>
      <c r="M6425" s="31" t="str">
        <f t="shared" si="851"/>
        <v>TRUE</v>
      </c>
      <c r="N6425" s="31" t="s">
        <v>39</v>
      </c>
      <c r="O6425" s="29" t="s">
        <v>305</v>
      </c>
      <c r="P6425"/>
      <c r="Q6425"/>
      <c r="R6425"/>
      <c r="S6425"/>
      <c r="T6425"/>
      <c r="U6425"/>
      <c r="V6425"/>
      <c r="W6425"/>
    </row>
    <row r="6426" spans="1:23" ht="27" customHeight="1" thickBot="1" x14ac:dyDescent="0.3">
      <c r="A6426" s="98">
        <v>21554</v>
      </c>
      <c r="B6426" s="78">
        <v>6757</v>
      </c>
      <c r="C6426" s="79" t="s">
        <v>98</v>
      </c>
      <c r="D6426" s="80">
        <v>43958.715277777781</v>
      </c>
      <c r="E6426" s="78" t="s">
        <v>41</v>
      </c>
      <c r="F6426" s="33">
        <v>43958.595833333333</v>
      </c>
      <c r="G6426" s="51">
        <f t="shared" si="848"/>
        <v>0.11944444444816327</v>
      </c>
      <c r="H6426" s="31" t="str">
        <f t="shared" si="849"/>
        <v>ACCEPTABLE</v>
      </c>
      <c r="J6426" s="33">
        <v>43958.713888888888</v>
      </c>
      <c r="K6426" s="33">
        <v>43958.722916666666</v>
      </c>
      <c r="L6426" s="51">
        <f t="shared" si="850"/>
        <v>9.0277777781011537E-3</v>
      </c>
      <c r="M6426" s="31" t="str">
        <f t="shared" si="851"/>
        <v>TRUE</v>
      </c>
      <c r="N6426" s="31" t="s">
        <v>41</v>
      </c>
      <c r="O6426" s="29" t="s">
        <v>54</v>
      </c>
      <c r="P6426"/>
      <c r="Q6426"/>
      <c r="R6426"/>
      <c r="S6426"/>
      <c r="T6426"/>
      <c r="U6426"/>
      <c r="V6426"/>
      <c r="W6426"/>
    </row>
    <row r="6427" spans="1:23" ht="27" customHeight="1" thickBot="1" x14ac:dyDescent="0.3">
      <c r="A6427" s="98">
        <v>21554</v>
      </c>
      <c r="B6427" s="78">
        <v>6758</v>
      </c>
      <c r="C6427" s="79" t="s">
        <v>2314</v>
      </c>
      <c r="D6427" s="80">
        <v>43958.743055555555</v>
      </c>
      <c r="E6427" s="78" t="s">
        <v>39</v>
      </c>
      <c r="F6427" s="33">
        <v>43958.595833333333</v>
      </c>
      <c r="G6427" s="51">
        <f t="shared" si="848"/>
        <v>0.14722222222189885</v>
      </c>
      <c r="H6427" s="31" t="str">
        <f t="shared" si="849"/>
        <v>ACCEPTABLE</v>
      </c>
      <c r="J6427" s="33">
        <v>43958.76458333333</v>
      </c>
      <c r="K6427" s="33">
        <v>43958.774305555555</v>
      </c>
      <c r="L6427" s="51">
        <f t="shared" si="850"/>
        <v>9.7222222248092294E-3</v>
      </c>
      <c r="M6427" s="31" t="str">
        <f t="shared" si="851"/>
        <v>TRUE</v>
      </c>
      <c r="N6427" s="31" t="s">
        <v>39</v>
      </c>
      <c r="O6427" s="29" t="s">
        <v>2780</v>
      </c>
      <c r="P6427"/>
      <c r="Q6427"/>
      <c r="R6427"/>
      <c r="S6427"/>
      <c r="T6427"/>
      <c r="U6427"/>
      <c r="V6427"/>
      <c r="W6427"/>
    </row>
    <row r="6428" spans="1:23" ht="27" customHeight="1" thickBot="1" x14ac:dyDescent="0.3">
      <c r="A6428" s="98">
        <v>21557</v>
      </c>
      <c r="B6428" s="78">
        <v>6759</v>
      </c>
      <c r="C6428" s="79" t="s">
        <v>2314</v>
      </c>
      <c r="D6428" s="80">
        <v>43959.694444444445</v>
      </c>
      <c r="E6428" s="78" t="s">
        <v>41</v>
      </c>
      <c r="F6428" s="33">
        <v>43959.302083333336</v>
      </c>
      <c r="G6428" s="51">
        <f t="shared" si="848"/>
        <v>0.39236111110949423</v>
      </c>
      <c r="H6428" s="31" t="str">
        <f t="shared" si="849"/>
        <v>ACCEPTABLE</v>
      </c>
      <c r="J6428" s="33">
        <v>43959.628472222219</v>
      </c>
      <c r="K6428" s="33">
        <v>43959.638888888891</v>
      </c>
      <c r="L6428" s="51">
        <f t="shared" si="850"/>
        <v>1.0416666671517305E-2</v>
      </c>
      <c r="M6428" s="31" t="str">
        <f t="shared" si="851"/>
        <v>TRUE</v>
      </c>
      <c r="N6428" s="31" t="s">
        <v>41</v>
      </c>
      <c r="O6428" s="29" t="s">
        <v>2139</v>
      </c>
      <c r="P6428"/>
      <c r="Q6428"/>
      <c r="R6428"/>
      <c r="S6428"/>
      <c r="T6428"/>
      <c r="U6428"/>
      <c r="V6428"/>
      <c r="W6428"/>
    </row>
    <row r="6429" spans="1:23" ht="27" customHeight="1" thickBot="1" x14ac:dyDescent="0.3">
      <c r="A6429" s="98">
        <v>21557</v>
      </c>
      <c r="B6429" s="78">
        <v>6760</v>
      </c>
      <c r="C6429" s="79" t="s">
        <v>2314</v>
      </c>
      <c r="D6429" s="80">
        <v>43959.708333333336</v>
      </c>
      <c r="E6429" s="78" t="s">
        <v>39</v>
      </c>
      <c r="F6429" s="33">
        <v>43959.302083333336</v>
      </c>
      <c r="G6429" s="51">
        <f t="shared" si="848"/>
        <v>0.40625</v>
      </c>
      <c r="H6429" s="31" t="str">
        <f t="shared" si="849"/>
        <v>ACCEPTABLE</v>
      </c>
      <c r="J6429" s="33">
        <v>43959.655555555553</v>
      </c>
      <c r="K6429" s="33">
        <v>43959.665972222225</v>
      </c>
      <c r="L6429" s="51">
        <f t="shared" si="850"/>
        <v>1.0416666671517305E-2</v>
      </c>
      <c r="M6429" s="31" t="str">
        <f t="shared" si="851"/>
        <v>TRUE</v>
      </c>
      <c r="N6429" s="31" t="s">
        <v>39</v>
      </c>
      <c r="O6429" s="29" t="s">
        <v>2139</v>
      </c>
      <c r="P6429"/>
      <c r="Q6429"/>
      <c r="R6429"/>
      <c r="S6429"/>
      <c r="T6429"/>
      <c r="U6429"/>
      <c r="V6429"/>
      <c r="W6429"/>
    </row>
    <row r="6430" spans="1:23" ht="27" customHeight="1" thickBot="1" x14ac:dyDescent="0.3">
      <c r="A6430" s="98">
        <v>21559</v>
      </c>
      <c r="B6430" s="78">
        <v>6765</v>
      </c>
      <c r="C6430" s="79" t="s">
        <v>2372</v>
      </c>
      <c r="D6430" s="80">
        <v>43962.34375</v>
      </c>
      <c r="E6430" s="78" t="s">
        <v>41</v>
      </c>
      <c r="F6430" s="33">
        <v>43962.239583333336</v>
      </c>
      <c r="G6430" s="51">
        <f t="shared" si="848"/>
        <v>0.10416666666424135</v>
      </c>
      <c r="H6430" s="31" t="str">
        <f t="shared" si="849"/>
        <v>ACCEPTABLE</v>
      </c>
      <c r="J6430" s="33">
        <v>43962.355555555558</v>
      </c>
      <c r="K6430" s="33">
        <v>43962.366666666669</v>
      </c>
      <c r="L6430" s="51">
        <f t="shared" si="850"/>
        <v>1.1111111110949423E-2</v>
      </c>
      <c r="M6430" s="31" t="str">
        <f t="shared" si="851"/>
        <v>TRUE</v>
      </c>
      <c r="N6430" s="31" t="s">
        <v>41</v>
      </c>
      <c r="O6430" s="29" t="s">
        <v>2781</v>
      </c>
      <c r="P6430"/>
      <c r="Q6430"/>
      <c r="R6430"/>
      <c r="S6430"/>
      <c r="T6430"/>
      <c r="U6430"/>
      <c r="V6430"/>
      <c r="W6430"/>
    </row>
    <row r="6431" spans="1:23" ht="27" customHeight="1" thickBot="1" x14ac:dyDescent="0.3">
      <c r="A6431" s="97">
        <v>21560</v>
      </c>
      <c r="B6431" s="74">
        <v>6767</v>
      </c>
      <c r="C6431" s="75" t="s">
        <v>2314</v>
      </c>
      <c r="D6431" s="76">
        <v>43962.618055555555</v>
      </c>
      <c r="E6431" s="74" t="s">
        <v>41</v>
      </c>
      <c r="F6431" s="33">
        <v>43962.239583333336</v>
      </c>
      <c r="G6431" s="51">
        <f t="shared" si="848"/>
        <v>0.37847222221898846</v>
      </c>
      <c r="H6431" s="31" t="str">
        <f t="shared" si="849"/>
        <v>ACCEPTABLE</v>
      </c>
      <c r="J6431" s="33">
        <v>43962.59375</v>
      </c>
      <c r="K6431" s="33">
        <v>43962.602777777778</v>
      </c>
      <c r="L6431" s="51">
        <f t="shared" si="850"/>
        <v>9.0277777781011537E-3</v>
      </c>
      <c r="M6431" s="31" t="str">
        <f t="shared" si="851"/>
        <v>TRUE</v>
      </c>
      <c r="N6431" s="31" t="s">
        <v>41</v>
      </c>
      <c r="O6431" s="29" t="s">
        <v>725</v>
      </c>
      <c r="P6431"/>
      <c r="Q6431"/>
      <c r="R6431"/>
      <c r="S6431"/>
      <c r="T6431"/>
      <c r="U6431"/>
      <c r="V6431"/>
      <c r="W6431"/>
    </row>
    <row r="6432" spans="1:23" ht="27" customHeight="1" thickBot="1" x14ac:dyDescent="0.3">
      <c r="A6432" s="98">
        <v>21560</v>
      </c>
      <c r="B6432" s="78">
        <v>6768</v>
      </c>
      <c r="C6432" s="79" t="s">
        <v>98</v>
      </c>
      <c r="D6432" s="80">
        <v>43962.645833333336</v>
      </c>
      <c r="E6432" s="78" t="s">
        <v>39</v>
      </c>
      <c r="F6432" s="33">
        <v>43962.239583333336</v>
      </c>
      <c r="G6432" s="51">
        <f t="shared" si="848"/>
        <v>0.40625</v>
      </c>
      <c r="H6432" s="31" t="str">
        <f t="shared" si="849"/>
        <v>ACCEPTABLE</v>
      </c>
      <c r="J6432" s="33">
        <v>43962.631249999999</v>
      </c>
      <c r="K6432" s="33">
        <v>43962.640277777777</v>
      </c>
      <c r="L6432" s="51">
        <f t="shared" si="850"/>
        <v>9.0277777781011537E-3</v>
      </c>
      <c r="M6432" s="31" t="str">
        <f t="shared" si="851"/>
        <v>TRUE</v>
      </c>
      <c r="N6432" s="31" t="s">
        <v>39</v>
      </c>
      <c r="O6432" s="29" t="s">
        <v>44</v>
      </c>
      <c r="P6432"/>
      <c r="Q6432"/>
      <c r="R6432"/>
      <c r="S6432"/>
      <c r="T6432"/>
      <c r="U6432"/>
      <c r="V6432"/>
      <c r="W6432"/>
    </row>
    <row r="6433" spans="1:23" ht="27" customHeight="1" thickBot="1" x14ac:dyDescent="0.3">
      <c r="A6433" s="97">
        <v>21561</v>
      </c>
      <c r="B6433" s="74">
        <v>6769</v>
      </c>
      <c r="C6433" s="75" t="s">
        <v>2770</v>
      </c>
      <c r="D6433" s="76">
        <v>43962.819444444445</v>
      </c>
      <c r="E6433" s="74" t="s">
        <v>41</v>
      </c>
      <c r="F6433" s="33">
        <v>43962.734027777777</v>
      </c>
      <c r="G6433" s="51">
        <f t="shared" si="848"/>
        <v>8.5416666668606922E-2</v>
      </c>
      <c r="H6433" s="31" t="str">
        <f t="shared" si="849"/>
        <v>ACCEPTABLE</v>
      </c>
      <c r="J6433" s="33">
        <v>43962.824305555558</v>
      </c>
      <c r="K6433" s="33">
        <v>43962.833333333336</v>
      </c>
      <c r="L6433" s="51">
        <f t="shared" si="850"/>
        <v>9.0277777781011537E-3</v>
      </c>
      <c r="M6433" s="31" t="str">
        <f t="shared" si="851"/>
        <v>TRUE</v>
      </c>
      <c r="N6433" s="31" t="s">
        <v>41</v>
      </c>
      <c r="O6433" s="29" t="s">
        <v>398</v>
      </c>
      <c r="P6433"/>
      <c r="Q6433"/>
      <c r="R6433"/>
      <c r="S6433"/>
      <c r="T6433"/>
      <c r="U6433"/>
      <c r="V6433"/>
      <c r="W6433"/>
    </row>
    <row r="6434" spans="1:23" ht="27" customHeight="1" thickBot="1" x14ac:dyDescent="0.3">
      <c r="A6434" s="97">
        <v>21559</v>
      </c>
      <c r="B6434" s="74">
        <v>6770</v>
      </c>
      <c r="C6434" s="75" t="s">
        <v>2365</v>
      </c>
      <c r="D6434" s="76">
        <v>43962.847222222219</v>
      </c>
      <c r="E6434" s="74" t="s">
        <v>39</v>
      </c>
      <c r="F6434" s="33">
        <v>43962.734027777777</v>
      </c>
      <c r="G6434" s="51">
        <f t="shared" si="848"/>
        <v>0.1131944444423425</v>
      </c>
      <c r="H6434" s="31" t="str">
        <f t="shared" si="849"/>
        <v>ACCEPTABLE</v>
      </c>
      <c r="J6434" s="33">
        <v>43962.848611111112</v>
      </c>
      <c r="K6434" s="33">
        <v>43962.862500000003</v>
      </c>
      <c r="L6434" s="51">
        <f t="shared" si="850"/>
        <v>1.3888888890505768E-2</v>
      </c>
      <c r="M6434" s="31" t="str">
        <f t="shared" si="851"/>
        <v>TRUE</v>
      </c>
      <c r="N6434" s="31" t="s">
        <v>39</v>
      </c>
      <c r="O6434" s="29" t="s">
        <v>792</v>
      </c>
      <c r="P6434"/>
      <c r="Q6434"/>
      <c r="R6434"/>
      <c r="S6434"/>
      <c r="T6434"/>
      <c r="U6434"/>
      <c r="V6434"/>
      <c r="W6434"/>
    </row>
    <row r="6435" spans="1:23" ht="27" customHeight="1" thickBot="1" x14ac:dyDescent="0.3">
      <c r="A6435" s="97">
        <v>21561</v>
      </c>
      <c r="B6435" s="74">
        <v>6772</v>
      </c>
      <c r="C6435" s="75" t="s">
        <v>2372</v>
      </c>
      <c r="D6435" s="76">
        <v>43963.506944444445</v>
      </c>
      <c r="E6435" s="74" t="s">
        <v>39</v>
      </c>
      <c r="F6435" s="33">
        <v>43963.226388888892</v>
      </c>
      <c r="G6435" s="51">
        <f t="shared" si="848"/>
        <v>0.28055555555329192</v>
      </c>
      <c r="H6435" s="31" t="str">
        <f t="shared" si="849"/>
        <v>ACCEPTABLE</v>
      </c>
      <c r="J6435" s="33">
        <v>43963.325694444444</v>
      </c>
      <c r="K6435" s="33">
        <v>43963.336805555555</v>
      </c>
      <c r="L6435" s="51">
        <f t="shared" si="850"/>
        <v>1.1111111110949423E-2</v>
      </c>
      <c r="M6435" s="31" t="str">
        <f t="shared" si="851"/>
        <v>TRUE</v>
      </c>
      <c r="N6435" s="31" t="s">
        <v>39</v>
      </c>
      <c r="O6435" s="29" t="s">
        <v>2452</v>
      </c>
      <c r="P6435"/>
      <c r="Q6435"/>
      <c r="R6435"/>
      <c r="S6435"/>
      <c r="T6435"/>
      <c r="U6435"/>
      <c r="V6435"/>
      <c r="W6435"/>
    </row>
    <row r="6436" spans="1:23" ht="27" customHeight="1" thickBot="1" x14ac:dyDescent="0.3">
      <c r="A6436" s="97">
        <v>21560</v>
      </c>
      <c r="B6436" s="74">
        <v>6773</v>
      </c>
      <c r="C6436" s="75" t="s">
        <v>98</v>
      </c>
      <c r="D6436" s="76">
        <v>43963.527777777781</v>
      </c>
      <c r="E6436" s="74" t="s">
        <v>41</v>
      </c>
      <c r="F6436" s="33">
        <v>43963.226388888892</v>
      </c>
      <c r="G6436" s="51">
        <f t="shared" si="848"/>
        <v>0.30138888888905058</v>
      </c>
      <c r="H6436" s="31" t="str">
        <f t="shared" si="849"/>
        <v>ACCEPTABLE</v>
      </c>
      <c r="J6436" s="33">
        <v>43963.411805555559</v>
      </c>
      <c r="K6436" s="33">
        <v>43963.420138888891</v>
      </c>
      <c r="L6436" s="51">
        <f t="shared" si="850"/>
        <v>8.333333331393078E-3</v>
      </c>
      <c r="M6436" s="31" t="str">
        <f t="shared" si="851"/>
        <v>TRUE</v>
      </c>
      <c r="N6436" s="31" t="s">
        <v>41</v>
      </c>
      <c r="O6436" s="29" t="s">
        <v>2452</v>
      </c>
      <c r="P6436"/>
      <c r="Q6436"/>
      <c r="R6436"/>
      <c r="S6436"/>
      <c r="T6436"/>
      <c r="U6436"/>
      <c r="V6436"/>
      <c r="W6436"/>
    </row>
    <row r="6437" spans="1:23" ht="27" customHeight="1" thickBot="1" x14ac:dyDescent="0.3">
      <c r="A6437" s="97">
        <v>21560</v>
      </c>
      <c r="B6437" s="74">
        <v>6774</v>
      </c>
      <c r="C6437" s="75" t="s">
        <v>2372</v>
      </c>
      <c r="D6437" s="76">
        <v>43963.555555555555</v>
      </c>
      <c r="E6437" s="74" t="s">
        <v>39</v>
      </c>
      <c r="F6437" s="33">
        <v>43963.226388888892</v>
      </c>
      <c r="G6437" s="51">
        <f t="shared" ref="G6437:G6483" si="852">IF(D6437="","",D6437-F6437)</f>
        <v>0.32916666666278616</v>
      </c>
      <c r="H6437" s="31" t="str">
        <f t="shared" ref="H6437:H6483" si="853">IF(D6437-F6437&lt;0,"TOO LATE",IF(G6437="","",IF(OR(DAY(D6437-F6437)&gt;1,AND(HOUR(D6437-F6437)&gt;HOUR("0:59"),(SIGN(D6437-F6437)=1))),"ACCEPTABLE","TOO LATE")))</f>
        <v>ACCEPTABLE</v>
      </c>
      <c r="J6437" s="33">
        <v>43963.45208333333</v>
      </c>
      <c r="K6437" s="33">
        <v>43963.461111111108</v>
      </c>
      <c r="L6437" s="51">
        <f t="shared" ref="L6437:L6483" si="854">IF(OR(K6437="",J6437=""), "Incomplete Data", K6437-J6437)</f>
        <v>9.0277777781011537E-3</v>
      </c>
      <c r="M6437" s="31" t="str">
        <f t="shared" ref="M6437:M6483" si="855">_xlfn.IFS(OR(J6437=0,K6437=0,L6437=""), "Incomplete Data", OR(L6437&gt;$M$5,L6437&lt;-$M$5),"FALSE",  OR(L6437&lt;=$M$5,L6437&gt;-$M$5), "TRUE")</f>
        <v>TRUE</v>
      </c>
      <c r="N6437" s="31" t="s">
        <v>39</v>
      </c>
      <c r="O6437" s="29" t="s">
        <v>2778</v>
      </c>
      <c r="P6437"/>
      <c r="Q6437"/>
      <c r="R6437"/>
      <c r="S6437"/>
      <c r="T6437"/>
      <c r="U6437"/>
      <c r="V6437"/>
      <c r="W6437"/>
    </row>
    <row r="6438" spans="1:23" ht="27" customHeight="1" thickBot="1" x14ac:dyDescent="0.3">
      <c r="A6438" s="97">
        <v>21562</v>
      </c>
      <c r="B6438" s="74">
        <v>6775</v>
      </c>
      <c r="C6438" s="75" t="s">
        <v>1997</v>
      </c>
      <c r="D6438" s="76">
        <v>43963.614583333336</v>
      </c>
      <c r="E6438" s="74" t="s">
        <v>41</v>
      </c>
      <c r="F6438" s="33">
        <v>43963.487500000003</v>
      </c>
      <c r="G6438" s="51">
        <f t="shared" si="852"/>
        <v>0.12708333333284827</v>
      </c>
      <c r="H6438" s="31" t="str">
        <f t="shared" si="853"/>
        <v>ACCEPTABLE</v>
      </c>
      <c r="J6438" s="33">
        <v>43963.59375</v>
      </c>
      <c r="K6438" s="33">
        <v>43963.602083333331</v>
      </c>
      <c r="L6438" s="51">
        <f t="shared" si="854"/>
        <v>8.333333331393078E-3</v>
      </c>
      <c r="M6438" s="31" t="str">
        <f t="shared" si="855"/>
        <v>TRUE</v>
      </c>
      <c r="N6438" s="31" t="s">
        <v>41</v>
      </c>
      <c r="O6438" s="29" t="s">
        <v>1857</v>
      </c>
      <c r="P6438"/>
      <c r="Q6438"/>
      <c r="R6438"/>
      <c r="S6438"/>
      <c r="T6438"/>
      <c r="U6438"/>
      <c r="V6438"/>
      <c r="W6438"/>
    </row>
    <row r="6439" spans="1:23" ht="27" customHeight="1" thickBot="1" x14ac:dyDescent="0.3">
      <c r="A6439" s="98">
        <v>21563</v>
      </c>
      <c r="B6439" s="78">
        <v>6777</v>
      </c>
      <c r="C6439" s="79" t="s">
        <v>2372</v>
      </c>
      <c r="D6439" s="80">
        <v>43963.704861111109</v>
      </c>
      <c r="E6439" s="78" t="s">
        <v>41</v>
      </c>
      <c r="F6439" s="33">
        <v>43963.487500000003</v>
      </c>
      <c r="G6439" s="51">
        <f t="shared" si="852"/>
        <v>0.21736111110658385</v>
      </c>
      <c r="H6439" s="31" t="str">
        <f t="shared" si="853"/>
        <v>ACCEPTABLE</v>
      </c>
      <c r="J6439" s="33">
        <v>43963.625694444447</v>
      </c>
      <c r="K6439" s="33">
        <v>43963.637499999997</v>
      </c>
      <c r="L6439" s="51">
        <f t="shared" si="854"/>
        <v>1.1805555550381541E-2</v>
      </c>
      <c r="M6439" s="31" t="str">
        <f t="shared" si="855"/>
        <v>TRUE</v>
      </c>
      <c r="N6439" s="31" t="s">
        <v>128</v>
      </c>
      <c r="O6439" s="29" t="s">
        <v>2782</v>
      </c>
      <c r="P6439"/>
      <c r="Q6439"/>
      <c r="R6439"/>
      <c r="S6439"/>
      <c r="T6439"/>
      <c r="U6439"/>
      <c r="V6439"/>
      <c r="W6439"/>
    </row>
    <row r="6440" spans="1:23" ht="27" customHeight="1" thickBot="1" x14ac:dyDescent="0.3">
      <c r="A6440" s="98">
        <v>21563</v>
      </c>
      <c r="B6440" s="78">
        <v>6778</v>
      </c>
      <c r="C6440" s="79" t="s">
        <v>2372</v>
      </c>
      <c r="D6440" s="80">
        <v>43963.729166666664</v>
      </c>
      <c r="E6440" s="78" t="s">
        <v>39</v>
      </c>
      <c r="F6440" s="33">
        <v>43963.487500000003</v>
      </c>
      <c r="G6440" s="51">
        <f t="shared" si="852"/>
        <v>0.24166666666133096</v>
      </c>
      <c r="H6440" s="31" t="str">
        <f t="shared" si="853"/>
        <v>ACCEPTABLE</v>
      </c>
      <c r="J6440" s="33">
        <v>43963.651388888888</v>
      </c>
      <c r="K6440" s="33">
        <v>43963.661111111112</v>
      </c>
      <c r="L6440" s="51">
        <f t="shared" si="854"/>
        <v>9.7222222248092294E-3</v>
      </c>
      <c r="M6440" s="31" t="str">
        <f t="shared" si="855"/>
        <v>TRUE</v>
      </c>
      <c r="N6440" s="31" t="s">
        <v>39</v>
      </c>
      <c r="O6440" s="29" t="s">
        <v>1868</v>
      </c>
      <c r="P6440"/>
      <c r="Q6440"/>
      <c r="R6440"/>
      <c r="S6440"/>
      <c r="T6440"/>
      <c r="U6440"/>
      <c r="V6440"/>
      <c r="W6440"/>
    </row>
    <row r="6441" spans="1:23" ht="27" customHeight="1" thickBot="1" x14ac:dyDescent="0.3">
      <c r="A6441" s="97">
        <v>21560</v>
      </c>
      <c r="B6441" s="74">
        <v>6779</v>
      </c>
      <c r="C6441" s="75" t="s">
        <v>43</v>
      </c>
      <c r="D6441" s="76">
        <v>43964.194444444445</v>
      </c>
      <c r="E6441" s="74" t="s">
        <v>41</v>
      </c>
      <c r="F6441" s="33">
        <v>43963.785416666666</v>
      </c>
      <c r="G6441" s="51">
        <f t="shared" si="852"/>
        <v>0.40902777777955635</v>
      </c>
      <c r="H6441" s="31" t="str">
        <f t="shared" si="853"/>
        <v>ACCEPTABLE</v>
      </c>
      <c r="J6441" s="33">
        <v>43964.196527777778</v>
      </c>
      <c r="K6441" s="33">
        <v>43964.204861111109</v>
      </c>
      <c r="L6441" s="51">
        <f t="shared" si="854"/>
        <v>8.333333331393078E-3</v>
      </c>
      <c r="M6441" s="31" t="str">
        <f t="shared" si="855"/>
        <v>TRUE</v>
      </c>
      <c r="N6441" s="31" t="s">
        <v>41</v>
      </c>
      <c r="O6441" s="29" t="s">
        <v>398</v>
      </c>
      <c r="P6441"/>
      <c r="Q6441"/>
      <c r="R6441"/>
      <c r="S6441"/>
      <c r="T6441"/>
      <c r="U6441"/>
      <c r="V6441"/>
      <c r="W6441"/>
    </row>
    <row r="6442" spans="1:23" ht="27" customHeight="1" thickBot="1" x14ac:dyDescent="0.3">
      <c r="A6442" s="97">
        <v>21560</v>
      </c>
      <c r="B6442" s="74">
        <v>6780</v>
      </c>
      <c r="C6442" s="75" t="s">
        <v>2372</v>
      </c>
      <c r="D6442" s="76">
        <v>43964.21875</v>
      </c>
      <c r="E6442" s="74" t="s">
        <v>39</v>
      </c>
      <c r="F6442" s="33">
        <v>43963.785416666666</v>
      </c>
      <c r="G6442" s="51">
        <f t="shared" si="852"/>
        <v>0.43333333333430346</v>
      </c>
      <c r="H6442" s="31" t="str">
        <f t="shared" si="853"/>
        <v>ACCEPTABLE</v>
      </c>
      <c r="J6442" s="33">
        <v>43964.21875</v>
      </c>
      <c r="K6442" s="33">
        <v>43964.231944444444</v>
      </c>
      <c r="L6442" s="51">
        <f t="shared" si="854"/>
        <v>1.3194444443797693E-2</v>
      </c>
      <c r="M6442" s="31" t="str">
        <f t="shared" si="855"/>
        <v>TRUE</v>
      </c>
      <c r="N6442" s="31" t="s">
        <v>39</v>
      </c>
      <c r="O6442" s="29" t="s">
        <v>1030</v>
      </c>
      <c r="P6442"/>
      <c r="Q6442"/>
      <c r="R6442"/>
      <c r="S6442"/>
      <c r="T6442"/>
      <c r="U6442"/>
      <c r="V6442"/>
      <c r="W6442"/>
    </row>
    <row r="6443" spans="1:23" ht="27" customHeight="1" thickBot="1" x14ac:dyDescent="0.3">
      <c r="A6443" s="98">
        <v>21562</v>
      </c>
      <c r="B6443" s="78">
        <v>6781</v>
      </c>
      <c r="C6443" s="79" t="s">
        <v>99</v>
      </c>
      <c r="D6443" s="80">
        <v>43964.673611111109</v>
      </c>
      <c r="E6443" s="78" t="s">
        <v>41</v>
      </c>
      <c r="F6443" s="33">
        <v>43964.579861111109</v>
      </c>
      <c r="G6443" s="51">
        <f t="shared" si="852"/>
        <v>9.375E-2</v>
      </c>
      <c r="H6443" s="31" t="str">
        <f t="shared" si="853"/>
        <v>ACCEPTABLE</v>
      </c>
      <c r="J6443" s="33">
        <v>43964.680555555555</v>
      </c>
      <c r="K6443" s="33">
        <v>43964.689583333333</v>
      </c>
      <c r="L6443" s="51">
        <f t="shared" si="854"/>
        <v>9.0277777781011537E-3</v>
      </c>
      <c r="M6443" s="31" t="str">
        <f t="shared" si="855"/>
        <v>TRUE</v>
      </c>
      <c r="N6443" s="31" t="s">
        <v>41</v>
      </c>
      <c r="O6443" s="29" t="s">
        <v>821</v>
      </c>
      <c r="P6443"/>
      <c r="Q6443"/>
      <c r="R6443"/>
      <c r="S6443"/>
      <c r="T6443"/>
      <c r="U6443"/>
      <c r="V6443"/>
      <c r="W6443"/>
    </row>
    <row r="6444" spans="1:23" ht="27" customHeight="1" thickBot="1" x14ac:dyDescent="0.3">
      <c r="A6444" s="98">
        <v>21562</v>
      </c>
      <c r="B6444" s="78">
        <v>6782</v>
      </c>
      <c r="C6444" s="79" t="s">
        <v>1997</v>
      </c>
      <c r="D6444" s="80">
        <v>43964.701388888891</v>
      </c>
      <c r="E6444" s="78" t="s">
        <v>39</v>
      </c>
      <c r="F6444" s="33">
        <v>43964.579861111109</v>
      </c>
      <c r="G6444" s="51">
        <f t="shared" si="852"/>
        <v>0.12152777778101154</v>
      </c>
      <c r="H6444" s="31" t="str">
        <f t="shared" si="853"/>
        <v>ACCEPTABLE</v>
      </c>
      <c r="J6444" s="33">
        <v>43964.706944444442</v>
      </c>
      <c r="K6444" s="33">
        <v>43964.71875</v>
      </c>
      <c r="L6444" s="51">
        <f t="shared" si="854"/>
        <v>1.1805555557657499E-2</v>
      </c>
      <c r="M6444" s="31" t="str">
        <f t="shared" si="855"/>
        <v>TRUE</v>
      </c>
      <c r="N6444" s="31" t="s">
        <v>39</v>
      </c>
      <c r="O6444" s="29" t="s">
        <v>441</v>
      </c>
      <c r="P6444"/>
      <c r="Q6444"/>
      <c r="R6444"/>
      <c r="S6444"/>
      <c r="T6444"/>
      <c r="U6444"/>
      <c r="V6444"/>
      <c r="W6444"/>
    </row>
    <row r="6445" spans="1:23" ht="27" customHeight="1" thickBot="1" x14ac:dyDescent="0.3">
      <c r="A6445" s="98">
        <v>21564</v>
      </c>
      <c r="B6445" s="78">
        <v>6783</v>
      </c>
      <c r="C6445" s="79" t="s">
        <v>2372</v>
      </c>
      <c r="D6445" s="80">
        <v>43964.767361111109</v>
      </c>
      <c r="E6445" s="78" t="s">
        <v>41</v>
      </c>
      <c r="F6445" s="33">
        <v>43964.579861111109</v>
      </c>
      <c r="G6445" s="51">
        <f t="shared" si="852"/>
        <v>0.1875</v>
      </c>
      <c r="H6445" s="31" t="str">
        <f t="shared" si="853"/>
        <v>ACCEPTABLE</v>
      </c>
      <c r="J6445" s="33">
        <v>43964.742361111108</v>
      </c>
      <c r="K6445" s="33">
        <v>43964.75277777778</v>
      </c>
      <c r="L6445" s="51">
        <f t="shared" si="854"/>
        <v>1.0416666671517305E-2</v>
      </c>
      <c r="M6445" s="31" t="str">
        <f t="shared" si="855"/>
        <v>TRUE</v>
      </c>
      <c r="N6445" s="31" t="s">
        <v>41</v>
      </c>
      <c r="O6445" s="29" t="s">
        <v>349</v>
      </c>
      <c r="P6445"/>
      <c r="Q6445"/>
      <c r="R6445"/>
      <c r="S6445"/>
      <c r="T6445"/>
      <c r="U6445"/>
      <c r="V6445"/>
      <c r="W6445"/>
    </row>
    <row r="6446" spans="1:23" ht="27" customHeight="1" thickBot="1" x14ac:dyDescent="0.3">
      <c r="A6446" s="97">
        <v>21564</v>
      </c>
      <c r="B6446" s="74">
        <v>6784</v>
      </c>
      <c r="C6446" s="75" t="s">
        <v>98</v>
      </c>
      <c r="D6446" s="76">
        <v>43964.802083333336</v>
      </c>
      <c r="E6446" s="74" t="s">
        <v>39</v>
      </c>
      <c r="F6446" s="33">
        <v>43964.579861111109</v>
      </c>
      <c r="G6446" s="51">
        <f t="shared" si="852"/>
        <v>0.22222222222626442</v>
      </c>
      <c r="H6446" s="31" t="str">
        <f t="shared" si="853"/>
        <v>ACCEPTABLE</v>
      </c>
      <c r="J6446" s="33">
        <v>43964.784722222219</v>
      </c>
      <c r="K6446" s="33">
        <v>43964.793749999997</v>
      </c>
      <c r="L6446" s="51">
        <f t="shared" si="854"/>
        <v>9.0277777781011537E-3</v>
      </c>
      <c r="M6446" s="31" t="str">
        <f t="shared" si="855"/>
        <v>TRUE</v>
      </c>
      <c r="N6446" s="31" t="s">
        <v>39</v>
      </c>
      <c r="O6446" s="29" t="s">
        <v>44</v>
      </c>
      <c r="P6446"/>
      <c r="Q6446"/>
      <c r="R6446"/>
      <c r="S6446"/>
      <c r="T6446"/>
      <c r="U6446"/>
      <c r="V6446"/>
      <c r="W6446"/>
    </row>
    <row r="6447" spans="1:23" ht="27" customHeight="1" thickBot="1" x14ac:dyDescent="0.3">
      <c r="A6447" s="98">
        <v>21564</v>
      </c>
      <c r="B6447" s="78">
        <v>6785</v>
      </c>
      <c r="C6447" s="79" t="s">
        <v>43</v>
      </c>
      <c r="D6447" s="80">
        <v>43965.704861111109</v>
      </c>
      <c r="E6447" s="78" t="s">
        <v>41</v>
      </c>
      <c r="F6447" s="33">
        <v>43965.656944444447</v>
      </c>
      <c r="G6447" s="51">
        <f t="shared" si="852"/>
        <v>4.7916666662786156E-2</v>
      </c>
      <c r="H6447" s="31" t="str">
        <f t="shared" si="853"/>
        <v>ACCEPTABLE</v>
      </c>
      <c r="J6447" s="33">
        <v>43965.706944444442</v>
      </c>
      <c r="K6447" s="33">
        <v>43965.71597222222</v>
      </c>
      <c r="L6447" s="51">
        <f t="shared" si="854"/>
        <v>9.0277777781011537E-3</v>
      </c>
      <c r="M6447" s="31" t="str">
        <f t="shared" si="855"/>
        <v>TRUE</v>
      </c>
      <c r="N6447" s="31" t="s">
        <v>41</v>
      </c>
      <c r="O6447" s="29" t="s">
        <v>44</v>
      </c>
      <c r="P6447"/>
      <c r="Q6447"/>
      <c r="R6447"/>
      <c r="S6447"/>
      <c r="T6447"/>
      <c r="U6447"/>
      <c r="V6447"/>
      <c r="W6447"/>
    </row>
    <row r="6448" spans="1:23" ht="27" customHeight="1" thickBot="1" x14ac:dyDescent="0.3">
      <c r="A6448" s="98">
        <v>21564</v>
      </c>
      <c r="B6448" s="78">
        <v>6786</v>
      </c>
      <c r="C6448" s="79" t="s">
        <v>2372</v>
      </c>
      <c r="D6448" s="80">
        <v>43965.732638888891</v>
      </c>
      <c r="E6448" s="78" t="s">
        <v>39</v>
      </c>
      <c r="F6448" s="33">
        <v>43965.656944444447</v>
      </c>
      <c r="G6448" s="51">
        <f t="shared" si="852"/>
        <v>7.5694444443797693E-2</v>
      </c>
      <c r="H6448" s="31" t="str">
        <f t="shared" si="853"/>
        <v>ACCEPTABLE</v>
      </c>
      <c r="J6448" s="33">
        <v>43965.731249999997</v>
      </c>
      <c r="K6448" s="33">
        <v>43965.741666666669</v>
      </c>
      <c r="L6448" s="51">
        <f t="shared" si="854"/>
        <v>1.0416666671517305E-2</v>
      </c>
      <c r="M6448" s="31" t="str">
        <f t="shared" si="855"/>
        <v>TRUE</v>
      </c>
      <c r="N6448" s="31" t="s">
        <v>39</v>
      </c>
      <c r="O6448" s="29" t="s">
        <v>349</v>
      </c>
      <c r="P6448"/>
      <c r="Q6448"/>
      <c r="R6448"/>
      <c r="S6448"/>
      <c r="T6448"/>
      <c r="U6448"/>
      <c r="V6448"/>
      <c r="W6448"/>
    </row>
    <row r="6449" spans="1:23" ht="27" customHeight="1" thickBot="1" x14ac:dyDescent="0.3">
      <c r="A6449" s="97">
        <v>21565</v>
      </c>
      <c r="B6449" s="74">
        <v>6787</v>
      </c>
      <c r="C6449" s="75" t="s">
        <v>2372</v>
      </c>
      <c r="D6449" s="76">
        <v>43965.777777777781</v>
      </c>
      <c r="E6449" s="74" t="s">
        <v>41</v>
      </c>
      <c r="F6449" s="33">
        <v>43965.656944444447</v>
      </c>
      <c r="G6449" s="51">
        <f t="shared" si="852"/>
        <v>0.12083333333430346</v>
      </c>
      <c r="H6449" s="31" t="str">
        <f t="shared" si="853"/>
        <v>ACCEPTABLE</v>
      </c>
      <c r="J6449" s="33">
        <v>43965.767361111109</v>
      </c>
      <c r="K6449" s="33">
        <v>43965.777083333334</v>
      </c>
      <c r="L6449" s="51">
        <f t="shared" si="854"/>
        <v>9.7222222248092294E-3</v>
      </c>
      <c r="M6449" s="31" t="str">
        <f t="shared" si="855"/>
        <v>TRUE</v>
      </c>
      <c r="N6449" s="31" t="s">
        <v>41</v>
      </c>
      <c r="O6449" s="29" t="s">
        <v>2783</v>
      </c>
      <c r="P6449"/>
      <c r="Q6449"/>
      <c r="R6449"/>
      <c r="S6449"/>
      <c r="T6449"/>
      <c r="U6449"/>
      <c r="V6449"/>
      <c r="W6449"/>
    </row>
    <row r="6450" spans="1:23" ht="27" customHeight="1" thickBot="1" x14ac:dyDescent="0.3">
      <c r="A6450" s="97">
        <v>21565</v>
      </c>
      <c r="B6450" s="74">
        <v>6788</v>
      </c>
      <c r="C6450" s="75" t="s">
        <v>98</v>
      </c>
      <c r="D6450" s="76">
        <v>43965.8125</v>
      </c>
      <c r="E6450" s="74" t="s">
        <v>39</v>
      </c>
      <c r="F6450" s="33">
        <v>43965.656944444447</v>
      </c>
      <c r="G6450" s="51">
        <f t="shared" si="852"/>
        <v>0.15555555555329192</v>
      </c>
      <c r="H6450" s="31" t="str">
        <f t="shared" si="853"/>
        <v>ACCEPTABLE</v>
      </c>
      <c r="J6450" s="33">
        <v>43965.799305555556</v>
      </c>
      <c r="K6450" s="33">
        <v>43965.808333333334</v>
      </c>
      <c r="L6450" s="51">
        <f t="shared" si="854"/>
        <v>9.0277777781011537E-3</v>
      </c>
      <c r="M6450" s="31" t="str">
        <f t="shared" si="855"/>
        <v>TRUE</v>
      </c>
      <c r="N6450" s="31" t="s">
        <v>39</v>
      </c>
      <c r="O6450" s="29" t="s">
        <v>44</v>
      </c>
      <c r="P6450"/>
      <c r="Q6450"/>
      <c r="R6450"/>
      <c r="S6450"/>
      <c r="T6450"/>
      <c r="U6450"/>
      <c r="V6450"/>
      <c r="W6450"/>
    </row>
    <row r="6451" spans="1:23" ht="27" customHeight="1" thickBot="1" x14ac:dyDescent="0.3">
      <c r="A6451" s="97">
        <v>21565</v>
      </c>
      <c r="B6451" s="74">
        <v>6791</v>
      </c>
      <c r="C6451" s="75" t="s">
        <v>43</v>
      </c>
      <c r="D6451" s="76">
        <v>43966.486111111109</v>
      </c>
      <c r="E6451" s="74" t="s">
        <v>41</v>
      </c>
      <c r="F6451" s="33">
        <v>43966.395138888889</v>
      </c>
      <c r="G6451" s="51">
        <f t="shared" si="852"/>
        <v>9.0972222220443655E-2</v>
      </c>
      <c r="H6451" s="31" t="str">
        <f t="shared" si="853"/>
        <v>ACCEPTABLE</v>
      </c>
      <c r="J6451" s="33">
        <v>43966.488888888889</v>
      </c>
      <c r="K6451" s="33">
        <v>43966.49722222222</v>
      </c>
      <c r="L6451" s="51">
        <f t="shared" si="854"/>
        <v>8.333333331393078E-3</v>
      </c>
      <c r="M6451" s="31" t="str">
        <f t="shared" si="855"/>
        <v>TRUE</v>
      </c>
      <c r="N6451" s="31" t="s">
        <v>41</v>
      </c>
      <c r="O6451" s="29" t="s">
        <v>44</v>
      </c>
      <c r="P6451"/>
      <c r="Q6451"/>
      <c r="R6451"/>
      <c r="S6451"/>
      <c r="T6451"/>
      <c r="U6451"/>
      <c r="V6451"/>
      <c r="W6451"/>
    </row>
    <row r="6452" spans="1:23" ht="27" customHeight="1" thickBot="1" x14ac:dyDescent="0.3">
      <c r="A6452" s="97">
        <v>21565</v>
      </c>
      <c r="B6452" s="74">
        <v>6792</v>
      </c>
      <c r="C6452" s="75" t="s">
        <v>2372</v>
      </c>
      <c r="D6452" s="76">
        <v>43966.513888888891</v>
      </c>
      <c r="E6452" s="74" t="s">
        <v>39</v>
      </c>
      <c r="F6452" s="33">
        <v>43966.395138888889</v>
      </c>
      <c r="G6452" s="51">
        <f t="shared" si="852"/>
        <v>0.11875000000145519</v>
      </c>
      <c r="H6452" s="31" t="str">
        <f t="shared" si="853"/>
        <v>ACCEPTABLE</v>
      </c>
      <c r="J6452" s="33">
        <v>43966.513194444444</v>
      </c>
      <c r="K6452" s="33">
        <v>43966.522916666669</v>
      </c>
      <c r="L6452" s="51">
        <f t="shared" si="854"/>
        <v>9.7222222248092294E-3</v>
      </c>
      <c r="M6452" s="31" t="str">
        <f t="shared" si="855"/>
        <v>TRUE</v>
      </c>
      <c r="N6452" s="31" t="s">
        <v>39</v>
      </c>
      <c r="O6452" s="29" t="s">
        <v>2784</v>
      </c>
      <c r="P6452"/>
      <c r="Q6452"/>
      <c r="R6452"/>
      <c r="S6452"/>
      <c r="T6452"/>
      <c r="U6452"/>
      <c r="V6452"/>
      <c r="W6452"/>
    </row>
    <row r="6453" spans="1:23" ht="27" customHeight="1" thickBot="1" x14ac:dyDescent="0.3">
      <c r="A6453" s="97">
        <v>21567</v>
      </c>
      <c r="B6453" s="74">
        <v>6793</v>
      </c>
      <c r="C6453" s="75" t="s">
        <v>1997</v>
      </c>
      <c r="D6453" s="76">
        <v>43966.788194444445</v>
      </c>
      <c r="E6453" s="74" t="s">
        <v>41</v>
      </c>
      <c r="F6453" s="33">
        <v>43966.395138888889</v>
      </c>
      <c r="G6453" s="51">
        <f t="shared" si="852"/>
        <v>0.39305555555620231</v>
      </c>
      <c r="H6453" s="31" t="str">
        <f t="shared" si="853"/>
        <v>ACCEPTABLE</v>
      </c>
      <c r="J6453" s="33">
        <v>43966.737500000003</v>
      </c>
      <c r="K6453" s="33">
        <v>43966.750694444447</v>
      </c>
      <c r="L6453" s="51">
        <f t="shared" si="854"/>
        <v>1.3194444443797693E-2</v>
      </c>
      <c r="M6453" s="31" t="str">
        <f t="shared" si="855"/>
        <v>TRUE</v>
      </c>
      <c r="N6453" s="31" t="s">
        <v>41</v>
      </c>
      <c r="O6453" s="29" t="s">
        <v>2785</v>
      </c>
      <c r="P6453"/>
      <c r="Q6453"/>
      <c r="R6453"/>
      <c r="S6453"/>
      <c r="T6453"/>
      <c r="U6453"/>
      <c r="V6453"/>
      <c r="W6453"/>
    </row>
    <row r="6454" spans="1:23" ht="27" customHeight="1" thickBot="1" x14ac:dyDescent="0.3">
      <c r="A6454" s="97">
        <v>21567</v>
      </c>
      <c r="B6454" s="74">
        <v>6794</v>
      </c>
      <c r="C6454" s="75" t="s">
        <v>1663</v>
      </c>
      <c r="D6454" s="76">
        <v>43966.822916666664</v>
      </c>
      <c r="E6454" s="74" t="s">
        <v>39</v>
      </c>
      <c r="F6454" s="33">
        <v>43966.395138888889</v>
      </c>
      <c r="G6454" s="51">
        <f t="shared" si="852"/>
        <v>0.42777777777519077</v>
      </c>
      <c r="H6454" s="31" t="str">
        <f t="shared" si="853"/>
        <v>ACCEPTABLE</v>
      </c>
      <c r="J6454" s="33">
        <v>43966.781944444447</v>
      </c>
      <c r="K6454" s="33">
        <v>43966.790972222225</v>
      </c>
      <c r="L6454" s="51">
        <f t="shared" si="854"/>
        <v>9.0277777781011537E-3</v>
      </c>
      <c r="M6454" s="31" t="str">
        <f t="shared" si="855"/>
        <v>TRUE</v>
      </c>
      <c r="N6454" s="31" t="s">
        <v>39</v>
      </c>
      <c r="O6454" s="29" t="s">
        <v>507</v>
      </c>
      <c r="P6454"/>
      <c r="Q6454"/>
      <c r="R6454"/>
      <c r="S6454"/>
      <c r="T6454"/>
      <c r="U6454"/>
      <c r="V6454"/>
      <c r="W6454"/>
    </row>
    <row r="6455" spans="1:23" ht="27" customHeight="1" thickBot="1" x14ac:dyDescent="0.3">
      <c r="A6455" s="97">
        <v>21568</v>
      </c>
      <c r="B6455" s="74">
        <v>6795</v>
      </c>
      <c r="C6455" s="75" t="s">
        <v>2372</v>
      </c>
      <c r="D6455" s="76">
        <v>43967.506944444445</v>
      </c>
      <c r="E6455" s="74" t="s">
        <v>41</v>
      </c>
      <c r="F6455" s="33">
        <v>43967.345833333333</v>
      </c>
      <c r="G6455" s="51">
        <f t="shared" si="852"/>
        <v>0.16111111111240461</v>
      </c>
      <c r="H6455" s="31" t="str">
        <f t="shared" si="853"/>
        <v>ACCEPTABLE</v>
      </c>
      <c r="J6455" s="33">
        <v>43967.53402777778</v>
      </c>
      <c r="K6455" s="33">
        <v>43967.545138888891</v>
      </c>
      <c r="L6455" s="51">
        <f t="shared" si="854"/>
        <v>1.1111111110949423E-2</v>
      </c>
      <c r="M6455" s="31" t="str">
        <f t="shared" si="855"/>
        <v>TRUE</v>
      </c>
      <c r="N6455" s="31" t="s">
        <v>41</v>
      </c>
      <c r="O6455" s="29" t="s">
        <v>2786</v>
      </c>
      <c r="P6455"/>
      <c r="Q6455"/>
      <c r="R6455"/>
      <c r="S6455"/>
      <c r="T6455"/>
      <c r="U6455"/>
      <c r="V6455"/>
      <c r="W6455"/>
    </row>
    <row r="6456" spans="1:23" ht="27" customHeight="1" thickBot="1" x14ac:dyDescent="0.3">
      <c r="A6456" s="97">
        <v>21568</v>
      </c>
      <c r="B6456" s="74">
        <v>6796</v>
      </c>
      <c r="C6456" s="75" t="s">
        <v>1642</v>
      </c>
      <c r="D6456" s="76">
        <v>43967.534722222219</v>
      </c>
      <c r="E6456" s="74" t="s">
        <v>39</v>
      </c>
      <c r="F6456" s="33">
        <v>43967.345833333333</v>
      </c>
      <c r="G6456" s="51">
        <f t="shared" si="852"/>
        <v>0.18888888888614019</v>
      </c>
      <c r="H6456" s="31" t="str">
        <f t="shared" si="853"/>
        <v>ACCEPTABLE</v>
      </c>
      <c r="J6456" s="33">
        <v>43967.584722222222</v>
      </c>
      <c r="K6456" s="33">
        <v>43967.59375</v>
      </c>
      <c r="L6456" s="51">
        <f t="shared" si="854"/>
        <v>9.0277777781011537E-3</v>
      </c>
      <c r="M6456" s="31" t="str">
        <f t="shared" si="855"/>
        <v>TRUE</v>
      </c>
      <c r="N6456" s="31" t="s">
        <v>39</v>
      </c>
      <c r="O6456" s="29" t="s">
        <v>2695</v>
      </c>
      <c r="P6456"/>
      <c r="Q6456"/>
      <c r="R6456"/>
      <c r="S6456"/>
      <c r="T6456"/>
      <c r="U6456"/>
      <c r="V6456"/>
      <c r="W6456"/>
    </row>
    <row r="6457" spans="1:23" ht="27" customHeight="1" thickBot="1" x14ac:dyDescent="0.3">
      <c r="A6457" s="97">
        <v>21568</v>
      </c>
      <c r="B6457" s="74">
        <v>6797</v>
      </c>
      <c r="C6457" s="75" t="s">
        <v>43</v>
      </c>
      <c r="D6457" s="76">
        <v>43967.791666666664</v>
      </c>
      <c r="E6457" s="74" t="s">
        <v>41</v>
      </c>
      <c r="F6457" s="33">
        <v>43967.644444444442</v>
      </c>
      <c r="G6457" s="51">
        <f t="shared" si="852"/>
        <v>0.14722222222189885</v>
      </c>
      <c r="H6457" s="31" t="str">
        <f t="shared" si="853"/>
        <v>ACCEPTABLE</v>
      </c>
      <c r="J6457" s="33">
        <v>43967.875</v>
      </c>
      <c r="K6457" s="33">
        <v>43967.885416666664</v>
      </c>
      <c r="L6457" s="51">
        <f t="shared" si="854"/>
        <v>1.0416666664241347E-2</v>
      </c>
      <c r="M6457" s="31" t="str">
        <f t="shared" si="855"/>
        <v>TRUE</v>
      </c>
      <c r="N6457" s="31" t="s">
        <v>41</v>
      </c>
      <c r="O6457" s="29" t="s">
        <v>1829</v>
      </c>
      <c r="P6457"/>
      <c r="Q6457"/>
      <c r="R6457"/>
      <c r="S6457"/>
      <c r="T6457"/>
      <c r="U6457"/>
      <c r="V6457"/>
      <c r="W6457"/>
    </row>
    <row r="6458" spans="1:23" ht="27" customHeight="1" thickBot="1" x14ac:dyDescent="0.3">
      <c r="A6458" s="97">
        <v>21568</v>
      </c>
      <c r="B6458" s="74">
        <v>6798</v>
      </c>
      <c r="C6458" s="75" t="s">
        <v>43</v>
      </c>
      <c r="D6458" s="76">
        <v>43967.96875</v>
      </c>
      <c r="E6458" s="74" t="s">
        <v>41</v>
      </c>
      <c r="F6458" s="33">
        <v>43967.644444444442</v>
      </c>
      <c r="G6458" s="51">
        <f t="shared" si="852"/>
        <v>0.3243055555576575</v>
      </c>
      <c r="H6458" s="31" t="str">
        <f t="shared" si="853"/>
        <v>ACCEPTABLE</v>
      </c>
      <c r="J6458" s="33">
        <v>43967.974305555559</v>
      </c>
      <c r="K6458" s="33">
        <v>43967.98333333333</v>
      </c>
      <c r="L6458" s="51">
        <f t="shared" si="854"/>
        <v>9.0277777708251961E-3</v>
      </c>
      <c r="M6458" s="31" t="str">
        <f t="shared" si="855"/>
        <v>TRUE</v>
      </c>
      <c r="N6458" s="31" t="s">
        <v>41</v>
      </c>
      <c r="O6458" s="29" t="s">
        <v>398</v>
      </c>
      <c r="P6458"/>
      <c r="Q6458"/>
      <c r="R6458"/>
      <c r="S6458"/>
      <c r="T6458"/>
      <c r="U6458"/>
      <c r="V6458"/>
      <c r="W6458"/>
    </row>
    <row r="6459" spans="1:23" ht="27" customHeight="1" thickBot="1" x14ac:dyDescent="0.3">
      <c r="A6459" s="97">
        <v>21568</v>
      </c>
      <c r="B6459" s="74">
        <v>6799</v>
      </c>
      <c r="C6459" s="75" t="s">
        <v>2372</v>
      </c>
      <c r="D6459" s="76">
        <v>43967.993055555555</v>
      </c>
      <c r="E6459" s="74" t="s">
        <v>39</v>
      </c>
      <c r="F6459" s="33">
        <v>43967.644444444442</v>
      </c>
      <c r="G6459" s="51">
        <f t="shared" si="852"/>
        <v>0.34861111111240461</v>
      </c>
      <c r="H6459" s="31" t="str">
        <f t="shared" si="853"/>
        <v>ACCEPTABLE</v>
      </c>
      <c r="J6459" s="33">
        <v>43967.990277777775</v>
      </c>
      <c r="K6459" s="33">
        <v>43968.004166666666</v>
      </c>
      <c r="L6459" s="51">
        <f t="shared" si="854"/>
        <v>1.3888888890505768E-2</v>
      </c>
      <c r="M6459" s="31" t="str">
        <f t="shared" si="855"/>
        <v>TRUE</v>
      </c>
      <c r="N6459" s="31" t="s">
        <v>39</v>
      </c>
      <c r="O6459" s="29" t="s">
        <v>2787</v>
      </c>
      <c r="P6459"/>
      <c r="Q6459"/>
      <c r="R6459"/>
      <c r="S6459"/>
      <c r="T6459"/>
      <c r="U6459"/>
      <c r="V6459"/>
      <c r="W6459"/>
    </row>
    <row r="6460" spans="1:23" ht="27" customHeight="1" thickBot="1" x14ac:dyDescent="0.3">
      <c r="A6460" s="97">
        <v>21567</v>
      </c>
      <c r="B6460" s="74">
        <v>6800</v>
      </c>
      <c r="C6460" s="75" t="s">
        <v>51</v>
      </c>
      <c r="D6460" s="76">
        <v>43968.444444444445</v>
      </c>
      <c r="E6460" s="74" t="s">
        <v>41</v>
      </c>
      <c r="F6460" s="33">
        <v>43968.308333333334</v>
      </c>
      <c r="G6460" s="51">
        <f t="shared" si="852"/>
        <v>0.13611111111094942</v>
      </c>
      <c r="H6460" s="31" t="str">
        <f t="shared" si="853"/>
        <v>ACCEPTABLE</v>
      </c>
      <c r="J6460" s="33">
        <v>43968.441666666666</v>
      </c>
      <c r="K6460" s="33">
        <v>43968.45</v>
      </c>
      <c r="L6460" s="51">
        <f t="shared" si="854"/>
        <v>8.333333331393078E-3</v>
      </c>
      <c r="M6460" s="31" t="str">
        <f t="shared" si="855"/>
        <v>TRUE</v>
      </c>
      <c r="N6460" s="31" t="s">
        <v>41</v>
      </c>
      <c r="O6460" s="29" t="s">
        <v>446</v>
      </c>
      <c r="P6460"/>
      <c r="Q6460"/>
      <c r="R6460"/>
      <c r="S6460"/>
      <c r="T6460"/>
      <c r="U6460"/>
      <c r="V6460"/>
      <c r="W6460"/>
    </row>
    <row r="6461" spans="1:23" ht="27" customHeight="1" thickBot="1" x14ac:dyDescent="0.3">
      <c r="A6461" s="97">
        <v>21567</v>
      </c>
      <c r="B6461" s="74">
        <v>6801</v>
      </c>
      <c r="C6461" s="75" t="s">
        <v>1997</v>
      </c>
      <c r="D6461" s="76">
        <v>43968.479166666664</v>
      </c>
      <c r="E6461" s="74" t="s">
        <v>39</v>
      </c>
      <c r="F6461" s="33">
        <v>43968.308333333334</v>
      </c>
      <c r="G6461" s="51">
        <f t="shared" si="852"/>
        <v>0.17083333332993789</v>
      </c>
      <c r="H6461" s="31" t="str">
        <f t="shared" si="853"/>
        <v>ACCEPTABLE</v>
      </c>
      <c r="J6461" s="33">
        <v>43968.468055555553</v>
      </c>
      <c r="K6461" s="33">
        <v>43968.479861111111</v>
      </c>
      <c r="L6461" s="51">
        <f t="shared" si="854"/>
        <v>1.1805555557657499E-2</v>
      </c>
      <c r="M6461" s="31" t="str">
        <f t="shared" si="855"/>
        <v>TRUE</v>
      </c>
      <c r="N6461" s="31" t="s">
        <v>39</v>
      </c>
      <c r="O6461" s="29" t="s">
        <v>1897</v>
      </c>
      <c r="P6461"/>
      <c r="Q6461"/>
      <c r="R6461"/>
      <c r="S6461"/>
      <c r="T6461"/>
      <c r="U6461"/>
      <c r="V6461"/>
      <c r="W6461"/>
    </row>
    <row r="6462" spans="1:23" ht="27" customHeight="1" thickBot="1" x14ac:dyDescent="0.3">
      <c r="A6462" s="97">
        <v>21569</v>
      </c>
      <c r="B6462" s="74">
        <v>6802</v>
      </c>
      <c r="C6462" s="75" t="s">
        <v>2372</v>
      </c>
      <c r="D6462" s="76">
        <v>43968.527777777781</v>
      </c>
      <c r="E6462" s="74" t="s">
        <v>41</v>
      </c>
      <c r="F6462" s="33">
        <v>43968.308333333334</v>
      </c>
      <c r="G6462" s="51">
        <f t="shared" si="852"/>
        <v>0.21944444444670808</v>
      </c>
      <c r="H6462" s="31" t="str">
        <f t="shared" si="853"/>
        <v>ACCEPTABLE</v>
      </c>
      <c r="J6462" s="33">
        <v>43968.50277777778</v>
      </c>
      <c r="K6462" s="33">
        <v>43968.511805555558</v>
      </c>
      <c r="L6462" s="51">
        <f t="shared" si="854"/>
        <v>9.0277777781011537E-3</v>
      </c>
      <c r="M6462" s="31" t="str">
        <f t="shared" si="855"/>
        <v>TRUE</v>
      </c>
      <c r="N6462" s="31" t="s">
        <v>41</v>
      </c>
      <c r="O6462" s="29" t="s">
        <v>2000</v>
      </c>
      <c r="P6462"/>
      <c r="Q6462"/>
      <c r="R6462"/>
      <c r="S6462"/>
      <c r="T6462"/>
      <c r="U6462"/>
      <c r="V6462"/>
      <c r="W6462"/>
    </row>
    <row r="6463" spans="1:23" ht="27" customHeight="1" thickBot="1" x14ac:dyDescent="0.3">
      <c r="A6463" s="97">
        <v>21569</v>
      </c>
      <c r="B6463" s="74">
        <v>6803</v>
      </c>
      <c r="C6463" s="75" t="s">
        <v>43</v>
      </c>
      <c r="D6463" s="76">
        <v>43968.5625</v>
      </c>
      <c r="E6463" s="74" t="s">
        <v>39</v>
      </c>
      <c r="F6463" s="33">
        <v>43968.308333333334</v>
      </c>
      <c r="G6463" s="51">
        <f t="shared" si="852"/>
        <v>0.25416666666569654</v>
      </c>
      <c r="H6463" s="31" t="str">
        <f t="shared" si="853"/>
        <v>ACCEPTABLE</v>
      </c>
      <c r="J6463" s="33">
        <v>43968.536111111112</v>
      </c>
      <c r="K6463" s="33">
        <v>43968.54791666667</v>
      </c>
      <c r="L6463" s="51">
        <f t="shared" si="854"/>
        <v>1.1805555557657499E-2</v>
      </c>
      <c r="M6463" s="31" t="str">
        <f t="shared" si="855"/>
        <v>TRUE</v>
      </c>
      <c r="N6463" s="31" t="s">
        <v>39</v>
      </c>
      <c r="O6463" s="29" t="s">
        <v>398</v>
      </c>
      <c r="P6463"/>
      <c r="Q6463"/>
      <c r="R6463"/>
      <c r="S6463"/>
      <c r="T6463"/>
      <c r="U6463"/>
      <c r="V6463"/>
      <c r="W6463"/>
    </row>
    <row r="6464" spans="1:23" ht="27" customHeight="1" thickBot="1" x14ac:dyDescent="0.3">
      <c r="A6464" s="97">
        <v>21569</v>
      </c>
      <c r="B6464" s="74">
        <v>6804</v>
      </c>
      <c r="C6464" s="75" t="s">
        <v>43</v>
      </c>
      <c r="D6464" s="76">
        <v>43969.465277777781</v>
      </c>
      <c r="E6464" s="74" t="s">
        <v>41</v>
      </c>
      <c r="F6464" s="33">
        <v>43969.28125</v>
      </c>
      <c r="G6464" s="51">
        <f t="shared" si="852"/>
        <v>0.18402777778101154</v>
      </c>
      <c r="H6464" s="31" t="str">
        <f t="shared" si="853"/>
        <v>ACCEPTABLE</v>
      </c>
      <c r="J6464" s="33">
        <v>43969.438888888886</v>
      </c>
      <c r="K6464" s="33">
        <v>43969.45</v>
      </c>
      <c r="L6464" s="51">
        <f t="shared" si="854"/>
        <v>1.1111111110949423E-2</v>
      </c>
      <c r="M6464" s="31" t="str">
        <f t="shared" si="855"/>
        <v>TRUE</v>
      </c>
      <c r="N6464" s="31" t="s">
        <v>41</v>
      </c>
      <c r="O6464" s="29" t="s">
        <v>398</v>
      </c>
      <c r="P6464"/>
      <c r="Q6464"/>
      <c r="R6464"/>
      <c r="S6464"/>
      <c r="T6464"/>
      <c r="U6464"/>
      <c r="V6464"/>
      <c r="W6464"/>
    </row>
    <row r="6465" spans="1:23" ht="27" customHeight="1" thickBot="1" x14ac:dyDescent="0.3">
      <c r="A6465" s="97">
        <v>21569</v>
      </c>
      <c r="B6465" s="74">
        <v>6805</v>
      </c>
      <c r="C6465" s="75" t="s">
        <v>2372</v>
      </c>
      <c r="D6465" s="76">
        <v>43969.493055555555</v>
      </c>
      <c r="E6465" s="74" t="s">
        <v>39</v>
      </c>
      <c r="F6465" s="33">
        <v>43969.28125</v>
      </c>
      <c r="G6465" s="51">
        <f t="shared" si="852"/>
        <v>0.21180555555474712</v>
      </c>
      <c r="H6465" s="31" t="str">
        <f t="shared" si="853"/>
        <v>ACCEPTABLE</v>
      </c>
      <c r="J6465" s="33">
        <v>43969.474305555559</v>
      </c>
      <c r="K6465" s="33">
        <v>43969.486111111109</v>
      </c>
      <c r="L6465" s="51">
        <f t="shared" si="854"/>
        <v>1.1805555550381541E-2</v>
      </c>
      <c r="M6465" s="31" t="str">
        <f t="shared" si="855"/>
        <v>TRUE</v>
      </c>
      <c r="N6465" s="31" t="s">
        <v>39</v>
      </c>
      <c r="O6465" s="29" t="s">
        <v>2788</v>
      </c>
      <c r="P6465"/>
      <c r="Q6465"/>
      <c r="R6465"/>
      <c r="S6465"/>
      <c r="T6465"/>
      <c r="U6465"/>
      <c r="V6465"/>
      <c r="W6465"/>
    </row>
    <row r="6466" spans="1:23" ht="27" customHeight="1" thickBot="1" x14ac:dyDescent="0.3">
      <c r="A6466" s="97">
        <v>21570</v>
      </c>
      <c r="B6466" s="74">
        <v>6806</v>
      </c>
      <c r="C6466" s="75" t="s">
        <v>2372</v>
      </c>
      <c r="D6466" s="76">
        <v>43969.815972222219</v>
      </c>
      <c r="E6466" s="74" t="s">
        <v>41</v>
      </c>
      <c r="F6466" s="33">
        <v>43969.28125</v>
      </c>
      <c r="G6466" s="51">
        <f t="shared" si="852"/>
        <v>0.53472222221898846</v>
      </c>
      <c r="H6466" s="31" t="str">
        <f t="shared" si="853"/>
        <v>ACCEPTABLE</v>
      </c>
      <c r="J6466" s="33">
        <v>43969.805555555555</v>
      </c>
      <c r="K6466" s="33">
        <v>43969.815972222219</v>
      </c>
      <c r="L6466" s="51">
        <f t="shared" si="854"/>
        <v>1.0416666664241347E-2</v>
      </c>
      <c r="M6466" s="31" t="str">
        <f t="shared" si="855"/>
        <v>TRUE</v>
      </c>
      <c r="N6466" s="31" t="s">
        <v>41</v>
      </c>
      <c r="O6466" s="29" t="s">
        <v>836</v>
      </c>
      <c r="P6466"/>
      <c r="Q6466"/>
      <c r="R6466"/>
      <c r="S6466"/>
      <c r="T6466"/>
      <c r="U6466"/>
      <c r="V6466"/>
      <c r="W6466"/>
    </row>
    <row r="6467" spans="1:23" ht="27" customHeight="1" thickBot="1" x14ac:dyDescent="0.3">
      <c r="A6467" s="97">
        <v>21570</v>
      </c>
      <c r="B6467" s="74">
        <v>6807</v>
      </c>
      <c r="C6467" s="75" t="s">
        <v>2372</v>
      </c>
      <c r="D6467" s="76">
        <v>43969.833333333336</v>
      </c>
      <c r="E6467" s="74" t="s">
        <v>39</v>
      </c>
      <c r="F6467" s="33">
        <v>43969.28125</v>
      </c>
      <c r="G6467" s="51">
        <f t="shared" si="852"/>
        <v>0.55208333333575865</v>
      </c>
      <c r="H6467" s="31" t="str">
        <f t="shared" si="853"/>
        <v>ACCEPTABLE</v>
      </c>
      <c r="J6467" s="33">
        <v>43969.825694444444</v>
      </c>
      <c r="K6467" s="33">
        <v>43969.840277777781</v>
      </c>
      <c r="L6467" s="51">
        <f t="shared" si="854"/>
        <v>1.4583333337213844E-2</v>
      </c>
      <c r="M6467" s="31" t="str">
        <f t="shared" si="855"/>
        <v>TRUE</v>
      </c>
      <c r="N6467" s="31" t="s">
        <v>39</v>
      </c>
      <c r="O6467" s="29" t="s">
        <v>836</v>
      </c>
      <c r="P6467"/>
      <c r="Q6467"/>
      <c r="R6467"/>
      <c r="S6467"/>
      <c r="T6467"/>
      <c r="U6467"/>
      <c r="V6467"/>
      <c r="W6467"/>
    </row>
    <row r="6468" spans="1:23" ht="27" customHeight="1" thickBot="1" x14ac:dyDescent="0.3">
      <c r="A6468" s="97">
        <v>21571</v>
      </c>
      <c r="B6468" s="74">
        <v>6808</v>
      </c>
      <c r="C6468" s="75" t="s">
        <v>1997</v>
      </c>
      <c r="D6468" s="76">
        <v>43971.5625</v>
      </c>
      <c r="E6468" s="74" t="s">
        <v>41</v>
      </c>
      <c r="F6468" s="33">
        <v>43971.5625</v>
      </c>
      <c r="G6468" s="51">
        <f t="shared" si="852"/>
        <v>0</v>
      </c>
      <c r="H6468" s="31" t="str">
        <f t="shared" si="853"/>
        <v>TOO LATE</v>
      </c>
      <c r="J6468" s="33">
        <v>43971.561111111114</v>
      </c>
      <c r="K6468" s="33">
        <v>43971.570138888892</v>
      </c>
      <c r="L6468" s="51">
        <f t="shared" si="854"/>
        <v>9.0277777781011537E-3</v>
      </c>
      <c r="M6468" s="31" t="str">
        <f t="shared" si="855"/>
        <v>TRUE</v>
      </c>
      <c r="N6468" s="31" t="s">
        <v>41</v>
      </c>
      <c r="O6468" s="29" t="s">
        <v>2789</v>
      </c>
      <c r="P6468"/>
      <c r="Q6468"/>
      <c r="R6468"/>
      <c r="S6468"/>
      <c r="T6468"/>
      <c r="U6468"/>
      <c r="V6468"/>
      <c r="W6468"/>
    </row>
    <row r="6469" spans="1:23" ht="27" customHeight="1" thickBot="1" x14ac:dyDescent="0.3">
      <c r="A6469" s="97">
        <v>21571</v>
      </c>
      <c r="B6469" s="74">
        <v>6809</v>
      </c>
      <c r="C6469" s="75" t="s">
        <v>2349</v>
      </c>
      <c r="D6469" s="76">
        <v>43971.597222222219</v>
      </c>
      <c r="E6469" s="74" t="s">
        <v>2341</v>
      </c>
      <c r="F6469" s="33">
        <v>43971.5625</v>
      </c>
      <c r="G6469" s="51">
        <f t="shared" si="852"/>
        <v>3.4722222218988463E-2</v>
      </c>
      <c r="H6469" s="31" t="str">
        <f t="shared" si="853"/>
        <v>TOO LATE</v>
      </c>
      <c r="I6469" s="184" t="s">
        <v>2790</v>
      </c>
      <c r="J6469" s="33">
        <v>43971.606249999997</v>
      </c>
      <c r="K6469" s="33">
        <v>43971.615277777775</v>
      </c>
      <c r="L6469" s="51">
        <f t="shared" si="854"/>
        <v>9.0277777781011537E-3</v>
      </c>
      <c r="M6469" s="31" t="str">
        <f t="shared" si="855"/>
        <v>TRUE</v>
      </c>
      <c r="N6469" s="31" t="s">
        <v>39</v>
      </c>
      <c r="O6469" s="29" t="s">
        <v>96</v>
      </c>
      <c r="P6469"/>
      <c r="Q6469"/>
      <c r="R6469"/>
      <c r="S6469"/>
      <c r="T6469"/>
      <c r="U6469"/>
      <c r="V6469"/>
      <c r="W6469"/>
    </row>
    <row r="6470" spans="1:23" ht="27" customHeight="1" thickBot="1" x14ac:dyDescent="0.3">
      <c r="A6470" s="97">
        <v>21571</v>
      </c>
      <c r="B6470" s="74">
        <v>6812</v>
      </c>
      <c r="C6470" s="75" t="s">
        <v>68</v>
      </c>
      <c r="D6470" s="76">
        <v>43972.611111111109</v>
      </c>
      <c r="E6470" s="74" t="s">
        <v>41</v>
      </c>
      <c r="F6470" s="33">
        <v>43972.453472222223</v>
      </c>
      <c r="G6470" s="51">
        <f t="shared" si="852"/>
        <v>0.15763888888614019</v>
      </c>
      <c r="H6470" s="31" t="str">
        <f t="shared" si="853"/>
        <v>ACCEPTABLE</v>
      </c>
      <c r="I6470" s="184"/>
      <c r="J6470" s="33">
        <v>43972.614583333336</v>
      </c>
      <c r="K6470" s="33">
        <v>43972.625</v>
      </c>
      <c r="L6470" s="51">
        <f t="shared" si="854"/>
        <v>1.0416666664241347E-2</v>
      </c>
      <c r="M6470" s="31" t="str">
        <f t="shared" si="855"/>
        <v>TRUE</v>
      </c>
      <c r="N6470" s="31" t="s">
        <v>41</v>
      </c>
      <c r="O6470" s="29" t="s">
        <v>648</v>
      </c>
      <c r="P6470"/>
      <c r="Q6470"/>
      <c r="R6470"/>
      <c r="S6470"/>
      <c r="T6470"/>
      <c r="U6470"/>
      <c r="V6470"/>
      <c r="W6470"/>
    </row>
    <row r="6471" spans="1:23" ht="27" customHeight="1" thickBot="1" x14ac:dyDescent="0.3">
      <c r="A6471" s="97">
        <v>21571</v>
      </c>
      <c r="B6471" s="74">
        <v>6813</v>
      </c>
      <c r="C6471" s="75" t="s">
        <v>1997</v>
      </c>
      <c r="D6471" s="76">
        <v>43972.638888888891</v>
      </c>
      <c r="E6471" s="74" t="s">
        <v>39</v>
      </c>
      <c r="F6471" s="33">
        <v>43972.453472222223</v>
      </c>
      <c r="G6471" s="51">
        <f t="shared" si="852"/>
        <v>0.18541666666715173</v>
      </c>
      <c r="H6471" s="31" t="str">
        <f t="shared" si="853"/>
        <v>ACCEPTABLE</v>
      </c>
      <c r="J6471" s="33">
        <v>43972.642361111109</v>
      </c>
      <c r="K6471" s="33">
        <v>43972.654166666667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
      </c>
      <c r="O6471" s="29" t="s">
        <v>1161</v>
      </c>
      <c r="P6471"/>
      <c r="Q6471"/>
      <c r="R6471"/>
      <c r="S6471"/>
      <c r="T6471"/>
      <c r="U6471"/>
      <c r="V6471"/>
      <c r="W6471"/>
    </row>
    <row r="6472" spans="1:23" ht="27" customHeight="1" thickBot="1" x14ac:dyDescent="0.3">
      <c r="A6472" s="97">
        <v>21573</v>
      </c>
      <c r="B6472" s="74">
        <v>6814</v>
      </c>
      <c r="C6472" s="75" t="s">
        <v>2372</v>
      </c>
      <c r="D6472" s="76">
        <v>43973.454861111109</v>
      </c>
      <c r="E6472" s="74" t="s">
        <v>41</v>
      </c>
      <c r="F6472" s="33">
        <v>43973.314583333333</v>
      </c>
      <c r="G6472" s="51">
        <f t="shared" si="852"/>
        <v>0.14027777777664596</v>
      </c>
      <c r="H6472" s="31" t="str">
        <f t="shared" si="853"/>
        <v>ACCEPTABLE</v>
      </c>
      <c r="J6472" s="33">
        <v>43973.440972222219</v>
      </c>
      <c r="K6472" s="33">
        <v>43973.451388888891</v>
      </c>
      <c r="L6472" s="51">
        <f t="shared" si="854"/>
        <v>1.0416666671517305E-2</v>
      </c>
      <c r="M6472" s="31" t="str">
        <f t="shared" si="855"/>
        <v>TRUE</v>
      </c>
      <c r="N6472" s="31" t="s">
        <v>41</v>
      </c>
      <c r="O6472" s="29" t="s">
        <v>2791</v>
      </c>
      <c r="P6472"/>
      <c r="Q6472"/>
      <c r="R6472"/>
      <c r="S6472"/>
      <c r="T6472"/>
      <c r="U6472"/>
      <c r="V6472"/>
      <c r="W6472"/>
    </row>
    <row r="6473" spans="1:23" ht="27" customHeight="1" thickBot="1" x14ac:dyDescent="0.3">
      <c r="A6473" s="97">
        <v>21573</v>
      </c>
      <c r="B6473" s="74">
        <v>6815</v>
      </c>
      <c r="C6473" s="75" t="s">
        <v>43</v>
      </c>
      <c r="D6473" s="76">
        <v>43973.489583333336</v>
      </c>
      <c r="E6473" s="74" t="s">
        <v>39</v>
      </c>
      <c r="F6473" s="33">
        <v>43973.314583333333</v>
      </c>
      <c r="G6473" s="51">
        <f t="shared" si="852"/>
        <v>0.17500000000291038</v>
      </c>
      <c r="H6473" s="31" t="str">
        <f t="shared" si="853"/>
        <v>ACCEPTABLE</v>
      </c>
      <c r="J6473" s="33">
        <v>43973.469444444447</v>
      </c>
      <c r="K6473" s="33">
        <v>43973.477777777778</v>
      </c>
      <c r="L6473" s="51">
        <f t="shared" si="854"/>
        <v>8.333333331393078E-3</v>
      </c>
      <c r="M6473" s="31" t="str">
        <f t="shared" si="855"/>
        <v>TRUE</v>
      </c>
      <c r="N6473" s="31" t="s">
        <v>39</v>
      </c>
      <c r="O6473" s="29" t="s">
        <v>54</v>
      </c>
      <c r="P6473"/>
      <c r="Q6473"/>
      <c r="R6473"/>
      <c r="S6473"/>
      <c r="T6473"/>
      <c r="U6473"/>
      <c r="V6473"/>
      <c r="W6473"/>
    </row>
    <row r="6474" spans="1:23" ht="27" customHeight="1" thickBot="1" x14ac:dyDescent="0.3">
      <c r="A6474" s="97">
        <v>21574</v>
      </c>
      <c r="B6474" s="74">
        <v>6816</v>
      </c>
      <c r="C6474" s="75" t="s">
        <v>2372</v>
      </c>
      <c r="D6474" s="76">
        <v>43973.506944444445</v>
      </c>
      <c r="E6474" s="74" t="s">
        <v>41</v>
      </c>
      <c r="F6474" s="33">
        <v>43973.314583333333</v>
      </c>
      <c r="G6474" s="51">
        <f t="shared" si="852"/>
        <v>0.19236111111240461</v>
      </c>
      <c r="H6474" s="31" t="str">
        <f t="shared" si="853"/>
        <v>ACCEPTABLE</v>
      </c>
      <c r="J6474" s="33">
        <v>43973.49722222222</v>
      </c>
      <c r="K6474" s="33">
        <v>43973.506249999999</v>
      </c>
      <c r="L6474" s="51">
        <f t="shared" si="854"/>
        <v>9.0277777781011537E-3</v>
      </c>
      <c r="M6474" s="31" t="str">
        <f t="shared" si="855"/>
        <v>TRUE</v>
      </c>
      <c r="N6474" s="31" t="s">
        <v>41</v>
      </c>
      <c r="O6474" s="29" t="s">
        <v>2792</v>
      </c>
      <c r="P6474"/>
      <c r="Q6474"/>
      <c r="R6474"/>
      <c r="S6474"/>
      <c r="T6474"/>
      <c r="U6474"/>
      <c r="V6474"/>
      <c r="W6474"/>
    </row>
    <row r="6475" spans="1:23" ht="27" customHeight="1" thickBot="1" x14ac:dyDescent="0.3">
      <c r="A6475" s="97">
        <v>21574</v>
      </c>
      <c r="B6475" s="74">
        <v>6817</v>
      </c>
      <c r="C6475" s="75" t="s">
        <v>43</v>
      </c>
      <c r="D6475" s="76">
        <v>43973.541666666664</v>
      </c>
      <c r="E6475" s="74" t="s">
        <v>39</v>
      </c>
      <c r="F6475" s="33">
        <v>43973.314583333333</v>
      </c>
      <c r="G6475" s="51">
        <f t="shared" si="852"/>
        <v>0.22708333333139308</v>
      </c>
      <c r="H6475" s="31" t="str">
        <f t="shared" si="853"/>
        <v>ACCEPTABLE</v>
      </c>
      <c r="J6475" s="33">
        <v>43973.531944444447</v>
      </c>
      <c r="K6475" s="33">
        <v>43973.541666666664</v>
      </c>
      <c r="L6475" s="51">
        <f t="shared" si="854"/>
        <v>9.7222222175332718E-3</v>
      </c>
      <c r="M6475" s="31" t="str">
        <f t="shared" si="855"/>
        <v>TRUE</v>
      </c>
      <c r="N6475" s="31" t="s">
        <v>39</v>
      </c>
      <c r="O6475" s="29" t="s">
        <v>54</v>
      </c>
      <c r="P6475"/>
      <c r="Q6475"/>
      <c r="R6475"/>
      <c r="S6475"/>
      <c r="T6475"/>
      <c r="U6475"/>
      <c r="V6475"/>
      <c r="W6475"/>
    </row>
    <row r="6476" spans="1:23" ht="27" customHeight="1" thickBot="1" x14ac:dyDescent="0.3">
      <c r="A6476" s="97">
        <v>21573</v>
      </c>
      <c r="B6476" s="74">
        <v>6820</v>
      </c>
      <c r="C6476" s="75" t="s">
        <v>98</v>
      </c>
      <c r="D6476" s="76">
        <v>43973.986111111109</v>
      </c>
      <c r="E6476" s="74" t="s">
        <v>41</v>
      </c>
      <c r="F6476" s="33">
        <v>43973.722916666666</v>
      </c>
      <c r="G6476" s="51">
        <f t="shared" si="852"/>
        <v>0.26319444444379769</v>
      </c>
      <c r="H6476" s="31" t="str">
        <f t="shared" si="853"/>
        <v>ACCEPTABLE</v>
      </c>
      <c r="J6476" s="33">
        <v>43974.020138888889</v>
      </c>
      <c r="K6476" s="33">
        <v>43974.029166666667</v>
      </c>
      <c r="L6476" s="51">
        <f t="shared" si="854"/>
        <v>9.0277777781011537E-3</v>
      </c>
      <c r="M6476" s="31" t="str">
        <f t="shared" si="855"/>
        <v>TRUE</v>
      </c>
      <c r="N6476" s="31" t="s">
        <v>41</v>
      </c>
      <c r="O6476" s="29" t="s">
        <v>398</v>
      </c>
      <c r="P6476"/>
      <c r="Q6476"/>
      <c r="R6476"/>
      <c r="S6476"/>
      <c r="T6476"/>
      <c r="U6476"/>
      <c r="V6476"/>
      <c r="W6476"/>
    </row>
    <row r="6477" spans="1:23" ht="27" customHeight="1" thickBot="1" x14ac:dyDescent="0.3">
      <c r="A6477" s="97">
        <v>21573</v>
      </c>
      <c r="B6477" s="74">
        <v>6821</v>
      </c>
      <c r="C6477" s="75" t="s">
        <v>98</v>
      </c>
      <c r="D6477" s="76">
        <v>43974.03125</v>
      </c>
      <c r="E6477" s="74" t="s">
        <v>39</v>
      </c>
      <c r="F6477" s="33">
        <v>43973.722916666666</v>
      </c>
      <c r="G6477" s="51">
        <f t="shared" si="852"/>
        <v>0.30833333333430346</v>
      </c>
      <c r="H6477" s="31" t="str">
        <f t="shared" si="853"/>
        <v>ACCEPTABLE</v>
      </c>
      <c r="J6477" s="33">
        <v>43974.05972222222</v>
      </c>
      <c r="K6477" s="33">
        <v>43974.068749999999</v>
      </c>
      <c r="L6477" s="51">
        <f t="shared" si="854"/>
        <v>9.0277777781011537E-3</v>
      </c>
      <c r="M6477" s="31" t="str">
        <f t="shared" si="855"/>
        <v>TRUE</v>
      </c>
      <c r="N6477" s="31" t="s">
        <v>39</v>
      </c>
      <c r="O6477" s="29" t="s">
        <v>398</v>
      </c>
      <c r="P6477"/>
      <c r="Q6477"/>
      <c r="R6477"/>
      <c r="S6477"/>
      <c r="T6477"/>
      <c r="U6477"/>
      <c r="V6477"/>
      <c r="W6477"/>
    </row>
    <row r="6478" spans="1:23" ht="27" customHeight="1" thickBot="1" x14ac:dyDescent="0.3">
      <c r="A6478" s="97">
        <v>21574</v>
      </c>
      <c r="B6478" s="74">
        <v>6822</v>
      </c>
      <c r="C6478" s="75" t="s">
        <v>98</v>
      </c>
      <c r="D6478" s="76">
        <v>43974.215277777781</v>
      </c>
      <c r="E6478" s="74" t="s">
        <v>41</v>
      </c>
      <c r="F6478" s="33">
        <v>43974.172222222223</v>
      </c>
      <c r="G6478" s="51">
        <f t="shared" si="852"/>
        <v>4.3055555557657499E-2</v>
      </c>
      <c r="H6478" s="31" t="str">
        <f t="shared" si="853"/>
        <v>ACCEPTABLE</v>
      </c>
      <c r="J6478" s="33">
        <v>43974.213888888888</v>
      </c>
      <c r="K6478" s="33">
        <v>43974.222916666666</v>
      </c>
      <c r="L6478" s="51">
        <f t="shared" si="854"/>
        <v>9.0277777781011537E-3</v>
      </c>
      <c r="M6478" s="31" t="str">
        <f t="shared" si="855"/>
        <v>TRUE</v>
      </c>
      <c r="N6478" s="31" t="s">
        <v>41</v>
      </c>
      <c r="O6478" s="29" t="s">
        <v>398</v>
      </c>
      <c r="P6478"/>
      <c r="Q6478"/>
      <c r="R6478"/>
      <c r="S6478"/>
      <c r="T6478"/>
      <c r="U6478"/>
      <c r="V6478"/>
      <c r="W6478"/>
    </row>
    <row r="6479" spans="1:23" ht="27" customHeight="1" thickBot="1" x14ac:dyDescent="0.3">
      <c r="A6479" s="97">
        <v>21574</v>
      </c>
      <c r="B6479" s="74">
        <v>6823</v>
      </c>
      <c r="C6479" s="75" t="s">
        <v>2372</v>
      </c>
      <c r="D6479" s="76">
        <v>43974.243055555555</v>
      </c>
      <c r="E6479" s="74" t="s">
        <v>39</v>
      </c>
      <c r="F6479" s="33">
        <v>43974.172222222223</v>
      </c>
      <c r="G6479" s="51">
        <f t="shared" si="852"/>
        <v>7.0833333331393078E-2</v>
      </c>
      <c r="H6479" s="31" t="str">
        <f t="shared" si="853"/>
        <v>ACCEPTABLE</v>
      </c>
      <c r="J6479" s="33">
        <v>43974.243750000001</v>
      </c>
      <c r="K6479" s="33">
        <v>43974.254861111112</v>
      </c>
      <c r="L6479" s="51">
        <f t="shared" si="854"/>
        <v>1.1111111110949423E-2</v>
      </c>
      <c r="M6479" s="31" t="str">
        <f t="shared" si="855"/>
        <v>TRUE</v>
      </c>
      <c r="N6479" s="31" t="s">
        <v>39</v>
      </c>
      <c r="O6479" s="29" t="s">
        <v>826</v>
      </c>
      <c r="P6479"/>
      <c r="Q6479"/>
      <c r="R6479"/>
      <c r="S6479"/>
      <c r="T6479"/>
      <c r="U6479"/>
      <c r="V6479"/>
      <c r="W6479"/>
    </row>
    <row r="6480" spans="1:23" ht="27" customHeight="1" thickBot="1" x14ac:dyDescent="0.3">
      <c r="A6480" s="97">
        <v>21576</v>
      </c>
      <c r="B6480" s="74">
        <v>6824</v>
      </c>
      <c r="C6480" s="75" t="s">
        <v>1997</v>
      </c>
      <c r="D6480" s="76">
        <v>43974.454861111109</v>
      </c>
      <c r="E6480" s="74" t="s">
        <v>41</v>
      </c>
      <c r="F6480" s="33">
        <v>43974.172222222223</v>
      </c>
      <c r="G6480" s="51">
        <f t="shared" si="852"/>
        <v>0.28263888888614019</v>
      </c>
      <c r="H6480" s="31" t="str">
        <f t="shared" si="853"/>
        <v>ACCEPTABLE</v>
      </c>
      <c r="J6480" s="33">
        <v>43974.444444444445</v>
      </c>
      <c r="K6480" s="33">
        <v>43974.456250000003</v>
      </c>
      <c r="L6480" s="51">
        <f t="shared" si="854"/>
        <v>1.1805555557657499E-2</v>
      </c>
      <c r="M6480" s="31" t="str">
        <f t="shared" si="855"/>
        <v>TRUE</v>
      </c>
      <c r="N6480" s="31" t="s">
        <v>41</v>
      </c>
      <c r="O6480" s="29" t="s">
        <v>2793</v>
      </c>
      <c r="P6480"/>
      <c r="Q6480"/>
      <c r="R6480"/>
      <c r="S6480"/>
      <c r="T6480"/>
      <c r="U6480"/>
      <c r="V6480"/>
      <c r="W6480"/>
    </row>
    <row r="6481" spans="1:23" ht="27" customHeight="1" thickBot="1" x14ac:dyDescent="0.3">
      <c r="A6481" s="97">
        <v>21576</v>
      </c>
      <c r="B6481" s="74">
        <v>6825</v>
      </c>
      <c r="C6481" s="75" t="s">
        <v>51</v>
      </c>
      <c r="D6481" s="76">
        <v>43974.489583333336</v>
      </c>
      <c r="E6481" s="74" t="s">
        <v>39</v>
      </c>
      <c r="F6481" s="33">
        <v>43974.172222222223</v>
      </c>
      <c r="G6481" s="51">
        <f t="shared" si="852"/>
        <v>0.31736111111240461</v>
      </c>
      <c r="H6481" s="31" t="str">
        <f t="shared" si="853"/>
        <v>ACCEPTABLE</v>
      </c>
      <c r="J6481" s="33">
        <v>43974.481944444444</v>
      </c>
      <c r="K6481" s="33">
        <v>43974.490972222222</v>
      </c>
      <c r="L6481" s="51">
        <f t="shared" si="854"/>
        <v>9.0277777781011537E-3</v>
      </c>
      <c r="M6481" s="31" t="str">
        <f t="shared" si="855"/>
        <v>TRUE</v>
      </c>
      <c r="N6481" s="31" t="s">
        <v>39</v>
      </c>
      <c r="O6481" s="29" t="s">
        <v>2794</v>
      </c>
      <c r="P6481"/>
      <c r="Q6481"/>
      <c r="R6481"/>
      <c r="S6481"/>
      <c r="T6481"/>
      <c r="U6481"/>
      <c r="V6481"/>
      <c r="W6481"/>
    </row>
    <row r="6482" spans="1:23" ht="27" customHeight="1" thickBot="1" x14ac:dyDescent="0.3">
      <c r="A6482" s="97">
        <v>21576</v>
      </c>
      <c r="B6482" s="74">
        <v>6826</v>
      </c>
      <c r="C6482" s="75" t="s">
        <v>51</v>
      </c>
      <c r="D6482" s="76">
        <v>43975.527777777781</v>
      </c>
      <c r="E6482" s="74" t="s">
        <v>41</v>
      </c>
      <c r="F6482" s="33">
        <v>43975.306944444441</v>
      </c>
      <c r="G6482" s="51">
        <f t="shared" si="852"/>
        <v>0.22083333334012423</v>
      </c>
      <c r="H6482" s="31" t="str">
        <f t="shared" si="853"/>
        <v>ACCEPTABLE</v>
      </c>
      <c r="J6482" s="33">
        <v>43975.515972222223</v>
      </c>
      <c r="K6482" s="33">
        <v>43975.525000000001</v>
      </c>
      <c r="L6482" s="51">
        <f t="shared" si="854"/>
        <v>9.0277777781011537E-3</v>
      </c>
      <c r="M6482" s="31" t="str">
        <f t="shared" si="855"/>
        <v>TRUE</v>
      </c>
      <c r="N6482" s="31" t="s">
        <v>41</v>
      </c>
      <c r="O6482" s="29" t="s">
        <v>405</v>
      </c>
      <c r="P6482"/>
      <c r="Q6482"/>
      <c r="R6482"/>
      <c r="S6482"/>
      <c r="T6482"/>
      <c r="U6482"/>
      <c r="V6482"/>
      <c r="W6482"/>
    </row>
    <row r="6483" spans="1:23" ht="27" customHeight="1" thickBot="1" x14ac:dyDescent="0.3">
      <c r="A6483" s="97">
        <v>21576</v>
      </c>
      <c r="B6483" s="74">
        <v>6827</v>
      </c>
      <c r="C6483" s="75" t="s">
        <v>2795</v>
      </c>
      <c r="D6483" s="76">
        <v>43975.555555555555</v>
      </c>
      <c r="E6483" s="74" t="s">
        <v>39</v>
      </c>
      <c r="F6483" s="33">
        <v>43975.306944444441</v>
      </c>
      <c r="G6483" s="51">
        <f t="shared" si="852"/>
        <v>0.24861111111385981</v>
      </c>
      <c r="H6483" s="31" t="str">
        <f t="shared" si="853"/>
        <v>ACCEPTABLE</v>
      </c>
      <c r="J6483" s="33">
        <v>43975.547222222223</v>
      </c>
      <c r="K6483" s="33">
        <v>43975.556250000001</v>
      </c>
      <c r="L6483" s="51">
        <f t="shared" si="854"/>
        <v>9.0277777781011537E-3</v>
      </c>
      <c r="M6483" s="31" t="str">
        <f t="shared" si="855"/>
        <v>TRUE</v>
      </c>
      <c r="N6483" s="31" t="s">
        <v>39</v>
      </c>
      <c r="O6483" s="29" t="s">
        <v>2388</v>
      </c>
      <c r="P6483"/>
      <c r="Q6483"/>
      <c r="R6483"/>
      <c r="S6483"/>
      <c r="T6483"/>
      <c r="U6483"/>
      <c r="V6483"/>
      <c r="W6483"/>
    </row>
    <row r="6484" spans="1:23" ht="27" customHeight="1" thickBot="1" x14ac:dyDescent="0.3">
      <c r="A6484" s="97">
        <v>21577</v>
      </c>
      <c r="B6484" s="74">
        <v>6829</v>
      </c>
      <c r="C6484" s="75" t="s">
        <v>43</v>
      </c>
      <c r="D6484" s="76">
        <v>43975.611111111109</v>
      </c>
      <c r="E6484" s="74" t="s">
        <v>41</v>
      </c>
      <c r="F6484" s="33">
        <v>43975.306944444441</v>
      </c>
      <c r="G6484" s="51">
        <f t="shared" ref="G6484:G6524" si="856">IF(D6484="","",D6484-F6484)</f>
        <v>0.30416666666860692</v>
      </c>
      <c r="H6484" s="31" t="str">
        <f t="shared" ref="H6484:H6525" si="857">IF(D6484-F6484&lt;0,"TOO LATE",IF(G6484="","",IF(OR(DAY(D6484-F6484)&gt;1,AND(HOUR(D6484-F6484)&gt;HOUR("0:59"),(SIGN(D6484-F6484)=1))),"ACCEPTABLE","TOO LATE")))</f>
        <v>ACCEPTABLE</v>
      </c>
      <c r="J6484" s="33">
        <v>43975.597222222219</v>
      </c>
      <c r="K6484" s="33">
        <v>43975.614583333336</v>
      </c>
      <c r="L6484" s="51">
        <f t="shared" ref="L6484:L6524" si="858">IF(OR(K6484="",J6484=""), "Incomplete Data", K6484-J6484)</f>
        <v>1.7361111116770189E-2</v>
      </c>
      <c r="M6484" s="31" t="str">
        <f t="shared" ref="M6484:M6525" si="859">_xlfn.IFS(OR(J6484=0,K6484=0,L6484=""), "Incomplete Data", OR(L6484&gt;$M$5,L6484&lt;-$M$5),"FALSE",  OR(L6484&lt;=$M$5,L6484&gt;-$M$5), "TRUE")</f>
        <v>TRUE</v>
      </c>
      <c r="N6484" s="31" t="s">
        <v>41</v>
      </c>
      <c r="O6484" s="29" t="s">
        <v>2698</v>
      </c>
      <c r="P6484"/>
      <c r="Q6484"/>
      <c r="R6484"/>
      <c r="S6484"/>
      <c r="T6484"/>
      <c r="U6484"/>
      <c r="V6484"/>
      <c r="W6484"/>
    </row>
    <row r="6485" spans="1:23" ht="27" customHeight="1" thickBot="1" x14ac:dyDescent="0.3">
      <c r="A6485" s="97">
        <v>21577</v>
      </c>
      <c r="B6485" s="74">
        <v>6830</v>
      </c>
      <c r="C6485" s="75" t="s">
        <v>2372</v>
      </c>
      <c r="D6485" s="76">
        <v>43975.638888888891</v>
      </c>
      <c r="E6485" s="74" t="s">
        <v>39</v>
      </c>
      <c r="F6485" s="33">
        <v>43975.306944444441</v>
      </c>
      <c r="G6485" s="51">
        <f t="shared" si="856"/>
        <v>0.33194444444961846</v>
      </c>
      <c r="H6485" s="31" t="str">
        <f t="shared" si="857"/>
        <v>ACCEPTABLE</v>
      </c>
      <c r="J6485" s="33">
        <v>43975.625</v>
      </c>
      <c r="K6485" s="33">
        <v>43975.636805555558</v>
      </c>
      <c r="L6485" s="51">
        <f t="shared" si="858"/>
        <v>1.1805555557657499E-2</v>
      </c>
      <c r="M6485" s="31" t="str">
        <f t="shared" si="859"/>
        <v>TRUE</v>
      </c>
      <c r="N6485" s="31" t="s">
        <v>39</v>
      </c>
      <c r="O6485" s="29" t="s">
        <v>2796</v>
      </c>
      <c r="P6485"/>
      <c r="Q6485"/>
      <c r="R6485"/>
      <c r="S6485"/>
      <c r="T6485"/>
      <c r="U6485"/>
      <c r="V6485"/>
      <c r="W6485"/>
    </row>
    <row r="6486" spans="1:23" ht="27" customHeight="1" thickBot="1" x14ac:dyDescent="0.3">
      <c r="A6486" s="97">
        <v>21578</v>
      </c>
      <c r="B6486" s="74">
        <v>6831</v>
      </c>
      <c r="C6486" s="75" t="s">
        <v>2372</v>
      </c>
      <c r="D6486" s="76">
        <v>43975.805555555555</v>
      </c>
      <c r="E6486" s="74" t="s">
        <v>41</v>
      </c>
      <c r="F6486" s="33">
        <v>43975.306944444441</v>
      </c>
      <c r="G6486" s="51">
        <f t="shared" si="856"/>
        <v>0.49861111111385981</v>
      </c>
      <c r="H6486" s="31" t="str">
        <f t="shared" si="857"/>
        <v>ACCEPTABLE</v>
      </c>
      <c r="J6486" s="33">
        <v>43975.79791666667</v>
      </c>
      <c r="K6486" s="33">
        <v>43975.809027777781</v>
      </c>
      <c r="L6486" s="51">
        <f t="shared" si="858"/>
        <v>1.1111111110949423E-2</v>
      </c>
      <c r="M6486" s="31" t="str">
        <f t="shared" si="859"/>
        <v>TRUE</v>
      </c>
      <c r="N6486" s="31" t="s">
        <v>41</v>
      </c>
      <c r="O6486" s="29" t="s">
        <v>420</v>
      </c>
      <c r="P6486"/>
      <c r="Q6486"/>
      <c r="R6486"/>
      <c r="S6486"/>
      <c r="T6486"/>
      <c r="U6486"/>
      <c r="V6486"/>
      <c r="W6486"/>
    </row>
    <row r="6487" spans="1:23" ht="27" customHeight="1" thickBot="1" x14ac:dyDescent="0.3">
      <c r="A6487" s="97">
        <v>21578</v>
      </c>
      <c r="B6487" s="74">
        <v>6832</v>
      </c>
      <c r="C6487" s="75" t="s">
        <v>2372</v>
      </c>
      <c r="D6487" s="76">
        <v>43975.829861111109</v>
      </c>
      <c r="E6487" s="74" t="s">
        <v>39</v>
      </c>
      <c r="F6487" s="33">
        <v>43975.306944444441</v>
      </c>
      <c r="G6487" s="51">
        <f t="shared" si="856"/>
        <v>0.52291666666860692</v>
      </c>
      <c r="H6487" s="31" t="str">
        <f t="shared" si="857"/>
        <v>ACCEPTABLE</v>
      </c>
      <c r="J6487" s="33">
        <v>43975.819444444445</v>
      </c>
      <c r="K6487" s="33">
        <v>43975.833333333336</v>
      </c>
      <c r="L6487" s="51">
        <f t="shared" si="858"/>
        <v>1.3888888890505768E-2</v>
      </c>
      <c r="M6487" s="31" t="str">
        <f t="shared" si="859"/>
        <v>TRUE</v>
      </c>
      <c r="N6487" s="31" t="s">
        <v>39</v>
      </c>
      <c r="O6487" s="29" t="s">
        <v>2797</v>
      </c>
      <c r="P6487"/>
      <c r="Q6487"/>
      <c r="R6487"/>
      <c r="S6487"/>
      <c r="T6487"/>
      <c r="U6487"/>
      <c r="V6487"/>
      <c r="W6487"/>
    </row>
    <row r="6488" spans="1:23" ht="27" customHeight="1" thickBot="1" x14ac:dyDescent="0.3">
      <c r="A6488" s="98">
        <v>21579</v>
      </c>
      <c r="B6488" s="78">
        <v>6833</v>
      </c>
      <c r="C6488" s="79" t="s">
        <v>43</v>
      </c>
      <c r="D6488" s="80">
        <v>43976.694444444445</v>
      </c>
      <c r="E6488" s="78" t="s">
        <v>41</v>
      </c>
      <c r="F6488" s="33">
        <v>43976.602083333331</v>
      </c>
      <c r="G6488" s="51">
        <f t="shared" si="856"/>
        <v>9.2361111113859806E-2</v>
      </c>
      <c r="H6488" s="31" t="str">
        <f t="shared" si="857"/>
        <v>ACCEPTABLE</v>
      </c>
      <c r="J6488" s="33">
        <v>43976.680555555555</v>
      </c>
      <c r="K6488" s="33">
        <v>43976.690972222219</v>
      </c>
      <c r="L6488" s="51">
        <f t="shared" si="858"/>
        <v>1.0416666664241347E-2</v>
      </c>
      <c r="M6488" s="31" t="str">
        <f t="shared" si="859"/>
        <v>TRUE</v>
      </c>
      <c r="N6488" s="31" t="s">
        <v>41</v>
      </c>
      <c r="O6488" s="29" t="s">
        <v>485</v>
      </c>
      <c r="P6488"/>
      <c r="Q6488"/>
      <c r="R6488"/>
      <c r="S6488"/>
      <c r="T6488"/>
      <c r="U6488"/>
      <c r="V6488"/>
      <c r="W6488"/>
    </row>
    <row r="6489" spans="1:23" ht="27" customHeight="1" thickBot="1" x14ac:dyDescent="0.3">
      <c r="A6489" s="98">
        <v>21579</v>
      </c>
      <c r="B6489" s="78">
        <v>6834</v>
      </c>
      <c r="C6489" s="79" t="s">
        <v>2372</v>
      </c>
      <c r="D6489" s="80">
        <v>43976.722222222219</v>
      </c>
      <c r="E6489" s="78" t="s">
        <v>39</v>
      </c>
      <c r="F6489" s="33">
        <v>43976.602083333331</v>
      </c>
      <c r="G6489" s="51">
        <f t="shared" si="856"/>
        <v>0.12013888888759539</v>
      </c>
      <c r="H6489" s="31" t="str">
        <f t="shared" si="857"/>
        <v>ACCEPTABLE</v>
      </c>
      <c r="J6489" s="33">
        <v>43976.713888888888</v>
      </c>
      <c r="K6489" s="33">
        <v>43976.723611111112</v>
      </c>
      <c r="L6489" s="51">
        <f t="shared" si="858"/>
        <v>9.7222222248092294E-3</v>
      </c>
      <c r="M6489" s="31" t="str">
        <f t="shared" si="859"/>
        <v>TRUE</v>
      </c>
      <c r="N6489" s="31" t="s">
        <v>39</v>
      </c>
      <c r="O6489" s="29" t="s">
        <v>2798</v>
      </c>
      <c r="P6489"/>
      <c r="Q6489"/>
      <c r="R6489"/>
      <c r="S6489"/>
      <c r="T6489"/>
      <c r="U6489"/>
      <c r="V6489"/>
      <c r="W6489"/>
    </row>
    <row r="6490" spans="1:23" ht="27" customHeight="1" thickBot="1" x14ac:dyDescent="0.3">
      <c r="A6490" s="97">
        <v>21580</v>
      </c>
      <c r="B6490" s="74">
        <v>6835</v>
      </c>
      <c r="C6490" s="75" t="s">
        <v>1997</v>
      </c>
      <c r="D6490" s="76">
        <v>43977.611111111109</v>
      </c>
      <c r="E6490" s="74" t="s">
        <v>41</v>
      </c>
      <c r="F6490" s="33">
        <v>43977.29583333333</v>
      </c>
      <c r="G6490" s="51">
        <f t="shared" si="856"/>
        <v>0.31527777777955635</v>
      </c>
      <c r="H6490" s="31" t="str">
        <f t="shared" si="857"/>
        <v>ACCEPTABLE</v>
      </c>
      <c r="J6490" s="33">
        <v>43977.633333333331</v>
      </c>
      <c r="K6490" s="33">
        <v>43977.644444444442</v>
      </c>
      <c r="L6490" s="51">
        <f t="shared" si="858"/>
        <v>1.1111111110949423E-2</v>
      </c>
      <c r="M6490" s="31" t="str">
        <f t="shared" si="859"/>
        <v>TRUE</v>
      </c>
      <c r="N6490" s="31" t="s">
        <v>41</v>
      </c>
      <c r="O6490" s="29" t="s">
        <v>2799</v>
      </c>
      <c r="P6490"/>
      <c r="Q6490"/>
      <c r="R6490"/>
      <c r="S6490"/>
      <c r="T6490"/>
      <c r="U6490"/>
      <c r="V6490"/>
      <c r="W6490"/>
    </row>
    <row r="6491" spans="1:23" ht="27" customHeight="1" thickBot="1" x14ac:dyDescent="0.3">
      <c r="A6491" s="97">
        <v>21580</v>
      </c>
      <c r="B6491" s="74">
        <v>6836</v>
      </c>
      <c r="C6491" s="75" t="s">
        <v>51</v>
      </c>
      <c r="D6491" s="76">
        <v>43977.638888888891</v>
      </c>
      <c r="E6491" s="74" t="s">
        <v>39</v>
      </c>
      <c r="F6491" s="33">
        <v>43977.29583333333</v>
      </c>
      <c r="G6491" s="51">
        <f t="shared" si="856"/>
        <v>0.34305555556056788</v>
      </c>
      <c r="H6491" s="31" t="str">
        <f t="shared" si="857"/>
        <v>ACCEPTABLE</v>
      </c>
      <c r="J6491" s="33">
        <v>43977.675000000003</v>
      </c>
      <c r="K6491" s="33">
        <v>43977.683333333334</v>
      </c>
      <c r="L6491" s="51">
        <f t="shared" si="858"/>
        <v>8.333333331393078E-3</v>
      </c>
      <c r="M6491" s="31" t="str">
        <f t="shared" si="859"/>
        <v>TRUE</v>
      </c>
      <c r="N6491" s="31" t="s">
        <v>39</v>
      </c>
      <c r="O6491" s="29" t="s">
        <v>633</v>
      </c>
      <c r="P6491"/>
      <c r="Q6491"/>
      <c r="R6491"/>
      <c r="S6491"/>
      <c r="T6491"/>
      <c r="U6491"/>
      <c r="V6491"/>
      <c r="W6491"/>
    </row>
    <row r="6492" spans="1:23" ht="27" customHeight="1" thickBot="1" x14ac:dyDescent="0.3">
      <c r="A6492" s="98">
        <v>21581</v>
      </c>
      <c r="B6492" s="78">
        <v>6837</v>
      </c>
      <c r="C6492" s="79" t="s">
        <v>1997</v>
      </c>
      <c r="D6492" s="80">
        <v>43979.256944444445</v>
      </c>
      <c r="E6492" s="78" t="s">
        <v>41</v>
      </c>
      <c r="F6492" s="33">
        <v>43979.162499999999</v>
      </c>
      <c r="G6492" s="51">
        <f t="shared" si="856"/>
        <v>9.4444444446708076E-2</v>
      </c>
      <c r="H6492" s="31" t="str">
        <f t="shared" si="857"/>
        <v>ACCEPTABLE</v>
      </c>
      <c r="J6492" s="33">
        <v>43979.250694444447</v>
      </c>
      <c r="K6492" s="33">
        <v>43979.260416666664</v>
      </c>
      <c r="L6492" s="51">
        <f t="shared" si="858"/>
        <v>9.7222222175332718E-3</v>
      </c>
      <c r="M6492" s="31" t="str">
        <f t="shared" si="859"/>
        <v>TRUE</v>
      </c>
      <c r="N6492" s="31" t="s">
        <v>41</v>
      </c>
      <c r="O6492" s="29" t="s">
        <v>2800</v>
      </c>
      <c r="P6492"/>
      <c r="Q6492"/>
      <c r="R6492"/>
      <c r="S6492"/>
      <c r="T6492"/>
      <c r="U6492"/>
      <c r="V6492"/>
      <c r="W6492"/>
    </row>
    <row r="6493" spans="1:23" ht="27" customHeight="1" thickBot="1" x14ac:dyDescent="0.3">
      <c r="A6493" s="98">
        <v>21580</v>
      </c>
      <c r="B6493" s="78">
        <v>6838</v>
      </c>
      <c r="C6493" s="79" t="s">
        <v>1997</v>
      </c>
      <c r="D6493" s="80">
        <v>43979.326388888891</v>
      </c>
      <c r="E6493" s="78" t="s">
        <v>39</v>
      </c>
      <c r="F6493" s="33">
        <v>43979.162499999999</v>
      </c>
      <c r="G6493" s="51">
        <f t="shared" si="856"/>
        <v>0.16388888889196096</v>
      </c>
      <c r="H6493" s="31" t="str">
        <f t="shared" si="857"/>
        <v>ACCEPTABLE</v>
      </c>
      <c r="J6493" s="33">
        <v>43979.331944444442</v>
      </c>
      <c r="K6493" s="33">
        <v>43979.342361111114</v>
      </c>
      <c r="L6493" s="51">
        <f t="shared" si="858"/>
        <v>1.0416666671517305E-2</v>
      </c>
      <c r="M6493" s="31" t="str">
        <f t="shared" si="859"/>
        <v>TRUE</v>
      </c>
      <c r="N6493" s="31" t="s">
        <v>39</v>
      </c>
      <c r="O6493" s="29" t="s">
        <v>2801</v>
      </c>
      <c r="P6493"/>
      <c r="Q6493"/>
      <c r="R6493"/>
      <c r="S6493"/>
      <c r="T6493"/>
      <c r="U6493"/>
      <c r="V6493"/>
      <c r="W6493"/>
    </row>
    <row r="6494" spans="1:23" ht="27" customHeight="1" thickBot="1" x14ac:dyDescent="0.3">
      <c r="A6494" s="98">
        <v>21582</v>
      </c>
      <c r="B6494" s="78">
        <v>6839</v>
      </c>
      <c r="C6494" s="79" t="s">
        <v>2372</v>
      </c>
      <c r="D6494" s="80">
        <v>43979.381944444445</v>
      </c>
      <c r="E6494" s="78" t="s">
        <v>41</v>
      </c>
      <c r="F6494" s="33">
        <v>43979.162499999999</v>
      </c>
      <c r="G6494" s="51">
        <f t="shared" si="856"/>
        <v>0.21944444444670808</v>
      </c>
      <c r="H6494" s="31" t="str">
        <f t="shared" si="857"/>
        <v>ACCEPTABLE</v>
      </c>
      <c r="J6494" s="33">
        <v>43979.498611111114</v>
      </c>
      <c r="K6494" s="33">
        <v>43979.508333333331</v>
      </c>
      <c r="L6494" s="51">
        <f t="shared" si="858"/>
        <v>9.7222222175332718E-3</v>
      </c>
      <c r="M6494" s="31" t="str">
        <f t="shared" si="859"/>
        <v>TRUE</v>
      </c>
      <c r="N6494" s="31" t="s">
        <v>41</v>
      </c>
      <c r="O6494" s="29" t="s">
        <v>2802</v>
      </c>
      <c r="P6494"/>
      <c r="Q6494"/>
      <c r="R6494"/>
      <c r="S6494"/>
      <c r="T6494"/>
      <c r="U6494"/>
      <c r="V6494"/>
      <c r="W6494"/>
    </row>
    <row r="6495" spans="1:23" ht="27" customHeight="1" thickBot="1" x14ac:dyDescent="0.3">
      <c r="A6495" s="98">
        <v>21582</v>
      </c>
      <c r="B6495" s="78">
        <v>6840</v>
      </c>
      <c r="C6495" s="79" t="s">
        <v>2372</v>
      </c>
      <c r="D6495" s="80">
        <v>43979.395833333336</v>
      </c>
      <c r="E6495" s="78" t="s">
        <v>39</v>
      </c>
      <c r="F6495" s="33">
        <v>43979.162499999999</v>
      </c>
      <c r="G6495" s="51">
        <f t="shared" si="856"/>
        <v>0.23333333333721384</v>
      </c>
      <c r="H6495" s="31" t="str">
        <f t="shared" si="857"/>
        <v>ACCEPTABLE</v>
      </c>
      <c r="J6495" s="33">
        <v>43979.548611111109</v>
      </c>
      <c r="K6495" s="33">
        <v>43979.556944444441</v>
      </c>
      <c r="L6495" s="51">
        <f t="shared" si="858"/>
        <v>8.333333331393078E-3</v>
      </c>
      <c r="M6495" s="31" t="str">
        <f t="shared" si="859"/>
        <v>TRUE</v>
      </c>
      <c r="N6495" s="31" t="s">
        <v>39</v>
      </c>
      <c r="O6495" s="29" t="s">
        <v>2802</v>
      </c>
      <c r="P6495"/>
      <c r="Q6495"/>
      <c r="R6495"/>
      <c r="S6495"/>
      <c r="T6495"/>
      <c r="U6495"/>
      <c r="V6495"/>
      <c r="W6495"/>
    </row>
    <row r="6496" spans="1:23" ht="27" customHeight="1" thickBot="1" x14ac:dyDescent="0.3">
      <c r="A6496" s="97">
        <v>21581</v>
      </c>
      <c r="B6496" s="74">
        <v>6841</v>
      </c>
      <c r="C6496" s="75" t="s">
        <v>1663</v>
      </c>
      <c r="D6496" s="76">
        <v>43980.506944444445</v>
      </c>
      <c r="E6496" s="74" t="s">
        <v>41</v>
      </c>
      <c r="F6496" s="33">
        <v>43980.277083333334</v>
      </c>
      <c r="G6496" s="51">
        <f t="shared" si="856"/>
        <v>0.22986111111094942</v>
      </c>
      <c r="H6496" s="31" t="str">
        <f t="shared" si="857"/>
        <v>ACCEPTABLE</v>
      </c>
      <c r="J6496" s="33">
        <v>43980.506944444445</v>
      </c>
      <c r="K6496" s="33">
        <v>43980.513888888891</v>
      </c>
      <c r="L6496" s="51">
        <f t="shared" si="858"/>
        <v>6.9444444452528842E-3</v>
      </c>
      <c r="M6496" s="31" t="str">
        <f t="shared" si="859"/>
        <v>TRUE</v>
      </c>
      <c r="N6496" s="31" t="s">
        <v>41</v>
      </c>
      <c r="O6496" s="29" t="s">
        <v>422</v>
      </c>
      <c r="P6496"/>
      <c r="Q6496"/>
      <c r="R6496"/>
      <c r="S6496"/>
      <c r="T6496"/>
      <c r="U6496"/>
      <c r="V6496"/>
      <c r="W6496"/>
    </row>
    <row r="6497" spans="1:23" ht="27" customHeight="1" thickBot="1" x14ac:dyDescent="0.3">
      <c r="A6497" s="97">
        <v>21581</v>
      </c>
      <c r="B6497" s="74">
        <v>6842</v>
      </c>
      <c r="C6497" s="75" t="s">
        <v>1997</v>
      </c>
      <c r="D6497" s="76">
        <v>43980.534722222219</v>
      </c>
      <c r="E6497" s="74" t="s">
        <v>39</v>
      </c>
      <c r="F6497" s="33">
        <v>43980.277083333334</v>
      </c>
      <c r="G6497" s="51">
        <f t="shared" si="856"/>
        <v>0.257638888884685</v>
      </c>
      <c r="H6497" s="31" t="str">
        <f t="shared" si="857"/>
        <v>ACCEPTABLE</v>
      </c>
      <c r="J6497" s="33">
        <v>43980.544444444444</v>
      </c>
      <c r="K6497" s="33">
        <v>43980.558333333334</v>
      </c>
      <c r="L6497" s="51">
        <f t="shared" si="858"/>
        <v>1.3888888890505768E-2</v>
      </c>
      <c r="M6497" s="31" t="str">
        <f t="shared" si="859"/>
        <v>TRUE</v>
      </c>
      <c r="N6497" s="31" t="s">
        <v>39</v>
      </c>
      <c r="O6497" s="29" t="s">
        <v>653</v>
      </c>
      <c r="P6497"/>
      <c r="Q6497"/>
      <c r="R6497"/>
      <c r="S6497"/>
      <c r="T6497"/>
      <c r="U6497"/>
      <c r="V6497"/>
      <c r="W6497"/>
    </row>
    <row r="6498" spans="1:23" ht="27" customHeight="1" thickBot="1" x14ac:dyDescent="0.3">
      <c r="A6498" s="97">
        <v>21583</v>
      </c>
      <c r="B6498" s="74">
        <v>6843</v>
      </c>
      <c r="C6498" s="75" t="s">
        <v>2372</v>
      </c>
      <c r="D6498" s="76">
        <v>43980.586805555555</v>
      </c>
      <c r="E6498" s="74" t="s">
        <v>41</v>
      </c>
      <c r="F6498" s="33">
        <v>43980.277083333334</v>
      </c>
      <c r="G6498" s="51">
        <f t="shared" si="856"/>
        <v>0.30972222222044365</v>
      </c>
      <c r="H6498" s="31" t="str">
        <f t="shared" si="857"/>
        <v>ACCEPTABLE</v>
      </c>
      <c r="J6498" s="33">
        <v>43980.605555555558</v>
      </c>
      <c r="K6498" s="33">
        <v>43980.614583333336</v>
      </c>
      <c r="L6498" s="51">
        <f t="shared" si="858"/>
        <v>9.0277777781011537E-3</v>
      </c>
      <c r="M6498" s="31" t="str">
        <f t="shared" si="859"/>
        <v>TRUE</v>
      </c>
      <c r="N6498" s="31" t="s">
        <v>41</v>
      </c>
      <c r="O6498" s="29" t="s">
        <v>1756</v>
      </c>
      <c r="P6498"/>
      <c r="Q6498"/>
      <c r="R6498"/>
      <c r="S6498"/>
      <c r="T6498"/>
      <c r="U6498"/>
      <c r="V6498"/>
      <c r="W6498"/>
    </row>
    <row r="6499" spans="1:23" ht="27" customHeight="1" thickBot="1" x14ac:dyDescent="0.3">
      <c r="A6499" s="97">
        <v>21583</v>
      </c>
      <c r="B6499" s="74">
        <v>6844</v>
      </c>
      <c r="C6499" s="75" t="s">
        <v>98</v>
      </c>
      <c r="D6499" s="76">
        <v>43980.621527777781</v>
      </c>
      <c r="E6499" s="74" t="s">
        <v>39</v>
      </c>
      <c r="F6499" s="33">
        <v>43980.277083333334</v>
      </c>
      <c r="G6499" s="51">
        <f t="shared" si="856"/>
        <v>0.34444444444670808</v>
      </c>
      <c r="H6499" s="31" t="str">
        <f t="shared" si="857"/>
        <v>ACCEPTABLE</v>
      </c>
      <c r="J6499" s="33">
        <v>43980.640277777777</v>
      </c>
      <c r="K6499" s="33">
        <v>43980.649305555555</v>
      </c>
      <c r="L6499" s="51">
        <f t="shared" si="858"/>
        <v>9.0277777781011537E-3</v>
      </c>
      <c r="M6499" s="31" t="str">
        <f t="shared" si="859"/>
        <v>TRUE</v>
      </c>
      <c r="N6499" s="31" t="s">
        <v>39</v>
      </c>
      <c r="O6499" s="29" t="s">
        <v>398</v>
      </c>
      <c r="P6499"/>
      <c r="Q6499"/>
      <c r="R6499"/>
      <c r="S6499"/>
      <c r="T6499"/>
      <c r="U6499"/>
      <c r="V6499"/>
      <c r="W6499"/>
    </row>
    <row r="6500" spans="1:23" ht="27" customHeight="1" thickBot="1" x14ac:dyDescent="0.3">
      <c r="A6500" s="97">
        <v>21583</v>
      </c>
      <c r="B6500" s="74">
        <v>6845</v>
      </c>
      <c r="C6500" s="75" t="s">
        <v>98</v>
      </c>
      <c r="D6500" s="76">
        <v>43980.954861111109</v>
      </c>
      <c r="E6500" s="74" t="s">
        <v>41</v>
      </c>
      <c r="F6500" s="33">
        <v>43980.863888888889</v>
      </c>
      <c r="G6500" s="51">
        <f t="shared" si="856"/>
        <v>9.0972222220443655E-2</v>
      </c>
      <c r="H6500" s="31" t="str">
        <f t="shared" si="857"/>
        <v>ACCEPTABLE</v>
      </c>
      <c r="J6500" s="33">
        <v>43980.95416666667</v>
      </c>
      <c r="K6500" s="33">
        <v>43980.963194444441</v>
      </c>
      <c r="L6500" s="51">
        <f t="shared" si="858"/>
        <v>9.0277777708251961E-3</v>
      </c>
      <c r="M6500" s="31" t="str">
        <f t="shared" si="859"/>
        <v>TRUE</v>
      </c>
      <c r="N6500" s="31" t="s">
        <v>41</v>
      </c>
      <c r="O6500" s="29" t="s">
        <v>398</v>
      </c>
      <c r="P6500"/>
      <c r="Q6500"/>
      <c r="R6500"/>
      <c r="S6500"/>
      <c r="T6500"/>
      <c r="U6500"/>
      <c r="V6500"/>
      <c r="W6500"/>
    </row>
    <row r="6501" spans="1:23" ht="27" customHeight="1" thickBot="1" x14ac:dyDescent="0.3">
      <c r="A6501" s="97">
        <v>21583</v>
      </c>
      <c r="B6501" s="74">
        <v>6846</v>
      </c>
      <c r="C6501" s="75" t="s">
        <v>2372</v>
      </c>
      <c r="D6501" s="76">
        <v>43980.982638888891</v>
      </c>
      <c r="E6501" s="74" t="s">
        <v>39</v>
      </c>
      <c r="F6501" s="33">
        <v>43980.863888888889</v>
      </c>
      <c r="G6501" s="51">
        <f t="shared" si="856"/>
        <v>0.11875000000145519</v>
      </c>
      <c r="H6501" s="31" t="str">
        <f t="shared" si="857"/>
        <v>ACCEPTABLE</v>
      </c>
      <c r="J6501" s="33">
        <v>43980.984027777777</v>
      </c>
      <c r="K6501" s="33">
        <v>43980.995138888888</v>
      </c>
      <c r="L6501" s="51">
        <f t="shared" si="858"/>
        <v>1.1111111110949423E-2</v>
      </c>
      <c r="M6501" s="31" t="str">
        <f t="shared" si="859"/>
        <v>TRUE</v>
      </c>
      <c r="N6501" s="31" t="s">
        <v>39</v>
      </c>
      <c r="O6501" s="29" t="s">
        <v>826</v>
      </c>
      <c r="P6501"/>
      <c r="Q6501"/>
      <c r="R6501"/>
      <c r="S6501"/>
      <c r="T6501"/>
      <c r="U6501"/>
      <c r="V6501"/>
      <c r="W6501"/>
    </row>
    <row r="6502" spans="1:23" ht="27" customHeight="1" thickBot="1" x14ac:dyDescent="0.3">
      <c r="A6502" s="97">
        <v>21584</v>
      </c>
      <c r="B6502" s="74">
        <v>6847</v>
      </c>
      <c r="C6502" s="75" t="s">
        <v>1997</v>
      </c>
      <c r="D6502" s="76">
        <v>43981.225694444445</v>
      </c>
      <c r="E6502" s="74" t="s">
        <v>41</v>
      </c>
      <c r="F6502" s="33">
        <v>43980.737500000003</v>
      </c>
      <c r="G6502" s="51">
        <f t="shared" si="856"/>
        <v>0.4881944444423425</v>
      </c>
      <c r="H6502" s="31" t="str">
        <f t="shared" si="857"/>
        <v>ACCEPTABLE</v>
      </c>
      <c r="J6502" s="33">
        <v>43981.225694444445</v>
      </c>
      <c r="K6502" s="33">
        <v>43981.238888888889</v>
      </c>
      <c r="L6502" s="51">
        <f t="shared" si="858"/>
        <v>1.3194444443797693E-2</v>
      </c>
      <c r="M6502" s="31" t="str">
        <f t="shared" si="859"/>
        <v>TRUE</v>
      </c>
      <c r="N6502" s="31" t="s">
        <v>41</v>
      </c>
      <c r="O6502" s="29" t="s">
        <v>2803</v>
      </c>
      <c r="P6502"/>
      <c r="Q6502"/>
      <c r="R6502"/>
      <c r="S6502"/>
      <c r="T6502"/>
      <c r="U6502"/>
      <c r="V6502"/>
      <c r="W6502"/>
    </row>
    <row r="6503" spans="1:23" ht="27" customHeight="1" thickBot="1" x14ac:dyDescent="0.3">
      <c r="A6503" s="98">
        <v>21584</v>
      </c>
      <c r="B6503" s="78">
        <v>6848</v>
      </c>
      <c r="C6503" s="79" t="s">
        <v>1663</v>
      </c>
      <c r="D6503" s="80">
        <v>43981.260416666664</v>
      </c>
      <c r="E6503" s="78" t="s">
        <v>39</v>
      </c>
      <c r="F6503" s="33">
        <v>43980.737500000003</v>
      </c>
      <c r="G6503" s="51">
        <f t="shared" si="856"/>
        <v>0.52291666666133096</v>
      </c>
      <c r="H6503" s="31" t="str">
        <f t="shared" si="857"/>
        <v>ACCEPTABLE</v>
      </c>
      <c r="J6503" s="33">
        <v>43981.26458333333</v>
      </c>
      <c r="K6503" s="33">
        <v>43981.273611111108</v>
      </c>
      <c r="L6503" s="51">
        <f t="shared" si="858"/>
        <v>9.0277777781011537E-3</v>
      </c>
      <c r="M6503" s="31" t="str">
        <f t="shared" si="859"/>
        <v>TRUE</v>
      </c>
      <c r="N6503" s="31" t="s">
        <v>39</v>
      </c>
      <c r="O6503" s="29" t="s">
        <v>2804</v>
      </c>
      <c r="P6503"/>
      <c r="Q6503"/>
      <c r="R6503"/>
      <c r="S6503"/>
      <c r="T6503"/>
      <c r="U6503"/>
      <c r="V6503"/>
      <c r="W6503"/>
    </row>
    <row r="6504" spans="1:23" ht="27" customHeight="1" thickBot="1" x14ac:dyDescent="0.3">
      <c r="A6504" s="97">
        <v>21585</v>
      </c>
      <c r="B6504" s="74">
        <v>6849</v>
      </c>
      <c r="C6504" s="75" t="s">
        <v>2372</v>
      </c>
      <c r="D6504" s="76">
        <v>43982.225694444445</v>
      </c>
      <c r="E6504" s="74" t="s">
        <v>41</v>
      </c>
      <c r="F6504" s="33">
        <v>43981.652083333334</v>
      </c>
      <c r="G6504" s="51">
        <f t="shared" si="856"/>
        <v>0.57361111111094942</v>
      </c>
      <c r="H6504" s="31" t="str">
        <f t="shared" si="857"/>
        <v>ACCEPTABLE</v>
      </c>
      <c r="J6504" s="33">
        <v>43982.279166666667</v>
      </c>
      <c r="K6504" s="33">
        <v>43982.292361111111</v>
      </c>
      <c r="L6504" s="51">
        <f t="shared" si="858"/>
        <v>1.3194444443797693E-2</v>
      </c>
      <c r="M6504" s="31" t="str">
        <f t="shared" si="859"/>
        <v>TRUE</v>
      </c>
      <c r="N6504" s="31" t="s">
        <v>41</v>
      </c>
      <c r="O6504" s="29" t="s">
        <v>806</v>
      </c>
      <c r="P6504"/>
      <c r="Q6504"/>
      <c r="R6504"/>
      <c r="S6504"/>
      <c r="T6504"/>
      <c r="U6504"/>
      <c r="V6504"/>
      <c r="W6504"/>
    </row>
    <row r="6505" spans="1:23" ht="27" customHeight="1" thickBot="1" x14ac:dyDescent="0.3">
      <c r="A6505" s="98">
        <v>21585</v>
      </c>
      <c r="B6505" s="78">
        <v>6850</v>
      </c>
      <c r="C6505" s="75" t="s">
        <v>98</v>
      </c>
      <c r="D6505" s="80">
        <v>43982.260416666664</v>
      </c>
      <c r="E6505" s="78" t="s">
        <v>39</v>
      </c>
      <c r="F6505" s="33">
        <v>43981.652083333334</v>
      </c>
      <c r="G6505" s="51">
        <f t="shared" si="856"/>
        <v>0.60833333332993789</v>
      </c>
      <c r="H6505" s="31" t="str">
        <f t="shared" si="857"/>
        <v>ACCEPTABLE</v>
      </c>
      <c r="J6505" s="33">
        <v>43982.315972222219</v>
      </c>
      <c r="K6505" s="33">
        <v>43982.324999999997</v>
      </c>
      <c r="L6505" s="51">
        <f t="shared" si="858"/>
        <v>9.0277777781011537E-3</v>
      </c>
      <c r="M6505" s="31" t="str">
        <f t="shared" si="859"/>
        <v>TRUE</v>
      </c>
      <c r="N6505" s="31" t="s">
        <v>39</v>
      </c>
      <c r="O6505" s="29" t="s">
        <v>398</v>
      </c>
      <c r="P6505"/>
      <c r="Q6505"/>
      <c r="R6505"/>
      <c r="S6505"/>
      <c r="T6505"/>
      <c r="U6505"/>
      <c r="V6505"/>
      <c r="W6505"/>
    </row>
    <row r="6506" spans="1:23" ht="27" customHeight="1" thickBot="1" x14ac:dyDescent="0.3">
      <c r="A6506" s="97">
        <v>21585</v>
      </c>
      <c r="B6506" s="74">
        <v>6851</v>
      </c>
      <c r="C6506" s="75" t="s">
        <v>98</v>
      </c>
      <c r="D6506" s="76">
        <v>43982.822916666664</v>
      </c>
      <c r="E6506" s="74" t="s">
        <v>41</v>
      </c>
      <c r="F6506" s="33">
        <v>43982.786111111112</v>
      </c>
      <c r="G6506" s="51">
        <f t="shared" si="856"/>
        <v>3.6805555551836733E-2</v>
      </c>
      <c r="H6506" s="31" t="str">
        <f t="shared" si="857"/>
        <v>TOO LATE</v>
      </c>
      <c r="J6506" s="33">
        <v>43982.841666666667</v>
      </c>
      <c r="K6506" s="33">
        <v>43982.850694444445</v>
      </c>
      <c r="L6506" s="51">
        <f t="shared" si="858"/>
        <v>9.0277777781011537E-3</v>
      </c>
      <c r="M6506" s="31" t="str">
        <f t="shared" si="859"/>
        <v>TRUE</v>
      </c>
      <c r="N6506" s="31" t="s">
        <v>41</v>
      </c>
      <c r="O6506" s="29" t="s">
        <v>398</v>
      </c>
      <c r="P6506"/>
      <c r="Q6506"/>
      <c r="R6506"/>
      <c r="S6506"/>
      <c r="T6506"/>
      <c r="U6506"/>
      <c r="V6506"/>
      <c r="W6506"/>
    </row>
    <row r="6507" spans="1:23" ht="27" customHeight="1" thickBot="1" x14ac:dyDescent="0.3">
      <c r="A6507" s="97">
        <v>21585</v>
      </c>
      <c r="B6507" s="74">
        <v>6852</v>
      </c>
      <c r="C6507" s="75" t="s">
        <v>98</v>
      </c>
      <c r="D6507" s="76">
        <v>43982.875</v>
      </c>
      <c r="E6507" s="74" t="s">
        <v>39</v>
      </c>
      <c r="F6507" s="33">
        <v>43982.786111111112</v>
      </c>
      <c r="G6507" s="51">
        <f t="shared" si="856"/>
        <v>8.8888888887595385E-2</v>
      </c>
      <c r="H6507" s="31" t="str">
        <f t="shared" si="857"/>
        <v>ACCEPTABLE</v>
      </c>
      <c r="J6507" s="33">
        <v>43982.879861111112</v>
      </c>
      <c r="K6507" s="33">
        <v>43982.888888888891</v>
      </c>
      <c r="L6507" s="51">
        <f t="shared" si="858"/>
        <v>9.0277777781011537E-3</v>
      </c>
      <c r="M6507" s="31" t="str">
        <f t="shared" si="859"/>
        <v>TRUE</v>
      </c>
      <c r="N6507" s="31" t="s">
        <v>39</v>
      </c>
      <c r="O6507" s="29" t="s">
        <v>398</v>
      </c>
      <c r="P6507"/>
      <c r="Q6507"/>
      <c r="R6507"/>
      <c r="S6507"/>
      <c r="T6507"/>
      <c r="U6507"/>
      <c r="V6507"/>
      <c r="W6507"/>
    </row>
    <row r="6508" spans="1:23" ht="27" customHeight="1" thickBot="1" x14ac:dyDescent="0.3">
      <c r="A6508" s="98">
        <v>21584</v>
      </c>
      <c r="B6508" s="78">
        <v>6853</v>
      </c>
      <c r="C6508" s="79" t="s">
        <v>51</v>
      </c>
      <c r="D6508" s="80">
        <v>43983.256944444445</v>
      </c>
      <c r="E6508" s="78" t="s">
        <v>41</v>
      </c>
      <c r="F6508" s="33">
        <v>43982.786111111112</v>
      </c>
      <c r="G6508" s="51">
        <f t="shared" si="856"/>
        <v>0.47083333333284827</v>
      </c>
      <c r="H6508" s="31" t="str">
        <f t="shared" si="857"/>
        <v>ACCEPTABLE</v>
      </c>
      <c r="J6508" s="33">
        <v>43983.28125</v>
      </c>
      <c r="K6508" s="33">
        <v>43983.290277777778</v>
      </c>
      <c r="L6508" s="51">
        <f t="shared" si="858"/>
        <v>9.0277777781011537E-3</v>
      </c>
      <c r="M6508" s="31" t="str">
        <f t="shared" si="859"/>
        <v>TRUE</v>
      </c>
      <c r="N6508" s="31" t="s">
        <v>41</v>
      </c>
      <c r="O6508" s="29" t="s">
        <v>648</v>
      </c>
      <c r="P6508"/>
      <c r="Q6508"/>
      <c r="R6508"/>
      <c r="S6508"/>
      <c r="T6508"/>
      <c r="U6508"/>
      <c r="V6508"/>
      <c r="W6508"/>
    </row>
    <row r="6509" spans="1:23" ht="27" customHeight="1" thickBot="1" x14ac:dyDescent="0.3">
      <c r="A6509" s="98">
        <v>21584</v>
      </c>
      <c r="B6509" s="78">
        <v>6854</v>
      </c>
      <c r="C6509" s="79" t="s">
        <v>1997</v>
      </c>
      <c r="D6509" s="80">
        <v>43983.284722222219</v>
      </c>
      <c r="E6509" s="78" t="s">
        <v>39</v>
      </c>
      <c r="F6509" s="33">
        <v>43982.786111111112</v>
      </c>
      <c r="G6509" s="51">
        <f t="shared" si="856"/>
        <v>0.49861111110658385</v>
      </c>
      <c r="H6509" s="31" t="str">
        <f t="shared" si="857"/>
        <v>ACCEPTABLE</v>
      </c>
      <c r="J6509" s="33">
        <v>43983.308333333334</v>
      </c>
      <c r="K6509" s="33">
        <v>43983.321527777778</v>
      </c>
      <c r="L6509" s="51">
        <f t="shared" si="858"/>
        <v>1.3194444443797693E-2</v>
      </c>
      <c r="M6509" s="31" t="str">
        <f t="shared" si="859"/>
        <v>TRUE</v>
      </c>
      <c r="N6509" s="31" t="s">
        <v>39</v>
      </c>
      <c r="O6509" s="29" t="s">
        <v>2805</v>
      </c>
      <c r="P6509"/>
      <c r="Q6509"/>
      <c r="R6509"/>
      <c r="S6509"/>
      <c r="T6509"/>
      <c r="U6509"/>
      <c r="V6509"/>
      <c r="W6509"/>
    </row>
    <row r="6510" spans="1:23" ht="27" customHeight="1" thickBot="1" x14ac:dyDescent="0.3">
      <c r="A6510" s="98">
        <v>21586</v>
      </c>
      <c r="B6510" s="78">
        <v>6855</v>
      </c>
      <c r="C6510" s="79" t="s">
        <v>2372</v>
      </c>
      <c r="D6510" s="80">
        <v>43983.329861111109</v>
      </c>
      <c r="E6510" s="78" t="s">
        <v>41</v>
      </c>
      <c r="F6510" s="33">
        <v>43983.270138888889</v>
      </c>
      <c r="G6510" s="51">
        <f t="shared" si="856"/>
        <v>5.9722222220443655E-2</v>
      </c>
      <c r="H6510" s="31" t="str">
        <f t="shared" si="857"/>
        <v>ACCEPTABLE</v>
      </c>
      <c r="J6510" s="33">
        <v>43983.354166666664</v>
      </c>
      <c r="K6510" s="33">
        <v>43983.363888888889</v>
      </c>
      <c r="L6510" s="51">
        <f t="shared" si="858"/>
        <v>9.7222222248092294E-3</v>
      </c>
      <c r="M6510" s="31" t="str">
        <f t="shared" si="859"/>
        <v>TRUE</v>
      </c>
      <c r="N6510" s="31" t="s">
        <v>41</v>
      </c>
      <c r="O6510" s="29" t="s">
        <v>419</v>
      </c>
      <c r="P6510"/>
      <c r="Q6510"/>
      <c r="R6510"/>
      <c r="S6510"/>
      <c r="T6510"/>
      <c r="U6510"/>
      <c r="V6510"/>
      <c r="W6510"/>
    </row>
    <row r="6511" spans="1:23" ht="27" customHeight="1" thickBot="1" x14ac:dyDescent="0.3">
      <c r="A6511" s="98">
        <v>21586</v>
      </c>
      <c r="B6511" s="78">
        <v>6856</v>
      </c>
      <c r="C6511" s="79" t="s">
        <v>2372</v>
      </c>
      <c r="D6511" s="80">
        <v>43983.347222222219</v>
      </c>
      <c r="E6511" s="78" t="s">
        <v>39</v>
      </c>
      <c r="F6511" s="33">
        <v>43983.270138888889</v>
      </c>
      <c r="G6511" s="51">
        <f t="shared" si="856"/>
        <v>7.7083333329937886E-2</v>
      </c>
      <c r="H6511" s="31" t="str">
        <f t="shared" si="857"/>
        <v>ACCEPTABLE</v>
      </c>
      <c r="J6511" s="33">
        <v>43983.375</v>
      </c>
      <c r="K6511" s="33">
        <v>43983.387499999997</v>
      </c>
      <c r="L6511" s="51">
        <f t="shared" si="858"/>
        <v>1.2499999997089617E-2</v>
      </c>
      <c r="M6511" s="31" t="str">
        <f t="shared" si="859"/>
        <v>TRUE</v>
      </c>
      <c r="N6511" s="31" t="s">
        <v>39</v>
      </c>
      <c r="O6511" s="29" t="s">
        <v>419</v>
      </c>
      <c r="P6511"/>
      <c r="Q6511"/>
      <c r="R6511"/>
      <c r="S6511"/>
      <c r="T6511"/>
      <c r="U6511"/>
      <c r="V6511"/>
      <c r="W6511"/>
    </row>
    <row r="6512" spans="1:23" ht="27" customHeight="1" thickBot="1" x14ac:dyDescent="0.3">
      <c r="A6512" s="97">
        <v>21585</v>
      </c>
      <c r="B6512" s="74">
        <v>6857</v>
      </c>
      <c r="C6512" s="75" t="s">
        <v>43</v>
      </c>
      <c r="D6512" s="76">
        <v>43983.944444444445</v>
      </c>
      <c r="E6512" s="74" t="s">
        <v>41</v>
      </c>
      <c r="F6512" s="33">
        <v>43983.704861111109</v>
      </c>
      <c r="G6512" s="51">
        <f t="shared" si="856"/>
        <v>0.23958333333575865</v>
      </c>
      <c r="H6512" s="31" t="str">
        <f t="shared" si="857"/>
        <v>ACCEPTABLE</v>
      </c>
      <c r="J6512" s="33">
        <v>43983.927777777775</v>
      </c>
      <c r="K6512" s="33">
        <v>43983.936805555553</v>
      </c>
      <c r="L6512" s="51">
        <f t="shared" si="858"/>
        <v>9.0277777781011537E-3</v>
      </c>
      <c r="M6512" s="31" t="str">
        <f t="shared" si="859"/>
        <v>TRUE</v>
      </c>
      <c r="N6512" s="31" t="s">
        <v>41</v>
      </c>
      <c r="O6512" s="29" t="s">
        <v>398</v>
      </c>
      <c r="P6512"/>
      <c r="Q6512"/>
      <c r="R6512"/>
      <c r="S6512"/>
      <c r="T6512"/>
      <c r="U6512"/>
      <c r="V6512"/>
      <c r="W6512"/>
    </row>
    <row r="6513" spans="1:23" ht="27" customHeight="1" thickBot="1" x14ac:dyDescent="0.3">
      <c r="A6513" s="97">
        <v>21585</v>
      </c>
      <c r="B6513" s="74">
        <v>6858</v>
      </c>
      <c r="C6513" s="75" t="s">
        <v>2372</v>
      </c>
      <c r="D6513" s="76">
        <v>43983.972222222219</v>
      </c>
      <c r="E6513" s="74" t="s">
        <v>39</v>
      </c>
      <c r="F6513" s="33">
        <v>43983.704861111109</v>
      </c>
      <c r="G6513" s="51">
        <f t="shared" si="856"/>
        <v>0.26736111110949423</v>
      </c>
      <c r="H6513" s="31" t="str">
        <f t="shared" si="857"/>
        <v>ACCEPTABLE</v>
      </c>
      <c r="J6513" s="33">
        <v>43983.965277777781</v>
      </c>
      <c r="K6513" s="33">
        <v>43983.976388888892</v>
      </c>
      <c r="L6513" s="51">
        <f t="shared" si="858"/>
        <v>1.1111111110949423E-2</v>
      </c>
      <c r="M6513" s="31" t="str">
        <f t="shared" si="859"/>
        <v>TRUE</v>
      </c>
      <c r="N6513" s="31" t="s">
        <v>39</v>
      </c>
      <c r="O6513" s="29" t="s">
        <v>2806</v>
      </c>
      <c r="P6513"/>
      <c r="Q6513"/>
      <c r="R6513"/>
      <c r="S6513"/>
      <c r="T6513"/>
      <c r="U6513"/>
      <c r="V6513"/>
      <c r="W6513"/>
    </row>
    <row r="6514" spans="1:23" ht="27" customHeight="1" thickBot="1" x14ac:dyDescent="0.3">
      <c r="A6514" s="98">
        <v>21587</v>
      </c>
      <c r="B6514" s="78">
        <v>6859</v>
      </c>
      <c r="C6514" s="79" t="s">
        <v>2372</v>
      </c>
      <c r="D6514" s="80">
        <v>43984.361111111109</v>
      </c>
      <c r="E6514" s="78" t="s">
        <v>41</v>
      </c>
      <c r="F6514" s="33">
        <v>43984.307638888888</v>
      </c>
      <c r="G6514" s="51">
        <f t="shared" si="856"/>
        <v>5.3472222221898846E-2</v>
      </c>
      <c r="H6514" s="31" t="str">
        <f t="shared" si="857"/>
        <v>ACCEPTABLE</v>
      </c>
      <c r="J6514" s="33">
        <v>43984.344444444447</v>
      </c>
      <c r="K6514" s="33">
        <v>43984.353472222225</v>
      </c>
      <c r="L6514" s="51">
        <f t="shared" si="858"/>
        <v>9.0277777781011537E-3</v>
      </c>
      <c r="M6514" s="31" t="str">
        <f t="shared" si="859"/>
        <v>TRUE</v>
      </c>
      <c r="N6514" s="31" t="s">
        <v>41</v>
      </c>
      <c r="O6514" s="29" t="s">
        <v>2778</v>
      </c>
      <c r="P6514"/>
      <c r="Q6514"/>
      <c r="R6514"/>
      <c r="S6514"/>
      <c r="T6514"/>
      <c r="U6514"/>
      <c r="V6514"/>
      <c r="W6514"/>
    </row>
    <row r="6515" spans="1:23" ht="27" customHeight="1" thickBot="1" x14ac:dyDescent="0.3">
      <c r="A6515" s="98">
        <v>21587</v>
      </c>
      <c r="B6515" s="78">
        <v>6860</v>
      </c>
      <c r="C6515" s="79" t="s">
        <v>2372</v>
      </c>
      <c r="D6515" s="80">
        <v>43984.385416666664</v>
      </c>
      <c r="E6515" s="78" t="s">
        <v>39</v>
      </c>
      <c r="F6515" s="33">
        <v>43984.307638888888</v>
      </c>
      <c r="G6515" s="51">
        <f t="shared" si="856"/>
        <v>7.7777777776645962E-2</v>
      </c>
      <c r="H6515" s="31" t="str">
        <f t="shared" si="857"/>
        <v>ACCEPTABLE</v>
      </c>
      <c r="J6515" s="33">
        <v>43984.38958333333</v>
      </c>
      <c r="K6515" s="33">
        <v>43984.397222222222</v>
      </c>
      <c r="L6515" s="51">
        <f t="shared" si="858"/>
        <v>7.6388888919609599E-3</v>
      </c>
      <c r="M6515" s="31" t="str">
        <f t="shared" si="859"/>
        <v>TRUE</v>
      </c>
      <c r="N6515" s="31" t="s">
        <v>39</v>
      </c>
      <c r="O6515" s="29" t="s">
        <v>2452</v>
      </c>
      <c r="P6515"/>
      <c r="Q6515"/>
      <c r="R6515"/>
      <c r="S6515"/>
      <c r="T6515"/>
      <c r="U6515"/>
      <c r="V6515"/>
      <c r="W6515"/>
    </row>
    <row r="6516" spans="1:23" ht="27" customHeight="1" thickBot="1" x14ac:dyDescent="0.3">
      <c r="A6516" s="98">
        <v>21588</v>
      </c>
      <c r="B6516" s="78">
        <v>6861</v>
      </c>
      <c r="C6516" s="79" t="s">
        <v>1997</v>
      </c>
      <c r="D6516" s="80">
        <v>43985.350694444445</v>
      </c>
      <c r="E6516" s="78" t="s">
        <v>41</v>
      </c>
      <c r="F6516" s="33">
        <v>43985.231944444444</v>
      </c>
      <c r="G6516" s="51">
        <f t="shared" si="856"/>
        <v>0.11875000000145519</v>
      </c>
      <c r="H6516" s="31" t="str">
        <f t="shared" si="857"/>
        <v>ACCEPTABLE</v>
      </c>
      <c r="J6516" s="33">
        <v>43985.345833333333</v>
      </c>
      <c r="K6516" s="33">
        <v>43985.355555555558</v>
      </c>
      <c r="L6516" s="51">
        <f t="shared" si="858"/>
        <v>9.7222222248092294E-3</v>
      </c>
      <c r="M6516" s="31" t="str">
        <f t="shared" si="859"/>
        <v>TRUE</v>
      </c>
      <c r="N6516" s="31" t="s">
        <v>41</v>
      </c>
      <c r="O6516" s="29" t="s">
        <v>2807</v>
      </c>
      <c r="P6516"/>
      <c r="Q6516"/>
      <c r="R6516"/>
      <c r="S6516"/>
      <c r="T6516"/>
      <c r="U6516"/>
      <c r="V6516"/>
      <c r="W6516"/>
    </row>
    <row r="6517" spans="1:23" ht="27" customHeight="1" thickBot="1" x14ac:dyDescent="0.3">
      <c r="A6517" s="98">
        <v>21588</v>
      </c>
      <c r="B6517" s="78">
        <v>6862</v>
      </c>
      <c r="C6517" s="79" t="s">
        <v>51</v>
      </c>
      <c r="D6517" s="80">
        <v>43985.378472222219</v>
      </c>
      <c r="E6517" s="78" t="s">
        <v>39</v>
      </c>
      <c r="F6517" s="33">
        <v>43985.231944444444</v>
      </c>
      <c r="G6517" s="51">
        <f t="shared" si="856"/>
        <v>0.14652777777519077</v>
      </c>
      <c r="H6517" s="31" t="str">
        <f t="shared" si="857"/>
        <v>ACCEPTABLE</v>
      </c>
      <c r="J6517" s="33">
        <v>43985.381944444445</v>
      </c>
      <c r="K6517" s="33">
        <v>43985.393750000003</v>
      </c>
      <c r="L6517" s="51">
        <f t="shared" si="858"/>
        <v>1.1805555557657499E-2</v>
      </c>
      <c r="M6517" s="31" t="str">
        <f t="shared" si="859"/>
        <v>TRUE</v>
      </c>
      <c r="N6517" s="31" t="s">
        <v>39</v>
      </c>
      <c r="O6517" s="29" t="s">
        <v>2808</v>
      </c>
      <c r="P6517"/>
      <c r="Q6517"/>
      <c r="R6517"/>
      <c r="S6517"/>
      <c r="T6517"/>
      <c r="U6517"/>
      <c r="V6517"/>
      <c r="W6517"/>
    </row>
    <row r="6518" spans="1:23" ht="27" customHeight="1" thickBot="1" x14ac:dyDescent="0.3">
      <c r="A6518" s="97">
        <v>21588</v>
      </c>
      <c r="B6518" s="74">
        <v>6863</v>
      </c>
      <c r="C6518" s="75" t="s">
        <v>64</v>
      </c>
      <c r="D6518" s="76">
        <v>43986.027777777781</v>
      </c>
      <c r="E6518" s="74" t="s">
        <v>41</v>
      </c>
      <c r="F6518" s="33">
        <v>43985.774305555555</v>
      </c>
      <c r="G6518" s="51">
        <f t="shared" si="856"/>
        <v>0.25347222222626442</v>
      </c>
      <c r="H6518" s="31" t="str">
        <f t="shared" si="857"/>
        <v>ACCEPTABLE</v>
      </c>
      <c r="J6518" s="33">
        <v>43986.023611111108</v>
      </c>
      <c r="K6518" s="33">
        <v>43986.03402777778</v>
      </c>
      <c r="L6518" s="51">
        <f t="shared" si="858"/>
        <v>1.0416666671517305E-2</v>
      </c>
      <c r="M6518" s="31" t="str">
        <f t="shared" si="859"/>
        <v>TRUE</v>
      </c>
      <c r="N6518" s="31" t="s">
        <v>41</v>
      </c>
      <c r="O6518" s="29" t="s">
        <v>812</v>
      </c>
      <c r="P6518"/>
      <c r="Q6518"/>
      <c r="R6518"/>
      <c r="S6518"/>
      <c r="T6518"/>
      <c r="U6518"/>
      <c r="V6518"/>
      <c r="W6518"/>
    </row>
    <row r="6519" spans="1:23" ht="27" customHeight="1" thickBot="1" x14ac:dyDescent="0.3">
      <c r="A6519" s="97">
        <v>21588</v>
      </c>
      <c r="B6519" s="74">
        <v>6864</v>
      </c>
      <c r="C6519" s="75" t="s">
        <v>1642</v>
      </c>
      <c r="D6519" s="76">
        <v>43986.072916666664</v>
      </c>
      <c r="E6519" s="74" t="s">
        <v>39</v>
      </c>
      <c r="F6519" s="33">
        <v>43985.774305555555</v>
      </c>
      <c r="G6519" s="51">
        <f t="shared" si="856"/>
        <v>0.29861111110949423</v>
      </c>
      <c r="H6519" s="31" t="str">
        <f t="shared" si="857"/>
        <v>ACCEPTABLE</v>
      </c>
      <c r="J6519" s="33">
        <v>43986.083333333336</v>
      </c>
      <c r="K6519" s="33">
        <v>43986.093055555553</v>
      </c>
      <c r="L6519" s="51">
        <f t="shared" si="858"/>
        <v>9.7222222175332718E-3</v>
      </c>
      <c r="M6519" s="31" t="str">
        <f t="shared" si="859"/>
        <v>TRUE</v>
      </c>
      <c r="N6519" s="31" t="s">
        <v>39</v>
      </c>
      <c r="O6519" s="29" t="s">
        <v>633</v>
      </c>
      <c r="P6519"/>
      <c r="Q6519"/>
      <c r="R6519"/>
      <c r="S6519"/>
      <c r="T6519"/>
      <c r="U6519"/>
      <c r="V6519"/>
      <c r="W6519"/>
    </row>
    <row r="6520" spans="1:23" ht="27" customHeight="1" thickBot="1" x14ac:dyDescent="0.3">
      <c r="A6520" s="97">
        <v>21589</v>
      </c>
      <c r="B6520" s="74">
        <v>6867</v>
      </c>
      <c r="C6520" s="75" t="s">
        <v>2372</v>
      </c>
      <c r="D6520" s="76">
        <v>43986.440972222219</v>
      </c>
      <c r="E6520" s="74" t="s">
        <v>41</v>
      </c>
      <c r="F6520" s="33">
        <v>43986.359722222223</v>
      </c>
      <c r="G6520" s="51">
        <f t="shared" si="856"/>
        <v>8.1249999995634425E-2</v>
      </c>
      <c r="H6520" s="31" t="str">
        <f t="shared" si="857"/>
        <v>ACCEPTABLE</v>
      </c>
      <c r="J6520" s="33">
        <v>43986.452777777777</v>
      </c>
      <c r="K6520" s="33">
        <v>43986.461805555555</v>
      </c>
      <c r="L6520" s="51">
        <f t="shared" si="858"/>
        <v>9.0277777781011537E-3</v>
      </c>
      <c r="M6520" s="31" t="str">
        <f t="shared" si="859"/>
        <v>TRUE</v>
      </c>
      <c r="N6520" s="31" t="s">
        <v>41</v>
      </c>
      <c r="O6520" s="29" t="s">
        <v>2809</v>
      </c>
      <c r="P6520"/>
      <c r="Q6520"/>
      <c r="R6520"/>
      <c r="S6520"/>
      <c r="T6520"/>
      <c r="U6520"/>
      <c r="V6520"/>
      <c r="W6520"/>
    </row>
    <row r="6521" spans="1:23" ht="27" customHeight="1" thickBot="1" x14ac:dyDescent="0.3">
      <c r="A6521" s="97">
        <v>21589</v>
      </c>
      <c r="B6521" s="74">
        <v>6868</v>
      </c>
      <c r="C6521" s="75" t="s">
        <v>43</v>
      </c>
      <c r="D6521" s="76">
        <v>43986.472222222219</v>
      </c>
      <c r="E6521" s="74" t="s">
        <v>39</v>
      </c>
      <c r="F6521" s="33">
        <v>43986.359722222223</v>
      </c>
      <c r="G6521" s="51">
        <f t="shared" si="856"/>
        <v>0.11249999999563443</v>
      </c>
      <c r="H6521" s="31" t="str">
        <f t="shared" si="857"/>
        <v>ACCEPTABLE</v>
      </c>
      <c r="J6521" s="33">
        <v>43986.482638888891</v>
      </c>
      <c r="K6521" s="33">
        <v>43986.491666666669</v>
      </c>
      <c r="L6521" s="51">
        <f t="shared" si="858"/>
        <v>9.0277777781011537E-3</v>
      </c>
      <c r="M6521" s="31" t="str">
        <f t="shared" si="859"/>
        <v>TRUE</v>
      </c>
      <c r="N6521" s="31" t="s">
        <v>39</v>
      </c>
      <c r="O6521" s="29" t="s">
        <v>398</v>
      </c>
      <c r="P6521"/>
      <c r="Q6521"/>
      <c r="R6521"/>
      <c r="S6521"/>
      <c r="T6521"/>
      <c r="U6521"/>
      <c r="V6521"/>
      <c r="W6521"/>
    </row>
    <row r="6522" spans="1:23" ht="27" customHeight="1" thickBot="1" x14ac:dyDescent="0.3">
      <c r="A6522" s="97">
        <v>21588</v>
      </c>
      <c r="B6522" s="74">
        <v>6869</v>
      </c>
      <c r="C6522" s="75" t="s">
        <v>51</v>
      </c>
      <c r="D6522" s="76">
        <v>43986.569444444445</v>
      </c>
      <c r="E6522" s="74" t="s">
        <v>41</v>
      </c>
      <c r="F6522" s="33">
        <v>43986.359722222223</v>
      </c>
      <c r="G6522" s="51">
        <f t="shared" si="856"/>
        <v>0.20972222222189885</v>
      </c>
      <c r="H6522" s="31" t="str">
        <f t="shared" si="857"/>
        <v>ACCEPTABLE</v>
      </c>
      <c r="J6522" s="33">
        <v>43986.585416666669</v>
      </c>
      <c r="K6522" s="33">
        <v>43986.593055555553</v>
      </c>
      <c r="L6522" s="51">
        <f t="shared" si="858"/>
        <v>7.6388888846850023E-3</v>
      </c>
      <c r="M6522" s="31" t="str">
        <f t="shared" si="859"/>
        <v>TRUE</v>
      </c>
      <c r="N6522" s="31" t="s">
        <v>2153</v>
      </c>
      <c r="O6522" s="29" t="s">
        <v>2810</v>
      </c>
      <c r="P6522"/>
      <c r="Q6522"/>
      <c r="R6522"/>
      <c r="S6522"/>
      <c r="T6522"/>
      <c r="U6522"/>
      <c r="V6522"/>
      <c r="W6522"/>
    </row>
    <row r="6523" spans="1:23" ht="27" customHeight="1" thickBot="1" x14ac:dyDescent="0.3">
      <c r="A6523" s="97">
        <v>21588</v>
      </c>
      <c r="B6523" s="74">
        <v>6870</v>
      </c>
      <c r="C6523" s="75" t="s">
        <v>1997</v>
      </c>
      <c r="D6523" s="76">
        <v>43986.597222222219</v>
      </c>
      <c r="E6523" s="74" t="s">
        <v>39</v>
      </c>
      <c r="F6523" s="33">
        <v>43986.359722222223</v>
      </c>
      <c r="G6523" s="51">
        <f t="shared" si="856"/>
        <v>0.23749999999563443</v>
      </c>
      <c r="H6523" s="31" t="str">
        <f t="shared" si="857"/>
        <v>ACCEPTABLE</v>
      </c>
      <c r="J6523" s="33">
        <v>43986.613888888889</v>
      </c>
      <c r="K6523" s="33">
        <v>43986.622916666667</v>
      </c>
      <c r="L6523" s="51">
        <f t="shared" si="858"/>
        <v>9.0277777781011537E-3</v>
      </c>
      <c r="M6523" s="31" t="str">
        <f t="shared" si="859"/>
        <v>TRUE</v>
      </c>
      <c r="N6523" s="31" t="s">
        <v>39</v>
      </c>
      <c r="O6523" s="29" t="s">
        <v>465</v>
      </c>
      <c r="P6523"/>
      <c r="Q6523"/>
      <c r="R6523"/>
      <c r="S6523"/>
      <c r="T6523"/>
      <c r="U6523"/>
      <c r="V6523"/>
      <c r="W6523"/>
    </row>
    <row r="6524" spans="1:23" ht="27" customHeight="1" thickBot="1" x14ac:dyDescent="0.3">
      <c r="A6524" s="97">
        <v>21589</v>
      </c>
      <c r="B6524" s="74">
        <v>6871</v>
      </c>
      <c r="C6524" s="75" t="s">
        <v>1431</v>
      </c>
      <c r="D6524" s="76">
        <v>43986.819444444445</v>
      </c>
      <c r="E6524" s="74" t="s">
        <v>41</v>
      </c>
      <c r="F6524" s="33">
        <v>43986.773611111108</v>
      </c>
      <c r="G6524" s="51">
        <f t="shared" si="856"/>
        <v>4.5833333337213844E-2</v>
      </c>
      <c r="H6524" s="31" t="str">
        <f t="shared" si="857"/>
        <v>ACCEPTABLE</v>
      </c>
      <c r="J6524" s="33">
        <v>43986.823611111111</v>
      </c>
      <c r="K6524" s="33">
        <v>43986.831250000003</v>
      </c>
      <c r="L6524" s="51">
        <f t="shared" si="858"/>
        <v>7.6388888919609599E-3</v>
      </c>
      <c r="M6524" s="31" t="str">
        <f t="shared" si="859"/>
        <v>TRUE</v>
      </c>
      <c r="N6524" s="31" t="s">
        <v>41</v>
      </c>
      <c r="O6524" s="29" t="s">
        <v>54</v>
      </c>
      <c r="P6524"/>
      <c r="Q6524"/>
      <c r="R6524"/>
      <c r="S6524"/>
      <c r="T6524"/>
      <c r="U6524"/>
      <c r="V6524"/>
      <c r="W6524"/>
    </row>
    <row r="6525" spans="1:23" ht="27" customHeight="1" thickBot="1" x14ac:dyDescent="0.3">
      <c r="A6525" s="97">
        <v>21589</v>
      </c>
      <c r="B6525" s="74">
        <v>6872</v>
      </c>
      <c r="C6525" s="75" t="s">
        <v>2314</v>
      </c>
      <c r="D6525" s="76">
        <v>43986.857638888891</v>
      </c>
      <c r="E6525" s="74" t="s">
        <v>39</v>
      </c>
      <c r="F6525" s="33">
        <v>43986.773611111108</v>
      </c>
      <c r="G6525" s="51">
        <f>IF(D6525="","",D6525-F6525)</f>
        <v>8.4027777782466728E-2</v>
      </c>
      <c r="H6525" s="31" t="str">
        <f t="shared" si="857"/>
        <v>ACCEPTABLE</v>
      </c>
      <c r="J6525" s="33">
        <v>43986.845138888886</v>
      </c>
      <c r="K6525" s="33">
        <v>43986.857638888891</v>
      </c>
      <c r="L6525" s="51">
        <f>IF(OR(K6525="",J6525=""), "Incomplete Data", K6525-J6525)</f>
        <v>1.2500000004365575E-2</v>
      </c>
      <c r="M6525" s="31" t="str">
        <f t="shared" si="859"/>
        <v>TRUE</v>
      </c>
      <c r="N6525" s="31" t="s">
        <v>39</v>
      </c>
      <c r="O6525" s="29" t="s">
        <v>2811</v>
      </c>
      <c r="P6525"/>
      <c r="Q6525"/>
      <c r="R6525"/>
      <c r="S6525"/>
      <c r="T6525"/>
      <c r="U6525"/>
      <c r="V6525"/>
      <c r="W6525"/>
    </row>
    <row r="6526" spans="1:23" ht="27" customHeight="1" thickBot="1" x14ac:dyDescent="0.3">
      <c r="A6526" s="98">
        <v>21590</v>
      </c>
      <c r="B6526" s="78">
        <v>6873</v>
      </c>
      <c r="C6526" s="79" t="s">
        <v>2372</v>
      </c>
      <c r="D6526" s="80">
        <v>43988.75</v>
      </c>
      <c r="E6526" s="78" t="s">
        <v>41</v>
      </c>
      <c r="F6526" s="33">
        <v>43988.288888888892</v>
      </c>
      <c r="G6526" s="51">
        <f t="shared" ref="G6526:G6566" si="860">IF(D6526="","",D6526-F6526)</f>
        <v>0.46111111110803904</v>
      </c>
      <c r="H6526" s="31" t="str">
        <f t="shared" ref="H6526:H6566" si="861">IF(D6526-F6526&lt;0,"TOO LATE",IF(G6526="","",IF(OR(DAY(D6526-F6526)&gt;1,AND(HOUR(D6526-F6526)&gt;HOUR("0:59"),(SIGN(D6526-F6526)=1))),"ACCEPTABLE","TOO LATE")))</f>
        <v>ACCEPTABLE</v>
      </c>
      <c r="J6526" s="33">
        <v>43988.424305555556</v>
      </c>
      <c r="K6526" s="33">
        <v>43988.432638888888</v>
      </c>
      <c r="L6526" s="51">
        <f t="shared" ref="L6526:L6566" si="862">IF(OR(K6526="",J6526=""), "Incomplete Data", K6526-J6526)</f>
        <v>8.333333331393078E-3</v>
      </c>
      <c r="M6526" s="31" t="str">
        <f t="shared" ref="M6526:M6566" si="863">_xlfn.IFS(OR(J6526=0,K6526=0,L6526=""), "Incomplete Data", OR(L6526&gt;$M$5,L6526&lt;-$M$5),"FALSE",  OR(L6526&lt;=$M$5,L6526&gt;-$M$5), "TRUE")</f>
        <v>TRUE</v>
      </c>
      <c r="N6526" s="31" t="s">
        <v>41</v>
      </c>
      <c r="O6526" s="29" t="s">
        <v>2452</v>
      </c>
      <c r="P6526"/>
      <c r="Q6526"/>
      <c r="R6526"/>
      <c r="S6526"/>
      <c r="T6526"/>
      <c r="U6526"/>
      <c r="V6526"/>
      <c r="W6526"/>
    </row>
    <row r="6527" spans="1:23" ht="27" customHeight="1" thickBot="1" x14ac:dyDescent="0.3">
      <c r="A6527" s="98">
        <v>21590</v>
      </c>
      <c r="B6527" s="78">
        <v>6874</v>
      </c>
      <c r="C6527" s="79" t="s">
        <v>2372</v>
      </c>
      <c r="D6527" s="80">
        <v>43988.770833333336</v>
      </c>
      <c r="E6527" s="78" t="s">
        <v>39</v>
      </c>
      <c r="F6527" s="33">
        <v>43988.288888888892</v>
      </c>
      <c r="G6527" s="51">
        <f t="shared" si="860"/>
        <v>0.48194444444379769</v>
      </c>
      <c r="H6527" s="31" t="str">
        <f t="shared" si="861"/>
        <v>ACCEPTABLE</v>
      </c>
      <c r="J6527" s="33">
        <v>43988.565972222219</v>
      </c>
      <c r="K6527" s="33">
        <v>43988.574999999997</v>
      </c>
      <c r="L6527" s="51">
        <f t="shared" si="862"/>
        <v>9.0277777781011537E-3</v>
      </c>
      <c r="M6527" s="31" t="str">
        <f t="shared" si="863"/>
        <v>TRUE</v>
      </c>
      <c r="N6527" s="31" t="s">
        <v>39</v>
      </c>
      <c r="O6527" s="29" t="s">
        <v>2812</v>
      </c>
      <c r="P6527"/>
      <c r="Q6527"/>
      <c r="R6527"/>
      <c r="S6527"/>
      <c r="T6527"/>
      <c r="U6527"/>
      <c r="V6527"/>
      <c r="W6527"/>
    </row>
    <row r="6528" spans="1:23" ht="27" customHeight="1" thickBot="1" x14ac:dyDescent="0.3">
      <c r="A6528" s="98">
        <v>21590</v>
      </c>
      <c r="B6528" s="78">
        <v>6875</v>
      </c>
      <c r="C6528" s="79" t="s">
        <v>2372</v>
      </c>
      <c r="D6528" s="80">
        <v>43988.694444444445</v>
      </c>
      <c r="E6528" s="78" t="s">
        <v>41</v>
      </c>
      <c r="F6528" s="33">
        <v>43988.660416666666</v>
      </c>
      <c r="G6528" s="51">
        <f t="shared" si="860"/>
        <v>3.4027777779556345E-2</v>
      </c>
      <c r="H6528" s="31" t="str">
        <f t="shared" si="861"/>
        <v>TOO LATE</v>
      </c>
      <c r="J6528" s="33">
        <v>43988.681944444441</v>
      </c>
      <c r="K6528" s="33">
        <v>43988.692361111112</v>
      </c>
      <c r="L6528" s="51">
        <f t="shared" si="862"/>
        <v>1.0416666671517305E-2</v>
      </c>
      <c r="M6528" s="31" t="str">
        <f t="shared" si="863"/>
        <v>TRUE</v>
      </c>
      <c r="N6528" s="31" t="s">
        <v>41</v>
      </c>
      <c r="O6528" s="29" t="s">
        <v>2813</v>
      </c>
      <c r="P6528"/>
      <c r="Q6528"/>
      <c r="R6528"/>
      <c r="S6528"/>
      <c r="T6528"/>
      <c r="U6528"/>
      <c r="V6528"/>
      <c r="W6528"/>
    </row>
    <row r="6529" spans="1:23" ht="27" customHeight="1" thickBot="1" x14ac:dyDescent="0.3">
      <c r="A6529" s="98">
        <v>21590</v>
      </c>
      <c r="B6529" s="78">
        <v>6876</v>
      </c>
      <c r="C6529" s="79" t="s">
        <v>2372</v>
      </c>
      <c r="D6529" s="80">
        <v>43988.708333333336</v>
      </c>
      <c r="E6529" s="78" t="s">
        <v>39</v>
      </c>
      <c r="F6529" s="33">
        <v>43988.660416666666</v>
      </c>
      <c r="G6529" s="51">
        <f t="shared" si="860"/>
        <v>4.7916666670062114E-2</v>
      </c>
      <c r="H6529" s="31" t="str">
        <f t="shared" si="861"/>
        <v>ACCEPTABLE</v>
      </c>
      <c r="J6529" s="33">
        <v>43988.705555555556</v>
      </c>
      <c r="K6529" s="33">
        <v>43988.719444444447</v>
      </c>
      <c r="L6529" s="51">
        <f t="shared" si="862"/>
        <v>1.3888888890505768E-2</v>
      </c>
      <c r="M6529" s="31" t="str">
        <f t="shared" si="863"/>
        <v>TRUE</v>
      </c>
      <c r="N6529" s="31" t="s">
        <v>39</v>
      </c>
      <c r="O6529" s="29" t="s">
        <v>2813</v>
      </c>
      <c r="P6529"/>
      <c r="Q6529"/>
      <c r="R6529"/>
      <c r="S6529"/>
      <c r="T6529"/>
      <c r="U6529"/>
      <c r="V6529"/>
      <c r="W6529"/>
    </row>
    <row r="6530" spans="1:23" ht="27" customHeight="1" thickBot="1" x14ac:dyDescent="0.3">
      <c r="A6530" s="98">
        <v>21592</v>
      </c>
      <c r="B6530" s="78">
        <v>6877</v>
      </c>
      <c r="C6530" s="79" t="s">
        <v>2372</v>
      </c>
      <c r="D6530" s="80">
        <v>43989.763888888891</v>
      </c>
      <c r="E6530" s="78" t="s">
        <v>41</v>
      </c>
      <c r="F6530" s="33">
        <v>43989.7</v>
      </c>
      <c r="G6530" s="51">
        <f t="shared" si="860"/>
        <v>6.3888888893416151E-2</v>
      </c>
      <c r="H6530" s="31" t="str">
        <f t="shared" si="861"/>
        <v>ACCEPTABLE</v>
      </c>
      <c r="J6530" s="33">
        <v>43989.747916666667</v>
      </c>
      <c r="K6530" s="33">
        <v>43989.758333333331</v>
      </c>
      <c r="L6530" s="51">
        <f t="shared" si="862"/>
        <v>1.0416666664241347E-2</v>
      </c>
      <c r="M6530" s="31" t="str">
        <f t="shared" si="863"/>
        <v>TRUE</v>
      </c>
      <c r="N6530" s="31" t="s">
        <v>41</v>
      </c>
      <c r="O6530" s="29" t="s">
        <v>419</v>
      </c>
      <c r="P6530"/>
      <c r="Q6530"/>
      <c r="R6530"/>
      <c r="S6530"/>
      <c r="T6530"/>
      <c r="U6530"/>
      <c r="V6530"/>
      <c r="W6530"/>
    </row>
    <row r="6531" spans="1:23" ht="27" customHeight="1" thickBot="1" x14ac:dyDescent="0.3">
      <c r="A6531" s="97">
        <v>21592</v>
      </c>
      <c r="B6531" s="74">
        <v>6878</v>
      </c>
      <c r="C6531" s="75" t="s">
        <v>2372</v>
      </c>
      <c r="D6531" s="76">
        <v>43989.788194444445</v>
      </c>
      <c r="E6531" s="74" t="s">
        <v>39</v>
      </c>
      <c r="F6531" s="33">
        <v>43989.7</v>
      </c>
      <c r="G6531" s="51">
        <f t="shared" si="860"/>
        <v>8.8194444448163267E-2</v>
      </c>
      <c r="H6531" s="31" t="str">
        <f t="shared" si="861"/>
        <v>ACCEPTABLE</v>
      </c>
      <c r="J6531" s="33">
        <v>43989.76666666667</v>
      </c>
      <c r="K6531" s="33">
        <v>43989.779861111114</v>
      </c>
      <c r="L6531" s="51">
        <f t="shared" si="862"/>
        <v>1.3194444443797693E-2</v>
      </c>
      <c r="M6531" s="31" t="str">
        <f t="shared" si="863"/>
        <v>TRUE</v>
      </c>
      <c r="N6531" s="31" t="s">
        <v>39</v>
      </c>
      <c r="O6531" s="29" t="s">
        <v>419</v>
      </c>
      <c r="P6531"/>
      <c r="Q6531"/>
      <c r="R6531"/>
      <c r="S6531"/>
      <c r="T6531"/>
      <c r="U6531"/>
      <c r="V6531"/>
      <c r="W6531"/>
    </row>
    <row r="6532" spans="1:23" ht="27" customHeight="1" thickBot="1" x14ac:dyDescent="0.3">
      <c r="A6532" s="98">
        <v>21591</v>
      </c>
      <c r="B6532" s="78">
        <v>6879</v>
      </c>
      <c r="C6532" s="79" t="s">
        <v>51</v>
      </c>
      <c r="D6532" s="80">
        <v>43990.652777777781</v>
      </c>
      <c r="E6532" s="78" t="s">
        <v>41</v>
      </c>
      <c r="F6532" s="33">
        <v>43990.297222222223</v>
      </c>
      <c r="G6532" s="51">
        <f t="shared" si="860"/>
        <v>0.3555555555576575</v>
      </c>
      <c r="H6532" s="31" t="str">
        <f t="shared" si="861"/>
        <v>ACCEPTABLE</v>
      </c>
      <c r="J6532" s="33">
        <v>43990.629861111112</v>
      </c>
      <c r="K6532" s="33">
        <v>43990.638888888891</v>
      </c>
      <c r="L6532" s="51">
        <f t="shared" si="862"/>
        <v>9.0277777781011537E-3</v>
      </c>
      <c r="M6532" s="31" t="str">
        <f t="shared" si="863"/>
        <v>TRUE</v>
      </c>
      <c r="N6532" s="31" t="s">
        <v>41</v>
      </c>
      <c r="O6532" s="29" t="s">
        <v>405</v>
      </c>
      <c r="P6532"/>
      <c r="Q6532"/>
      <c r="R6532"/>
      <c r="S6532"/>
      <c r="T6532"/>
      <c r="U6532"/>
      <c r="V6532"/>
      <c r="W6532"/>
    </row>
    <row r="6533" spans="1:23" ht="27" customHeight="1" thickBot="1" x14ac:dyDescent="0.3">
      <c r="A6533" s="98">
        <v>21591</v>
      </c>
      <c r="B6533" s="78">
        <v>6880</v>
      </c>
      <c r="C6533" s="79" t="s">
        <v>1997</v>
      </c>
      <c r="D6533" s="80">
        <v>43990.680555555555</v>
      </c>
      <c r="E6533" s="78" t="s">
        <v>39</v>
      </c>
      <c r="F6533" s="33">
        <v>43990.297222222223</v>
      </c>
      <c r="G6533" s="51">
        <f t="shared" si="860"/>
        <v>0.38333333333139308</v>
      </c>
      <c r="H6533" s="31" t="str">
        <f t="shared" si="861"/>
        <v>ACCEPTABLE</v>
      </c>
      <c r="J6533" s="33">
        <v>43990.698611111111</v>
      </c>
      <c r="K6533" s="33">
        <v>43990.709722222222</v>
      </c>
      <c r="L6533" s="51">
        <f t="shared" si="862"/>
        <v>1.1111111110949423E-2</v>
      </c>
      <c r="M6533" s="31" t="str">
        <f t="shared" si="863"/>
        <v>TRUE</v>
      </c>
      <c r="N6533" s="31" t="s">
        <v>39</v>
      </c>
      <c r="O6533" s="29" t="s">
        <v>1984</v>
      </c>
      <c r="P6533"/>
      <c r="Q6533"/>
      <c r="R6533"/>
      <c r="S6533"/>
      <c r="T6533"/>
      <c r="U6533"/>
      <c r="V6533"/>
      <c r="W6533"/>
    </row>
    <row r="6534" spans="1:23" ht="27" customHeight="1" thickBot="1" x14ac:dyDescent="0.3">
      <c r="A6534" s="97">
        <v>21593</v>
      </c>
      <c r="B6534" s="74">
        <v>6881</v>
      </c>
      <c r="C6534" s="75" t="s">
        <v>1997</v>
      </c>
      <c r="D6534" s="76">
        <v>43991.621527777781</v>
      </c>
      <c r="E6534" s="74" t="s">
        <v>41</v>
      </c>
      <c r="F6534" s="33">
        <v>43991.290972222225</v>
      </c>
      <c r="G6534" s="51">
        <f t="shared" si="860"/>
        <v>0.33055555555620231</v>
      </c>
      <c r="H6534" s="31" t="str">
        <f t="shared" si="861"/>
        <v>ACCEPTABLE</v>
      </c>
      <c r="J6534" s="33">
        <v>43991.611111111109</v>
      </c>
      <c r="K6534" s="33">
        <v>43991.622916666667</v>
      </c>
      <c r="L6534" s="51">
        <f t="shared" si="862"/>
        <v>1.1805555557657499E-2</v>
      </c>
      <c r="M6534" s="31" t="str">
        <f t="shared" si="863"/>
        <v>TRUE</v>
      </c>
      <c r="N6534" s="31" t="s">
        <v>41</v>
      </c>
      <c r="O6534" s="29" t="s">
        <v>1475</v>
      </c>
      <c r="P6534"/>
      <c r="Q6534"/>
      <c r="R6534"/>
      <c r="S6534"/>
      <c r="T6534"/>
      <c r="U6534"/>
      <c r="V6534"/>
      <c r="W6534"/>
    </row>
    <row r="6535" spans="1:23" ht="27" customHeight="1" thickBot="1" x14ac:dyDescent="0.3">
      <c r="A6535" s="98">
        <v>21593</v>
      </c>
      <c r="B6535" s="78">
        <v>6882</v>
      </c>
      <c r="C6535" s="79" t="s">
        <v>51</v>
      </c>
      <c r="D6535" s="80">
        <v>43991.65625</v>
      </c>
      <c r="E6535" s="78" t="s">
        <v>39</v>
      </c>
      <c r="F6535" s="33">
        <v>43991.290972222225</v>
      </c>
      <c r="G6535" s="51">
        <f t="shared" si="860"/>
        <v>0.36527777777519077</v>
      </c>
      <c r="H6535" s="31" t="str">
        <f t="shared" si="861"/>
        <v>ACCEPTABLE</v>
      </c>
      <c r="J6535" s="33">
        <v>43991.648611111108</v>
      </c>
      <c r="K6535" s="33">
        <v>43991.656944444447</v>
      </c>
      <c r="L6535" s="51">
        <f t="shared" si="862"/>
        <v>8.3333333386690356E-3</v>
      </c>
      <c r="M6535" s="31" t="str">
        <f t="shared" si="863"/>
        <v>TRUE</v>
      </c>
      <c r="N6535" s="31" t="s">
        <v>39</v>
      </c>
      <c r="O6535" s="29" t="s">
        <v>821</v>
      </c>
      <c r="P6535"/>
      <c r="Q6535"/>
      <c r="R6535"/>
      <c r="S6535"/>
      <c r="T6535"/>
      <c r="U6535"/>
      <c r="V6535"/>
      <c r="W6535"/>
    </row>
    <row r="6536" spans="1:23" ht="27" customHeight="1" thickBot="1" x14ac:dyDescent="0.3">
      <c r="A6536" s="98">
        <v>21595</v>
      </c>
      <c r="B6536" s="78">
        <v>6883</v>
      </c>
      <c r="C6536" s="79" t="s">
        <v>2372</v>
      </c>
      <c r="D6536" s="80">
        <v>43992.319444444445</v>
      </c>
      <c r="E6536" s="78" t="s">
        <v>41</v>
      </c>
      <c r="F6536" s="33">
        <v>43992.240277777775</v>
      </c>
      <c r="G6536" s="51">
        <f t="shared" si="860"/>
        <v>7.9166666670062114E-2</v>
      </c>
      <c r="H6536" s="31" t="str">
        <f t="shared" si="861"/>
        <v>ACCEPTABLE</v>
      </c>
      <c r="J6536" s="33">
        <v>43992.316666666666</v>
      </c>
      <c r="K6536" s="33">
        <v>43992.326388888891</v>
      </c>
      <c r="L6536" s="51">
        <f t="shared" si="862"/>
        <v>9.7222222248092294E-3</v>
      </c>
      <c r="M6536" s="31" t="str">
        <f t="shared" si="863"/>
        <v>TRUE</v>
      </c>
      <c r="N6536" s="31" t="s">
        <v>41</v>
      </c>
      <c r="O6536" s="29" t="s">
        <v>2814</v>
      </c>
      <c r="P6536"/>
      <c r="Q6536"/>
      <c r="R6536"/>
      <c r="S6536"/>
      <c r="T6536"/>
      <c r="U6536"/>
      <c r="V6536"/>
      <c r="W6536"/>
    </row>
    <row r="6537" spans="1:23" ht="27" customHeight="1" thickBot="1" x14ac:dyDescent="0.3">
      <c r="A6537" s="98">
        <v>21595</v>
      </c>
      <c r="B6537" s="78">
        <v>6884</v>
      </c>
      <c r="C6537" s="79" t="s">
        <v>98</v>
      </c>
      <c r="D6537" s="80">
        <v>43992.354166666664</v>
      </c>
      <c r="E6537" s="78" t="s">
        <v>39</v>
      </c>
      <c r="F6537" s="33">
        <v>43992.240277777775</v>
      </c>
      <c r="G6537" s="51">
        <f t="shared" si="860"/>
        <v>0.11388888888905058</v>
      </c>
      <c r="H6537" s="31" t="str">
        <f t="shared" si="861"/>
        <v>ACCEPTABLE</v>
      </c>
      <c r="J6537" s="33">
        <v>43992.348611111112</v>
      </c>
      <c r="K6537" s="33">
        <v>43992.356944444444</v>
      </c>
      <c r="L6537" s="51">
        <f t="shared" si="862"/>
        <v>8.333333331393078E-3</v>
      </c>
      <c r="M6537" s="31" t="str">
        <f t="shared" si="863"/>
        <v>TRUE</v>
      </c>
      <c r="N6537" s="31" t="s">
        <v>39</v>
      </c>
      <c r="O6537" s="29" t="s">
        <v>44</v>
      </c>
      <c r="P6537"/>
      <c r="Q6537"/>
      <c r="R6537"/>
      <c r="S6537"/>
      <c r="T6537"/>
      <c r="U6537"/>
      <c r="V6537"/>
      <c r="W6537"/>
    </row>
    <row r="6538" spans="1:23" ht="27" customHeight="1" thickBot="1" x14ac:dyDescent="0.3">
      <c r="A6538" s="97">
        <v>21595</v>
      </c>
      <c r="B6538" s="74">
        <v>6887</v>
      </c>
      <c r="C6538" s="75" t="s">
        <v>43</v>
      </c>
      <c r="D6538" s="76">
        <v>43993.173611111109</v>
      </c>
      <c r="E6538" s="74" t="s">
        <v>41</v>
      </c>
      <c r="F6538" s="33">
        <v>43992.745833333334</v>
      </c>
      <c r="G6538" s="51">
        <f t="shared" si="860"/>
        <v>0.42777777777519077</v>
      </c>
      <c r="H6538" s="31" t="str">
        <f t="shared" si="861"/>
        <v>ACCEPTABLE</v>
      </c>
      <c r="J6538" s="33">
        <v>43993.125</v>
      </c>
      <c r="K6538" s="33">
        <v>43993.135416666664</v>
      </c>
      <c r="L6538" s="51">
        <f t="shared" si="862"/>
        <v>1.0416666664241347E-2</v>
      </c>
      <c r="M6538" s="31" t="str">
        <f t="shared" si="863"/>
        <v>TRUE</v>
      </c>
      <c r="N6538" s="31" t="s">
        <v>41</v>
      </c>
      <c r="O6538" s="29" t="s">
        <v>398</v>
      </c>
      <c r="P6538"/>
      <c r="Q6538"/>
      <c r="R6538"/>
      <c r="S6538"/>
      <c r="T6538"/>
      <c r="U6538"/>
      <c r="V6538"/>
      <c r="W6538"/>
    </row>
    <row r="6539" spans="1:23" ht="27" customHeight="1" thickBot="1" x14ac:dyDescent="0.3">
      <c r="A6539" s="97">
        <v>21595</v>
      </c>
      <c r="B6539" s="74">
        <v>6888</v>
      </c>
      <c r="C6539" s="75" t="s">
        <v>43</v>
      </c>
      <c r="D6539" s="76">
        <v>43993.229166666664</v>
      </c>
      <c r="E6539" s="74" t="s">
        <v>39</v>
      </c>
      <c r="F6539" s="33">
        <v>43992.745833333334</v>
      </c>
      <c r="G6539" s="51">
        <f t="shared" si="860"/>
        <v>0.48333333332993789</v>
      </c>
      <c r="H6539" s="31" t="str">
        <f t="shared" si="861"/>
        <v>ACCEPTABLE</v>
      </c>
      <c r="J6539" s="33">
        <v>43993.201388888891</v>
      </c>
      <c r="K6539" s="33">
        <v>43993.209722222222</v>
      </c>
      <c r="L6539" s="51">
        <f t="shared" si="862"/>
        <v>8.333333331393078E-3</v>
      </c>
      <c r="M6539" s="31" t="str">
        <f t="shared" si="863"/>
        <v>TRUE</v>
      </c>
      <c r="N6539" s="31" t="s">
        <v>39</v>
      </c>
      <c r="O6539" s="29" t="s">
        <v>398</v>
      </c>
      <c r="P6539"/>
      <c r="Q6539"/>
      <c r="R6539"/>
      <c r="S6539"/>
      <c r="T6539"/>
      <c r="U6539"/>
      <c r="V6539"/>
      <c r="W6539"/>
    </row>
    <row r="6540" spans="1:23" ht="27" customHeight="1" thickBot="1" x14ac:dyDescent="0.3">
      <c r="A6540" s="98">
        <v>21593</v>
      </c>
      <c r="B6540" s="78">
        <v>6889</v>
      </c>
      <c r="C6540" s="79" t="s">
        <v>1663</v>
      </c>
      <c r="D6540" s="80">
        <v>43993.361111111109</v>
      </c>
      <c r="E6540" s="78" t="s">
        <v>41</v>
      </c>
      <c r="F6540" s="33">
        <v>43993.238888888889</v>
      </c>
      <c r="G6540" s="51">
        <f t="shared" si="860"/>
        <v>0.12222222222044365</v>
      </c>
      <c r="H6540" s="31" t="str">
        <f t="shared" si="861"/>
        <v>ACCEPTABLE</v>
      </c>
      <c r="J6540" s="33">
        <v>43993.362500000003</v>
      </c>
      <c r="K6540" s="33">
        <v>43993.370138888888</v>
      </c>
      <c r="L6540" s="51">
        <f t="shared" si="862"/>
        <v>7.6388888846850023E-3</v>
      </c>
      <c r="M6540" s="31" t="str">
        <f t="shared" si="863"/>
        <v>TRUE</v>
      </c>
      <c r="N6540" s="31" t="s">
        <v>41</v>
      </c>
      <c r="O6540" s="29" t="s">
        <v>405</v>
      </c>
      <c r="P6540"/>
      <c r="Q6540"/>
      <c r="R6540"/>
      <c r="S6540"/>
      <c r="T6540"/>
      <c r="U6540"/>
      <c r="V6540"/>
      <c r="W6540"/>
    </row>
    <row r="6541" spans="1:23" ht="27" customHeight="1" thickBot="1" x14ac:dyDescent="0.3">
      <c r="A6541" s="98">
        <v>21593</v>
      </c>
      <c r="B6541" s="78">
        <v>6890</v>
      </c>
      <c r="C6541" s="79" t="s">
        <v>1997</v>
      </c>
      <c r="D6541" s="80">
        <v>43993.388888888891</v>
      </c>
      <c r="E6541" s="78" t="s">
        <v>39</v>
      </c>
      <c r="F6541" s="33">
        <v>43993.238888888889</v>
      </c>
      <c r="G6541" s="51">
        <f t="shared" si="860"/>
        <v>0.15000000000145519</v>
      </c>
      <c r="H6541" s="31" t="str">
        <f t="shared" si="861"/>
        <v>ACCEPTABLE</v>
      </c>
      <c r="J6541" s="33">
        <v>43993.388888888891</v>
      </c>
      <c r="K6541" s="33">
        <v>43993.399305555555</v>
      </c>
      <c r="L6541" s="51">
        <f t="shared" si="862"/>
        <v>1.0416666664241347E-2</v>
      </c>
      <c r="M6541" s="31" t="str">
        <f t="shared" si="863"/>
        <v>TRUE</v>
      </c>
      <c r="N6541" s="31" t="s">
        <v>39</v>
      </c>
      <c r="O6541" s="29" t="s">
        <v>1475</v>
      </c>
      <c r="P6541"/>
      <c r="Q6541"/>
      <c r="R6541"/>
      <c r="S6541"/>
      <c r="T6541"/>
      <c r="U6541"/>
      <c r="V6541"/>
      <c r="W6541"/>
    </row>
    <row r="6542" spans="1:23" ht="27" customHeight="1" thickBot="1" x14ac:dyDescent="0.3">
      <c r="A6542" s="97">
        <v>21597</v>
      </c>
      <c r="B6542" s="74">
        <v>6893</v>
      </c>
      <c r="C6542" s="75" t="s">
        <v>2372</v>
      </c>
      <c r="D6542" s="76">
        <v>43993.503472222219</v>
      </c>
      <c r="E6542" s="74" t="s">
        <v>41</v>
      </c>
      <c r="F6542" s="33">
        <v>43993.238888888889</v>
      </c>
      <c r="G6542" s="51">
        <f t="shared" si="860"/>
        <v>0.26458333332993789</v>
      </c>
      <c r="H6542" s="31" t="str">
        <f t="shared" si="861"/>
        <v>ACCEPTABLE</v>
      </c>
      <c r="J6542" s="33">
        <v>43993.463888888888</v>
      </c>
      <c r="K6542" s="33">
        <v>43993.473611111112</v>
      </c>
      <c r="L6542" s="51">
        <f t="shared" si="862"/>
        <v>9.7222222248092294E-3</v>
      </c>
      <c r="M6542" s="31" t="str">
        <f t="shared" si="863"/>
        <v>TRUE</v>
      </c>
      <c r="N6542" s="31" t="s">
        <v>41</v>
      </c>
      <c r="O6542" s="29" t="s">
        <v>657</v>
      </c>
      <c r="P6542"/>
      <c r="Q6542"/>
      <c r="R6542"/>
      <c r="S6542"/>
      <c r="T6542"/>
      <c r="U6542"/>
      <c r="V6542"/>
      <c r="W6542"/>
    </row>
    <row r="6543" spans="1:23" ht="27" customHeight="1" thickBot="1" x14ac:dyDescent="0.3">
      <c r="A6543" s="97">
        <v>21597</v>
      </c>
      <c r="B6543" s="74">
        <v>6894</v>
      </c>
      <c r="C6543" s="75" t="s">
        <v>43</v>
      </c>
      <c r="D6543" s="76">
        <v>43993.538194444445</v>
      </c>
      <c r="E6543" s="74" t="s">
        <v>39</v>
      </c>
      <c r="F6543" s="33">
        <v>43993.238888888889</v>
      </c>
      <c r="G6543" s="51">
        <f t="shared" si="860"/>
        <v>0.29930555555620231</v>
      </c>
      <c r="H6543" s="31" t="str">
        <f t="shared" si="861"/>
        <v>ACCEPTABLE</v>
      </c>
      <c r="J6543" s="33">
        <v>43993.49722222222</v>
      </c>
      <c r="K6543" s="33">
        <v>43993.505555555559</v>
      </c>
      <c r="L6543" s="51">
        <f t="shared" si="862"/>
        <v>8.3333333386690356E-3</v>
      </c>
      <c r="M6543" s="31" t="str">
        <f t="shared" si="863"/>
        <v>TRUE</v>
      </c>
      <c r="N6543" s="31" t="s">
        <v>39</v>
      </c>
      <c r="O6543" s="29" t="s">
        <v>54</v>
      </c>
      <c r="P6543"/>
      <c r="Q6543"/>
      <c r="R6543"/>
      <c r="S6543"/>
      <c r="T6543"/>
      <c r="U6543"/>
      <c r="V6543"/>
      <c r="W6543"/>
    </row>
    <row r="6544" spans="1:23" ht="27" customHeight="1" thickBot="1" x14ac:dyDescent="0.3">
      <c r="A6544" s="97">
        <v>21595</v>
      </c>
      <c r="B6544" s="74">
        <v>6895</v>
      </c>
      <c r="C6544" s="75" t="s">
        <v>98</v>
      </c>
      <c r="D6544" s="76">
        <v>43993.777777777781</v>
      </c>
      <c r="E6544" s="74" t="s">
        <v>41</v>
      </c>
      <c r="F6544" s="33">
        <v>43993.626388888886</v>
      </c>
      <c r="G6544" s="51">
        <f t="shared" si="860"/>
        <v>0.15138888889487134</v>
      </c>
      <c r="H6544" s="31" t="str">
        <f t="shared" si="861"/>
        <v>ACCEPTABLE</v>
      </c>
      <c r="J6544" s="33">
        <v>43993.798611111109</v>
      </c>
      <c r="K6544" s="33">
        <v>43993.806944444441</v>
      </c>
      <c r="L6544" s="51">
        <f t="shared" si="862"/>
        <v>8.333333331393078E-3</v>
      </c>
      <c r="M6544" s="31" t="str">
        <f t="shared" si="863"/>
        <v>TRUE</v>
      </c>
      <c r="N6544" s="31" t="s">
        <v>41</v>
      </c>
      <c r="O6544" s="29" t="s">
        <v>398</v>
      </c>
      <c r="P6544"/>
      <c r="Q6544"/>
      <c r="R6544"/>
      <c r="S6544"/>
      <c r="T6544"/>
      <c r="U6544"/>
      <c r="V6544"/>
      <c r="W6544"/>
    </row>
    <row r="6545" spans="1:23" ht="27" customHeight="1" thickBot="1" x14ac:dyDescent="0.3">
      <c r="A6545" s="97">
        <v>21595</v>
      </c>
      <c r="B6545" s="74">
        <v>6896</v>
      </c>
      <c r="C6545" s="75" t="s">
        <v>2372</v>
      </c>
      <c r="D6545" s="76">
        <v>43993.805555555555</v>
      </c>
      <c r="E6545" s="74" t="s">
        <v>39</v>
      </c>
      <c r="F6545" s="33">
        <v>43993.626388888886</v>
      </c>
      <c r="G6545" s="51">
        <f t="shared" si="860"/>
        <v>0.17916666666860692</v>
      </c>
      <c r="H6545" s="31" t="str">
        <f t="shared" si="861"/>
        <v>ACCEPTABLE</v>
      </c>
      <c r="J6545" s="33">
        <v>43993.824999999997</v>
      </c>
      <c r="K6545" s="33">
        <v>43993.834722222222</v>
      </c>
      <c r="L6545" s="51">
        <f t="shared" si="862"/>
        <v>9.7222222248092294E-3</v>
      </c>
      <c r="M6545" s="31" t="str">
        <f t="shared" si="863"/>
        <v>TRUE</v>
      </c>
      <c r="N6545" s="31" t="s">
        <v>39</v>
      </c>
      <c r="O6545" s="29" t="s">
        <v>1942</v>
      </c>
      <c r="P6545"/>
      <c r="Q6545"/>
      <c r="R6545"/>
      <c r="S6545"/>
      <c r="T6545"/>
      <c r="U6545"/>
      <c r="V6545"/>
      <c r="W6545"/>
    </row>
    <row r="6546" spans="1:23" ht="27" customHeight="1" thickBot="1" x14ac:dyDescent="0.3">
      <c r="A6546" s="97">
        <v>21597</v>
      </c>
      <c r="B6546" s="74">
        <v>6897</v>
      </c>
      <c r="C6546" s="75" t="s">
        <v>98</v>
      </c>
      <c r="D6546" s="76">
        <v>43994.111111111109</v>
      </c>
      <c r="E6546" s="74" t="s">
        <v>41</v>
      </c>
      <c r="F6546" s="33">
        <v>43993.626388888886</v>
      </c>
      <c r="G6546" s="51">
        <f t="shared" si="860"/>
        <v>0.48472222222335404</v>
      </c>
      <c r="H6546" s="31" t="str">
        <f t="shared" si="861"/>
        <v>ACCEPTABLE</v>
      </c>
      <c r="J6546" s="33">
        <v>43994.146527777775</v>
      </c>
      <c r="K6546" s="33">
        <v>43994.155555555553</v>
      </c>
      <c r="L6546" s="51">
        <f t="shared" si="862"/>
        <v>9.0277777781011537E-3</v>
      </c>
      <c r="M6546" s="31" t="str">
        <f t="shared" si="863"/>
        <v>TRUE</v>
      </c>
      <c r="N6546" s="31" t="s">
        <v>41</v>
      </c>
      <c r="O6546" s="29" t="s">
        <v>44</v>
      </c>
      <c r="P6546"/>
      <c r="Q6546"/>
      <c r="R6546"/>
      <c r="S6546"/>
      <c r="T6546"/>
      <c r="U6546"/>
      <c r="V6546"/>
      <c r="W6546"/>
    </row>
    <row r="6547" spans="1:23" ht="27" customHeight="1" thickBot="1" x14ac:dyDescent="0.3">
      <c r="A6547" s="97">
        <v>21597</v>
      </c>
      <c r="B6547" s="74">
        <v>6898</v>
      </c>
      <c r="C6547" s="75" t="s">
        <v>2372</v>
      </c>
      <c r="D6547" s="76">
        <v>43994.138888888891</v>
      </c>
      <c r="E6547" s="74" t="s">
        <v>39</v>
      </c>
      <c r="F6547" s="33">
        <v>43993.626388888886</v>
      </c>
      <c r="G6547" s="51">
        <f t="shared" si="860"/>
        <v>0.51250000000436557</v>
      </c>
      <c r="H6547" s="31" t="str">
        <f t="shared" si="861"/>
        <v>ACCEPTABLE</v>
      </c>
      <c r="J6547" s="33">
        <v>43994.17291666667</v>
      </c>
      <c r="K6547" s="33">
        <v>43994.182638888888</v>
      </c>
      <c r="L6547" s="51">
        <f t="shared" si="862"/>
        <v>9.7222222175332718E-3</v>
      </c>
      <c r="M6547" s="31" t="str">
        <f t="shared" si="863"/>
        <v>TRUE</v>
      </c>
      <c r="N6547" s="31" t="s">
        <v>39</v>
      </c>
      <c r="O6547" s="29" t="s">
        <v>166</v>
      </c>
      <c r="P6547"/>
      <c r="Q6547"/>
      <c r="R6547"/>
      <c r="S6547"/>
      <c r="T6547"/>
      <c r="U6547"/>
      <c r="V6547"/>
      <c r="W6547"/>
    </row>
    <row r="6548" spans="1:23" ht="27" customHeight="1" thickBot="1" x14ac:dyDescent="0.3">
      <c r="A6548" s="98">
        <v>21598</v>
      </c>
      <c r="B6548" s="78">
        <v>6899</v>
      </c>
      <c r="C6548" s="79" t="s">
        <v>2372</v>
      </c>
      <c r="D6548" s="80">
        <v>43995.25</v>
      </c>
      <c r="E6548" s="78" t="s">
        <v>41</v>
      </c>
      <c r="F6548" s="33">
        <v>43995.201388888891</v>
      </c>
      <c r="G6548" s="51">
        <f t="shared" si="860"/>
        <v>4.8611111109494232E-2</v>
      </c>
      <c r="H6548" s="31" t="str">
        <f t="shared" si="861"/>
        <v>ACCEPTABLE</v>
      </c>
      <c r="J6548" s="33">
        <v>43995.219444444447</v>
      </c>
      <c r="K6548" s="33">
        <v>43995.230555555558</v>
      </c>
      <c r="L6548" s="51">
        <f t="shared" si="862"/>
        <v>1.1111111110949423E-2</v>
      </c>
      <c r="M6548" s="31" t="str">
        <f t="shared" si="863"/>
        <v>TRUE</v>
      </c>
      <c r="N6548" s="31" t="s">
        <v>41</v>
      </c>
      <c r="O6548" s="29" t="s">
        <v>2815</v>
      </c>
      <c r="P6548"/>
      <c r="Q6548"/>
      <c r="R6548"/>
      <c r="S6548"/>
      <c r="T6548"/>
      <c r="U6548"/>
      <c r="V6548"/>
      <c r="W6548"/>
    </row>
    <row r="6549" spans="1:23" ht="27" customHeight="1" thickBot="1" x14ac:dyDescent="0.3">
      <c r="A6549" s="166">
        <v>21599</v>
      </c>
      <c r="B6549" s="137">
        <v>6901</v>
      </c>
      <c r="C6549" s="159" t="s">
        <v>2372</v>
      </c>
      <c r="D6549" s="167">
        <v>43996.465277777781</v>
      </c>
      <c r="E6549" s="137" t="s">
        <v>41</v>
      </c>
      <c r="F6549" s="33">
        <v>43996.31527777778</v>
      </c>
      <c r="G6549" s="51">
        <f t="shared" si="860"/>
        <v>0.15000000000145519</v>
      </c>
      <c r="H6549" s="31" t="str">
        <f t="shared" si="861"/>
        <v>ACCEPTABLE</v>
      </c>
      <c r="J6549" s="33">
        <v>43996.477083333331</v>
      </c>
      <c r="K6549" s="33">
        <v>43996.486805555556</v>
      </c>
      <c r="L6549" s="51">
        <f t="shared" si="862"/>
        <v>9.7222222248092294E-3</v>
      </c>
      <c r="M6549" s="31" t="str">
        <f t="shared" si="863"/>
        <v>TRUE</v>
      </c>
      <c r="N6549" s="31" t="s">
        <v>41</v>
      </c>
      <c r="O6549" s="29" t="s">
        <v>472</v>
      </c>
      <c r="P6549"/>
      <c r="Q6549"/>
      <c r="R6549"/>
      <c r="S6549"/>
      <c r="T6549"/>
      <c r="U6549"/>
      <c r="V6549"/>
      <c r="W6549"/>
    </row>
    <row r="6550" spans="1:23" ht="27" customHeight="1" thickBot="1" x14ac:dyDescent="0.3">
      <c r="A6550" s="166">
        <v>21599</v>
      </c>
      <c r="B6550" s="137">
        <v>6902</v>
      </c>
      <c r="C6550" s="159" t="s">
        <v>2372</v>
      </c>
      <c r="D6550" s="167">
        <v>43996.489583333336</v>
      </c>
      <c r="E6550" s="137" t="s">
        <v>39</v>
      </c>
      <c r="F6550" s="33">
        <v>43996.31527777778</v>
      </c>
      <c r="G6550" s="51">
        <f t="shared" si="860"/>
        <v>0.17430555555620231</v>
      </c>
      <c r="H6550" s="31" t="str">
        <f t="shared" si="861"/>
        <v>ACCEPTABLE</v>
      </c>
      <c r="J6550" s="33">
        <v>43996.498611111114</v>
      </c>
      <c r="K6550" s="33">
        <v>43996.510416666664</v>
      </c>
      <c r="L6550" s="51">
        <f t="shared" si="862"/>
        <v>1.1805555550381541E-2</v>
      </c>
      <c r="M6550" s="31" t="str">
        <f t="shared" si="863"/>
        <v>TRUE</v>
      </c>
      <c r="N6550" s="31" t="s">
        <v>39</v>
      </c>
      <c r="O6550" s="29" t="s">
        <v>472</v>
      </c>
      <c r="P6550"/>
      <c r="Q6550"/>
      <c r="R6550"/>
      <c r="S6550"/>
      <c r="T6550"/>
      <c r="U6550"/>
      <c r="V6550"/>
      <c r="W6550"/>
    </row>
    <row r="6551" spans="1:23" ht="27" customHeight="1" thickBot="1" x14ac:dyDescent="0.3">
      <c r="A6551" s="166">
        <v>21600</v>
      </c>
      <c r="B6551" s="137">
        <v>6903</v>
      </c>
      <c r="C6551" s="159" t="s">
        <v>2372</v>
      </c>
      <c r="D6551" s="167">
        <v>43997.486111111109</v>
      </c>
      <c r="E6551" s="137" t="s">
        <v>41</v>
      </c>
      <c r="F6551" s="33">
        <v>43997.240277777775</v>
      </c>
      <c r="G6551" s="51">
        <f t="shared" si="860"/>
        <v>0.24583333333430346</v>
      </c>
      <c r="H6551" s="31" t="str">
        <f t="shared" si="861"/>
        <v>ACCEPTABLE</v>
      </c>
      <c r="J6551" s="33">
        <v>43997.452777777777</v>
      </c>
      <c r="K6551" s="33">
        <v>43997.462500000001</v>
      </c>
      <c r="L6551" s="51">
        <f t="shared" si="862"/>
        <v>9.7222222248092294E-3</v>
      </c>
      <c r="M6551" s="31" t="str">
        <f t="shared" si="863"/>
        <v>TRUE</v>
      </c>
      <c r="N6551" s="31" t="s">
        <v>41</v>
      </c>
      <c r="O6551" s="29" t="s">
        <v>1176</v>
      </c>
      <c r="P6551"/>
      <c r="Q6551"/>
      <c r="R6551"/>
      <c r="S6551"/>
      <c r="T6551"/>
      <c r="U6551"/>
      <c r="V6551"/>
      <c r="W6551"/>
    </row>
    <row r="6552" spans="1:23" ht="27" customHeight="1" thickBot="1" x14ac:dyDescent="0.3">
      <c r="A6552" s="166">
        <v>21600</v>
      </c>
      <c r="B6552" s="137">
        <v>6904</v>
      </c>
      <c r="C6552" s="159" t="s">
        <v>98</v>
      </c>
      <c r="D6552" s="167">
        <v>43997.520833333336</v>
      </c>
      <c r="E6552" s="137" t="s">
        <v>39</v>
      </c>
      <c r="F6552" s="33">
        <v>43997.240277777775</v>
      </c>
      <c r="G6552" s="51">
        <f t="shared" si="860"/>
        <v>0.28055555556056788</v>
      </c>
      <c r="H6552" s="31" t="str">
        <f t="shared" si="861"/>
        <v>ACCEPTABLE</v>
      </c>
      <c r="J6552" s="33">
        <v>43997.489583333336</v>
      </c>
      <c r="K6552" s="33">
        <v>43997.498611111114</v>
      </c>
      <c r="L6552" s="51">
        <f t="shared" si="862"/>
        <v>9.0277777781011537E-3</v>
      </c>
      <c r="M6552" s="31" t="str">
        <f t="shared" si="863"/>
        <v>TRUE</v>
      </c>
      <c r="N6552" s="31" t="s">
        <v>39</v>
      </c>
      <c r="O6552" s="29" t="s">
        <v>54</v>
      </c>
      <c r="P6552"/>
      <c r="Q6552"/>
      <c r="R6552"/>
      <c r="S6552"/>
      <c r="T6552"/>
      <c r="U6552"/>
      <c r="V6552"/>
      <c r="W6552"/>
    </row>
    <row r="6553" spans="1:23" ht="27" customHeight="1" thickBot="1" x14ac:dyDescent="0.3">
      <c r="A6553" s="98">
        <v>21600</v>
      </c>
      <c r="B6553" s="78">
        <v>6905</v>
      </c>
      <c r="C6553" s="79" t="s">
        <v>98</v>
      </c>
      <c r="D6553" s="80">
        <v>43998.340277777781</v>
      </c>
      <c r="E6553" s="78" t="s">
        <v>41</v>
      </c>
      <c r="F6553" s="33">
        <v>43998.271527777775</v>
      </c>
      <c r="G6553" s="51">
        <f t="shared" si="860"/>
        <v>6.8750000005820766E-2</v>
      </c>
      <c r="H6553" s="31" t="str">
        <f t="shared" si="861"/>
        <v>ACCEPTABLE</v>
      </c>
      <c r="J6553" s="33">
        <v>43998.345833333333</v>
      </c>
      <c r="K6553" s="33">
        <v>43998.354166666664</v>
      </c>
      <c r="L6553" s="51">
        <f t="shared" si="862"/>
        <v>8.333333331393078E-3</v>
      </c>
      <c r="M6553" s="31" t="str">
        <f t="shared" si="863"/>
        <v>TRUE</v>
      </c>
      <c r="N6553" s="31" t="s">
        <v>41</v>
      </c>
      <c r="O6553" s="29" t="s">
        <v>398</v>
      </c>
      <c r="P6553"/>
      <c r="Q6553"/>
      <c r="R6553"/>
      <c r="S6553"/>
      <c r="T6553"/>
      <c r="U6553"/>
      <c r="V6553"/>
      <c r="W6553"/>
    </row>
    <row r="6554" spans="1:23" ht="27" customHeight="1" thickBot="1" x14ac:dyDescent="0.3">
      <c r="A6554" s="98">
        <v>21600</v>
      </c>
      <c r="B6554" s="78">
        <v>6906</v>
      </c>
      <c r="C6554" s="79" t="s">
        <v>43</v>
      </c>
      <c r="D6554" s="80">
        <v>43998.395833333336</v>
      </c>
      <c r="E6554" s="78" t="s">
        <v>39</v>
      </c>
      <c r="F6554" s="33">
        <v>43998.271527777775</v>
      </c>
      <c r="G6554" s="51">
        <f t="shared" si="860"/>
        <v>0.12430555556056788</v>
      </c>
      <c r="H6554" s="31" t="str">
        <f t="shared" si="861"/>
        <v>ACCEPTABLE</v>
      </c>
      <c r="J6554" s="33">
        <v>43998.38958333333</v>
      </c>
      <c r="K6554" s="33">
        <v>43998.399305555555</v>
      </c>
      <c r="L6554" s="51">
        <f t="shared" si="862"/>
        <v>9.7222222248092294E-3</v>
      </c>
      <c r="M6554" s="31" t="str">
        <f t="shared" si="863"/>
        <v>TRUE</v>
      </c>
      <c r="N6554" s="31" t="s">
        <v>39</v>
      </c>
      <c r="O6554" s="29" t="s">
        <v>398</v>
      </c>
      <c r="P6554"/>
      <c r="Q6554"/>
      <c r="R6554"/>
      <c r="S6554"/>
      <c r="T6554"/>
      <c r="U6554"/>
      <c r="V6554"/>
      <c r="W6554"/>
    </row>
    <row r="6555" spans="1:23" ht="27" customHeight="1" thickBot="1" x14ac:dyDescent="0.3">
      <c r="A6555" s="166">
        <v>21601</v>
      </c>
      <c r="B6555" s="137">
        <v>6907</v>
      </c>
      <c r="C6555" s="159" t="s">
        <v>2372</v>
      </c>
      <c r="D6555" s="167">
        <v>43998.819444444445</v>
      </c>
      <c r="E6555" s="137" t="s">
        <v>41</v>
      </c>
      <c r="F6555" s="33">
        <v>43998.695833333331</v>
      </c>
      <c r="G6555" s="51">
        <f t="shared" si="860"/>
        <v>0.12361111111385981</v>
      </c>
      <c r="H6555" s="31" t="str">
        <f t="shared" si="861"/>
        <v>ACCEPTABLE</v>
      </c>
      <c r="J6555" s="33">
        <v>43998.618055555555</v>
      </c>
      <c r="K6555" s="33">
        <v>43998.62777777778</v>
      </c>
      <c r="L6555" s="51">
        <f t="shared" si="862"/>
        <v>9.7222222248092294E-3</v>
      </c>
      <c r="M6555" s="31" t="str">
        <f t="shared" si="863"/>
        <v>TRUE</v>
      </c>
      <c r="N6555" s="31" t="s">
        <v>41</v>
      </c>
      <c r="O6555" s="29" t="s">
        <v>2816</v>
      </c>
      <c r="P6555"/>
      <c r="Q6555"/>
      <c r="R6555"/>
      <c r="S6555"/>
      <c r="T6555"/>
      <c r="U6555"/>
      <c r="V6555"/>
      <c r="W6555"/>
    </row>
    <row r="6556" spans="1:23" ht="27" customHeight="1" thickBot="1" x14ac:dyDescent="0.3">
      <c r="A6556" s="166">
        <v>21601</v>
      </c>
      <c r="B6556" s="137">
        <v>6908</v>
      </c>
      <c r="C6556" s="159" t="s">
        <v>2372</v>
      </c>
      <c r="D6556" s="167">
        <v>43998.84375</v>
      </c>
      <c r="E6556" s="137" t="s">
        <v>39</v>
      </c>
      <c r="F6556" s="33">
        <v>43998.695833333331</v>
      </c>
      <c r="G6556" s="51">
        <f t="shared" si="860"/>
        <v>0.14791666666860692</v>
      </c>
      <c r="H6556" s="31" t="str">
        <f t="shared" si="861"/>
        <v>ACCEPTABLE</v>
      </c>
      <c r="J6556" s="33">
        <v>43998.647916666669</v>
      </c>
      <c r="K6556" s="33">
        <v>43998.65625</v>
      </c>
      <c r="L6556" s="51">
        <f t="shared" si="862"/>
        <v>8.333333331393078E-3</v>
      </c>
      <c r="M6556" s="31" t="str">
        <f t="shared" si="863"/>
        <v>TRUE</v>
      </c>
      <c r="N6556" s="31" t="s">
        <v>39</v>
      </c>
      <c r="O6556" s="29" t="s">
        <v>2817</v>
      </c>
      <c r="P6556"/>
      <c r="Q6556"/>
      <c r="R6556"/>
      <c r="S6556"/>
      <c r="T6556"/>
      <c r="U6556"/>
      <c r="V6556"/>
      <c r="W6556"/>
    </row>
    <row r="6557" spans="1:23" ht="27" customHeight="1" thickBot="1" x14ac:dyDescent="0.3">
      <c r="A6557" s="166">
        <v>21600</v>
      </c>
      <c r="B6557" s="137">
        <v>6909</v>
      </c>
      <c r="C6557" s="159" t="s">
        <v>98</v>
      </c>
      <c r="D6557" s="167">
        <v>43998.923611111109</v>
      </c>
      <c r="E6557" s="137" t="s">
        <v>41</v>
      </c>
      <c r="F6557" s="33">
        <v>43998.695833333331</v>
      </c>
      <c r="G6557" s="51">
        <f t="shared" si="860"/>
        <v>0.22777777777810115</v>
      </c>
      <c r="H6557" s="31" t="str">
        <f t="shared" si="861"/>
        <v>ACCEPTABLE</v>
      </c>
      <c r="J6557" s="33">
        <v>43998.919444444444</v>
      </c>
      <c r="K6557" s="33">
        <v>43998.928472222222</v>
      </c>
      <c r="L6557" s="51">
        <f t="shared" si="862"/>
        <v>9.0277777781011537E-3</v>
      </c>
      <c r="M6557" s="31" t="str">
        <f t="shared" si="863"/>
        <v>TRUE</v>
      </c>
      <c r="N6557" s="31" t="s">
        <v>41</v>
      </c>
      <c r="O6557" s="29" t="s">
        <v>398</v>
      </c>
      <c r="P6557"/>
      <c r="Q6557"/>
      <c r="R6557"/>
      <c r="S6557"/>
      <c r="T6557"/>
      <c r="U6557"/>
      <c r="V6557"/>
      <c r="W6557"/>
    </row>
    <row r="6558" spans="1:23" ht="27" customHeight="1" thickBot="1" x14ac:dyDescent="0.3">
      <c r="A6558" s="166">
        <v>21600</v>
      </c>
      <c r="B6558" s="137">
        <v>6910</v>
      </c>
      <c r="C6558" s="159" t="s">
        <v>2372</v>
      </c>
      <c r="D6558" s="167">
        <v>43998.951388888891</v>
      </c>
      <c r="E6558" s="137" t="s">
        <v>39</v>
      </c>
      <c r="F6558" s="33">
        <v>43998.695833333331</v>
      </c>
      <c r="G6558" s="51">
        <f t="shared" si="860"/>
        <v>0.25555555555911269</v>
      </c>
      <c r="H6558" s="31" t="str">
        <f t="shared" si="861"/>
        <v>ACCEPTABLE</v>
      </c>
      <c r="J6558" s="33">
        <v>43998.9375</v>
      </c>
      <c r="K6558" s="33">
        <v>43998.949305555558</v>
      </c>
      <c r="L6558" s="51">
        <f t="shared" si="862"/>
        <v>1.1805555557657499E-2</v>
      </c>
      <c r="M6558" s="31" t="str">
        <f t="shared" si="863"/>
        <v>TRUE</v>
      </c>
      <c r="N6558" s="31" t="s">
        <v>39</v>
      </c>
      <c r="O6558" s="29" t="s">
        <v>806</v>
      </c>
      <c r="P6558"/>
      <c r="Q6558"/>
      <c r="R6558"/>
      <c r="S6558"/>
      <c r="T6558"/>
      <c r="U6558"/>
      <c r="V6558"/>
      <c r="W6558"/>
    </row>
    <row r="6559" spans="1:23" ht="27" customHeight="1" thickBot="1" x14ac:dyDescent="0.3">
      <c r="A6559" s="166">
        <v>21602</v>
      </c>
      <c r="B6559" s="137">
        <v>6911</v>
      </c>
      <c r="C6559" s="159" t="s">
        <v>2372</v>
      </c>
      <c r="D6559" s="167">
        <v>43999.017361111109</v>
      </c>
      <c r="E6559" s="137" t="s">
        <v>41</v>
      </c>
      <c r="F6559" s="33">
        <v>43998.695833333331</v>
      </c>
      <c r="G6559" s="51">
        <f t="shared" si="860"/>
        <v>0.32152777777810115</v>
      </c>
      <c r="H6559" s="31" t="str">
        <f t="shared" si="861"/>
        <v>ACCEPTABLE</v>
      </c>
      <c r="J6559" s="33">
        <v>43999.006944444445</v>
      </c>
      <c r="K6559" s="33">
        <v>43999.01666666667</v>
      </c>
      <c r="L6559" s="51">
        <f t="shared" si="862"/>
        <v>9.7222222248092294E-3</v>
      </c>
      <c r="M6559" s="31" t="str">
        <f t="shared" si="863"/>
        <v>TRUE</v>
      </c>
      <c r="N6559" s="31" t="s">
        <v>41</v>
      </c>
      <c r="O6559" s="29" t="s">
        <v>2764</v>
      </c>
      <c r="P6559"/>
      <c r="Q6559"/>
      <c r="R6559"/>
      <c r="S6559"/>
      <c r="T6559"/>
      <c r="U6559"/>
      <c r="V6559"/>
      <c r="W6559"/>
    </row>
    <row r="6560" spans="1:23" ht="27" customHeight="1" thickBot="1" x14ac:dyDescent="0.3">
      <c r="A6560" s="166">
        <v>21602</v>
      </c>
      <c r="B6560" s="137">
        <v>6912</v>
      </c>
      <c r="C6560" s="159" t="s">
        <v>43</v>
      </c>
      <c r="D6560" s="167">
        <v>43999.052083333336</v>
      </c>
      <c r="E6560" s="137" t="s">
        <v>39</v>
      </c>
      <c r="F6560" s="33">
        <v>43998.695833333331</v>
      </c>
      <c r="G6560" s="51">
        <f t="shared" si="860"/>
        <v>0.35625000000436557</v>
      </c>
      <c r="H6560" s="31" t="str">
        <f t="shared" si="861"/>
        <v>ACCEPTABLE</v>
      </c>
      <c r="J6560" s="33">
        <v>43999.04791666667</v>
      </c>
      <c r="K6560" s="33">
        <v>43999.057638888888</v>
      </c>
      <c r="L6560" s="51">
        <f t="shared" si="862"/>
        <v>9.7222222175332718E-3</v>
      </c>
      <c r="M6560" s="31" t="str">
        <f t="shared" si="863"/>
        <v>TRUE</v>
      </c>
      <c r="N6560" s="31" t="s">
        <v>39</v>
      </c>
      <c r="O6560" s="29" t="s">
        <v>398</v>
      </c>
      <c r="P6560"/>
      <c r="Q6560"/>
      <c r="R6560"/>
      <c r="S6560"/>
      <c r="T6560"/>
      <c r="U6560"/>
      <c r="V6560"/>
      <c r="W6560"/>
    </row>
    <row r="6561" spans="1:23" ht="27" customHeight="1" thickBot="1" x14ac:dyDescent="0.3">
      <c r="A6561" s="166">
        <v>21603</v>
      </c>
      <c r="B6561" s="137">
        <v>6913</v>
      </c>
      <c r="C6561" s="159" t="s">
        <v>1997</v>
      </c>
      <c r="D6561" s="167">
        <v>43999.600694444445</v>
      </c>
      <c r="E6561" s="137" t="s">
        <v>41</v>
      </c>
      <c r="F6561" s="33">
        <v>43999.535416666666</v>
      </c>
      <c r="G6561" s="51">
        <f t="shared" si="860"/>
        <v>6.5277777779556345E-2</v>
      </c>
      <c r="H6561" s="31" t="str">
        <f t="shared" si="861"/>
        <v>ACCEPTABLE</v>
      </c>
      <c r="J6561" s="33">
        <v>43999.604166666664</v>
      </c>
      <c r="K6561" s="33">
        <v>43999.613888888889</v>
      </c>
      <c r="L6561" s="51">
        <f t="shared" si="862"/>
        <v>9.7222222248092294E-3</v>
      </c>
      <c r="M6561" s="31" t="str">
        <f t="shared" si="863"/>
        <v>TRUE</v>
      </c>
      <c r="N6561" s="31" t="s">
        <v>41</v>
      </c>
      <c r="O6561" s="29" t="s">
        <v>2818</v>
      </c>
      <c r="P6561"/>
      <c r="Q6561"/>
      <c r="R6561"/>
      <c r="S6561"/>
      <c r="T6561"/>
      <c r="U6561"/>
      <c r="V6561"/>
      <c r="W6561"/>
    </row>
    <row r="6562" spans="1:23" ht="27" customHeight="1" thickBot="1" x14ac:dyDescent="0.3">
      <c r="A6562" s="98">
        <v>21602</v>
      </c>
      <c r="B6562" s="78">
        <v>6914</v>
      </c>
      <c r="C6562" s="79" t="s">
        <v>2819</v>
      </c>
      <c r="D6562" s="80">
        <v>43999.65625</v>
      </c>
      <c r="E6562" s="78" t="s">
        <v>39</v>
      </c>
      <c r="F6562" s="33">
        <v>43999.535416666666</v>
      </c>
      <c r="G6562" s="51">
        <f t="shared" si="860"/>
        <v>0.12083333333430346</v>
      </c>
      <c r="H6562" s="31" t="str">
        <f t="shared" si="861"/>
        <v>ACCEPTABLE</v>
      </c>
      <c r="J6562" s="33">
        <v>43999.628472222219</v>
      </c>
      <c r="K6562" s="33">
        <v>43999.64166666667</v>
      </c>
      <c r="L6562" s="51">
        <f t="shared" si="862"/>
        <v>1.319444445107365E-2</v>
      </c>
      <c r="M6562" s="31" t="str">
        <f t="shared" si="863"/>
        <v>TRUE</v>
      </c>
      <c r="N6562" s="31" t="s">
        <v>39</v>
      </c>
      <c r="O6562" s="29" t="s">
        <v>2820</v>
      </c>
      <c r="P6562"/>
      <c r="Q6562"/>
      <c r="R6562"/>
      <c r="S6562"/>
      <c r="T6562"/>
      <c r="U6562"/>
      <c r="V6562"/>
      <c r="W6562"/>
    </row>
    <row r="6563" spans="1:23" ht="27" customHeight="1" thickBot="1" x14ac:dyDescent="0.3">
      <c r="A6563" s="98">
        <v>21604</v>
      </c>
      <c r="B6563" s="78">
        <v>6915</v>
      </c>
      <c r="C6563" s="79" t="s">
        <v>1997</v>
      </c>
      <c r="D6563" s="80">
        <v>44000.361111111109</v>
      </c>
      <c r="E6563" s="78" t="s">
        <v>41</v>
      </c>
      <c r="F6563" s="33">
        <v>44000.286805555559</v>
      </c>
      <c r="G6563" s="51">
        <f t="shared" si="860"/>
        <v>7.4305555550381541E-2</v>
      </c>
      <c r="H6563" s="31" t="str">
        <f t="shared" si="861"/>
        <v>ACCEPTABLE</v>
      </c>
      <c r="J6563" s="33">
        <v>44000.364583333336</v>
      </c>
      <c r="K6563" s="33">
        <v>44000.378472222219</v>
      </c>
      <c r="L6563" s="51">
        <f t="shared" si="862"/>
        <v>1.3888888883229811E-2</v>
      </c>
      <c r="M6563" s="31" t="str">
        <f t="shared" si="863"/>
        <v>TRUE</v>
      </c>
      <c r="N6563" s="31" t="s">
        <v>41</v>
      </c>
      <c r="O6563" s="29" t="s">
        <v>684</v>
      </c>
      <c r="P6563"/>
      <c r="Q6563"/>
      <c r="R6563"/>
      <c r="S6563"/>
      <c r="T6563"/>
      <c r="U6563"/>
      <c r="V6563"/>
      <c r="W6563"/>
    </row>
    <row r="6564" spans="1:23" ht="27" customHeight="1" thickBot="1" x14ac:dyDescent="0.3">
      <c r="A6564" s="166">
        <v>21603</v>
      </c>
      <c r="B6564" s="137">
        <v>6916</v>
      </c>
      <c r="C6564" s="159" t="s">
        <v>1997</v>
      </c>
      <c r="D6564" s="167">
        <v>44000.427083333336</v>
      </c>
      <c r="E6564" s="137" t="s">
        <v>39</v>
      </c>
      <c r="F6564" s="33">
        <v>44000.286805555559</v>
      </c>
      <c r="G6564" s="51">
        <f t="shared" si="860"/>
        <v>0.14027777777664596</v>
      </c>
      <c r="H6564" s="31" t="str">
        <f t="shared" si="861"/>
        <v>ACCEPTABLE</v>
      </c>
      <c r="J6564" s="33">
        <v>44000.424305555556</v>
      </c>
      <c r="K6564" s="33">
        <v>44000.435416666667</v>
      </c>
      <c r="L6564" s="51">
        <f t="shared" si="862"/>
        <v>1.1111111110949423E-2</v>
      </c>
      <c r="M6564" s="31" t="str">
        <f t="shared" si="863"/>
        <v>TRUE</v>
      </c>
      <c r="N6564" s="31" t="s">
        <v>39</v>
      </c>
      <c r="O6564" s="29" t="s">
        <v>653</v>
      </c>
      <c r="P6564"/>
      <c r="Q6564"/>
      <c r="R6564"/>
      <c r="S6564"/>
      <c r="T6564"/>
      <c r="U6564"/>
      <c r="V6564"/>
      <c r="W6564"/>
    </row>
    <row r="6565" spans="1:23" ht="27" customHeight="1" thickBot="1" x14ac:dyDescent="0.3">
      <c r="A6565" s="166">
        <v>21605</v>
      </c>
      <c r="B6565" s="137">
        <v>6917</v>
      </c>
      <c r="C6565" s="159" t="s">
        <v>2372</v>
      </c>
      <c r="D6565" s="167">
        <v>44000.479166666664</v>
      </c>
      <c r="E6565" s="137" t="s">
        <v>41</v>
      </c>
      <c r="F6565" s="33">
        <v>44000.286805555559</v>
      </c>
      <c r="G6565" s="51">
        <f t="shared" si="860"/>
        <v>0.19236111110512866</v>
      </c>
      <c r="H6565" s="31" t="str">
        <f t="shared" si="861"/>
        <v>ACCEPTABLE</v>
      </c>
      <c r="J6565" s="33">
        <v>44000.465277777781</v>
      </c>
      <c r="K6565" s="33">
        <v>44000.477083333331</v>
      </c>
      <c r="L6565" s="51">
        <f t="shared" si="862"/>
        <v>1.1805555550381541E-2</v>
      </c>
      <c r="M6565" s="31" t="str">
        <f t="shared" si="863"/>
        <v>TRUE</v>
      </c>
      <c r="N6565" s="31" t="s">
        <v>41</v>
      </c>
      <c r="O6565" s="29" t="s">
        <v>1756</v>
      </c>
      <c r="P6565"/>
      <c r="Q6565"/>
      <c r="R6565"/>
      <c r="S6565"/>
      <c r="T6565"/>
      <c r="U6565"/>
      <c r="V6565"/>
      <c r="W6565"/>
    </row>
    <row r="6566" spans="1:23" ht="27" customHeight="1" thickBot="1" x14ac:dyDescent="0.3">
      <c r="A6566" s="166">
        <v>21605</v>
      </c>
      <c r="B6566" s="137">
        <v>6918</v>
      </c>
      <c r="C6566" s="159" t="s">
        <v>43</v>
      </c>
      <c r="D6566" s="167">
        <v>44000.513888888891</v>
      </c>
      <c r="E6566" s="137" t="s">
        <v>39</v>
      </c>
      <c r="F6566" s="33">
        <v>44000.286805555559</v>
      </c>
      <c r="G6566" s="51">
        <f t="shared" si="860"/>
        <v>0.22708333333139308</v>
      </c>
      <c r="H6566" s="31" t="str">
        <f t="shared" si="861"/>
        <v>ACCEPTABLE</v>
      </c>
      <c r="J6566" s="33">
        <v>44000.503472222219</v>
      </c>
      <c r="K6566" s="33">
        <v>44000.513888888891</v>
      </c>
      <c r="L6566" s="51">
        <f t="shared" si="862"/>
        <v>1.0416666671517305E-2</v>
      </c>
      <c r="M6566" s="31" t="str">
        <f t="shared" si="863"/>
        <v>TRUE</v>
      </c>
      <c r="N6566" s="31" t="s">
        <v>39</v>
      </c>
      <c r="O6566" s="29" t="s">
        <v>398</v>
      </c>
      <c r="P6566"/>
      <c r="Q6566"/>
      <c r="R6566"/>
      <c r="S6566"/>
      <c r="T6566"/>
      <c r="U6566"/>
      <c r="V6566"/>
      <c r="W6566"/>
    </row>
    <row r="6567" spans="1:23" ht="27" customHeight="1" thickBot="1" x14ac:dyDescent="0.3">
      <c r="A6567" s="98">
        <v>21604</v>
      </c>
      <c r="B6567" s="78">
        <v>6919</v>
      </c>
      <c r="C6567" s="79" t="s">
        <v>68</v>
      </c>
      <c r="D6567" s="80">
        <v>44001.715277777781</v>
      </c>
      <c r="E6567" s="78" t="s">
        <v>41</v>
      </c>
      <c r="F6567" s="33">
        <v>44001.646527777775</v>
      </c>
      <c r="G6567" s="51">
        <f t="shared" ref="G6567:G6605" si="864">IF(D6567="","",D6567-F6567)</f>
        <v>6.8750000005820766E-2</v>
      </c>
      <c r="H6567" s="31" t="str">
        <f t="shared" ref="H6567:H6605" si="865">IF(D6567-F6567&lt;0,"TOO LATE",IF(G6567="","",IF(OR(DAY(D6567-F6567)&gt;1,AND(HOUR(D6567-F6567)&gt;HOUR("0:59"),(SIGN(D6567-F6567)=1))),"ACCEPTABLE","TOO LATE")))</f>
        <v>ACCEPTABLE</v>
      </c>
      <c r="J6567" s="33">
        <v>44001.736111111109</v>
      </c>
      <c r="K6567" s="33">
        <v>44001.745138888888</v>
      </c>
      <c r="L6567" s="51">
        <f t="shared" ref="L6567:L6605" si="866">IF(OR(K6567="",J6567=""), "Incomplete Data", K6567-J6567)</f>
        <v>9.0277777781011537E-3</v>
      </c>
      <c r="M6567" s="31" t="str">
        <f t="shared" ref="M6567:M6605" si="867">_xlfn.IFS(OR(J6567=0,K6567=0,L6567=""), "Incomplete Data", OR(L6567&gt;$M$5,L6567&lt;-$M$5),"FALSE",  OR(L6567&lt;=$M$5,L6567&gt;-$M$5), "TRUE")</f>
        <v>TRUE</v>
      </c>
      <c r="N6567" s="31" t="s">
        <v>41</v>
      </c>
      <c r="O6567" s="29" t="s">
        <v>821</v>
      </c>
      <c r="P6567"/>
      <c r="Q6567"/>
      <c r="R6567"/>
      <c r="S6567"/>
      <c r="T6567"/>
      <c r="U6567"/>
      <c r="V6567"/>
      <c r="W6567"/>
    </row>
    <row r="6568" spans="1:23" ht="27" customHeight="1" thickBot="1" x14ac:dyDescent="0.3">
      <c r="A6568" s="98">
        <v>21604</v>
      </c>
      <c r="B6568" s="78">
        <v>6920</v>
      </c>
      <c r="C6568" s="79" t="s">
        <v>1997</v>
      </c>
      <c r="D6568" s="80">
        <v>44001.746527777781</v>
      </c>
      <c r="E6568" s="78" t="s">
        <v>39</v>
      </c>
      <c r="F6568" s="33">
        <v>44001.646527777775</v>
      </c>
      <c r="G6568" s="51">
        <f t="shared" si="864"/>
        <v>0.10000000000582077</v>
      </c>
      <c r="H6568" s="31" t="str">
        <f t="shared" si="865"/>
        <v>ACCEPTABLE</v>
      </c>
      <c r="J6568" s="33">
        <v>44001.763888888891</v>
      </c>
      <c r="K6568" s="33">
        <v>44001.774305555555</v>
      </c>
      <c r="L6568" s="51">
        <f t="shared" si="866"/>
        <v>1.0416666664241347E-2</v>
      </c>
      <c r="M6568" s="31" t="str">
        <f t="shared" si="867"/>
        <v>TRUE</v>
      </c>
      <c r="N6568" s="31" t="s">
        <v>39</v>
      </c>
      <c r="O6568" s="29" t="s">
        <v>2059</v>
      </c>
      <c r="P6568"/>
      <c r="Q6568"/>
      <c r="R6568"/>
      <c r="S6568"/>
      <c r="T6568"/>
      <c r="U6568"/>
      <c r="V6568"/>
      <c r="W6568"/>
    </row>
    <row r="6569" spans="1:23" ht="27" customHeight="1" thickBot="1" x14ac:dyDescent="0.3">
      <c r="A6569" s="166">
        <v>21605</v>
      </c>
      <c r="B6569" s="137">
        <v>6921</v>
      </c>
      <c r="C6569" s="159" t="s">
        <v>2372</v>
      </c>
      <c r="D6569" s="167">
        <v>44001.784722222219</v>
      </c>
      <c r="E6569" s="137" t="s">
        <v>39</v>
      </c>
      <c r="F6569" s="33">
        <v>44001.646527777775</v>
      </c>
      <c r="G6569" s="51">
        <f t="shared" si="864"/>
        <v>0.13819444444379769</v>
      </c>
      <c r="H6569" s="31" t="str">
        <f t="shared" si="865"/>
        <v>ACCEPTABLE</v>
      </c>
      <c r="J6569" s="33">
        <v>44001.788194444445</v>
      </c>
      <c r="K6569" s="33">
        <v>44001.799305555556</v>
      </c>
      <c r="L6569" s="51">
        <f t="shared" si="866"/>
        <v>1.1111111110949423E-2</v>
      </c>
      <c r="M6569" s="31" t="str">
        <f t="shared" si="867"/>
        <v>TRUE</v>
      </c>
      <c r="N6569" s="31" t="s">
        <v>39</v>
      </c>
      <c r="O6569" s="29" t="s">
        <v>827</v>
      </c>
      <c r="P6569"/>
      <c r="Q6569"/>
      <c r="R6569"/>
      <c r="S6569"/>
      <c r="T6569"/>
      <c r="U6569"/>
      <c r="V6569"/>
      <c r="W6569"/>
    </row>
    <row r="6570" spans="1:23" ht="27" customHeight="1" thickBot="1" x14ac:dyDescent="0.3">
      <c r="A6570" s="166">
        <v>21606</v>
      </c>
      <c r="B6570" s="137">
        <v>6922</v>
      </c>
      <c r="C6570" s="159" t="s">
        <v>2372</v>
      </c>
      <c r="D6570" s="167">
        <v>44001.819444444445</v>
      </c>
      <c r="E6570" s="137" t="s">
        <v>41</v>
      </c>
      <c r="F6570" s="33">
        <v>44001.646527777775</v>
      </c>
      <c r="G6570" s="51">
        <f t="shared" si="864"/>
        <v>0.17291666667006211</v>
      </c>
      <c r="H6570" s="31" t="str">
        <f t="shared" si="865"/>
        <v>ACCEPTABLE</v>
      </c>
      <c r="J6570" s="33">
        <v>44001.820833333331</v>
      </c>
      <c r="K6570" s="33">
        <v>44001.831944444442</v>
      </c>
      <c r="L6570" s="51">
        <f t="shared" si="866"/>
        <v>1.1111111110949423E-2</v>
      </c>
      <c r="M6570" s="31" t="str">
        <f t="shared" si="867"/>
        <v>TRUE</v>
      </c>
      <c r="N6570" s="31" t="s">
        <v>41</v>
      </c>
      <c r="O6570" s="29" t="s">
        <v>472</v>
      </c>
      <c r="P6570"/>
      <c r="Q6570"/>
      <c r="R6570"/>
      <c r="S6570"/>
      <c r="T6570"/>
      <c r="U6570"/>
      <c r="V6570"/>
      <c r="W6570"/>
    </row>
    <row r="6571" spans="1:23" ht="27" customHeight="1" thickBot="1" x14ac:dyDescent="0.3">
      <c r="A6571" s="166">
        <v>21606</v>
      </c>
      <c r="B6571" s="137">
        <v>6923</v>
      </c>
      <c r="C6571" s="159" t="s">
        <v>2372</v>
      </c>
      <c r="D6571" s="167">
        <v>44001.84375</v>
      </c>
      <c r="E6571" s="137" t="s">
        <v>39</v>
      </c>
      <c r="F6571" s="33">
        <v>44001.646527777775</v>
      </c>
      <c r="G6571" s="51">
        <f t="shared" si="864"/>
        <v>0.19722222222480923</v>
      </c>
      <c r="H6571" s="31" t="str">
        <f t="shared" si="865"/>
        <v>ACCEPTABLE</v>
      </c>
      <c r="J6571" s="33">
        <v>44001.844444444447</v>
      </c>
      <c r="K6571" s="33">
        <v>44001.856249999997</v>
      </c>
      <c r="L6571" s="51">
        <f t="shared" si="866"/>
        <v>1.1805555550381541E-2</v>
      </c>
      <c r="M6571" s="31" t="str">
        <f t="shared" si="867"/>
        <v>TRUE</v>
      </c>
      <c r="N6571" s="31" t="s">
        <v>39</v>
      </c>
      <c r="O6571" s="29" t="s">
        <v>472</v>
      </c>
      <c r="P6571"/>
      <c r="Q6571"/>
      <c r="R6571"/>
      <c r="S6571"/>
      <c r="T6571"/>
      <c r="U6571"/>
      <c r="V6571"/>
      <c r="W6571"/>
    </row>
    <row r="6572" spans="1:23" ht="27" customHeight="1" thickBot="1" x14ac:dyDescent="0.3">
      <c r="A6572" s="166">
        <v>21607</v>
      </c>
      <c r="B6572" s="137">
        <v>6924</v>
      </c>
      <c r="C6572" s="159" t="s">
        <v>2372</v>
      </c>
      <c r="D6572" s="167">
        <v>44002.527777777781</v>
      </c>
      <c r="E6572" s="137" t="s">
        <v>41</v>
      </c>
      <c r="F6572" s="33">
        <v>44002.267361111109</v>
      </c>
      <c r="G6572" s="51">
        <f t="shared" si="864"/>
        <v>0.26041666667151731</v>
      </c>
      <c r="H6572" s="31" t="str">
        <f t="shared" si="865"/>
        <v>ACCEPTABLE</v>
      </c>
      <c r="J6572" s="33">
        <v>44002.536805555559</v>
      </c>
      <c r="K6572" s="33">
        <v>44002.548611111109</v>
      </c>
      <c r="L6572" s="51">
        <f t="shared" si="866"/>
        <v>1.1805555550381541E-2</v>
      </c>
      <c r="M6572" s="31" t="str">
        <f t="shared" si="867"/>
        <v>TRUE</v>
      </c>
      <c r="N6572" s="31" t="s">
        <v>41</v>
      </c>
      <c r="O6572" s="29" t="s">
        <v>1014</v>
      </c>
      <c r="P6572"/>
      <c r="Q6572"/>
      <c r="R6572"/>
      <c r="S6572"/>
      <c r="T6572"/>
      <c r="U6572"/>
      <c r="V6572"/>
      <c r="W6572"/>
    </row>
    <row r="6573" spans="1:23" ht="27" customHeight="1" thickBot="1" x14ac:dyDescent="0.3">
      <c r="A6573" s="166">
        <v>21607</v>
      </c>
      <c r="B6573" s="137">
        <v>6925</v>
      </c>
      <c r="C6573" s="159" t="s">
        <v>43</v>
      </c>
      <c r="D6573" s="167">
        <v>44002.5625</v>
      </c>
      <c r="E6573" s="137" t="s">
        <v>39</v>
      </c>
      <c r="F6573" s="33">
        <v>44002.267361111109</v>
      </c>
      <c r="G6573" s="51">
        <f t="shared" si="864"/>
        <v>0.29513888889050577</v>
      </c>
      <c r="H6573" s="31" t="str">
        <f t="shared" si="865"/>
        <v>ACCEPTABLE</v>
      </c>
      <c r="J6573" s="33">
        <v>44002.574305555558</v>
      </c>
      <c r="K6573" s="33">
        <v>44002.583333333336</v>
      </c>
      <c r="L6573" s="51">
        <f t="shared" si="866"/>
        <v>9.0277777781011537E-3</v>
      </c>
      <c r="M6573" s="31" t="str">
        <f t="shared" si="867"/>
        <v>TRUE</v>
      </c>
      <c r="N6573" s="31" t="s">
        <v>39</v>
      </c>
      <c r="O6573" s="29" t="s">
        <v>398</v>
      </c>
      <c r="P6573"/>
      <c r="Q6573"/>
      <c r="R6573"/>
      <c r="S6573"/>
      <c r="T6573"/>
      <c r="U6573"/>
      <c r="V6573"/>
      <c r="W6573"/>
    </row>
    <row r="6574" spans="1:23" ht="27" customHeight="1" thickBot="1" x14ac:dyDescent="0.3">
      <c r="A6574" s="166">
        <v>21607</v>
      </c>
      <c r="B6574" s="137">
        <v>6928</v>
      </c>
      <c r="C6574" s="159" t="s">
        <v>43</v>
      </c>
      <c r="D6574" s="167">
        <v>44003.236111111109</v>
      </c>
      <c r="E6574" s="137" t="s">
        <v>41</v>
      </c>
      <c r="F6574" s="33">
        <v>44003.225694444445</v>
      </c>
      <c r="G6574" s="51">
        <f t="shared" si="864"/>
        <v>1.0416666664241347E-2</v>
      </c>
      <c r="H6574" s="31" t="str">
        <f t="shared" si="865"/>
        <v>TOO LATE</v>
      </c>
      <c r="J6574" s="33">
        <v>44003.281944444447</v>
      </c>
      <c r="K6574" s="33">
        <v>44003.291666666664</v>
      </c>
      <c r="L6574" s="51">
        <f t="shared" si="866"/>
        <v>9.7222222175332718E-3</v>
      </c>
      <c r="M6574" s="31" t="str">
        <f t="shared" si="867"/>
        <v>TRUE</v>
      </c>
      <c r="N6574" s="31" t="s">
        <v>41</v>
      </c>
      <c r="O6574" s="29" t="s">
        <v>398</v>
      </c>
      <c r="P6574"/>
      <c r="Q6574"/>
      <c r="R6574"/>
      <c r="S6574"/>
      <c r="T6574"/>
      <c r="U6574"/>
      <c r="V6574"/>
      <c r="W6574"/>
    </row>
    <row r="6575" spans="1:23" ht="27" customHeight="1" thickBot="1" x14ac:dyDescent="0.3">
      <c r="A6575" s="98">
        <v>21607</v>
      </c>
      <c r="B6575" s="78">
        <v>6929</v>
      </c>
      <c r="C6575" s="79" t="s">
        <v>43</v>
      </c>
      <c r="D6575" s="80">
        <v>44003.291666666664</v>
      </c>
      <c r="E6575" s="78" t="s">
        <v>39</v>
      </c>
      <c r="F6575" s="33">
        <v>44003.225694444445</v>
      </c>
      <c r="G6575" s="51">
        <f t="shared" si="864"/>
        <v>6.5972222218988463E-2</v>
      </c>
      <c r="H6575" s="31" t="str">
        <f t="shared" si="865"/>
        <v>ACCEPTABLE</v>
      </c>
      <c r="J6575" s="33">
        <v>44003.32916666667</v>
      </c>
      <c r="K6575" s="33">
        <v>44003.338194444441</v>
      </c>
      <c r="L6575" s="51">
        <f t="shared" si="866"/>
        <v>9.0277777708251961E-3</v>
      </c>
      <c r="M6575" s="31" t="str">
        <f t="shared" si="867"/>
        <v>TRUE</v>
      </c>
      <c r="N6575" s="31" t="s">
        <v>39</v>
      </c>
      <c r="O6575" s="29" t="s">
        <v>398</v>
      </c>
      <c r="P6575"/>
      <c r="Q6575"/>
      <c r="R6575"/>
      <c r="S6575"/>
      <c r="T6575"/>
      <c r="U6575"/>
      <c r="V6575"/>
      <c r="W6575"/>
    </row>
    <row r="6576" spans="1:23" ht="27" customHeight="1" thickBot="1" x14ac:dyDescent="0.3">
      <c r="A6576" s="166">
        <v>21607</v>
      </c>
      <c r="B6576" s="137">
        <v>6930</v>
      </c>
      <c r="C6576" s="159" t="s">
        <v>43</v>
      </c>
      <c r="D6576" s="167">
        <v>44004.131944444445</v>
      </c>
      <c r="E6576" s="137" t="s">
        <v>41</v>
      </c>
      <c r="F6576" s="33">
        <v>44003.749305555553</v>
      </c>
      <c r="G6576" s="51">
        <f t="shared" si="864"/>
        <v>0.38263888889196096</v>
      </c>
      <c r="H6576" s="31" t="str">
        <f t="shared" si="865"/>
        <v>ACCEPTABLE</v>
      </c>
      <c r="J6576" s="33">
        <v>44004.116666666669</v>
      </c>
      <c r="K6576" s="33">
        <v>44004.125694444447</v>
      </c>
      <c r="L6576" s="51">
        <f t="shared" si="866"/>
        <v>9.0277777781011537E-3</v>
      </c>
      <c r="M6576" s="31" t="str">
        <f t="shared" si="867"/>
        <v>TRUE</v>
      </c>
      <c r="N6576" s="31" t="s">
        <v>41</v>
      </c>
      <c r="O6576" s="29" t="s">
        <v>398</v>
      </c>
      <c r="P6576"/>
      <c r="Q6576"/>
      <c r="R6576"/>
      <c r="S6576"/>
      <c r="T6576"/>
      <c r="U6576"/>
      <c r="V6576"/>
      <c r="W6576"/>
    </row>
    <row r="6577" spans="1:23" ht="27" customHeight="1" thickBot="1" x14ac:dyDescent="0.3">
      <c r="A6577" s="166">
        <v>21607</v>
      </c>
      <c r="B6577" s="137">
        <v>6931</v>
      </c>
      <c r="C6577" s="159" t="s">
        <v>2372</v>
      </c>
      <c r="D6577" s="167">
        <v>44004.159722222219</v>
      </c>
      <c r="E6577" s="137" t="s">
        <v>39</v>
      </c>
      <c r="F6577" s="33">
        <v>44003.749305555553</v>
      </c>
      <c r="G6577" s="51">
        <f t="shared" si="864"/>
        <v>0.41041666666569654</v>
      </c>
      <c r="H6577" s="31" t="str">
        <f t="shared" si="865"/>
        <v>ACCEPTABLE</v>
      </c>
      <c r="J6577" s="33">
        <v>44004.140972222223</v>
      </c>
      <c r="K6577" s="33">
        <v>44004.150694444441</v>
      </c>
      <c r="L6577" s="51">
        <f t="shared" si="866"/>
        <v>9.7222222175332718E-3</v>
      </c>
      <c r="M6577" s="31" t="str">
        <f t="shared" si="867"/>
        <v>TRUE</v>
      </c>
      <c r="N6577" s="31" t="s">
        <v>39</v>
      </c>
      <c r="O6577" s="29" t="s">
        <v>806</v>
      </c>
      <c r="P6577"/>
      <c r="Q6577"/>
      <c r="R6577"/>
      <c r="S6577"/>
      <c r="T6577"/>
      <c r="U6577"/>
      <c r="V6577"/>
      <c r="W6577"/>
    </row>
    <row r="6578" spans="1:23" ht="27" customHeight="1" thickBot="1" x14ac:dyDescent="0.3">
      <c r="A6578" s="166">
        <v>21609</v>
      </c>
      <c r="B6578" s="137">
        <v>6932</v>
      </c>
      <c r="C6578" s="159" t="s">
        <v>1997</v>
      </c>
      <c r="D6578" s="167">
        <v>44004.416666666664</v>
      </c>
      <c r="E6578" s="137" t="s">
        <v>41</v>
      </c>
      <c r="F6578" s="33">
        <v>44004.260416666664</v>
      </c>
      <c r="G6578" s="51">
        <f t="shared" si="864"/>
        <v>0.15625</v>
      </c>
      <c r="H6578" s="31" t="str">
        <f t="shared" si="865"/>
        <v>ACCEPTABLE</v>
      </c>
      <c r="J6578" s="33">
        <v>44004.420138888891</v>
      </c>
      <c r="K6578" s="33">
        <v>44004.430555555555</v>
      </c>
      <c r="L6578" s="51">
        <f t="shared" si="866"/>
        <v>1.0416666664241347E-2</v>
      </c>
      <c r="M6578" s="31" t="str">
        <f t="shared" si="867"/>
        <v>TRUE</v>
      </c>
      <c r="N6578" s="31" t="s">
        <v>41</v>
      </c>
      <c r="O6578" s="29" t="s">
        <v>1839</v>
      </c>
      <c r="P6578"/>
      <c r="Q6578"/>
      <c r="R6578"/>
      <c r="S6578"/>
      <c r="T6578"/>
      <c r="U6578"/>
      <c r="V6578"/>
      <c r="W6578"/>
    </row>
    <row r="6579" spans="1:23" ht="27" customHeight="1" thickBot="1" x14ac:dyDescent="0.3">
      <c r="A6579" s="166">
        <v>21609</v>
      </c>
      <c r="B6579" s="137">
        <v>6933</v>
      </c>
      <c r="C6579" s="159" t="s">
        <v>51</v>
      </c>
      <c r="D6579" s="167">
        <v>44004.454861111109</v>
      </c>
      <c r="E6579" s="137" t="s">
        <v>39</v>
      </c>
      <c r="F6579" s="33">
        <v>44004.260416666664</v>
      </c>
      <c r="G6579" s="51">
        <f t="shared" si="864"/>
        <v>0.19444444444525288</v>
      </c>
      <c r="H6579" s="31" t="str">
        <f t="shared" si="865"/>
        <v>ACCEPTABLE</v>
      </c>
      <c r="J6579" s="33">
        <v>44004.451388888891</v>
      </c>
      <c r="K6579" s="33">
        <v>44004.460416666669</v>
      </c>
      <c r="L6579" s="51">
        <f t="shared" si="866"/>
        <v>9.0277777781011537E-3</v>
      </c>
      <c r="M6579" s="31" t="str">
        <f t="shared" si="867"/>
        <v>TRUE</v>
      </c>
      <c r="N6579" s="31" t="s">
        <v>39</v>
      </c>
      <c r="O6579" s="29" t="s">
        <v>446</v>
      </c>
      <c r="P6579"/>
      <c r="Q6579"/>
      <c r="R6579"/>
      <c r="S6579"/>
      <c r="T6579"/>
      <c r="U6579"/>
      <c r="V6579"/>
      <c r="W6579"/>
    </row>
    <row r="6580" spans="1:23" ht="27" customHeight="1" thickBot="1" x14ac:dyDescent="0.3">
      <c r="A6580" s="166">
        <v>21610</v>
      </c>
      <c r="B6580" s="137">
        <v>6934</v>
      </c>
      <c r="C6580" s="159" t="s">
        <v>1997</v>
      </c>
      <c r="D6580" s="167">
        <v>44004.506944444445</v>
      </c>
      <c r="E6580" s="137" t="s">
        <v>41</v>
      </c>
      <c r="F6580" s="33">
        <v>44004.260416666664</v>
      </c>
      <c r="G6580" s="51">
        <f t="shared" si="864"/>
        <v>0.24652777778101154</v>
      </c>
      <c r="H6580" s="31" t="str">
        <f t="shared" si="865"/>
        <v>ACCEPTABLE</v>
      </c>
      <c r="J6580" s="33">
        <v>44004.489583333336</v>
      </c>
      <c r="K6580" s="33">
        <v>44004.499305555553</v>
      </c>
      <c r="L6580" s="51">
        <f t="shared" si="866"/>
        <v>9.7222222175332718E-3</v>
      </c>
      <c r="M6580" s="31" t="str">
        <f t="shared" si="867"/>
        <v>TRUE</v>
      </c>
      <c r="N6580" s="31" t="s">
        <v>41</v>
      </c>
      <c r="O6580" s="29" t="s">
        <v>987</v>
      </c>
      <c r="P6580"/>
      <c r="Q6580"/>
      <c r="R6580"/>
      <c r="S6580"/>
      <c r="T6580"/>
      <c r="U6580"/>
      <c r="V6580"/>
      <c r="W6580"/>
    </row>
    <row r="6581" spans="1:23" ht="27" customHeight="1" thickBot="1" x14ac:dyDescent="0.3">
      <c r="A6581" s="166">
        <v>21610</v>
      </c>
      <c r="B6581" s="137">
        <v>6935</v>
      </c>
      <c r="C6581" s="159" t="s">
        <v>51</v>
      </c>
      <c r="D6581" s="167">
        <v>44004.541666666664</v>
      </c>
      <c r="E6581" s="137" t="s">
        <v>39</v>
      </c>
      <c r="F6581" s="33">
        <v>44004.260416666664</v>
      </c>
      <c r="G6581" s="51">
        <f t="shared" si="864"/>
        <v>0.28125</v>
      </c>
      <c r="H6581" s="31" t="str">
        <f t="shared" si="865"/>
        <v>ACCEPTABLE</v>
      </c>
      <c r="J6581" s="33">
        <v>44004.520833333336</v>
      </c>
      <c r="K6581" s="33">
        <v>44004.529861111114</v>
      </c>
      <c r="L6581" s="51">
        <f t="shared" si="866"/>
        <v>9.0277777781011537E-3</v>
      </c>
      <c r="M6581" s="31" t="str">
        <f t="shared" si="867"/>
        <v>TRUE</v>
      </c>
      <c r="N6581" s="31" t="s">
        <v>39</v>
      </c>
      <c r="O6581" s="29" t="s">
        <v>812</v>
      </c>
      <c r="P6581"/>
      <c r="Q6581"/>
      <c r="R6581"/>
      <c r="S6581"/>
      <c r="T6581"/>
      <c r="U6581"/>
      <c r="V6581"/>
      <c r="W6581"/>
    </row>
    <row r="6582" spans="1:23" ht="27" customHeight="1" thickBot="1" x14ac:dyDescent="0.3">
      <c r="A6582" s="166">
        <v>21609</v>
      </c>
      <c r="B6582" s="137">
        <v>6936</v>
      </c>
      <c r="C6582" s="159" t="s">
        <v>51</v>
      </c>
      <c r="D6582" s="167">
        <v>44005.194444444445</v>
      </c>
      <c r="E6582" s="137" t="s">
        <v>41</v>
      </c>
      <c r="F6582" s="33">
        <v>44004.788888888892</v>
      </c>
      <c r="G6582" s="51">
        <f t="shared" si="864"/>
        <v>0.40555555555329192</v>
      </c>
      <c r="H6582" s="31" t="str">
        <f t="shared" si="865"/>
        <v>ACCEPTABLE</v>
      </c>
      <c r="J6582" s="33">
        <v>44005.193749999999</v>
      </c>
      <c r="K6582" s="33">
        <v>44005.202777777777</v>
      </c>
      <c r="L6582" s="51">
        <f t="shared" si="866"/>
        <v>9.0277777781011537E-3</v>
      </c>
      <c r="M6582" s="31" t="str">
        <f t="shared" si="867"/>
        <v>TRUE</v>
      </c>
      <c r="N6582" s="31" t="s">
        <v>41</v>
      </c>
      <c r="O6582" s="29" t="s">
        <v>405</v>
      </c>
      <c r="P6582"/>
      <c r="Q6582"/>
      <c r="R6582"/>
      <c r="S6582"/>
      <c r="T6582"/>
      <c r="U6582"/>
      <c r="V6582"/>
      <c r="W6582"/>
    </row>
    <row r="6583" spans="1:23" ht="27" customHeight="1" thickBot="1" x14ac:dyDescent="0.3">
      <c r="A6583" s="166">
        <v>21609</v>
      </c>
      <c r="B6583" s="137">
        <v>6937</v>
      </c>
      <c r="C6583" s="159" t="s">
        <v>1997</v>
      </c>
      <c r="D6583" s="167">
        <v>44005.229166666664</v>
      </c>
      <c r="E6583" s="137" t="s">
        <v>39</v>
      </c>
      <c r="F6583" s="33">
        <v>44004.788888888892</v>
      </c>
      <c r="G6583" s="51">
        <f t="shared" si="864"/>
        <v>0.44027777777228039</v>
      </c>
      <c r="H6583" s="31" t="str">
        <f t="shared" si="865"/>
        <v>ACCEPTABLE</v>
      </c>
      <c r="J6583" s="33">
        <v>44005.227083333331</v>
      </c>
      <c r="K6583" s="33">
        <v>44005.240972222222</v>
      </c>
      <c r="L6583" s="51">
        <f t="shared" si="866"/>
        <v>1.3888888890505768E-2</v>
      </c>
      <c r="M6583" s="31" t="str">
        <f t="shared" si="867"/>
        <v>TRUE</v>
      </c>
      <c r="N6583" s="31" t="s">
        <v>39</v>
      </c>
      <c r="O6583" s="29" t="s">
        <v>2214</v>
      </c>
      <c r="P6583"/>
      <c r="Q6583"/>
      <c r="R6583"/>
      <c r="S6583"/>
      <c r="T6583"/>
      <c r="U6583"/>
      <c r="V6583"/>
      <c r="W6583"/>
    </row>
    <row r="6584" spans="1:23" ht="27" customHeight="1" thickBot="1" x14ac:dyDescent="0.3">
      <c r="A6584" s="166">
        <v>21611</v>
      </c>
      <c r="B6584" s="137">
        <v>6938</v>
      </c>
      <c r="C6584" s="159" t="s">
        <v>1997</v>
      </c>
      <c r="D6584" s="167">
        <v>44005.496527777781</v>
      </c>
      <c r="E6584" s="137" t="s">
        <v>41</v>
      </c>
      <c r="F6584" s="33">
        <v>44005.279861111114</v>
      </c>
      <c r="G6584" s="51">
        <f t="shared" si="864"/>
        <v>0.21666666666715173</v>
      </c>
      <c r="H6584" s="31" t="str">
        <f t="shared" si="865"/>
        <v>ACCEPTABLE</v>
      </c>
      <c r="J6584" s="33">
        <v>44005.479166666664</v>
      </c>
      <c r="K6584" s="33">
        <v>44005.489583333336</v>
      </c>
      <c r="L6584" s="51">
        <f t="shared" si="866"/>
        <v>1.0416666671517305E-2</v>
      </c>
      <c r="M6584" s="31" t="str">
        <f t="shared" si="867"/>
        <v>TRUE</v>
      </c>
      <c r="N6584" s="31" t="s">
        <v>41</v>
      </c>
      <c r="O6584" s="29" t="s">
        <v>2821</v>
      </c>
      <c r="P6584"/>
      <c r="Q6584"/>
      <c r="R6584"/>
      <c r="S6584"/>
      <c r="T6584"/>
      <c r="U6584"/>
      <c r="V6584"/>
      <c r="W6584"/>
    </row>
    <row r="6585" spans="1:23" ht="27" customHeight="1" thickBot="1" x14ac:dyDescent="0.3">
      <c r="A6585" s="166">
        <v>21611</v>
      </c>
      <c r="B6585" s="137">
        <v>6939</v>
      </c>
      <c r="C6585" s="159" t="s">
        <v>51</v>
      </c>
      <c r="D6585" s="167">
        <v>44005.517361111109</v>
      </c>
      <c r="E6585" s="137" t="s">
        <v>39</v>
      </c>
      <c r="F6585" s="33">
        <v>44005.279861111114</v>
      </c>
      <c r="G6585" s="51">
        <f t="shared" si="864"/>
        <v>0.23749999999563443</v>
      </c>
      <c r="H6585" s="31" t="str">
        <f t="shared" si="865"/>
        <v>ACCEPTABLE</v>
      </c>
      <c r="J6585" s="33">
        <v>44005.515277777777</v>
      </c>
      <c r="K6585" s="33">
        <v>44005.524305555555</v>
      </c>
      <c r="L6585" s="51">
        <f t="shared" si="866"/>
        <v>9.0277777781011537E-3</v>
      </c>
      <c r="M6585" s="31" t="str">
        <f t="shared" si="867"/>
        <v>TRUE</v>
      </c>
      <c r="N6585" s="31" t="s">
        <v>128</v>
      </c>
      <c r="O6585" s="29" t="s">
        <v>2822</v>
      </c>
      <c r="P6585"/>
      <c r="Q6585"/>
      <c r="R6585"/>
      <c r="S6585"/>
      <c r="T6585"/>
      <c r="U6585"/>
      <c r="V6585"/>
      <c r="W6585"/>
    </row>
    <row r="6586" spans="1:23" ht="27" customHeight="1" thickBot="1" x14ac:dyDescent="0.3">
      <c r="A6586" s="166">
        <v>21612</v>
      </c>
      <c r="B6586" s="137">
        <v>6941</v>
      </c>
      <c r="C6586" s="159" t="s">
        <v>2372</v>
      </c>
      <c r="D6586" s="167">
        <v>44005.538194444445</v>
      </c>
      <c r="E6586" s="137" t="s">
        <v>39</v>
      </c>
      <c r="F6586" s="33">
        <v>44005.477083333331</v>
      </c>
      <c r="G6586" s="51">
        <f t="shared" si="864"/>
        <v>6.1111111113859806E-2</v>
      </c>
      <c r="H6586" s="31" t="str">
        <f t="shared" si="865"/>
        <v>ACCEPTABLE</v>
      </c>
      <c r="J6586" s="33">
        <v>44005.538888888892</v>
      </c>
      <c r="K6586" s="33">
        <v>44005.550694444442</v>
      </c>
      <c r="L6586" s="51">
        <f t="shared" si="866"/>
        <v>1.1805555550381541E-2</v>
      </c>
      <c r="M6586" s="31" t="str">
        <f t="shared" si="867"/>
        <v>TRUE</v>
      </c>
      <c r="N6586" s="31" t="s">
        <v>39</v>
      </c>
      <c r="O6586" s="29" t="s">
        <v>2823</v>
      </c>
      <c r="P6586"/>
      <c r="Q6586"/>
      <c r="R6586"/>
      <c r="S6586"/>
      <c r="T6586"/>
      <c r="U6586"/>
      <c r="V6586"/>
      <c r="W6586"/>
    </row>
    <row r="6587" spans="1:23" ht="27" customHeight="1" thickBot="1" x14ac:dyDescent="0.3">
      <c r="A6587" s="98">
        <v>21610</v>
      </c>
      <c r="B6587" s="78">
        <v>6942</v>
      </c>
      <c r="C6587" s="79" t="s">
        <v>64</v>
      </c>
      <c r="D6587" s="80">
        <v>44005.701388888891</v>
      </c>
      <c r="E6587" s="78" t="s">
        <v>39</v>
      </c>
      <c r="F6587" s="33">
        <v>44005.688888888886</v>
      </c>
      <c r="G6587" s="51">
        <f t="shared" si="864"/>
        <v>1.2500000004365575E-2</v>
      </c>
      <c r="H6587" s="31" t="str">
        <f t="shared" si="865"/>
        <v>TOO LATE</v>
      </c>
      <c r="J6587" s="33">
        <v>44005.683333333334</v>
      </c>
      <c r="K6587" s="33">
        <v>44005.706944444442</v>
      </c>
      <c r="L6587" s="51">
        <f t="shared" si="866"/>
        <v>2.361111110803904E-2</v>
      </c>
      <c r="M6587" s="31" t="str">
        <f t="shared" si="867"/>
        <v>TRUE</v>
      </c>
      <c r="N6587" s="31" t="s">
        <v>39</v>
      </c>
      <c r="O6587" s="29" t="s">
        <v>542</v>
      </c>
      <c r="P6587"/>
      <c r="Q6587"/>
      <c r="R6587"/>
      <c r="S6587"/>
      <c r="T6587"/>
      <c r="U6587"/>
      <c r="V6587"/>
      <c r="W6587"/>
    </row>
    <row r="6588" spans="1:23" ht="27" customHeight="1" thickBot="1" x14ac:dyDescent="0.3">
      <c r="A6588" s="166">
        <v>21610</v>
      </c>
      <c r="B6588" s="137">
        <v>6943</v>
      </c>
      <c r="C6588" s="159" t="s">
        <v>1663</v>
      </c>
      <c r="D6588" s="167">
        <v>44006.597222222219</v>
      </c>
      <c r="E6588" s="137" t="s">
        <v>41</v>
      </c>
      <c r="F6588" s="33">
        <v>44006.581250000003</v>
      </c>
      <c r="G6588" s="51">
        <f t="shared" si="864"/>
        <v>1.597222221607808E-2</v>
      </c>
      <c r="H6588" s="31" t="str">
        <f t="shared" si="865"/>
        <v>TOO LATE</v>
      </c>
      <c r="J6588" s="33">
        <v>44006.602777777778</v>
      </c>
      <c r="K6588" s="33">
        <v>44006.611805555556</v>
      </c>
      <c r="L6588" s="51">
        <f t="shared" si="866"/>
        <v>9.0277777781011537E-3</v>
      </c>
      <c r="M6588" s="31" t="str">
        <f t="shared" si="867"/>
        <v>TRUE</v>
      </c>
      <c r="N6588" s="31" t="s">
        <v>41</v>
      </c>
      <c r="O6588" s="29" t="s">
        <v>768</v>
      </c>
      <c r="P6588"/>
      <c r="Q6588"/>
      <c r="R6588"/>
      <c r="S6588"/>
      <c r="T6588"/>
      <c r="U6588"/>
      <c r="V6588"/>
      <c r="W6588"/>
    </row>
    <row r="6589" spans="1:23" ht="27" customHeight="1" thickBot="1" x14ac:dyDescent="0.3">
      <c r="A6589" s="166">
        <v>21610</v>
      </c>
      <c r="B6589" s="137">
        <v>6944</v>
      </c>
      <c r="C6589" s="159" t="s">
        <v>1997</v>
      </c>
      <c r="D6589" s="167">
        <v>44006.625</v>
      </c>
      <c r="E6589" s="137" t="s">
        <v>39</v>
      </c>
      <c r="F6589" s="33">
        <v>44006.581250000003</v>
      </c>
      <c r="G6589" s="51">
        <f t="shared" si="864"/>
        <v>4.3749999997089617E-2</v>
      </c>
      <c r="H6589" s="31" t="str">
        <f t="shared" si="865"/>
        <v>ACCEPTABLE</v>
      </c>
      <c r="J6589" s="33">
        <v>44006.652083333334</v>
      </c>
      <c r="K6589" s="33">
        <v>44006.661805555559</v>
      </c>
      <c r="L6589" s="51">
        <f t="shared" si="866"/>
        <v>9.7222222248092294E-3</v>
      </c>
      <c r="M6589" s="31" t="str">
        <f t="shared" si="867"/>
        <v>TRUE</v>
      </c>
      <c r="N6589" s="31" t="s">
        <v>39</v>
      </c>
      <c r="O6589" s="29" t="s">
        <v>2824</v>
      </c>
      <c r="P6589"/>
      <c r="Q6589"/>
      <c r="R6589"/>
      <c r="S6589"/>
      <c r="T6589"/>
      <c r="U6589"/>
      <c r="V6589"/>
      <c r="W6589"/>
    </row>
    <row r="6590" spans="1:23" ht="27" customHeight="1" thickBot="1" x14ac:dyDescent="0.3">
      <c r="A6590" s="166">
        <v>21611</v>
      </c>
      <c r="B6590" s="137">
        <v>6945</v>
      </c>
      <c r="C6590" s="159" t="s">
        <v>1663</v>
      </c>
      <c r="D6590" s="167">
        <v>44007.631944444445</v>
      </c>
      <c r="E6590" s="137" t="s">
        <v>41</v>
      </c>
      <c r="F6590" s="33">
        <v>44007.552777777775</v>
      </c>
      <c r="G6590" s="51">
        <f t="shared" si="864"/>
        <v>7.9166666670062114E-2</v>
      </c>
      <c r="H6590" s="31" t="str">
        <f t="shared" si="865"/>
        <v>ACCEPTABLE</v>
      </c>
      <c r="J6590" s="33">
        <v>44007.642361111109</v>
      </c>
      <c r="K6590" s="33">
        <v>44007.651388888888</v>
      </c>
      <c r="L6590" s="51">
        <f t="shared" si="866"/>
        <v>9.0277777781011537E-3</v>
      </c>
      <c r="M6590" s="31" t="str">
        <f t="shared" si="867"/>
        <v>TRUE</v>
      </c>
      <c r="N6590" s="31" t="s">
        <v>41</v>
      </c>
      <c r="O6590" s="29" t="s">
        <v>821</v>
      </c>
      <c r="P6590"/>
      <c r="Q6590"/>
      <c r="R6590"/>
      <c r="S6590"/>
      <c r="T6590"/>
      <c r="U6590"/>
      <c r="V6590"/>
      <c r="W6590"/>
    </row>
    <row r="6591" spans="1:23" ht="27" customHeight="1" thickBot="1" x14ac:dyDescent="0.3">
      <c r="A6591" s="98">
        <v>21611</v>
      </c>
      <c r="B6591" s="78">
        <v>6946</v>
      </c>
      <c r="C6591" s="79" t="s">
        <v>1997</v>
      </c>
      <c r="D6591" s="80">
        <v>44007.659722222219</v>
      </c>
      <c r="E6591" s="78" t="s">
        <v>39</v>
      </c>
      <c r="F6591" s="33">
        <v>44007.552777777775</v>
      </c>
      <c r="G6591" s="51">
        <f t="shared" si="864"/>
        <v>0.10694444444379769</v>
      </c>
      <c r="H6591" s="31" t="str">
        <f t="shared" si="865"/>
        <v>ACCEPTABLE</v>
      </c>
      <c r="J6591" s="33">
        <v>44007.674305555556</v>
      </c>
      <c r="K6591" s="33">
        <v>44007.684027777781</v>
      </c>
      <c r="L6591" s="51">
        <f t="shared" si="866"/>
        <v>9.7222222248092294E-3</v>
      </c>
      <c r="M6591" s="31" t="str">
        <f t="shared" si="867"/>
        <v>TRUE</v>
      </c>
      <c r="N6591" s="31" t="s">
        <v>39</v>
      </c>
      <c r="O6591" s="29" t="s">
        <v>2121</v>
      </c>
      <c r="P6591"/>
      <c r="Q6591"/>
      <c r="R6591"/>
      <c r="S6591"/>
      <c r="T6591"/>
      <c r="U6591"/>
      <c r="V6591"/>
      <c r="W6591"/>
    </row>
    <row r="6592" spans="1:23" ht="27" customHeight="1" thickBot="1" x14ac:dyDescent="0.3">
      <c r="A6592" s="98">
        <v>21613</v>
      </c>
      <c r="B6592" s="78">
        <v>6947</v>
      </c>
      <c r="C6592" s="79" t="s">
        <v>2372</v>
      </c>
      <c r="D6592" s="80">
        <v>44007.725694444445</v>
      </c>
      <c r="E6592" s="78" t="s">
        <v>41</v>
      </c>
      <c r="F6592" s="33">
        <v>44007.552777777775</v>
      </c>
      <c r="G6592" s="51">
        <f t="shared" si="864"/>
        <v>0.17291666667006211</v>
      </c>
      <c r="H6592" s="31" t="str">
        <f t="shared" si="865"/>
        <v>ACCEPTABLE</v>
      </c>
      <c r="J6592" s="33">
        <v>44007.738194444442</v>
      </c>
      <c r="K6592" s="33">
        <v>44007.749305555553</v>
      </c>
      <c r="L6592" s="51">
        <f t="shared" si="866"/>
        <v>1.1111111110949423E-2</v>
      </c>
      <c r="M6592" s="31" t="str">
        <f t="shared" si="867"/>
        <v>TRUE</v>
      </c>
      <c r="N6592" s="31" t="s">
        <v>41</v>
      </c>
      <c r="O6592" s="29" t="s">
        <v>873</v>
      </c>
      <c r="P6592"/>
      <c r="Q6592"/>
      <c r="R6592"/>
      <c r="S6592"/>
      <c r="T6592"/>
      <c r="U6592"/>
      <c r="V6592"/>
      <c r="W6592"/>
    </row>
    <row r="6593" spans="1:23" ht="27" customHeight="1" thickBot="1" x14ac:dyDescent="0.3">
      <c r="A6593" s="98">
        <v>21613</v>
      </c>
      <c r="B6593" s="78">
        <v>6948</v>
      </c>
      <c r="C6593" s="79" t="s">
        <v>2372</v>
      </c>
      <c r="D6593" s="80">
        <v>44007.75</v>
      </c>
      <c r="E6593" s="78" t="s">
        <v>39</v>
      </c>
      <c r="F6593" s="33">
        <v>44007.552777777775</v>
      </c>
      <c r="G6593" s="51">
        <f t="shared" si="864"/>
        <v>0.19722222222480923</v>
      </c>
      <c r="H6593" s="31" t="str">
        <f t="shared" si="865"/>
        <v>ACCEPTABLE</v>
      </c>
      <c r="J6593" s="33">
        <v>44007.763888888891</v>
      </c>
      <c r="K6593" s="33">
        <v>44007.773611111108</v>
      </c>
      <c r="L6593" s="51">
        <f t="shared" si="866"/>
        <v>9.7222222175332718E-3</v>
      </c>
      <c r="M6593" s="31" t="str">
        <f t="shared" si="867"/>
        <v>TRUE</v>
      </c>
      <c r="N6593" s="31" t="s">
        <v>39</v>
      </c>
      <c r="O6593" s="29" t="s">
        <v>873</v>
      </c>
      <c r="P6593"/>
      <c r="Q6593"/>
      <c r="R6593"/>
      <c r="S6593"/>
      <c r="T6593"/>
      <c r="U6593"/>
      <c r="V6593"/>
      <c r="W6593"/>
    </row>
    <row r="6594" spans="1:23" ht="27" customHeight="1" thickBot="1" x14ac:dyDescent="0.3">
      <c r="A6594" s="98">
        <v>21614</v>
      </c>
      <c r="B6594" s="78">
        <v>6949</v>
      </c>
      <c r="C6594" s="79" t="s">
        <v>1997</v>
      </c>
      <c r="D6594" s="80">
        <v>44010.652777777781</v>
      </c>
      <c r="E6594" s="78" t="s">
        <v>41</v>
      </c>
      <c r="F6594" s="33">
        <v>44010.286805555559</v>
      </c>
      <c r="G6594" s="51">
        <f t="shared" si="864"/>
        <v>0.36597222222189885</v>
      </c>
      <c r="H6594" s="31" t="str">
        <f t="shared" si="865"/>
        <v>ACCEPTABLE</v>
      </c>
      <c r="J6594" s="33">
        <v>44010.645833333336</v>
      </c>
      <c r="K6594" s="33">
        <v>44010.65625</v>
      </c>
      <c r="L6594" s="51">
        <f t="shared" si="866"/>
        <v>1.0416666664241347E-2</v>
      </c>
      <c r="M6594" s="31" t="str">
        <f t="shared" si="867"/>
        <v>TRUE</v>
      </c>
      <c r="N6594" s="31" t="s">
        <v>41</v>
      </c>
      <c r="O6594" s="29" t="s">
        <v>1681</v>
      </c>
      <c r="P6594"/>
      <c r="Q6594"/>
      <c r="R6594"/>
      <c r="S6594"/>
      <c r="T6594"/>
      <c r="U6594"/>
      <c r="V6594"/>
      <c r="W6594"/>
    </row>
    <row r="6595" spans="1:23" ht="27" customHeight="1" thickBot="1" x14ac:dyDescent="0.3">
      <c r="A6595" s="98">
        <v>21615</v>
      </c>
      <c r="B6595" s="78">
        <v>6951</v>
      </c>
      <c r="C6595" s="79" t="s">
        <v>2372</v>
      </c>
      <c r="D6595" s="80">
        <v>44010.736111111109</v>
      </c>
      <c r="E6595" s="78" t="s">
        <v>41</v>
      </c>
      <c r="F6595" s="33">
        <v>44010.286805555559</v>
      </c>
      <c r="G6595" s="51">
        <f t="shared" si="864"/>
        <v>0.44930555555038154</v>
      </c>
      <c r="H6595" s="31" t="str">
        <f t="shared" si="865"/>
        <v>ACCEPTABLE</v>
      </c>
      <c r="J6595" s="33">
        <v>44010.672222222223</v>
      </c>
      <c r="K6595" s="33">
        <v>44010.681944444441</v>
      </c>
      <c r="L6595" s="51">
        <f t="shared" si="866"/>
        <v>9.7222222175332718E-3</v>
      </c>
      <c r="M6595" s="31" t="str">
        <f t="shared" si="867"/>
        <v>TRUE</v>
      </c>
      <c r="N6595" s="31" t="s">
        <v>41</v>
      </c>
      <c r="O6595" s="29" t="s">
        <v>2825</v>
      </c>
      <c r="P6595"/>
      <c r="Q6595"/>
      <c r="R6595"/>
      <c r="S6595"/>
      <c r="T6595"/>
      <c r="U6595"/>
      <c r="V6595"/>
      <c r="W6595"/>
    </row>
    <row r="6596" spans="1:23" ht="27" customHeight="1" thickBot="1" x14ac:dyDescent="0.3">
      <c r="A6596" s="98">
        <v>21615</v>
      </c>
      <c r="B6596" s="78">
        <v>6952</v>
      </c>
      <c r="C6596" s="79" t="s">
        <v>2372</v>
      </c>
      <c r="D6596" s="80">
        <v>44010.760416666664</v>
      </c>
      <c r="E6596" s="78" t="s">
        <v>39</v>
      </c>
      <c r="F6596" s="33">
        <v>44010.286805555559</v>
      </c>
      <c r="G6596" s="51">
        <f t="shared" si="864"/>
        <v>0.47361111110512866</v>
      </c>
      <c r="H6596" s="31" t="str">
        <f t="shared" si="865"/>
        <v>ACCEPTABLE</v>
      </c>
      <c r="J6596" s="33">
        <v>44010.69027777778</v>
      </c>
      <c r="K6596" s="33">
        <v>44010.703472222223</v>
      </c>
      <c r="L6596" s="51">
        <f t="shared" si="866"/>
        <v>1.3194444443797693E-2</v>
      </c>
      <c r="M6596" s="31" t="str">
        <f t="shared" si="867"/>
        <v>TRUE</v>
      </c>
      <c r="N6596" s="31" t="s">
        <v>39</v>
      </c>
      <c r="O6596" s="29" t="s">
        <v>2826</v>
      </c>
      <c r="P6596"/>
      <c r="Q6596"/>
      <c r="R6596"/>
      <c r="S6596"/>
      <c r="T6596"/>
      <c r="U6596"/>
      <c r="V6596"/>
      <c r="W6596"/>
    </row>
    <row r="6597" spans="1:23" ht="27" customHeight="1" thickBot="1" x14ac:dyDescent="0.3">
      <c r="A6597" s="166">
        <v>21616</v>
      </c>
      <c r="B6597" s="137">
        <v>6953</v>
      </c>
      <c r="C6597" s="159" t="s">
        <v>2372</v>
      </c>
      <c r="D6597" s="167">
        <v>44011.486111111109</v>
      </c>
      <c r="E6597" s="137" t="s">
        <v>41</v>
      </c>
      <c r="F6597" s="33">
        <v>44011.271527777775</v>
      </c>
      <c r="G6597" s="51">
        <f t="shared" si="864"/>
        <v>0.21458333333430346</v>
      </c>
      <c r="H6597" s="31" t="str">
        <f t="shared" si="865"/>
        <v>ACCEPTABLE</v>
      </c>
      <c r="J6597" s="33">
        <v>44011.462500000001</v>
      </c>
      <c r="K6597" s="33">
        <v>44011.473611111112</v>
      </c>
      <c r="L6597" s="51">
        <f t="shared" si="866"/>
        <v>1.1111111110949423E-2</v>
      </c>
      <c r="M6597" s="31" t="str">
        <f t="shared" si="867"/>
        <v>TRUE</v>
      </c>
      <c r="N6597" s="31" t="s">
        <v>41</v>
      </c>
      <c r="O6597" s="29" t="s">
        <v>2827</v>
      </c>
      <c r="P6597"/>
      <c r="Q6597"/>
      <c r="R6597"/>
      <c r="S6597"/>
      <c r="T6597"/>
      <c r="U6597"/>
      <c r="V6597"/>
      <c r="W6597"/>
    </row>
    <row r="6598" spans="1:23" ht="27" customHeight="1" thickBot="1" x14ac:dyDescent="0.3">
      <c r="A6598" s="166">
        <v>21616</v>
      </c>
      <c r="B6598" s="137">
        <v>6954</v>
      </c>
      <c r="C6598" s="159" t="s">
        <v>2372</v>
      </c>
      <c r="D6598" s="167">
        <v>44011.510416666664</v>
      </c>
      <c r="E6598" s="137" t="s">
        <v>39</v>
      </c>
      <c r="F6598" s="33">
        <v>44011.271527777775</v>
      </c>
      <c r="G6598" s="51">
        <f t="shared" si="864"/>
        <v>0.23888888888905058</v>
      </c>
      <c r="H6598" s="31" t="str">
        <f t="shared" si="865"/>
        <v>ACCEPTABLE</v>
      </c>
      <c r="J6598" s="33">
        <v>44011.486111111109</v>
      </c>
      <c r="K6598" s="33">
        <v>44011.499305555553</v>
      </c>
      <c r="L6598" s="51">
        <f t="shared" si="866"/>
        <v>1.3194444443797693E-2</v>
      </c>
      <c r="M6598" s="31" t="str">
        <f t="shared" si="867"/>
        <v>TRUE</v>
      </c>
      <c r="N6598" s="31" t="s">
        <v>39</v>
      </c>
      <c r="O6598" s="29" t="s">
        <v>2827</v>
      </c>
      <c r="P6598"/>
      <c r="Q6598"/>
      <c r="R6598"/>
      <c r="S6598"/>
      <c r="T6598"/>
      <c r="U6598"/>
      <c r="V6598"/>
      <c r="W6598"/>
    </row>
    <row r="6599" spans="1:23" ht="27" customHeight="1" thickBot="1" x14ac:dyDescent="0.3">
      <c r="A6599" s="166">
        <v>21617</v>
      </c>
      <c r="B6599" s="137">
        <v>6955</v>
      </c>
      <c r="C6599" s="159" t="s">
        <v>2372</v>
      </c>
      <c r="D6599" s="167">
        <v>44011.923611111109</v>
      </c>
      <c r="E6599" s="137" t="s">
        <v>41</v>
      </c>
      <c r="F6599" s="33">
        <v>44011.731249999997</v>
      </c>
      <c r="G6599" s="51">
        <f t="shared" si="864"/>
        <v>0.19236111111240461</v>
      </c>
      <c r="H6599" s="31" t="str">
        <f t="shared" si="865"/>
        <v>ACCEPTABLE</v>
      </c>
      <c r="J6599" s="33">
        <v>44011.906944444447</v>
      </c>
      <c r="K6599" s="33">
        <v>44011.919444444444</v>
      </c>
      <c r="L6599" s="51">
        <f t="shared" si="866"/>
        <v>1.2499999997089617E-2</v>
      </c>
      <c r="M6599" s="31" t="str">
        <f t="shared" si="867"/>
        <v>TRUE</v>
      </c>
      <c r="N6599" s="31" t="s">
        <v>41</v>
      </c>
      <c r="O6599" s="29" t="s">
        <v>2828</v>
      </c>
      <c r="P6599"/>
      <c r="Q6599"/>
      <c r="R6599"/>
      <c r="S6599"/>
      <c r="T6599"/>
      <c r="U6599"/>
      <c r="V6599"/>
      <c r="W6599"/>
    </row>
    <row r="6600" spans="1:23" ht="27" customHeight="1" thickBot="1" x14ac:dyDescent="0.3">
      <c r="A6600" s="166">
        <v>21617</v>
      </c>
      <c r="B6600" s="137">
        <v>6956</v>
      </c>
      <c r="C6600" s="159" t="s">
        <v>98</v>
      </c>
      <c r="D6600" s="167">
        <v>44011.958333333336</v>
      </c>
      <c r="E6600" s="137" t="s">
        <v>39</v>
      </c>
      <c r="F6600" s="33">
        <v>44011.731249999997</v>
      </c>
      <c r="G6600" s="51">
        <f t="shared" si="864"/>
        <v>0.22708333333866904</v>
      </c>
      <c r="H6600" s="31" t="str">
        <f t="shared" si="865"/>
        <v>ACCEPTABLE</v>
      </c>
      <c r="J6600" s="33">
        <v>44011.961805555555</v>
      </c>
      <c r="K6600" s="33">
        <v>44011.97152777778</v>
      </c>
      <c r="L6600" s="51">
        <f t="shared" si="866"/>
        <v>9.7222222248092294E-3</v>
      </c>
      <c r="M6600" s="31" t="str">
        <f t="shared" si="867"/>
        <v>TRUE</v>
      </c>
      <c r="N6600" s="31" t="s">
        <v>39</v>
      </c>
      <c r="O6600" s="29" t="s">
        <v>398</v>
      </c>
      <c r="P6600"/>
      <c r="Q6600"/>
      <c r="R6600"/>
      <c r="S6600"/>
      <c r="T6600"/>
      <c r="U6600"/>
      <c r="V6600"/>
      <c r="W6600"/>
    </row>
    <row r="6601" spans="1:23" ht="27" customHeight="1" thickBot="1" x14ac:dyDescent="0.3">
      <c r="A6601" s="166">
        <v>21614</v>
      </c>
      <c r="B6601" s="137">
        <v>6957</v>
      </c>
      <c r="C6601" s="159" t="s">
        <v>68</v>
      </c>
      <c r="D6601" s="167">
        <v>44012.486111111109</v>
      </c>
      <c r="E6601" s="137" t="s">
        <v>41</v>
      </c>
      <c r="F6601" s="33">
        <v>44012.4</v>
      </c>
      <c r="G6601" s="51">
        <f t="shared" si="864"/>
        <v>8.611111110803904E-2</v>
      </c>
      <c r="H6601" s="31" t="str">
        <f t="shared" si="865"/>
        <v>ACCEPTABLE</v>
      </c>
      <c r="J6601" s="33">
        <v>44012.481944444444</v>
      </c>
      <c r="K6601" s="33">
        <v>44012.490972222222</v>
      </c>
      <c r="L6601" s="51">
        <f t="shared" si="866"/>
        <v>9.0277777781011537E-3</v>
      </c>
      <c r="M6601" s="31" t="str">
        <f t="shared" si="867"/>
        <v>TRUE</v>
      </c>
      <c r="N6601" s="31" t="s">
        <v>41</v>
      </c>
      <c r="O6601" s="29" t="s">
        <v>96</v>
      </c>
      <c r="P6601"/>
      <c r="Q6601"/>
      <c r="R6601"/>
      <c r="S6601"/>
      <c r="T6601"/>
      <c r="U6601"/>
      <c r="V6601"/>
      <c r="W6601"/>
    </row>
    <row r="6602" spans="1:23" ht="27" customHeight="1" thickBot="1" x14ac:dyDescent="0.3">
      <c r="A6602" s="166">
        <v>21614</v>
      </c>
      <c r="B6602" s="137">
        <v>6958</v>
      </c>
      <c r="C6602" s="159" t="s">
        <v>1997</v>
      </c>
      <c r="D6602" s="167">
        <v>44012.513888888891</v>
      </c>
      <c r="E6602" s="137" t="s">
        <v>39</v>
      </c>
      <c r="F6602" s="33">
        <v>44012.4</v>
      </c>
      <c r="G6602" s="51">
        <f t="shared" si="864"/>
        <v>0.11388888888905058</v>
      </c>
      <c r="H6602" s="31" t="str">
        <f t="shared" si="865"/>
        <v>ACCEPTABLE</v>
      </c>
      <c r="J6602" s="33">
        <v>44012.527777777781</v>
      </c>
      <c r="K6602" s="33">
        <v>44012.538194444445</v>
      </c>
      <c r="L6602" s="51">
        <f t="shared" si="866"/>
        <v>1.0416666664241347E-2</v>
      </c>
      <c r="M6602" s="31" t="str">
        <f t="shared" si="867"/>
        <v>TRUE</v>
      </c>
      <c r="N6602" s="31" t="s">
        <v>39</v>
      </c>
      <c r="O6602" s="29" t="s">
        <v>1696</v>
      </c>
      <c r="P6602"/>
      <c r="Q6602"/>
      <c r="R6602"/>
      <c r="S6602"/>
      <c r="T6602"/>
      <c r="U6602"/>
      <c r="V6602"/>
      <c r="W6602"/>
    </row>
    <row r="6603" spans="1:23" ht="27" customHeight="1" thickBot="1" x14ac:dyDescent="0.3">
      <c r="A6603" s="166">
        <v>21617</v>
      </c>
      <c r="B6603" s="137">
        <v>6959</v>
      </c>
      <c r="C6603" s="159" t="s">
        <v>98</v>
      </c>
      <c r="D6603" s="167">
        <v>44012.840277777781</v>
      </c>
      <c r="E6603" s="137" t="s">
        <v>41</v>
      </c>
      <c r="F6603" s="33">
        <v>44012.666666666664</v>
      </c>
      <c r="G6603" s="51">
        <f t="shared" si="864"/>
        <v>0.17361111111677019</v>
      </c>
      <c r="H6603" s="31" t="str">
        <f t="shared" si="865"/>
        <v>ACCEPTABLE</v>
      </c>
      <c r="J6603" s="33">
        <v>44012.842361111114</v>
      </c>
      <c r="K6603" s="33">
        <v>44012.850694444445</v>
      </c>
      <c r="L6603" s="51">
        <f t="shared" si="866"/>
        <v>8.333333331393078E-3</v>
      </c>
      <c r="M6603" s="31" t="str">
        <f t="shared" si="867"/>
        <v>TRUE</v>
      </c>
      <c r="N6603" s="31" t="s">
        <v>41</v>
      </c>
      <c r="O6603" s="29" t="s">
        <v>44</v>
      </c>
      <c r="P6603"/>
      <c r="Q6603"/>
      <c r="R6603"/>
      <c r="S6603"/>
      <c r="T6603"/>
      <c r="U6603"/>
      <c r="V6603"/>
      <c r="W6603"/>
    </row>
    <row r="6604" spans="1:23" ht="27" customHeight="1" thickBot="1" x14ac:dyDescent="0.3">
      <c r="A6604" s="166">
        <v>21617</v>
      </c>
      <c r="B6604" s="137">
        <v>6960</v>
      </c>
      <c r="C6604" s="159" t="s">
        <v>2372</v>
      </c>
      <c r="D6604" s="167">
        <v>44012.868055555555</v>
      </c>
      <c r="E6604" s="137" t="s">
        <v>39</v>
      </c>
      <c r="F6604" s="33">
        <v>44012.666666666664</v>
      </c>
      <c r="G6604" s="51">
        <f t="shared" si="864"/>
        <v>0.20138888889050577</v>
      </c>
      <c r="H6604" s="31" t="str">
        <f t="shared" si="865"/>
        <v>ACCEPTABLE</v>
      </c>
      <c r="J6604" s="33">
        <v>44012.878472222219</v>
      </c>
      <c r="K6604" s="33">
        <v>44012.890972222223</v>
      </c>
      <c r="L6604" s="51">
        <f t="shared" si="866"/>
        <v>1.2500000004365575E-2</v>
      </c>
      <c r="M6604" s="31" t="str">
        <f t="shared" si="867"/>
        <v>TRUE</v>
      </c>
      <c r="N6604" s="31" t="s">
        <v>39</v>
      </c>
      <c r="O6604" s="29" t="s">
        <v>2209</v>
      </c>
      <c r="P6604"/>
      <c r="Q6604"/>
      <c r="R6604"/>
      <c r="S6604"/>
      <c r="T6604"/>
      <c r="U6604"/>
      <c r="V6604"/>
      <c r="W6604"/>
    </row>
    <row r="6605" spans="1:23" ht="27" customHeight="1" thickBot="1" x14ac:dyDescent="0.3">
      <c r="A6605" s="98">
        <v>21619</v>
      </c>
      <c r="B6605" s="78">
        <v>6963</v>
      </c>
      <c r="C6605" s="79" t="s">
        <v>43</v>
      </c>
      <c r="D6605" s="80">
        <v>44013.354166666664</v>
      </c>
      <c r="E6605" s="78" t="s">
        <v>41</v>
      </c>
      <c r="F6605" s="33">
        <v>44013.244444444441</v>
      </c>
      <c r="G6605" s="51">
        <f t="shared" si="864"/>
        <v>0.10972222222335404</v>
      </c>
      <c r="H6605" s="31" t="str">
        <f t="shared" si="865"/>
        <v>ACCEPTABLE</v>
      </c>
      <c r="J6605" s="33">
        <v>44013.344444444447</v>
      </c>
      <c r="K6605" s="33">
        <v>44013.352777777778</v>
      </c>
      <c r="L6605" s="51">
        <f t="shared" si="866"/>
        <v>8.333333331393078E-3</v>
      </c>
      <c r="M6605" s="31" t="str">
        <f t="shared" si="867"/>
        <v>TRUE</v>
      </c>
      <c r="N6605" s="31" t="s">
        <v>41</v>
      </c>
      <c r="O6605" s="29" t="s">
        <v>398</v>
      </c>
      <c r="P6605"/>
      <c r="Q6605"/>
      <c r="R6605"/>
      <c r="S6605"/>
      <c r="T6605"/>
      <c r="U6605"/>
      <c r="V6605"/>
      <c r="W6605"/>
    </row>
    <row r="6606" spans="1:23" ht="27" customHeight="1" thickBot="1" x14ac:dyDescent="0.3">
      <c r="A6606" s="98">
        <v>21619</v>
      </c>
      <c r="B6606" s="78">
        <v>6964</v>
      </c>
      <c r="C6606" s="79" t="s">
        <v>2372</v>
      </c>
      <c r="D6606" s="80">
        <v>44013.375</v>
      </c>
      <c r="E6606" s="78" t="s">
        <v>39</v>
      </c>
      <c r="F6606" s="33">
        <v>44013.244444444441</v>
      </c>
      <c r="G6606" s="51">
        <f t="shared" ref="G6606:G6624" si="868">IF(D6606="","",D6606-F6606)</f>
        <v>0.13055555555911269</v>
      </c>
      <c r="H6606" s="31" t="str">
        <f t="shared" ref="H6606:H6625" si="869">IF(D6606-F6606&lt;0,"TOO LATE",IF(G6606="","",IF(OR(DAY(D6606-F6606)&gt;1,AND(HOUR(D6606-F6606)&gt;HOUR("0:59"),(SIGN(D6606-F6606)=1))),"ACCEPTABLE","TOO LATE")))</f>
        <v>ACCEPTABLE</v>
      </c>
      <c r="J6606" s="33">
        <v>44013.359722222223</v>
      </c>
      <c r="K6606" s="33">
        <v>44013.370138888888</v>
      </c>
      <c r="L6606" s="51">
        <f t="shared" ref="L6606:L6621" si="870">IF(OR(K6606="",J6606=""), "Incomplete Data", K6606-J6606)</f>
        <v>1.0416666664241347E-2</v>
      </c>
      <c r="M6606" s="31" t="str">
        <f t="shared" ref="M6606:M6621" si="871">_xlfn.IFS(OR(J6606=0,K6606=0,L6606=""), "Incomplete Data", OR(L6606&gt;$M$5,L6606&lt;-$M$5),"FALSE",  OR(L6606&lt;=$M$5,L6606&gt;-$M$5), "TRUE")</f>
        <v>TRUE</v>
      </c>
      <c r="N6606" s="31" t="s">
        <v>39</v>
      </c>
      <c r="O6606" s="29" t="s">
        <v>2829</v>
      </c>
      <c r="P6606"/>
      <c r="Q6606"/>
      <c r="R6606"/>
      <c r="S6606"/>
      <c r="T6606"/>
      <c r="U6606"/>
      <c r="V6606"/>
      <c r="W6606"/>
    </row>
    <row r="6607" spans="1:23" ht="27" customHeight="1" thickBot="1" x14ac:dyDescent="0.3">
      <c r="A6607" s="166">
        <v>21620</v>
      </c>
      <c r="B6607" s="137">
        <v>6965</v>
      </c>
      <c r="C6607" s="159" t="s">
        <v>2372</v>
      </c>
      <c r="D6607" s="167">
        <v>44013.784722222219</v>
      </c>
      <c r="E6607" s="137" t="s">
        <v>41</v>
      </c>
      <c r="F6607" s="33">
        <v>44013.645833333336</v>
      </c>
      <c r="G6607" s="51">
        <f t="shared" si="868"/>
        <v>0.13888888888322981</v>
      </c>
      <c r="H6607" s="31" t="str">
        <f t="shared" si="869"/>
        <v>ACCEPTABLE</v>
      </c>
      <c r="J6607" s="33">
        <v>44013.768750000003</v>
      </c>
      <c r="K6607" s="33">
        <v>44013.777777777781</v>
      </c>
      <c r="L6607" s="51">
        <f t="shared" si="870"/>
        <v>9.0277777781011537E-3</v>
      </c>
      <c r="M6607" s="31" t="str">
        <f t="shared" si="871"/>
        <v>TRUE</v>
      </c>
      <c r="N6607" s="31" t="s">
        <v>41</v>
      </c>
      <c r="O6607" s="29" t="s">
        <v>2830</v>
      </c>
      <c r="P6607"/>
      <c r="Q6607"/>
      <c r="R6607"/>
      <c r="S6607"/>
      <c r="T6607"/>
      <c r="U6607"/>
      <c r="V6607"/>
      <c r="W6607"/>
    </row>
    <row r="6608" spans="1:23" ht="27" customHeight="1" thickBot="1" x14ac:dyDescent="0.3">
      <c r="A6608" s="166">
        <v>21620</v>
      </c>
      <c r="B6608" s="137">
        <v>6966</v>
      </c>
      <c r="C6608" s="159" t="s">
        <v>2372</v>
      </c>
      <c r="D6608" s="167">
        <v>44013.809027777781</v>
      </c>
      <c r="E6608" s="137" t="s">
        <v>39</v>
      </c>
      <c r="F6608" s="33">
        <v>44013.645833333336</v>
      </c>
      <c r="G6608" s="51">
        <f t="shared" si="868"/>
        <v>0.16319444444525288</v>
      </c>
      <c r="H6608" s="31" t="str">
        <f t="shared" si="869"/>
        <v>ACCEPTABLE</v>
      </c>
      <c r="J6608" s="33">
        <v>44013.786111111112</v>
      </c>
      <c r="K6608" s="33">
        <v>44013.79583333333</v>
      </c>
      <c r="L6608" s="51">
        <f t="shared" si="870"/>
        <v>9.7222222175332718E-3</v>
      </c>
      <c r="M6608" s="31" t="str">
        <f t="shared" si="871"/>
        <v>TRUE</v>
      </c>
      <c r="N6608" s="31" t="s">
        <v>39</v>
      </c>
      <c r="O6608" s="29" t="s">
        <v>2831</v>
      </c>
      <c r="P6608"/>
      <c r="Q6608"/>
      <c r="R6608"/>
      <c r="S6608"/>
      <c r="T6608"/>
      <c r="U6608"/>
      <c r="V6608"/>
      <c r="W6608"/>
    </row>
    <row r="6609" spans="1:23" ht="27" customHeight="1" thickBot="1" x14ac:dyDescent="0.3">
      <c r="A6609" s="166">
        <v>21621</v>
      </c>
      <c r="B6609" s="137">
        <v>6967</v>
      </c>
      <c r="C6609" s="159" t="s">
        <v>2372</v>
      </c>
      <c r="D6609" s="167">
        <v>44014.618055555555</v>
      </c>
      <c r="E6609" s="137" t="s">
        <v>41</v>
      </c>
      <c r="F6609" s="33">
        <v>44014.536111111112</v>
      </c>
      <c r="G6609" s="51">
        <f t="shared" si="868"/>
        <v>8.1944444442342501E-2</v>
      </c>
      <c r="H6609" s="31" t="str">
        <f t="shared" si="869"/>
        <v>ACCEPTABLE</v>
      </c>
      <c r="J6609" s="33">
        <v>44014.612500000003</v>
      </c>
      <c r="K6609" s="33">
        <v>44014.621527777781</v>
      </c>
      <c r="L6609" s="51">
        <f t="shared" si="870"/>
        <v>9.0277777781011537E-3</v>
      </c>
      <c r="M6609" s="31" t="str">
        <f t="shared" si="871"/>
        <v>TRUE</v>
      </c>
      <c r="N6609" s="31" t="s">
        <v>41</v>
      </c>
      <c r="O6609" s="29" t="s">
        <v>827</v>
      </c>
      <c r="P6609"/>
      <c r="Q6609"/>
      <c r="R6609"/>
      <c r="S6609"/>
      <c r="T6609"/>
      <c r="U6609"/>
      <c r="V6609"/>
      <c r="W6609"/>
    </row>
    <row r="6610" spans="1:23" ht="27" customHeight="1" thickBot="1" x14ac:dyDescent="0.3">
      <c r="A6610" s="98">
        <v>21621</v>
      </c>
      <c r="B6610" s="78">
        <v>6968</v>
      </c>
      <c r="C6610" s="79" t="s">
        <v>43</v>
      </c>
      <c r="D6610" s="80">
        <v>44014.652777777781</v>
      </c>
      <c r="E6610" s="78" t="s">
        <v>39</v>
      </c>
      <c r="F6610" s="33">
        <v>44014.536111111112</v>
      </c>
      <c r="G6610" s="51">
        <f t="shared" si="868"/>
        <v>0.11666666666860692</v>
      </c>
      <c r="H6610" s="31" t="str">
        <f t="shared" si="869"/>
        <v>ACCEPTABLE</v>
      </c>
      <c r="J6610" s="33">
        <v>44014.656944444447</v>
      </c>
      <c r="K6610" s="33">
        <v>44014.665972222225</v>
      </c>
      <c r="L6610" s="51">
        <f t="shared" si="870"/>
        <v>9.0277777781011537E-3</v>
      </c>
      <c r="M6610" s="31" t="str">
        <f t="shared" si="871"/>
        <v>TRUE</v>
      </c>
      <c r="N6610" s="31" t="s">
        <v>39</v>
      </c>
      <c r="O6610" s="29" t="s">
        <v>398</v>
      </c>
      <c r="P6610"/>
      <c r="Q6610"/>
      <c r="R6610"/>
      <c r="S6610"/>
      <c r="T6610"/>
      <c r="U6610"/>
      <c r="V6610"/>
      <c r="W6610"/>
    </row>
    <row r="6611" spans="1:23" ht="27" customHeight="1" thickBot="1" x14ac:dyDescent="0.3">
      <c r="A6611" s="98">
        <v>21621</v>
      </c>
      <c r="B6611" s="78">
        <v>6969</v>
      </c>
      <c r="C6611" s="79" t="s">
        <v>98</v>
      </c>
      <c r="D6611" s="80">
        <v>44015.350694444445</v>
      </c>
      <c r="E6611" s="78" t="s">
        <v>41</v>
      </c>
      <c r="F6611" s="33">
        <v>44015.280555555553</v>
      </c>
      <c r="G6611" s="51">
        <f t="shared" si="868"/>
        <v>7.013888889196096E-2</v>
      </c>
      <c r="H6611" s="31" t="str">
        <f t="shared" si="869"/>
        <v>ACCEPTABLE</v>
      </c>
      <c r="J6611" s="33">
        <v>44015.343055555553</v>
      </c>
      <c r="K6611" s="33">
        <v>44015.352083333331</v>
      </c>
      <c r="L6611" s="51">
        <f t="shared" si="870"/>
        <v>9.0277777781011537E-3</v>
      </c>
      <c r="M6611" s="31" t="str">
        <f t="shared" si="871"/>
        <v>TRUE</v>
      </c>
      <c r="N6611" s="31" t="s">
        <v>41</v>
      </c>
      <c r="O6611" s="29" t="s">
        <v>398</v>
      </c>
      <c r="P6611"/>
      <c r="Q6611"/>
      <c r="R6611"/>
      <c r="S6611"/>
      <c r="T6611"/>
      <c r="U6611"/>
      <c r="V6611"/>
      <c r="W6611"/>
    </row>
    <row r="6612" spans="1:23" ht="27" customHeight="1" thickBot="1" x14ac:dyDescent="0.3">
      <c r="A6612" s="98">
        <v>21621</v>
      </c>
      <c r="B6612" s="78">
        <v>6970</v>
      </c>
      <c r="C6612" s="79" t="s">
        <v>2372</v>
      </c>
      <c r="D6612" s="80">
        <v>44015.381944444445</v>
      </c>
      <c r="E6612" s="78" t="s">
        <v>39</v>
      </c>
      <c r="F6612" s="33">
        <v>44015.280555555553</v>
      </c>
      <c r="G6612" s="51">
        <f t="shared" si="868"/>
        <v>0.10138888889196096</v>
      </c>
      <c r="H6612" s="31" t="str">
        <f t="shared" si="869"/>
        <v>ACCEPTABLE</v>
      </c>
      <c r="J6612" s="33">
        <v>44015.372916666667</v>
      </c>
      <c r="K6612" s="33">
        <v>44015.383333333331</v>
      </c>
      <c r="L6612" s="51">
        <f t="shared" si="870"/>
        <v>1.0416666664241347E-2</v>
      </c>
      <c r="M6612" s="31" t="str">
        <f t="shared" si="871"/>
        <v>TRUE</v>
      </c>
      <c r="N6612" s="31" t="s">
        <v>39</v>
      </c>
      <c r="O6612" s="29" t="s">
        <v>1756</v>
      </c>
      <c r="P6612"/>
      <c r="Q6612"/>
      <c r="R6612"/>
      <c r="S6612"/>
      <c r="T6612"/>
      <c r="U6612"/>
      <c r="V6612"/>
      <c r="W6612"/>
    </row>
    <row r="6613" spans="1:23" ht="27" customHeight="1" thickBot="1" x14ac:dyDescent="0.3">
      <c r="A6613" s="166">
        <v>21623</v>
      </c>
      <c r="B6613" s="137">
        <v>6973</v>
      </c>
      <c r="C6613" s="159" t="s">
        <v>1997</v>
      </c>
      <c r="D6613" s="167">
        <v>44016.486111111109</v>
      </c>
      <c r="E6613" s="137" t="s">
        <v>41</v>
      </c>
      <c r="F6613" s="33">
        <v>44016.256249999999</v>
      </c>
      <c r="G6613" s="51">
        <f t="shared" si="868"/>
        <v>0.22986111111094942</v>
      </c>
      <c r="H6613" s="31" t="str">
        <f t="shared" si="869"/>
        <v>ACCEPTABLE</v>
      </c>
      <c r="J6613" s="33">
        <v>44016.509027777778</v>
      </c>
      <c r="K6613" s="33">
        <v>44016.520138888889</v>
      </c>
      <c r="L6613" s="51">
        <f t="shared" si="870"/>
        <v>1.1111111110949423E-2</v>
      </c>
      <c r="M6613" s="31" t="str">
        <f t="shared" si="871"/>
        <v>TRUE</v>
      </c>
      <c r="N6613" s="31" t="s">
        <v>41</v>
      </c>
      <c r="O6613" s="29" t="s">
        <v>483</v>
      </c>
      <c r="P6613"/>
      <c r="Q6613"/>
      <c r="R6613"/>
      <c r="S6613"/>
      <c r="T6613"/>
      <c r="U6613"/>
      <c r="V6613"/>
      <c r="W6613"/>
    </row>
    <row r="6614" spans="1:23" ht="27" customHeight="1" thickBot="1" x14ac:dyDescent="0.3">
      <c r="A6614" s="166">
        <v>21623</v>
      </c>
      <c r="B6614" s="137">
        <v>6974</v>
      </c>
      <c r="C6614" s="159" t="s">
        <v>51</v>
      </c>
      <c r="D6614" s="167">
        <v>44016.520833333336</v>
      </c>
      <c r="E6614" s="137" t="s">
        <v>39</v>
      </c>
      <c r="F6614" s="33">
        <v>44016.256249999999</v>
      </c>
      <c r="G6614" s="51">
        <f t="shared" si="868"/>
        <v>0.26458333333721384</v>
      </c>
      <c r="H6614" s="31" t="str">
        <f t="shared" si="869"/>
        <v>ACCEPTABLE</v>
      </c>
      <c r="J6614" s="33">
        <v>44016.541666666664</v>
      </c>
      <c r="K6614" s="33">
        <v>44016.550694444442</v>
      </c>
      <c r="L6614" s="51">
        <f t="shared" si="870"/>
        <v>9.0277777781011537E-3</v>
      </c>
      <c r="M6614" s="31" t="str">
        <f t="shared" si="871"/>
        <v>TRUE</v>
      </c>
      <c r="N6614" s="31" t="s">
        <v>39</v>
      </c>
      <c r="O6614" s="29" t="s">
        <v>812</v>
      </c>
      <c r="P6614"/>
      <c r="Q6614"/>
      <c r="R6614"/>
      <c r="S6614"/>
      <c r="T6614"/>
      <c r="U6614"/>
      <c r="V6614"/>
      <c r="W6614"/>
    </row>
    <row r="6615" spans="1:23" ht="27" customHeight="1" thickBot="1" x14ac:dyDescent="0.3">
      <c r="A6615" s="166">
        <v>21623</v>
      </c>
      <c r="B6615" s="137">
        <v>6975</v>
      </c>
      <c r="C6615" s="159" t="s">
        <v>51</v>
      </c>
      <c r="D6615" s="167">
        <v>44017.486111111109</v>
      </c>
      <c r="E6615" s="137" t="s">
        <v>41</v>
      </c>
      <c r="F6615" s="33">
        <v>44017.365277777775</v>
      </c>
      <c r="G6615" s="51">
        <f t="shared" si="868"/>
        <v>0.12083333333430346</v>
      </c>
      <c r="H6615" s="31" t="str">
        <f t="shared" si="869"/>
        <v>ACCEPTABLE</v>
      </c>
      <c r="J6615" s="33">
        <v>44017.48333333333</v>
      </c>
      <c r="K6615" s="33">
        <v>44017.492361111108</v>
      </c>
      <c r="L6615" s="51">
        <f t="shared" si="870"/>
        <v>9.0277777781011537E-3</v>
      </c>
      <c r="M6615" s="31" t="str">
        <f t="shared" si="871"/>
        <v>TRUE</v>
      </c>
      <c r="N6615" s="31" t="s">
        <v>41</v>
      </c>
      <c r="O6615" s="29" t="s">
        <v>2832</v>
      </c>
      <c r="P6615"/>
      <c r="Q6615"/>
      <c r="R6615"/>
      <c r="S6615"/>
      <c r="T6615"/>
      <c r="U6615"/>
      <c r="V6615"/>
      <c r="W6615"/>
    </row>
    <row r="6616" spans="1:23" ht="27" customHeight="1" thickBot="1" x14ac:dyDescent="0.3">
      <c r="A6616" s="166">
        <v>21623</v>
      </c>
      <c r="B6616" s="137">
        <v>6976</v>
      </c>
      <c r="C6616" s="159" t="s">
        <v>1997</v>
      </c>
      <c r="D6616" s="167">
        <v>44017.513888888891</v>
      </c>
      <c r="E6616" s="137" t="s">
        <v>39</v>
      </c>
      <c r="F6616" s="33">
        <v>44017.365277777775</v>
      </c>
      <c r="G6616" s="51">
        <f t="shared" si="868"/>
        <v>0.148611111115315</v>
      </c>
      <c r="H6616" s="31" t="str">
        <f t="shared" si="869"/>
        <v>ACCEPTABLE</v>
      </c>
      <c r="J6616" s="33">
        <v>44017.515277777777</v>
      </c>
      <c r="K6616" s="33">
        <v>44017.526388888888</v>
      </c>
      <c r="L6616" s="51">
        <f t="shared" si="870"/>
        <v>1.1111111110949423E-2</v>
      </c>
      <c r="M6616" s="31" t="str">
        <f t="shared" si="871"/>
        <v>TRUE</v>
      </c>
      <c r="N6616" s="31" t="s">
        <v>39</v>
      </c>
      <c r="O6616" s="29" t="s">
        <v>2833</v>
      </c>
      <c r="P6616"/>
      <c r="Q6616"/>
      <c r="R6616"/>
      <c r="S6616"/>
      <c r="T6616"/>
      <c r="U6616"/>
      <c r="V6616"/>
      <c r="W6616"/>
    </row>
    <row r="6617" spans="1:23" ht="27" customHeight="1" thickBot="1" x14ac:dyDescent="0.3">
      <c r="A6617" s="166">
        <v>21624</v>
      </c>
      <c r="B6617" s="137">
        <v>6977</v>
      </c>
      <c r="C6617" s="159" t="s">
        <v>1997</v>
      </c>
      <c r="D6617" s="167">
        <v>44019.548611111109</v>
      </c>
      <c r="E6617" s="137" t="s">
        <v>41</v>
      </c>
      <c r="F6617" s="33">
        <v>44019.251388888886</v>
      </c>
      <c r="G6617" s="51">
        <f t="shared" si="868"/>
        <v>0.29722222222335404</v>
      </c>
      <c r="H6617" s="31" t="str">
        <f t="shared" si="869"/>
        <v>ACCEPTABLE</v>
      </c>
      <c r="J6617" s="33">
        <v>44019.554861111108</v>
      </c>
      <c r="K6617" s="33">
        <v>44019.568055555559</v>
      </c>
      <c r="L6617" s="51">
        <f t="shared" si="870"/>
        <v>1.319444445107365E-2</v>
      </c>
      <c r="M6617" s="31" t="str">
        <f t="shared" si="871"/>
        <v>TRUE</v>
      </c>
      <c r="N6617" s="31" t="s">
        <v>41</v>
      </c>
      <c r="O6617" s="29" t="s">
        <v>2834</v>
      </c>
      <c r="P6617"/>
      <c r="Q6617"/>
      <c r="R6617"/>
      <c r="S6617"/>
      <c r="T6617"/>
      <c r="U6617"/>
      <c r="V6617"/>
      <c r="W6617"/>
    </row>
    <row r="6618" spans="1:23" ht="27" customHeight="1" thickBot="1" x14ac:dyDescent="0.3">
      <c r="A6618" s="166">
        <v>21625</v>
      </c>
      <c r="B6618" s="137">
        <v>6979</v>
      </c>
      <c r="C6618" s="159" t="s">
        <v>2835</v>
      </c>
      <c r="D6618" s="167">
        <v>44019.611111111109</v>
      </c>
      <c r="E6618" s="137" t="s">
        <v>2341</v>
      </c>
      <c r="F6618" s="33">
        <v>44019.251388888886</v>
      </c>
      <c r="G6618" s="51">
        <f t="shared" si="868"/>
        <v>0.35972222222335404</v>
      </c>
      <c r="H6618" s="31" t="str">
        <f t="shared" si="869"/>
        <v>ACCEPTABLE</v>
      </c>
      <c r="I6618" s="189" t="s">
        <v>2836</v>
      </c>
      <c r="J6618" s="33">
        <v>44019.589583333334</v>
      </c>
      <c r="K6618" s="33">
        <v>44019.599305555559</v>
      </c>
      <c r="L6618" s="51">
        <f t="shared" si="870"/>
        <v>9.7222222248092294E-3</v>
      </c>
      <c r="M6618" s="31" t="str">
        <f t="shared" si="871"/>
        <v>TRUE</v>
      </c>
      <c r="N6618" s="31" t="s">
        <v>2153</v>
      </c>
      <c r="O6618" s="29" t="s">
        <v>2837</v>
      </c>
      <c r="P6618"/>
      <c r="Q6618"/>
      <c r="R6618"/>
      <c r="S6618"/>
      <c r="T6618"/>
      <c r="U6618"/>
      <c r="V6618"/>
      <c r="W6618"/>
    </row>
    <row r="6619" spans="1:23" ht="27" customHeight="1" thickBot="1" x14ac:dyDescent="0.3">
      <c r="A6619" s="166">
        <v>21625</v>
      </c>
      <c r="B6619" s="137">
        <v>6980</v>
      </c>
      <c r="C6619" s="159" t="s">
        <v>2372</v>
      </c>
      <c r="D6619" s="167">
        <v>44019.635416666664</v>
      </c>
      <c r="E6619" s="137" t="s">
        <v>39</v>
      </c>
      <c r="F6619" s="33">
        <v>44019.251388888886</v>
      </c>
      <c r="G6619" s="51">
        <f t="shared" si="868"/>
        <v>0.38402777777810115</v>
      </c>
      <c r="H6619" s="31" t="str">
        <f t="shared" si="869"/>
        <v>ACCEPTABLE</v>
      </c>
      <c r="J6619" s="33">
        <v>44019.614583333336</v>
      </c>
      <c r="K6619" s="33">
        <v>44019.625</v>
      </c>
      <c r="L6619" s="51">
        <f t="shared" si="870"/>
        <v>1.0416666664241347E-2</v>
      </c>
      <c r="M6619" s="31" t="str">
        <f t="shared" si="871"/>
        <v>TRUE</v>
      </c>
      <c r="N6619" s="31" t="s">
        <v>39</v>
      </c>
      <c r="O6619" s="29" t="s">
        <v>2838</v>
      </c>
      <c r="P6619"/>
      <c r="Q6619"/>
      <c r="R6619"/>
      <c r="S6619"/>
      <c r="T6619"/>
      <c r="U6619"/>
      <c r="V6619"/>
      <c r="W6619"/>
    </row>
    <row r="6620" spans="1:23" ht="27" customHeight="1" thickBot="1" x14ac:dyDescent="0.3">
      <c r="A6620" s="166">
        <v>21626</v>
      </c>
      <c r="B6620" s="137">
        <v>6981</v>
      </c>
      <c r="C6620" s="159" t="s">
        <v>2839</v>
      </c>
      <c r="D6620" s="167">
        <v>44020.444444444445</v>
      </c>
      <c r="E6620" s="137" t="s">
        <v>41</v>
      </c>
      <c r="F6620" s="33">
        <v>44020.421527777777</v>
      </c>
      <c r="G6620" s="51">
        <f t="shared" si="868"/>
        <v>2.2916666668606922E-2</v>
      </c>
      <c r="H6620" s="31" t="str">
        <f t="shared" si="869"/>
        <v>TOO LATE</v>
      </c>
      <c r="J6620" s="33">
        <v>44020.441666666666</v>
      </c>
      <c r="K6620" s="33">
        <v>44020.45</v>
      </c>
      <c r="L6620" s="51">
        <f t="shared" si="870"/>
        <v>8.333333331393078E-3</v>
      </c>
      <c r="M6620" s="31" t="str">
        <f t="shared" si="871"/>
        <v>TRUE</v>
      </c>
      <c r="N6620" s="31" t="s">
        <v>41</v>
      </c>
      <c r="O6620" s="29" t="s">
        <v>2840</v>
      </c>
      <c r="P6620"/>
      <c r="Q6620"/>
      <c r="R6620"/>
      <c r="S6620"/>
      <c r="T6620"/>
      <c r="U6620"/>
      <c r="V6620"/>
      <c r="W6620"/>
    </row>
    <row r="6621" spans="1:23" ht="27" customHeight="1" thickBot="1" x14ac:dyDescent="0.3">
      <c r="A6621" s="98">
        <v>21626</v>
      </c>
      <c r="B6621" s="78">
        <v>6982</v>
      </c>
      <c r="C6621" s="79" t="s">
        <v>2275</v>
      </c>
      <c r="D6621" s="80">
        <v>44020.479166666664</v>
      </c>
      <c r="E6621" s="78" t="s">
        <v>39</v>
      </c>
      <c r="F6621" s="33">
        <v>44020.421527777777</v>
      </c>
      <c r="G6621" s="51">
        <f t="shared" si="868"/>
        <v>5.7638888887595385E-2</v>
      </c>
      <c r="H6621" s="31" t="str">
        <f t="shared" si="869"/>
        <v>ACCEPTABLE</v>
      </c>
      <c r="J6621" s="33">
        <v>44020.459027777775</v>
      </c>
      <c r="K6621" s="33">
        <v>44020.466666666667</v>
      </c>
      <c r="L6621" s="51">
        <f t="shared" si="870"/>
        <v>7.6388888919609599E-3</v>
      </c>
      <c r="M6621" s="31" t="str">
        <f t="shared" si="871"/>
        <v>TRUE</v>
      </c>
      <c r="N6621" s="31" t="s">
        <v>39</v>
      </c>
      <c r="O6621" s="29" t="s">
        <v>2840</v>
      </c>
      <c r="P6621"/>
      <c r="Q6621"/>
      <c r="R6621"/>
      <c r="S6621"/>
      <c r="T6621"/>
      <c r="U6621"/>
      <c r="V6621"/>
      <c r="W6621"/>
    </row>
    <row r="6622" spans="1:23" ht="27" customHeight="1" thickBot="1" x14ac:dyDescent="0.3">
      <c r="A6622" s="166">
        <v>21624</v>
      </c>
      <c r="B6622" s="137">
        <v>6983</v>
      </c>
      <c r="C6622" s="159" t="s">
        <v>1663</v>
      </c>
      <c r="D6622" s="167">
        <v>44020.798611111109</v>
      </c>
      <c r="E6622" s="137" t="s">
        <v>41</v>
      </c>
      <c r="F6622" s="33">
        <v>44020.259722222225</v>
      </c>
      <c r="G6622" s="51">
        <f t="shared" si="868"/>
        <v>0.538888888884685</v>
      </c>
      <c r="H6622" s="31" t="str">
        <f t="shared" si="869"/>
        <v>ACCEPTABLE</v>
      </c>
      <c r="J6622" s="33">
        <v>44020.793055555558</v>
      </c>
      <c r="K6622" s="33">
        <v>44020.800694444442</v>
      </c>
      <c r="L6622" s="51">
        <f t="shared" ref="L6622:L6671" si="872">IF(OR(K6622="",J6622=""), "Incomplete Data", K6622-J6622)</f>
        <v>7.6388888846850023E-3</v>
      </c>
      <c r="M6622" s="31" t="str">
        <f t="shared" ref="M6622:M6671" si="873">_xlfn.IFS(OR(J6622=0,K6622=0,L6622=""), "Incomplete Data", OR(L6622&gt;$M$5,L6622&lt;-$M$5),"FALSE",  OR(L6622&lt;=$M$5,L6622&gt;-$M$5), "TRUE")</f>
        <v>TRUE</v>
      </c>
      <c r="N6622" s="31" t="s">
        <v>41</v>
      </c>
      <c r="O6622" s="29" t="s">
        <v>1799</v>
      </c>
      <c r="P6622"/>
      <c r="Q6622"/>
      <c r="R6622"/>
      <c r="S6622"/>
      <c r="T6622"/>
      <c r="U6622"/>
      <c r="V6622"/>
      <c r="W6622"/>
    </row>
    <row r="6623" spans="1:23" ht="27" customHeight="1" thickBot="1" x14ac:dyDescent="0.3">
      <c r="A6623" s="166">
        <v>21624</v>
      </c>
      <c r="B6623" s="137">
        <v>6984</v>
      </c>
      <c r="C6623" s="159" t="s">
        <v>1997</v>
      </c>
      <c r="D6623" s="167">
        <v>44020.826388888891</v>
      </c>
      <c r="E6623" s="137" t="s">
        <v>39</v>
      </c>
      <c r="F6623" s="33">
        <v>44020.259722222225</v>
      </c>
      <c r="G6623" s="51">
        <f t="shared" si="868"/>
        <v>0.56666666666569654</v>
      </c>
      <c r="H6623" s="31" t="str">
        <f t="shared" si="869"/>
        <v>ACCEPTABLE</v>
      </c>
      <c r="J6623" s="33">
        <v>44020.820138888892</v>
      </c>
      <c r="K6623" s="33">
        <v>44020.832638888889</v>
      </c>
      <c r="L6623" s="51">
        <f t="shared" si="872"/>
        <v>1.2499999997089617E-2</v>
      </c>
      <c r="M6623" s="31" t="str">
        <f t="shared" si="873"/>
        <v>TRUE</v>
      </c>
      <c r="N6623" s="31" t="s">
        <v>39</v>
      </c>
      <c r="O6623" s="29" t="s">
        <v>2841</v>
      </c>
      <c r="P6623"/>
      <c r="Q6623"/>
      <c r="R6623"/>
      <c r="S6623"/>
      <c r="T6623"/>
      <c r="U6623"/>
      <c r="V6623"/>
      <c r="W6623"/>
    </row>
    <row r="6624" spans="1:23" ht="27" customHeight="1" thickBot="1" x14ac:dyDescent="0.3">
      <c r="A6624" s="166">
        <v>21627</v>
      </c>
      <c r="B6624" s="137">
        <v>6985</v>
      </c>
      <c r="C6624" s="159" t="s">
        <v>2372</v>
      </c>
      <c r="D6624" s="167">
        <v>44020.895833333336</v>
      </c>
      <c r="E6624" s="137" t="s">
        <v>41</v>
      </c>
      <c r="F6624" s="33">
        <v>44020.606944444444</v>
      </c>
      <c r="G6624" s="51">
        <f t="shared" si="868"/>
        <v>0.28888888889196096</v>
      </c>
      <c r="H6624" s="31" t="str">
        <f t="shared" si="869"/>
        <v>ACCEPTABLE</v>
      </c>
      <c r="J6624" s="33">
        <v>44020.896527777775</v>
      </c>
      <c r="K6624" s="33">
        <v>44020.906944444447</v>
      </c>
      <c r="L6624" s="51">
        <f t="shared" si="872"/>
        <v>1.0416666671517305E-2</v>
      </c>
      <c r="M6624" s="31" t="str">
        <f t="shared" si="873"/>
        <v>TRUE</v>
      </c>
      <c r="N6624" s="31" t="s">
        <v>41</v>
      </c>
      <c r="O6624" s="29" t="s">
        <v>1092</v>
      </c>
      <c r="P6624"/>
      <c r="Q6624"/>
      <c r="R6624"/>
      <c r="S6624"/>
      <c r="T6624"/>
      <c r="U6624"/>
      <c r="V6624"/>
      <c r="W6624"/>
    </row>
    <row r="6625" spans="1:23" ht="27" customHeight="1" thickBot="1" x14ac:dyDescent="0.3">
      <c r="A6625" s="166">
        <v>21627</v>
      </c>
      <c r="B6625" s="137">
        <v>6986</v>
      </c>
      <c r="C6625" s="159" t="s">
        <v>43</v>
      </c>
      <c r="D6625" s="167">
        <v>44020.930555555555</v>
      </c>
      <c r="E6625" s="137" t="s">
        <v>39</v>
      </c>
      <c r="F6625" s="33">
        <v>44020.606944444444</v>
      </c>
      <c r="G6625" s="51">
        <f>IF(D6625="","",D6625-F6625)</f>
        <v>0.32361111111094942</v>
      </c>
      <c r="H6625" s="31" t="str">
        <f t="shared" si="869"/>
        <v>ACCEPTABLE</v>
      </c>
      <c r="J6625" s="33">
        <v>44020.942361111112</v>
      </c>
      <c r="K6625" s="33">
        <v>44020.951388888891</v>
      </c>
      <c r="L6625" s="51">
        <f t="shared" si="872"/>
        <v>9.0277777781011537E-3</v>
      </c>
      <c r="M6625" s="31" t="str">
        <f t="shared" si="873"/>
        <v>TRUE</v>
      </c>
      <c r="N6625" s="31" t="s">
        <v>39</v>
      </c>
      <c r="O6625" s="29" t="s">
        <v>44</v>
      </c>
      <c r="P6625"/>
      <c r="Q6625"/>
      <c r="R6625"/>
      <c r="S6625"/>
      <c r="T6625"/>
      <c r="U6625"/>
      <c r="V6625"/>
      <c r="W6625"/>
    </row>
    <row r="6626" spans="1:23" ht="27" customHeight="1" thickBot="1" x14ac:dyDescent="0.3">
      <c r="A6626" s="166">
        <v>21628</v>
      </c>
      <c r="B6626" s="137">
        <v>6987</v>
      </c>
      <c r="C6626" s="159" t="s">
        <v>98</v>
      </c>
      <c r="D6626" s="167">
        <v>44021.46875</v>
      </c>
      <c r="E6626" s="137" t="s">
        <v>39</v>
      </c>
      <c r="F6626" s="33">
        <v>44021.440972222219</v>
      </c>
      <c r="G6626" s="51">
        <f t="shared" ref="G6626:G6675" si="874">IF(D6626="","",D6626-F6626)</f>
        <v>2.7777777781011537E-2</v>
      </c>
      <c r="H6626" s="31" t="str">
        <f t="shared" ref="H6626:H6675" si="875">IF(D6626-F6626&lt;0,"TOO LATE",IF(G6626="","",IF(OR(DAY(D6626-F6626)&gt;1,AND(HOUR(D6626-F6626)&gt;HOUR("0:59"),(SIGN(D6626-F6626)=1))),"ACCEPTABLE","TOO LATE")))</f>
        <v>TOO LATE</v>
      </c>
      <c r="J6626" s="33">
        <v>44021.459027777775</v>
      </c>
      <c r="K6626" s="33">
        <v>44021.479861111111</v>
      </c>
      <c r="L6626" s="51">
        <f t="shared" si="872"/>
        <v>2.0833333335758653E-2</v>
      </c>
      <c r="M6626" s="31" t="str">
        <f t="shared" si="873"/>
        <v>TRUE</v>
      </c>
      <c r="N6626" s="31" t="s">
        <v>39</v>
      </c>
      <c r="O6626" s="29" t="s">
        <v>2842</v>
      </c>
      <c r="P6626"/>
      <c r="Q6626"/>
      <c r="R6626"/>
      <c r="S6626"/>
      <c r="T6626"/>
      <c r="U6626"/>
      <c r="V6626"/>
      <c r="W6626"/>
    </row>
    <row r="6627" spans="1:23" ht="27" customHeight="1" thickBot="1" x14ac:dyDescent="0.3">
      <c r="A6627" s="166">
        <v>21628</v>
      </c>
      <c r="B6627" s="137">
        <v>6988</v>
      </c>
      <c r="C6627" s="159" t="s">
        <v>2372</v>
      </c>
      <c r="D6627" s="167">
        <v>44021.520833333336</v>
      </c>
      <c r="E6627" s="137" t="s">
        <v>41</v>
      </c>
      <c r="F6627" s="33">
        <v>44021.440972222219</v>
      </c>
      <c r="G6627" s="51">
        <f t="shared" si="874"/>
        <v>7.9861111116770189E-2</v>
      </c>
      <c r="H6627" s="31" t="str">
        <f t="shared" si="875"/>
        <v>ACCEPTABLE</v>
      </c>
      <c r="J6627" s="33">
        <v>44021.5</v>
      </c>
      <c r="K6627" s="33">
        <v>44021.510416666664</v>
      </c>
      <c r="L6627" s="51">
        <f t="shared" si="872"/>
        <v>1.0416666664241347E-2</v>
      </c>
      <c r="M6627" s="31" t="str">
        <f t="shared" si="873"/>
        <v>TRUE</v>
      </c>
      <c r="N6627" s="31" t="s">
        <v>41</v>
      </c>
      <c r="O6627" s="29" t="s">
        <v>2843</v>
      </c>
      <c r="P6627"/>
      <c r="Q6627"/>
      <c r="R6627"/>
      <c r="S6627"/>
      <c r="T6627"/>
      <c r="U6627"/>
      <c r="V6627"/>
      <c r="W6627"/>
    </row>
    <row r="6628" spans="1:23" ht="27" customHeight="1" thickBot="1" x14ac:dyDescent="0.3">
      <c r="A6628" s="166">
        <v>21628</v>
      </c>
      <c r="B6628" s="137">
        <v>6989</v>
      </c>
      <c r="C6628" s="159" t="s">
        <v>98</v>
      </c>
      <c r="D6628" s="167">
        <v>44021.552083333336</v>
      </c>
      <c r="E6628" s="137" t="s">
        <v>39</v>
      </c>
      <c r="F6628" s="33">
        <v>44021.440972222219</v>
      </c>
      <c r="G6628" s="51">
        <f t="shared" si="874"/>
        <v>0.11111111111677019</v>
      </c>
      <c r="H6628" s="31" t="str">
        <f t="shared" si="875"/>
        <v>ACCEPTABLE</v>
      </c>
      <c r="J6628" s="33">
        <v>44021.527083333334</v>
      </c>
      <c r="K6628" s="33">
        <v>44021.535416666666</v>
      </c>
      <c r="L6628" s="51">
        <f t="shared" si="872"/>
        <v>8.333333331393078E-3</v>
      </c>
      <c r="M6628" s="31" t="str">
        <f t="shared" si="873"/>
        <v>TRUE</v>
      </c>
      <c r="N6628" s="31" t="s">
        <v>39</v>
      </c>
      <c r="O6628" s="29" t="s">
        <v>2842</v>
      </c>
      <c r="P6628"/>
      <c r="Q6628"/>
      <c r="R6628"/>
      <c r="S6628"/>
      <c r="T6628"/>
      <c r="U6628"/>
      <c r="V6628"/>
      <c r="W6628"/>
    </row>
    <row r="6629" spans="1:23" ht="27" customHeight="1" thickBot="1" x14ac:dyDescent="0.3">
      <c r="A6629" s="166">
        <v>21627</v>
      </c>
      <c r="B6629" s="137">
        <v>6990</v>
      </c>
      <c r="C6629" s="159" t="s">
        <v>98</v>
      </c>
      <c r="D6629" s="167">
        <v>44021.944444444445</v>
      </c>
      <c r="E6629" s="137" t="s">
        <v>41</v>
      </c>
      <c r="F6629" s="33">
        <v>44021.759027777778</v>
      </c>
      <c r="G6629" s="51">
        <f t="shared" si="874"/>
        <v>0.18541666666715173</v>
      </c>
      <c r="H6629" s="31" t="str">
        <f t="shared" si="875"/>
        <v>ACCEPTABLE</v>
      </c>
      <c r="J6629" s="33">
        <v>44021.947222222225</v>
      </c>
      <c r="K6629" s="33">
        <v>44021.955555555556</v>
      </c>
      <c r="L6629" s="51">
        <f t="shared" si="872"/>
        <v>8.333333331393078E-3</v>
      </c>
      <c r="M6629" s="31" t="str">
        <f t="shared" si="873"/>
        <v>TRUE</v>
      </c>
      <c r="N6629" s="31" t="s">
        <v>41</v>
      </c>
      <c r="O6629" s="29" t="s">
        <v>44</v>
      </c>
      <c r="P6629"/>
      <c r="Q6629"/>
      <c r="R6629"/>
      <c r="S6629"/>
      <c r="T6629"/>
      <c r="U6629"/>
      <c r="V6629"/>
      <c r="W6629"/>
    </row>
    <row r="6630" spans="1:23" ht="27" customHeight="1" thickBot="1" x14ac:dyDescent="0.3">
      <c r="A6630" s="166">
        <v>21627</v>
      </c>
      <c r="B6630" s="137">
        <v>6991</v>
      </c>
      <c r="C6630" s="159" t="s">
        <v>2372</v>
      </c>
      <c r="D6630" s="167">
        <v>44021.975694444445</v>
      </c>
      <c r="E6630" s="137" t="s">
        <v>39</v>
      </c>
      <c r="F6630" s="33">
        <v>44021.759027777778</v>
      </c>
      <c r="G6630" s="51">
        <f t="shared" si="874"/>
        <v>0.21666666666715173</v>
      </c>
      <c r="H6630" s="31" t="str">
        <f t="shared" si="875"/>
        <v>ACCEPTABLE</v>
      </c>
      <c r="J6630" s="33">
        <v>44021.963194444441</v>
      </c>
      <c r="K6630" s="33">
        <v>44021.977083333331</v>
      </c>
      <c r="L6630" s="51">
        <f t="shared" si="872"/>
        <v>1.3888888890505768E-2</v>
      </c>
      <c r="M6630" s="31" t="str">
        <f t="shared" si="873"/>
        <v>TRUE</v>
      </c>
      <c r="N6630" s="31" t="s">
        <v>39</v>
      </c>
      <c r="O6630" s="29" t="s">
        <v>1151</v>
      </c>
      <c r="P6630"/>
      <c r="Q6630"/>
      <c r="R6630"/>
      <c r="S6630"/>
      <c r="T6630"/>
      <c r="U6630"/>
      <c r="V6630"/>
      <c r="W6630"/>
    </row>
    <row r="6631" spans="1:23" ht="27" customHeight="1" thickBot="1" x14ac:dyDescent="0.3">
      <c r="A6631" s="166">
        <v>21628</v>
      </c>
      <c r="B6631" s="137">
        <v>6992</v>
      </c>
      <c r="C6631" s="159" t="s">
        <v>2314</v>
      </c>
      <c r="D6631" s="167">
        <v>44025.340277777781</v>
      </c>
      <c r="E6631" s="137" t="s">
        <v>41</v>
      </c>
      <c r="F6631" s="33">
        <v>44025.281944444447</v>
      </c>
      <c r="G6631" s="51">
        <f t="shared" si="874"/>
        <v>5.8333333334303461E-2</v>
      </c>
      <c r="H6631" s="31" t="str">
        <f t="shared" si="875"/>
        <v>ACCEPTABLE</v>
      </c>
      <c r="J6631" s="33">
        <v>44025.354861111111</v>
      </c>
      <c r="K6631" s="33">
        <v>44025.365277777775</v>
      </c>
      <c r="L6631" s="51">
        <f t="shared" si="872"/>
        <v>1.0416666664241347E-2</v>
      </c>
      <c r="M6631" s="31" t="str">
        <f t="shared" si="873"/>
        <v>TRUE</v>
      </c>
      <c r="N6631" s="31" t="s">
        <v>41</v>
      </c>
      <c r="O6631" s="29" t="s">
        <v>2844</v>
      </c>
      <c r="P6631"/>
      <c r="Q6631"/>
      <c r="R6631"/>
      <c r="S6631"/>
      <c r="T6631"/>
      <c r="U6631"/>
      <c r="V6631"/>
      <c r="W6631"/>
    </row>
    <row r="6632" spans="1:23" ht="27" customHeight="1" thickBot="1" x14ac:dyDescent="0.3">
      <c r="A6632" s="166">
        <v>21628</v>
      </c>
      <c r="B6632" s="137">
        <v>6993</v>
      </c>
      <c r="C6632" s="159" t="s">
        <v>53</v>
      </c>
      <c r="D6632" s="167">
        <v>44025.364583333336</v>
      </c>
      <c r="E6632" s="137" t="s">
        <v>39</v>
      </c>
      <c r="F6632" s="33">
        <v>44025.281944444447</v>
      </c>
      <c r="G6632" s="51">
        <f t="shared" si="874"/>
        <v>8.2638888889050577E-2</v>
      </c>
      <c r="H6632" s="31" t="str">
        <f t="shared" si="875"/>
        <v>ACCEPTABLE</v>
      </c>
      <c r="J6632" s="33">
        <v>44025.383333333331</v>
      </c>
      <c r="K6632" s="33">
        <v>44025.392361111109</v>
      </c>
      <c r="L6632" s="51">
        <f t="shared" si="872"/>
        <v>9.0277777781011537E-3</v>
      </c>
      <c r="M6632" s="31" t="str">
        <f t="shared" si="873"/>
        <v>TRUE</v>
      </c>
      <c r="N6632" s="31" t="s">
        <v>39</v>
      </c>
      <c r="O6632" s="29" t="s">
        <v>2845</v>
      </c>
      <c r="P6632"/>
      <c r="Q6632"/>
      <c r="R6632"/>
      <c r="S6632"/>
      <c r="T6632"/>
      <c r="U6632"/>
      <c r="V6632"/>
      <c r="W6632"/>
    </row>
    <row r="6633" spans="1:23" ht="27" customHeight="1" thickBot="1" x14ac:dyDescent="0.3">
      <c r="A6633" s="166">
        <v>21629</v>
      </c>
      <c r="B6633" s="137">
        <v>6994</v>
      </c>
      <c r="C6633" s="159" t="s">
        <v>2314</v>
      </c>
      <c r="D6633" s="167">
        <v>44025.395833333336</v>
      </c>
      <c r="E6633" s="137" t="s">
        <v>41</v>
      </c>
      <c r="F6633" s="33">
        <v>44025.281944444447</v>
      </c>
      <c r="G6633" s="51">
        <f t="shared" si="874"/>
        <v>0.11388888888905058</v>
      </c>
      <c r="H6633" s="31" t="str">
        <f t="shared" si="875"/>
        <v>ACCEPTABLE</v>
      </c>
      <c r="J6633" s="33">
        <v>44025.408333333333</v>
      </c>
      <c r="K6633" s="33">
        <v>44025.418749999997</v>
      </c>
      <c r="L6633" s="51">
        <f t="shared" si="872"/>
        <v>1.0416666664241347E-2</v>
      </c>
      <c r="M6633" s="31" t="str">
        <f t="shared" si="873"/>
        <v>TRUE</v>
      </c>
      <c r="N6633" s="31" t="s">
        <v>41</v>
      </c>
      <c r="O6633" s="29" t="s">
        <v>2846</v>
      </c>
      <c r="P6633"/>
      <c r="Q6633"/>
      <c r="R6633"/>
      <c r="S6633"/>
      <c r="T6633"/>
      <c r="U6633"/>
      <c r="V6633"/>
      <c r="W6633"/>
    </row>
    <row r="6634" spans="1:23" ht="27" customHeight="1" thickBot="1" x14ac:dyDescent="0.3">
      <c r="A6634" s="166">
        <v>21629</v>
      </c>
      <c r="B6634" s="137">
        <v>6995</v>
      </c>
      <c r="C6634" s="159" t="s">
        <v>2314</v>
      </c>
      <c r="D6634" s="167">
        <v>44025.416666666664</v>
      </c>
      <c r="E6634" s="137" t="s">
        <v>39</v>
      </c>
      <c r="F6634" s="33">
        <v>44025.281944444447</v>
      </c>
      <c r="G6634" s="51">
        <f t="shared" si="874"/>
        <v>0.13472222221753327</v>
      </c>
      <c r="H6634" s="31" t="str">
        <f t="shared" si="875"/>
        <v>ACCEPTABLE</v>
      </c>
      <c r="J6634" s="33">
        <v>44025.434027777781</v>
      </c>
      <c r="K6634" s="33">
        <v>44025.443749999999</v>
      </c>
      <c r="L6634" s="51">
        <f t="shared" si="872"/>
        <v>9.7222222175332718E-3</v>
      </c>
      <c r="M6634" s="31" t="str">
        <f t="shared" si="873"/>
        <v>TRUE</v>
      </c>
      <c r="N6634" s="31" t="s">
        <v>39</v>
      </c>
      <c r="O6634" s="29" t="s">
        <v>2846</v>
      </c>
      <c r="P6634"/>
      <c r="Q6634"/>
      <c r="R6634"/>
      <c r="S6634"/>
      <c r="T6634"/>
      <c r="U6634"/>
      <c r="V6634"/>
      <c r="W6634"/>
    </row>
    <row r="6635" spans="1:23" ht="27" customHeight="1" thickBot="1" x14ac:dyDescent="0.3">
      <c r="A6635" s="166">
        <v>21628</v>
      </c>
      <c r="B6635" s="137">
        <v>6997</v>
      </c>
      <c r="C6635" s="159" t="s">
        <v>43</v>
      </c>
      <c r="D6635" s="167">
        <v>44025.756944444445</v>
      </c>
      <c r="E6635" s="137" t="s">
        <v>41</v>
      </c>
      <c r="F6635" s="33">
        <v>44025.629861111112</v>
      </c>
      <c r="G6635" s="51">
        <f t="shared" si="874"/>
        <v>0.12708333333284827</v>
      </c>
      <c r="H6635" s="31" t="str">
        <f t="shared" si="875"/>
        <v>ACCEPTABLE</v>
      </c>
      <c r="J6635" s="33">
        <v>44025.75</v>
      </c>
      <c r="K6635" s="33">
        <v>44025.759027777778</v>
      </c>
      <c r="L6635" s="51">
        <f t="shared" si="872"/>
        <v>9.0277777781011537E-3</v>
      </c>
      <c r="M6635" s="31" t="str">
        <f t="shared" si="873"/>
        <v>TRUE</v>
      </c>
      <c r="N6635" s="31" t="s">
        <v>41</v>
      </c>
      <c r="O6635" s="29" t="s">
        <v>2847</v>
      </c>
      <c r="P6635"/>
      <c r="Q6635"/>
      <c r="R6635"/>
      <c r="S6635"/>
      <c r="T6635"/>
      <c r="U6635"/>
      <c r="V6635"/>
      <c r="W6635"/>
    </row>
    <row r="6636" spans="1:23" ht="27" customHeight="1" thickBot="1" x14ac:dyDescent="0.3">
      <c r="A6636" s="166">
        <v>21628</v>
      </c>
      <c r="B6636" s="137">
        <v>6998</v>
      </c>
      <c r="C6636" s="159" t="s">
        <v>2314</v>
      </c>
      <c r="D6636" s="167">
        <v>44025.784722222219</v>
      </c>
      <c r="E6636" s="137" t="s">
        <v>39</v>
      </c>
      <c r="F6636" s="33">
        <v>44025.629861111112</v>
      </c>
      <c r="G6636" s="51">
        <f t="shared" si="874"/>
        <v>0.15486111110658385</v>
      </c>
      <c r="H6636" s="31" t="str">
        <f t="shared" si="875"/>
        <v>ACCEPTABLE</v>
      </c>
      <c r="J6636" s="33">
        <v>44025.78125</v>
      </c>
      <c r="K6636" s="33">
        <v>44025.793055555558</v>
      </c>
      <c r="L6636" s="51">
        <f t="shared" si="872"/>
        <v>1.1805555557657499E-2</v>
      </c>
      <c r="M6636" s="31" t="str">
        <f t="shared" si="873"/>
        <v>TRUE</v>
      </c>
      <c r="N6636" s="31" t="s">
        <v>39</v>
      </c>
      <c r="O6636" s="29" t="s">
        <v>2848</v>
      </c>
      <c r="P6636"/>
      <c r="Q6636"/>
      <c r="R6636"/>
      <c r="S6636"/>
      <c r="T6636"/>
      <c r="U6636"/>
      <c r="V6636"/>
      <c r="W6636"/>
    </row>
    <row r="6637" spans="1:23" ht="27" customHeight="1" thickBot="1" x14ac:dyDescent="0.3">
      <c r="A6637" s="166">
        <v>21630</v>
      </c>
      <c r="B6637" s="137">
        <v>6999</v>
      </c>
      <c r="C6637" s="159" t="s">
        <v>2314</v>
      </c>
      <c r="D6637" s="167">
        <v>44026.423611111109</v>
      </c>
      <c r="E6637" s="137" t="s">
        <v>41</v>
      </c>
      <c r="F6637" s="33">
        <v>44026.295138888891</v>
      </c>
      <c r="G6637" s="51">
        <f t="shared" si="874"/>
        <v>0.12847222221898846</v>
      </c>
      <c r="H6637" s="31" t="str">
        <f t="shared" si="875"/>
        <v>ACCEPTABLE</v>
      </c>
      <c r="J6637" s="33">
        <v>44026.404861111114</v>
      </c>
      <c r="K6637" s="33">
        <v>44026.417361111111</v>
      </c>
      <c r="L6637" s="51">
        <f t="shared" si="872"/>
        <v>1.2499999997089617E-2</v>
      </c>
      <c r="M6637" s="31" t="str">
        <f t="shared" si="873"/>
        <v>TRUE</v>
      </c>
      <c r="N6637" s="31" t="s">
        <v>41</v>
      </c>
      <c r="O6637" s="29" t="s">
        <v>2849</v>
      </c>
      <c r="P6637"/>
      <c r="Q6637"/>
      <c r="R6637"/>
      <c r="S6637"/>
      <c r="T6637"/>
      <c r="U6637"/>
      <c r="V6637"/>
      <c r="W6637"/>
    </row>
    <row r="6638" spans="1:23" ht="27" customHeight="1" thickBot="1" x14ac:dyDescent="0.3">
      <c r="A6638" s="166">
        <v>21630</v>
      </c>
      <c r="B6638" s="137">
        <v>7000</v>
      </c>
      <c r="C6638" s="159" t="s">
        <v>43</v>
      </c>
      <c r="D6638" s="167">
        <v>44026.458333333336</v>
      </c>
      <c r="E6638" s="137" t="s">
        <v>39</v>
      </c>
      <c r="F6638" s="33">
        <v>44026.295138888891</v>
      </c>
      <c r="G6638" s="51">
        <f t="shared" si="874"/>
        <v>0.16319444444525288</v>
      </c>
      <c r="H6638" s="31" t="str">
        <f t="shared" si="875"/>
        <v>ACCEPTABLE</v>
      </c>
      <c r="J6638" s="33">
        <v>44026.444444444445</v>
      </c>
      <c r="K6638" s="33">
        <v>44026.458333333336</v>
      </c>
      <c r="L6638" s="51">
        <f t="shared" si="872"/>
        <v>1.3888888890505768E-2</v>
      </c>
      <c r="M6638" s="31" t="str">
        <f t="shared" si="873"/>
        <v>TRUE</v>
      </c>
      <c r="N6638" s="31" t="s">
        <v>39</v>
      </c>
      <c r="O6638" s="29" t="s">
        <v>44</v>
      </c>
      <c r="P6638"/>
      <c r="Q6638"/>
      <c r="R6638"/>
      <c r="S6638"/>
      <c r="T6638"/>
      <c r="U6638"/>
      <c r="V6638"/>
      <c r="W6638"/>
    </row>
    <row r="6639" spans="1:23" ht="27" customHeight="1" thickBot="1" x14ac:dyDescent="0.3">
      <c r="A6639" s="166">
        <v>21629</v>
      </c>
      <c r="B6639" s="137">
        <v>7001</v>
      </c>
      <c r="C6639" s="159" t="s">
        <v>51</v>
      </c>
      <c r="D6639" s="167">
        <v>44026.5625</v>
      </c>
      <c r="E6639" s="137" t="s">
        <v>41</v>
      </c>
      <c r="F6639" s="33">
        <v>44026.295138888891</v>
      </c>
      <c r="G6639" s="51">
        <f t="shared" si="874"/>
        <v>0.26736111110949423</v>
      </c>
      <c r="H6639" s="31" t="str">
        <f t="shared" si="875"/>
        <v>ACCEPTABLE</v>
      </c>
      <c r="J6639" s="33">
        <v>44026.574999999997</v>
      </c>
      <c r="K6639" s="33">
        <v>44026.584027777775</v>
      </c>
      <c r="L6639" s="51">
        <f t="shared" si="872"/>
        <v>9.0277777781011537E-3</v>
      </c>
      <c r="M6639" s="31" t="str">
        <f t="shared" si="873"/>
        <v>TRUE</v>
      </c>
      <c r="N6639" s="31" t="s">
        <v>41</v>
      </c>
      <c r="O6639" s="29" t="s">
        <v>233</v>
      </c>
      <c r="P6639"/>
      <c r="Q6639"/>
      <c r="R6639"/>
      <c r="S6639"/>
      <c r="T6639"/>
      <c r="U6639"/>
      <c r="V6639"/>
      <c r="W6639"/>
    </row>
    <row r="6640" spans="1:23" ht="27" customHeight="1" thickBot="1" x14ac:dyDescent="0.3">
      <c r="A6640" s="166">
        <v>21629</v>
      </c>
      <c r="B6640" s="137">
        <v>7002</v>
      </c>
      <c r="C6640" s="159" t="s">
        <v>1997</v>
      </c>
      <c r="D6640" s="167">
        <v>44026.604166666664</v>
      </c>
      <c r="E6640" s="137" t="s">
        <v>39</v>
      </c>
      <c r="F6640" s="33">
        <v>44026.295138888891</v>
      </c>
      <c r="G6640" s="51">
        <f t="shared" si="874"/>
        <v>0.30902777777373558</v>
      </c>
      <c r="H6640" s="31" t="str">
        <f t="shared" si="875"/>
        <v>ACCEPTABLE</v>
      </c>
      <c r="J6640" s="33">
        <v>44026.619444444441</v>
      </c>
      <c r="K6640" s="33">
        <v>44026.628472222219</v>
      </c>
      <c r="L6640" s="51">
        <f t="shared" si="872"/>
        <v>9.0277777781011537E-3</v>
      </c>
      <c r="M6640" s="31" t="str">
        <f t="shared" si="873"/>
        <v>TRUE</v>
      </c>
      <c r="N6640" s="31" t="s">
        <v>39</v>
      </c>
      <c r="O6640" s="29" t="s">
        <v>2850</v>
      </c>
      <c r="P6640"/>
      <c r="Q6640"/>
      <c r="R6640"/>
      <c r="S6640"/>
      <c r="T6640"/>
      <c r="U6640"/>
      <c r="V6640"/>
      <c r="W6640"/>
    </row>
    <row r="6641" spans="1:23" ht="27" customHeight="1" thickBot="1" x14ac:dyDescent="0.3">
      <c r="A6641" s="166">
        <v>21631</v>
      </c>
      <c r="B6641" s="137">
        <v>7005</v>
      </c>
      <c r="C6641" s="159" t="s">
        <v>2314</v>
      </c>
      <c r="D6641" s="167">
        <v>44026.805555555555</v>
      </c>
      <c r="E6641" s="137" t="s">
        <v>41</v>
      </c>
      <c r="F6641" s="33">
        <v>44026.295138888891</v>
      </c>
      <c r="G6641" s="51">
        <f t="shared" si="874"/>
        <v>0.51041666666424135</v>
      </c>
      <c r="H6641" s="31" t="str">
        <f t="shared" si="875"/>
        <v>ACCEPTABLE</v>
      </c>
      <c r="J6641" s="33">
        <v>44026.790972222225</v>
      </c>
      <c r="K6641" s="33">
        <v>44026.8</v>
      </c>
      <c r="L6641" s="51">
        <f t="shared" si="872"/>
        <v>9.0277777781011537E-3</v>
      </c>
      <c r="M6641" s="31" t="str">
        <f t="shared" si="873"/>
        <v>TRUE</v>
      </c>
      <c r="N6641" s="31" t="s">
        <v>41</v>
      </c>
      <c r="O6641" s="29" t="s">
        <v>657</v>
      </c>
      <c r="P6641"/>
      <c r="Q6641"/>
      <c r="R6641"/>
      <c r="S6641"/>
      <c r="T6641"/>
      <c r="U6641"/>
      <c r="V6641"/>
      <c r="W6641"/>
    </row>
    <row r="6642" spans="1:23" ht="27" customHeight="1" thickBot="1" x14ac:dyDescent="0.3">
      <c r="A6642" s="166">
        <v>21631</v>
      </c>
      <c r="B6642" s="137">
        <v>7006</v>
      </c>
      <c r="C6642" s="159" t="s">
        <v>43</v>
      </c>
      <c r="D6642" s="167">
        <v>44026.840277777781</v>
      </c>
      <c r="E6642" s="137" t="s">
        <v>39</v>
      </c>
      <c r="F6642" s="33">
        <v>44026.295138888891</v>
      </c>
      <c r="G6642" s="51">
        <f t="shared" si="874"/>
        <v>0.54513888889050577</v>
      </c>
      <c r="H6642" s="31" t="str">
        <f t="shared" si="875"/>
        <v>ACCEPTABLE</v>
      </c>
      <c r="J6642" s="33">
        <v>44026.824999999997</v>
      </c>
      <c r="K6642" s="33">
        <v>44026.833333333336</v>
      </c>
      <c r="L6642" s="51">
        <f t="shared" si="872"/>
        <v>8.3333333386690356E-3</v>
      </c>
      <c r="M6642" s="31" t="str">
        <f t="shared" si="873"/>
        <v>TRUE</v>
      </c>
      <c r="N6642" s="31" t="s">
        <v>39</v>
      </c>
      <c r="O6642" s="29" t="s">
        <v>54</v>
      </c>
      <c r="P6642"/>
      <c r="Q6642"/>
      <c r="R6642"/>
      <c r="S6642"/>
      <c r="T6642"/>
      <c r="U6642"/>
      <c r="V6642"/>
      <c r="W6642"/>
    </row>
    <row r="6643" spans="1:23" ht="27" customHeight="1" thickBot="1" x14ac:dyDescent="0.3">
      <c r="A6643" s="166">
        <v>21630</v>
      </c>
      <c r="B6643" s="137">
        <v>7007</v>
      </c>
      <c r="C6643" s="159" t="s">
        <v>43</v>
      </c>
      <c r="D6643" s="167">
        <v>44027.423611111109</v>
      </c>
      <c r="E6643" s="137" t="s">
        <v>41</v>
      </c>
      <c r="F6643" s="33">
        <v>44027.295138888891</v>
      </c>
      <c r="G6643" s="51">
        <f t="shared" si="874"/>
        <v>0.12847222221898846</v>
      </c>
      <c r="H6643" s="31" t="str">
        <f t="shared" si="875"/>
        <v>ACCEPTABLE</v>
      </c>
      <c r="J6643" s="33">
        <v>44027.443055555559</v>
      </c>
      <c r="K6643" s="33">
        <v>44027.45208333333</v>
      </c>
      <c r="L6643" s="51">
        <f t="shared" si="872"/>
        <v>9.0277777708251961E-3</v>
      </c>
      <c r="M6643" s="31" t="str">
        <f t="shared" si="873"/>
        <v>TRUE</v>
      </c>
      <c r="N6643" s="31" t="s">
        <v>41</v>
      </c>
      <c r="O6643" s="29" t="s">
        <v>44</v>
      </c>
      <c r="P6643"/>
      <c r="Q6643"/>
      <c r="R6643"/>
      <c r="S6643"/>
      <c r="T6643"/>
      <c r="U6643"/>
      <c r="V6643"/>
      <c r="W6643"/>
    </row>
    <row r="6644" spans="1:23" ht="27" customHeight="1" thickBot="1" x14ac:dyDescent="0.3">
      <c r="A6644" s="166">
        <v>21630</v>
      </c>
      <c r="B6644" s="137">
        <v>7008</v>
      </c>
      <c r="C6644" s="159" t="s">
        <v>2314</v>
      </c>
      <c r="D6644" s="167">
        <v>44027.451388888891</v>
      </c>
      <c r="E6644" s="137" t="s">
        <v>39</v>
      </c>
      <c r="F6644" s="33">
        <v>44027.295138888891</v>
      </c>
      <c r="G6644" s="51">
        <f t="shared" si="874"/>
        <v>0.15625</v>
      </c>
      <c r="H6644" s="31" t="str">
        <f t="shared" si="875"/>
        <v>ACCEPTABLE</v>
      </c>
      <c r="J6644" s="33">
        <v>44027.456944444442</v>
      </c>
      <c r="K6644" s="33">
        <v>44027.470138888886</v>
      </c>
      <c r="L6644" s="51">
        <f t="shared" si="872"/>
        <v>1.3194444443797693E-2</v>
      </c>
      <c r="M6644" s="31" t="str">
        <f t="shared" si="873"/>
        <v>TRUE</v>
      </c>
      <c r="N6644" s="31" t="s">
        <v>39</v>
      </c>
      <c r="O6644" s="29" t="s">
        <v>2209</v>
      </c>
      <c r="P6644"/>
      <c r="Q6644"/>
      <c r="R6644"/>
      <c r="S6644"/>
      <c r="T6644"/>
      <c r="U6644"/>
      <c r="V6644"/>
      <c r="W6644"/>
    </row>
    <row r="6645" spans="1:23" ht="27" customHeight="1" thickBot="1" x14ac:dyDescent="0.3">
      <c r="A6645" s="166">
        <v>21632</v>
      </c>
      <c r="B6645" s="137">
        <v>7009</v>
      </c>
      <c r="C6645" s="159" t="s">
        <v>2314</v>
      </c>
      <c r="D6645" s="167">
        <v>44027.5</v>
      </c>
      <c r="E6645" s="137" t="s">
        <v>41</v>
      </c>
      <c r="F6645" s="33">
        <v>44027.295138888891</v>
      </c>
      <c r="G6645" s="51">
        <f t="shared" si="874"/>
        <v>0.20486111110949423</v>
      </c>
      <c r="H6645" s="31" t="str">
        <f t="shared" si="875"/>
        <v>ACCEPTABLE</v>
      </c>
      <c r="J6645" s="33">
        <v>44027.490972222222</v>
      </c>
      <c r="K6645" s="33">
        <v>44027.500694444447</v>
      </c>
      <c r="L6645" s="51">
        <f t="shared" si="872"/>
        <v>9.7222222248092294E-3</v>
      </c>
      <c r="M6645" s="31" t="str">
        <f t="shared" si="873"/>
        <v>TRUE</v>
      </c>
      <c r="N6645" s="31" t="s">
        <v>41</v>
      </c>
      <c r="O6645" s="29" t="s">
        <v>2851</v>
      </c>
      <c r="P6645"/>
      <c r="Q6645"/>
      <c r="R6645"/>
      <c r="S6645"/>
      <c r="T6645"/>
      <c r="U6645"/>
      <c r="V6645"/>
      <c r="W6645"/>
    </row>
    <row r="6646" spans="1:23" ht="27" customHeight="1" thickBot="1" x14ac:dyDescent="0.3">
      <c r="A6646" s="166">
        <v>21631</v>
      </c>
      <c r="B6646" s="137">
        <v>7010</v>
      </c>
      <c r="C6646" s="159" t="s">
        <v>2314</v>
      </c>
      <c r="D6646" s="167">
        <v>44027.534722222219</v>
      </c>
      <c r="E6646" s="137" t="s">
        <v>39</v>
      </c>
      <c r="F6646" s="33">
        <v>44027.295138888891</v>
      </c>
      <c r="G6646" s="51">
        <f t="shared" si="874"/>
        <v>0.23958333332848269</v>
      </c>
      <c r="H6646" s="31" t="str">
        <f t="shared" si="875"/>
        <v>ACCEPTABLE</v>
      </c>
      <c r="J6646" s="33">
        <v>44027.55</v>
      </c>
      <c r="K6646" s="33">
        <v>44027.559027777781</v>
      </c>
      <c r="L6646" s="51">
        <f t="shared" si="872"/>
        <v>9.0277777781011537E-3</v>
      </c>
      <c r="M6646" s="31" t="str">
        <f t="shared" si="873"/>
        <v>TRUE</v>
      </c>
      <c r="N6646" s="31" t="s">
        <v>39</v>
      </c>
      <c r="O6646" s="29" t="s">
        <v>1694</v>
      </c>
      <c r="P6646"/>
      <c r="Q6646"/>
      <c r="R6646"/>
      <c r="S6646"/>
      <c r="T6646"/>
      <c r="U6646"/>
      <c r="V6646"/>
      <c r="W6646"/>
    </row>
    <row r="6647" spans="1:23" ht="27" customHeight="1" thickBot="1" x14ac:dyDescent="0.3">
      <c r="A6647" s="98">
        <v>21632</v>
      </c>
      <c r="B6647" s="78">
        <v>7011</v>
      </c>
      <c r="C6647" s="79" t="s">
        <v>43</v>
      </c>
      <c r="D6647" s="80">
        <v>44028.381944444445</v>
      </c>
      <c r="E6647" s="78" t="s">
        <v>41</v>
      </c>
      <c r="F6647" s="33">
        <v>44028.304166666669</v>
      </c>
      <c r="G6647" s="51">
        <f t="shared" si="874"/>
        <v>7.7777777776645962E-2</v>
      </c>
      <c r="H6647" s="31" t="str">
        <f t="shared" si="875"/>
        <v>ACCEPTABLE</v>
      </c>
      <c r="J6647" s="33">
        <v>44028.425694444442</v>
      </c>
      <c r="K6647" s="33">
        <v>44028.431250000001</v>
      </c>
      <c r="L6647" s="51">
        <f t="shared" si="872"/>
        <v>5.5555555591126904E-3</v>
      </c>
      <c r="M6647" s="31" t="str">
        <f t="shared" si="873"/>
        <v>TRUE</v>
      </c>
      <c r="N6647" s="31" t="s">
        <v>41</v>
      </c>
      <c r="O6647" s="29" t="s">
        <v>54</v>
      </c>
      <c r="P6647"/>
      <c r="Q6647"/>
      <c r="R6647"/>
      <c r="S6647"/>
      <c r="T6647"/>
      <c r="U6647"/>
      <c r="V6647"/>
      <c r="W6647"/>
    </row>
    <row r="6648" spans="1:23" ht="27" customHeight="1" thickBot="1" x14ac:dyDescent="0.3">
      <c r="A6648" s="166">
        <v>21632</v>
      </c>
      <c r="B6648" s="137">
        <v>7012</v>
      </c>
      <c r="C6648" s="159" t="s">
        <v>2314</v>
      </c>
      <c r="D6648" s="167">
        <v>44028.409722222219</v>
      </c>
      <c r="E6648" s="137" t="s">
        <v>39</v>
      </c>
      <c r="F6648" s="33">
        <v>44028.304166666669</v>
      </c>
      <c r="G6648" s="51">
        <f t="shared" si="874"/>
        <v>0.10555555555038154</v>
      </c>
      <c r="H6648" s="31" t="str">
        <f t="shared" si="875"/>
        <v>ACCEPTABLE</v>
      </c>
      <c r="J6648" s="33">
        <v>44028.439583333333</v>
      </c>
      <c r="K6648" s="33">
        <v>44028.450694444444</v>
      </c>
      <c r="L6648" s="51">
        <f t="shared" si="872"/>
        <v>1.1111111110949423E-2</v>
      </c>
      <c r="M6648" s="31" t="str">
        <f t="shared" si="873"/>
        <v>TRUE</v>
      </c>
      <c r="N6648" s="31" t="s">
        <v>39</v>
      </c>
      <c r="O6648" s="29" t="s">
        <v>2852</v>
      </c>
      <c r="P6648"/>
      <c r="Q6648"/>
      <c r="R6648"/>
      <c r="S6648"/>
      <c r="T6648"/>
      <c r="U6648"/>
      <c r="V6648"/>
      <c r="W6648"/>
    </row>
    <row r="6649" spans="1:23" ht="27" customHeight="1" thickBot="1" x14ac:dyDescent="0.3">
      <c r="A6649" s="166">
        <v>21633</v>
      </c>
      <c r="B6649" s="137">
        <v>7013</v>
      </c>
      <c r="C6649" s="159" t="s">
        <v>1997</v>
      </c>
      <c r="D6649" s="167">
        <v>44028.854166666664</v>
      </c>
      <c r="E6649" s="137" t="s">
        <v>41</v>
      </c>
      <c r="F6649" s="33">
        <v>44028.690972222219</v>
      </c>
      <c r="G6649" s="51">
        <f t="shared" si="874"/>
        <v>0.16319444444525288</v>
      </c>
      <c r="H6649" s="31" t="str">
        <f t="shared" si="875"/>
        <v>ACCEPTABLE</v>
      </c>
      <c r="J6649" s="33">
        <v>44028.859027777777</v>
      </c>
      <c r="K6649" s="33">
        <v>44028.868055555555</v>
      </c>
      <c r="L6649" s="51">
        <f t="shared" si="872"/>
        <v>9.0277777781011537E-3</v>
      </c>
      <c r="M6649" s="31" t="str">
        <f t="shared" si="873"/>
        <v>TRUE</v>
      </c>
      <c r="N6649" s="31" t="s">
        <v>41</v>
      </c>
      <c r="O6649" s="29" t="s">
        <v>2853</v>
      </c>
      <c r="P6649"/>
      <c r="Q6649"/>
      <c r="R6649"/>
      <c r="S6649"/>
      <c r="T6649"/>
      <c r="U6649"/>
      <c r="V6649"/>
      <c r="W6649"/>
    </row>
    <row r="6650" spans="1:23" ht="27" customHeight="1" thickBot="1" x14ac:dyDescent="0.3">
      <c r="A6650" s="166">
        <v>21633</v>
      </c>
      <c r="B6650" s="137">
        <v>7014</v>
      </c>
      <c r="C6650" s="159" t="s">
        <v>51</v>
      </c>
      <c r="D6650" s="167">
        <v>44028.888888888891</v>
      </c>
      <c r="E6650" s="137" t="s">
        <v>39</v>
      </c>
      <c r="F6650" s="33">
        <v>44028.690972222219</v>
      </c>
      <c r="G6650" s="51">
        <f t="shared" si="874"/>
        <v>0.19791666667151731</v>
      </c>
      <c r="H6650" s="31" t="str">
        <f t="shared" si="875"/>
        <v>ACCEPTABLE</v>
      </c>
      <c r="J6650" s="33">
        <v>44028.89166666667</v>
      </c>
      <c r="K6650" s="33">
        <v>44028.901388888888</v>
      </c>
      <c r="L6650" s="51">
        <f t="shared" si="872"/>
        <v>9.7222222175332718E-3</v>
      </c>
      <c r="M6650" s="31" t="str">
        <f t="shared" si="873"/>
        <v>TRUE</v>
      </c>
      <c r="N6650" s="31" t="s">
        <v>39</v>
      </c>
      <c r="O6650" s="29" t="s">
        <v>181</v>
      </c>
      <c r="P6650"/>
      <c r="Q6650"/>
      <c r="R6650"/>
      <c r="S6650"/>
      <c r="T6650"/>
      <c r="U6650"/>
      <c r="V6650"/>
      <c r="W6650"/>
    </row>
    <row r="6651" spans="1:23" ht="27" customHeight="1" thickBot="1" x14ac:dyDescent="0.3">
      <c r="A6651" s="166">
        <v>21633</v>
      </c>
      <c r="B6651" s="137">
        <v>7015</v>
      </c>
      <c r="C6651" s="159" t="s">
        <v>51</v>
      </c>
      <c r="D6651" s="167">
        <v>44029.798611111109</v>
      </c>
      <c r="E6651" s="137" t="s">
        <v>41</v>
      </c>
      <c r="F6651" s="33">
        <v>44029.690972222219</v>
      </c>
      <c r="G6651" s="51">
        <f t="shared" si="874"/>
        <v>0.10763888889050577</v>
      </c>
      <c r="H6651" s="31" t="str">
        <f t="shared" si="875"/>
        <v>ACCEPTABLE</v>
      </c>
      <c r="J6651" s="33">
        <v>44029.795138888891</v>
      </c>
      <c r="K6651" s="33">
        <v>44029.803472222222</v>
      </c>
      <c r="L6651" s="51">
        <f t="shared" si="872"/>
        <v>8.333333331393078E-3</v>
      </c>
      <c r="M6651" s="31" t="str">
        <f t="shared" si="873"/>
        <v>TRUE</v>
      </c>
      <c r="N6651" s="31" t="s">
        <v>41</v>
      </c>
      <c r="O6651" s="29" t="s">
        <v>1717</v>
      </c>
      <c r="P6651"/>
      <c r="Q6651"/>
      <c r="R6651"/>
      <c r="S6651"/>
      <c r="T6651"/>
      <c r="U6651"/>
      <c r="V6651"/>
      <c r="W6651"/>
    </row>
    <row r="6652" spans="1:23" ht="27" customHeight="1" thickBot="1" x14ac:dyDescent="0.3">
      <c r="A6652" s="97">
        <v>21633</v>
      </c>
      <c r="B6652" s="74">
        <v>7016</v>
      </c>
      <c r="C6652" s="75" t="s">
        <v>1997</v>
      </c>
      <c r="D6652" s="76">
        <v>44029.826388888891</v>
      </c>
      <c r="E6652" s="74" t="s">
        <v>39</v>
      </c>
      <c r="F6652" s="33">
        <v>44029.690972222219</v>
      </c>
      <c r="G6652" s="51">
        <f t="shared" si="874"/>
        <v>0.13541666667151731</v>
      </c>
      <c r="H6652" s="31" t="str">
        <f t="shared" si="875"/>
        <v>ACCEPTABLE</v>
      </c>
      <c r="J6652" s="33">
        <v>44029.829861111109</v>
      </c>
      <c r="K6652" s="33">
        <v>44029.84375</v>
      </c>
      <c r="L6652" s="51">
        <f t="shared" si="872"/>
        <v>1.3888888890505768E-2</v>
      </c>
      <c r="M6652" s="31" t="str">
        <f t="shared" si="873"/>
        <v>TRUE</v>
      </c>
      <c r="N6652" s="31" t="s">
        <v>39</v>
      </c>
      <c r="O6652" s="29" t="s">
        <v>2854</v>
      </c>
      <c r="P6652"/>
      <c r="Q6652"/>
      <c r="R6652"/>
      <c r="S6652"/>
      <c r="T6652"/>
      <c r="U6652"/>
      <c r="V6652"/>
      <c r="W6652"/>
    </row>
    <row r="6653" spans="1:23" ht="27" customHeight="1" thickBot="1" x14ac:dyDescent="0.3">
      <c r="A6653" s="166">
        <v>21634</v>
      </c>
      <c r="B6653" s="137">
        <v>7017</v>
      </c>
      <c r="C6653" s="159" t="s">
        <v>2314</v>
      </c>
      <c r="D6653" s="167">
        <v>44030.4375</v>
      </c>
      <c r="E6653" s="137" t="s">
        <v>41</v>
      </c>
      <c r="F6653" s="33">
        <v>44030.295138888891</v>
      </c>
      <c r="G6653" s="51">
        <f t="shared" si="874"/>
        <v>0.14236111110949423</v>
      </c>
      <c r="H6653" s="31" t="str">
        <f t="shared" si="875"/>
        <v>ACCEPTABLE</v>
      </c>
      <c r="J6653" s="33">
        <v>44030.425694444442</v>
      </c>
      <c r="K6653" s="33">
        <v>44030.435416666667</v>
      </c>
      <c r="L6653" s="51">
        <f t="shared" si="872"/>
        <v>9.7222222248092294E-3</v>
      </c>
      <c r="M6653" s="31" t="str">
        <f t="shared" si="873"/>
        <v>TRUE</v>
      </c>
      <c r="N6653" s="31" t="s">
        <v>41</v>
      </c>
      <c r="O6653" s="29" t="s">
        <v>2855</v>
      </c>
      <c r="P6653"/>
      <c r="Q6653"/>
      <c r="R6653"/>
      <c r="S6653"/>
      <c r="T6653"/>
      <c r="U6653"/>
      <c r="V6653"/>
      <c r="W6653"/>
    </row>
    <row r="6654" spans="1:23" ht="27" customHeight="1" thickBot="1" x14ac:dyDescent="0.3">
      <c r="A6654" s="166">
        <v>21634</v>
      </c>
      <c r="B6654" s="137">
        <v>7018</v>
      </c>
      <c r="C6654" s="159" t="s">
        <v>43</v>
      </c>
      <c r="D6654" s="167">
        <v>44030.479166666664</v>
      </c>
      <c r="E6654" s="137" t="s">
        <v>39</v>
      </c>
      <c r="F6654" s="33">
        <v>44030.295138888891</v>
      </c>
      <c r="G6654" s="51">
        <f t="shared" si="874"/>
        <v>0.18402777777373558</v>
      </c>
      <c r="H6654" s="31" t="str">
        <f t="shared" si="875"/>
        <v>ACCEPTABLE</v>
      </c>
      <c r="J6654" s="33">
        <v>44030.458333333336</v>
      </c>
      <c r="K6654" s="33">
        <v>44030.462500000001</v>
      </c>
      <c r="L6654" s="51">
        <f t="shared" si="872"/>
        <v>4.166666665696539E-3</v>
      </c>
      <c r="M6654" s="31" t="str">
        <f t="shared" si="873"/>
        <v>TRUE</v>
      </c>
      <c r="N6654" s="31" t="s">
        <v>39</v>
      </c>
      <c r="O6654" s="29" t="s">
        <v>2855</v>
      </c>
      <c r="P6654"/>
      <c r="Q6654"/>
      <c r="R6654"/>
      <c r="S6654"/>
      <c r="T6654"/>
      <c r="U6654"/>
      <c r="V6654"/>
      <c r="W6654"/>
    </row>
    <row r="6655" spans="1:23" ht="27" customHeight="1" thickBot="1" x14ac:dyDescent="0.3">
      <c r="A6655" s="166">
        <v>21634</v>
      </c>
      <c r="B6655" s="137">
        <v>7019</v>
      </c>
      <c r="C6655" s="159" t="s">
        <v>2314</v>
      </c>
      <c r="D6655" s="167">
        <v>44030.53125</v>
      </c>
      <c r="E6655" s="137" t="s">
        <v>41</v>
      </c>
      <c r="F6655" s="33">
        <v>44030.295138888891</v>
      </c>
      <c r="G6655" s="51">
        <f t="shared" si="874"/>
        <v>0.23611111110949423</v>
      </c>
      <c r="H6655" s="31" t="str">
        <f t="shared" si="875"/>
        <v>ACCEPTABLE</v>
      </c>
      <c r="J6655" s="33">
        <v>44030.500694444447</v>
      </c>
      <c r="K6655" s="33">
        <v>44030.510416666664</v>
      </c>
      <c r="L6655" s="51">
        <f t="shared" si="872"/>
        <v>9.7222222175332718E-3</v>
      </c>
      <c r="M6655" s="31" t="str">
        <f t="shared" si="873"/>
        <v>TRUE</v>
      </c>
      <c r="N6655" s="31" t="s">
        <v>41</v>
      </c>
      <c r="O6655" s="29" t="s">
        <v>2855</v>
      </c>
      <c r="P6655"/>
      <c r="Q6655"/>
      <c r="R6655"/>
      <c r="S6655"/>
      <c r="T6655"/>
      <c r="U6655"/>
      <c r="V6655"/>
      <c r="W6655"/>
    </row>
    <row r="6656" spans="1:23" ht="27" customHeight="1" thickBot="1" x14ac:dyDescent="0.3">
      <c r="A6656" s="166">
        <v>21634</v>
      </c>
      <c r="B6656" s="137">
        <v>7020</v>
      </c>
      <c r="C6656" s="159" t="s">
        <v>43</v>
      </c>
      <c r="D6656" s="167">
        <v>44030.590277777781</v>
      </c>
      <c r="E6656" s="137" t="s">
        <v>39</v>
      </c>
      <c r="F6656" s="33">
        <v>44030.295138888891</v>
      </c>
      <c r="G6656" s="51">
        <f t="shared" si="874"/>
        <v>0.29513888889050577</v>
      </c>
      <c r="H6656" s="31" t="str">
        <f t="shared" si="875"/>
        <v>ACCEPTABLE</v>
      </c>
      <c r="J6656" s="33">
        <v>44030.526388888888</v>
      </c>
      <c r="K6656" s="33">
        <v>44030.53402777778</v>
      </c>
      <c r="L6656" s="51">
        <f t="shared" si="872"/>
        <v>7.6388888919609599E-3</v>
      </c>
      <c r="M6656" s="31" t="str">
        <f t="shared" si="873"/>
        <v>TRUE</v>
      </c>
      <c r="N6656" s="31" t="s">
        <v>39</v>
      </c>
      <c r="O6656" s="29" t="s">
        <v>2855</v>
      </c>
      <c r="P6656"/>
      <c r="Q6656"/>
      <c r="R6656"/>
      <c r="S6656"/>
      <c r="T6656"/>
      <c r="U6656"/>
      <c r="V6656"/>
      <c r="W6656"/>
    </row>
    <row r="6657" spans="1:23" ht="27" customHeight="1" thickBot="1" x14ac:dyDescent="0.3">
      <c r="A6657" s="166">
        <v>21635</v>
      </c>
      <c r="B6657" s="137">
        <v>7021</v>
      </c>
      <c r="C6657" s="159" t="s">
        <v>2314</v>
      </c>
      <c r="D6657" s="167">
        <v>44032.979166666664</v>
      </c>
      <c r="E6657" s="137" t="s">
        <v>41</v>
      </c>
      <c r="F6657" s="33">
        <v>44032.741666666669</v>
      </c>
      <c r="G6657" s="51">
        <f t="shared" si="874"/>
        <v>0.23749999999563443</v>
      </c>
      <c r="H6657" s="31" t="str">
        <f t="shared" si="875"/>
        <v>ACCEPTABLE</v>
      </c>
      <c r="J6657" s="33">
        <v>44032.974305555559</v>
      </c>
      <c r="K6657" s="33">
        <v>44032.986111111109</v>
      </c>
      <c r="L6657" s="51">
        <f t="shared" si="872"/>
        <v>1.1805555550381541E-2</v>
      </c>
      <c r="M6657" s="31" t="str">
        <f t="shared" si="873"/>
        <v>TRUE</v>
      </c>
      <c r="N6657" s="31" t="s">
        <v>41</v>
      </c>
      <c r="O6657" s="29" t="s">
        <v>2856</v>
      </c>
      <c r="P6657"/>
      <c r="Q6657"/>
      <c r="R6657"/>
      <c r="S6657"/>
      <c r="T6657"/>
      <c r="U6657"/>
      <c r="V6657"/>
      <c r="W6657"/>
    </row>
    <row r="6658" spans="1:23" ht="27" customHeight="1" thickBot="1" x14ac:dyDescent="0.3">
      <c r="A6658" s="166">
        <v>21635</v>
      </c>
      <c r="B6658" s="137">
        <v>7022</v>
      </c>
      <c r="C6658" s="159" t="s">
        <v>2314</v>
      </c>
      <c r="D6658" s="167">
        <v>44032.996527777781</v>
      </c>
      <c r="E6658" s="137" t="s">
        <v>39</v>
      </c>
      <c r="F6658" s="33">
        <v>44032.741666666669</v>
      </c>
      <c r="G6658" s="51">
        <f t="shared" si="874"/>
        <v>0.25486111111240461</v>
      </c>
      <c r="H6658" s="31" t="str">
        <f t="shared" si="875"/>
        <v>ACCEPTABLE</v>
      </c>
      <c r="J6658" s="33">
        <v>44033</v>
      </c>
      <c r="K6658" s="33">
        <v>44033.012499999997</v>
      </c>
      <c r="L6658" s="51">
        <f t="shared" si="872"/>
        <v>1.2499999997089617E-2</v>
      </c>
      <c r="M6658" s="31" t="str">
        <f t="shared" si="873"/>
        <v>TRUE</v>
      </c>
      <c r="N6658" s="31" t="s">
        <v>39</v>
      </c>
      <c r="O6658" s="29" t="s">
        <v>2857</v>
      </c>
      <c r="P6658"/>
      <c r="Q6658"/>
      <c r="R6658"/>
      <c r="S6658"/>
      <c r="T6658"/>
      <c r="U6658"/>
      <c r="V6658"/>
      <c r="W6658"/>
    </row>
    <row r="6659" spans="1:23" ht="27" customHeight="1" thickBot="1" x14ac:dyDescent="0.3">
      <c r="A6659" s="166">
        <v>21634</v>
      </c>
      <c r="B6659" s="137">
        <v>7023</v>
      </c>
      <c r="C6659" s="159" t="s">
        <v>43</v>
      </c>
      <c r="D6659" s="167">
        <v>44033.416666666664</v>
      </c>
      <c r="E6659" s="137" t="s">
        <v>41</v>
      </c>
      <c r="F6659" s="33">
        <v>44033.254861111112</v>
      </c>
      <c r="G6659" s="51">
        <f t="shared" si="874"/>
        <v>0.16180555555183673</v>
      </c>
      <c r="H6659" s="31" t="str">
        <f t="shared" si="875"/>
        <v>ACCEPTABLE</v>
      </c>
      <c r="J6659" s="33">
        <v>44033.427083333336</v>
      </c>
      <c r="K6659" s="33">
        <v>44033.43472222222</v>
      </c>
      <c r="L6659" s="51">
        <f t="shared" si="872"/>
        <v>7.6388888846850023E-3</v>
      </c>
      <c r="M6659" s="31" t="str">
        <f t="shared" si="873"/>
        <v>TRUE</v>
      </c>
      <c r="N6659" s="31" t="s">
        <v>41</v>
      </c>
      <c r="O6659" s="29" t="s">
        <v>2816</v>
      </c>
      <c r="P6659"/>
      <c r="Q6659"/>
      <c r="R6659"/>
      <c r="S6659"/>
      <c r="T6659"/>
      <c r="U6659"/>
      <c r="V6659"/>
      <c r="W6659"/>
    </row>
    <row r="6660" spans="1:23" ht="27" customHeight="1" thickBot="1" x14ac:dyDescent="0.3">
      <c r="A6660" s="166">
        <v>21634</v>
      </c>
      <c r="B6660" s="137">
        <v>7024</v>
      </c>
      <c r="C6660" s="159" t="s">
        <v>2314</v>
      </c>
      <c r="D6660" s="167">
        <v>44033.5625</v>
      </c>
      <c r="E6660" s="137" t="s">
        <v>39</v>
      </c>
      <c r="F6660" s="33">
        <v>44033.254861111112</v>
      </c>
      <c r="G6660" s="51">
        <f t="shared" si="874"/>
        <v>0.30763888888759539</v>
      </c>
      <c r="H6660" s="31" t="str">
        <f t="shared" si="875"/>
        <v>ACCEPTABLE</v>
      </c>
      <c r="J6660" s="33">
        <v>44033.520138888889</v>
      </c>
      <c r="K6660" s="33">
        <v>44033.527777777781</v>
      </c>
      <c r="L6660" s="51">
        <f t="shared" si="872"/>
        <v>7.6388888919609599E-3</v>
      </c>
      <c r="M6660" s="31" t="str">
        <f t="shared" si="873"/>
        <v>TRUE</v>
      </c>
      <c r="N6660" s="31" t="s">
        <v>39</v>
      </c>
      <c r="O6660" s="29" t="s">
        <v>2817</v>
      </c>
      <c r="P6660"/>
      <c r="Q6660"/>
      <c r="R6660"/>
      <c r="S6660"/>
      <c r="T6660"/>
      <c r="U6660"/>
      <c r="V6660"/>
      <c r="W6660"/>
    </row>
    <row r="6661" spans="1:23" ht="27" customHeight="1" thickBot="1" x14ac:dyDescent="0.3">
      <c r="A6661" s="166">
        <v>21636</v>
      </c>
      <c r="B6661" s="137">
        <v>7025</v>
      </c>
      <c r="C6661" s="159" t="s">
        <v>2314</v>
      </c>
      <c r="D6661" s="167">
        <v>44033.586805555555</v>
      </c>
      <c r="E6661" s="137" t="s">
        <v>41</v>
      </c>
      <c r="F6661" s="33">
        <v>44033.254861111112</v>
      </c>
      <c r="G6661" s="51">
        <f t="shared" si="874"/>
        <v>0.3319444444423425</v>
      </c>
      <c r="H6661" s="31" t="str">
        <f t="shared" si="875"/>
        <v>ACCEPTABLE</v>
      </c>
      <c r="J6661" s="33">
        <v>44033.566666666666</v>
      </c>
      <c r="K6661" s="33">
        <v>44033.57708333333</v>
      </c>
      <c r="L6661" s="51">
        <f t="shared" si="872"/>
        <v>1.0416666664241347E-2</v>
      </c>
      <c r="M6661" s="31" t="str">
        <f t="shared" si="873"/>
        <v>TRUE</v>
      </c>
      <c r="N6661" s="31" t="s">
        <v>41</v>
      </c>
      <c r="O6661" s="29" t="s">
        <v>1694</v>
      </c>
      <c r="P6661"/>
      <c r="Q6661"/>
      <c r="R6661"/>
      <c r="S6661"/>
      <c r="T6661"/>
      <c r="U6661"/>
      <c r="V6661"/>
      <c r="W6661"/>
    </row>
    <row r="6662" spans="1:23" ht="27" customHeight="1" thickBot="1" x14ac:dyDescent="0.3">
      <c r="A6662" s="166">
        <v>21636</v>
      </c>
      <c r="B6662" s="137">
        <v>7026</v>
      </c>
      <c r="C6662" s="159" t="s">
        <v>43</v>
      </c>
      <c r="D6662" s="167">
        <v>44033.621527777781</v>
      </c>
      <c r="E6662" s="137" t="s">
        <v>39</v>
      </c>
      <c r="F6662" s="33">
        <v>44033.254861111112</v>
      </c>
      <c r="G6662" s="51">
        <f t="shared" si="874"/>
        <v>0.36666666666860692</v>
      </c>
      <c r="H6662" s="31" t="str">
        <f t="shared" si="875"/>
        <v>ACCEPTABLE</v>
      </c>
      <c r="J6662" s="33">
        <v>44033.604166666664</v>
      </c>
      <c r="K6662" s="33">
        <v>44033.613194444442</v>
      </c>
      <c r="L6662" s="51">
        <f t="shared" si="872"/>
        <v>9.0277777781011537E-3</v>
      </c>
      <c r="M6662" s="31" t="str">
        <f t="shared" si="873"/>
        <v>TRUE</v>
      </c>
      <c r="N6662" s="31" t="s">
        <v>39</v>
      </c>
      <c r="O6662" s="29" t="s">
        <v>44</v>
      </c>
      <c r="P6662"/>
      <c r="Q6662"/>
      <c r="R6662"/>
      <c r="S6662"/>
      <c r="T6662"/>
      <c r="U6662"/>
      <c r="V6662"/>
      <c r="W6662"/>
    </row>
    <row r="6663" spans="1:23" ht="27" customHeight="1" thickBot="1" x14ac:dyDescent="0.3">
      <c r="A6663" s="166">
        <v>21637</v>
      </c>
      <c r="B6663" s="137">
        <v>7027</v>
      </c>
      <c r="C6663" s="159" t="s">
        <v>98</v>
      </c>
      <c r="D6663" s="167">
        <v>44033.944444444445</v>
      </c>
      <c r="E6663" s="137" t="s">
        <v>41</v>
      </c>
      <c r="F6663" s="33">
        <v>44033.729166666664</v>
      </c>
      <c r="G6663" s="51">
        <f t="shared" si="874"/>
        <v>0.21527777778101154</v>
      </c>
      <c r="H6663" s="31" t="str">
        <f t="shared" si="875"/>
        <v>ACCEPTABLE</v>
      </c>
      <c r="J6663" s="33">
        <v>44033.943749999999</v>
      </c>
      <c r="K6663" s="33">
        <v>44033.95208333333</v>
      </c>
      <c r="L6663" s="51">
        <f t="shared" si="872"/>
        <v>8.333333331393078E-3</v>
      </c>
      <c r="M6663" s="31" t="str">
        <f t="shared" si="873"/>
        <v>TRUE</v>
      </c>
      <c r="N6663" s="31" t="s">
        <v>41</v>
      </c>
      <c r="O6663" s="29" t="s">
        <v>44</v>
      </c>
      <c r="P6663"/>
      <c r="Q6663"/>
      <c r="R6663"/>
      <c r="S6663"/>
      <c r="T6663"/>
      <c r="U6663"/>
      <c r="V6663"/>
      <c r="W6663"/>
    </row>
    <row r="6664" spans="1:23" ht="27" customHeight="1" thickBot="1" x14ac:dyDescent="0.3">
      <c r="A6664" s="166">
        <v>21637</v>
      </c>
      <c r="B6664" s="137">
        <v>7028</v>
      </c>
      <c r="C6664" s="159" t="s">
        <v>2372</v>
      </c>
      <c r="D6664" s="167">
        <v>44033.972222222219</v>
      </c>
      <c r="E6664" s="137" t="s">
        <v>39</v>
      </c>
      <c r="F6664" s="33">
        <v>44033.729166666664</v>
      </c>
      <c r="G6664" s="51">
        <f t="shared" si="874"/>
        <v>0.24305555555474712</v>
      </c>
      <c r="H6664" s="31" t="str">
        <f t="shared" si="875"/>
        <v>ACCEPTABLE</v>
      </c>
      <c r="J6664" s="33">
        <v>44033.995833333334</v>
      </c>
      <c r="K6664" s="33">
        <v>44034.011111111111</v>
      </c>
      <c r="L6664" s="51">
        <f t="shared" si="872"/>
        <v>1.5277777776645962E-2</v>
      </c>
      <c r="M6664" s="31" t="str">
        <f t="shared" si="873"/>
        <v>TRUE</v>
      </c>
      <c r="N6664" s="31" t="s">
        <v>39</v>
      </c>
      <c r="O6664" s="29" t="s">
        <v>2858</v>
      </c>
      <c r="P6664"/>
      <c r="Q6664"/>
      <c r="R6664"/>
      <c r="S6664"/>
      <c r="T6664"/>
      <c r="U6664"/>
      <c r="V6664"/>
      <c r="W6664"/>
    </row>
    <row r="6665" spans="1:23" ht="27" customHeight="1" thickBot="1" x14ac:dyDescent="0.3">
      <c r="A6665" s="98">
        <v>21636</v>
      </c>
      <c r="B6665" s="78">
        <v>7029</v>
      </c>
      <c r="C6665" s="79" t="s">
        <v>98</v>
      </c>
      <c r="D6665" s="80">
        <v>44034.381944444445</v>
      </c>
      <c r="E6665" s="78" t="s">
        <v>41</v>
      </c>
      <c r="F6665" s="33">
        <v>44034.340277777781</v>
      </c>
      <c r="G6665" s="51">
        <f t="shared" si="874"/>
        <v>4.1666666664241347E-2</v>
      </c>
      <c r="H6665" s="31" t="str">
        <f t="shared" si="875"/>
        <v>ACCEPTABLE</v>
      </c>
      <c r="J6665" s="33">
        <v>44034.394444444442</v>
      </c>
      <c r="K6665" s="33">
        <v>44034.40347222222</v>
      </c>
      <c r="L6665" s="51">
        <f t="shared" si="872"/>
        <v>9.0277777781011537E-3</v>
      </c>
      <c r="M6665" s="31" t="str">
        <f t="shared" si="873"/>
        <v>TRUE</v>
      </c>
      <c r="N6665" s="31" t="s">
        <v>41</v>
      </c>
      <c r="O6665" s="29" t="s">
        <v>44</v>
      </c>
      <c r="P6665"/>
      <c r="Q6665"/>
      <c r="R6665"/>
      <c r="S6665"/>
      <c r="T6665"/>
      <c r="U6665"/>
      <c r="V6665"/>
      <c r="W6665"/>
    </row>
    <row r="6666" spans="1:23" ht="27" customHeight="1" thickBot="1" x14ac:dyDescent="0.3">
      <c r="A6666" s="166">
        <v>21636</v>
      </c>
      <c r="B6666" s="137">
        <v>7030</v>
      </c>
      <c r="C6666" s="159" t="s">
        <v>2372</v>
      </c>
      <c r="D6666" s="167">
        <v>44034.409722222219</v>
      </c>
      <c r="E6666" s="137" t="s">
        <v>39</v>
      </c>
      <c r="F6666" s="33">
        <v>44034.340277777781</v>
      </c>
      <c r="G6666" s="51">
        <f t="shared" si="874"/>
        <v>6.9444444437976927E-2</v>
      </c>
      <c r="H6666" s="31" t="str">
        <f t="shared" si="875"/>
        <v>ACCEPTABLE</v>
      </c>
      <c r="J6666" s="33">
        <v>44034.416666666664</v>
      </c>
      <c r="K6666" s="33">
        <v>44034.428472222222</v>
      </c>
      <c r="L6666" s="51">
        <f t="shared" si="872"/>
        <v>1.1805555557657499E-2</v>
      </c>
      <c r="M6666" s="31" t="str">
        <f t="shared" si="873"/>
        <v>TRUE</v>
      </c>
      <c r="N6666" s="31" t="s">
        <v>39</v>
      </c>
      <c r="O6666" s="29" t="s">
        <v>1694</v>
      </c>
      <c r="P6666"/>
      <c r="Q6666"/>
      <c r="R6666"/>
      <c r="S6666"/>
      <c r="T6666"/>
      <c r="U6666"/>
      <c r="V6666"/>
      <c r="W6666"/>
    </row>
    <row r="6667" spans="1:23" ht="27" customHeight="1" thickBot="1" x14ac:dyDescent="0.3">
      <c r="A6667" s="166">
        <v>21638</v>
      </c>
      <c r="B6667" s="137">
        <v>7031</v>
      </c>
      <c r="C6667" s="159" t="s">
        <v>2314</v>
      </c>
      <c r="D6667" s="167">
        <v>44034.545138888891</v>
      </c>
      <c r="E6667" s="137" t="s">
        <v>41</v>
      </c>
      <c r="F6667" s="33">
        <v>44034.501388888886</v>
      </c>
      <c r="G6667" s="51">
        <f t="shared" si="874"/>
        <v>4.3750000004365575E-2</v>
      </c>
      <c r="H6667" s="31" t="str">
        <f t="shared" si="875"/>
        <v>ACCEPTABLE</v>
      </c>
      <c r="J6667" s="33">
        <v>44034.543749999997</v>
      </c>
      <c r="K6667" s="33">
        <v>44034.552777777775</v>
      </c>
      <c r="L6667" s="51">
        <f t="shared" si="872"/>
        <v>9.0277777781011537E-3</v>
      </c>
      <c r="M6667" s="31" t="str">
        <f t="shared" si="873"/>
        <v>TRUE</v>
      </c>
      <c r="N6667" s="31" t="s">
        <v>41</v>
      </c>
      <c r="O6667" s="29" t="s">
        <v>2859</v>
      </c>
      <c r="P6667"/>
      <c r="Q6667"/>
      <c r="R6667"/>
      <c r="S6667"/>
      <c r="T6667"/>
      <c r="U6667"/>
      <c r="V6667"/>
      <c r="W6667"/>
    </row>
    <row r="6668" spans="1:23" ht="27" customHeight="1" thickBot="1" x14ac:dyDescent="0.3">
      <c r="A6668" s="166">
        <v>21638</v>
      </c>
      <c r="B6668" s="137">
        <v>7032</v>
      </c>
      <c r="C6668" s="159" t="s">
        <v>98</v>
      </c>
      <c r="D6668" s="167">
        <v>44034.579861111109</v>
      </c>
      <c r="E6668" s="137" t="s">
        <v>39</v>
      </c>
      <c r="F6668" s="33">
        <v>44034.501388888886</v>
      </c>
      <c r="G6668" s="51">
        <f t="shared" si="874"/>
        <v>7.8472222223354038E-2</v>
      </c>
      <c r="H6668" s="31" t="str">
        <f t="shared" si="875"/>
        <v>ACCEPTABLE</v>
      </c>
      <c r="J6668" s="33">
        <v>44034.576388888891</v>
      </c>
      <c r="K6668" s="33">
        <v>44034.585416666669</v>
      </c>
      <c r="L6668" s="51">
        <f t="shared" si="872"/>
        <v>9.0277777781011537E-3</v>
      </c>
      <c r="M6668" s="31" t="str">
        <f t="shared" si="873"/>
        <v>TRUE</v>
      </c>
      <c r="N6668" s="31" t="s">
        <v>39</v>
      </c>
      <c r="O6668" s="29" t="s">
        <v>44</v>
      </c>
      <c r="P6668"/>
      <c r="Q6668"/>
      <c r="R6668"/>
      <c r="S6668"/>
      <c r="T6668"/>
      <c r="U6668"/>
      <c r="V6668"/>
      <c r="W6668"/>
    </row>
    <row r="6669" spans="1:23" ht="27" customHeight="1" thickBot="1" x14ac:dyDescent="0.3">
      <c r="A6669" s="166">
        <v>21639</v>
      </c>
      <c r="B6669" s="137">
        <v>7033</v>
      </c>
      <c r="C6669" s="159" t="s">
        <v>1997</v>
      </c>
      <c r="D6669" s="167">
        <v>44034.611111111109</v>
      </c>
      <c r="E6669" s="137" t="s">
        <v>41</v>
      </c>
      <c r="F6669" s="33">
        <v>44034.267361111109</v>
      </c>
      <c r="G6669" s="51">
        <f t="shared" si="874"/>
        <v>0.34375</v>
      </c>
      <c r="H6669" s="31" t="str">
        <f t="shared" si="875"/>
        <v>ACCEPTABLE</v>
      </c>
      <c r="J6669" s="33">
        <v>44034.618055555555</v>
      </c>
      <c r="K6669" s="33">
        <v>44034.629861111112</v>
      </c>
      <c r="L6669" s="51">
        <f t="shared" si="872"/>
        <v>1.1805555557657499E-2</v>
      </c>
      <c r="M6669" s="31" t="str">
        <f t="shared" si="873"/>
        <v>TRUE</v>
      </c>
      <c r="N6669" s="31" t="s">
        <v>41</v>
      </c>
      <c r="O6669" s="29" t="s">
        <v>2860</v>
      </c>
      <c r="P6669"/>
      <c r="Q6669"/>
      <c r="R6669"/>
      <c r="S6669"/>
      <c r="T6669"/>
      <c r="U6669"/>
      <c r="V6669"/>
      <c r="W6669"/>
    </row>
    <row r="6670" spans="1:23" ht="27" customHeight="1" thickBot="1" x14ac:dyDescent="0.3">
      <c r="A6670" s="98">
        <v>21639</v>
      </c>
      <c r="B6670" s="78">
        <v>7034</v>
      </c>
      <c r="C6670" s="79" t="s">
        <v>1663</v>
      </c>
      <c r="D6670" s="80">
        <v>44034.645833333336</v>
      </c>
      <c r="E6670" s="78" t="s">
        <v>39</v>
      </c>
      <c r="F6670" s="33">
        <v>44034.267361111109</v>
      </c>
      <c r="G6670" s="51">
        <f t="shared" si="874"/>
        <v>0.37847222222626442</v>
      </c>
      <c r="H6670" s="31" t="str">
        <f t="shared" si="875"/>
        <v>ACCEPTABLE</v>
      </c>
      <c r="J6670" s="33">
        <v>44034.661805555559</v>
      </c>
      <c r="K6670" s="33">
        <v>44034.67083333333</v>
      </c>
      <c r="L6670" s="51">
        <f t="shared" si="872"/>
        <v>9.0277777708251961E-3</v>
      </c>
      <c r="M6670" s="31" t="str">
        <f t="shared" si="873"/>
        <v>TRUE</v>
      </c>
      <c r="N6670" s="31" t="s">
        <v>39</v>
      </c>
      <c r="O6670" s="29" t="s">
        <v>507</v>
      </c>
      <c r="P6670"/>
      <c r="Q6670"/>
      <c r="R6670"/>
      <c r="S6670"/>
      <c r="T6670"/>
      <c r="U6670"/>
      <c r="V6670"/>
      <c r="W6670"/>
    </row>
    <row r="6671" spans="1:23" ht="27" customHeight="1" thickBot="1" x14ac:dyDescent="0.3">
      <c r="A6671" s="166">
        <v>21638</v>
      </c>
      <c r="B6671" s="137">
        <v>7035</v>
      </c>
      <c r="C6671" s="137" t="s">
        <v>1642</v>
      </c>
      <c r="D6671" s="167">
        <v>44034.944444444445</v>
      </c>
      <c r="E6671" s="137" t="s">
        <v>41</v>
      </c>
      <c r="F6671" s="33">
        <v>44034.745833333334</v>
      </c>
      <c r="G6671" s="51">
        <f t="shared" si="874"/>
        <v>0.19861111111094942</v>
      </c>
      <c r="H6671" s="31" t="str">
        <f t="shared" si="875"/>
        <v>ACCEPTABLE</v>
      </c>
      <c r="J6671" s="33">
        <v>44035.023611111108</v>
      </c>
      <c r="K6671" s="33">
        <v>44035.032638888886</v>
      </c>
      <c r="L6671" s="51">
        <f t="shared" si="872"/>
        <v>9.0277777781011537E-3</v>
      </c>
      <c r="M6671" s="31" t="str">
        <f t="shared" si="873"/>
        <v>TRUE</v>
      </c>
      <c r="N6671" s="31" t="s">
        <v>41</v>
      </c>
      <c r="O6671" s="29" t="s">
        <v>2861</v>
      </c>
      <c r="P6671"/>
      <c r="Q6671"/>
      <c r="R6671"/>
      <c r="S6671"/>
      <c r="T6671"/>
      <c r="U6671"/>
      <c r="V6671"/>
      <c r="W6671"/>
    </row>
    <row r="6672" spans="1:23" ht="27" customHeight="1" thickBot="1" x14ac:dyDescent="0.3">
      <c r="A6672" s="166">
        <v>21638</v>
      </c>
      <c r="B6672" s="137">
        <v>7036</v>
      </c>
      <c r="C6672" s="159" t="s">
        <v>2314</v>
      </c>
      <c r="D6672" s="167">
        <v>44034.972222222219</v>
      </c>
      <c r="E6672" s="137" t="s">
        <v>39</v>
      </c>
      <c r="F6672" s="33">
        <v>44034.745833333334</v>
      </c>
      <c r="G6672" s="51">
        <f t="shared" si="874"/>
        <v>0.226388888884685</v>
      </c>
      <c r="H6672" s="31" t="str">
        <f t="shared" si="875"/>
        <v>ACCEPTABLE</v>
      </c>
      <c r="J6672" s="33">
        <v>44035.047222222223</v>
      </c>
      <c r="K6672" s="33">
        <v>44035.058333333334</v>
      </c>
      <c r="L6672" s="51">
        <f t="shared" ref="L6672:L6701" si="876">IF(OR(K6672="",J6672=""), "Incomplete Data", K6672-J6672)</f>
        <v>1.1111111110949423E-2</v>
      </c>
      <c r="M6672" s="31" t="str">
        <f t="shared" ref="M6672:M6701" si="877">_xlfn.IFS(OR(J6672=0,K6672=0,L6672=""), "Incomplete Data", OR(L6672&gt;$M$5,L6672&lt;-$M$5),"FALSE",  OR(L6672&lt;=$M$5,L6672&gt;-$M$5), "TRUE")</f>
        <v>TRUE</v>
      </c>
      <c r="N6672" s="31" t="s">
        <v>39</v>
      </c>
      <c r="O6672" s="29" t="s">
        <v>2862</v>
      </c>
      <c r="P6672"/>
      <c r="Q6672"/>
      <c r="R6672"/>
      <c r="S6672"/>
      <c r="T6672"/>
      <c r="U6672"/>
      <c r="V6672"/>
      <c r="W6672"/>
    </row>
    <row r="6673" spans="1:23" ht="27" customHeight="1" thickBot="1" x14ac:dyDescent="0.3">
      <c r="A6673" s="166">
        <v>21639</v>
      </c>
      <c r="B6673" s="137">
        <v>7037</v>
      </c>
      <c r="C6673" s="159" t="s">
        <v>1663</v>
      </c>
      <c r="D6673" s="167">
        <v>44036.590277777781</v>
      </c>
      <c r="E6673" s="137" t="s">
        <v>41</v>
      </c>
      <c r="F6673" s="33">
        <v>44036.270138888889</v>
      </c>
      <c r="G6673" s="51">
        <f t="shared" si="874"/>
        <v>0.32013888889196096</v>
      </c>
      <c r="H6673" s="31" t="str">
        <f t="shared" si="875"/>
        <v>ACCEPTABLE</v>
      </c>
      <c r="J6673" s="33">
        <v>44036.595138888886</v>
      </c>
      <c r="K6673" s="33">
        <v>44036.604166666664</v>
      </c>
      <c r="L6673" s="51">
        <f t="shared" si="876"/>
        <v>9.0277777781011537E-3</v>
      </c>
      <c r="M6673" s="31" t="str">
        <f t="shared" si="877"/>
        <v>TRUE</v>
      </c>
      <c r="N6673" s="31" t="s">
        <v>41</v>
      </c>
      <c r="O6673" s="29" t="s">
        <v>1024</v>
      </c>
      <c r="P6673"/>
      <c r="Q6673"/>
      <c r="R6673"/>
      <c r="S6673"/>
      <c r="T6673"/>
      <c r="U6673"/>
      <c r="V6673"/>
      <c r="W6673"/>
    </row>
    <row r="6674" spans="1:23" ht="27" customHeight="1" thickBot="1" x14ac:dyDescent="0.3">
      <c r="A6674" s="166">
        <v>21639</v>
      </c>
      <c r="B6674" s="137">
        <v>7038</v>
      </c>
      <c r="C6674" s="159" t="s">
        <v>1997</v>
      </c>
      <c r="D6674" s="167">
        <v>44036.618055555555</v>
      </c>
      <c r="E6674" s="137" t="s">
        <v>39</v>
      </c>
      <c r="F6674" s="33">
        <v>44036.270138888889</v>
      </c>
      <c r="G6674" s="51">
        <f t="shared" si="874"/>
        <v>0.34791666666569654</v>
      </c>
      <c r="H6674" s="31" t="str">
        <f t="shared" si="875"/>
        <v>ACCEPTABLE</v>
      </c>
      <c r="J6674" s="33">
        <v>44036.62222222222</v>
      </c>
      <c r="K6674" s="33">
        <v>44036.636111111111</v>
      </c>
      <c r="L6674" s="51">
        <f t="shared" si="876"/>
        <v>1.3888888890505768E-2</v>
      </c>
      <c r="M6674" s="31" t="str">
        <f t="shared" si="877"/>
        <v>TRUE</v>
      </c>
      <c r="N6674" s="31" t="s">
        <v>39</v>
      </c>
      <c r="O6674" s="29" t="s">
        <v>2863</v>
      </c>
      <c r="P6674"/>
      <c r="Q6674"/>
      <c r="R6674"/>
      <c r="S6674"/>
      <c r="T6674"/>
      <c r="U6674"/>
      <c r="V6674"/>
      <c r="W6674"/>
    </row>
    <row r="6675" spans="1:23" ht="27" customHeight="1" thickBot="1" x14ac:dyDescent="0.3">
      <c r="A6675" s="166">
        <v>21640</v>
      </c>
      <c r="B6675" s="137">
        <v>7039</v>
      </c>
      <c r="C6675" s="159" t="s">
        <v>2372</v>
      </c>
      <c r="D6675" s="167">
        <v>44036.795138888891</v>
      </c>
      <c r="E6675" s="137" t="s">
        <v>41</v>
      </c>
      <c r="F6675" s="33">
        <v>44036.529861111114</v>
      </c>
      <c r="G6675" s="51">
        <f t="shared" si="874"/>
        <v>0.26527777777664596</v>
      </c>
      <c r="H6675" s="31" t="str">
        <f t="shared" si="875"/>
        <v>ACCEPTABLE</v>
      </c>
      <c r="J6675" s="33">
        <v>44036.795138888891</v>
      </c>
      <c r="K6675" s="33">
        <v>44036.806250000001</v>
      </c>
      <c r="L6675" s="51">
        <f t="shared" si="876"/>
        <v>1.1111111110949423E-2</v>
      </c>
      <c r="M6675" s="31" t="str">
        <f t="shared" si="877"/>
        <v>TRUE</v>
      </c>
      <c r="N6675" s="31" t="s">
        <v>41</v>
      </c>
      <c r="O6675" s="29" t="s">
        <v>2864</v>
      </c>
      <c r="P6675"/>
      <c r="Q6675"/>
      <c r="R6675"/>
      <c r="S6675"/>
      <c r="T6675"/>
      <c r="U6675"/>
      <c r="V6675"/>
      <c r="W6675"/>
    </row>
    <row r="6676" spans="1:23" ht="27" customHeight="1" thickBot="1" x14ac:dyDescent="0.3">
      <c r="A6676" s="166">
        <v>21640</v>
      </c>
      <c r="B6676" s="137">
        <v>7040</v>
      </c>
      <c r="C6676" s="159" t="s">
        <v>98</v>
      </c>
      <c r="D6676" s="167">
        <v>44036.829861111109</v>
      </c>
      <c r="E6676" s="137" t="s">
        <v>39</v>
      </c>
      <c r="F6676" s="33">
        <v>44036.529861111114</v>
      </c>
      <c r="G6676" s="51">
        <f t="shared" ref="G6676:G6700" si="878">IF(D6676="","",D6676-F6676)</f>
        <v>0.29999999999563443</v>
      </c>
      <c r="H6676" s="31" t="str">
        <f t="shared" ref="H6676:H6700" si="879">IF(D6676-F6676&lt;0,"TOO LATE",IF(G6676="","",IF(OR(DAY(D6676-F6676)&gt;1,AND(HOUR(D6676-F6676)&gt;HOUR("0:59"),(SIGN(D6676-F6676)=1))),"ACCEPTABLE","TOO LATE")))</f>
        <v>ACCEPTABLE</v>
      </c>
      <c r="J6676" s="33">
        <v>44036.822916666664</v>
      </c>
      <c r="K6676" s="33">
        <v>44036.833333333336</v>
      </c>
      <c r="L6676" s="51">
        <f t="shared" si="876"/>
        <v>1.0416666671517305E-2</v>
      </c>
      <c r="M6676" s="31" t="str">
        <f t="shared" si="877"/>
        <v>TRUE</v>
      </c>
      <c r="N6676" s="31" t="s">
        <v>39</v>
      </c>
      <c r="O6676" s="29" t="s">
        <v>54</v>
      </c>
      <c r="P6676"/>
      <c r="Q6676"/>
      <c r="R6676"/>
      <c r="S6676"/>
      <c r="T6676"/>
      <c r="U6676"/>
      <c r="V6676"/>
      <c r="W6676"/>
    </row>
    <row r="6677" spans="1:23" ht="27" customHeight="1" thickBot="1" x14ac:dyDescent="0.3">
      <c r="A6677" s="98">
        <v>21641</v>
      </c>
      <c r="B6677" s="78">
        <v>7041</v>
      </c>
      <c r="C6677" s="79" t="s">
        <v>2314</v>
      </c>
      <c r="D6677" s="80">
        <v>44037.378472222219</v>
      </c>
      <c r="E6677" s="78" t="s">
        <v>41</v>
      </c>
      <c r="F6677" s="33">
        <v>44037.282638888886</v>
      </c>
      <c r="G6677" s="51">
        <f t="shared" si="878"/>
        <v>9.5833333332848269E-2</v>
      </c>
      <c r="H6677" s="31" t="str">
        <f t="shared" si="879"/>
        <v>ACCEPTABLE</v>
      </c>
      <c r="J6677" s="33">
        <v>44037.382638888892</v>
      </c>
      <c r="K6677" s="33">
        <v>44037.393055555556</v>
      </c>
      <c r="L6677" s="51">
        <f t="shared" si="876"/>
        <v>1.0416666664241347E-2</v>
      </c>
      <c r="M6677" s="31" t="str">
        <f t="shared" si="877"/>
        <v>TRUE</v>
      </c>
      <c r="N6677" s="31" t="s">
        <v>41</v>
      </c>
      <c r="O6677" s="29" t="s">
        <v>2865</v>
      </c>
      <c r="P6677"/>
      <c r="Q6677"/>
      <c r="R6677"/>
      <c r="S6677"/>
      <c r="T6677"/>
      <c r="U6677"/>
      <c r="V6677"/>
      <c r="W6677"/>
    </row>
    <row r="6678" spans="1:23" ht="27" customHeight="1" thickBot="1" x14ac:dyDescent="0.3">
      <c r="A6678" s="166">
        <v>21641</v>
      </c>
      <c r="B6678" s="137">
        <v>7042</v>
      </c>
      <c r="C6678" s="159" t="s">
        <v>43</v>
      </c>
      <c r="D6678" s="167">
        <v>44037.413194444445</v>
      </c>
      <c r="E6678" s="137" t="s">
        <v>39</v>
      </c>
      <c r="F6678" s="33">
        <v>44037.282638888886</v>
      </c>
      <c r="G6678" s="51">
        <f t="shared" si="878"/>
        <v>0.13055555555911269</v>
      </c>
      <c r="H6678" s="31" t="str">
        <f t="shared" si="879"/>
        <v>ACCEPTABLE</v>
      </c>
      <c r="J6678" s="33">
        <v>44037.427083333336</v>
      </c>
      <c r="K6678" s="33">
        <v>44037.435416666667</v>
      </c>
      <c r="L6678" s="51">
        <f t="shared" si="876"/>
        <v>8.333333331393078E-3</v>
      </c>
      <c r="M6678" s="31" t="str">
        <f t="shared" si="877"/>
        <v>TRUE</v>
      </c>
      <c r="N6678" s="31" t="s">
        <v>39</v>
      </c>
      <c r="O6678" s="29" t="s">
        <v>54</v>
      </c>
      <c r="P6678"/>
      <c r="Q6678"/>
      <c r="R6678"/>
      <c r="S6678"/>
      <c r="T6678"/>
      <c r="U6678"/>
      <c r="V6678"/>
      <c r="W6678"/>
    </row>
    <row r="6679" spans="1:23" ht="27" customHeight="1" thickBot="1" x14ac:dyDescent="0.3">
      <c r="A6679" s="166">
        <v>21640</v>
      </c>
      <c r="B6679" s="137">
        <v>7045</v>
      </c>
      <c r="C6679" s="159" t="s">
        <v>1642</v>
      </c>
      <c r="D6679" s="167">
        <v>44037.986111111109</v>
      </c>
      <c r="E6679" s="137" t="s">
        <v>41</v>
      </c>
      <c r="F6679" s="33">
        <v>44037.769444444442</v>
      </c>
      <c r="G6679" s="51">
        <f t="shared" si="878"/>
        <v>0.21666666666715173</v>
      </c>
      <c r="H6679" s="31" t="str">
        <f t="shared" si="879"/>
        <v>ACCEPTABLE</v>
      </c>
      <c r="J6679" s="33">
        <v>44038.029166666667</v>
      </c>
      <c r="K6679" s="33">
        <v>44038.038194444445</v>
      </c>
      <c r="L6679" s="51">
        <f t="shared" si="876"/>
        <v>9.0277777781011537E-3</v>
      </c>
      <c r="M6679" s="31" t="str">
        <f t="shared" si="877"/>
        <v>TRUE</v>
      </c>
      <c r="N6679" s="31" t="s">
        <v>41</v>
      </c>
      <c r="O6679" s="29" t="s">
        <v>241</v>
      </c>
      <c r="P6679"/>
      <c r="Q6679"/>
      <c r="R6679"/>
      <c r="S6679"/>
      <c r="T6679"/>
      <c r="U6679"/>
      <c r="V6679"/>
      <c r="W6679"/>
    </row>
    <row r="6680" spans="1:23" ht="27" customHeight="1" thickBot="1" x14ac:dyDescent="0.3">
      <c r="A6680" s="166">
        <v>21641</v>
      </c>
      <c r="B6680" s="137">
        <v>7046</v>
      </c>
      <c r="C6680" s="159" t="s">
        <v>2365</v>
      </c>
      <c r="D6680" s="167">
        <v>44038.013888888891</v>
      </c>
      <c r="E6680" s="137" t="s">
        <v>39</v>
      </c>
      <c r="F6680" s="33">
        <v>44037.769444444442</v>
      </c>
      <c r="G6680" s="51">
        <f t="shared" si="878"/>
        <v>0.24444444444816327</v>
      </c>
      <c r="H6680" s="31" t="str">
        <f t="shared" si="879"/>
        <v>ACCEPTABLE</v>
      </c>
      <c r="J6680" s="33">
        <v>44038.045138888891</v>
      </c>
      <c r="K6680" s="33">
        <v>44038.061111111114</v>
      </c>
      <c r="L6680" s="51">
        <f t="shared" si="876"/>
        <v>1.5972222223354038E-2</v>
      </c>
      <c r="M6680" s="31" t="str">
        <f t="shared" si="877"/>
        <v>TRUE</v>
      </c>
      <c r="N6680" s="31" t="s">
        <v>39</v>
      </c>
      <c r="O6680" s="29" t="s">
        <v>2866</v>
      </c>
      <c r="P6680"/>
      <c r="Q6680"/>
      <c r="R6680"/>
      <c r="S6680"/>
      <c r="T6680"/>
      <c r="U6680"/>
      <c r="V6680"/>
      <c r="W6680"/>
    </row>
    <row r="6681" spans="1:23" ht="27" customHeight="1" thickBot="1" x14ac:dyDescent="0.3">
      <c r="A6681" s="166">
        <v>21642</v>
      </c>
      <c r="B6681" s="137">
        <v>7047</v>
      </c>
      <c r="C6681" s="159" t="s">
        <v>2314</v>
      </c>
      <c r="D6681" s="167">
        <v>44038.111111111109</v>
      </c>
      <c r="E6681" s="137" t="s">
        <v>41</v>
      </c>
      <c r="F6681" s="33">
        <v>44037.769444444442</v>
      </c>
      <c r="G6681" s="51">
        <f t="shared" si="878"/>
        <v>0.34166666666715173</v>
      </c>
      <c r="H6681" s="31" t="str">
        <f t="shared" si="879"/>
        <v>ACCEPTABLE</v>
      </c>
      <c r="J6681" s="33">
        <v>44038.243750000001</v>
      </c>
      <c r="K6681" s="33">
        <v>44038.256249999999</v>
      </c>
      <c r="L6681" s="51">
        <f t="shared" si="876"/>
        <v>1.2499999997089617E-2</v>
      </c>
      <c r="M6681" s="31" t="str">
        <f t="shared" si="877"/>
        <v>TRUE</v>
      </c>
      <c r="N6681" s="31" t="s">
        <v>41</v>
      </c>
      <c r="O6681" s="29" t="s">
        <v>2867</v>
      </c>
      <c r="P6681"/>
      <c r="Q6681"/>
      <c r="R6681"/>
      <c r="S6681"/>
      <c r="T6681"/>
      <c r="U6681"/>
      <c r="V6681"/>
      <c r="W6681"/>
    </row>
    <row r="6682" spans="1:23" ht="27" customHeight="1" thickBot="1" x14ac:dyDescent="0.3">
      <c r="A6682" s="166">
        <v>21642</v>
      </c>
      <c r="B6682" s="137">
        <v>7048</v>
      </c>
      <c r="C6682" s="159" t="s">
        <v>2314</v>
      </c>
      <c r="D6682" s="167">
        <v>44038.135416666664</v>
      </c>
      <c r="E6682" s="137" t="s">
        <v>39</v>
      </c>
      <c r="F6682" s="33">
        <v>44037.769444444442</v>
      </c>
      <c r="G6682" s="51">
        <f t="shared" si="878"/>
        <v>0.36597222222189885</v>
      </c>
      <c r="H6682" s="31" t="str">
        <f t="shared" si="879"/>
        <v>ACCEPTABLE</v>
      </c>
      <c r="J6682" s="33">
        <v>44038.288194444445</v>
      </c>
      <c r="K6682" s="33">
        <v>44038.297222222223</v>
      </c>
      <c r="L6682" s="51">
        <f t="shared" si="876"/>
        <v>9.0277777781011537E-3</v>
      </c>
      <c r="M6682" s="31" t="str">
        <f t="shared" si="877"/>
        <v>TRUE</v>
      </c>
      <c r="N6682" s="31" t="s">
        <v>39</v>
      </c>
      <c r="O6682" s="29" t="s">
        <v>2868</v>
      </c>
      <c r="P6682"/>
      <c r="Q6682"/>
      <c r="R6682"/>
      <c r="S6682"/>
      <c r="T6682"/>
      <c r="U6682"/>
      <c r="V6682"/>
      <c r="W6682"/>
    </row>
    <row r="6683" spans="1:23" ht="27" customHeight="1" thickBot="1" x14ac:dyDescent="0.3">
      <c r="A6683" s="98">
        <v>21644</v>
      </c>
      <c r="B6683" s="78">
        <v>7049</v>
      </c>
      <c r="C6683" s="79" t="s">
        <v>2314</v>
      </c>
      <c r="D6683" s="80">
        <v>44038.649305555555</v>
      </c>
      <c r="E6683" s="78" t="s">
        <v>41</v>
      </c>
      <c r="F6683" s="33">
        <v>44038.600694444445</v>
      </c>
      <c r="G6683" s="51">
        <f t="shared" si="878"/>
        <v>4.8611111109494232E-2</v>
      </c>
      <c r="H6683" s="31" t="str">
        <f t="shared" si="879"/>
        <v>ACCEPTABLE</v>
      </c>
      <c r="J6683" s="33">
        <v>44038.631249999999</v>
      </c>
      <c r="K6683" s="33">
        <v>44038.647916666669</v>
      </c>
      <c r="L6683" s="51">
        <f t="shared" si="876"/>
        <v>1.6666666670062114E-2</v>
      </c>
      <c r="M6683" s="31" t="str">
        <f t="shared" si="877"/>
        <v>TRUE</v>
      </c>
      <c r="N6683" s="31" t="s">
        <v>41</v>
      </c>
      <c r="O6683" s="29" t="s">
        <v>349</v>
      </c>
      <c r="P6683"/>
      <c r="Q6683"/>
      <c r="R6683"/>
      <c r="S6683"/>
      <c r="T6683"/>
      <c r="U6683"/>
      <c r="V6683"/>
      <c r="W6683"/>
    </row>
    <row r="6684" spans="1:23" ht="27" customHeight="1" thickBot="1" x14ac:dyDescent="0.3">
      <c r="A6684" s="98">
        <v>21644</v>
      </c>
      <c r="B6684" s="78">
        <v>7050</v>
      </c>
      <c r="C6684" s="79" t="s">
        <v>98</v>
      </c>
      <c r="D6684" s="80">
        <v>44038.677083333336</v>
      </c>
      <c r="E6684" s="78" t="s">
        <v>39</v>
      </c>
      <c r="F6684" s="33">
        <v>44038.600694444445</v>
      </c>
      <c r="G6684" s="51">
        <f t="shared" si="878"/>
        <v>7.6388888890505768E-2</v>
      </c>
      <c r="H6684" s="31" t="str">
        <f t="shared" si="879"/>
        <v>ACCEPTABLE</v>
      </c>
      <c r="J6684" s="33">
        <v>44038.675000000003</v>
      </c>
      <c r="K6684" s="33">
        <v>44038.684027777781</v>
      </c>
      <c r="L6684" s="51">
        <f t="shared" si="876"/>
        <v>9.0277777781011537E-3</v>
      </c>
      <c r="M6684" s="31" t="str">
        <f t="shared" si="877"/>
        <v>TRUE</v>
      </c>
      <c r="N6684" s="31" t="s">
        <v>39</v>
      </c>
      <c r="O6684" s="29" t="s">
        <v>44</v>
      </c>
      <c r="P6684"/>
      <c r="Q6684"/>
      <c r="R6684"/>
      <c r="S6684"/>
      <c r="T6684"/>
      <c r="U6684"/>
      <c r="V6684"/>
      <c r="W6684"/>
    </row>
    <row r="6685" spans="1:23" ht="27" customHeight="1" thickBot="1" x14ac:dyDescent="0.3">
      <c r="A6685" s="166">
        <v>21645</v>
      </c>
      <c r="B6685" s="137">
        <v>7051</v>
      </c>
      <c r="C6685" s="159" t="s">
        <v>2314</v>
      </c>
      <c r="D6685" s="167">
        <v>44038.881944444445</v>
      </c>
      <c r="E6685" s="137" t="s">
        <v>41</v>
      </c>
      <c r="F6685" s="33">
        <v>44038.600694444445</v>
      </c>
      <c r="G6685" s="51">
        <f t="shared" si="878"/>
        <v>0.28125</v>
      </c>
      <c r="H6685" s="31" t="str">
        <f t="shared" si="879"/>
        <v>ACCEPTABLE</v>
      </c>
      <c r="J6685" s="33">
        <v>44038.843055555553</v>
      </c>
      <c r="K6685" s="33">
        <v>44038.855555555558</v>
      </c>
      <c r="L6685" s="51">
        <f t="shared" si="876"/>
        <v>1.2500000004365575E-2</v>
      </c>
      <c r="M6685" s="31" t="str">
        <f t="shared" si="877"/>
        <v>TRUE</v>
      </c>
      <c r="N6685" s="31" t="s">
        <v>41</v>
      </c>
      <c r="O6685" s="29" t="s">
        <v>2869</v>
      </c>
      <c r="P6685"/>
      <c r="Q6685"/>
      <c r="R6685"/>
      <c r="S6685"/>
      <c r="T6685"/>
      <c r="U6685"/>
      <c r="V6685"/>
      <c r="W6685"/>
    </row>
    <row r="6686" spans="1:23" ht="27" customHeight="1" thickBot="1" x14ac:dyDescent="0.3">
      <c r="A6686" s="166">
        <v>21645</v>
      </c>
      <c r="B6686" s="137">
        <v>7052</v>
      </c>
      <c r="C6686" s="159" t="s">
        <v>2372</v>
      </c>
      <c r="D6686" s="167">
        <v>44038.90625</v>
      </c>
      <c r="E6686" s="137" t="s">
        <v>39</v>
      </c>
      <c r="F6686" s="33">
        <v>44038.600694444445</v>
      </c>
      <c r="G6686" s="51">
        <f t="shared" si="878"/>
        <v>0.30555555555474712</v>
      </c>
      <c r="H6686" s="31" t="str">
        <f t="shared" si="879"/>
        <v>ACCEPTABLE</v>
      </c>
      <c r="J6686" s="33">
        <v>44038.870138888888</v>
      </c>
      <c r="K6686" s="33">
        <v>44038.879861111112</v>
      </c>
      <c r="L6686" s="51">
        <f t="shared" si="876"/>
        <v>9.7222222248092294E-3</v>
      </c>
      <c r="M6686" s="31" t="str">
        <f t="shared" si="877"/>
        <v>TRUE</v>
      </c>
      <c r="N6686" s="31" t="s">
        <v>39</v>
      </c>
      <c r="O6686" s="29" t="s">
        <v>2870</v>
      </c>
      <c r="P6686"/>
      <c r="Q6686"/>
      <c r="R6686"/>
      <c r="S6686"/>
      <c r="T6686"/>
      <c r="U6686"/>
      <c r="V6686"/>
      <c r="W6686"/>
    </row>
    <row r="6687" spans="1:23" ht="27" customHeight="1" thickBot="1" x14ac:dyDescent="0.3">
      <c r="A6687" s="166">
        <v>21643</v>
      </c>
      <c r="B6687" s="137">
        <v>7053</v>
      </c>
      <c r="C6687" s="159" t="s">
        <v>98</v>
      </c>
      <c r="D6687" s="167">
        <v>44038.923611111109</v>
      </c>
      <c r="E6687" s="137" t="s">
        <v>41</v>
      </c>
      <c r="F6687" s="33">
        <v>44038.600694444445</v>
      </c>
      <c r="G6687" s="51">
        <f t="shared" si="878"/>
        <v>0.32291666666424135</v>
      </c>
      <c r="H6687" s="31" t="str">
        <f t="shared" si="879"/>
        <v>ACCEPTABLE</v>
      </c>
      <c r="J6687" s="33">
        <v>44038.893055555556</v>
      </c>
      <c r="K6687" s="33">
        <v>44038.902083333334</v>
      </c>
      <c r="L6687" s="51">
        <f t="shared" si="876"/>
        <v>9.0277777781011537E-3</v>
      </c>
      <c r="M6687" s="31" t="str">
        <f t="shared" si="877"/>
        <v>TRUE</v>
      </c>
      <c r="N6687" s="31" t="s">
        <v>41</v>
      </c>
      <c r="O6687" s="29" t="s">
        <v>44</v>
      </c>
      <c r="P6687"/>
      <c r="Q6687"/>
      <c r="R6687"/>
      <c r="S6687"/>
      <c r="T6687"/>
      <c r="U6687"/>
      <c r="V6687"/>
      <c r="W6687"/>
    </row>
    <row r="6688" spans="1:23" ht="27" customHeight="1" thickBot="1" x14ac:dyDescent="0.3">
      <c r="A6688" s="166">
        <v>21643</v>
      </c>
      <c r="B6688" s="137">
        <v>7054</v>
      </c>
      <c r="C6688" s="159" t="s">
        <v>2372</v>
      </c>
      <c r="D6688" s="167">
        <v>44038.951388888891</v>
      </c>
      <c r="E6688" s="137" t="s">
        <v>39</v>
      </c>
      <c r="F6688" s="33">
        <v>44038.600694444445</v>
      </c>
      <c r="G6688" s="51">
        <f t="shared" si="878"/>
        <v>0.35069444444525288</v>
      </c>
      <c r="H6688" s="31" t="str">
        <f t="shared" si="879"/>
        <v>ACCEPTABLE</v>
      </c>
      <c r="J6688" s="33">
        <v>44038.90902777778</v>
      </c>
      <c r="K6688" s="33">
        <v>44038.920138888891</v>
      </c>
      <c r="L6688" s="51">
        <f t="shared" si="876"/>
        <v>1.1111111110949423E-2</v>
      </c>
      <c r="M6688" s="31" t="str">
        <f t="shared" si="877"/>
        <v>TRUE</v>
      </c>
      <c r="N6688" s="31" t="s">
        <v>39</v>
      </c>
      <c r="O6688" s="29" t="s">
        <v>2871</v>
      </c>
      <c r="P6688"/>
      <c r="Q6688"/>
      <c r="R6688"/>
      <c r="S6688"/>
      <c r="T6688"/>
      <c r="U6688"/>
      <c r="V6688"/>
      <c r="W6688"/>
    </row>
    <row r="6689" spans="1:23" ht="27" customHeight="1" thickBot="1" x14ac:dyDescent="0.3">
      <c r="A6689" s="98">
        <v>21644</v>
      </c>
      <c r="B6689" s="78">
        <v>7055</v>
      </c>
      <c r="C6689" s="79" t="s">
        <v>43</v>
      </c>
      <c r="D6689" s="80">
        <v>44039.298611111109</v>
      </c>
      <c r="E6689" s="78" t="s">
        <v>41</v>
      </c>
      <c r="F6689" s="33">
        <v>44039.249305555553</v>
      </c>
      <c r="G6689" s="51">
        <f t="shared" si="878"/>
        <v>4.9305555556202307E-2</v>
      </c>
      <c r="H6689" s="31" t="str">
        <f t="shared" si="879"/>
        <v>ACCEPTABLE</v>
      </c>
      <c r="J6689" s="33">
        <v>44039.319444444445</v>
      </c>
      <c r="K6689" s="33">
        <v>44039.330555555556</v>
      </c>
      <c r="L6689" s="51">
        <f t="shared" si="876"/>
        <v>1.1111111110949423E-2</v>
      </c>
      <c r="M6689" s="31" t="str">
        <f t="shared" si="877"/>
        <v>TRUE</v>
      </c>
      <c r="N6689" s="31" t="s">
        <v>41</v>
      </c>
      <c r="O6689" s="29" t="s">
        <v>54</v>
      </c>
      <c r="P6689"/>
      <c r="Q6689"/>
      <c r="R6689"/>
      <c r="S6689"/>
      <c r="T6689"/>
      <c r="U6689"/>
      <c r="V6689"/>
      <c r="W6689"/>
    </row>
    <row r="6690" spans="1:23" ht="27" customHeight="1" thickBot="1" x14ac:dyDescent="0.3">
      <c r="A6690" s="98">
        <v>21644</v>
      </c>
      <c r="B6690" s="78">
        <v>7056</v>
      </c>
      <c r="C6690" s="79" t="s">
        <v>2372</v>
      </c>
      <c r="D6690" s="80">
        <v>44039.326388888891</v>
      </c>
      <c r="E6690" s="78" t="s">
        <v>39</v>
      </c>
      <c r="F6690" s="33">
        <v>44039.249305555553</v>
      </c>
      <c r="G6690" s="51">
        <f t="shared" si="878"/>
        <v>7.7083333337213844E-2</v>
      </c>
      <c r="H6690" s="31" t="str">
        <f t="shared" si="879"/>
        <v>ACCEPTABLE</v>
      </c>
      <c r="J6690" s="33">
        <v>44039.345833333333</v>
      </c>
      <c r="K6690" s="33">
        <v>44039.356944444444</v>
      </c>
      <c r="L6690" s="51">
        <f t="shared" si="876"/>
        <v>1.1111111110949423E-2</v>
      </c>
      <c r="M6690" s="31" t="str">
        <f t="shared" si="877"/>
        <v>TRUE</v>
      </c>
      <c r="N6690" s="31" t="s">
        <v>39</v>
      </c>
      <c r="O6690" s="29" t="s">
        <v>2872</v>
      </c>
      <c r="P6690"/>
      <c r="Q6690"/>
      <c r="R6690"/>
      <c r="S6690"/>
      <c r="T6690"/>
      <c r="U6690"/>
      <c r="V6690"/>
      <c r="W6690"/>
    </row>
    <row r="6691" spans="1:23" ht="27" customHeight="1" thickBot="1" x14ac:dyDescent="0.3">
      <c r="A6691" s="98">
        <v>21646</v>
      </c>
      <c r="B6691" s="78">
        <v>7059</v>
      </c>
      <c r="C6691" s="79" t="s">
        <v>2372</v>
      </c>
      <c r="D6691" s="80">
        <v>44039.694444444445</v>
      </c>
      <c r="E6691" s="78" t="s">
        <v>41</v>
      </c>
      <c r="F6691" s="33">
        <v>44039.557638888888</v>
      </c>
      <c r="G6691" s="51">
        <f t="shared" si="878"/>
        <v>0.1368055555576575</v>
      </c>
      <c r="H6691" s="31" t="str">
        <f t="shared" si="879"/>
        <v>ACCEPTABLE</v>
      </c>
      <c r="J6691" s="33">
        <v>44039.671527777777</v>
      </c>
      <c r="K6691" s="33">
        <v>44039.681944444441</v>
      </c>
      <c r="L6691" s="51">
        <f t="shared" si="876"/>
        <v>1.0416666664241347E-2</v>
      </c>
      <c r="M6691" s="31" t="str">
        <f t="shared" si="877"/>
        <v>TRUE</v>
      </c>
      <c r="N6691" s="31" t="s">
        <v>41</v>
      </c>
      <c r="O6691" s="29" t="s">
        <v>2873</v>
      </c>
      <c r="P6691"/>
      <c r="Q6691"/>
      <c r="R6691"/>
      <c r="S6691"/>
      <c r="T6691"/>
      <c r="U6691"/>
      <c r="V6691"/>
      <c r="W6691"/>
    </row>
    <row r="6692" spans="1:23" ht="27" customHeight="1" thickBot="1" x14ac:dyDescent="0.3">
      <c r="A6692" s="98">
        <v>21646</v>
      </c>
      <c r="B6692" s="78">
        <v>7060</v>
      </c>
      <c r="C6692" s="79" t="s">
        <v>2314</v>
      </c>
      <c r="D6692" s="80">
        <v>44039.71875</v>
      </c>
      <c r="E6692" s="78" t="s">
        <v>39</v>
      </c>
      <c r="F6692" s="33">
        <v>44039.557638888888</v>
      </c>
      <c r="G6692" s="51">
        <f t="shared" si="878"/>
        <v>0.16111111111240461</v>
      </c>
      <c r="H6692" s="31" t="str">
        <f t="shared" si="879"/>
        <v>ACCEPTABLE</v>
      </c>
      <c r="J6692" s="33">
        <v>44039.697916666664</v>
      </c>
      <c r="K6692" s="33">
        <v>44039.710416666669</v>
      </c>
      <c r="L6692" s="51">
        <f t="shared" si="876"/>
        <v>1.2500000004365575E-2</v>
      </c>
      <c r="M6692" s="31" t="str">
        <f t="shared" si="877"/>
        <v>TRUE</v>
      </c>
      <c r="N6692" s="31" t="s">
        <v>39</v>
      </c>
      <c r="O6692" s="29" t="s">
        <v>2873</v>
      </c>
      <c r="P6692"/>
      <c r="Q6692"/>
      <c r="R6692"/>
      <c r="S6692"/>
      <c r="T6692"/>
      <c r="U6692"/>
      <c r="V6692"/>
      <c r="W6692"/>
    </row>
    <row r="6693" spans="1:23" ht="27" customHeight="1" thickBot="1" x14ac:dyDescent="0.3">
      <c r="A6693" s="166">
        <v>21647</v>
      </c>
      <c r="B6693" s="137">
        <v>7061</v>
      </c>
      <c r="C6693" s="159" t="s">
        <v>1997</v>
      </c>
      <c r="D6693" s="167">
        <v>44040.798611111109</v>
      </c>
      <c r="E6693" s="137" t="s">
        <v>41</v>
      </c>
      <c r="F6693" s="33">
        <v>44040.731249999997</v>
      </c>
      <c r="G6693" s="51">
        <f t="shared" si="878"/>
        <v>6.7361111112404615E-2</v>
      </c>
      <c r="H6693" s="31" t="str">
        <f t="shared" si="879"/>
        <v>ACCEPTABLE</v>
      </c>
      <c r="J6693" s="33">
        <v>44040.804861111108</v>
      </c>
      <c r="K6693" s="33">
        <v>44040.814583333333</v>
      </c>
      <c r="L6693" s="51">
        <f t="shared" si="876"/>
        <v>9.7222222248092294E-3</v>
      </c>
      <c r="M6693" s="31" t="str">
        <f t="shared" si="877"/>
        <v>TRUE</v>
      </c>
      <c r="N6693" s="31" t="s">
        <v>41</v>
      </c>
      <c r="O6693" s="29" t="s">
        <v>2874</v>
      </c>
      <c r="P6693"/>
      <c r="Q6693"/>
      <c r="R6693"/>
      <c r="S6693"/>
      <c r="T6693"/>
      <c r="U6693"/>
      <c r="V6693"/>
      <c r="W6693"/>
    </row>
    <row r="6694" spans="1:23" ht="27" customHeight="1" thickBot="1" x14ac:dyDescent="0.3">
      <c r="A6694" s="166">
        <v>21648</v>
      </c>
      <c r="B6694" s="137">
        <v>7063</v>
      </c>
      <c r="C6694" s="159" t="s">
        <v>2875</v>
      </c>
      <c r="D6694" s="167">
        <v>44040.829861111109</v>
      </c>
      <c r="E6694" s="137" t="s">
        <v>2341</v>
      </c>
      <c r="F6694" s="33">
        <v>44040.731249999997</v>
      </c>
      <c r="G6694" s="51">
        <f t="shared" si="878"/>
        <v>9.8611111112404615E-2</v>
      </c>
      <c r="H6694" s="31" t="str">
        <f t="shared" si="879"/>
        <v>ACCEPTABLE</v>
      </c>
      <c r="J6694" s="33">
        <v>44040.828472222223</v>
      </c>
      <c r="K6694" s="33">
        <v>44040.836805555555</v>
      </c>
      <c r="L6694" s="51">
        <f t="shared" si="876"/>
        <v>8.333333331393078E-3</v>
      </c>
      <c r="M6694" s="31" t="str">
        <f t="shared" si="877"/>
        <v>TRUE</v>
      </c>
      <c r="N6694" s="31" t="s">
        <v>41</v>
      </c>
      <c r="O6694" s="29" t="s">
        <v>2876</v>
      </c>
      <c r="P6694"/>
      <c r="Q6694"/>
      <c r="R6694"/>
      <c r="S6694"/>
      <c r="T6694"/>
      <c r="U6694"/>
      <c r="V6694"/>
      <c r="W6694"/>
    </row>
    <row r="6695" spans="1:23" ht="27" customHeight="1" thickBot="1" x14ac:dyDescent="0.3">
      <c r="A6695" s="166">
        <v>21648</v>
      </c>
      <c r="B6695" s="137">
        <v>7064</v>
      </c>
      <c r="C6695" s="159" t="s">
        <v>2314</v>
      </c>
      <c r="D6695" s="167">
        <v>44040.854166666664</v>
      </c>
      <c r="E6695" s="137" t="s">
        <v>39</v>
      </c>
      <c r="F6695" s="33">
        <v>44040.731249999997</v>
      </c>
      <c r="G6695" s="51">
        <f t="shared" si="878"/>
        <v>0.12291666666715173</v>
      </c>
      <c r="H6695" s="31" t="str">
        <f t="shared" si="879"/>
        <v>ACCEPTABLE</v>
      </c>
      <c r="J6695" s="33">
        <v>44040.847916666666</v>
      </c>
      <c r="K6695" s="33">
        <v>44040.857638888891</v>
      </c>
      <c r="L6695" s="51">
        <f t="shared" si="876"/>
        <v>9.7222222248092294E-3</v>
      </c>
      <c r="M6695" s="31" t="str">
        <f t="shared" si="877"/>
        <v>TRUE</v>
      </c>
      <c r="N6695" s="31" t="s">
        <v>39</v>
      </c>
      <c r="O6695" s="29" t="s">
        <v>2877</v>
      </c>
      <c r="P6695"/>
      <c r="Q6695"/>
      <c r="R6695"/>
      <c r="S6695"/>
      <c r="T6695"/>
      <c r="U6695"/>
      <c r="V6695"/>
      <c r="W6695"/>
    </row>
    <row r="6696" spans="1:23" ht="27" customHeight="1" thickBot="1" x14ac:dyDescent="0.3">
      <c r="A6696" s="98">
        <v>21647</v>
      </c>
      <c r="B6696" s="78">
        <v>7065</v>
      </c>
      <c r="C6696" s="79" t="s">
        <v>51</v>
      </c>
      <c r="D6696" s="80">
        <v>44041.381944444445</v>
      </c>
      <c r="E6696" s="78" t="s">
        <v>41</v>
      </c>
      <c r="F6696" s="33">
        <v>44041.29791666667</v>
      </c>
      <c r="G6696" s="51">
        <f t="shared" si="878"/>
        <v>8.4027777775190771E-2</v>
      </c>
      <c r="H6696" s="31" t="str">
        <f t="shared" si="879"/>
        <v>ACCEPTABLE</v>
      </c>
      <c r="J6696" s="33">
        <v>44041.375694444447</v>
      </c>
      <c r="K6696" s="33">
        <v>44041.384722222225</v>
      </c>
      <c r="L6696" s="51">
        <f t="shared" si="876"/>
        <v>9.0277777781011537E-3</v>
      </c>
      <c r="M6696" s="31" t="str">
        <f t="shared" si="877"/>
        <v>TRUE</v>
      </c>
      <c r="N6696" s="31" t="s">
        <v>41</v>
      </c>
      <c r="O6696" s="29" t="s">
        <v>1799</v>
      </c>
      <c r="P6696"/>
      <c r="Q6696"/>
      <c r="R6696"/>
      <c r="S6696"/>
      <c r="T6696"/>
      <c r="U6696"/>
      <c r="V6696"/>
      <c r="W6696"/>
    </row>
    <row r="6697" spans="1:23" ht="27" customHeight="1" thickBot="1" x14ac:dyDescent="0.3">
      <c r="A6697" s="166">
        <v>21647</v>
      </c>
      <c r="B6697" s="137">
        <v>7066</v>
      </c>
      <c r="C6697" s="159" t="s">
        <v>1997</v>
      </c>
      <c r="D6697" s="167">
        <v>44041.409722222219</v>
      </c>
      <c r="E6697" s="137" t="s">
        <v>39</v>
      </c>
      <c r="F6697" s="33">
        <v>44041.29791666667</v>
      </c>
      <c r="G6697" s="51">
        <f t="shared" si="878"/>
        <v>0.11180555554892635</v>
      </c>
      <c r="H6697" s="31" t="str">
        <f t="shared" si="879"/>
        <v>ACCEPTABLE</v>
      </c>
      <c r="I6697" s="189" t="s">
        <v>2878</v>
      </c>
      <c r="J6697" s="33">
        <v>44041.425694444442</v>
      </c>
      <c r="K6697" s="33">
        <v>44041.436111111114</v>
      </c>
      <c r="L6697" s="51">
        <f t="shared" si="876"/>
        <v>1.0416666671517305E-2</v>
      </c>
      <c r="M6697" s="31" t="str">
        <f t="shared" si="877"/>
        <v>TRUE</v>
      </c>
      <c r="N6697" s="31" t="s">
        <v>39</v>
      </c>
      <c r="O6697" s="29" t="s">
        <v>2879</v>
      </c>
      <c r="P6697"/>
      <c r="Q6697"/>
      <c r="R6697"/>
      <c r="S6697"/>
      <c r="T6697"/>
      <c r="U6697"/>
      <c r="V6697"/>
      <c r="W6697"/>
    </row>
    <row r="6698" spans="1:23" ht="27" customHeight="1" thickBot="1" x14ac:dyDescent="0.3">
      <c r="A6698" s="166">
        <v>21650</v>
      </c>
      <c r="B6698" s="137">
        <v>7069</v>
      </c>
      <c r="C6698" s="159" t="s">
        <v>1997</v>
      </c>
      <c r="D6698" s="167">
        <v>44042.798611111109</v>
      </c>
      <c r="E6698" s="137" t="s">
        <v>41</v>
      </c>
      <c r="F6698" s="33">
        <v>44042.643055555556</v>
      </c>
      <c r="G6698" s="51">
        <f t="shared" si="878"/>
        <v>0.15555555555329192</v>
      </c>
      <c r="H6698" s="31" t="str">
        <f t="shared" si="879"/>
        <v>ACCEPTABLE</v>
      </c>
      <c r="J6698" s="33">
        <v>44042.786111111112</v>
      </c>
      <c r="K6698" s="33">
        <v>44042.793749999997</v>
      </c>
      <c r="L6698" s="51">
        <f t="shared" si="876"/>
        <v>7.6388888846850023E-3</v>
      </c>
      <c r="M6698" s="31" t="str">
        <f t="shared" si="877"/>
        <v>TRUE</v>
      </c>
      <c r="N6698" s="31" t="s">
        <v>41</v>
      </c>
      <c r="O6698" s="29" t="s">
        <v>1342</v>
      </c>
      <c r="P6698"/>
      <c r="Q6698"/>
      <c r="R6698"/>
      <c r="S6698"/>
      <c r="T6698"/>
      <c r="U6698"/>
      <c r="V6698"/>
      <c r="W6698"/>
    </row>
    <row r="6699" spans="1:23" ht="27" customHeight="1" thickBot="1" x14ac:dyDescent="0.3">
      <c r="A6699" s="166">
        <v>21650</v>
      </c>
      <c r="B6699" s="137">
        <v>7070</v>
      </c>
      <c r="C6699" s="159" t="s">
        <v>1663</v>
      </c>
      <c r="D6699" s="167">
        <v>44042.854166666664</v>
      </c>
      <c r="E6699" s="137" t="s">
        <v>39</v>
      </c>
      <c r="F6699" s="33">
        <v>44042.643055555556</v>
      </c>
      <c r="G6699" s="51">
        <f t="shared" si="878"/>
        <v>0.21111111110803904</v>
      </c>
      <c r="H6699" s="31" t="str">
        <f t="shared" si="879"/>
        <v>ACCEPTABLE</v>
      </c>
      <c r="J6699" s="33">
        <v>44042.819444444445</v>
      </c>
      <c r="K6699" s="33">
        <v>44042.828472222223</v>
      </c>
      <c r="L6699" s="51">
        <f t="shared" si="876"/>
        <v>9.0277777781011537E-3</v>
      </c>
      <c r="M6699" s="31" t="str">
        <f t="shared" si="877"/>
        <v>TRUE</v>
      </c>
      <c r="N6699" s="31" t="s">
        <v>39</v>
      </c>
      <c r="O6699" s="29" t="s">
        <v>181</v>
      </c>
      <c r="P6699"/>
      <c r="Q6699"/>
      <c r="R6699"/>
      <c r="S6699"/>
      <c r="T6699"/>
      <c r="U6699"/>
      <c r="V6699"/>
      <c r="W6699"/>
    </row>
    <row r="6700" spans="1:23" ht="27" customHeight="1" thickBot="1" x14ac:dyDescent="0.3">
      <c r="A6700" s="166">
        <v>21651</v>
      </c>
      <c r="B6700" s="137">
        <v>7071</v>
      </c>
      <c r="C6700" s="159" t="s">
        <v>2314</v>
      </c>
      <c r="D6700" s="167">
        <v>44043.111111111109</v>
      </c>
      <c r="E6700" s="137" t="s">
        <v>41</v>
      </c>
      <c r="F6700" s="33">
        <v>44042.643055555556</v>
      </c>
      <c r="G6700" s="51">
        <f t="shared" si="878"/>
        <v>0.46805555555329192</v>
      </c>
      <c r="H6700" s="31" t="str">
        <f t="shared" si="879"/>
        <v>ACCEPTABLE</v>
      </c>
      <c r="J6700" s="33">
        <v>44043.097222222219</v>
      </c>
      <c r="K6700" s="33">
        <v>44043.113888888889</v>
      </c>
      <c r="L6700" s="51">
        <f t="shared" si="876"/>
        <v>1.6666666670062114E-2</v>
      </c>
      <c r="M6700" s="31" t="str">
        <f t="shared" si="877"/>
        <v>TRUE</v>
      </c>
      <c r="N6700" s="31" t="s">
        <v>41</v>
      </c>
      <c r="O6700" s="29" t="s">
        <v>2880</v>
      </c>
      <c r="P6700"/>
      <c r="Q6700"/>
      <c r="R6700"/>
      <c r="S6700"/>
      <c r="T6700"/>
      <c r="U6700"/>
      <c r="V6700"/>
      <c r="W6700"/>
    </row>
    <row r="6701" spans="1:23" ht="27" customHeight="1" thickBot="1" x14ac:dyDescent="0.3">
      <c r="A6701" s="166">
        <v>21651</v>
      </c>
      <c r="B6701" s="137">
        <v>7072</v>
      </c>
      <c r="C6701" s="159" t="s">
        <v>98</v>
      </c>
      <c r="D6701" s="167">
        <v>44043.145833333336</v>
      </c>
      <c r="E6701" s="137" t="s">
        <v>39</v>
      </c>
      <c r="F6701" s="33">
        <v>44042.643055555556</v>
      </c>
      <c r="G6701" s="51">
        <f t="shared" ref="G6701:G6702" si="880">IF(D6701="","",D6701-F6701)</f>
        <v>0.50277777777955635</v>
      </c>
      <c r="H6701" s="31" t="str">
        <f t="shared" ref="H6701:H6702" si="881">IF(D6701-F6701&lt;0,"TOO LATE",IF(G6701="","",IF(OR(DAY(D6701-F6701)&gt;1,AND(HOUR(D6701-F6701)&gt;HOUR("0:59"),(SIGN(D6701-F6701)=1))),"ACCEPTABLE","TOO LATE")))</f>
        <v>ACCEPTABLE</v>
      </c>
      <c r="J6701" s="33">
        <v>44043.15</v>
      </c>
      <c r="K6701" s="33">
        <v>44043.15902777778</v>
      </c>
      <c r="L6701" s="51">
        <f t="shared" si="876"/>
        <v>9.0277777781011537E-3</v>
      </c>
      <c r="M6701" s="31" t="str">
        <f t="shared" si="877"/>
        <v>TRUE</v>
      </c>
      <c r="N6701" s="31" t="s">
        <v>39</v>
      </c>
      <c r="O6701" s="29" t="s">
        <v>44</v>
      </c>
      <c r="P6701"/>
      <c r="Q6701"/>
      <c r="R6701"/>
      <c r="S6701"/>
      <c r="T6701"/>
      <c r="U6701"/>
      <c r="V6701"/>
      <c r="W6701"/>
    </row>
    <row r="6702" spans="1:23" ht="27" customHeight="1" thickBot="1" x14ac:dyDescent="0.3">
      <c r="A6702" s="166">
        <v>21651</v>
      </c>
      <c r="B6702" s="137">
        <v>7073</v>
      </c>
      <c r="C6702" s="159" t="s">
        <v>98</v>
      </c>
      <c r="D6702" s="167">
        <v>44043.861111111109</v>
      </c>
      <c r="E6702" s="137" t="s">
        <v>41</v>
      </c>
      <c r="F6702" s="33">
        <v>44043.724999999999</v>
      </c>
      <c r="G6702" s="51">
        <f t="shared" si="880"/>
        <v>0.13611111111094942</v>
      </c>
      <c r="H6702" s="31" t="str">
        <f t="shared" si="881"/>
        <v>ACCEPTABLE</v>
      </c>
      <c r="J6702" s="33">
        <v>44043.859027777777</v>
      </c>
      <c r="K6702" s="33">
        <v>44043.867361111108</v>
      </c>
      <c r="L6702" s="51">
        <f t="shared" ref="L6702:L6743" si="882">IF(OR(K6702="",J6702=""), "Incomplete Data", K6702-J6702)</f>
        <v>8.333333331393078E-3</v>
      </c>
      <c r="M6702" s="31" t="str">
        <f t="shared" ref="M6702:M6743" si="883">_xlfn.IFS(OR(J6702=0,K6702=0,L6702=""), "Incomplete Data", OR(L6702&gt;$M$5,L6702&lt;-$M$5),"FALSE",  OR(L6702&lt;=$M$5,L6702&gt;-$M$5), "TRUE")</f>
        <v>TRUE</v>
      </c>
      <c r="N6702" s="31" t="s">
        <v>41</v>
      </c>
      <c r="O6702" s="29" t="s">
        <v>44</v>
      </c>
      <c r="P6702"/>
      <c r="Q6702"/>
      <c r="R6702"/>
      <c r="S6702"/>
      <c r="T6702"/>
      <c r="U6702"/>
      <c r="V6702"/>
      <c r="W6702"/>
    </row>
    <row r="6703" spans="1:23" ht="27" customHeight="1" thickBot="1" x14ac:dyDescent="0.3">
      <c r="A6703" s="166">
        <v>21651</v>
      </c>
      <c r="B6703" s="137">
        <v>7074</v>
      </c>
      <c r="C6703" s="159" t="s">
        <v>2314</v>
      </c>
      <c r="D6703" s="167">
        <v>44043.881944444445</v>
      </c>
      <c r="E6703" s="137" t="s">
        <v>39</v>
      </c>
      <c r="F6703" s="33">
        <v>44043.724999999999</v>
      </c>
      <c r="G6703" s="51">
        <f t="shared" ref="G6703:G6704" si="884">IF(D6703="","",D6703-F6703)</f>
        <v>0.15694444444670808</v>
      </c>
      <c r="H6703" s="31" t="str">
        <f t="shared" ref="H6703:H6704" si="885">IF(D6703-F6703&lt;0,"TOO LATE",IF(G6703="","",IF(OR(DAY(D6703-F6703)&gt;1,AND(HOUR(D6703-F6703)&gt;HOUR("0:59"),(SIGN(D6703-F6703)=1))),"ACCEPTABLE","TOO LATE")))</f>
        <v>ACCEPTABLE</v>
      </c>
      <c r="J6703" s="33">
        <v>44043.877083333333</v>
      </c>
      <c r="K6703" s="33">
        <v>44043.888194444444</v>
      </c>
      <c r="L6703" s="51">
        <f t="shared" si="882"/>
        <v>1.1111111110949423E-2</v>
      </c>
      <c r="M6703" s="31" t="str">
        <f t="shared" si="883"/>
        <v>TRUE</v>
      </c>
      <c r="N6703" s="31" t="s">
        <v>39</v>
      </c>
      <c r="O6703" s="29" t="s">
        <v>2881</v>
      </c>
      <c r="P6703"/>
      <c r="Q6703"/>
      <c r="R6703"/>
      <c r="S6703"/>
      <c r="T6703"/>
      <c r="U6703"/>
      <c r="V6703"/>
      <c r="W6703"/>
    </row>
    <row r="6704" spans="1:23" ht="27" customHeight="1" thickBot="1" x14ac:dyDescent="0.3">
      <c r="A6704" s="166">
        <v>21650</v>
      </c>
      <c r="B6704" s="137">
        <v>7075</v>
      </c>
      <c r="C6704" s="159" t="s">
        <v>68</v>
      </c>
      <c r="D6704" s="167">
        <v>44044.215277777781</v>
      </c>
      <c r="E6704" s="137" t="s">
        <v>41</v>
      </c>
      <c r="F6704" s="33">
        <v>44043.724999999999</v>
      </c>
      <c r="G6704" s="51">
        <f t="shared" si="884"/>
        <v>0.49027777778246673</v>
      </c>
      <c r="H6704" s="31" t="str">
        <f t="shared" si="885"/>
        <v>ACCEPTABLE</v>
      </c>
      <c r="J6704" s="33">
        <v>44044.219444444447</v>
      </c>
      <c r="K6704" s="33">
        <v>44044.228472222225</v>
      </c>
      <c r="L6704" s="51">
        <f t="shared" si="882"/>
        <v>9.0277777781011537E-3</v>
      </c>
      <c r="M6704" s="31" t="str">
        <f t="shared" si="883"/>
        <v>TRUE</v>
      </c>
      <c r="N6704" s="31" t="s">
        <v>41</v>
      </c>
      <c r="O6704" s="29" t="s">
        <v>2882</v>
      </c>
      <c r="P6704"/>
      <c r="Q6704"/>
      <c r="R6704"/>
      <c r="S6704"/>
      <c r="T6704"/>
      <c r="U6704"/>
      <c r="V6704"/>
      <c r="W6704"/>
    </row>
    <row r="6705" spans="1:23" ht="27" customHeight="1" thickBot="1" x14ac:dyDescent="0.3">
      <c r="A6705" s="166">
        <v>21650</v>
      </c>
      <c r="B6705" s="137">
        <v>7076</v>
      </c>
      <c r="C6705" s="159" t="s">
        <v>1997</v>
      </c>
      <c r="D6705" s="167">
        <v>44044.243055555555</v>
      </c>
      <c r="E6705" s="137" t="s">
        <v>39</v>
      </c>
      <c r="F6705" s="33">
        <v>44043.724999999999</v>
      </c>
      <c r="G6705" s="51">
        <f t="shared" ref="G6705:G6743" si="886">IF(D6705="","",D6705-F6705)</f>
        <v>0.51805555555620231</v>
      </c>
      <c r="H6705" s="31" t="str">
        <f t="shared" ref="H6705:H6743" si="887">IF(D6705-F6705&lt;0,"TOO LATE",IF(G6705="","",IF(OR(DAY(D6705-F6705)&gt;1,AND(HOUR(D6705-F6705)&gt;HOUR("0:59"),(SIGN(D6705-F6705)=1))),"ACCEPTABLE","TOO LATE")))</f>
        <v>ACCEPTABLE</v>
      </c>
      <c r="J6705" s="33">
        <v>44044.245138888888</v>
      </c>
      <c r="K6705" s="33">
        <v>44044.254861111112</v>
      </c>
      <c r="L6705" s="51">
        <f t="shared" si="882"/>
        <v>9.7222222248092294E-3</v>
      </c>
      <c r="M6705" s="31" t="str">
        <f t="shared" si="883"/>
        <v>TRUE</v>
      </c>
      <c r="N6705" s="31" t="s">
        <v>39</v>
      </c>
      <c r="O6705" s="29" t="s">
        <v>2883</v>
      </c>
      <c r="P6705"/>
      <c r="Q6705"/>
      <c r="R6705"/>
      <c r="S6705"/>
      <c r="T6705"/>
      <c r="U6705"/>
      <c r="V6705"/>
      <c r="W6705"/>
    </row>
    <row r="6706" spans="1:23" ht="27" customHeight="1" thickBot="1" x14ac:dyDescent="0.3">
      <c r="A6706" s="166">
        <v>21652</v>
      </c>
      <c r="B6706" s="137">
        <v>7077</v>
      </c>
      <c r="C6706" s="159" t="s">
        <v>2314</v>
      </c>
      <c r="D6706" s="167">
        <v>44044.420138888891</v>
      </c>
      <c r="E6706" s="137" t="s">
        <v>41</v>
      </c>
      <c r="F6706" s="33">
        <v>44044.306944444441</v>
      </c>
      <c r="G6706" s="51">
        <f t="shared" si="886"/>
        <v>0.11319444444961846</v>
      </c>
      <c r="H6706" s="31" t="str">
        <f t="shared" si="887"/>
        <v>ACCEPTABLE</v>
      </c>
      <c r="J6706" s="33">
        <v>44044.404861111114</v>
      </c>
      <c r="K6706" s="33">
        <v>44044.416666666664</v>
      </c>
      <c r="L6706" s="51">
        <f t="shared" si="882"/>
        <v>1.1805555550381541E-2</v>
      </c>
      <c r="M6706" s="31" t="str">
        <f t="shared" si="883"/>
        <v>TRUE</v>
      </c>
      <c r="N6706" s="31" t="s">
        <v>41</v>
      </c>
      <c r="O6706" s="29" t="s">
        <v>163</v>
      </c>
      <c r="P6706"/>
      <c r="Q6706"/>
      <c r="R6706"/>
      <c r="S6706"/>
      <c r="T6706"/>
      <c r="U6706"/>
      <c r="V6706"/>
      <c r="W6706"/>
    </row>
    <row r="6707" spans="1:23" ht="27" customHeight="1" thickBot="1" x14ac:dyDescent="0.3">
      <c r="A6707" s="166">
        <v>21652</v>
      </c>
      <c r="B6707" s="137">
        <v>7078</v>
      </c>
      <c r="C6707" s="159" t="s">
        <v>98</v>
      </c>
      <c r="D6707" s="167">
        <v>44044.451388888891</v>
      </c>
      <c r="E6707" s="137" t="s">
        <v>39</v>
      </c>
      <c r="F6707" s="33">
        <v>44044.306944444441</v>
      </c>
      <c r="G6707" s="51">
        <f t="shared" si="886"/>
        <v>0.14444444444961846</v>
      </c>
      <c r="H6707" s="31" t="str">
        <f t="shared" si="887"/>
        <v>ACCEPTABLE</v>
      </c>
      <c r="J6707" s="33">
        <v>44044.456250000003</v>
      </c>
      <c r="K6707" s="33">
        <v>44044.465277777781</v>
      </c>
      <c r="L6707" s="51">
        <f t="shared" si="882"/>
        <v>9.0277777781011537E-3</v>
      </c>
      <c r="M6707" s="31" t="str">
        <f t="shared" si="883"/>
        <v>TRUE</v>
      </c>
      <c r="N6707" s="31" t="s">
        <v>39</v>
      </c>
      <c r="O6707" s="29" t="s">
        <v>54</v>
      </c>
      <c r="P6707"/>
      <c r="Q6707"/>
      <c r="R6707"/>
      <c r="S6707"/>
      <c r="T6707"/>
      <c r="U6707"/>
      <c r="V6707"/>
      <c r="W6707"/>
    </row>
    <row r="6708" spans="1:23" ht="27" customHeight="1" thickBot="1" x14ac:dyDescent="0.3">
      <c r="A6708" s="166">
        <v>21653</v>
      </c>
      <c r="B6708" s="137">
        <v>7081</v>
      </c>
      <c r="C6708" s="159" t="s">
        <v>2372</v>
      </c>
      <c r="D6708" s="167">
        <v>44045.152777777781</v>
      </c>
      <c r="E6708" s="137" t="s">
        <v>41</v>
      </c>
      <c r="F6708" s="33">
        <v>44044.667361111111</v>
      </c>
      <c r="G6708" s="51">
        <f t="shared" si="886"/>
        <v>0.48541666667006211</v>
      </c>
      <c r="H6708" s="31" t="str">
        <f t="shared" si="887"/>
        <v>ACCEPTABLE</v>
      </c>
      <c r="J6708" s="33">
        <v>44045.138194444444</v>
      </c>
      <c r="K6708" s="33">
        <v>44045.148611111108</v>
      </c>
      <c r="L6708" s="51">
        <f t="shared" si="882"/>
        <v>1.0416666664241347E-2</v>
      </c>
      <c r="M6708" s="31" t="str">
        <f t="shared" si="883"/>
        <v>TRUE</v>
      </c>
      <c r="N6708" s="31" t="s">
        <v>41</v>
      </c>
      <c r="O6708" s="29" t="s">
        <v>2862</v>
      </c>
      <c r="P6708"/>
      <c r="Q6708"/>
      <c r="R6708"/>
      <c r="S6708"/>
      <c r="T6708"/>
      <c r="U6708"/>
      <c r="V6708"/>
      <c r="W6708"/>
    </row>
    <row r="6709" spans="1:23" ht="27" customHeight="1" thickBot="1" x14ac:dyDescent="0.3">
      <c r="A6709" s="166">
        <v>21653</v>
      </c>
      <c r="B6709" s="137">
        <v>7082</v>
      </c>
      <c r="C6709" s="159" t="s">
        <v>98</v>
      </c>
      <c r="D6709" s="167">
        <v>44045.1875</v>
      </c>
      <c r="E6709" s="137" t="s">
        <v>39</v>
      </c>
      <c r="F6709" s="33">
        <v>44044.667361111111</v>
      </c>
      <c r="G6709" s="51">
        <f t="shared" si="886"/>
        <v>0.52013888888905058</v>
      </c>
      <c r="H6709" s="31" t="str">
        <f t="shared" si="887"/>
        <v>ACCEPTABLE</v>
      </c>
      <c r="J6709" s="33">
        <v>44045.206944444442</v>
      </c>
      <c r="K6709" s="33">
        <v>44045.218055555553</v>
      </c>
      <c r="L6709" s="51">
        <f t="shared" si="882"/>
        <v>1.1111111110949423E-2</v>
      </c>
      <c r="M6709" s="31" t="str">
        <f t="shared" si="883"/>
        <v>TRUE</v>
      </c>
      <c r="N6709" s="31" t="s">
        <v>39</v>
      </c>
      <c r="O6709" s="29" t="s">
        <v>166</v>
      </c>
      <c r="P6709"/>
      <c r="Q6709"/>
      <c r="R6709"/>
      <c r="S6709"/>
      <c r="T6709"/>
      <c r="U6709"/>
      <c r="V6709"/>
      <c r="W6709"/>
    </row>
    <row r="6710" spans="1:23" ht="27" customHeight="1" thickBot="1" x14ac:dyDescent="0.3">
      <c r="A6710" s="166">
        <v>21653</v>
      </c>
      <c r="B6710" s="137">
        <v>7083</v>
      </c>
      <c r="C6710" s="159" t="s">
        <v>98</v>
      </c>
      <c r="D6710" s="167">
        <v>44045.489583333336</v>
      </c>
      <c r="E6710" s="137" t="s">
        <v>41</v>
      </c>
      <c r="F6710" s="33">
        <v>44045.477083333331</v>
      </c>
      <c r="G6710" s="51">
        <f t="shared" si="886"/>
        <v>1.2500000004365575E-2</v>
      </c>
      <c r="H6710" s="31" t="str">
        <f t="shared" si="887"/>
        <v>TOO LATE</v>
      </c>
      <c r="J6710" s="33">
        <v>44045.484722222223</v>
      </c>
      <c r="K6710" s="33">
        <v>44045.493750000001</v>
      </c>
      <c r="L6710" s="51">
        <f t="shared" si="882"/>
        <v>9.0277777781011537E-3</v>
      </c>
      <c r="M6710" s="31" t="str">
        <f t="shared" si="883"/>
        <v>TRUE</v>
      </c>
      <c r="N6710" s="31" t="s">
        <v>41</v>
      </c>
      <c r="O6710" s="29" t="s">
        <v>44</v>
      </c>
      <c r="P6710"/>
      <c r="Q6710"/>
      <c r="R6710"/>
      <c r="S6710"/>
      <c r="T6710"/>
      <c r="U6710"/>
      <c r="V6710"/>
      <c r="W6710"/>
    </row>
    <row r="6711" spans="1:23" ht="27" customHeight="1" thickBot="1" x14ac:dyDescent="0.3">
      <c r="A6711" s="166">
        <v>21653</v>
      </c>
      <c r="B6711" s="137">
        <v>7084</v>
      </c>
      <c r="C6711" s="159" t="s">
        <v>2372</v>
      </c>
      <c r="D6711" s="167">
        <v>44045.517361111109</v>
      </c>
      <c r="E6711" s="137" t="s">
        <v>39</v>
      </c>
      <c r="F6711" s="33">
        <v>44045.477083333331</v>
      </c>
      <c r="G6711" s="51">
        <f t="shared" si="886"/>
        <v>4.0277777778101154E-2</v>
      </c>
      <c r="H6711" s="31" t="str">
        <f t="shared" si="887"/>
        <v>TOO LATE</v>
      </c>
      <c r="J6711" s="33">
        <v>44045.5</v>
      </c>
      <c r="K6711" s="33">
        <v>44045.510416666664</v>
      </c>
      <c r="L6711" s="51">
        <f t="shared" si="882"/>
        <v>1.0416666664241347E-2</v>
      </c>
      <c r="M6711" s="31" t="str">
        <f t="shared" si="883"/>
        <v>TRUE</v>
      </c>
      <c r="N6711" s="31" t="s">
        <v>39</v>
      </c>
      <c r="O6711" s="29" t="s">
        <v>2862</v>
      </c>
      <c r="P6711"/>
      <c r="Q6711"/>
      <c r="R6711"/>
      <c r="S6711"/>
      <c r="T6711"/>
      <c r="U6711"/>
      <c r="V6711"/>
      <c r="W6711"/>
    </row>
    <row r="6712" spans="1:23" ht="27" customHeight="1" thickBot="1" x14ac:dyDescent="0.3">
      <c r="A6712" s="166">
        <v>21654</v>
      </c>
      <c r="B6712" s="137">
        <v>7085</v>
      </c>
      <c r="C6712" s="159" t="s">
        <v>2372</v>
      </c>
      <c r="D6712" s="167">
        <v>44045.934027777781</v>
      </c>
      <c r="E6712" s="137" t="s">
        <v>41</v>
      </c>
      <c r="F6712" s="33">
        <v>44045.772222222222</v>
      </c>
      <c r="G6712" s="51">
        <f t="shared" si="886"/>
        <v>0.16180555555911269</v>
      </c>
      <c r="H6712" s="31" t="str">
        <f t="shared" si="887"/>
        <v>ACCEPTABLE</v>
      </c>
      <c r="J6712" s="33">
        <v>44045.946527777778</v>
      </c>
      <c r="K6712" s="33">
        <v>44045.955555555556</v>
      </c>
      <c r="L6712" s="51">
        <f t="shared" si="882"/>
        <v>9.0277777781011537E-3</v>
      </c>
      <c r="M6712" s="31" t="str">
        <f t="shared" si="883"/>
        <v>TRUE</v>
      </c>
      <c r="N6712" s="31" t="s">
        <v>41</v>
      </c>
      <c r="O6712" s="29" t="s">
        <v>2884</v>
      </c>
      <c r="P6712"/>
      <c r="Q6712"/>
      <c r="R6712"/>
      <c r="S6712"/>
      <c r="T6712"/>
      <c r="U6712"/>
      <c r="V6712"/>
      <c r="W6712"/>
    </row>
    <row r="6713" spans="1:23" ht="27" customHeight="1" thickBot="1" x14ac:dyDescent="0.3">
      <c r="A6713" s="166">
        <v>21654</v>
      </c>
      <c r="B6713" s="137">
        <v>7086</v>
      </c>
      <c r="C6713" s="159" t="s">
        <v>2372</v>
      </c>
      <c r="D6713" s="167">
        <v>44045.954861111109</v>
      </c>
      <c r="E6713" s="137" t="s">
        <v>39</v>
      </c>
      <c r="F6713" s="33">
        <v>44045.772222222222</v>
      </c>
      <c r="G6713" s="51">
        <f t="shared" si="886"/>
        <v>0.18263888888759539</v>
      </c>
      <c r="H6713" s="31" t="str">
        <f t="shared" si="887"/>
        <v>ACCEPTABLE</v>
      </c>
      <c r="J6713" s="33">
        <v>44045.972222222219</v>
      </c>
      <c r="K6713" s="33">
        <v>44045.98541666667</v>
      </c>
      <c r="L6713" s="51">
        <f t="shared" si="882"/>
        <v>1.319444445107365E-2</v>
      </c>
      <c r="M6713" s="31" t="str">
        <f t="shared" si="883"/>
        <v>TRUE</v>
      </c>
      <c r="N6713" s="31" t="s">
        <v>39</v>
      </c>
      <c r="O6713" s="29" t="s">
        <v>2884</v>
      </c>
      <c r="P6713"/>
      <c r="Q6713"/>
      <c r="R6713"/>
      <c r="S6713"/>
      <c r="T6713"/>
      <c r="U6713"/>
      <c r="V6713"/>
      <c r="W6713"/>
    </row>
    <row r="6714" spans="1:23" ht="27" customHeight="1" thickBot="1" x14ac:dyDescent="0.3">
      <c r="A6714" s="166">
        <v>21655</v>
      </c>
      <c r="B6714" s="137">
        <v>7087</v>
      </c>
      <c r="C6714" s="159" t="s">
        <v>2372</v>
      </c>
      <c r="D6714" s="167">
        <v>44046.020833333336</v>
      </c>
      <c r="E6714" s="137" t="s">
        <v>41</v>
      </c>
      <c r="F6714" s="33">
        <v>44045.772222222222</v>
      </c>
      <c r="G6714" s="51">
        <f t="shared" si="886"/>
        <v>0.24861111111385981</v>
      </c>
      <c r="H6714" s="31" t="str">
        <f t="shared" si="887"/>
        <v>ACCEPTABLE</v>
      </c>
      <c r="J6714" s="33">
        <v>44046.017361111109</v>
      </c>
      <c r="K6714" s="33">
        <v>44046.02847222222</v>
      </c>
      <c r="L6714" s="51">
        <f t="shared" si="882"/>
        <v>1.1111111110949423E-2</v>
      </c>
      <c r="M6714" s="31" t="str">
        <f t="shared" si="883"/>
        <v>TRUE</v>
      </c>
      <c r="N6714" s="31" t="s">
        <v>41</v>
      </c>
      <c r="O6714" s="29" t="s">
        <v>2885</v>
      </c>
      <c r="P6714"/>
      <c r="Q6714"/>
      <c r="R6714"/>
      <c r="S6714"/>
      <c r="T6714"/>
      <c r="U6714"/>
      <c r="V6714"/>
      <c r="W6714"/>
    </row>
    <row r="6715" spans="1:23" ht="27" customHeight="1" thickBot="1" x14ac:dyDescent="0.3">
      <c r="A6715" s="166">
        <v>21655</v>
      </c>
      <c r="B6715" s="137">
        <v>7088</v>
      </c>
      <c r="C6715" s="159" t="s">
        <v>98</v>
      </c>
      <c r="D6715" s="167">
        <v>44046.055555555555</v>
      </c>
      <c r="E6715" s="137" t="s">
        <v>39</v>
      </c>
      <c r="F6715" s="33">
        <v>44045.772222222222</v>
      </c>
      <c r="G6715" s="51">
        <f t="shared" si="886"/>
        <v>0.28333333333284827</v>
      </c>
      <c r="H6715" s="31" t="str">
        <f t="shared" si="887"/>
        <v>ACCEPTABLE</v>
      </c>
      <c r="J6715" s="33">
        <v>44046.064583333333</v>
      </c>
      <c r="K6715" s="33">
        <v>44046.073611111111</v>
      </c>
      <c r="L6715" s="51">
        <f t="shared" si="882"/>
        <v>9.0277777781011537E-3</v>
      </c>
      <c r="M6715" s="31" t="str">
        <f t="shared" si="883"/>
        <v>TRUE</v>
      </c>
      <c r="N6715" s="31" t="s">
        <v>39</v>
      </c>
      <c r="O6715" s="29" t="s">
        <v>44</v>
      </c>
      <c r="P6715"/>
      <c r="Q6715"/>
      <c r="R6715"/>
      <c r="S6715"/>
      <c r="T6715"/>
      <c r="U6715"/>
      <c r="V6715"/>
      <c r="W6715"/>
    </row>
    <row r="6716" spans="1:23" ht="27" customHeight="1" thickBot="1" x14ac:dyDescent="0.3">
      <c r="A6716" s="98">
        <v>21655</v>
      </c>
      <c r="B6716" s="78">
        <v>7089</v>
      </c>
      <c r="C6716" s="79" t="s">
        <v>98</v>
      </c>
      <c r="D6716" s="80">
        <v>44046.760416666664</v>
      </c>
      <c r="E6716" s="78" t="s">
        <v>41</v>
      </c>
      <c r="F6716" s="33">
        <v>44046.768055555556</v>
      </c>
      <c r="G6716" s="51">
        <f t="shared" si="886"/>
        <v>-7.6388888919609599E-3</v>
      </c>
      <c r="H6716" s="31" t="str">
        <f t="shared" si="887"/>
        <v>TOO LATE</v>
      </c>
      <c r="J6716" s="33">
        <v>44046.893055555556</v>
      </c>
      <c r="K6716" s="33">
        <v>44046.902083333334</v>
      </c>
      <c r="L6716" s="51">
        <f t="shared" si="882"/>
        <v>9.0277777781011537E-3</v>
      </c>
      <c r="M6716" s="31" t="str">
        <f t="shared" si="883"/>
        <v>TRUE</v>
      </c>
      <c r="N6716" s="31" t="s">
        <v>41</v>
      </c>
      <c r="O6716" s="29" t="s">
        <v>44</v>
      </c>
      <c r="P6716"/>
      <c r="Q6716"/>
      <c r="R6716"/>
      <c r="S6716"/>
      <c r="T6716"/>
      <c r="U6716"/>
      <c r="V6716"/>
      <c r="W6716"/>
    </row>
    <row r="6717" spans="1:23" ht="27" customHeight="1" thickBot="1" x14ac:dyDescent="0.3">
      <c r="A6717" s="166">
        <v>21655</v>
      </c>
      <c r="B6717" s="137">
        <v>7090</v>
      </c>
      <c r="C6717" s="159" t="s">
        <v>2372</v>
      </c>
      <c r="D6717" s="167">
        <v>44046.78125</v>
      </c>
      <c r="E6717" s="137" t="s">
        <v>39</v>
      </c>
      <c r="F6717" s="33">
        <v>44046.768055555556</v>
      </c>
      <c r="G6717" s="51">
        <f t="shared" si="886"/>
        <v>1.3194444443797693E-2</v>
      </c>
      <c r="H6717" s="31" t="str">
        <f t="shared" si="887"/>
        <v>TOO LATE</v>
      </c>
      <c r="J6717" s="33">
        <v>44046.909722222219</v>
      </c>
      <c r="K6717" s="33">
        <v>44046.919444444444</v>
      </c>
      <c r="L6717" s="51">
        <f t="shared" si="882"/>
        <v>9.7222222248092294E-3</v>
      </c>
      <c r="M6717" s="31" t="str">
        <f t="shared" si="883"/>
        <v>TRUE</v>
      </c>
      <c r="N6717" s="31" t="s">
        <v>39</v>
      </c>
      <c r="O6717" s="29" t="s">
        <v>2885</v>
      </c>
      <c r="P6717"/>
      <c r="Q6717"/>
      <c r="R6717"/>
      <c r="S6717"/>
      <c r="T6717"/>
      <c r="U6717"/>
      <c r="V6717"/>
      <c r="W6717"/>
    </row>
    <row r="6718" spans="1:23" ht="27" customHeight="1" thickBot="1" x14ac:dyDescent="0.3">
      <c r="A6718" s="98">
        <v>21656</v>
      </c>
      <c r="B6718" s="78">
        <v>7094</v>
      </c>
      <c r="C6718" s="79" t="s">
        <v>98</v>
      </c>
      <c r="D6718" s="80">
        <v>44049.305555555555</v>
      </c>
      <c r="E6718" s="78" t="s">
        <v>39</v>
      </c>
      <c r="F6718" s="33">
        <v>44049.286805555559</v>
      </c>
      <c r="G6718" s="51">
        <f t="shared" si="886"/>
        <v>1.8749999995634425E-2</v>
      </c>
      <c r="H6718" s="31" t="str">
        <f t="shared" si="887"/>
        <v>TOO LATE</v>
      </c>
      <c r="J6718" s="33">
        <v>44049.293055555558</v>
      </c>
      <c r="K6718" s="33">
        <v>44049.302083333336</v>
      </c>
      <c r="L6718" s="51">
        <f t="shared" si="882"/>
        <v>9.0277777781011537E-3</v>
      </c>
      <c r="M6718" s="31" t="str">
        <f t="shared" si="883"/>
        <v>TRUE</v>
      </c>
      <c r="N6718" s="31" t="s">
        <v>39</v>
      </c>
      <c r="O6718" s="29" t="s">
        <v>54</v>
      </c>
      <c r="P6718"/>
      <c r="Q6718"/>
      <c r="R6718"/>
      <c r="S6718"/>
      <c r="T6718"/>
      <c r="U6718"/>
      <c r="V6718"/>
      <c r="W6718"/>
    </row>
    <row r="6719" spans="1:23" ht="27" customHeight="1" thickBot="1" x14ac:dyDescent="0.3">
      <c r="A6719" s="98">
        <v>21657</v>
      </c>
      <c r="B6719" s="78">
        <v>7095</v>
      </c>
      <c r="C6719" s="79" t="s">
        <v>1997</v>
      </c>
      <c r="D6719" s="80">
        <v>44049.736111111109</v>
      </c>
      <c r="E6719" s="78" t="s">
        <v>41</v>
      </c>
      <c r="F6719" s="33">
        <v>44049.621527777781</v>
      </c>
      <c r="G6719" s="51">
        <f t="shared" si="886"/>
        <v>0.11458333332848269</v>
      </c>
      <c r="H6719" s="31" t="str">
        <f t="shared" si="887"/>
        <v>ACCEPTABLE</v>
      </c>
      <c r="J6719" s="33">
        <v>44049.728472222225</v>
      </c>
      <c r="K6719" s="33">
        <v>44049.742361111108</v>
      </c>
      <c r="L6719" s="51">
        <f t="shared" si="882"/>
        <v>1.3888888883229811E-2</v>
      </c>
      <c r="M6719" s="31" t="str">
        <f t="shared" si="883"/>
        <v>TRUE</v>
      </c>
      <c r="N6719" s="31" t="s">
        <v>41</v>
      </c>
      <c r="O6719" s="29" t="s">
        <v>2886</v>
      </c>
      <c r="P6719"/>
      <c r="Q6719"/>
      <c r="R6719"/>
      <c r="S6719"/>
      <c r="T6719"/>
      <c r="U6719"/>
      <c r="V6719"/>
      <c r="W6719"/>
    </row>
    <row r="6720" spans="1:23" ht="27" customHeight="1" thickBot="1" x14ac:dyDescent="0.3">
      <c r="A6720" s="98">
        <v>21657</v>
      </c>
      <c r="B6720" s="78">
        <v>7096</v>
      </c>
      <c r="C6720" s="79" t="s">
        <v>68</v>
      </c>
      <c r="D6720" s="80">
        <v>44049.770833333336</v>
      </c>
      <c r="E6720" s="78" t="s">
        <v>39</v>
      </c>
      <c r="F6720" s="33">
        <v>44049.621527777781</v>
      </c>
      <c r="G6720" s="51">
        <f t="shared" si="886"/>
        <v>0.14930555555474712</v>
      </c>
      <c r="H6720" s="31" t="str">
        <f t="shared" si="887"/>
        <v>ACCEPTABLE</v>
      </c>
      <c r="J6720" s="33">
        <v>44049.770833333336</v>
      </c>
      <c r="K6720" s="33">
        <v>44049.779166666667</v>
      </c>
      <c r="L6720" s="51">
        <f t="shared" si="882"/>
        <v>8.333333331393078E-3</v>
      </c>
      <c r="M6720" s="31" t="str">
        <f t="shared" si="883"/>
        <v>TRUE</v>
      </c>
      <c r="N6720" s="31" t="s">
        <v>39</v>
      </c>
      <c r="O6720" s="29" t="s">
        <v>2887</v>
      </c>
      <c r="P6720"/>
      <c r="Q6720"/>
      <c r="R6720"/>
      <c r="S6720"/>
      <c r="T6720"/>
      <c r="U6720"/>
      <c r="V6720"/>
      <c r="W6720"/>
    </row>
    <row r="6721" spans="1:23" ht="27" customHeight="1" thickBot="1" x14ac:dyDescent="0.3">
      <c r="A6721" s="166">
        <v>21658</v>
      </c>
      <c r="B6721" s="137">
        <v>7097</v>
      </c>
      <c r="C6721" s="159" t="s">
        <v>2314</v>
      </c>
      <c r="D6721" s="167">
        <v>44049.819444444445</v>
      </c>
      <c r="E6721" s="137" t="s">
        <v>41</v>
      </c>
      <c r="F6721" s="33">
        <v>44049.621527777781</v>
      </c>
      <c r="G6721" s="51">
        <f t="shared" si="886"/>
        <v>0.19791666666424135</v>
      </c>
      <c r="H6721" s="31" t="str">
        <f t="shared" si="887"/>
        <v>ACCEPTABLE</v>
      </c>
      <c r="J6721" s="33">
        <v>44049.834722222222</v>
      </c>
      <c r="K6721" s="33">
        <v>44049.847222222219</v>
      </c>
      <c r="L6721" s="51">
        <f t="shared" si="882"/>
        <v>1.2499999997089617E-2</v>
      </c>
      <c r="M6721" s="31" t="str">
        <f t="shared" si="883"/>
        <v>TRUE</v>
      </c>
      <c r="N6721" s="31" t="s">
        <v>41</v>
      </c>
      <c r="O6721" s="29" t="s">
        <v>1472</v>
      </c>
      <c r="P6721"/>
      <c r="Q6721"/>
      <c r="R6721"/>
      <c r="S6721"/>
      <c r="T6721"/>
      <c r="U6721"/>
      <c r="V6721"/>
      <c r="W6721"/>
    </row>
    <row r="6722" spans="1:23" ht="27" customHeight="1" thickBot="1" x14ac:dyDescent="0.3">
      <c r="A6722" s="166">
        <v>21658</v>
      </c>
      <c r="B6722" s="137">
        <v>7098</v>
      </c>
      <c r="C6722" s="159" t="s">
        <v>2314</v>
      </c>
      <c r="D6722" s="167">
        <v>44049.84375</v>
      </c>
      <c r="E6722" s="137" t="s">
        <v>39</v>
      </c>
      <c r="F6722" s="33">
        <v>44049.621527777781</v>
      </c>
      <c r="G6722" s="51">
        <f t="shared" si="886"/>
        <v>0.22222222221898846</v>
      </c>
      <c r="H6722" s="31" t="str">
        <f t="shared" si="887"/>
        <v>ACCEPTABLE</v>
      </c>
      <c r="J6722" s="33">
        <v>44049.865277777775</v>
      </c>
      <c r="K6722" s="33">
        <v>44049.875</v>
      </c>
      <c r="L6722" s="51">
        <f t="shared" si="882"/>
        <v>9.7222222248092294E-3</v>
      </c>
      <c r="M6722" s="31" t="str">
        <f t="shared" si="883"/>
        <v>TRUE</v>
      </c>
      <c r="N6722" s="31" t="s">
        <v>39</v>
      </c>
      <c r="O6722" s="29" t="s">
        <v>2072</v>
      </c>
      <c r="P6722"/>
      <c r="Q6722"/>
      <c r="R6722"/>
      <c r="S6722"/>
      <c r="T6722"/>
      <c r="U6722"/>
      <c r="V6722"/>
      <c r="W6722"/>
    </row>
    <row r="6723" spans="1:23" ht="27" customHeight="1" thickBot="1" x14ac:dyDescent="0.3">
      <c r="A6723" s="166">
        <v>21656</v>
      </c>
      <c r="B6723" s="137">
        <v>7099</v>
      </c>
      <c r="C6723" s="159" t="s">
        <v>98</v>
      </c>
      <c r="D6723" s="167">
        <v>44050.069444444445</v>
      </c>
      <c r="E6723" s="137" t="s">
        <v>41</v>
      </c>
      <c r="F6723" s="33">
        <v>44049.621527777781</v>
      </c>
      <c r="G6723" s="51">
        <f t="shared" si="886"/>
        <v>0.44791666666424135</v>
      </c>
      <c r="H6723" s="31" t="str">
        <f t="shared" si="887"/>
        <v>ACCEPTABLE</v>
      </c>
      <c r="J6723" s="33">
        <v>44050.152777777781</v>
      </c>
      <c r="K6723" s="33">
        <v>44050.161111111112</v>
      </c>
      <c r="L6723" s="51">
        <f t="shared" si="882"/>
        <v>8.333333331393078E-3</v>
      </c>
      <c r="M6723" s="31" t="str">
        <f t="shared" si="883"/>
        <v>TRUE</v>
      </c>
      <c r="N6723" s="31" t="s">
        <v>41</v>
      </c>
      <c r="O6723" s="29" t="s">
        <v>44</v>
      </c>
      <c r="P6723"/>
      <c r="Q6723"/>
      <c r="R6723"/>
      <c r="S6723"/>
      <c r="T6723"/>
      <c r="U6723"/>
      <c r="V6723"/>
      <c r="W6723"/>
    </row>
    <row r="6724" spans="1:23" ht="27" customHeight="1" thickBot="1" x14ac:dyDescent="0.3">
      <c r="A6724" s="166">
        <v>21656</v>
      </c>
      <c r="B6724" s="137">
        <v>7100</v>
      </c>
      <c r="C6724" s="159" t="s">
        <v>2314</v>
      </c>
      <c r="D6724" s="167">
        <v>44050.097222222219</v>
      </c>
      <c r="E6724" s="137" t="s">
        <v>39</v>
      </c>
      <c r="F6724" s="33">
        <v>44049.621527777781</v>
      </c>
      <c r="G6724" s="51">
        <f t="shared" si="886"/>
        <v>0.47569444443797693</v>
      </c>
      <c r="H6724" s="31" t="str">
        <f t="shared" si="887"/>
        <v>ACCEPTABLE</v>
      </c>
      <c r="J6724" s="33">
        <v>44050.168055555558</v>
      </c>
      <c r="K6724" s="33">
        <v>44050.179166666669</v>
      </c>
      <c r="L6724" s="51">
        <f t="shared" si="882"/>
        <v>1.1111111110949423E-2</v>
      </c>
      <c r="M6724" s="31" t="str">
        <f t="shared" si="883"/>
        <v>TRUE</v>
      </c>
      <c r="N6724" s="31" t="s">
        <v>39</v>
      </c>
      <c r="O6724" s="29" t="s">
        <v>2888</v>
      </c>
      <c r="P6724"/>
      <c r="Q6724"/>
      <c r="R6724"/>
      <c r="S6724"/>
      <c r="T6724"/>
      <c r="U6724"/>
      <c r="V6724"/>
      <c r="W6724"/>
    </row>
    <row r="6725" spans="1:23" ht="27" customHeight="1" thickBot="1" x14ac:dyDescent="0.3">
      <c r="A6725" s="166">
        <v>21659</v>
      </c>
      <c r="B6725" s="137">
        <v>7101</v>
      </c>
      <c r="C6725" s="159" t="s">
        <v>2372</v>
      </c>
      <c r="D6725" s="167">
        <v>44050.152777777781</v>
      </c>
      <c r="E6725" s="137" t="s">
        <v>41</v>
      </c>
      <c r="F6725" s="33">
        <v>44049.621527777781</v>
      </c>
      <c r="G6725" s="51">
        <f t="shared" si="886"/>
        <v>0.53125</v>
      </c>
      <c r="H6725" s="31" t="str">
        <f t="shared" si="887"/>
        <v>ACCEPTABLE</v>
      </c>
      <c r="J6725" s="33">
        <v>44050.215277777781</v>
      </c>
      <c r="K6725" s="33">
        <v>44050.225694444445</v>
      </c>
      <c r="L6725" s="51">
        <f t="shared" si="882"/>
        <v>1.0416666664241347E-2</v>
      </c>
      <c r="M6725" s="31" t="str">
        <f t="shared" si="883"/>
        <v>TRUE</v>
      </c>
      <c r="N6725" s="31" t="s">
        <v>41</v>
      </c>
      <c r="O6725" s="29" t="s">
        <v>2881</v>
      </c>
      <c r="P6725"/>
      <c r="Q6725"/>
      <c r="R6725"/>
      <c r="S6725"/>
      <c r="T6725"/>
      <c r="U6725"/>
      <c r="V6725"/>
      <c r="W6725"/>
    </row>
    <row r="6726" spans="1:23" ht="27" customHeight="1" thickBot="1" x14ac:dyDescent="0.3">
      <c r="A6726" s="166">
        <v>21659</v>
      </c>
      <c r="B6726" s="137">
        <v>7102</v>
      </c>
      <c r="C6726" s="159" t="s">
        <v>43</v>
      </c>
      <c r="D6726" s="167">
        <v>44050.1875</v>
      </c>
      <c r="E6726" s="137" t="s">
        <v>39</v>
      </c>
      <c r="F6726" s="33">
        <v>44049.621527777781</v>
      </c>
      <c r="G6726" s="51">
        <f t="shared" si="886"/>
        <v>0.56597222221898846</v>
      </c>
      <c r="H6726" s="31" t="str">
        <f t="shared" si="887"/>
        <v>ACCEPTABLE</v>
      </c>
      <c r="J6726" s="33">
        <v>44050.255555555559</v>
      </c>
      <c r="K6726" s="33">
        <v>44050.263888888891</v>
      </c>
      <c r="L6726" s="51">
        <f t="shared" si="882"/>
        <v>8.333333331393078E-3</v>
      </c>
      <c r="M6726" s="31" t="str">
        <f t="shared" si="883"/>
        <v>TRUE</v>
      </c>
      <c r="N6726" s="31" t="s">
        <v>39</v>
      </c>
      <c r="O6726" s="29" t="s">
        <v>44</v>
      </c>
      <c r="P6726"/>
      <c r="Q6726"/>
      <c r="R6726"/>
      <c r="S6726"/>
      <c r="T6726"/>
      <c r="U6726"/>
      <c r="V6726"/>
      <c r="W6726"/>
    </row>
    <row r="6727" spans="1:23" ht="27" customHeight="1" thickBot="1" x14ac:dyDescent="0.3">
      <c r="A6727" s="166">
        <v>21659</v>
      </c>
      <c r="B6727" s="137">
        <v>7103</v>
      </c>
      <c r="C6727" s="159" t="s">
        <v>43</v>
      </c>
      <c r="D6727" s="167">
        <v>44050.885416666664</v>
      </c>
      <c r="E6727" s="137" t="s">
        <v>39</v>
      </c>
      <c r="F6727" s="33">
        <v>44050.864583333336</v>
      </c>
      <c r="G6727" s="51">
        <f t="shared" si="886"/>
        <v>2.0833333328482695E-2</v>
      </c>
      <c r="H6727" s="31" t="str">
        <f t="shared" si="887"/>
        <v>TOO LATE</v>
      </c>
      <c r="J6727" s="33">
        <v>44050.905555555553</v>
      </c>
      <c r="K6727" s="33">
        <v>44050.914583333331</v>
      </c>
      <c r="L6727" s="51">
        <f t="shared" si="882"/>
        <v>9.0277777781011537E-3</v>
      </c>
      <c r="M6727" s="31" t="str">
        <f t="shared" si="883"/>
        <v>TRUE</v>
      </c>
      <c r="N6727" s="31" t="s">
        <v>39</v>
      </c>
      <c r="O6727" s="29" t="s">
        <v>44</v>
      </c>
      <c r="P6727"/>
      <c r="Q6727"/>
      <c r="R6727"/>
      <c r="S6727"/>
      <c r="T6727"/>
      <c r="U6727"/>
      <c r="V6727"/>
      <c r="W6727"/>
    </row>
    <row r="6728" spans="1:23" ht="27" customHeight="1" thickBot="1" x14ac:dyDescent="0.3">
      <c r="A6728" s="166">
        <v>21660</v>
      </c>
      <c r="B6728" s="137">
        <v>7104</v>
      </c>
      <c r="C6728" s="159" t="s">
        <v>2372</v>
      </c>
      <c r="D6728" s="167">
        <v>44050.930555555555</v>
      </c>
      <c r="E6728" s="137" t="s">
        <v>41</v>
      </c>
      <c r="F6728" s="33">
        <v>44050.864583333336</v>
      </c>
      <c r="G6728" s="51">
        <f t="shared" si="886"/>
        <v>6.5972222218988463E-2</v>
      </c>
      <c r="H6728" s="31" t="str">
        <f t="shared" si="887"/>
        <v>ACCEPTABLE</v>
      </c>
      <c r="J6728" s="33">
        <v>44050.931944444441</v>
      </c>
      <c r="K6728" s="33">
        <v>44050.944444444445</v>
      </c>
      <c r="L6728" s="51">
        <f t="shared" si="882"/>
        <v>1.2500000004365575E-2</v>
      </c>
      <c r="M6728" s="31" t="str">
        <f t="shared" si="883"/>
        <v>TRUE</v>
      </c>
      <c r="N6728" s="31" t="s">
        <v>41</v>
      </c>
      <c r="O6728" s="29" t="s">
        <v>2889</v>
      </c>
      <c r="P6728"/>
      <c r="Q6728"/>
      <c r="R6728"/>
      <c r="S6728"/>
      <c r="T6728"/>
      <c r="U6728"/>
      <c r="V6728"/>
      <c r="W6728"/>
    </row>
    <row r="6729" spans="1:23" ht="27" customHeight="1" thickBot="1" x14ac:dyDescent="0.3">
      <c r="A6729" s="166">
        <v>21660</v>
      </c>
      <c r="B6729" s="137">
        <v>7105</v>
      </c>
      <c r="C6729" s="159" t="s">
        <v>43</v>
      </c>
      <c r="D6729" s="167">
        <v>44050.958333333336</v>
      </c>
      <c r="E6729" s="137" t="s">
        <v>39</v>
      </c>
      <c r="F6729" s="33">
        <v>44050.864583333336</v>
      </c>
      <c r="G6729" s="51">
        <f t="shared" si="886"/>
        <v>9.375E-2</v>
      </c>
      <c r="H6729" s="31" t="str">
        <f t="shared" si="887"/>
        <v>ACCEPTABLE</v>
      </c>
      <c r="J6729" s="33">
        <v>44050.970833333333</v>
      </c>
      <c r="K6729" s="33">
        <v>44050.979166666664</v>
      </c>
      <c r="L6729" s="51">
        <f t="shared" si="882"/>
        <v>8.333333331393078E-3</v>
      </c>
      <c r="M6729" s="31" t="str">
        <f t="shared" si="883"/>
        <v>TRUE</v>
      </c>
      <c r="N6729" s="31" t="s">
        <v>39</v>
      </c>
      <c r="O6729" s="29" t="s">
        <v>44</v>
      </c>
      <c r="P6729"/>
      <c r="Q6729"/>
      <c r="R6729"/>
      <c r="S6729"/>
      <c r="T6729"/>
      <c r="U6729"/>
      <c r="V6729"/>
      <c r="W6729"/>
    </row>
    <row r="6730" spans="1:23" ht="27" customHeight="1" thickBot="1" x14ac:dyDescent="0.3">
      <c r="A6730" s="166">
        <v>21660</v>
      </c>
      <c r="B6730" s="137">
        <v>7106</v>
      </c>
      <c r="C6730" s="159" t="s">
        <v>43</v>
      </c>
      <c r="D6730" s="167">
        <v>44051.479166666664</v>
      </c>
      <c r="E6730" s="137" t="s">
        <v>41</v>
      </c>
      <c r="F6730" s="33">
        <v>44051.453472222223</v>
      </c>
      <c r="G6730" s="51">
        <f t="shared" si="886"/>
        <v>2.569444444088731E-2</v>
      </c>
      <c r="H6730" s="31" t="str">
        <f t="shared" si="887"/>
        <v>TOO LATE</v>
      </c>
      <c r="J6730" s="33">
        <v>44051.488194444442</v>
      </c>
      <c r="K6730" s="33">
        <v>44051.498611111114</v>
      </c>
      <c r="L6730" s="51">
        <f t="shared" si="882"/>
        <v>1.0416666671517305E-2</v>
      </c>
      <c r="M6730" s="31" t="str">
        <f t="shared" si="883"/>
        <v>TRUE</v>
      </c>
      <c r="N6730" s="31" t="s">
        <v>41</v>
      </c>
      <c r="O6730" s="29" t="s">
        <v>2890</v>
      </c>
      <c r="P6730"/>
      <c r="Q6730"/>
      <c r="R6730"/>
      <c r="S6730"/>
      <c r="T6730"/>
      <c r="U6730"/>
      <c r="V6730"/>
      <c r="W6730"/>
    </row>
    <row r="6731" spans="1:23" ht="27" customHeight="1" thickBot="1" x14ac:dyDescent="0.3">
      <c r="A6731" s="166">
        <v>21657</v>
      </c>
      <c r="B6731" s="137">
        <v>7107</v>
      </c>
      <c r="C6731" s="159" t="s">
        <v>1663</v>
      </c>
      <c r="D6731" s="167">
        <v>44051.631944444445</v>
      </c>
      <c r="E6731" s="137" t="s">
        <v>41</v>
      </c>
      <c r="F6731" s="33">
        <v>44051.453472222223</v>
      </c>
      <c r="G6731" s="51">
        <f t="shared" si="886"/>
        <v>0.17847222222189885</v>
      </c>
      <c r="H6731" s="31" t="str">
        <f t="shared" si="887"/>
        <v>ACCEPTABLE</v>
      </c>
      <c r="J6731" s="33">
        <v>44051.629861111112</v>
      </c>
      <c r="K6731" s="33">
        <v>44051.638888888891</v>
      </c>
      <c r="L6731" s="51">
        <f t="shared" si="882"/>
        <v>9.0277777781011537E-3</v>
      </c>
      <c r="M6731" s="31" t="str">
        <f t="shared" si="883"/>
        <v>TRUE</v>
      </c>
      <c r="N6731" s="31" t="s">
        <v>41</v>
      </c>
      <c r="O6731" s="29" t="s">
        <v>2621</v>
      </c>
      <c r="P6731"/>
      <c r="Q6731"/>
      <c r="R6731"/>
      <c r="S6731"/>
      <c r="T6731"/>
      <c r="U6731"/>
      <c r="V6731"/>
      <c r="W6731"/>
    </row>
    <row r="6732" spans="1:23" ht="27" customHeight="1" thickBot="1" x14ac:dyDescent="0.3">
      <c r="A6732" s="98">
        <v>21657</v>
      </c>
      <c r="B6732" s="78">
        <v>7108</v>
      </c>
      <c r="C6732" s="79" t="s">
        <v>1997</v>
      </c>
      <c r="D6732" s="80">
        <v>44051.659722222219</v>
      </c>
      <c r="E6732" s="78" t="s">
        <v>39</v>
      </c>
      <c r="F6732" s="33">
        <v>44051.453472222223</v>
      </c>
      <c r="G6732" s="51">
        <f t="shared" si="886"/>
        <v>0.20624999999563443</v>
      </c>
      <c r="H6732" s="31" t="str">
        <f t="shared" si="887"/>
        <v>ACCEPTABLE</v>
      </c>
      <c r="J6732" s="33">
        <v>44051.654861111114</v>
      </c>
      <c r="K6732" s="33">
        <v>44051.665277777778</v>
      </c>
      <c r="L6732" s="51">
        <f t="shared" si="882"/>
        <v>1.0416666664241347E-2</v>
      </c>
      <c r="M6732" s="31" t="str">
        <f t="shared" si="883"/>
        <v>TRUE</v>
      </c>
      <c r="N6732" s="31" t="s">
        <v>39</v>
      </c>
      <c r="O6732" s="29" t="s">
        <v>2891</v>
      </c>
      <c r="P6732"/>
      <c r="Q6732"/>
      <c r="R6732"/>
      <c r="S6732"/>
      <c r="T6732"/>
      <c r="U6732"/>
      <c r="V6732"/>
      <c r="W6732"/>
    </row>
    <row r="6733" spans="1:23" ht="27" customHeight="1" thickBot="1" x14ac:dyDescent="0.3">
      <c r="A6733" s="98">
        <v>21659</v>
      </c>
      <c r="B6733" s="78">
        <v>7109</v>
      </c>
      <c r="C6733" s="79" t="s">
        <v>1642</v>
      </c>
      <c r="D6733" s="80">
        <v>44051.673611111109</v>
      </c>
      <c r="E6733" s="78" t="s">
        <v>41</v>
      </c>
      <c r="F6733" s="33">
        <v>44051.676388888889</v>
      </c>
      <c r="G6733" s="51">
        <f t="shared" si="886"/>
        <v>-2.7777777795563452E-3</v>
      </c>
      <c r="H6733" s="31" t="str">
        <f t="shared" si="887"/>
        <v>TOO LATE</v>
      </c>
      <c r="J6733" s="33">
        <v>44051.731249999997</v>
      </c>
      <c r="K6733" s="33">
        <v>44051.743055555555</v>
      </c>
      <c r="L6733" s="51">
        <f t="shared" si="882"/>
        <v>1.1805555557657499E-2</v>
      </c>
      <c r="M6733" s="31" t="str">
        <f t="shared" si="883"/>
        <v>TRUE</v>
      </c>
      <c r="N6733" s="31" t="s">
        <v>41</v>
      </c>
      <c r="O6733" s="29" t="s">
        <v>2892</v>
      </c>
      <c r="P6733"/>
      <c r="Q6733"/>
      <c r="R6733"/>
      <c r="S6733"/>
      <c r="T6733"/>
      <c r="U6733"/>
      <c r="V6733"/>
      <c r="W6733"/>
    </row>
    <row r="6734" spans="1:23" ht="27" customHeight="1" thickBot="1" x14ac:dyDescent="0.3">
      <c r="A6734" s="98">
        <v>21659</v>
      </c>
      <c r="B6734" s="78">
        <v>7110</v>
      </c>
      <c r="C6734" s="79" t="s">
        <v>2893</v>
      </c>
      <c r="D6734" s="80">
        <v>44051.6875</v>
      </c>
      <c r="E6734" s="78" t="s">
        <v>39</v>
      </c>
      <c r="F6734" s="33">
        <v>44051.676388888889</v>
      </c>
      <c r="G6734" s="51">
        <f t="shared" si="886"/>
        <v>1.1111111110949423E-2</v>
      </c>
      <c r="H6734" s="31" t="str">
        <f t="shared" si="887"/>
        <v>TOO LATE</v>
      </c>
      <c r="J6734" s="33">
        <v>44051.756944444445</v>
      </c>
      <c r="K6734" s="33">
        <v>44051.768055555556</v>
      </c>
      <c r="L6734" s="51">
        <f t="shared" si="882"/>
        <v>1.1111111110949423E-2</v>
      </c>
      <c r="M6734" s="31" t="str">
        <f t="shared" si="883"/>
        <v>TRUE</v>
      </c>
      <c r="N6734" s="31" t="s">
        <v>39</v>
      </c>
      <c r="O6734" s="29" t="s">
        <v>2894</v>
      </c>
      <c r="P6734"/>
      <c r="Q6734"/>
      <c r="R6734"/>
      <c r="S6734"/>
      <c r="T6734"/>
      <c r="U6734"/>
      <c r="V6734"/>
      <c r="W6734"/>
    </row>
    <row r="6735" spans="1:23" ht="27" customHeight="1" thickBot="1" x14ac:dyDescent="0.3">
      <c r="A6735" s="166">
        <v>21662</v>
      </c>
      <c r="B6735" s="137">
        <v>7115</v>
      </c>
      <c r="C6735" s="159" t="s">
        <v>98</v>
      </c>
      <c r="D6735" s="167">
        <v>44052.402777777781</v>
      </c>
      <c r="E6735" s="137" t="s">
        <v>41</v>
      </c>
      <c r="F6735" s="33">
        <v>44052.248611111114</v>
      </c>
      <c r="G6735" s="51">
        <f t="shared" si="886"/>
        <v>0.15416666666715173</v>
      </c>
      <c r="H6735" s="31" t="str">
        <f t="shared" si="887"/>
        <v>ACCEPTABLE</v>
      </c>
      <c r="J6735" s="33">
        <v>44052.404166666667</v>
      </c>
      <c r="K6735" s="33">
        <v>44052.413194444445</v>
      </c>
      <c r="L6735" s="51">
        <f t="shared" si="882"/>
        <v>9.0277777781011537E-3</v>
      </c>
      <c r="M6735" s="31" t="str">
        <f t="shared" si="883"/>
        <v>TRUE</v>
      </c>
      <c r="N6735" s="31" t="s">
        <v>41</v>
      </c>
      <c r="O6735" s="29" t="s">
        <v>44</v>
      </c>
      <c r="P6735"/>
      <c r="Q6735"/>
      <c r="R6735"/>
      <c r="S6735"/>
      <c r="T6735"/>
      <c r="U6735"/>
      <c r="V6735"/>
      <c r="W6735"/>
    </row>
    <row r="6736" spans="1:23" ht="27" customHeight="1" thickBot="1" x14ac:dyDescent="0.3">
      <c r="A6736" s="166">
        <v>21662</v>
      </c>
      <c r="B6736" s="137">
        <v>7116</v>
      </c>
      <c r="C6736" s="159" t="s">
        <v>2372</v>
      </c>
      <c r="D6736" s="167">
        <v>44052.430555555555</v>
      </c>
      <c r="E6736" s="137" t="s">
        <v>39</v>
      </c>
      <c r="F6736" s="33">
        <v>44052.248611111114</v>
      </c>
      <c r="G6736" s="51">
        <f t="shared" si="886"/>
        <v>0.18194444444088731</v>
      </c>
      <c r="H6736" s="31" t="str">
        <f t="shared" si="887"/>
        <v>ACCEPTABLE</v>
      </c>
      <c r="J6736" s="33">
        <v>44052.436111111114</v>
      </c>
      <c r="K6736" s="33">
        <v>44052.445833333331</v>
      </c>
      <c r="L6736" s="51">
        <f t="shared" si="882"/>
        <v>9.7222222175332718E-3</v>
      </c>
      <c r="M6736" s="31" t="str">
        <f t="shared" si="883"/>
        <v>TRUE</v>
      </c>
      <c r="N6736" s="31" t="s">
        <v>39</v>
      </c>
      <c r="O6736" s="29" t="s">
        <v>349</v>
      </c>
      <c r="P6736"/>
      <c r="Q6736"/>
      <c r="R6736"/>
      <c r="S6736"/>
      <c r="T6736"/>
      <c r="U6736"/>
      <c r="V6736"/>
      <c r="W6736"/>
    </row>
    <row r="6737" spans="1:23" ht="27" customHeight="1" thickBot="1" x14ac:dyDescent="0.3">
      <c r="A6737" s="98">
        <v>21663</v>
      </c>
      <c r="B6737" s="78">
        <v>7117</v>
      </c>
      <c r="C6737" s="79" t="s">
        <v>2372</v>
      </c>
      <c r="D6737" s="80">
        <v>44053.694444444445</v>
      </c>
      <c r="E6737" s="78" t="s">
        <v>41</v>
      </c>
      <c r="F6737" s="33">
        <v>44053.29791666667</v>
      </c>
      <c r="G6737" s="51">
        <f t="shared" si="886"/>
        <v>0.39652777777519077</v>
      </c>
      <c r="H6737" s="31" t="str">
        <f t="shared" si="887"/>
        <v>ACCEPTABLE</v>
      </c>
      <c r="J6737" s="33">
        <v>44053.659722222219</v>
      </c>
      <c r="K6737" s="33">
        <v>44053.671527777777</v>
      </c>
      <c r="L6737" s="51">
        <f t="shared" si="882"/>
        <v>1.1805555557657499E-2</v>
      </c>
      <c r="M6737" s="31" t="str">
        <f t="shared" si="883"/>
        <v>TRUE</v>
      </c>
      <c r="N6737" s="31" t="s">
        <v>41</v>
      </c>
      <c r="O6737" s="29" t="s">
        <v>2895</v>
      </c>
      <c r="P6737"/>
      <c r="Q6737"/>
      <c r="R6737"/>
      <c r="S6737"/>
      <c r="T6737"/>
      <c r="U6737"/>
      <c r="V6737"/>
      <c r="W6737"/>
    </row>
    <row r="6738" spans="1:23" ht="27" customHeight="1" thickBot="1" x14ac:dyDescent="0.3">
      <c r="A6738" s="98">
        <v>21663</v>
      </c>
      <c r="B6738" s="78">
        <v>7118</v>
      </c>
      <c r="C6738" s="79" t="s">
        <v>98</v>
      </c>
      <c r="D6738" s="80">
        <v>44053.729166666664</v>
      </c>
      <c r="E6738" s="78" t="s">
        <v>39</v>
      </c>
      <c r="F6738" s="33">
        <v>44053.29791666667</v>
      </c>
      <c r="G6738" s="51">
        <f t="shared" si="886"/>
        <v>0.43124999999417923</v>
      </c>
      <c r="H6738" s="31" t="str">
        <f t="shared" si="887"/>
        <v>ACCEPTABLE</v>
      </c>
      <c r="J6738" s="33">
        <v>44053.711111111108</v>
      </c>
      <c r="K6738" s="33">
        <v>44053.720138888886</v>
      </c>
      <c r="L6738" s="51">
        <f t="shared" si="882"/>
        <v>9.0277777781011537E-3</v>
      </c>
      <c r="M6738" s="31" t="str">
        <f t="shared" si="883"/>
        <v>TRUE</v>
      </c>
      <c r="N6738" s="31" t="s">
        <v>39</v>
      </c>
      <c r="O6738" s="29" t="s">
        <v>54</v>
      </c>
      <c r="P6738"/>
      <c r="Q6738"/>
      <c r="R6738"/>
      <c r="S6738"/>
      <c r="T6738"/>
      <c r="U6738"/>
      <c r="V6738"/>
      <c r="W6738"/>
    </row>
    <row r="6739" spans="1:23" ht="27" customHeight="1" thickBot="1" x14ac:dyDescent="0.3">
      <c r="A6739" s="166">
        <v>21664</v>
      </c>
      <c r="B6739" s="137">
        <v>7119</v>
      </c>
      <c r="C6739" s="159" t="s">
        <v>2896</v>
      </c>
      <c r="D6739" s="167">
        <v>44054.236111111109</v>
      </c>
      <c r="E6739" s="137" t="s">
        <v>41</v>
      </c>
      <c r="F6739" s="33">
        <v>44053.805555555555</v>
      </c>
      <c r="G6739" s="51">
        <f t="shared" si="886"/>
        <v>0.43055555555474712</v>
      </c>
      <c r="H6739" s="31" t="str">
        <f t="shared" si="887"/>
        <v>ACCEPTABLE</v>
      </c>
      <c r="J6739" s="33">
        <v>44054.218055555553</v>
      </c>
      <c r="K6739" s="33">
        <v>44054.227777777778</v>
      </c>
      <c r="L6739" s="51">
        <f t="shared" si="882"/>
        <v>9.7222222248092294E-3</v>
      </c>
      <c r="M6739" s="31" t="str">
        <f t="shared" si="883"/>
        <v>TRUE</v>
      </c>
      <c r="N6739" s="31" t="s">
        <v>41</v>
      </c>
      <c r="O6739" s="29" t="s">
        <v>2897</v>
      </c>
      <c r="P6739"/>
      <c r="Q6739"/>
      <c r="R6739"/>
      <c r="S6739"/>
      <c r="T6739"/>
      <c r="U6739"/>
      <c r="V6739"/>
      <c r="W6739"/>
    </row>
    <row r="6740" spans="1:23" ht="27" customHeight="1" thickBot="1" x14ac:dyDescent="0.3">
      <c r="A6740" s="98">
        <v>21665</v>
      </c>
      <c r="B6740" s="78">
        <v>7120</v>
      </c>
      <c r="C6740" s="79" t="s">
        <v>2835</v>
      </c>
      <c r="D6740" s="80">
        <v>44054.277777777781</v>
      </c>
      <c r="E6740" s="78" t="s">
        <v>2341</v>
      </c>
      <c r="F6740" s="33">
        <v>44053.805555555555</v>
      </c>
      <c r="G6740" s="51">
        <f t="shared" si="886"/>
        <v>0.47222222222626442</v>
      </c>
      <c r="H6740" s="31" t="str">
        <f t="shared" si="887"/>
        <v>ACCEPTABLE</v>
      </c>
      <c r="I6740" s="59" t="s">
        <v>2898</v>
      </c>
      <c r="J6740" s="33">
        <v>44054.262499999997</v>
      </c>
      <c r="K6740" s="33">
        <v>44054.272222222222</v>
      </c>
      <c r="L6740" s="51">
        <f t="shared" si="882"/>
        <v>9.7222222248092294E-3</v>
      </c>
      <c r="M6740" s="31" t="str">
        <f t="shared" si="883"/>
        <v>TRUE</v>
      </c>
      <c r="N6740" s="31" t="s">
        <v>128</v>
      </c>
      <c r="O6740" s="29" t="s">
        <v>2899</v>
      </c>
      <c r="P6740"/>
      <c r="Q6740"/>
      <c r="R6740"/>
      <c r="S6740"/>
      <c r="T6740"/>
      <c r="U6740"/>
      <c r="V6740"/>
      <c r="W6740"/>
    </row>
    <row r="6741" spans="1:23" ht="27" customHeight="1" thickBot="1" x14ac:dyDescent="0.3">
      <c r="A6741" s="98">
        <v>21663</v>
      </c>
      <c r="B6741" s="78">
        <v>7121</v>
      </c>
      <c r="C6741" s="79" t="s">
        <v>2900</v>
      </c>
      <c r="D6741" s="80">
        <v>44054.305555555555</v>
      </c>
      <c r="E6741" s="78" t="s">
        <v>39</v>
      </c>
      <c r="F6741" s="33">
        <v>44053.805555555555</v>
      </c>
      <c r="G6741" s="51">
        <f t="shared" si="886"/>
        <v>0.5</v>
      </c>
      <c r="H6741" s="31" t="str">
        <f t="shared" si="887"/>
        <v>ACCEPTABLE</v>
      </c>
      <c r="J6741" s="33">
        <v>44054.289583333331</v>
      </c>
      <c r="K6741" s="33">
        <v>44054.299305555556</v>
      </c>
      <c r="L6741" s="51">
        <f t="shared" si="882"/>
        <v>9.7222222248092294E-3</v>
      </c>
      <c r="M6741" s="31" t="str">
        <f t="shared" si="883"/>
        <v>TRUE</v>
      </c>
      <c r="N6741" s="31" t="s">
        <v>39</v>
      </c>
      <c r="O6741" s="29" t="s">
        <v>2901</v>
      </c>
      <c r="P6741"/>
      <c r="Q6741"/>
      <c r="R6741"/>
      <c r="S6741"/>
      <c r="T6741"/>
      <c r="U6741"/>
      <c r="V6741"/>
      <c r="W6741"/>
    </row>
    <row r="6742" spans="1:23" ht="27" customHeight="1" thickBot="1" x14ac:dyDescent="0.3">
      <c r="A6742" s="98">
        <v>21664</v>
      </c>
      <c r="B6742" s="78">
        <v>7122</v>
      </c>
      <c r="C6742" s="79" t="s">
        <v>51</v>
      </c>
      <c r="D6742" s="80">
        <v>44055.34375</v>
      </c>
      <c r="E6742" s="78" t="s">
        <v>41</v>
      </c>
      <c r="F6742" s="33">
        <v>44054.740972222222</v>
      </c>
      <c r="G6742" s="51">
        <f t="shared" si="886"/>
        <v>0.60277777777810115</v>
      </c>
      <c r="H6742" s="31" t="str">
        <f t="shared" si="887"/>
        <v>ACCEPTABLE</v>
      </c>
      <c r="J6742" s="33">
        <v>44055.369444444441</v>
      </c>
      <c r="K6742" s="33">
        <v>44055.378472222219</v>
      </c>
      <c r="L6742" s="51">
        <f t="shared" si="882"/>
        <v>9.0277777781011537E-3</v>
      </c>
      <c r="M6742" s="31" t="str">
        <f t="shared" si="883"/>
        <v>TRUE</v>
      </c>
      <c r="N6742" s="31" t="s">
        <v>41</v>
      </c>
      <c r="O6742" s="29" t="s">
        <v>2608</v>
      </c>
      <c r="P6742"/>
      <c r="Q6742"/>
      <c r="R6742"/>
      <c r="S6742"/>
      <c r="T6742"/>
      <c r="U6742"/>
      <c r="V6742"/>
      <c r="W6742"/>
    </row>
    <row r="6743" spans="1:23" ht="27" customHeight="1" thickBot="1" x14ac:dyDescent="0.3">
      <c r="A6743" s="98">
        <v>21664</v>
      </c>
      <c r="B6743" s="78">
        <v>7123</v>
      </c>
      <c r="C6743" s="79" t="s">
        <v>1997</v>
      </c>
      <c r="D6743" s="80">
        <v>44055.371527777781</v>
      </c>
      <c r="E6743" s="78" t="s">
        <v>39</v>
      </c>
      <c r="F6743" s="33">
        <v>44054.740972222222</v>
      </c>
      <c r="G6743" s="51">
        <f t="shared" si="886"/>
        <v>0.63055555555911269</v>
      </c>
      <c r="H6743" s="31" t="str">
        <f t="shared" si="887"/>
        <v>ACCEPTABLE</v>
      </c>
      <c r="J6743" s="33">
        <v>44055.395833333336</v>
      </c>
      <c r="K6743" s="33">
        <v>44055.447916666664</v>
      </c>
      <c r="L6743" s="51">
        <f t="shared" si="882"/>
        <v>5.2083333328482695E-2</v>
      </c>
      <c r="M6743" s="31" t="str">
        <f t="shared" si="883"/>
        <v>TRUE</v>
      </c>
      <c r="N6743" s="31" t="s">
        <v>39</v>
      </c>
      <c r="O6743" s="29" t="s">
        <v>2902</v>
      </c>
      <c r="P6743"/>
      <c r="Q6743"/>
      <c r="R6743"/>
      <c r="S6743"/>
      <c r="T6743"/>
      <c r="U6743"/>
      <c r="V6743"/>
      <c r="W6743"/>
    </row>
    <row r="6744" spans="1:23" ht="27" customHeight="1" thickBot="1" x14ac:dyDescent="0.3">
      <c r="A6744" s="98">
        <v>21667</v>
      </c>
      <c r="B6744" s="78">
        <v>7126</v>
      </c>
      <c r="C6744" s="79" t="s">
        <v>2372</v>
      </c>
      <c r="D6744" s="80">
        <v>44056.395833333336</v>
      </c>
      <c r="E6744" s="78" t="s">
        <v>41</v>
      </c>
      <c r="F6744" s="33">
        <v>44056.268750000003</v>
      </c>
      <c r="G6744" s="51">
        <f t="shared" ref="G6744:G6783" si="888">IF(D6744="","",D6744-F6744)</f>
        <v>0.12708333333284827</v>
      </c>
      <c r="H6744" s="31" t="str">
        <f t="shared" ref="H6744:H6783" si="889">IF(D6744-F6744&lt;0,"TOO LATE",IF(G6744="","",IF(OR(DAY(D6744-F6744)&gt;1,AND(HOUR(D6744-F6744)&gt;HOUR("0:59"),(SIGN(D6744-F6744)=1))),"ACCEPTABLE","TOO LATE")))</f>
        <v>ACCEPTABLE</v>
      </c>
      <c r="J6744" s="33">
        <v>44056.423611111109</v>
      </c>
      <c r="K6744" s="33">
        <v>44056.435416666667</v>
      </c>
      <c r="L6744" s="51">
        <f t="shared" ref="L6744:L6780" si="890">IF(OR(K6744="",J6744=""), "Incomplete Data", K6744-J6744)</f>
        <v>1.1805555557657499E-2</v>
      </c>
      <c r="M6744" s="31" t="str">
        <f t="shared" ref="M6744:M6780" si="891">_xlfn.IFS(OR(J6744=0,K6744=0,L6744=""), "Incomplete Data", OR(L6744&gt;$M$5,L6744&lt;-$M$5),"FALSE",  OR(L6744&lt;=$M$5,L6744&gt;-$M$5), "TRUE")</f>
        <v>TRUE</v>
      </c>
      <c r="N6744" s="31" t="s">
        <v>41</v>
      </c>
      <c r="O6744" s="29" t="s">
        <v>2903</v>
      </c>
      <c r="P6744"/>
      <c r="Q6744"/>
      <c r="R6744"/>
      <c r="S6744"/>
      <c r="T6744"/>
      <c r="U6744"/>
      <c r="V6744"/>
      <c r="W6744"/>
    </row>
    <row r="6745" spans="1:23" ht="27" customHeight="1" thickBot="1" x14ac:dyDescent="0.3">
      <c r="A6745" s="166">
        <v>21667</v>
      </c>
      <c r="B6745" s="137">
        <v>7127</v>
      </c>
      <c r="C6745" s="159" t="s">
        <v>43</v>
      </c>
      <c r="D6745" s="167">
        <v>44056.430555555555</v>
      </c>
      <c r="E6745" s="137" t="s">
        <v>39</v>
      </c>
      <c r="F6745" s="33">
        <v>44056.268750000003</v>
      </c>
      <c r="G6745" s="51">
        <f t="shared" si="888"/>
        <v>0.16180555555183673</v>
      </c>
      <c r="H6745" s="31" t="str">
        <f t="shared" si="889"/>
        <v>ACCEPTABLE</v>
      </c>
      <c r="J6745" s="33">
        <v>44056.461111111108</v>
      </c>
      <c r="K6745" s="33">
        <v>44056.470138888886</v>
      </c>
      <c r="L6745" s="51">
        <f t="shared" si="890"/>
        <v>9.0277777781011537E-3</v>
      </c>
      <c r="M6745" s="31" t="str">
        <f t="shared" si="891"/>
        <v>TRUE</v>
      </c>
      <c r="N6745" s="31" t="s">
        <v>39</v>
      </c>
      <c r="O6745" s="29" t="s">
        <v>2904</v>
      </c>
      <c r="P6745"/>
      <c r="Q6745"/>
      <c r="R6745"/>
      <c r="S6745"/>
      <c r="T6745"/>
      <c r="U6745"/>
      <c r="V6745"/>
      <c r="W6745"/>
    </row>
    <row r="6746" spans="1:23" ht="27" customHeight="1" thickBot="1" x14ac:dyDescent="0.3">
      <c r="A6746" s="166">
        <v>21668</v>
      </c>
      <c r="B6746" s="137">
        <v>7128</v>
      </c>
      <c r="C6746" s="159" t="s">
        <v>2372</v>
      </c>
      <c r="D6746" s="167">
        <v>44058.527777777781</v>
      </c>
      <c r="E6746" s="137" t="s">
        <v>41</v>
      </c>
      <c r="F6746" s="33">
        <v>44058.292361111111</v>
      </c>
      <c r="G6746" s="51">
        <f t="shared" si="888"/>
        <v>0.23541666667006211</v>
      </c>
      <c r="H6746" s="31" t="str">
        <f t="shared" si="889"/>
        <v>ACCEPTABLE</v>
      </c>
      <c r="J6746" s="33">
        <v>44058.506944444445</v>
      </c>
      <c r="K6746" s="33">
        <v>44058.518055555556</v>
      </c>
      <c r="L6746" s="51">
        <f t="shared" si="890"/>
        <v>1.1111111110949423E-2</v>
      </c>
      <c r="M6746" s="31" t="str">
        <f t="shared" si="891"/>
        <v>TRUE</v>
      </c>
      <c r="N6746" s="31" t="s">
        <v>41</v>
      </c>
      <c r="O6746" s="29" t="s">
        <v>486</v>
      </c>
      <c r="P6746"/>
      <c r="Q6746"/>
      <c r="R6746"/>
      <c r="S6746"/>
      <c r="T6746"/>
      <c r="U6746"/>
      <c r="V6746"/>
      <c r="W6746"/>
    </row>
    <row r="6747" spans="1:23" ht="27" customHeight="1" thickBot="1" x14ac:dyDescent="0.3">
      <c r="A6747" s="166">
        <v>21668</v>
      </c>
      <c r="B6747" s="137">
        <v>7129</v>
      </c>
      <c r="C6747" s="159" t="s">
        <v>2372</v>
      </c>
      <c r="D6747" s="167">
        <v>44058.555555555555</v>
      </c>
      <c r="E6747" s="137" t="s">
        <v>39</v>
      </c>
      <c r="F6747" s="33">
        <v>44058.292361111111</v>
      </c>
      <c r="G6747" s="51">
        <f t="shared" si="888"/>
        <v>0.26319444444379769</v>
      </c>
      <c r="H6747" s="31" t="str">
        <f t="shared" si="889"/>
        <v>ACCEPTABLE</v>
      </c>
      <c r="J6747" s="33">
        <v>44058.552083333336</v>
      </c>
      <c r="K6747" s="33">
        <v>44058.561805555553</v>
      </c>
      <c r="L6747" s="51">
        <f t="shared" si="890"/>
        <v>9.7222222175332718E-3</v>
      </c>
      <c r="M6747" s="31" t="str">
        <f t="shared" si="891"/>
        <v>TRUE</v>
      </c>
      <c r="N6747" s="31" t="s">
        <v>39</v>
      </c>
      <c r="O6747" s="29" t="s">
        <v>486</v>
      </c>
      <c r="P6747"/>
      <c r="Q6747"/>
      <c r="R6747"/>
      <c r="S6747"/>
      <c r="T6747"/>
      <c r="U6747"/>
      <c r="V6747"/>
      <c r="W6747"/>
    </row>
    <row r="6748" spans="1:23" ht="27" customHeight="1" thickBot="1" x14ac:dyDescent="0.3">
      <c r="A6748" s="166">
        <v>21668</v>
      </c>
      <c r="B6748" s="137">
        <v>7128</v>
      </c>
      <c r="C6748" s="159" t="s">
        <v>1663</v>
      </c>
      <c r="D6748" s="167">
        <v>44061.215277777781</v>
      </c>
      <c r="E6748" s="137" t="s">
        <v>41</v>
      </c>
      <c r="F6748" s="33">
        <v>44060.643750000003</v>
      </c>
      <c r="G6748" s="51">
        <f t="shared" si="888"/>
        <v>0.57152777777810115</v>
      </c>
      <c r="H6748" s="31" t="str">
        <f t="shared" si="889"/>
        <v>ACCEPTABLE</v>
      </c>
      <c r="J6748" s="33">
        <v>44061.209722222222</v>
      </c>
      <c r="K6748" s="33">
        <v>44061.21875</v>
      </c>
      <c r="L6748" s="51">
        <f t="shared" si="890"/>
        <v>9.0277777781011537E-3</v>
      </c>
      <c r="M6748" s="31" t="str">
        <f t="shared" si="891"/>
        <v>TRUE</v>
      </c>
      <c r="N6748" s="31" t="s">
        <v>41</v>
      </c>
      <c r="O6748" s="29" t="s">
        <v>2905</v>
      </c>
      <c r="P6748"/>
      <c r="Q6748"/>
      <c r="R6748"/>
      <c r="S6748"/>
      <c r="T6748"/>
      <c r="U6748"/>
      <c r="V6748"/>
      <c r="W6748"/>
    </row>
    <row r="6749" spans="1:23" ht="27" customHeight="1" thickBot="1" x14ac:dyDescent="0.3">
      <c r="A6749" s="166">
        <v>21668</v>
      </c>
      <c r="B6749" s="137">
        <v>7129</v>
      </c>
      <c r="C6749" s="159" t="s">
        <v>1997</v>
      </c>
      <c r="D6749" s="167">
        <v>44061.243055555555</v>
      </c>
      <c r="E6749" s="137" t="s">
        <v>39</v>
      </c>
      <c r="F6749" s="33">
        <v>44060.643750000003</v>
      </c>
      <c r="G6749" s="51">
        <f t="shared" si="888"/>
        <v>0.59930555555183673</v>
      </c>
      <c r="H6749" s="31" t="str">
        <f t="shared" si="889"/>
        <v>ACCEPTABLE</v>
      </c>
      <c r="J6749" s="33">
        <v>44061.241666666669</v>
      </c>
      <c r="K6749" s="33">
        <v>44061.250694444447</v>
      </c>
      <c r="L6749" s="51">
        <f t="shared" si="890"/>
        <v>9.0277777781011537E-3</v>
      </c>
      <c r="M6749" s="31" t="str">
        <f t="shared" si="891"/>
        <v>TRUE</v>
      </c>
      <c r="N6749" s="31" t="s">
        <v>39</v>
      </c>
      <c r="O6749" s="29" t="s">
        <v>1222</v>
      </c>
      <c r="P6749"/>
      <c r="Q6749"/>
      <c r="R6749"/>
      <c r="S6749"/>
      <c r="T6749"/>
      <c r="U6749"/>
      <c r="V6749"/>
      <c r="W6749"/>
    </row>
    <row r="6750" spans="1:23" ht="27" customHeight="1" thickBot="1" x14ac:dyDescent="0.3">
      <c r="A6750" s="166">
        <v>21670</v>
      </c>
      <c r="B6750" s="137">
        <v>7132</v>
      </c>
      <c r="C6750" s="159" t="s">
        <v>68</v>
      </c>
      <c r="D6750" s="167">
        <v>44062.579861111109</v>
      </c>
      <c r="E6750" s="137" t="s">
        <v>41</v>
      </c>
      <c r="F6750" s="33">
        <v>44062.329861111109</v>
      </c>
      <c r="G6750" s="51">
        <f t="shared" si="888"/>
        <v>0.25</v>
      </c>
      <c r="H6750" s="31" t="str">
        <f t="shared" si="889"/>
        <v>ACCEPTABLE</v>
      </c>
      <c r="J6750" s="33">
        <v>44062.577777777777</v>
      </c>
      <c r="K6750" s="33">
        <v>44062.590277777781</v>
      </c>
      <c r="L6750" s="51">
        <f t="shared" si="890"/>
        <v>1.2500000004365575E-2</v>
      </c>
      <c r="M6750" s="31" t="str">
        <f t="shared" si="891"/>
        <v>TRUE</v>
      </c>
      <c r="N6750" s="31" t="s">
        <v>41</v>
      </c>
      <c r="O6750" s="29" t="s">
        <v>2785</v>
      </c>
      <c r="P6750"/>
      <c r="Q6750"/>
      <c r="R6750"/>
      <c r="S6750"/>
      <c r="T6750"/>
      <c r="U6750"/>
      <c r="V6750"/>
      <c r="W6750"/>
    </row>
    <row r="6751" spans="1:23" ht="27" customHeight="1" thickBot="1" x14ac:dyDescent="0.3">
      <c r="A6751" s="166">
        <v>21670</v>
      </c>
      <c r="B6751" s="137">
        <v>7133</v>
      </c>
      <c r="C6751" s="159" t="s">
        <v>1997</v>
      </c>
      <c r="D6751" s="167">
        <v>44062.614583333336</v>
      </c>
      <c r="E6751" s="137" t="s">
        <v>39</v>
      </c>
      <c r="F6751" s="33">
        <v>44062.329861111109</v>
      </c>
      <c r="G6751" s="51">
        <f t="shared" si="888"/>
        <v>0.28472222222626442</v>
      </c>
      <c r="H6751" s="31" t="str">
        <f t="shared" si="889"/>
        <v>ACCEPTABLE</v>
      </c>
      <c r="J6751" s="33">
        <v>44062.615972222222</v>
      </c>
      <c r="K6751" s="33">
        <v>44062.625</v>
      </c>
      <c r="L6751" s="51">
        <f t="shared" si="890"/>
        <v>9.0277777781011537E-3</v>
      </c>
      <c r="M6751" s="31" t="str">
        <f t="shared" si="891"/>
        <v>TRUE</v>
      </c>
      <c r="N6751" s="31" t="s">
        <v>39</v>
      </c>
      <c r="O6751" s="29" t="s">
        <v>2906</v>
      </c>
      <c r="P6751"/>
      <c r="Q6751"/>
      <c r="R6751"/>
      <c r="S6751"/>
      <c r="T6751"/>
      <c r="U6751"/>
      <c r="V6751"/>
      <c r="W6751"/>
    </row>
    <row r="6752" spans="1:23" ht="27" customHeight="1" thickBot="1" x14ac:dyDescent="0.3">
      <c r="A6752" s="98">
        <v>21671</v>
      </c>
      <c r="B6752" s="78">
        <v>7134</v>
      </c>
      <c r="C6752" s="79" t="s">
        <v>2372</v>
      </c>
      <c r="D6752" s="80">
        <v>44062.652777777781</v>
      </c>
      <c r="E6752" s="78" t="s">
        <v>41</v>
      </c>
      <c r="F6752" s="33">
        <v>44062.329861111109</v>
      </c>
      <c r="G6752" s="51">
        <f t="shared" si="888"/>
        <v>0.32291666667151731</v>
      </c>
      <c r="H6752" s="31" t="str">
        <f t="shared" si="889"/>
        <v>ACCEPTABLE</v>
      </c>
      <c r="J6752" s="33">
        <v>44062.651388888888</v>
      </c>
      <c r="K6752" s="33">
        <v>44062.661111111112</v>
      </c>
      <c r="L6752" s="51">
        <f t="shared" si="890"/>
        <v>9.7222222248092294E-3</v>
      </c>
      <c r="M6752" s="31" t="str">
        <f t="shared" si="891"/>
        <v>TRUE</v>
      </c>
      <c r="N6752" s="31" t="s">
        <v>41</v>
      </c>
      <c r="O6752" s="29" t="s">
        <v>2907</v>
      </c>
      <c r="P6752"/>
      <c r="Q6752"/>
      <c r="R6752"/>
      <c r="S6752"/>
      <c r="T6752"/>
      <c r="U6752"/>
      <c r="V6752"/>
      <c r="W6752"/>
    </row>
    <row r="6753" spans="1:23" ht="27" customHeight="1" thickBot="1" x14ac:dyDescent="0.3">
      <c r="A6753" s="98">
        <v>21671</v>
      </c>
      <c r="B6753" s="78">
        <v>7135</v>
      </c>
      <c r="C6753" s="79" t="s">
        <v>98</v>
      </c>
      <c r="D6753" s="80">
        <v>44062.677083333336</v>
      </c>
      <c r="E6753" s="78" t="s">
        <v>39</v>
      </c>
      <c r="F6753" s="33">
        <v>44062.329861111109</v>
      </c>
      <c r="G6753" s="51">
        <f t="shared" si="888"/>
        <v>0.34722222222626442</v>
      </c>
      <c r="H6753" s="31" t="str">
        <f t="shared" si="889"/>
        <v>ACCEPTABLE</v>
      </c>
      <c r="J6753" s="33">
        <v>44062.676388888889</v>
      </c>
      <c r="K6753" s="33">
        <v>44062.688194444447</v>
      </c>
      <c r="L6753" s="51">
        <f t="shared" si="890"/>
        <v>1.1805555557657499E-2</v>
      </c>
      <c r="M6753" s="31" t="str">
        <f t="shared" si="891"/>
        <v>TRUE</v>
      </c>
      <c r="N6753" s="31" t="s">
        <v>39</v>
      </c>
      <c r="O6753" s="29" t="s">
        <v>2908</v>
      </c>
      <c r="P6753"/>
      <c r="Q6753"/>
      <c r="R6753"/>
      <c r="S6753"/>
      <c r="T6753"/>
      <c r="U6753"/>
      <c r="V6753"/>
      <c r="W6753"/>
    </row>
    <row r="6754" spans="1:23" ht="27" customHeight="1" thickBot="1" x14ac:dyDescent="0.3">
      <c r="A6754" s="98">
        <v>21672</v>
      </c>
      <c r="B6754" s="78">
        <v>7136</v>
      </c>
      <c r="C6754" s="79" t="s">
        <v>2372</v>
      </c>
      <c r="D6754" s="80">
        <v>44062.715277777781</v>
      </c>
      <c r="E6754" s="78" t="s">
        <v>41</v>
      </c>
      <c r="F6754" s="33">
        <v>44062.329861111109</v>
      </c>
      <c r="G6754" s="51">
        <f t="shared" si="888"/>
        <v>0.38541666667151731</v>
      </c>
      <c r="H6754" s="31" t="str">
        <f t="shared" si="889"/>
        <v>ACCEPTABLE</v>
      </c>
      <c r="J6754" s="33">
        <v>44062.738194444442</v>
      </c>
      <c r="K6754" s="33">
        <v>44062.749305555553</v>
      </c>
      <c r="L6754" s="51">
        <f t="shared" si="890"/>
        <v>1.1111111110949423E-2</v>
      </c>
      <c r="M6754" s="31" t="str">
        <f t="shared" si="891"/>
        <v>TRUE</v>
      </c>
      <c r="N6754" s="31" t="s">
        <v>41</v>
      </c>
      <c r="O6754" s="29" t="s">
        <v>2909</v>
      </c>
      <c r="P6754"/>
      <c r="Q6754"/>
      <c r="R6754"/>
      <c r="S6754"/>
      <c r="T6754"/>
      <c r="U6754"/>
      <c r="V6754"/>
      <c r="W6754"/>
    </row>
    <row r="6755" spans="1:23" ht="27" customHeight="1" thickBot="1" x14ac:dyDescent="0.3">
      <c r="A6755" s="98">
        <v>21672</v>
      </c>
      <c r="B6755" s="78">
        <v>7137</v>
      </c>
      <c r="C6755" s="79" t="s">
        <v>2314</v>
      </c>
      <c r="D6755" s="80">
        <v>44062.75</v>
      </c>
      <c r="E6755" s="78" t="s">
        <v>39</v>
      </c>
      <c r="F6755" s="33">
        <v>44062.329861111109</v>
      </c>
      <c r="G6755" s="51">
        <f t="shared" si="888"/>
        <v>0.42013888889050577</v>
      </c>
      <c r="H6755" s="31" t="str">
        <f t="shared" si="889"/>
        <v>ACCEPTABLE</v>
      </c>
      <c r="J6755" s="33">
        <v>44062.789583333331</v>
      </c>
      <c r="K6755" s="33">
        <v>44062.79791666667</v>
      </c>
      <c r="L6755" s="51">
        <f t="shared" si="890"/>
        <v>8.3333333386690356E-3</v>
      </c>
      <c r="M6755" s="31" t="str">
        <f t="shared" si="891"/>
        <v>TRUE</v>
      </c>
      <c r="N6755" s="31" t="s">
        <v>39</v>
      </c>
      <c r="O6755" s="29" t="s">
        <v>2910</v>
      </c>
      <c r="P6755"/>
      <c r="Q6755"/>
      <c r="R6755"/>
      <c r="S6755"/>
      <c r="T6755"/>
      <c r="U6755"/>
      <c r="V6755"/>
      <c r="W6755"/>
    </row>
    <row r="6756" spans="1:23" ht="27" customHeight="1" thickBot="1" x14ac:dyDescent="0.3">
      <c r="A6756" s="166">
        <v>21672</v>
      </c>
      <c r="B6756" s="137">
        <v>7138</v>
      </c>
      <c r="C6756" s="159" t="s">
        <v>98</v>
      </c>
      <c r="D6756" s="167">
        <v>44062.916666666664</v>
      </c>
      <c r="E6756" s="137" t="s">
        <v>41</v>
      </c>
      <c r="F6756" s="33">
        <v>44062.800694444442</v>
      </c>
      <c r="G6756" s="51">
        <f t="shared" si="888"/>
        <v>0.11597222222189885</v>
      </c>
      <c r="H6756" s="31" t="str">
        <f t="shared" si="889"/>
        <v>ACCEPTABLE</v>
      </c>
      <c r="J6756" s="33">
        <v>44062.908333333333</v>
      </c>
      <c r="K6756" s="33">
        <v>44062.917361111111</v>
      </c>
      <c r="L6756" s="51">
        <f t="shared" si="890"/>
        <v>9.0277777781011537E-3</v>
      </c>
      <c r="M6756" s="31" t="str">
        <f t="shared" si="891"/>
        <v>TRUE</v>
      </c>
      <c r="N6756" s="31" t="s">
        <v>41</v>
      </c>
      <c r="O6756" s="29" t="s">
        <v>449</v>
      </c>
      <c r="P6756"/>
      <c r="Q6756"/>
      <c r="R6756"/>
      <c r="S6756"/>
      <c r="T6756"/>
      <c r="U6756"/>
      <c r="V6756"/>
      <c r="W6756"/>
    </row>
    <row r="6757" spans="1:23" ht="27" customHeight="1" thickBot="1" x14ac:dyDescent="0.3">
      <c r="A6757" s="98">
        <v>21672</v>
      </c>
      <c r="B6757" s="78">
        <v>7139</v>
      </c>
      <c r="C6757" s="79" t="s">
        <v>98</v>
      </c>
      <c r="D6757" s="80">
        <v>44063.340277777781</v>
      </c>
      <c r="E6757" s="78" t="s">
        <v>41</v>
      </c>
      <c r="F6757" s="33">
        <v>44063.265972222223</v>
      </c>
      <c r="G6757" s="51">
        <f t="shared" si="888"/>
        <v>7.4305555557657499E-2</v>
      </c>
      <c r="H6757" s="31" t="str">
        <f t="shared" si="889"/>
        <v>ACCEPTABLE</v>
      </c>
      <c r="J6757" s="33">
        <v>44063.365972222222</v>
      </c>
      <c r="K6757" s="33">
        <v>44063.375694444447</v>
      </c>
      <c r="L6757" s="51">
        <f t="shared" si="890"/>
        <v>9.7222222248092294E-3</v>
      </c>
      <c r="M6757" s="31" t="str">
        <f t="shared" si="891"/>
        <v>TRUE</v>
      </c>
      <c r="N6757" s="31" t="s">
        <v>41</v>
      </c>
      <c r="O6757" s="29" t="s">
        <v>54</v>
      </c>
      <c r="P6757"/>
      <c r="Q6757"/>
      <c r="R6757"/>
      <c r="S6757"/>
      <c r="T6757"/>
      <c r="U6757"/>
      <c r="V6757"/>
      <c r="W6757"/>
    </row>
    <row r="6758" spans="1:23" ht="27" customHeight="1" thickBot="1" x14ac:dyDescent="0.3">
      <c r="A6758" s="98">
        <v>21672</v>
      </c>
      <c r="B6758" s="78">
        <v>7140</v>
      </c>
      <c r="C6758" s="79" t="s">
        <v>2314</v>
      </c>
      <c r="D6758" s="80">
        <v>44063.368055555555</v>
      </c>
      <c r="E6758" s="78" t="s">
        <v>39</v>
      </c>
      <c r="F6758" s="33">
        <v>44063.265972222223</v>
      </c>
      <c r="G6758" s="51">
        <f t="shared" si="888"/>
        <v>0.10208333333139308</v>
      </c>
      <c r="H6758" s="31" t="str">
        <f t="shared" si="889"/>
        <v>ACCEPTABLE</v>
      </c>
      <c r="J6758" s="33">
        <v>44063.383333333331</v>
      </c>
      <c r="K6758" s="33">
        <v>44063.395833333336</v>
      </c>
      <c r="L6758" s="51">
        <f t="shared" si="890"/>
        <v>1.2500000004365575E-2</v>
      </c>
      <c r="M6758" s="31" t="str">
        <f t="shared" si="891"/>
        <v>TRUE</v>
      </c>
      <c r="N6758" s="31" t="s">
        <v>39</v>
      </c>
      <c r="O6758" s="29" t="s">
        <v>2590</v>
      </c>
      <c r="P6758"/>
      <c r="Q6758"/>
      <c r="R6758"/>
      <c r="S6758"/>
      <c r="T6758"/>
      <c r="U6758"/>
      <c r="V6758"/>
      <c r="W6758"/>
    </row>
    <row r="6759" spans="1:23" ht="27" customHeight="1" thickBot="1" x14ac:dyDescent="0.3">
      <c r="A6759" s="166">
        <v>21671</v>
      </c>
      <c r="B6759" s="137">
        <v>7141</v>
      </c>
      <c r="C6759" s="159" t="s">
        <v>2314</v>
      </c>
      <c r="D6759" s="167">
        <v>44063.402777777781</v>
      </c>
      <c r="E6759" s="137" t="s">
        <v>41</v>
      </c>
      <c r="F6759" s="33">
        <v>44063.265972222223</v>
      </c>
      <c r="G6759" s="51">
        <f t="shared" si="888"/>
        <v>0.1368055555576575</v>
      </c>
      <c r="H6759" s="31" t="str">
        <f t="shared" si="889"/>
        <v>ACCEPTABLE</v>
      </c>
      <c r="J6759" s="33">
        <v>44063.421527777777</v>
      </c>
      <c r="K6759" s="33">
        <v>44063.431944444441</v>
      </c>
      <c r="L6759" s="51">
        <f t="shared" si="890"/>
        <v>1.0416666664241347E-2</v>
      </c>
      <c r="M6759" s="31" t="str">
        <f t="shared" si="891"/>
        <v>TRUE</v>
      </c>
      <c r="N6759" s="31" t="s">
        <v>41</v>
      </c>
      <c r="O6759" s="29" t="s">
        <v>2911</v>
      </c>
      <c r="P6759"/>
      <c r="Q6759"/>
      <c r="R6759"/>
      <c r="S6759"/>
      <c r="T6759"/>
      <c r="U6759"/>
      <c r="V6759"/>
      <c r="W6759"/>
    </row>
    <row r="6760" spans="1:23" ht="27" customHeight="1" thickBot="1" x14ac:dyDescent="0.3">
      <c r="A6760" s="166">
        <v>21671</v>
      </c>
      <c r="B6760" s="137">
        <v>7142</v>
      </c>
      <c r="C6760" s="159" t="s">
        <v>98</v>
      </c>
      <c r="D6760" s="167">
        <v>44063.4375</v>
      </c>
      <c r="E6760" s="137" t="s">
        <v>39</v>
      </c>
      <c r="F6760" s="33">
        <v>44063.265972222223</v>
      </c>
      <c r="G6760" s="51">
        <f t="shared" si="888"/>
        <v>0.17152777777664596</v>
      </c>
      <c r="H6760" s="31" t="str">
        <f t="shared" si="889"/>
        <v>ACCEPTABLE</v>
      </c>
      <c r="J6760" s="33">
        <v>44063.458333333336</v>
      </c>
      <c r="K6760" s="33">
        <v>44063.466666666667</v>
      </c>
      <c r="L6760" s="51">
        <f t="shared" si="890"/>
        <v>8.333333331393078E-3</v>
      </c>
      <c r="M6760" s="31" t="str">
        <f t="shared" si="891"/>
        <v>TRUE</v>
      </c>
      <c r="N6760" s="31" t="s">
        <v>39</v>
      </c>
      <c r="O6760" s="29" t="s">
        <v>54</v>
      </c>
      <c r="P6760"/>
      <c r="Q6760"/>
      <c r="R6760"/>
      <c r="S6760"/>
      <c r="T6760"/>
      <c r="U6760"/>
      <c r="V6760"/>
      <c r="W6760"/>
    </row>
    <row r="6761" spans="1:23" ht="27" customHeight="1" thickBot="1" x14ac:dyDescent="0.3">
      <c r="A6761" s="166">
        <v>21670</v>
      </c>
      <c r="B6761" s="137">
        <v>7143</v>
      </c>
      <c r="C6761" s="159" t="s">
        <v>1663</v>
      </c>
      <c r="D6761" s="167">
        <v>44063.850694444445</v>
      </c>
      <c r="E6761" s="137" t="s">
        <v>41</v>
      </c>
      <c r="F6761" s="33">
        <v>44063.709722222222</v>
      </c>
      <c r="G6761" s="51">
        <f t="shared" si="888"/>
        <v>0.14097222222335404</v>
      </c>
      <c r="H6761" s="31" t="str">
        <f t="shared" si="889"/>
        <v>ACCEPTABLE</v>
      </c>
      <c r="J6761" s="33">
        <v>44063.851388888892</v>
      </c>
      <c r="K6761" s="33">
        <v>44063.859722222223</v>
      </c>
      <c r="L6761" s="51">
        <f t="shared" si="890"/>
        <v>8.333333331393078E-3</v>
      </c>
      <c r="M6761" s="31" t="str">
        <f t="shared" si="891"/>
        <v>TRUE</v>
      </c>
      <c r="N6761" s="31" t="s">
        <v>41</v>
      </c>
      <c r="O6761" s="29" t="s">
        <v>96</v>
      </c>
      <c r="P6761"/>
      <c r="Q6761"/>
      <c r="R6761"/>
      <c r="S6761"/>
      <c r="T6761"/>
      <c r="U6761"/>
      <c r="V6761"/>
      <c r="W6761"/>
    </row>
    <row r="6762" spans="1:23" ht="27" customHeight="1" thickBot="1" x14ac:dyDescent="0.3">
      <c r="A6762" s="166">
        <v>21670</v>
      </c>
      <c r="B6762" s="137">
        <v>7144</v>
      </c>
      <c r="C6762" s="159" t="s">
        <v>1663</v>
      </c>
      <c r="D6762" s="167">
        <v>44063.895833333336</v>
      </c>
      <c r="E6762" s="137" t="s">
        <v>39</v>
      </c>
      <c r="F6762" s="33">
        <v>44063.709722222222</v>
      </c>
      <c r="G6762" s="51">
        <f t="shared" si="888"/>
        <v>0.18611111111385981</v>
      </c>
      <c r="H6762" s="31" t="str">
        <f t="shared" si="889"/>
        <v>ACCEPTABLE</v>
      </c>
      <c r="J6762" s="33">
        <v>44063.904861111114</v>
      </c>
      <c r="K6762" s="33">
        <v>44063.913888888892</v>
      </c>
      <c r="L6762" s="51">
        <f t="shared" si="890"/>
        <v>9.0277777781011537E-3</v>
      </c>
      <c r="M6762" s="31" t="str">
        <f t="shared" si="891"/>
        <v>TRUE</v>
      </c>
      <c r="N6762" s="31" t="s">
        <v>39</v>
      </c>
      <c r="O6762" s="29" t="s">
        <v>181</v>
      </c>
      <c r="P6762"/>
      <c r="Q6762"/>
      <c r="R6762"/>
      <c r="S6762"/>
      <c r="T6762"/>
      <c r="U6762"/>
      <c r="V6762"/>
      <c r="W6762"/>
    </row>
    <row r="6763" spans="1:23" ht="27" customHeight="1" thickBot="1" x14ac:dyDescent="0.3">
      <c r="A6763" s="166">
        <v>21673</v>
      </c>
      <c r="B6763" s="137">
        <v>7145</v>
      </c>
      <c r="C6763" s="159" t="s">
        <v>2314</v>
      </c>
      <c r="D6763" s="167">
        <v>44063.986111111109</v>
      </c>
      <c r="E6763" s="137" t="s">
        <v>41</v>
      </c>
      <c r="F6763" s="33">
        <v>44063.709722222222</v>
      </c>
      <c r="G6763" s="51">
        <f t="shared" si="888"/>
        <v>0.27638888888759539</v>
      </c>
      <c r="H6763" s="31" t="str">
        <f t="shared" si="889"/>
        <v>ACCEPTABLE</v>
      </c>
      <c r="J6763" s="33">
        <v>44063.960416666669</v>
      </c>
      <c r="K6763" s="33">
        <v>44063.969444444447</v>
      </c>
      <c r="L6763" s="51">
        <f t="shared" si="890"/>
        <v>9.0277777781011537E-3</v>
      </c>
      <c r="M6763" s="31" t="str">
        <f t="shared" si="891"/>
        <v>TRUE</v>
      </c>
      <c r="N6763" s="31" t="s">
        <v>41</v>
      </c>
      <c r="O6763" s="29" t="s">
        <v>2912</v>
      </c>
      <c r="P6763"/>
      <c r="Q6763"/>
      <c r="R6763"/>
      <c r="S6763"/>
      <c r="T6763"/>
      <c r="U6763"/>
      <c r="V6763"/>
      <c r="W6763"/>
    </row>
    <row r="6764" spans="1:23" ht="27" customHeight="1" thickBot="1" x14ac:dyDescent="0.3">
      <c r="A6764" s="166">
        <v>21673</v>
      </c>
      <c r="B6764" s="137">
        <v>7146</v>
      </c>
      <c r="C6764" s="159" t="s">
        <v>98</v>
      </c>
      <c r="D6764" s="167">
        <v>44064.020833333336</v>
      </c>
      <c r="E6764" s="137" t="s">
        <v>39</v>
      </c>
      <c r="F6764" s="33">
        <v>44063.709722222222</v>
      </c>
      <c r="G6764" s="51">
        <f t="shared" si="888"/>
        <v>0.31111111111385981</v>
      </c>
      <c r="H6764" s="31" t="str">
        <f t="shared" si="889"/>
        <v>ACCEPTABLE</v>
      </c>
      <c r="J6764" s="33">
        <v>44063.995833333334</v>
      </c>
      <c r="K6764" s="33">
        <v>44064.004166666666</v>
      </c>
      <c r="L6764" s="51">
        <f t="shared" si="890"/>
        <v>8.333333331393078E-3</v>
      </c>
      <c r="M6764" s="31" t="str">
        <f t="shared" si="891"/>
        <v>TRUE</v>
      </c>
      <c r="N6764" s="31" t="s">
        <v>39</v>
      </c>
      <c r="O6764" s="29" t="s">
        <v>2913</v>
      </c>
      <c r="P6764"/>
      <c r="Q6764"/>
      <c r="R6764"/>
      <c r="S6764"/>
      <c r="T6764"/>
      <c r="U6764"/>
      <c r="V6764"/>
      <c r="W6764"/>
    </row>
    <row r="6765" spans="1:23" ht="27" customHeight="1" thickBot="1" x14ac:dyDescent="0.3">
      <c r="A6765" s="166">
        <v>21674</v>
      </c>
      <c r="B6765" s="137">
        <v>7147</v>
      </c>
      <c r="C6765" s="159" t="s">
        <v>2372</v>
      </c>
      <c r="D6765" s="167">
        <v>44064.111111111109</v>
      </c>
      <c r="E6765" s="137" t="s">
        <v>41</v>
      </c>
      <c r="F6765" s="33">
        <v>44063.709722222222</v>
      </c>
      <c r="G6765" s="51">
        <f t="shared" si="888"/>
        <v>0.40138888888759539</v>
      </c>
      <c r="H6765" s="31" t="str">
        <f t="shared" si="889"/>
        <v>ACCEPTABLE</v>
      </c>
      <c r="J6765" s="33">
        <v>44064.088888888888</v>
      </c>
      <c r="K6765" s="33">
        <v>44064.098611111112</v>
      </c>
      <c r="L6765" s="51">
        <f t="shared" si="890"/>
        <v>9.7222222248092294E-3</v>
      </c>
      <c r="M6765" s="31" t="str">
        <f t="shared" si="891"/>
        <v>TRUE</v>
      </c>
      <c r="N6765" s="31" t="s">
        <v>41</v>
      </c>
      <c r="O6765" s="29" t="s">
        <v>486</v>
      </c>
      <c r="P6765"/>
      <c r="Q6765"/>
      <c r="R6765"/>
      <c r="S6765"/>
      <c r="T6765"/>
      <c r="U6765"/>
      <c r="V6765"/>
      <c r="W6765"/>
    </row>
    <row r="6766" spans="1:23" ht="27" customHeight="1" thickBot="1" x14ac:dyDescent="0.3">
      <c r="A6766" s="166">
        <v>21674</v>
      </c>
      <c r="B6766" s="137">
        <v>7148</v>
      </c>
      <c r="C6766" s="159" t="s">
        <v>2314</v>
      </c>
      <c r="D6766" s="167">
        <v>44064.135416666664</v>
      </c>
      <c r="E6766" s="137" t="s">
        <v>39</v>
      </c>
      <c r="F6766" s="33">
        <v>44063.709722222222</v>
      </c>
      <c r="G6766" s="51">
        <f t="shared" si="888"/>
        <v>0.4256944444423425</v>
      </c>
      <c r="H6766" s="31" t="str">
        <f t="shared" si="889"/>
        <v>ACCEPTABLE</v>
      </c>
      <c r="J6766" s="33">
        <v>44064.113194444442</v>
      </c>
      <c r="K6766" s="33">
        <v>44064.125694444447</v>
      </c>
      <c r="L6766" s="51">
        <f t="shared" si="890"/>
        <v>1.2500000004365575E-2</v>
      </c>
      <c r="M6766" s="31" t="str">
        <f t="shared" si="891"/>
        <v>TRUE</v>
      </c>
      <c r="N6766" s="31" t="s">
        <v>39</v>
      </c>
      <c r="O6766" s="29" t="s">
        <v>1399</v>
      </c>
      <c r="P6766"/>
      <c r="Q6766"/>
      <c r="R6766"/>
      <c r="S6766"/>
      <c r="T6766"/>
      <c r="U6766"/>
      <c r="V6766"/>
      <c r="W6766"/>
    </row>
    <row r="6767" spans="1:23" ht="27" customHeight="1" thickBot="1" x14ac:dyDescent="0.3">
      <c r="A6767" s="166">
        <v>21673</v>
      </c>
      <c r="B6767" s="137">
        <v>7149</v>
      </c>
      <c r="C6767" s="159" t="s">
        <v>98</v>
      </c>
      <c r="D6767" s="167">
        <v>44064.569444444445</v>
      </c>
      <c r="E6767" s="137" t="s">
        <v>41</v>
      </c>
      <c r="F6767" s="33">
        <v>44064.261805555558</v>
      </c>
      <c r="G6767" s="51">
        <f t="shared" si="888"/>
        <v>0.30763888888759539</v>
      </c>
      <c r="H6767" s="31" t="str">
        <f t="shared" si="889"/>
        <v>ACCEPTABLE</v>
      </c>
      <c r="J6767" s="33">
        <v>44064.574305555558</v>
      </c>
      <c r="K6767" s="33">
        <v>44064.583333333336</v>
      </c>
      <c r="L6767" s="51">
        <f t="shared" si="890"/>
        <v>9.0277777781011537E-3</v>
      </c>
      <c r="M6767" s="31" t="str">
        <f t="shared" si="891"/>
        <v>TRUE</v>
      </c>
      <c r="N6767" s="31" t="s">
        <v>41</v>
      </c>
      <c r="O6767" s="29" t="s">
        <v>369</v>
      </c>
      <c r="P6767"/>
      <c r="Q6767"/>
      <c r="R6767"/>
      <c r="S6767"/>
      <c r="T6767"/>
      <c r="U6767"/>
      <c r="V6767"/>
      <c r="W6767"/>
    </row>
    <row r="6768" spans="1:23" ht="27" customHeight="1" thickBot="1" x14ac:dyDescent="0.3">
      <c r="A6768" s="166">
        <v>21673</v>
      </c>
      <c r="B6768" s="137">
        <v>7150</v>
      </c>
      <c r="C6768" s="159" t="s">
        <v>2372</v>
      </c>
      <c r="D6768" s="167">
        <v>44064.597222222219</v>
      </c>
      <c r="E6768" s="137" t="s">
        <v>39</v>
      </c>
      <c r="F6768" s="33">
        <v>44064.261805555558</v>
      </c>
      <c r="G6768" s="51">
        <f t="shared" si="888"/>
        <v>0.33541666666133096</v>
      </c>
      <c r="H6768" s="31" t="str">
        <f t="shared" si="889"/>
        <v>ACCEPTABLE</v>
      </c>
      <c r="J6768" s="33">
        <v>44064.611111111109</v>
      </c>
      <c r="K6768" s="33">
        <v>44064.621527777781</v>
      </c>
      <c r="L6768" s="51">
        <f t="shared" si="890"/>
        <v>1.0416666671517305E-2</v>
      </c>
      <c r="M6768" s="31" t="str">
        <f t="shared" si="891"/>
        <v>TRUE</v>
      </c>
      <c r="N6768" s="31" t="s">
        <v>39</v>
      </c>
      <c r="O6768" s="29" t="s">
        <v>2914</v>
      </c>
      <c r="P6768"/>
      <c r="Q6768"/>
      <c r="R6768"/>
      <c r="S6768"/>
      <c r="T6768"/>
      <c r="U6768"/>
      <c r="V6768"/>
      <c r="W6768"/>
    </row>
    <row r="6769" spans="1:23" ht="27" customHeight="1" thickBot="1" x14ac:dyDescent="0.3">
      <c r="A6769" s="166">
        <v>21670</v>
      </c>
      <c r="B6769" s="137">
        <v>7151</v>
      </c>
      <c r="C6769" s="159" t="s">
        <v>1663</v>
      </c>
      <c r="D6769" s="167">
        <v>44065.236111111109</v>
      </c>
      <c r="E6769" s="137" t="s">
        <v>41</v>
      </c>
      <c r="F6769" s="33">
        <v>44064.746527777781</v>
      </c>
      <c r="G6769" s="51">
        <f t="shared" si="888"/>
        <v>0.48958333332848269</v>
      </c>
      <c r="H6769" s="31" t="str">
        <f t="shared" si="889"/>
        <v>ACCEPTABLE</v>
      </c>
      <c r="J6769" s="33">
        <v>44065.252083333333</v>
      </c>
      <c r="K6769" s="33">
        <v>44065.261111111111</v>
      </c>
      <c r="L6769" s="51">
        <f t="shared" si="890"/>
        <v>9.0277777781011537E-3</v>
      </c>
      <c r="M6769" s="31" t="str">
        <f t="shared" si="891"/>
        <v>TRUE</v>
      </c>
      <c r="N6769" s="31" t="s">
        <v>41</v>
      </c>
      <c r="O6769" s="29" t="s">
        <v>2915</v>
      </c>
      <c r="P6769"/>
      <c r="Q6769"/>
      <c r="R6769"/>
      <c r="S6769"/>
      <c r="T6769"/>
      <c r="U6769"/>
      <c r="V6769"/>
      <c r="W6769"/>
    </row>
    <row r="6770" spans="1:23" ht="27" customHeight="1" thickBot="1" x14ac:dyDescent="0.3">
      <c r="A6770" s="166">
        <v>21670</v>
      </c>
      <c r="B6770" s="137">
        <v>7152</v>
      </c>
      <c r="C6770" s="159" t="s">
        <v>1997</v>
      </c>
      <c r="D6770" s="167">
        <v>44065.263888888891</v>
      </c>
      <c r="E6770" s="137" t="s">
        <v>39</v>
      </c>
      <c r="F6770" s="33">
        <v>44064.746527777781</v>
      </c>
      <c r="G6770" s="51">
        <f t="shared" si="888"/>
        <v>0.51736111110949423</v>
      </c>
      <c r="H6770" s="31" t="str">
        <f t="shared" si="889"/>
        <v>ACCEPTABLE</v>
      </c>
      <c r="J6770" s="33">
        <v>44065.269444444442</v>
      </c>
      <c r="K6770" s="33">
        <v>44065.28125</v>
      </c>
      <c r="L6770" s="51">
        <f t="shared" si="890"/>
        <v>1.1805555557657499E-2</v>
      </c>
      <c r="M6770" s="31" t="str">
        <f t="shared" si="891"/>
        <v>TRUE</v>
      </c>
      <c r="N6770" s="31" t="s">
        <v>39</v>
      </c>
      <c r="O6770" s="29" t="s">
        <v>2916</v>
      </c>
      <c r="P6770"/>
      <c r="Q6770"/>
      <c r="R6770"/>
      <c r="S6770"/>
      <c r="T6770"/>
      <c r="U6770"/>
      <c r="V6770"/>
      <c r="W6770"/>
    </row>
    <row r="6771" spans="1:23" ht="27" customHeight="1" thickBot="1" x14ac:dyDescent="0.3">
      <c r="A6771" s="166">
        <v>21675</v>
      </c>
      <c r="B6771" s="137">
        <v>7153</v>
      </c>
      <c r="C6771" s="159" t="s">
        <v>1997</v>
      </c>
      <c r="D6771" s="167">
        <v>44065.506944444445</v>
      </c>
      <c r="E6771" s="137" t="s">
        <v>41</v>
      </c>
      <c r="F6771" s="33">
        <v>44065.219444444447</v>
      </c>
      <c r="G6771" s="51">
        <f t="shared" si="888"/>
        <v>0.28749999999854481</v>
      </c>
      <c r="H6771" s="31" t="str">
        <f t="shared" si="889"/>
        <v>ACCEPTABLE</v>
      </c>
      <c r="J6771" s="33">
        <v>44065.490972222222</v>
      </c>
      <c r="K6771" s="33">
        <v>44065.50277777778</v>
      </c>
      <c r="L6771" s="51">
        <f t="shared" si="890"/>
        <v>1.1805555557657499E-2</v>
      </c>
      <c r="M6771" s="31" t="str">
        <f t="shared" si="891"/>
        <v>TRUE</v>
      </c>
      <c r="N6771" s="31" t="s">
        <v>41</v>
      </c>
      <c r="O6771" s="29" t="s">
        <v>2917</v>
      </c>
      <c r="P6771"/>
      <c r="Q6771"/>
      <c r="R6771"/>
      <c r="S6771"/>
      <c r="T6771"/>
      <c r="U6771"/>
      <c r="V6771"/>
      <c r="W6771"/>
    </row>
    <row r="6772" spans="1:23" ht="27" customHeight="1" thickBot="1" x14ac:dyDescent="0.3">
      <c r="A6772" s="166">
        <v>21676</v>
      </c>
      <c r="B6772" s="137">
        <v>7155</v>
      </c>
      <c r="C6772" s="159" t="s">
        <v>2372</v>
      </c>
      <c r="D6772" s="167">
        <v>44065.527777777781</v>
      </c>
      <c r="E6772" s="137" t="s">
        <v>41</v>
      </c>
      <c r="F6772" s="33">
        <v>44065.219444444447</v>
      </c>
      <c r="G6772" s="51">
        <f t="shared" si="888"/>
        <v>0.30833333333430346</v>
      </c>
      <c r="H6772" s="31" t="str">
        <f t="shared" si="889"/>
        <v>ACCEPTABLE</v>
      </c>
      <c r="J6772" s="33">
        <v>44065.529166666667</v>
      </c>
      <c r="K6772" s="33">
        <v>44065.539583333331</v>
      </c>
      <c r="L6772" s="51">
        <f t="shared" si="890"/>
        <v>1.0416666664241347E-2</v>
      </c>
      <c r="M6772" s="31" t="str">
        <f t="shared" si="891"/>
        <v>TRUE</v>
      </c>
      <c r="N6772" s="31" t="s">
        <v>128</v>
      </c>
      <c r="O6772" s="29" t="s">
        <v>2918</v>
      </c>
      <c r="P6772"/>
      <c r="Q6772"/>
      <c r="R6772"/>
      <c r="S6772"/>
      <c r="T6772"/>
      <c r="U6772"/>
      <c r="V6772"/>
      <c r="W6772"/>
    </row>
    <row r="6773" spans="1:23" ht="27" customHeight="1" thickBot="1" x14ac:dyDescent="0.3">
      <c r="A6773" s="166">
        <v>21676</v>
      </c>
      <c r="B6773" s="137">
        <v>7156</v>
      </c>
      <c r="C6773" s="159" t="s">
        <v>2835</v>
      </c>
      <c r="D6773" s="167">
        <v>44065.552083333336</v>
      </c>
      <c r="E6773" s="137" t="s">
        <v>39</v>
      </c>
      <c r="F6773" s="33">
        <v>44065.219444444447</v>
      </c>
      <c r="G6773" s="51">
        <f t="shared" si="888"/>
        <v>0.33263888888905058</v>
      </c>
      <c r="H6773" s="31" t="str">
        <f t="shared" si="889"/>
        <v>ACCEPTABLE</v>
      </c>
      <c r="J6773" s="33">
        <v>44065.5625</v>
      </c>
      <c r="K6773" s="33">
        <v>44065.574305555558</v>
      </c>
      <c r="L6773" s="51">
        <f t="shared" si="890"/>
        <v>1.1805555557657499E-2</v>
      </c>
      <c r="M6773" s="31" t="str">
        <f t="shared" si="891"/>
        <v>TRUE</v>
      </c>
      <c r="N6773" s="31" t="s">
        <v>39</v>
      </c>
      <c r="O6773" s="29" t="s">
        <v>2919</v>
      </c>
      <c r="P6773"/>
      <c r="Q6773"/>
      <c r="R6773"/>
      <c r="S6773"/>
      <c r="T6773"/>
      <c r="U6773"/>
      <c r="V6773"/>
      <c r="W6773"/>
    </row>
    <row r="6774" spans="1:23" ht="27" customHeight="1" thickBot="1" x14ac:dyDescent="0.3">
      <c r="A6774" s="166">
        <v>21675</v>
      </c>
      <c r="B6774" s="137">
        <v>7157</v>
      </c>
      <c r="C6774" s="159" t="s">
        <v>1642</v>
      </c>
      <c r="D6774" s="167">
        <v>44066.256944444445</v>
      </c>
      <c r="E6774" s="137" t="s">
        <v>41</v>
      </c>
      <c r="F6774" s="33">
        <v>44066.248611111114</v>
      </c>
      <c r="G6774" s="51">
        <f t="shared" si="888"/>
        <v>8.333333331393078E-3</v>
      </c>
      <c r="H6774" s="31" t="str">
        <f t="shared" si="889"/>
        <v>TOO LATE</v>
      </c>
      <c r="J6774" s="33">
        <v>44066.249305555553</v>
      </c>
      <c r="K6774" s="33">
        <v>44066.258333333331</v>
      </c>
      <c r="L6774" s="51">
        <f t="shared" si="890"/>
        <v>9.0277777781011537E-3</v>
      </c>
      <c r="M6774" s="31" t="str">
        <f t="shared" si="891"/>
        <v>TRUE</v>
      </c>
      <c r="N6774" s="31" t="s">
        <v>41</v>
      </c>
      <c r="O6774" s="29" t="s">
        <v>96</v>
      </c>
      <c r="P6774"/>
      <c r="Q6774"/>
      <c r="R6774"/>
      <c r="S6774"/>
      <c r="T6774"/>
      <c r="U6774"/>
      <c r="V6774"/>
      <c r="W6774"/>
    </row>
    <row r="6775" spans="1:23" ht="27" customHeight="1" thickBot="1" x14ac:dyDescent="0.3">
      <c r="A6775" s="98">
        <v>21675</v>
      </c>
      <c r="B6775" s="78">
        <v>7158</v>
      </c>
      <c r="C6775" s="79" t="s">
        <v>64</v>
      </c>
      <c r="D6775" s="80">
        <v>44066.302083333336</v>
      </c>
      <c r="E6775" s="78" t="s">
        <v>39</v>
      </c>
      <c r="F6775" s="33">
        <v>44066.248611111114</v>
      </c>
      <c r="G6775" s="51">
        <f t="shared" si="888"/>
        <v>5.3472222221898846E-2</v>
      </c>
      <c r="H6775" s="31" t="str">
        <f t="shared" si="889"/>
        <v>ACCEPTABLE</v>
      </c>
      <c r="J6775" s="33">
        <v>44066.317361111112</v>
      </c>
      <c r="K6775" s="33">
        <v>44066.326388888891</v>
      </c>
      <c r="L6775" s="51">
        <f t="shared" si="890"/>
        <v>9.0277777781011537E-3</v>
      </c>
      <c r="M6775" s="31" t="str">
        <f t="shared" si="891"/>
        <v>TRUE</v>
      </c>
      <c r="N6775" s="31" t="s">
        <v>39</v>
      </c>
      <c r="O6775" s="29" t="s">
        <v>96</v>
      </c>
      <c r="P6775"/>
      <c r="Q6775"/>
      <c r="R6775"/>
      <c r="S6775"/>
      <c r="T6775"/>
      <c r="U6775"/>
      <c r="V6775"/>
      <c r="W6775"/>
    </row>
    <row r="6776" spans="1:23" ht="27" customHeight="1" thickBot="1" x14ac:dyDescent="0.3">
      <c r="A6776" s="98">
        <v>21675</v>
      </c>
      <c r="B6776" s="78">
        <v>7159</v>
      </c>
      <c r="C6776" s="79" t="s">
        <v>1663</v>
      </c>
      <c r="D6776" s="80">
        <v>44066.704861111109</v>
      </c>
      <c r="E6776" s="78" t="s">
        <v>41</v>
      </c>
      <c r="F6776" s="33">
        <v>44066.248611111114</v>
      </c>
      <c r="G6776" s="51">
        <f t="shared" si="888"/>
        <v>0.45624999999563443</v>
      </c>
      <c r="H6776" s="31" t="str">
        <f t="shared" si="889"/>
        <v>ACCEPTABLE</v>
      </c>
      <c r="J6776" s="33">
        <v>44066.73333333333</v>
      </c>
      <c r="K6776" s="33">
        <v>44066.742361111108</v>
      </c>
      <c r="L6776" s="51">
        <f t="shared" si="890"/>
        <v>9.0277777781011537E-3</v>
      </c>
      <c r="M6776" s="31" t="str">
        <f t="shared" si="891"/>
        <v>TRUE</v>
      </c>
      <c r="N6776" s="31" t="s">
        <v>41</v>
      </c>
      <c r="O6776" s="29" t="s">
        <v>507</v>
      </c>
      <c r="P6776"/>
      <c r="Q6776"/>
      <c r="R6776"/>
      <c r="S6776"/>
      <c r="T6776"/>
      <c r="U6776"/>
      <c r="V6776"/>
      <c r="W6776"/>
    </row>
    <row r="6777" spans="1:23" ht="27" customHeight="1" thickBot="1" x14ac:dyDescent="0.3">
      <c r="A6777" s="98">
        <v>21675</v>
      </c>
      <c r="B6777" s="78">
        <v>7160</v>
      </c>
      <c r="C6777" s="79" t="s">
        <v>1997</v>
      </c>
      <c r="D6777" s="80">
        <v>44066.732638888891</v>
      </c>
      <c r="E6777" s="78" t="s">
        <v>39</v>
      </c>
      <c r="F6777" s="33">
        <v>44066.248611111114</v>
      </c>
      <c r="G6777" s="51">
        <f t="shared" si="888"/>
        <v>0.48402777777664596</v>
      </c>
      <c r="H6777" s="31" t="str">
        <f t="shared" si="889"/>
        <v>ACCEPTABLE</v>
      </c>
      <c r="J6777" s="33">
        <v>44066.75277777778</v>
      </c>
      <c r="K6777" s="33">
        <v>44066.767361111109</v>
      </c>
      <c r="L6777" s="51">
        <f t="shared" si="890"/>
        <v>1.4583333329937886E-2</v>
      </c>
      <c r="M6777" s="31" t="str">
        <f t="shared" si="891"/>
        <v>TRUE</v>
      </c>
      <c r="N6777" s="31" t="s">
        <v>39</v>
      </c>
      <c r="O6777" s="29" t="s">
        <v>2920</v>
      </c>
      <c r="P6777"/>
      <c r="Q6777"/>
      <c r="R6777"/>
      <c r="S6777"/>
      <c r="T6777"/>
      <c r="U6777"/>
      <c r="V6777"/>
      <c r="W6777"/>
    </row>
    <row r="6778" spans="1:23" ht="27" customHeight="1" thickBot="1" x14ac:dyDescent="0.3">
      <c r="A6778" s="166">
        <v>21678</v>
      </c>
      <c r="B6778" s="137">
        <v>7165</v>
      </c>
      <c r="C6778" s="159" t="s">
        <v>2372</v>
      </c>
      <c r="D6778" s="167">
        <v>44067.777777777781</v>
      </c>
      <c r="E6778" s="137" t="s">
        <v>41</v>
      </c>
      <c r="F6778" s="33">
        <v>44067.306250000001</v>
      </c>
      <c r="G6778" s="51">
        <f t="shared" si="888"/>
        <v>0.47152777777955635</v>
      </c>
      <c r="H6778" s="31" t="str">
        <f t="shared" si="889"/>
        <v>ACCEPTABLE</v>
      </c>
      <c r="J6778" s="33">
        <v>44067.644444444442</v>
      </c>
      <c r="K6778" s="33">
        <v>44067.65347222222</v>
      </c>
      <c r="L6778" s="51">
        <f t="shared" si="890"/>
        <v>9.0277777781011537E-3</v>
      </c>
      <c r="M6778" s="31" t="str">
        <f t="shared" si="891"/>
        <v>TRUE</v>
      </c>
      <c r="N6778" s="31" t="s">
        <v>41</v>
      </c>
      <c r="O6778" s="29" t="s">
        <v>2880</v>
      </c>
      <c r="P6778"/>
      <c r="Q6778"/>
      <c r="R6778"/>
      <c r="S6778"/>
      <c r="T6778"/>
      <c r="U6778"/>
      <c r="V6778"/>
      <c r="W6778"/>
    </row>
    <row r="6779" spans="1:23" ht="27" customHeight="1" thickBot="1" x14ac:dyDescent="0.3">
      <c r="A6779" s="166">
        <v>21678</v>
      </c>
      <c r="B6779" s="137">
        <v>7166</v>
      </c>
      <c r="C6779" s="159" t="s">
        <v>98</v>
      </c>
      <c r="D6779" s="167">
        <v>44067.8125</v>
      </c>
      <c r="E6779" s="137" t="s">
        <v>39</v>
      </c>
      <c r="F6779" s="33">
        <v>44067.306250000001</v>
      </c>
      <c r="G6779" s="51">
        <f t="shared" si="888"/>
        <v>0.50624999999854481</v>
      </c>
      <c r="H6779" s="31" t="str">
        <f t="shared" si="889"/>
        <v>ACCEPTABLE</v>
      </c>
      <c r="J6779" s="33">
        <v>44067.677777777775</v>
      </c>
      <c r="K6779" s="33">
        <v>44067.686805555553</v>
      </c>
      <c r="L6779" s="51">
        <f t="shared" si="890"/>
        <v>9.0277777781011537E-3</v>
      </c>
      <c r="M6779" s="31" t="str">
        <f t="shared" si="891"/>
        <v>TRUE</v>
      </c>
      <c r="N6779" s="31" t="s">
        <v>39</v>
      </c>
      <c r="O6779" s="29" t="s">
        <v>44</v>
      </c>
      <c r="P6779"/>
      <c r="Q6779"/>
      <c r="R6779"/>
      <c r="S6779"/>
      <c r="T6779"/>
      <c r="U6779"/>
      <c r="V6779"/>
      <c r="W6779"/>
    </row>
    <row r="6780" spans="1:23" ht="27" customHeight="1" thickBot="1" x14ac:dyDescent="0.3">
      <c r="A6780" s="166">
        <v>21678</v>
      </c>
      <c r="B6780" s="137">
        <v>7167</v>
      </c>
      <c r="C6780" s="159" t="s">
        <v>98</v>
      </c>
      <c r="D6780" s="167">
        <v>44068.802083333336</v>
      </c>
      <c r="E6780" s="137" t="s">
        <v>41</v>
      </c>
      <c r="F6780" s="33">
        <v>44068.631944444445</v>
      </c>
      <c r="G6780" s="51">
        <f t="shared" si="888"/>
        <v>0.17013888889050577</v>
      </c>
      <c r="H6780" s="31" t="str">
        <f t="shared" si="889"/>
        <v>ACCEPTABLE</v>
      </c>
      <c r="J6780" s="33">
        <v>44068.811111111114</v>
      </c>
      <c r="K6780" s="33">
        <v>44068.820138888892</v>
      </c>
      <c r="L6780" s="51">
        <f t="shared" si="890"/>
        <v>9.0277777781011537E-3</v>
      </c>
      <c r="M6780" s="31" t="str">
        <f t="shared" si="891"/>
        <v>TRUE</v>
      </c>
      <c r="N6780" s="31" t="s">
        <v>41</v>
      </c>
      <c r="O6780" s="29" t="s">
        <v>44</v>
      </c>
      <c r="P6780"/>
      <c r="Q6780"/>
      <c r="R6780"/>
      <c r="S6780"/>
      <c r="T6780"/>
      <c r="U6780"/>
      <c r="V6780"/>
      <c r="W6780"/>
    </row>
    <row r="6781" spans="1:23" ht="27" customHeight="1" thickBot="1" x14ac:dyDescent="0.3">
      <c r="A6781" s="166">
        <v>21678</v>
      </c>
      <c r="B6781" s="137">
        <v>7168</v>
      </c>
      <c r="C6781" s="159" t="s">
        <v>2372</v>
      </c>
      <c r="D6781" s="167">
        <v>44068.826388888891</v>
      </c>
      <c r="E6781" s="137" t="s">
        <v>39</v>
      </c>
      <c r="F6781" s="33">
        <v>44068.631944444445</v>
      </c>
      <c r="G6781" s="51">
        <f t="shared" si="888"/>
        <v>0.19444444444525288</v>
      </c>
      <c r="H6781" s="31" t="str">
        <f t="shared" si="889"/>
        <v>ACCEPTABLE</v>
      </c>
      <c r="J6781" s="33">
        <v>44068.84097222222</v>
      </c>
      <c r="K6781" s="33">
        <v>44068.853472222225</v>
      </c>
      <c r="L6781" s="51">
        <f t="shared" ref="L6781:L6804" si="892">IF(OR(K6781="",J6781=""), "Incomplete Data", K6781-J6781)</f>
        <v>1.2500000004365575E-2</v>
      </c>
      <c r="M6781" s="31" t="str">
        <f t="shared" ref="M6781:M6804" si="893">_xlfn.IFS(OR(J6781=0,K6781=0,L6781=""), "Incomplete Data", OR(L6781&gt;$M$5,L6781&lt;-$M$5),"FALSE",  OR(L6781&lt;=$M$5,L6781&gt;-$M$5), "TRUE")</f>
        <v>TRUE</v>
      </c>
      <c r="N6781" s="31" t="s">
        <v>39</v>
      </c>
      <c r="O6781" s="29" t="s">
        <v>2858</v>
      </c>
      <c r="P6781"/>
      <c r="Q6781"/>
      <c r="R6781"/>
      <c r="S6781"/>
      <c r="T6781"/>
      <c r="U6781"/>
      <c r="V6781"/>
      <c r="W6781"/>
    </row>
    <row r="6782" spans="1:23" ht="27" customHeight="1" thickBot="1" x14ac:dyDescent="0.3">
      <c r="A6782" s="166">
        <v>21679</v>
      </c>
      <c r="B6782" s="137">
        <v>7169</v>
      </c>
      <c r="C6782" s="159" t="s">
        <v>2372</v>
      </c>
      <c r="D6782" s="167">
        <v>44068.986111111109</v>
      </c>
      <c r="E6782" s="137" t="s">
        <v>41</v>
      </c>
      <c r="F6782" s="33">
        <v>44068.631944444445</v>
      </c>
      <c r="G6782" s="51">
        <f t="shared" si="888"/>
        <v>0.35416666666424135</v>
      </c>
      <c r="H6782" s="31" t="str">
        <f t="shared" si="889"/>
        <v>ACCEPTABLE</v>
      </c>
      <c r="J6782" s="33">
        <v>44068.994444444441</v>
      </c>
      <c r="K6782" s="33">
        <v>44069.004166666666</v>
      </c>
      <c r="L6782" s="51">
        <f t="shared" si="892"/>
        <v>9.7222222248092294E-3</v>
      </c>
      <c r="M6782" s="31" t="str">
        <f t="shared" si="893"/>
        <v>TRUE</v>
      </c>
      <c r="N6782" s="31" t="s">
        <v>41</v>
      </c>
      <c r="O6782" s="29" t="s">
        <v>1962</v>
      </c>
      <c r="P6782"/>
      <c r="Q6782"/>
      <c r="R6782"/>
      <c r="S6782"/>
      <c r="T6782"/>
      <c r="U6782"/>
      <c r="V6782"/>
      <c r="W6782"/>
    </row>
    <row r="6783" spans="1:23" ht="27" customHeight="1" thickBot="1" x14ac:dyDescent="0.3">
      <c r="A6783" s="166">
        <v>21679</v>
      </c>
      <c r="B6783" s="137">
        <v>7170</v>
      </c>
      <c r="C6783" s="159" t="s">
        <v>2372</v>
      </c>
      <c r="D6783" s="167">
        <v>44069.006944444445</v>
      </c>
      <c r="E6783" s="137" t="s">
        <v>39</v>
      </c>
      <c r="F6783" s="33">
        <v>44068.631944444445</v>
      </c>
      <c r="G6783" s="51">
        <f t="shared" si="888"/>
        <v>0.375</v>
      </c>
      <c r="H6783" s="31" t="str">
        <f t="shared" si="889"/>
        <v>ACCEPTABLE</v>
      </c>
      <c r="J6783" s="33">
        <v>44069.019444444442</v>
      </c>
      <c r="K6783" s="33">
        <v>44069.030555555553</v>
      </c>
      <c r="L6783" s="51">
        <f t="shared" si="892"/>
        <v>1.1111111110949423E-2</v>
      </c>
      <c r="M6783" s="31" t="str">
        <f t="shared" si="893"/>
        <v>TRUE</v>
      </c>
      <c r="N6783" s="31" t="s">
        <v>39</v>
      </c>
      <c r="O6783" s="29" t="s">
        <v>1962</v>
      </c>
      <c r="P6783"/>
      <c r="Q6783"/>
      <c r="R6783"/>
      <c r="S6783"/>
      <c r="T6783"/>
      <c r="U6783"/>
      <c r="V6783"/>
      <c r="W6783"/>
    </row>
    <row r="6784" spans="1:23" ht="27" customHeight="1" thickBot="1" x14ac:dyDescent="0.3">
      <c r="A6784" s="166">
        <v>21680</v>
      </c>
      <c r="B6784" s="137">
        <v>7171</v>
      </c>
      <c r="C6784" s="159" t="s">
        <v>2372</v>
      </c>
      <c r="D6784" s="167">
        <v>44070.416666666664</v>
      </c>
      <c r="E6784" s="137" t="s">
        <v>41</v>
      </c>
      <c r="F6784" s="33">
        <v>44070.313888888886</v>
      </c>
      <c r="G6784" s="51">
        <f t="shared" ref="G6784:G6804" si="894">IF(D6784="","",D6784-F6784)</f>
        <v>0.10277777777810115</v>
      </c>
      <c r="H6784" s="31" t="str">
        <f t="shared" ref="H6784:H6804" si="895">IF(D6784-F6784&lt;0,"TOO LATE",IF(G6784="","",IF(OR(DAY(D6784-F6784)&gt;1,AND(HOUR(D6784-F6784)&gt;HOUR("0:59"),(SIGN(D6784-F6784)=1))),"ACCEPTABLE","TOO LATE")))</f>
        <v>ACCEPTABLE</v>
      </c>
      <c r="J6784" s="33">
        <v>44070.431944444441</v>
      </c>
      <c r="K6784" s="33">
        <v>44070.443055555559</v>
      </c>
      <c r="L6784" s="51">
        <f t="shared" si="892"/>
        <v>1.1111111118225381E-2</v>
      </c>
      <c r="M6784" s="31" t="str">
        <f t="shared" si="893"/>
        <v>TRUE</v>
      </c>
      <c r="N6784" s="31" t="s">
        <v>41</v>
      </c>
      <c r="O6784" s="29" t="s">
        <v>2921</v>
      </c>
      <c r="P6784"/>
      <c r="Q6784"/>
      <c r="R6784"/>
      <c r="S6784"/>
      <c r="T6784"/>
      <c r="U6784"/>
      <c r="V6784"/>
      <c r="W6784"/>
    </row>
    <row r="6785" spans="1:23" ht="27" customHeight="1" thickBot="1" x14ac:dyDescent="0.3">
      <c r="A6785" s="166">
        <v>21680</v>
      </c>
      <c r="B6785" s="137">
        <v>7172</v>
      </c>
      <c r="C6785" s="159" t="s">
        <v>2372</v>
      </c>
      <c r="D6785" s="167">
        <v>44070.430555555555</v>
      </c>
      <c r="E6785" s="137" t="s">
        <v>39</v>
      </c>
      <c r="F6785" s="33">
        <v>44070.313888888886</v>
      </c>
      <c r="G6785" s="51">
        <f t="shared" si="894"/>
        <v>0.11666666666860692</v>
      </c>
      <c r="H6785" s="31" t="str">
        <f t="shared" si="895"/>
        <v>ACCEPTABLE</v>
      </c>
      <c r="J6785" s="33">
        <v>44070.455555555556</v>
      </c>
      <c r="K6785" s="33">
        <v>44070.46875</v>
      </c>
      <c r="L6785" s="51">
        <f t="shared" si="892"/>
        <v>1.3194444443797693E-2</v>
      </c>
      <c r="M6785" s="31" t="str">
        <f t="shared" si="893"/>
        <v>TRUE</v>
      </c>
      <c r="N6785" s="31" t="s">
        <v>39</v>
      </c>
      <c r="O6785" s="29" t="s">
        <v>2922</v>
      </c>
      <c r="P6785"/>
      <c r="Q6785"/>
      <c r="R6785"/>
      <c r="S6785"/>
      <c r="T6785"/>
      <c r="U6785"/>
      <c r="V6785"/>
      <c r="W6785"/>
    </row>
    <row r="6786" spans="1:23" ht="27" customHeight="1" thickBot="1" x14ac:dyDescent="0.3">
      <c r="A6786" s="166">
        <v>21681</v>
      </c>
      <c r="B6786" s="137">
        <v>7173</v>
      </c>
      <c r="C6786" s="159" t="s">
        <v>2372</v>
      </c>
      <c r="D6786" s="167">
        <v>44070.986111111109</v>
      </c>
      <c r="E6786" s="137" t="s">
        <v>41</v>
      </c>
      <c r="F6786" s="33">
        <v>44070.719444444447</v>
      </c>
      <c r="G6786" s="51">
        <f t="shared" si="894"/>
        <v>0.26666666666278616</v>
      </c>
      <c r="H6786" s="31" t="str">
        <f t="shared" si="895"/>
        <v>ACCEPTABLE</v>
      </c>
      <c r="J6786" s="33">
        <v>44070.966666666667</v>
      </c>
      <c r="K6786" s="33">
        <v>44070.977777777778</v>
      </c>
      <c r="L6786" s="51">
        <f t="shared" si="892"/>
        <v>1.1111111110949423E-2</v>
      </c>
      <c r="M6786" s="31" t="str">
        <f t="shared" si="893"/>
        <v>TRUE</v>
      </c>
      <c r="N6786" s="31" t="s">
        <v>41</v>
      </c>
      <c r="O6786" s="29" t="s">
        <v>2923</v>
      </c>
      <c r="P6786"/>
      <c r="Q6786"/>
      <c r="R6786"/>
      <c r="S6786"/>
      <c r="T6786"/>
      <c r="U6786"/>
      <c r="V6786"/>
      <c r="W6786"/>
    </row>
    <row r="6787" spans="1:23" ht="27" customHeight="1" thickBot="1" x14ac:dyDescent="0.3">
      <c r="A6787" s="166">
        <v>21681</v>
      </c>
      <c r="B6787" s="137">
        <v>7174</v>
      </c>
      <c r="C6787" s="159" t="s">
        <v>98</v>
      </c>
      <c r="D6787" s="167">
        <v>44071.020833333336</v>
      </c>
      <c r="E6787" s="137" t="s">
        <v>39</v>
      </c>
      <c r="F6787" s="33">
        <v>44070.719444444447</v>
      </c>
      <c r="G6787" s="51">
        <f t="shared" si="894"/>
        <v>0.30138888888905058</v>
      </c>
      <c r="H6787" s="31" t="str">
        <f t="shared" si="895"/>
        <v>ACCEPTABLE</v>
      </c>
      <c r="J6787" s="33">
        <v>44071.006249999999</v>
      </c>
      <c r="K6787" s="33">
        <v>44071.015972222223</v>
      </c>
      <c r="L6787" s="51">
        <f t="shared" si="892"/>
        <v>9.7222222248092294E-3</v>
      </c>
      <c r="M6787" s="31" t="str">
        <f t="shared" si="893"/>
        <v>TRUE</v>
      </c>
      <c r="N6787" s="31" t="s">
        <v>39</v>
      </c>
      <c r="O6787" s="29" t="s">
        <v>44</v>
      </c>
      <c r="P6787"/>
      <c r="Q6787"/>
      <c r="R6787"/>
      <c r="S6787"/>
      <c r="T6787"/>
      <c r="U6787"/>
      <c r="V6787"/>
      <c r="W6787"/>
    </row>
    <row r="6788" spans="1:23" ht="27" customHeight="1" thickBot="1" x14ac:dyDescent="0.3">
      <c r="A6788" s="98">
        <v>21681</v>
      </c>
      <c r="B6788" s="78">
        <v>7175</v>
      </c>
      <c r="C6788" s="79" t="s">
        <v>98</v>
      </c>
      <c r="D6788" s="80">
        <v>44071.361111111109</v>
      </c>
      <c r="E6788" s="78" t="s">
        <v>41</v>
      </c>
      <c r="F6788" s="33">
        <v>44071.3125</v>
      </c>
      <c r="G6788" s="51">
        <f t="shared" si="894"/>
        <v>4.8611111109494232E-2</v>
      </c>
      <c r="H6788" s="31" t="str">
        <f t="shared" si="895"/>
        <v>ACCEPTABLE</v>
      </c>
      <c r="J6788" s="33">
        <v>44071.366666666669</v>
      </c>
      <c r="K6788" s="33">
        <v>44071.375</v>
      </c>
      <c r="L6788" s="51">
        <f t="shared" si="892"/>
        <v>8.333333331393078E-3</v>
      </c>
      <c r="M6788" s="31" t="str">
        <f t="shared" si="893"/>
        <v>TRUE</v>
      </c>
      <c r="N6788" s="31" t="s">
        <v>41</v>
      </c>
      <c r="O6788" s="29" t="s">
        <v>54</v>
      </c>
      <c r="P6788"/>
      <c r="Q6788"/>
      <c r="R6788"/>
      <c r="S6788"/>
      <c r="T6788"/>
      <c r="U6788"/>
      <c r="V6788"/>
      <c r="W6788"/>
    </row>
    <row r="6789" spans="1:23" ht="27" customHeight="1" thickBot="1" x14ac:dyDescent="0.3">
      <c r="A6789" s="98">
        <v>21681</v>
      </c>
      <c r="B6789" s="78">
        <v>7176</v>
      </c>
      <c r="C6789" s="79" t="s">
        <v>2372</v>
      </c>
      <c r="D6789" s="80">
        <v>44071.385416666664</v>
      </c>
      <c r="E6789" s="78" t="s">
        <v>39</v>
      </c>
      <c r="F6789" s="33">
        <v>44071.3125</v>
      </c>
      <c r="G6789" s="51">
        <f t="shared" si="894"/>
        <v>7.2916666664241347E-2</v>
      </c>
      <c r="H6789" s="31" t="str">
        <f t="shared" si="895"/>
        <v>ACCEPTABLE</v>
      </c>
      <c r="J6789" s="33">
        <v>44071.375</v>
      </c>
      <c r="K6789" s="33">
        <v>44071.388888888891</v>
      </c>
      <c r="L6789" s="51">
        <f t="shared" si="892"/>
        <v>1.3888888890505768E-2</v>
      </c>
      <c r="M6789" s="31" t="str">
        <f t="shared" si="893"/>
        <v>TRUE</v>
      </c>
      <c r="N6789" s="31" t="s">
        <v>39</v>
      </c>
      <c r="O6789" s="29" t="s">
        <v>2924</v>
      </c>
      <c r="P6789"/>
      <c r="Q6789"/>
      <c r="R6789"/>
      <c r="S6789"/>
      <c r="T6789"/>
      <c r="U6789"/>
      <c r="V6789"/>
      <c r="W6789"/>
    </row>
    <row r="6790" spans="1:23" ht="27" customHeight="1" thickBot="1" x14ac:dyDescent="0.3">
      <c r="A6790" s="98">
        <v>21683</v>
      </c>
      <c r="B6790" s="78">
        <v>7177</v>
      </c>
      <c r="C6790" s="79" t="s">
        <v>1997</v>
      </c>
      <c r="D6790" s="80">
        <v>44071.736111111109</v>
      </c>
      <c r="E6790" s="78" t="s">
        <v>41</v>
      </c>
      <c r="F6790" s="33">
        <v>44071.622916666667</v>
      </c>
      <c r="G6790" s="51">
        <f t="shared" si="894"/>
        <v>0.1131944444423425</v>
      </c>
      <c r="H6790" s="31" t="str">
        <f t="shared" si="895"/>
        <v>ACCEPTABLE</v>
      </c>
      <c r="J6790" s="33">
        <v>44071.720138888886</v>
      </c>
      <c r="K6790" s="33">
        <v>44071.727083333331</v>
      </c>
      <c r="L6790" s="51">
        <f t="shared" si="892"/>
        <v>6.9444444452528842E-3</v>
      </c>
      <c r="M6790" s="31" t="str">
        <f t="shared" si="893"/>
        <v>TRUE</v>
      </c>
      <c r="N6790" s="31" t="s">
        <v>41</v>
      </c>
      <c r="O6790" s="29" t="s">
        <v>2925</v>
      </c>
      <c r="P6790"/>
      <c r="Q6790"/>
      <c r="R6790"/>
      <c r="S6790"/>
      <c r="T6790"/>
      <c r="U6790"/>
      <c r="V6790"/>
      <c r="W6790"/>
    </row>
    <row r="6791" spans="1:23" ht="27" customHeight="1" thickBot="1" x14ac:dyDescent="0.3">
      <c r="A6791" s="98">
        <v>21683</v>
      </c>
      <c r="B6791" s="78">
        <v>7178</v>
      </c>
      <c r="C6791" s="79" t="s">
        <v>51</v>
      </c>
      <c r="D6791" s="80">
        <v>44071.770833333336</v>
      </c>
      <c r="E6791" s="78" t="s">
        <v>39</v>
      </c>
      <c r="F6791" s="33">
        <v>44071.622916666667</v>
      </c>
      <c r="G6791" s="51">
        <f t="shared" si="894"/>
        <v>0.14791666666860692</v>
      </c>
      <c r="H6791" s="31" t="str">
        <f t="shared" si="895"/>
        <v>ACCEPTABLE</v>
      </c>
      <c r="J6791" s="33">
        <v>44071.751388888886</v>
      </c>
      <c r="K6791" s="33">
        <v>44071.758333333331</v>
      </c>
      <c r="L6791" s="51">
        <f t="shared" si="892"/>
        <v>6.9444444452528842E-3</v>
      </c>
      <c r="M6791" s="31" t="str">
        <f t="shared" si="893"/>
        <v>TRUE</v>
      </c>
      <c r="N6791" s="31" t="s">
        <v>39</v>
      </c>
      <c r="O6791" s="29" t="s">
        <v>2926</v>
      </c>
      <c r="P6791"/>
      <c r="Q6791"/>
      <c r="R6791"/>
      <c r="S6791"/>
      <c r="T6791"/>
      <c r="U6791"/>
      <c r="V6791"/>
      <c r="W6791"/>
    </row>
    <row r="6792" spans="1:23" ht="27" customHeight="1" thickBot="1" x14ac:dyDescent="0.3">
      <c r="A6792" s="166">
        <v>21682</v>
      </c>
      <c r="B6792" s="137">
        <v>7179</v>
      </c>
      <c r="C6792" s="159" t="s">
        <v>1997</v>
      </c>
      <c r="D6792" s="167">
        <v>44071.819444444445</v>
      </c>
      <c r="E6792" s="137" t="s">
        <v>41</v>
      </c>
      <c r="F6792" s="33">
        <v>44071.622916666667</v>
      </c>
      <c r="G6792" s="51">
        <f t="shared" si="894"/>
        <v>0.19652777777810115</v>
      </c>
      <c r="H6792" s="31" t="str">
        <f t="shared" si="895"/>
        <v>ACCEPTABLE</v>
      </c>
      <c r="J6792" s="33">
        <v>44071.800694444442</v>
      </c>
      <c r="K6792" s="33">
        <v>44071.811805555553</v>
      </c>
      <c r="L6792" s="51">
        <f t="shared" si="892"/>
        <v>1.1111111110949423E-2</v>
      </c>
      <c r="M6792" s="31" t="str">
        <f t="shared" si="893"/>
        <v>TRUE</v>
      </c>
      <c r="N6792" s="31" t="s">
        <v>41</v>
      </c>
      <c r="O6792" s="29" t="s">
        <v>2927</v>
      </c>
      <c r="P6792"/>
      <c r="Q6792"/>
      <c r="R6792"/>
      <c r="S6792"/>
      <c r="T6792"/>
      <c r="U6792"/>
      <c r="V6792"/>
      <c r="W6792"/>
    </row>
    <row r="6793" spans="1:23" ht="27" customHeight="1" thickBot="1" x14ac:dyDescent="0.3">
      <c r="A6793" s="166">
        <v>21682</v>
      </c>
      <c r="B6793" s="137">
        <v>7180</v>
      </c>
      <c r="C6793" s="159" t="s">
        <v>51</v>
      </c>
      <c r="D6793" s="167">
        <v>44071.854166666664</v>
      </c>
      <c r="E6793" s="137" t="s">
        <v>39</v>
      </c>
      <c r="F6793" s="33">
        <v>44071.622916666667</v>
      </c>
      <c r="G6793" s="51">
        <f t="shared" si="894"/>
        <v>0.23124999999708962</v>
      </c>
      <c r="H6793" s="31" t="str">
        <f t="shared" si="895"/>
        <v>ACCEPTABLE</v>
      </c>
      <c r="J6793" s="33">
        <v>44071.84097222222</v>
      </c>
      <c r="K6793" s="33">
        <v>44071.849305555559</v>
      </c>
      <c r="L6793" s="51">
        <f t="shared" si="892"/>
        <v>8.3333333386690356E-3</v>
      </c>
      <c r="M6793" s="31" t="str">
        <f t="shared" si="893"/>
        <v>TRUE</v>
      </c>
      <c r="N6793" s="31" t="s">
        <v>39</v>
      </c>
      <c r="O6793" s="29" t="s">
        <v>2928</v>
      </c>
      <c r="P6793"/>
      <c r="Q6793"/>
      <c r="R6793"/>
      <c r="S6793"/>
      <c r="T6793"/>
      <c r="U6793"/>
      <c r="V6793"/>
      <c r="W6793"/>
    </row>
    <row r="6794" spans="1:23" ht="27" customHeight="1" thickBot="1" x14ac:dyDescent="0.3">
      <c r="A6794" s="166">
        <v>21684</v>
      </c>
      <c r="B6794" s="137">
        <v>7182</v>
      </c>
      <c r="C6794" s="159" t="s">
        <v>2314</v>
      </c>
      <c r="D6794" s="167">
        <v>44072.881944444445</v>
      </c>
      <c r="E6794" s="137" t="s">
        <v>41</v>
      </c>
      <c r="F6794" s="33">
        <v>44072.649305555555</v>
      </c>
      <c r="G6794" s="51">
        <f t="shared" si="894"/>
        <v>0.23263888889050577</v>
      </c>
      <c r="H6794" s="31" t="str">
        <f t="shared" si="895"/>
        <v>ACCEPTABLE</v>
      </c>
      <c r="J6794" s="33">
        <v>44072.609722222223</v>
      </c>
      <c r="K6794" s="33">
        <v>44072.618750000001</v>
      </c>
      <c r="L6794" s="51">
        <f t="shared" si="892"/>
        <v>9.0277777781011537E-3</v>
      </c>
      <c r="M6794" s="31" t="str">
        <f t="shared" si="893"/>
        <v>TRUE</v>
      </c>
      <c r="N6794" s="31" t="s">
        <v>41</v>
      </c>
      <c r="O6794" s="29" t="s">
        <v>181</v>
      </c>
      <c r="P6794"/>
      <c r="Q6794"/>
      <c r="R6794"/>
      <c r="S6794"/>
      <c r="T6794"/>
      <c r="U6794"/>
      <c r="V6794"/>
      <c r="W6794"/>
    </row>
    <row r="6795" spans="1:23" ht="27" customHeight="1" thickBot="1" x14ac:dyDescent="0.3">
      <c r="A6795" s="166">
        <v>21684</v>
      </c>
      <c r="B6795" s="137">
        <v>7183</v>
      </c>
      <c r="C6795" s="159" t="s">
        <v>2372</v>
      </c>
      <c r="D6795" s="167">
        <v>44072.90625</v>
      </c>
      <c r="E6795" s="137" t="s">
        <v>39</v>
      </c>
      <c r="F6795" s="33">
        <v>44072.649305555555</v>
      </c>
      <c r="G6795" s="51">
        <f t="shared" si="894"/>
        <v>0.25694444444525288</v>
      </c>
      <c r="H6795" s="31" t="str">
        <f t="shared" si="895"/>
        <v>ACCEPTABLE</v>
      </c>
      <c r="J6795" s="33">
        <v>44072.663194444445</v>
      </c>
      <c r="K6795" s="33">
        <v>44072.672222222223</v>
      </c>
      <c r="L6795" s="51">
        <f t="shared" si="892"/>
        <v>9.0277777781011537E-3</v>
      </c>
      <c r="M6795" s="31" t="str">
        <f t="shared" si="893"/>
        <v>TRUE</v>
      </c>
      <c r="N6795" s="31" t="s">
        <v>39</v>
      </c>
      <c r="O6795" s="29" t="s">
        <v>181</v>
      </c>
      <c r="P6795"/>
      <c r="Q6795"/>
      <c r="R6795"/>
      <c r="S6795"/>
      <c r="T6795"/>
      <c r="U6795"/>
      <c r="V6795"/>
      <c r="W6795"/>
    </row>
    <row r="6796" spans="1:23" ht="27" customHeight="1" thickBot="1" x14ac:dyDescent="0.3">
      <c r="A6796" s="166">
        <v>21683</v>
      </c>
      <c r="B6796" s="137">
        <v>7184</v>
      </c>
      <c r="C6796" s="159" t="s">
        <v>68</v>
      </c>
      <c r="D6796" s="167">
        <v>44073.236111111109</v>
      </c>
      <c r="E6796" s="137" t="s">
        <v>41</v>
      </c>
      <c r="F6796" s="33">
        <v>44072.649305555555</v>
      </c>
      <c r="G6796" s="51">
        <f t="shared" si="894"/>
        <v>0.58680555555474712</v>
      </c>
      <c r="H6796" s="31" t="str">
        <f t="shared" si="895"/>
        <v>ACCEPTABLE</v>
      </c>
      <c r="J6796" s="33">
        <v>44073.25</v>
      </c>
      <c r="K6796" s="33">
        <v>44073.259722222225</v>
      </c>
      <c r="L6796" s="51">
        <f t="shared" si="892"/>
        <v>9.7222222248092294E-3</v>
      </c>
      <c r="M6796" s="31" t="str">
        <f t="shared" si="893"/>
        <v>TRUE</v>
      </c>
      <c r="N6796" s="31" t="s">
        <v>41</v>
      </c>
      <c r="O6796" s="29" t="s">
        <v>2929</v>
      </c>
      <c r="P6796"/>
      <c r="Q6796"/>
      <c r="R6796"/>
      <c r="S6796"/>
      <c r="T6796"/>
      <c r="U6796"/>
      <c r="V6796"/>
      <c r="W6796"/>
    </row>
    <row r="6797" spans="1:23" ht="27" customHeight="1" thickBot="1" x14ac:dyDescent="0.3">
      <c r="A6797" s="98">
        <v>21683</v>
      </c>
      <c r="B6797" s="78">
        <v>7185</v>
      </c>
      <c r="C6797" s="79" t="s">
        <v>1997</v>
      </c>
      <c r="D6797" s="80">
        <v>44073.28125</v>
      </c>
      <c r="E6797" s="78" t="s">
        <v>39</v>
      </c>
      <c r="F6797" s="33">
        <v>44073.258333333331</v>
      </c>
      <c r="G6797" s="51">
        <f t="shared" si="894"/>
        <v>2.2916666668606922E-2</v>
      </c>
      <c r="H6797" s="31" t="str">
        <f t="shared" si="895"/>
        <v>TOO LATE</v>
      </c>
      <c r="J6797" s="33">
        <v>44073.291666666664</v>
      </c>
      <c r="K6797" s="33">
        <v>44073.303472222222</v>
      </c>
      <c r="L6797" s="51">
        <f t="shared" si="892"/>
        <v>1.1805555557657499E-2</v>
      </c>
      <c r="M6797" s="31" t="str">
        <f t="shared" si="893"/>
        <v>TRUE</v>
      </c>
      <c r="N6797" s="31" t="s">
        <v>39</v>
      </c>
      <c r="O6797" s="29" t="s">
        <v>2930</v>
      </c>
      <c r="P6797"/>
      <c r="Q6797"/>
      <c r="R6797"/>
      <c r="S6797"/>
      <c r="T6797"/>
      <c r="U6797"/>
      <c r="V6797"/>
      <c r="W6797"/>
    </row>
    <row r="6798" spans="1:23" ht="27" customHeight="1" thickBot="1" x14ac:dyDescent="0.3">
      <c r="A6798" s="98">
        <v>21685</v>
      </c>
      <c r="B6798" s="78">
        <v>7186</v>
      </c>
      <c r="C6798" s="79" t="s">
        <v>1997</v>
      </c>
      <c r="D6798" s="80">
        <v>44073.371527777781</v>
      </c>
      <c r="E6798" s="78" t="s">
        <v>41</v>
      </c>
      <c r="F6798" s="33">
        <v>44073.258333333331</v>
      </c>
      <c r="G6798" s="51">
        <f t="shared" si="894"/>
        <v>0.11319444444961846</v>
      </c>
      <c r="H6798" s="31" t="str">
        <f t="shared" si="895"/>
        <v>ACCEPTABLE</v>
      </c>
      <c r="J6798" s="33">
        <v>44073.365972222222</v>
      </c>
      <c r="K6798" s="33">
        <v>44073.379166666666</v>
      </c>
      <c r="L6798" s="51">
        <f t="shared" si="892"/>
        <v>1.3194444443797693E-2</v>
      </c>
      <c r="M6798" s="31" t="str">
        <f t="shared" si="893"/>
        <v>TRUE</v>
      </c>
      <c r="N6798" s="31" t="s">
        <v>41</v>
      </c>
      <c r="O6798" s="29" t="s">
        <v>2931</v>
      </c>
      <c r="P6798"/>
      <c r="Q6798"/>
      <c r="R6798"/>
      <c r="S6798"/>
      <c r="T6798"/>
      <c r="U6798"/>
      <c r="V6798"/>
      <c r="W6798"/>
    </row>
    <row r="6799" spans="1:23" ht="27" customHeight="1" thickBot="1" x14ac:dyDescent="0.3">
      <c r="A6799" s="166">
        <v>21682</v>
      </c>
      <c r="B6799" s="137">
        <v>7187</v>
      </c>
      <c r="C6799" s="159" t="s">
        <v>1997</v>
      </c>
      <c r="D6799" s="167">
        <v>44073.420138888891</v>
      </c>
      <c r="E6799" s="137" t="s">
        <v>39</v>
      </c>
      <c r="F6799" s="33">
        <v>44073.258333333331</v>
      </c>
      <c r="G6799" s="51">
        <f t="shared" si="894"/>
        <v>0.16180555555911269</v>
      </c>
      <c r="H6799" s="31" t="str">
        <f t="shared" si="895"/>
        <v>ACCEPTABLE</v>
      </c>
      <c r="J6799" s="33">
        <v>44073.43472222222</v>
      </c>
      <c r="K6799" s="33">
        <v>44073.449305555558</v>
      </c>
      <c r="L6799" s="51">
        <f t="shared" si="892"/>
        <v>1.4583333337213844E-2</v>
      </c>
      <c r="M6799" s="31" t="str">
        <f t="shared" si="893"/>
        <v>TRUE</v>
      </c>
      <c r="N6799" s="31" t="s">
        <v>39</v>
      </c>
      <c r="O6799" s="29" t="s">
        <v>2932</v>
      </c>
      <c r="P6799"/>
      <c r="Q6799"/>
      <c r="R6799"/>
      <c r="S6799"/>
      <c r="T6799"/>
      <c r="U6799"/>
      <c r="V6799"/>
      <c r="W6799"/>
    </row>
    <row r="6800" spans="1:23" ht="27" customHeight="1" thickBot="1" x14ac:dyDescent="0.3">
      <c r="A6800" s="166">
        <v>21686</v>
      </c>
      <c r="B6800" s="137">
        <v>7188</v>
      </c>
      <c r="C6800" s="159" t="s">
        <v>2314</v>
      </c>
      <c r="D6800" s="167">
        <v>44073.902777777781</v>
      </c>
      <c r="E6800" s="137" t="s">
        <v>41</v>
      </c>
      <c r="F6800" s="33">
        <v>44073.806944444441</v>
      </c>
      <c r="G6800" s="51">
        <f t="shared" si="894"/>
        <v>9.5833333340124227E-2</v>
      </c>
      <c r="H6800" s="31" t="str">
        <f t="shared" si="895"/>
        <v>ACCEPTABLE</v>
      </c>
      <c r="J6800" s="33">
        <v>44073.876388888886</v>
      </c>
      <c r="K6800" s="33">
        <v>44073.886805555558</v>
      </c>
      <c r="L6800" s="51">
        <f t="shared" si="892"/>
        <v>1.0416666671517305E-2</v>
      </c>
      <c r="M6800" s="31" t="str">
        <f t="shared" si="893"/>
        <v>TRUE</v>
      </c>
      <c r="N6800" s="31" t="s">
        <v>41</v>
      </c>
      <c r="O6800" s="29" t="s">
        <v>2881</v>
      </c>
      <c r="P6800"/>
      <c r="Q6800"/>
      <c r="R6800"/>
      <c r="S6800"/>
      <c r="T6800"/>
      <c r="U6800"/>
      <c r="V6800"/>
      <c r="W6800"/>
    </row>
    <row r="6801" spans="1:23" ht="27" customHeight="1" thickBot="1" x14ac:dyDescent="0.3">
      <c r="A6801" s="166">
        <v>21686</v>
      </c>
      <c r="B6801" s="137">
        <v>7189</v>
      </c>
      <c r="C6801" s="159" t="s">
        <v>43</v>
      </c>
      <c r="D6801" s="167">
        <v>44073.927083333336</v>
      </c>
      <c r="E6801" s="137" t="s">
        <v>39</v>
      </c>
      <c r="F6801" s="33">
        <v>44073.806944444441</v>
      </c>
      <c r="G6801" s="51">
        <f t="shared" si="894"/>
        <v>0.12013888889487134</v>
      </c>
      <c r="H6801" s="31" t="str">
        <f t="shared" si="895"/>
        <v>ACCEPTABLE</v>
      </c>
      <c r="J6801" s="33">
        <v>44073.912499999999</v>
      </c>
      <c r="K6801" s="33">
        <v>44073.921527777777</v>
      </c>
      <c r="L6801" s="51">
        <f t="shared" si="892"/>
        <v>9.0277777781011537E-3</v>
      </c>
      <c r="M6801" s="31" t="str">
        <f t="shared" si="893"/>
        <v>TRUE</v>
      </c>
      <c r="N6801" s="31" t="s">
        <v>39</v>
      </c>
      <c r="O6801" s="29" t="s">
        <v>44</v>
      </c>
      <c r="P6801"/>
      <c r="Q6801"/>
      <c r="R6801"/>
      <c r="S6801"/>
      <c r="T6801"/>
      <c r="U6801"/>
      <c r="V6801"/>
      <c r="W6801"/>
    </row>
    <row r="6802" spans="1:23" ht="27" customHeight="1" thickBot="1" x14ac:dyDescent="0.3">
      <c r="A6802" s="119">
        <v>21686</v>
      </c>
      <c r="B6802" s="139">
        <v>7190</v>
      </c>
      <c r="C6802" s="71" t="s">
        <v>43</v>
      </c>
      <c r="D6802" s="72">
        <v>44074.569444444445</v>
      </c>
      <c r="E6802" s="139" t="s">
        <v>41</v>
      </c>
      <c r="F6802" s="33">
        <v>44074.531944444447</v>
      </c>
      <c r="G6802" s="51">
        <f t="shared" si="894"/>
        <v>3.7499999998544808E-2</v>
      </c>
      <c r="H6802" s="31" t="str">
        <f t="shared" si="895"/>
        <v>TOO LATE</v>
      </c>
      <c r="J6802" s="33">
        <v>44074.583333333336</v>
      </c>
      <c r="K6802" s="33">
        <v>44074.591666666667</v>
      </c>
      <c r="L6802" s="51">
        <f t="shared" si="892"/>
        <v>8.333333331393078E-3</v>
      </c>
      <c r="M6802" s="31" t="str">
        <f t="shared" si="893"/>
        <v>TRUE</v>
      </c>
      <c r="N6802" s="31" t="s">
        <v>41</v>
      </c>
      <c r="O6802" s="29" t="s">
        <v>1767</v>
      </c>
      <c r="P6802"/>
      <c r="Q6802"/>
      <c r="R6802"/>
      <c r="S6802"/>
      <c r="T6802"/>
      <c r="U6802"/>
      <c r="V6802"/>
      <c r="W6802"/>
    </row>
    <row r="6803" spans="1:23" ht="27" customHeight="1" thickBot="1" x14ac:dyDescent="0.3">
      <c r="A6803" s="127">
        <v>21685</v>
      </c>
      <c r="B6803" s="66">
        <v>7192</v>
      </c>
      <c r="C6803" s="67" t="s">
        <v>99</v>
      </c>
      <c r="D6803" s="68">
        <v>44074.673611111109</v>
      </c>
      <c r="E6803" s="66" t="s">
        <v>41</v>
      </c>
      <c r="F6803" s="33">
        <v>44074.531944444447</v>
      </c>
      <c r="G6803" s="51">
        <f t="shared" si="894"/>
        <v>0.14166666666278616</v>
      </c>
      <c r="H6803" s="31" t="str">
        <f t="shared" si="895"/>
        <v>ACCEPTABLE</v>
      </c>
      <c r="J6803" s="33">
        <v>44074.671527777777</v>
      </c>
      <c r="K6803" s="33">
        <v>44074.680555555555</v>
      </c>
      <c r="L6803" s="51">
        <f t="shared" si="892"/>
        <v>9.0277777781011537E-3</v>
      </c>
      <c r="M6803" s="31" t="str">
        <f t="shared" si="893"/>
        <v>TRUE</v>
      </c>
      <c r="N6803" s="31" t="s">
        <v>41</v>
      </c>
      <c r="O6803" s="29" t="s">
        <v>181</v>
      </c>
      <c r="P6803"/>
      <c r="Q6803"/>
      <c r="R6803"/>
      <c r="S6803"/>
      <c r="T6803"/>
      <c r="U6803"/>
      <c r="V6803"/>
      <c r="W6803"/>
    </row>
    <row r="6804" spans="1:23" ht="27" customHeight="1" thickBot="1" x14ac:dyDescent="0.3">
      <c r="A6804" s="119">
        <v>21688</v>
      </c>
      <c r="B6804" s="139">
        <v>7196</v>
      </c>
      <c r="C6804" s="71" t="s">
        <v>1997</v>
      </c>
      <c r="D6804" s="72">
        <v>44076.434027777781</v>
      </c>
      <c r="E6804" s="139" t="s">
        <v>41</v>
      </c>
      <c r="F6804" s="33">
        <v>44076.3125</v>
      </c>
      <c r="G6804" s="51">
        <f t="shared" si="894"/>
        <v>0.12152777778101154</v>
      </c>
      <c r="H6804" s="31" t="str">
        <f t="shared" si="895"/>
        <v>ACCEPTABLE</v>
      </c>
      <c r="J6804" s="33">
        <v>44076.425000000003</v>
      </c>
      <c r="K6804" s="33">
        <v>44076.434027777781</v>
      </c>
      <c r="L6804" s="51">
        <f t="shared" si="892"/>
        <v>9.0277777781011537E-3</v>
      </c>
      <c r="M6804" s="31" t="str">
        <f t="shared" si="893"/>
        <v>TRUE</v>
      </c>
      <c r="N6804" s="31" t="s">
        <v>41</v>
      </c>
      <c r="O6804" s="29" t="s">
        <v>1922</v>
      </c>
      <c r="P6804"/>
      <c r="Q6804"/>
      <c r="R6804"/>
      <c r="S6804"/>
      <c r="T6804"/>
      <c r="U6804"/>
      <c r="V6804"/>
      <c r="W6804"/>
    </row>
    <row r="6805" spans="1:23" ht="27" customHeight="1" thickBot="1" x14ac:dyDescent="0.3">
      <c r="A6805" s="119">
        <v>21688</v>
      </c>
      <c r="B6805" s="139">
        <v>7197</v>
      </c>
      <c r="C6805" s="138" t="s">
        <v>51</v>
      </c>
      <c r="D6805" s="72">
        <v>44076.46875</v>
      </c>
      <c r="E6805" s="139" t="s">
        <v>39</v>
      </c>
      <c r="F6805" s="33">
        <v>44076.3125</v>
      </c>
      <c r="G6805" s="51">
        <f t="shared" ref="G6805:G6847" si="896">IF(D6805="","",D6805-F6805)</f>
        <v>0.15625</v>
      </c>
      <c r="H6805" s="31" t="str">
        <f t="shared" ref="H6805:H6847" si="897">IF(D6805-F6805&lt;0,"TOO LATE",IF(G6805="","",IF(OR(DAY(D6805-F6805)&gt;1,AND(HOUR(D6805-F6805)&gt;HOUR("0:59"),(SIGN(D6805-F6805)=1))),"ACCEPTABLE","TOO LATE")))</f>
        <v>ACCEPTABLE</v>
      </c>
      <c r="J6805" s="33">
        <v>44076.459722222222</v>
      </c>
      <c r="K6805" s="33">
        <v>44076.468055555553</v>
      </c>
      <c r="L6805" s="51">
        <f t="shared" ref="L6805:L6847" si="898">IF(OR(K6805="",J6805=""), "Incomplete Data", K6805-J6805)</f>
        <v>8.333333331393078E-3</v>
      </c>
      <c r="M6805" s="31" t="str">
        <f t="shared" ref="M6805:M6847" si="899">_xlfn.IFS(OR(J6805=0,K6805=0,L6805=""), "Incomplete Data", OR(L6805&gt;$M$5,L6805&lt;-$M$5),"FALSE",  OR(L6805&lt;=$M$5,L6805&gt;-$M$5), "TRUE")</f>
        <v>TRUE</v>
      </c>
      <c r="N6805" s="31" t="s">
        <v>39</v>
      </c>
      <c r="O6805" s="29" t="s">
        <v>96</v>
      </c>
      <c r="P6805"/>
      <c r="Q6805"/>
      <c r="R6805"/>
      <c r="S6805"/>
      <c r="T6805"/>
      <c r="U6805"/>
      <c r="V6805"/>
      <c r="W6805"/>
    </row>
    <row r="6806" spans="1:23" ht="27" customHeight="1" thickBot="1" x14ac:dyDescent="0.3">
      <c r="A6806" s="119">
        <v>21688</v>
      </c>
      <c r="B6806" s="139">
        <v>7198</v>
      </c>
      <c r="C6806" s="71" t="s">
        <v>1642</v>
      </c>
      <c r="D6806" s="72">
        <v>44076.840277777781</v>
      </c>
      <c r="E6806" s="70" t="s">
        <v>41</v>
      </c>
      <c r="F6806" s="33">
        <v>44076.739583333336</v>
      </c>
      <c r="G6806" s="51">
        <f t="shared" si="896"/>
        <v>0.10069444444525288</v>
      </c>
      <c r="H6806" s="31" t="str">
        <f t="shared" si="897"/>
        <v>ACCEPTABLE</v>
      </c>
      <c r="J6806" s="33">
        <v>44076.845138888886</v>
      </c>
      <c r="K6806" s="33">
        <v>44076.853472222225</v>
      </c>
      <c r="L6806" s="51">
        <f t="shared" si="898"/>
        <v>8.3333333386690356E-3</v>
      </c>
      <c r="M6806" s="31" t="str">
        <f t="shared" si="899"/>
        <v>TRUE</v>
      </c>
      <c r="N6806" s="31" t="s">
        <v>41</v>
      </c>
      <c r="O6806" s="29" t="s">
        <v>96</v>
      </c>
      <c r="P6806"/>
      <c r="Q6806"/>
      <c r="R6806"/>
      <c r="S6806"/>
      <c r="T6806"/>
      <c r="U6806"/>
      <c r="V6806"/>
      <c r="W6806"/>
    </row>
    <row r="6807" spans="1:23" ht="27" customHeight="1" thickBot="1" x14ac:dyDescent="0.3">
      <c r="A6807" s="119">
        <v>21688</v>
      </c>
      <c r="B6807" s="139">
        <v>7199</v>
      </c>
      <c r="C6807" s="71" t="s">
        <v>64</v>
      </c>
      <c r="D6807" s="72">
        <v>44076.885416666664</v>
      </c>
      <c r="E6807" s="70" t="s">
        <v>39</v>
      </c>
      <c r="F6807" s="33">
        <v>44076.739583333336</v>
      </c>
      <c r="G6807" s="51">
        <f t="shared" si="896"/>
        <v>0.14583333332848269</v>
      </c>
      <c r="H6807" s="31" t="str">
        <f t="shared" si="897"/>
        <v>ACCEPTABLE</v>
      </c>
      <c r="J6807" s="33">
        <v>44076.90625</v>
      </c>
      <c r="K6807" s="33">
        <v>44076.912499999999</v>
      </c>
      <c r="L6807" s="51">
        <f t="shared" si="898"/>
        <v>6.2499999985448085E-3</v>
      </c>
      <c r="M6807" s="31" t="str">
        <f t="shared" si="899"/>
        <v>TRUE</v>
      </c>
      <c r="N6807" s="31" t="s">
        <v>39</v>
      </c>
      <c r="O6807" s="29" t="s">
        <v>181</v>
      </c>
      <c r="P6807"/>
      <c r="Q6807"/>
      <c r="R6807"/>
      <c r="S6807"/>
      <c r="T6807"/>
      <c r="U6807"/>
      <c r="V6807"/>
      <c r="W6807"/>
    </row>
    <row r="6808" spans="1:23" ht="27" customHeight="1" thickBot="1" x14ac:dyDescent="0.3">
      <c r="A6808" s="127">
        <v>21688</v>
      </c>
      <c r="B6808" s="66">
        <v>7200</v>
      </c>
      <c r="C6808" s="67" t="s">
        <v>1642</v>
      </c>
      <c r="D6808" s="68">
        <v>44077.652777777781</v>
      </c>
      <c r="E6808" s="66" t="s">
        <v>41</v>
      </c>
      <c r="F6808" s="33">
        <v>44077.53125</v>
      </c>
      <c r="G6808" s="51">
        <f t="shared" si="896"/>
        <v>0.12152777778101154</v>
      </c>
      <c r="H6808" s="31" t="str">
        <f t="shared" si="897"/>
        <v>ACCEPTABLE</v>
      </c>
      <c r="J6808" s="33">
        <v>44077.675694444442</v>
      </c>
      <c r="K6808" s="33">
        <v>44077.682638888888</v>
      </c>
      <c r="L6808" s="51">
        <f t="shared" si="898"/>
        <v>6.9444444452528842E-3</v>
      </c>
      <c r="M6808" s="31" t="str">
        <f t="shared" si="899"/>
        <v>TRUE</v>
      </c>
      <c r="N6808" s="31" t="s">
        <v>41</v>
      </c>
      <c r="O6808" s="29" t="s">
        <v>181</v>
      </c>
      <c r="P6808"/>
      <c r="Q6808"/>
      <c r="R6808"/>
      <c r="S6808"/>
      <c r="T6808"/>
      <c r="U6808"/>
      <c r="V6808"/>
      <c r="W6808"/>
    </row>
    <row r="6809" spans="1:23" ht="27" customHeight="1" thickBot="1" x14ac:dyDescent="0.3">
      <c r="A6809" s="127">
        <v>21688</v>
      </c>
      <c r="B6809" s="66">
        <v>7201</v>
      </c>
      <c r="C6809" s="67" t="s">
        <v>1642</v>
      </c>
      <c r="D6809" s="68">
        <v>44077.708333333336</v>
      </c>
      <c r="E6809" s="66" t="s">
        <v>39</v>
      </c>
      <c r="F6809" s="33">
        <v>44077.53125</v>
      </c>
      <c r="G6809" s="51">
        <f t="shared" si="896"/>
        <v>0.17708333333575865</v>
      </c>
      <c r="H6809" s="31" t="str">
        <f t="shared" si="897"/>
        <v>ACCEPTABLE</v>
      </c>
      <c r="J6809" s="33">
        <v>44077.732638888891</v>
      </c>
      <c r="K6809" s="33">
        <v>44077.740277777775</v>
      </c>
      <c r="L6809" s="51">
        <f t="shared" si="898"/>
        <v>7.6388888846850023E-3</v>
      </c>
      <c r="M6809" s="31" t="str">
        <f t="shared" si="899"/>
        <v>TRUE</v>
      </c>
      <c r="N6809" s="31" t="s">
        <v>39</v>
      </c>
      <c r="O6809" s="29" t="s">
        <v>181</v>
      </c>
      <c r="P6809"/>
      <c r="Q6809"/>
      <c r="R6809"/>
      <c r="S6809"/>
      <c r="T6809"/>
      <c r="U6809"/>
      <c r="V6809"/>
      <c r="W6809"/>
    </row>
    <row r="6810" spans="1:23" ht="27" customHeight="1" thickBot="1" x14ac:dyDescent="0.3">
      <c r="A6810" s="119">
        <v>21689</v>
      </c>
      <c r="B6810" s="139">
        <v>7203</v>
      </c>
      <c r="C6810" s="71" t="s">
        <v>98</v>
      </c>
      <c r="D6810" s="72">
        <v>44077.791666666664</v>
      </c>
      <c r="E6810" s="70" t="s">
        <v>39</v>
      </c>
      <c r="F6810" s="33">
        <v>44077.73541666667</v>
      </c>
      <c r="G6810" s="51">
        <f t="shared" si="896"/>
        <v>5.6249999994179234E-2</v>
      </c>
      <c r="H6810" s="31" t="str">
        <f t="shared" si="897"/>
        <v>ACCEPTABLE</v>
      </c>
      <c r="J6810" s="33">
        <v>44077.79583333333</v>
      </c>
      <c r="K6810" s="33">
        <v>44077.804861111108</v>
      </c>
      <c r="L6810" s="51">
        <f t="shared" si="898"/>
        <v>9.0277777781011537E-3</v>
      </c>
      <c r="M6810" s="31" t="str">
        <f t="shared" si="899"/>
        <v>TRUE</v>
      </c>
      <c r="N6810" s="31" t="s">
        <v>39</v>
      </c>
      <c r="O6810" s="29" t="s">
        <v>2934</v>
      </c>
      <c r="P6810"/>
      <c r="Q6810"/>
      <c r="R6810"/>
      <c r="S6810"/>
      <c r="T6810"/>
      <c r="U6810"/>
      <c r="V6810"/>
      <c r="W6810"/>
    </row>
    <row r="6811" spans="1:23" ht="27" customHeight="1" thickBot="1" x14ac:dyDescent="0.3">
      <c r="A6811" s="119">
        <v>21690</v>
      </c>
      <c r="B6811" s="139">
        <v>7204</v>
      </c>
      <c r="C6811" s="71" t="s">
        <v>2314</v>
      </c>
      <c r="D6811" s="72">
        <v>44078.03125</v>
      </c>
      <c r="E6811" s="70" t="s">
        <v>41</v>
      </c>
      <c r="F6811" s="33">
        <v>44077.73541666667</v>
      </c>
      <c r="G6811" s="51">
        <f t="shared" si="896"/>
        <v>0.29583333332993789</v>
      </c>
      <c r="H6811" s="31" t="str">
        <f t="shared" si="897"/>
        <v>ACCEPTABLE</v>
      </c>
      <c r="J6811" s="33">
        <v>44078.023611111108</v>
      </c>
      <c r="K6811" s="33">
        <v>44078.031944444447</v>
      </c>
      <c r="L6811" s="51">
        <f t="shared" si="898"/>
        <v>8.3333333386690356E-3</v>
      </c>
      <c r="M6811" s="31" t="str">
        <f t="shared" si="899"/>
        <v>TRUE</v>
      </c>
      <c r="N6811" s="31" t="s">
        <v>41</v>
      </c>
      <c r="O6811" s="29" t="s">
        <v>2935</v>
      </c>
      <c r="P6811"/>
      <c r="Q6811"/>
      <c r="R6811"/>
      <c r="S6811"/>
      <c r="T6811"/>
      <c r="U6811"/>
      <c r="V6811"/>
      <c r="W6811"/>
    </row>
    <row r="6812" spans="1:23" ht="27" customHeight="1" thickBot="1" x14ac:dyDescent="0.3">
      <c r="A6812" s="119">
        <v>21690</v>
      </c>
      <c r="B6812" s="139">
        <v>7205</v>
      </c>
      <c r="C6812" s="71" t="s">
        <v>2314</v>
      </c>
      <c r="D6812" s="72">
        <v>44078.048611111109</v>
      </c>
      <c r="E6812" s="70" t="s">
        <v>39</v>
      </c>
      <c r="F6812" s="33">
        <v>44077.73541666667</v>
      </c>
      <c r="G6812" s="51">
        <f t="shared" si="896"/>
        <v>0.31319444443943212</v>
      </c>
      <c r="H6812" s="31" t="str">
        <f t="shared" si="897"/>
        <v>ACCEPTABLE</v>
      </c>
      <c r="J6812" s="33">
        <v>44078.05</v>
      </c>
      <c r="K6812" s="33">
        <v>44078.0625</v>
      </c>
      <c r="L6812" s="51">
        <f t="shared" si="898"/>
        <v>1.2499999997089617E-2</v>
      </c>
      <c r="M6812" s="31" t="str">
        <f t="shared" si="899"/>
        <v>TRUE</v>
      </c>
      <c r="N6812" s="31" t="s">
        <v>39</v>
      </c>
      <c r="O6812" s="29" t="s">
        <v>2935</v>
      </c>
      <c r="P6812"/>
      <c r="Q6812"/>
      <c r="R6812"/>
      <c r="S6812"/>
      <c r="T6812"/>
      <c r="U6812"/>
      <c r="V6812"/>
      <c r="W6812"/>
    </row>
    <row r="6813" spans="1:23" ht="27" customHeight="1" thickBot="1" x14ac:dyDescent="0.3">
      <c r="A6813" s="127">
        <v>21689</v>
      </c>
      <c r="B6813" s="66">
        <v>7206</v>
      </c>
      <c r="C6813" s="67" t="s">
        <v>98</v>
      </c>
      <c r="D6813" s="68">
        <v>44078.381944444445</v>
      </c>
      <c r="E6813" s="66" t="s">
        <v>41</v>
      </c>
      <c r="F6813" s="33">
        <v>44078.216666666667</v>
      </c>
      <c r="G6813" s="51">
        <f t="shared" si="896"/>
        <v>0.16527777777810115</v>
      </c>
      <c r="H6813" s="31" t="str">
        <f t="shared" si="897"/>
        <v>ACCEPTABLE</v>
      </c>
      <c r="J6813" s="33">
        <v>44078.376388888886</v>
      </c>
      <c r="K6813" s="33">
        <v>44078.384027777778</v>
      </c>
      <c r="L6813" s="51">
        <f t="shared" si="898"/>
        <v>7.6388888919609599E-3</v>
      </c>
      <c r="M6813" s="31" t="str">
        <f t="shared" si="899"/>
        <v>TRUE</v>
      </c>
      <c r="N6813" s="31" t="s">
        <v>41</v>
      </c>
      <c r="O6813" s="29" t="s">
        <v>44</v>
      </c>
      <c r="P6813"/>
      <c r="Q6813"/>
      <c r="R6813"/>
      <c r="S6813"/>
      <c r="T6813"/>
      <c r="U6813"/>
      <c r="V6813"/>
      <c r="W6813"/>
    </row>
    <row r="6814" spans="1:23" ht="27" customHeight="1" thickBot="1" x14ac:dyDescent="0.3">
      <c r="A6814" s="119">
        <v>21689</v>
      </c>
      <c r="B6814" s="139">
        <v>7207</v>
      </c>
      <c r="C6814" s="71" t="s">
        <v>2314</v>
      </c>
      <c r="D6814" s="72">
        <v>44078.409722222219</v>
      </c>
      <c r="E6814" s="70" t="s">
        <v>39</v>
      </c>
      <c r="F6814" s="33">
        <v>44078.216666666667</v>
      </c>
      <c r="G6814" s="51">
        <f t="shared" si="896"/>
        <v>0.19305555555183673</v>
      </c>
      <c r="H6814" s="31" t="str">
        <f t="shared" si="897"/>
        <v>ACCEPTABLE</v>
      </c>
      <c r="J6814" s="33">
        <v>44078.393055555556</v>
      </c>
      <c r="K6814" s="33">
        <v>44078.40347222222</v>
      </c>
      <c r="L6814" s="51">
        <f t="shared" si="898"/>
        <v>1.0416666664241347E-2</v>
      </c>
      <c r="M6814" s="31" t="str">
        <f t="shared" si="899"/>
        <v>TRUE</v>
      </c>
      <c r="N6814" s="31" t="s">
        <v>39</v>
      </c>
      <c r="O6814" s="29" t="s">
        <v>2858</v>
      </c>
      <c r="P6814"/>
      <c r="Q6814"/>
      <c r="R6814"/>
      <c r="S6814"/>
      <c r="T6814"/>
      <c r="U6814"/>
      <c r="V6814"/>
      <c r="W6814"/>
    </row>
    <row r="6815" spans="1:23" ht="27" customHeight="1" thickBot="1" x14ac:dyDescent="0.3">
      <c r="A6815" s="119">
        <v>21691</v>
      </c>
      <c r="B6815" s="139">
        <v>7208</v>
      </c>
      <c r="C6815" s="71" t="s">
        <v>2314</v>
      </c>
      <c r="D6815" s="72">
        <v>44079.041666666664</v>
      </c>
      <c r="E6815" s="70" t="s">
        <v>41</v>
      </c>
      <c r="F6815" s="33">
        <v>44078.747916666667</v>
      </c>
      <c r="G6815" s="51">
        <f t="shared" si="896"/>
        <v>0.29374999999708962</v>
      </c>
      <c r="H6815" s="31" t="str">
        <f t="shared" si="897"/>
        <v>ACCEPTABLE</v>
      </c>
      <c r="J6815" s="33">
        <v>44079.030555555553</v>
      </c>
      <c r="K6815" s="33">
        <v>44079.040972222225</v>
      </c>
      <c r="L6815" s="51">
        <f t="shared" si="898"/>
        <v>1.0416666671517305E-2</v>
      </c>
      <c r="M6815" s="31" t="str">
        <f t="shared" si="899"/>
        <v>TRUE</v>
      </c>
      <c r="N6815" s="31" t="s">
        <v>41</v>
      </c>
      <c r="O6815" s="29" t="s">
        <v>2936</v>
      </c>
      <c r="P6815"/>
      <c r="Q6815"/>
      <c r="R6815"/>
      <c r="S6815"/>
      <c r="T6815"/>
      <c r="U6815"/>
      <c r="V6815"/>
      <c r="W6815"/>
    </row>
    <row r="6816" spans="1:23" ht="27" customHeight="1" thickBot="1" x14ac:dyDescent="0.3">
      <c r="A6816" s="119">
        <v>21691</v>
      </c>
      <c r="B6816" s="139">
        <v>7209</v>
      </c>
      <c r="C6816" s="71" t="s">
        <v>98</v>
      </c>
      <c r="D6816" s="72">
        <v>44079.069444444445</v>
      </c>
      <c r="E6816" s="70" t="s">
        <v>39</v>
      </c>
      <c r="F6816" s="33">
        <v>44078.747916666667</v>
      </c>
      <c r="G6816" s="51">
        <f t="shared" si="896"/>
        <v>0.32152777777810115</v>
      </c>
      <c r="H6816" s="31" t="str">
        <f t="shared" si="897"/>
        <v>ACCEPTABLE</v>
      </c>
      <c r="J6816" s="33">
        <v>44079.068749999999</v>
      </c>
      <c r="K6816" s="33">
        <v>44079.07708333333</v>
      </c>
      <c r="L6816" s="51">
        <f t="shared" si="898"/>
        <v>8.333333331393078E-3</v>
      </c>
      <c r="M6816" s="31" t="str">
        <f t="shared" si="899"/>
        <v>TRUE</v>
      </c>
      <c r="N6816" s="31" t="s">
        <v>39</v>
      </c>
      <c r="O6816" s="29" t="s">
        <v>44</v>
      </c>
      <c r="P6816"/>
      <c r="Q6816"/>
      <c r="R6816"/>
      <c r="S6816"/>
      <c r="T6816"/>
      <c r="U6816"/>
      <c r="V6816"/>
      <c r="W6816"/>
    </row>
    <row r="6817" spans="1:23" ht="27" customHeight="1" thickBot="1" x14ac:dyDescent="0.3">
      <c r="A6817" s="119">
        <v>21688</v>
      </c>
      <c r="B6817" s="139">
        <v>7210</v>
      </c>
      <c r="C6817" s="71" t="s">
        <v>51</v>
      </c>
      <c r="D6817" s="72">
        <v>44079.246527777781</v>
      </c>
      <c r="E6817" s="70" t="s">
        <v>41</v>
      </c>
      <c r="F6817" s="33">
        <v>44078.747916666667</v>
      </c>
      <c r="G6817" s="51">
        <f t="shared" si="896"/>
        <v>0.49861111111385981</v>
      </c>
      <c r="H6817" s="31" t="str">
        <f t="shared" si="897"/>
        <v>ACCEPTABLE</v>
      </c>
      <c r="J6817" s="33">
        <v>44079.24722222222</v>
      </c>
      <c r="K6817" s="33">
        <v>44079.255555555559</v>
      </c>
      <c r="L6817" s="51">
        <f t="shared" si="898"/>
        <v>8.3333333386690356E-3</v>
      </c>
      <c r="M6817" s="31" t="str">
        <f t="shared" si="899"/>
        <v>TRUE</v>
      </c>
      <c r="N6817" s="31" t="s">
        <v>41</v>
      </c>
      <c r="O6817" s="29" t="s">
        <v>2882</v>
      </c>
      <c r="P6817"/>
      <c r="Q6817"/>
      <c r="R6817"/>
      <c r="S6817"/>
      <c r="T6817"/>
      <c r="U6817"/>
      <c r="V6817"/>
      <c r="W6817"/>
    </row>
    <row r="6818" spans="1:23" ht="27" customHeight="1" thickBot="1" x14ac:dyDescent="0.3">
      <c r="A6818" s="127">
        <v>21688</v>
      </c>
      <c r="B6818" s="66">
        <v>7211</v>
      </c>
      <c r="C6818" s="67" t="s">
        <v>1997</v>
      </c>
      <c r="D6818" s="68">
        <v>44079.274305555555</v>
      </c>
      <c r="E6818" s="66" t="s">
        <v>39</v>
      </c>
      <c r="F6818" s="33">
        <v>44078.747916666667</v>
      </c>
      <c r="G6818" s="51">
        <f t="shared" si="896"/>
        <v>0.52638888888759539</v>
      </c>
      <c r="H6818" s="31" t="str">
        <f t="shared" si="897"/>
        <v>ACCEPTABLE</v>
      </c>
      <c r="J6818" s="33">
        <v>44079.275694444441</v>
      </c>
      <c r="K6818" s="33">
        <v>44079.287499999999</v>
      </c>
      <c r="L6818" s="51">
        <f t="shared" si="898"/>
        <v>1.1805555557657499E-2</v>
      </c>
      <c r="M6818" s="31" t="str">
        <f t="shared" si="899"/>
        <v>TRUE</v>
      </c>
      <c r="N6818" s="31" t="s">
        <v>39</v>
      </c>
      <c r="O6818" s="29" t="s">
        <v>2937</v>
      </c>
      <c r="P6818"/>
      <c r="Q6818"/>
      <c r="R6818"/>
      <c r="S6818"/>
      <c r="T6818"/>
      <c r="U6818"/>
      <c r="V6818"/>
      <c r="W6818"/>
    </row>
    <row r="6819" spans="1:23" ht="27" customHeight="1" thickBot="1" x14ac:dyDescent="0.3">
      <c r="A6819" s="119">
        <v>21692</v>
      </c>
      <c r="B6819" s="139">
        <v>7212</v>
      </c>
      <c r="C6819" s="71" t="s">
        <v>1997</v>
      </c>
      <c r="D6819" s="72">
        <v>44079.465277777781</v>
      </c>
      <c r="E6819" s="70" t="s">
        <v>41</v>
      </c>
      <c r="F6819" s="33">
        <v>44079.262499999997</v>
      </c>
      <c r="G6819" s="51">
        <f t="shared" si="896"/>
        <v>0.20277777778392192</v>
      </c>
      <c r="H6819" s="31" t="str">
        <f t="shared" si="897"/>
        <v>ACCEPTABLE</v>
      </c>
      <c r="J6819" s="33">
        <v>44079.455555555556</v>
      </c>
      <c r="K6819" s="33">
        <v>44079.465277777781</v>
      </c>
      <c r="L6819" s="51">
        <f t="shared" si="898"/>
        <v>9.7222222248092294E-3</v>
      </c>
      <c r="M6819" s="31" t="str">
        <f t="shared" si="899"/>
        <v>TRUE</v>
      </c>
      <c r="N6819" s="31" t="s">
        <v>41</v>
      </c>
      <c r="O6819" s="29" t="s">
        <v>2938</v>
      </c>
      <c r="P6819"/>
      <c r="Q6819"/>
      <c r="R6819"/>
      <c r="S6819"/>
      <c r="T6819"/>
      <c r="U6819"/>
      <c r="V6819"/>
      <c r="W6819"/>
    </row>
    <row r="6820" spans="1:23" ht="27" customHeight="1" thickBot="1" x14ac:dyDescent="0.3">
      <c r="A6820" s="119">
        <v>21692</v>
      </c>
      <c r="B6820" s="139">
        <v>7213</v>
      </c>
      <c r="C6820" s="71" t="s">
        <v>51</v>
      </c>
      <c r="D6820" s="72">
        <v>44079.5</v>
      </c>
      <c r="E6820" s="70" t="s">
        <v>39</v>
      </c>
      <c r="F6820" s="33">
        <v>44079.262499999997</v>
      </c>
      <c r="G6820" s="51">
        <f t="shared" si="896"/>
        <v>0.23750000000291038</v>
      </c>
      <c r="H6820" s="31" t="str">
        <f t="shared" si="897"/>
        <v>ACCEPTABLE</v>
      </c>
      <c r="J6820" s="33">
        <v>44079.486805555556</v>
      </c>
      <c r="K6820" s="33">
        <v>44079.492361111108</v>
      </c>
      <c r="L6820" s="51">
        <f t="shared" si="898"/>
        <v>5.5555555518367328E-3</v>
      </c>
      <c r="M6820" s="31" t="str">
        <f t="shared" si="899"/>
        <v>TRUE</v>
      </c>
      <c r="N6820" s="31" t="s">
        <v>39</v>
      </c>
      <c r="O6820" s="29" t="s">
        <v>1214</v>
      </c>
      <c r="P6820"/>
      <c r="Q6820"/>
      <c r="R6820"/>
      <c r="S6820"/>
      <c r="T6820"/>
      <c r="U6820"/>
      <c r="V6820"/>
      <c r="W6820"/>
    </row>
    <row r="6821" spans="1:23" ht="27" customHeight="1" thickBot="1" x14ac:dyDescent="0.3">
      <c r="A6821" s="119">
        <v>21693</v>
      </c>
      <c r="B6821" s="139">
        <v>7214</v>
      </c>
      <c r="C6821" s="71" t="s">
        <v>2314</v>
      </c>
      <c r="D6821" s="72">
        <v>44079.510416666664</v>
      </c>
      <c r="E6821" s="70" t="s">
        <v>41</v>
      </c>
      <c r="F6821" s="33">
        <v>44079.474999999999</v>
      </c>
      <c r="G6821" s="51">
        <f t="shared" si="896"/>
        <v>3.5416666665696539E-2</v>
      </c>
      <c r="H6821" s="31" t="str">
        <f t="shared" si="897"/>
        <v>TOO LATE</v>
      </c>
      <c r="J6821" s="33">
        <v>44079.503472222219</v>
      </c>
      <c r="K6821" s="33">
        <v>44079.51458333333</v>
      </c>
      <c r="L6821" s="51">
        <f t="shared" si="898"/>
        <v>1.1111111110949423E-2</v>
      </c>
      <c r="M6821" s="31" t="str">
        <f t="shared" si="899"/>
        <v>TRUE</v>
      </c>
      <c r="N6821" s="31" t="s">
        <v>41</v>
      </c>
      <c r="O6821" s="29" t="s">
        <v>2939</v>
      </c>
      <c r="P6821"/>
      <c r="Q6821"/>
      <c r="R6821"/>
      <c r="S6821"/>
      <c r="T6821"/>
      <c r="U6821"/>
      <c r="V6821"/>
      <c r="W6821"/>
    </row>
    <row r="6822" spans="1:23" ht="27" customHeight="1" thickBot="1" x14ac:dyDescent="0.3">
      <c r="A6822" s="119">
        <v>21693</v>
      </c>
      <c r="B6822" s="139">
        <v>7215</v>
      </c>
      <c r="C6822" s="71" t="s">
        <v>2314</v>
      </c>
      <c r="D6822" s="72">
        <v>44079.534722222219</v>
      </c>
      <c r="E6822" s="70" t="s">
        <v>39</v>
      </c>
      <c r="F6822" s="33">
        <v>44079.474999999999</v>
      </c>
      <c r="G6822" s="51">
        <f t="shared" si="896"/>
        <v>5.9722222220443655E-2</v>
      </c>
      <c r="H6822" s="31" t="str">
        <f t="shared" si="897"/>
        <v>ACCEPTABLE</v>
      </c>
      <c r="J6822" s="33">
        <v>44079.527083333334</v>
      </c>
      <c r="K6822" s="33">
        <v>44079.536805555559</v>
      </c>
      <c r="L6822" s="51">
        <f t="shared" si="898"/>
        <v>9.7222222248092294E-3</v>
      </c>
      <c r="M6822" s="31" t="str">
        <f t="shared" si="899"/>
        <v>TRUE</v>
      </c>
      <c r="N6822" s="31" t="s">
        <v>39</v>
      </c>
      <c r="O6822" s="29" t="s">
        <v>2940</v>
      </c>
      <c r="P6822"/>
      <c r="Q6822"/>
      <c r="R6822"/>
      <c r="S6822"/>
      <c r="T6822"/>
      <c r="U6822"/>
      <c r="V6822"/>
      <c r="W6822"/>
    </row>
    <row r="6823" spans="1:23" ht="27" customHeight="1" thickBot="1" x14ac:dyDescent="0.3">
      <c r="A6823" s="127">
        <v>21691</v>
      </c>
      <c r="B6823" s="66">
        <v>7216</v>
      </c>
      <c r="C6823" s="67" t="s">
        <v>98</v>
      </c>
      <c r="D6823" s="68">
        <v>44079.673611111109</v>
      </c>
      <c r="E6823" s="66" t="s">
        <v>41</v>
      </c>
      <c r="F6823" s="33">
        <v>44079.628472222219</v>
      </c>
      <c r="G6823" s="51">
        <f t="shared" si="896"/>
        <v>4.5138888890505768E-2</v>
      </c>
      <c r="H6823" s="31" t="str">
        <f t="shared" si="897"/>
        <v>ACCEPTABLE</v>
      </c>
      <c r="J6823" s="33">
        <v>44079.677777777775</v>
      </c>
      <c r="K6823" s="33">
        <v>44079.685416666667</v>
      </c>
      <c r="L6823" s="51">
        <f t="shared" si="898"/>
        <v>7.6388888919609599E-3</v>
      </c>
      <c r="M6823" s="31" t="str">
        <f t="shared" si="899"/>
        <v>TRUE</v>
      </c>
      <c r="N6823" s="31" t="s">
        <v>41</v>
      </c>
      <c r="O6823" s="29" t="s">
        <v>2941</v>
      </c>
      <c r="P6823"/>
      <c r="Q6823"/>
      <c r="R6823"/>
      <c r="S6823"/>
      <c r="T6823"/>
      <c r="U6823"/>
      <c r="V6823"/>
      <c r="W6823"/>
    </row>
    <row r="6824" spans="1:23" ht="27" customHeight="1" thickBot="1" x14ac:dyDescent="0.3">
      <c r="A6824" s="127">
        <v>21691</v>
      </c>
      <c r="B6824" s="66">
        <v>7217</v>
      </c>
      <c r="C6824" s="67" t="s">
        <v>2314</v>
      </c>
      <c r="D6824" s="68">
        <v>44079.701388888891</v>
      </c>
      <c r="E6824" s="66" t="s">
        <v>39</v>
      </c>
      <c r="F6824" s="33">
        <v>44079.628472222219</v>
      </c>
      <c r="G6824" s="51">
        <f t="shared" si="896"/>
        <v>7.2916666671517305E-2</v>
      </c>
      <c r="H6824" s="31" t="str">
        <f t="shared" si="897"/>
        <v>ACCEPTABLE</v>
      </c>
      <c r="J6824" s="33">
        <v>44079.692361111112</v>
      </c>
      <c r="K6824" s="33">
        <v>44079.701388888891</v>
      </c>
      <c r="L6824" s="51">
        <f t="shared" si="898"/>
        <v>9.0277777781011537E-3</v>
      </c>
      <c r="M6824" s="31" t="str">
        <f t="shared" si="899"/>
        <v>TRUE</v>
      </c>
      <c r="N6824" s="31" t="s">
        <v>39</v>
      </c>
      <c r="O6824" s="29" t="s">
        <v>1907</v>
      </c>
      <c r="P6824"/>
      <c r="Q6824"/>
      <c r="R6824"/>
      <c r="S6824"/>
      <c r="T6824"/>
      <c r="U6824"/>
      <c r="V6824"/>
      <c r="W6824"/>
    </row>
    <row r="6825" spans="1:23" ht="27" customHeight="1" thickBot="1" x14ac:dyDescent="0.3">
      <c r="A6825" s="127">
        <v>21692</v>
      </c>
      <c r="B6825" s="66">
        <v>7218</v>
      </c>
      <c r="C6825" s="67" t="s">
        <v>51</v>
      </c>
      <c r="D6825" s="68">
        <v>44080.652777777781</v>
      </c>
      <c r="E6825" s="66" t="s">
        <v>41</v>
      </c>
      <c r="F6825" s="33">
        <v>44080.338888888888</v>
      </c>
      <c r="G6825" s="51">
        <f t="shared" si="896"/>
        <v>0.31388888889341615</v>
      </c>
      <c r="H6825" s="31" t="str">
        <f t="shared" si="897"/>
        <v>ACCEPTABLE</v>
      </c>
      <c r="J6825" s="33">
        <v>44080.647222222222</v>
      </c>
      <c r="K6825" s="33">
        <v>44080.655555555553</v>
      </c>
      <c r="L6825" s="51">
        <f t="shared" si="898"/>
        <v>8.333333331393078E-3</v>
      </c>
      <c r="M6825" s="31" t="str">
        <f t="shared" si="899"/>
        <v>TRUE</v>
      </c>
      <c r="N6825" s="31" t="s">
        <v>41</v>
      </c>
      <c r="O6825" s="29" t="s">
        <v>1799</v>
      </c>
      <c r="P6825"/>
      <c r="Q6825"/>
      <c r="R6825"/>
      <c r="S6825"/>
      <c r="T6825"/>
      <c r="U6825"/>
      <c r="V6825"/>
      <c r="W6825"/>
    </row>
    <row r="6826" spans="1:23" ht="27" customHeight="1" thickBot="1" x14ac:dyDescent="0.3">
      <c r="A6826" s="127">
        <v>21692</v>
      </c>
      <c r="B6826" s="66">
        <v>7219</v>
      </c>
      <c r="C6826" s="67" t="s">
        <v>1997</v>
      </c>
      <c r="D6826" s="68">
        <v>44080.680555555555</v>
      </c>
      <c r="E6826" s="66" t="s">
        <v>39</v>
      </c>
      <c r="F6826" s="33">
        <v>44080.338888888888</v>
      </c>
      <c r="G6826" s="51">
        <f t="shared" si="896"/>
        <v>0.34166666666715173</v>
      </c>
      <c r="H6826" s="31" t="str">
        <f t="shared" si="897"/>
        <v>ACCEPTABLE</v>
      </c>
      <c r="J6826" s="33">
        <v>44080.676388888889</v>
      </c>
      <c r="K6826" s="33">
        <v>44080.6875</v>
      </c>
      <c r="L6826" s="51">
        <f t="shared" si="898"/>
        <v>1.1111111110949423E-2</v>
      </c>
      <c r="M6826" s="31" t="str">
        <f t="shared" si="899"/>
        <v>TRUE</v>
      </c>
      <c r="N6826" s="31" t="s">
        <v>39</v>
      </c>
      <c r="O6826" s="29" t="s">
        <v>2942</v>
      </c>
      <c r="P6826"/>
      <c r="Q6826"/>
      <c r="R6826"/>
      <c r="S6826"/>
      <c r="T6826"/>
      <c r="U6826"/>
      <c r="V6826"/>
      <c r="W6826"/>
    </row>
    <row r="6827" spans="1:23" ht="27" customHeight="1" thickBot="1" x14ac:dyDescent="0.3">
      <c r="A6827" s="119">
        <v>21694</v>
      </c>
      <c r="B6827" s="139">
        <v>7220</v>
      </c>
      <c r="C6827" s="71" t="s">
        <v>2314</v>
      </c>
      <c r="D6827" s="72">
        <v>44082.416666666664</v>
      </c>
      <c r="E6827" s="70" t="s">
        <v>41</v>
      </c>
      <c r="F6827" s="33">
        <v>44082.306944444441</v>
      </c>
      <c r="G6827" s="51">
        <f t="shared" si="896"/>
        <v>0.10972222222335404</v>
      </c>
      <c r="H6827" s="31" t="str">
        <f t="shared" si="897"/>
        <v>ACCEPTABLE</v>
      </c>
      <c r="J6827" s="33">
        <v>44082.361805555556</v>
      </c>
      <c r="K6827" s="33">
        <v>44082.372916666667</v>
      </c>
      <c r="L6827" s="51">
        <f t="shared" si="898"/>
        <v>1.1111111110949423E-2</v>
      </c>
      <c r="M6827" s="31" t="str">
        <f t="shared" si="899"/>
        <v>TRUE</v>
      </c>
      <c r="N6827" s="31" t="s">
        <v>41</v>
      </c>
      <c r="O6827" s="29" t="s">
        <v>2858</v>
      </c>
      <c r="P6827"/>
      <c r="Q6827"/>
      <c r="R6827"/>
      <c r="S6827"/>
      <c r="T6827"/>
      <c r="U6827"/>
      <c r="V6827"/>
      <c r="W6827"/>
    </row>
    <row r="6828" spans="1:23" ht="27" customHeight="1" thickBot="1" x14ac:dyDescent="0.3">
      <c r="A6828" s="119">
        <v>21694</v>
      </c>
      <c r="B6828" s="139">
        <v>7221</v>
      </c>
      <c r="C6828" s="71" t="s">
        <v>43</v>
      </c>
      <c r="D6828" s="72">
        <v>44082.447916666664</v>
      </c>
      <c r="E6828" s="70" t="s">
        <v>39</v>
      </c>
      <c r="F6828" s="33">
        <v>44082.306944444441</v>
      </c>
      <c r="G6828" s="51">
        <f t="shared" si="896"/>
        <v>0.14097222222335404</v>
      </c>
      <c r="H6828" s="31" t="str">
        <f t="shared" si="897"/>
        <v>ACCEPTABLE</v>
      </c>
      <c r="J6828" s="33">
        <v>44082.405555555553</v>
      </c>
      <c r="K6828" s="33">
        <v>44082.416666666664</v>
      </c>
      <c r="L6828" s="51">
        <f t="shared" si="898"/>
        <v>1.1111111110949423E-2</v>
      </c>
      <c r="M6828" s="31" t="str">
        <f t="shared" si="899"/>
        <v>TRUE</v>
      </c>
      <c r="N6828" s="31" t="s">
        <v>39</v>
      </c>
      <c r="O6828" s="29" t="s">
        <v>2943</v>
      </c>
      <c r="P6828"/>
      <c r="Q6828"/>
      <c r="R6828"/>
      <c r="S6828"/>
      <c r="T6828"/>
      <c r="U6828"/>
      <c r="V6828"/>
      <c r="W6828"/>
    </row>
    <row r="6829" spans="1:23" ht="27" customHeight="1" thickBot="1" x14ac:dyDescent="0.3">
      <c r="A6829" s="119">
        <v>21695</v>
      </c>
      <c r="B6829" s="139">
        <v>7222</v>
      </c>
      <c r="C6829" s="71" t="s">
        <v>2314</v>
      </c>
      <c r="D6829" s="72">
        <v>44082.482638888891</v>
      </c>
      <c r="E6829" s="70" t="s">
        <v>41</v>
      </c>
      <c r="F6829" s="33">
        <v>44082.443749999999</v>
      </c>
      <c r="G6829" s="51">
        <f t="shared" si="896"/>
        <v>3.888888889196096E-2</v>
      </c>
      <c r="H6829" s="31" t="str">
        <f t="shared" si="897"/>
        <v>TOO LATE</v>
      </c>
      <c r="J6829" s="33">
        <v>44082.479166666664</v>
      </c>
      <c r="K6829" s="33">
        <v>44082.488888888889</v>
      </c>
      <c r="L6829" s="51">
        <f t="shared" si="898"/>
        <v>9.7222222248092294E-3</v>
      </c>
      <c r="M6829" s="31" t="str">
        <f t="shared" si="899"/>
        <v>TRUE</v>
      </c>
      <c r="N6829" s="31" t="s">
        <v>41</v>
      </c>
      <c r="O6829" s="29" t="s">
        <v>1962</v>
      </c>
      <c r="P6829"/>
      <c r="Q6829"/>
      <c r="R6829"/>
      <c r="S6829"/>
      <c r="T6829"/>
      <c r="U6829"/>
      <c r="V6829"/>
      <c r="W6829"/>
    </row>
    <row r="6830" spans="1:23" ht="27" customHeight="1" thickBot="1" x14ac:dyDescent="0.3">
      <c r="A6830" s="119">
        <v>21695</v>
      </c>
      <c r="B6830" s="139">
        <v>7223</v>
      </c>
      <c r="C6830" s="71" t="s">
        <v>2314</v>
      </c>
      <c r="D6830" s="72">
        <v>44082.496527777781</v>
      </c>
      <c r="E6830" s="70" t="s">
        <v>39</v>
      </c>
      <c r="F6830" s="33">
        <v>44082.443749999999</v>
      </c>
      <c r="G6830" s="51">
        <f t="shared" si="896"/>
        <v>5.2777777782466728E-2</v>
      </c>
      <c r="H6830" s="31" t="str">
        <f t="shared" si="897"/>
        <v>ACCEPTABLE</v>
      </c>
      <c r="J6830" s="33">
        <v>44082.503472222219</v>
      </c>
      <c r="K6830" s="33">
        <v>44082.515972222223</v>
      </c>
      <c r="L6830" s="51">
        <f t="shared" si="898"/>
        <v>1.2500000004365575E-2</v>
      </c>
      <c r="M6830" s="31" t="str">
        <f t="shared" si="899"/>
        <v>TRUE</v>
      </c>
      <c r="N6830" s="31" t="s">
        <v>39</v>
      </c>
      <c r="O6830" s="29" t="s">
        <v>1962</v>
      </c>
      <c r="P6830"/>
      <c r="Q6830"/>
      <c r="R6830"/>
      <c r="S6830"/>
      <c r="T6830"/>
      <c r="U6830"/>
      <c r="V6830"/>
      <c r="W6830"/>
    </row>
    <row r="6831" spans="1:23" ht="27" customHeight="1" thickBot="1" x14ac:dyDescent="0.3">
      <c r="A6831" s="119">
        <v>21694</v>
      </c>
      <c r="B6831" s="139">
        <v>7224</v>
      </c>
      <c r="C6831" s="71" t="s">
        <v>98</v>
      </c>
      <c r="D6831" s="72">
        <v>44083.236111111109</v>
      </c>
      <c r="E6831" s="70" t="s">
        <v>41</v>
      </c>
      <c r="F6831" s="33">
        <v>44082.786111111112</v>
      </c>
      <c r="G6831" s="51">
        <f t="shared" si="896"/>
        <v>0.44999999999708962</v>
      </c>
      <c r="H6831" s="31" t="str">
        <f t="shared" si="897"/>
        <v>ACCEPTABLE</v>
      </c>
      <c r="J6831" s="33">
        <v>44083.1875</v>
      </c>
      <c r="K6831" s="33">
        <v>44083.195833333331</v>
      </c>
      <c r="L6831" s="51">
        <f t="shared" si="898"/>
        <v>8.333333331393078E-3</v>
      </c>
      <c r="M6831" s="31" t="str">
        <f t="shared" si="899"/>
        <v>TRUE</v>
      </c>
      <c r="N6831" s="31" t="s">
        <v>41</v>
      </c>
      <c r="O6831" s="29" t="s">
        <v>44</v>
      </c>
      <c r="P6831"/>
      <c r="Q6831"/>
      <c r="R6831"/>
      <c r="S6831"/>
      <c r="T6831"/>
      <c r="U6831"/>
      <c r="V6831"/>
      <c r="W6831"/>
    </row>
    <row r="6832" spans="1:23" ht="27" customHeight="1" thickBot="1" x14ac:dyDescent="0.3">
      <c r="A6832" s="119">
        <v>21694</v>
      </c>
      <c r="B6832" s="139">
        <v>7225</v>
      </c>
      <c r="C6832" s="71" t="s">
        <v>2372</v>
      </c>
      <c r="D6832" s="72">
        <v>44083.263888888891</v>
      </c>
      <c r="E6832" s="70" t="s">
        <v>39</v>
      </c>
      <c r="F6832" s="33">
        <v>44082.786111111112</v>
      </c>
      <c r="G6832" s="51">
        <f t="shared" si="896"/>
        <v>0.47777777777810115</v>
      </c>
      <c r="H6832" s="31" t="str">
        <f t="shared" si="897"/>
        <v>ACCEPTABLE</v>
      </c>
      <c r="J6832" s="33">
        <v>44083.227083333331</v>
      </c>
      <c r="K6832" s="33">
        <v>44083.239583333336</v>
      </c>
      <c r="L6832" s="51">
        <f t="shared" si="898"/>
        <v>1.2500000004365575E-2</v>
      </c>
      <c r="M6832" s="31" t="str">
        <f t="shared" si="899"/>
        <v>TRUE</v>
      </c>
      <c r="N6832" s="31" t="s">
        <v>39</v>
      </c>
      <c r="O6832" s="29" t="s">
        <v>2858</v>
      </c>
      <c r="P6832"/>
      <c r="Q6832"/>
      <c r="R6832"/>
      <c r="S6832"/>
      <c r="T6832"/>
      <c r="U6832"/>
      <c r="V6832"/>
      <c r="W6832"/>
    </row>
    <row r="6833" spans="1:23" ht="27" customHeight="1" thickBot="1" x14ac:dyDescent="0.3">
      <c r="A6833" s="127">
        <v>21697</v>
      </c>
      <c r="B6833" s="66">
        <v>7226</v>
      </c>
      <c r="C6833" s="67" t="s">
        <v>2372</v>
      </c>
      <c r="D6833" s="68">
        <v>44083.684027777781</v>
      </c>
      <c r="E6833" s="66" t="s">
        <v>41</v>
      </c>
      <c r="F6833" s="33">
        <v>44083.646527777775</v>
      </c>
      <c r="G6833" s="51">
        <f t="shared" si="896"/>
        <v>3.7500000005820766E-2</v>
      </c>
      <c r="H6833" s="31" t="str">
        <f t="shared" si="897"/>
        <v>TOO LATE</v>
      </c>
      <c r="J6833" s="33">
        <v>44083.665972222225</v>
      </c>
      <c r="K6833" s="33">
        <v>44083.677083333336</v>
      </c>
      <c r="L6833" s="51">
        <f t="shared" si="898"/>
        <v>1.1111111110949423E-2</v>
      </c>
      <c r="M6833" s="31" t="str">
        <f t="shared" si="899"/>
        <v>TRUE</v>
      </c>
      <c r="N6833" s="31" t="s">
        <v>41</v>
      </c>
      <c r="O6833" s="29" t="s">
        <v>2944</v>
      </c>
      <c r="P6833"/>
      <c r="Q6833"/>
      <c r="R6833"/>
      <c r="S6833"/>
      <c r="T6833"/>
      <c r="U6833"/>
      <c r="V6833"/>
      <c r="W6833"/>
    </row>
    <row r="6834" spans="1:23" ht="27" customHeight="1" thickBot="1" x14ac:dyDescent="0.3">
      <c r="A6834" s="127">
        <v>21697</v>
      </c>
      <c r="B6834" s="66">
        <v>7227</v>
      </c>
      <c r="C6834" s="67" t="s">
        <v>2372</v>
      </c>
      <c r="D6834" s="68">
        <v>44083.708333333336</v>
      </c>
      <c r="E6834" s="66" t="s">
        <v>39</v>
      </c>
      <c r="F6834" s="33">
        <v>44083.646527777775</v>
      </c>
      <c r="G6834" s="51">
        <f t="shared" si="896"/>
        <v>6.1805555560567882E-2</v>
      </c>
      <c r="H6834" s="31" t="str">
        <f t="shared" si="897"/>
        <v>ACCEPTABLE</v>
      </c>
      <c r="J6834" s="33">
        <v>44083.688888888886</v>
      </c>
      <c r="K6834" s="33">
        <v>44083.703472222223</v>
      </c>
      <c r="L6834" s="51">
        <f t="shared" si="898"/>
        <v>1.4583333337213844E-2</v>
      </c>
      <c r="M6834" s="31" t="str">
        <f t="shared" si="899"/>
        <v>TRUE</v>
      </c>
      <c r="N6834" s="31" t="s">
        <v>39</v>
      </c>
      <c r="O6834" s="29" t="s">
        <v>2945</v>
      </c>
      <c r="P6834"/>
      <c r="Q6834"/>
      <c r="R6834"/>
      <c r="S6834"/>
      <c r="T6834"/>
      <c r="U6834"/>
      <c r="V6834"/>
      <c r="W6834"/>
    </row>
    <row r="6835" spans="1:23" ht="27" customHeight="1" thickBot="1" x14ac:dyDescent="0.3">
      <c r="A6835" s="119">
        <v>21698</v>
      </c>
      <c r="B6835" s="139">
        <v>7228</v>
      </c>
      <c r="C6835" s="71" t="s">
        <v>98</v>
      </c>
      <c r="D6835" s="72">
        <v>44084.569444444445</v>
      </c>
      <c r="E6835" s="70" t="s">
        <v>41</v>
      </c>
      <c r="F6835" s="33">
        <v>44084.511805555558</v>
      </c>
      <c r="G6835" s="51">
        <f t="shared" si="896"/>
        <v>5.7638888887595385E-2</v>
      </c>
      <c r="H6835" s="31" t="str">
        <f t="shared" si="897"/>
        <v>ACCEPTABLE</v>
      </c>
      <c r="J6835" s="33">
        <v>44084.468055555553</v>
      </c>
      <c r="K6835" s="33">
        <v>44084.476388888892</v>
      </c>
      <c r="L6835" s="51">
        <f t="shared" si="898"/>
        <v>8.3333333386690356E-3</v>
      </c>
      <c r="M6835" s="31" t="str">
        <f t="shared" si="899"/>
        <v>TRUE</v>
      </c>
      <c r="N6835" s="31" t="s">
        <v>41</v>
      </c>
      <c r="O6835" s="29" t="s">
        <v>932</v>
      </c>
      <c r="P6835"/>
      <c r="Q6835"/>
      <c r="R6835"/>
      <c r="S6835"/>
      <c r="T6835"/>
      <c r="U6835"/>
      <c r="V6835"/>
      <c r="W6835"/>
    </row>
    <row r="6836" spans="1:23" ht="27" customHeight="1" thickBot="1" x14ac:dyDescent="0.3">
      <c r="A6836" s="119">
        <v>21698</v>
      </c>
      <c r="B6836" s="139">
        <v>7229</v>
      </c>
      <c r="C6836" s="71" t="s">
        <v>98</v>
      </c>
      <c r="D6836" s="72">
        <v>44084.597222222219</v>
      </c>
      <c r="E6836" s="70" t="s">
        <v>39</v>
      </c>
      <c r="F6836" s="33">
        <v>44084.511805555558</v>
      </c>
      <c r="G6836" s="51">
        <f t="shared" si="896"/>
        <v>8.5416666661330964E-2</v>
      </c>
      <c r="H6836" s="31" t="str">
        <f t="shared" si="897"/>
        <v>ACCEPTABLE</v>
      </c>
      <c r="J6836" s="33">
        <v>44084.498611111114</v>
      </c>
      <c r="K6836" s="33">
        <v>44084.506944444445</v>
      </c>
      <c r="L6836" s="51">
        <f t="shared" si="898"/>
        <v>8.333333331393078E-3</v>
      </c>
      <c r="M6836" s="31" t="str">
        <f t="shared" si="899"/>
        <v>TRUE</v>
      </c>
      <c r="N6836" s="31" t="s">
        <v>39</v>
      </c>
      <c r="O6836" s="29" t="s">
        <v>1466</v>
      </c>
      <c r="P6836"/>
      <c r="Q6836"/>
      <c r="R6836"/>
      <c r="S6836"/>
      <c r="T6836"/>
      <c r="U6836"/>
      <c r="V6836"/>
      <c r="W6836"/>
    </row>
    <row r="6837" spans="1:23" ht="27" customHeight="1" thickBot="1" x14ac:dyDescent="0.3">
      <c r="A6837" s="127">
        <v>21699</v>
      </c>
      <c r="B6837" s="66">
        <v>7230</v>
      </c>
      <c r="C6837" s="67" t="s">
        <v>2314</v>
      </c>
      <c r="D6837" s="68">
        <v>44084.6875</v>
      </c>
      <c r="E6837" s="66" t="s">
        <v>41</v>
      </c>
      <c r="F6837" s="33">
        <v>44084.511805555558</v>
      </c>
      <c r="G6837" s="51">
        <f t="shared" si="896"/>
        <v>0.1756944444423425</v>
      </c>
      <c r="H6837" s="31" t="str">
        <f t="shared" si="897"/>
        <v>ACCEPTABLE</v>
      </c>
      <c r="J6837" s="33">
        <v>44084.678472222222</v>
      </c>
      <c r="K6837" s="33">
        <v>44084.689583333333</v>
      </c>
      <c r="L6837" s="51">
        <f t="shared" si="898"/>
        <v>1.1111111110949423E-2</v>
      </c>
      <c r="M6837" s="31" t="str">
        <f t="shared" si="899"/>
        <v>TRUE</v>
      </c>
      <c r="N6837" s="31" t="s">
        <v>41</v>
      </c>
      <c r="O6837" s="29" t="s">
        <v>327</v>
      </c>
      <c r="P6837"/>
      <c r="Q6837"/>
      <c r="R6837"/>
      <c r="S6837"/>
      <c r="T6837"/>
      <c r="U6837"/>
      <c r="V6837"/>
      <c r="W6837"/>
    </row>
    <row r="6838" spans="1:23" ht="27" customHeight="1" thickBot="1" x14ac:dyDescent="0.3">
      <c r="A6838" s="127">
        <v>21699</v>
      </c>
      <c r="B6838" s="66">
        <v>7231</v>
      </c>
      <c r="C6838" s="67" t="s">
        <v>98</v>
      </c>
      <c r="D6838" s="68">
        <v>44084.722222222219</v>
      </c>
      <c r="E6838" s="66" t="s">
        <v>39</v>
      </c>
      <c r="F6838" s="33">
        <v>44084.511805555558</v>
      </c>
      <c r="G6838" s="51">
        <f t="shared" si="896"/>
        <v>0.21041666666133096</v>
      </c>
      <c r="H6838" s="31" t="str">
        <f t="shared" si="897"/>
        <v>ACCEPTABLE</v>
      </c>
      <c r="J6838" s="33">
        <v>44084.71875</v>
      </c>
      <c r="K6838" s="33">
        <v>44084.727083333331</v>
      </c>
      <c r="L6838" s="51">
        <f t="shared" si="898"/>
        <v>8.333333331393078E-3</v>
      </c>
      <c r="M6838" s="31" t="str">
        <f t="shared" si="899"/>
        <v>TRUE</v>
      </c>
      <c r="N6838" s="31" t="s">
        <v>39</v>
      </c>
      <c r="O6838" s="29" t="s">
        <v>44</v>
      </c>
      <c r="P6838"/>
      <c r="Q6838"/>
      <c r="R6838"/>
      <c r="S6838"/>
      <c r="T6838"/>
      <c r="U6838"/>
      <c r="V6838"/>
      <c r="W6838"/>
    </row>
    <row r="6839" spans="1:23" ht="27" customHeight="1" thickBot="1" x14ac:dyDescent="0.3">
      <c r="A6839" s="119">
        <v>21699</v>
      </c>
      <c r="B6839" s="139">
        <v>7232</v>
      </c>
      <c r="C6839" s="71" t="s">
        <v>2946</v>
      </c>
      <c r="D6839" s="72">
        <v>44085.423611111109</v>
      </c>
      <c r="E6839" s="70" t="s">
        <v>41</v>
      </c>
      <c r="F6839" s="33">
        <v>44085.302777777775</v>
      </c>
      <c r="G6839" s="51">
        <f t="shared" si="896"/>
        <v>0.12083333333430346</v>
      </c>
      <c r="H6839" s="31" t="str">
        <f t="shared" si="897"/>
        <v>ACCEPTABLE</v>
      </c>
      <c r="J6839" s="33">
        <v>44085.430555555555</v>
      </c>
      <c r="K6839" s="33">
        <v>44085.438888888886</v>
      </c>
      <c r="L6839" s="51">
        <f t="shared" si="898"/>
        <v>8.333333331393078E-3</v>
      </c>
      <c r="M6839" s="31" t="str">
        <f t="shared" si="899"/>
        <v>TRUE</v>
      </c>
      <c r="N6839" s="31" t="s">
        <v>41</v>
      </c>
      <c r="O6839" s="29" t="s">
        <v>2868</v>
      </c>
      <c r="P6839"/>
      <c r="Q6839"/>
      <c r="R6839"/>
      <c r="S6839"/>
      <c r="T6839"/>
      <c r="U6839"/>
      <c r="V6839"/>
      <c r="W6839"/>
    </row>
    <row r="6840" spans="1:23" ht="27" customHeight="1" thickBot="1" x14ac:dyDescent="0.3">
      <c r="A6840" s="119">
        <v>21699</v>
      </c>
      <c r="B6840" s="139">
        <v>7233</v>
      </c>
      <c r="C6840" s="71" t="s">
        <v>98</v>
      </c>
      <c r="D6840" s="72">
        <v>44085.451388888891</v>
      </c>
      <c r="E6840" s="70" t="s">
        <v>39</v>
      </c>
      <c r="F6840" s="33">
        <v>44085.302777777775</v>
      </c>
      <c r="G6840" s="51">
        <f t="shared" si="896"/>
        <v>0.148611111115315</v>
      </c>
      <c r="H6840" s="31" t="str">
        <f t="shared" si="897"/>
        <v>ACCEPTABLE</v>
      </c>
      <c r="J6840" s="33">
        <v>44085.465277777781</v>
      </c>
      <c r="K6840" s="33">
        <v>44085.475694444445</v>
      </c>
      <c r="L6840" s="51">
        <f t="shared" si="898"/>
        <v>1.0416666664241347E-2</v>
      </c>
      <c r="M6840" s="31" t="str">
        <f t="shared" si="899"/>
        <v>TRUE</v>
      </c>
      <c r="N6840" s="31" t="s">
        <v>39</v>
      </c>
      <c r="O6840" s="29" t="s">
        <v>2246</v>
      </c>
      <c r="P6840"/>
      <c r="Q6840"/>
      <c r="R6840"/>
      <c r="S6840"/>
      <c r="T6840"/>
      <c r="U6840"/>
      <c r="V6840"/>
      <c r="W6840"/>
    </row>
    <row r="6841" spans="1:23" ht="27" customHeight="1" thickBot="1" x14ac:dyDescent="0.3">
      <c r="A6841" s="119">
        <v>21702</v>
      </c>
      <c r="B6841" s="139">
        <v>7238</v>
      </c>
      <c r="C6841" s="71" t="s">
        <v>98</v>
      </c>
      <c r="D6841" s="72">
        <v>44086.486111111109</v>
      </c>
      <c r="E6841" s="70" t="s">
        <v>41</v>
      </c>
      <c r="F6841" s="33">
        <v>44086.428472222222</v>
      </c>
      <c r="G6841" s="51">
        <f t="shared" si="896"/>
        <v>5.7638888887595385E-2</v>
      </c>
      <c r="H6841" s="31" t="str">
        <f t="shared" si="897"/>
        <v>ACCEPTABLE</v>
      </c>
      <c r="J6841" s="33">
        <v>44086.477083333331</v>
      </c>
      <c r="K6841" s="33">
        <v>44086.48541666667</v>
      </c>
      <c r="L6841" s="51">
        <f t="shared" si="898"/>
        <v>8.3333333386690356E-3</v>
      </c>
      <c r="M6841" s="31" t="str">
        <f t="shared" si="899"/>
        <v>TRUE</v>
      </c>
      <c r="N6841" s="31" t="s">
        <v>41</v>
      </c>
      <c r="O6841" s="29" t="s">
        <v>54</v>
      </c>
      <c r="P6841"/>
      <c r="Q6841"/>
      <c r="R6841"/>
      <c r="S6841"/>
      <c r="T6841"/>
      <c r="U6841"/>
      <c r="V6841"/>
      <c r="W6841"/>
    </row>
    <row r="6842" spans="1:23" ht="27" customHeight="1" thickBot="1" x14ac:dyDescent="0.3">
      <c r="A6842" s="119">
        <v>21702</v>
      </c>
      <c r="B6842" s="139">
        <v>7239</v>
      </c>
      <c r="C6842" s="71" t="s">
        <v>2372</v>
      </c>
      <c r="D6842" s="72">
        <v>44086.513888888891</v>
      </c>
      <c r="E6842" s="70" t="s">
        <v>39</v>
      </c>
      <c r="F6842" s="33">
        <v>44086.428472222222</v>
      </c>
      <c r="G6842" s="51">
        <f t="shared" si="896"/>
        <v>8.5416666668606922E-2</v>
      </c>
      <c r="H6842" s="31" t="str">
        <f t="shared" si="897"/>
        <v>ACCEPTABLE</v>
      </c>
      <c r="J6842" s="33">
        <v>44086.496527777781</v>
      </c>
      <c r="K6842" s="33">
        <v>44086.509722222225</v>
      </c>
      <c r="L6842" s="51">
        <f t="shared" si="898"/>
        <v>1.3194444443797693E-2</v>
      </c>
      <c r="M6842" s="31" t="str">
        <f t="shared" si="899"/>
        <v>TRUE</v>
      </c>
      <c r="N6842" s="31" t="s">
        <v>39</v>
      </c>
      <c r="O6842" s="29" t="s">
        <v>2948</v>
      </c>
      <c r="P6842"/>
      <c r="Q6842"/>
      <c r="R6842"/>
      <c r="S6842"/>
      <c r="T6842"/>
      <c r="U6842"/>
      <c r="V6842"/>
      <c r="W6842"/>
    </row>
    <row r="6843" spans="1:23" ht="27" customHeight="1" thickBot="1" x14ac:dyDescent="0.3">
      <c r="A6843" s="119">
        <v>21700</v>
      </c>
      <c r="B6843" s="139">
        <v>7241</v>
      </c>
      <c r="C6843" s="71" t="s">
        <v>1663</v>
      </c>
      <c r="D6843" s="72">
        <v>44087.236111111109</v>
      </c>
      <c r="E6843" s="70" t="s">
        <v>41</v>
      </c>
      <c r="F6843" s="33">
        <v>44086.70416666667</v>
      </c>
      <c r="G6843" s="51">
        <f t="shared" si="896"/>
        <v>0.53194444443943212</v>
      </c>
      <c r="H6843" s="31" t="str">
        <f t="shared" si="897"/>
        <v>ACCEPTABLE</v>
      </c>
      <c r="J6843" s="33">
        <v>44087.238194444442</v>
      </c>
      <c r="K6843" s="33">
        <v>44087.24722222222</v>
      </c>
      <c r="L6843" s="51">
        <f t="shared" si="898"/>
        <v>9.0277777781011537E-3</v>
      </c>
      <c r="M6843" s="31" t="str">
        <f t="shared" si="899"/>
        <v>TRUE</v>
      </c>
      <c r="N6843" s="31" t="s">
        <v>41</v>
      </c>
      <c r="O6843" s="29" t="s">
        <v>1743</v>
      </c>
      <c r="P6843"/>
      <c r="Q6843"/>
      <c r="R6843"/>
      <c r="S6843"/>
      <c r="T6843"/>
      <c r="U6843"/>
      <c r="V6843"/>
      <c r="W6843"/>
    </row>
    <row r="6844" spans="1:23" ht="27" customHeight="1" thickBot="1" x14ac:dyDescent="0.3">
      <c r="A6844" s="119">
        <v>21700</v>
      </c>
      <c r="B6844" s="139">
        <v>7242</v>
      </c>
      <c r="C6844" s="71" t="s">
        <v>1997</v>
      </c>
      <c r="D6844" s="72">
        <v>44087.263888888891</v>
      </c>
      <c r="E6844" s="70" t="s">
        <v>39</v>
      </c>
      <c r="F6844" s="33">
        <v>44086.70416666667</v>
      </c>
      <c r="G6844" s="51">
        <f t="shared" si="896"/>
        <v>0.55972222222044365</v>
      </c>
      <c r="H6844" s="31" t="str">
        <f t="shared" si="897"/>
        <v>ACCEPTABLE</v>
      </c>
      <c r="J6844" s="33">
        <v>44087.263888888891</v>
      </c>
      <c r="K6844" s="33">
        <v>44087.275000000001</v>
      </c>
      <c r="L6844" s="51">
        <f t="shared" si="898"/>
        <v>1.1111111110949423E-2</v>
      </c>
      <c r="M6844" s="31" t="str">
        <f t="shared" si="899"/>
        <v>TRUE</v>
      </c>
      <c r="N6844" s="31" t="s">
        <v>39</v>
      </c>
      <c r="O6844" s="29" t="s">
        <v>2949</v>
      </c>
      <c r="P6844"/>
      <c r="Q6844"/>
      <c r="R6844"/>
      <c r="S6844"/>
      <c r="T6844"/>
      <c r="U6844"/>
      <c r="V6844"/>
      <c r="W6844"/>
    </row>
    <row r="6845" spans="1:23" ht="27" customHeight="1" thickBot="1" x14ac:dyDescent="0.3">
      <c r="A6845" s="119">
        <v>21703</v>
      </c>
      <c r="B6845" s="139">
        <v>7243</v>
      </c>
      <c r="C6845" s="71" t="s">
        <v>2372</v>
      </c>
      <c r="D6845" s="72">
        <v>44088.423611111109</v>
      </c>
      <c r="E6845" s="70" t="s">
        <v>41</v>
      </c>
      <c r="F6845" s="33">
        <v>44088.302777777775</v>
      </c>
      <c r="G6845" s="51">
        <f t="shared" si="896"/>
        <v>0.12083333333430346</v>
      </c>
      <c r="H6845" s="31" t="str">
        <f t="shared" si="897"/>
        <v>ACCEPTABLE</v>
      </c>
      <c r="J6845" s="33">
        <v>44088.417361111111</v>
      </c>
      <c r="K6845" s="33">
        <v>44088.426388888889</v>
      </c>
      <c r="L6845" s="51">
        <f t="shared" si="898"/>
        <v>9.0277777781011537E-3</v>
      </c>
      <c r="M6845" s="31" t="str">
        <f t="shared" si="899"/>
        <v>TRUE</v>
      </c>
      <c r="N6845" s="31" t="s">
        <v>41</v>
      </c>
      <c r="O6845" s="29" t="s">
        <v>2950</v>
      </c>
      <c r="P6845"/>
      <c r="Q6845"/>
      <c r="R6845"/>
      <c r="S6845"/>
      <c r="T6845"/>
      <c r="U6845"/>
      <c r="V6845"/>
      <c r="W6845"/>
    </row>
    <row r="6846" spans="1:23" ht="27" customHeight="1" thickBot="1" x14ac:dyDescent="0.3">
      <c r="A6846" s="119">
        <v>21703</v>
      </c>
      <c r="B6846" s="139">
        <v>7244</v>
      </c>
      <c r="C6846" s="71" t="s">
        <v>2372</v>
      </c>
      <c r="D6846" s="72">
        <v>44088.447916666664</v>
      </c>
      <c r="E6846" s="70" t="s">
        <v>39</v>
      </c>
      <c r="F6846" s="33">
        <v>44088.302777777775</v>
      </c>
      <c r="G6846" s="51">
        <f t="shared" si="896"/>
        <v>0.14513888888905058</v>
      </c>
      <c r="H6846" s="31" t="str">
        <f t="shared" si="897"/>
        <v>ACCEPTABLE</v>
      </c>
      <c r="J6846" s="33">
        <v>44088.441666666666</v>
      </c>
      <c r="K6846" s="33">
        <v>44088.451388888891</v>
      </c>
      <c r="L6846" s="51">
        <f t="shared" si="898"/>
        <v>9.7222222248092294E-3</v>
      </c>
      <c r="M6846" s="31" t="str">
        <f t="shared" si="899"/>
        <v>TRUE</v>
      </c>
      <c r="N6846" s="31" t="s">
        <v>39</v>
      </c>
      <c r="O6846" s="29" t="s">
        <v>2951</v>
      </c>
      <c r="P6846"/>
      <c r="Q6846"/>
      <c r="R6846"/>
      <c r="S6846"/>
      <c r="T6846"/>
      <c r="U6846"/>
      <c r="V6846"/>
      <c r="W6846"/>
    </row>
    <row r="6847" spans="1:23" ht="27" customHeight="1" thickBot="1" x14ac:dyDescent="0.3">
      <c r="A6847" s="119">
        <v>21704</v>
      </c>
      <c r="B6847" s="139">
        <v>7245</v>
      </c>
      <c r="C6847" s="71" t="s">
        <v>2372</v>
      </c>
      <c r="D6847" s="72">
        <v>44088.465277777781</v>
      </c>
      <c r="E6847" s="70" t="s">
        <v>41</v>
      </c>
      <c r="F6847" s="33">
        <v>44088.302777777775</v>
      </c>
      <c r="G6847" s="51">
        <f t="shared" si="896"/>
        <v>0.16250000000582077</v>
      </c>
      <c r="H6847" s="31" t="str">
        <f t="shared" si="897"/>
        <v>ACCEPTABLE</v>
      </c>
      <c r="J6847" s="33">
        <v>44088.479166666664</v>
      </c>
      <c r="K6847" s="33">
        <v>44088.492361111108</v>
      </c>
      <c r="L6847" s="51">
        <f t="shared" si="898"/>
        <v>1.3194444443797693E-2</v>
      </c>
      <c r="M6847" s="31" t="str">
        <f t="shared" si="899"/>
        <v>TRUE</v>
      </c>
      <c r="N6847" s="31" t="s">
        <v>41</v>
      </c>
      <c r="O6847" s="29" t="s">
        <v>2881</v>
      </c>
      <c r="P6847"/>
      <c r="Q6847"/>
      <c r="R6847"/>
      <c r="S6847"/>
      <c r="T6847"/>
      <c r="U6847"/>
      <c r="V6847"/>
      <c r="W6847"/>
    </row>
    <row r="6848" spans="1:23" ht="27" customHeight="1" thickBot="1" x14ac:dyDescent="0.3">
      <c r="A6848" s="119">
        <v>21704</v>
      </c>
      <c r="B6848" s="139">
        <v>7246</v>
      </c>
      <c r="C6848" s="71" t="s">
        <v>98</v>
      </c>
      <c r="D6848" s="72">
        <v>44088.5</v>
      </c>
      <c r="E6848" s="70" t="s">
        <v>39</v>
      </c>
      <c r="F6848" s="33">
        <v>44088.302777777775</v>
      </c>
      <c r="G6848" s="51">
        <f t="shared" ref="G6848:G6885" si="900">IF(D6848="","",D6848-F6848)</f>
        <v>0.19722222222480923</v>
      </c>
      <c r="H6848" s="31" t="str">
        <f t="shared" ref="H6848:H6885" si="901">IF(D6848-F6848&lt;0,"TOO LATE",IF(G6848="","",IF(OR(DAY(D6848-F6848)&gt;1,AND(HOUR(D6848-F6848)&gt;HOUR("0:59"),(SIGN(D6848-F6848)=1))),"ACCEPTABLE","TOO LATE")))</f>
        <v>ACCEPTABLE</v>
      </c>
      <c r="J6848" s="33">
        <v>44088.524305555555</v>
      </c>
      <c r="K6848" s="33">
        <v>44088.533333333333</v>
      </c>
      <c r="L6848" s="51">
        <f t="shared" ref="L6848:L6885" si="902">IF(OR(K6848="",J6848=""), "Incomplete Data", K6848-J6848)</f>
        <v>9.0277777781011537E-3</v>
      </c>
      <c r="M6848" s="31" t="str">
        <f t="shared" ref="M6848:M6885" si="903">_xlfn.IFS(OR(J6848=0,K6848=0,L6848=""), "Incomplete Data", OR(L6848&gt;$M$5,L6848&lt;-$M$5),"FALSE",  OR(L6848&lt;=$M$5,L6848&gt;-$M$5), "TRUE")</f>
        <v>TRUE</v>
      </c>
      <c r="N6848" s="31" t="s">
        <v>39</v>
      </c>
      <c r="O6848" s="29" t="s">
        <v>2943</v>
      </c>
      <c r="P6848"/>
      <c r="Q6848"/>
      <c r="R6848"/>
      <c r="S6848"/>
      <c r="T6848"/>
      <c r="U6848"/>
      <c r="V6848"/>
      <c r="W6848"/>
    </row>
    <row r="6849" spans="1:23" ht="27" customHeight="1" thickBot="1" x14ac:dyDescent="0.3">
      <c r="A6849" s="119">
        <v>21704</v>
      </c>
      <c r="B6849" s="139">
        <v>7247</v>
      </c>
      <c r="C6849" s="71" t="s">
        <v>98</v>
      </c>
      <c r="D6849" s="72">
        <v>44089.152777777781</v>
      </c>
      <c r="E6849" s="70" t="s">
        <v>41</v>
      </c>
      <c r="F6849" s="33">
        <v>44088.785416666666</v>
      </c>
      <c r="G6849" s="51">
        <f t="shared" si="900"/>
        <v>0.367361111115315</v>
      </c>
      <c r="H6849" s="31" t="str">
        <f t="shared" si="901"/>
        <v>ACCEPTABLE</v>
      </c>
      <c r="J6849" s="33">
        <v>44089.138194444444</v>
      </c>
      <c r="K6849" s="33">
        <v>44089.147222222222</v>
      </c>
      <c r="L6849" s="51">
        <f t="shared" si="902"/>
        <v>9.0277777781011537E-3</v>
      </c>
      <c r="M6849" s="31" t="str">
        <f t="shared" si="903"/>
        <v>TRUE</v>
      </c>
      <c r="N6849" s="31" t="s">
        <v>41</v>
      </c>
      <c r="O6849" s="29" t="s">
        <v>44</v>
      </c>
      <c r="P6849"/>
      <c r="Q6849"/>
      <c r="R6849"/>
      <c r="S6849"/>
      <c r="T6849"/>
      <c r="U6849"/>
      <c r="V6849"/>
      <c r="W6849"/>
    </row>
    <row r="6850" spans="1:23" ht="27" customHeight="1" thickBot="1" x14ac:dyDescent="0.3">
      <c r="A6850" s="119">
        <v>21704</v>
      </c>
      <c r="B6850" s="139">
        <v>7248</v>
      </c>
      <c r="C6850" s="71" t="s">
        <v>2372</v>
      </c>
      <c r="D6850" s="72">
        <v>44089.180555555555</v>
      </c>
      <c r="E6850" s="70" t="s">
        <v>39</v>
      </c>
      <c r="F6850" s="33">
        <v>44088.785416666666</v>
      </c>
      <c r="G6850" s="51">
        <f t="shared" si="900"/>
        <v>0.39513888888905058</v>
      </c>
      <c r="H6850" s="31" t="str">
        <f t="shared" si="901"/>
        <v>ACCEPTABLE</v>
      </c>
      <c r="J6850" s="33">
        <v>44089.168055555558</v>
      </c>
      <c r="K6850" s="33">
        <v>44089.179861111108</v>
      </c>
      <c r="L6850" s="51">
        <f t="shared" si="902"/>
        <v>1.1805555550381541E-2</v>
      </c>
      <c r="M6850" s="31" t="str">
        <f t="shared" si="903"/>
        <v>TRUE</v>
      </c>
      <c r="N6850" s="31" t="s">
        <v>39</v>
      </c>
      <c r="O6850" s="29" t="s">
        <v>2952</v>
      </c>
      <c r="P6850"/>
      <c r="Q6850"/>
      <c r="R6850"/>
      <c r="S6850"/>
      <c r="T6850"/>
      <c r="U6850"/>
      <c r="V6850"/>
      <c r="W6850"/>
    </row>
    <row r="6851" spans="1:23" ht="27" customHeight="1" thickBot="1" x14ac:dyDescent="0.3">
      <c r="A6851" s="119">
        <v>21705</v>
      </c>
      <c r="B6851" s="139">
        <v>7249</v>
      </c>
      <c r="C6851" s="71" t="s">
        <v>1997</v>
      </c>
      <c r="D6851" s="72">
        <v>44089.402777777781</v>
      </c>
      <c r="E6851" s="70" t="s">
        <v>41</v>
      </c>
      <c r="F6851" s="33">
        <v>44089.256249999999</v>
      </c>
      <c r="G6851" s="51">
        <f t="shared" si="900"/>
        <v>0.14652777778246673</v>
      </c>
      <c r="H6851" s="31" t="str">
        <f t="shared" si="901"/>
        <v>ACCEPTABLE</v>
      </c>
      <c r="J6851" s="33">
        <v>44089.392361111109</v>
      </c>
      <c r="K6851" s="33">
        <v>44089.40347222222</v>
      </c>
      <c r="L6851" s="51">
        <f t="shared" si="902"/>
        <v>1.1111111110949423E-2</v>
      </c>
      <c r="M6851" s="31" t="str">
        <f t="shared" si="903"/>
        <v>TRUE</v>
      </c>
      <c r="N6851" s="31" t="s">
        <v>41</v>
      </c>
      <c r="O6851" s="29" t="s">
        <v>2953</v>
      </c>
      <c r="P6851"/>
      <c r="Q6851"/>
      <c r="R6851"/>
      <c r="S6851"/>
      <c r="T6851"/>
      <c r="U6851"/>
      <c r="V6851"/>
      <c r="W6851"/>
    </row>
    <row r="6852" spans="1:23" ht="27" customHeight="1" thickBot="1" x14ac:dyDescent="0.3">
      <c r="A6852" s="119">
        <v>21705</v>
      </c>
      <c r="B6852" s="139">
        <v>7250</v>
      </c>
      <c r="C6852" s="71" t="s">
        <v>68</v>
      </c>
      <c r="D6852" s="72">
        <v>44089.4375</v>
      </c>
      <c r="E6852" s="70" t="s">
        <v>39</v>
      </c>
      <c r="F6852" s="33">
        <v>44089.256249999999</v>
      </c>
      <c r="G6852" s="51">
        <f t="shared" si="900"/>
        <v>0.18125000000145519</v>
      </c>
      <c r="H6852" s="31" t="str">
        <f t="shared" si="901"/>
        <v>ACCEPTABLE</v>
      </c>
      <c r="J6852" s="33">
        <v>44089.432638888888</v>
      </c>
      <c r="K6852" s="33">
        <v>44089.441666666666</v>
      </c>
      <c r="L6852" s="51">
        <f t="shared" si="902"/>
        <v>9.0277777781011537E-3</v>
      </c>
      <c r="M6852" s="31" t="str">
        <f t="shared" si="903"/>
        <v>TRUE</v>
      </c>
      <c r="N6852" s="31" t="s">
        <v>39</v>
      </c>
      <c r="O6852" s="29" t="s">
        <v>2954</v>
      </c>
      <c r="P6852"/>
      <c r="Q6852"/>
      <c r="R6852"/>
      <c r="S6852"/>
      <c r="T6852"/>
      <c r="U6852"/>
      <c r="V6852"/>
      <c r="W6852"/>
    </row>
    <row r="6853" spans="1:23" ht="27" customHeight="1" thickBot="1" x14ac:dyDescent="0.3">
      <c r="A6853" s="119">
        <v>21707</v>
      </c>
      <c r="B6853" s="139">
        <v>7255</v>
      </c>
      <c r="C6853" s="71" t="s">
        <v>2372</v>
      </c>
      <c r="D6853" s="72">
        <v>44090.857638888891</v>
      </c>
      <c r="E6853" s="70" t="s">
        <v>41</v>
      </c>
      <c r="F6853" s="33">
        <v>44090.677777777775</v>
      </c>
      <c r="G6853" s="51">
        <f t="shared" si="900"/>
        <v>0.179861111115315</v>
      </c>
      <c r="H6853" s="31" t="str">
        <f t="shared" si="901"/>
        <v>ACCEPTABLE</v>
      </c>
      <c r="J6853" s="33">
        <v>44090.868750000001</v>
      </c>
      <c r="K6853" s="33">
        <v>44090.878472222219</v>
      </c>
      <c r="L6853" s="51">
        <f t="shared" si="902"/>
        <v>9.7222222175332718E-3</v>
      </c>
      <c r="M6853" s="31" t="str">
        <f t="shared" si="903"/>
        <v>TRUE</v>
      </c>
      <c r="N6853" s="31" t="s">
        <v>41</v>
      </c>
      <c r="O6853" s="29" t="s">
        <v>327</v>
      </c>
      <c r="P6853"/>
      <c r="Q6853"/>
      <c r="R6853"/>
      <c r="S6853"/>
      <c r="T6853"/>
      <c r="U6853"/>
      <c r="V6853"/>
      <c r="W6853"/>
    </row>
    <row r="6854" spans="1:23" ht="27" customHeight="1" thickBot="1" x14ac:dyDescent="0.3">
      <c r="A6854" s="119">
        <v>21707</v>
      </c>
      <c r="B6854" s="139">
        <v>7256</v>
      </c>
      <c r="C6854" s="71" t="s">
        <v>43</v>
      </c>
      <c r="D6854" s="72">
        <v>44090.885416666664</v>
      </c>
      <c r="E6854" s="70" t="s">
        <v>39</v>
      </c>
      <c r="F6854" s="33">
        <v>44090.677777777775</v>
      </c>
      <c r="G6854" s="51">
        <f t="shared" si="900"/>
        <v>0.20763888888905058</v>
      </c>
      <c r="H6854" s="31" t="str">
        <f t="shared" si="901"/>
        <v>ACCEPTABLE</v>
      </c>
      <c r="J6854" s="33">
        <v>44090.922222222223</v>
      </c>
      <c r="K6854" s="33">
        <v>44090.930555555555</v>
      </c>
      <c r="L6854" s="51">
        <f t="shared" si="902"/>
        <v>8.333333331393078E-3</v>
      </c>
      <c r="M6854" s="31" t="str">
        <f t="shared" si="903"/>
        <v>TRUE</v>
      </c>
      <c r="N6854" s="31" t="s">
        <v>39</v>
      </c>
      <c r="O6854" s="29" t="s">
        <v>44</v>
      </c>
      <c r="P6854"/>
      <c r="Q6854"/>
      <c r="R6854"/>
      <c r="S6854"/>
      <c r="T6854"/>
      <c r="U6854"/>
      <c r="V6854"/>
      <c r="W6854"/>
    </row>
    <row r="6855" spans="1:23" ht="27" customHeight="1" thickBot="1" x14ac:dyDescent="0.3">
      <c r="A6855" s="119">
        <v>21705</v>
      </c>
      <c r="B6855" s="139">
        <v>7257</v>
      </c>
      <c r="C6855" s="71" t="s">
        <v>1663</v>
      </c>
      <c r="D6855" s="72">
        <v>44091.256944444445</v>
      </c>
      <c r="E6855" s="70" t="s">
        <v>41</v>
      </c>
      <c r="F6855" s="33">
        <v>44090.677777777775</v>
      </c>
      <c r="G6855" s="51">
        <f t="shared" si="900"/>
        <v>0.57916666667006211</v>
      </c>
      <c r="H6855" s="31" t="str">
        <f t="shared" si="901"/>
        <v>ACCEPTABLE</v>
      </c>
      <c r="J6855" s="33">
        <v>44091.256944444445</v>
      </c>
      <c r="K6855" s="33">
        <v>44091.265277777777</v>
      </c>
      <c r="L6855" s="51">
        <f t="shared" si="902"/>
        <v>8.333333331393078E-3</v>
      </c>
      <c r="M6855" s="31" t="str">
        <f t="shared" si="903"/>
        <v>TRUE</v>
      </c>
      <c r="N6855" s="31" t="s">
        <v>41</v>
      </c>
      <c r="O6855" s="29" t="s">
        <v>2955</v>
      </c>
      <c r="P6855"/>
      <c r="Q6855"/>
      <c r="R6855"/>
      <c r="S6855"/>
      <c r="T6855"/>
      <c r="U6855"/>
      <c r="V6855"/>
      <c r="W6855"/>
    </row>
    <row r="6856" spans="1:23" ht="27" customHeight="1" thickBot="1" x14ac:dyDescent="0.3">
      <c r="A6856" s="127">
        <v>21705</v>
      </c>
      <c r="B6856" s="66">
        <v>7258</v>
      </c>
      <c r="C6856" s="67" t="s">
        <v>1997</v>
      </c>
      <c r="D6856" s="68">
        <v>44091.284722222219</v>
      </c>
      <c r="E6856" s="66" t="s">
        <v>39</v>
      </c>
      <c r="F6856" s="33">
        <v>44090.677777777775</v>
      </c>
      <c r="G6856" s="51">
        <f t="shared" si="900"/>
        <v>0.60694444444379769</v>
      </c>
      <c r="H6856" s="31" t="str">
        <f t="shared" si="901"/>
        <v>ACCEPTABLE</v>
      </c>
      <c r="J6856" s="33">
        <v>44091.291666666664</v>
      </c>
      <c r="K6856" s="33">
        <v>44091.302777777775</v>
      </c>
      <c r="L6856" s="51">
        <f t="shared" si="902"/>
        <v>1.1111111110949423E-2</v>
      </c>
      <c r="M6856" s="31" t="str">
        <f t="shared" si="903"/>
        <v>TRUE</v>
      </c>
      <c r="N6856" s="31" t="s">
        <v>39</v>
      </c>
      <c r="O6856" s="29" t="s">
        <v>2956</v>
      </c>
      <c r="P6856"/>
      <c r="Q6856"/>
      <c r="R6856"/>
      <c r="S6856"/>
      <c r="T6856"/>
      <c r="U6856"/>
      <c r="V6856"/>
      <c r="W6856"/>
    </row>
    <row r="6857" spans="1:23" ht="27" customHeight="1" thickBot="1" x14ac:dyDescent="0.3">
      <c r="A6857" s="127">
        <v>21708</v>
      </c>
      <c r="B6857" s="66">
        <v>7259</v>
      </c>
      <c r="C6857" s="67" t="s">
        <v>946</v>
      </c>
      <c r="D6857" s="68">
        <v>44091.333333333336</v>
      </c>
      <c r="E6857" s="66" t="s">
        <v>41</v>
      </c>
      <c r="F6857" s="33">
        <v>44091.214583333334</v>
      </c>
      <c r="G6857" s="51">
        <f t="shared" si="900"/>
        <v>0.11875000000145519</v>
      </c>
      <c r="H6857" s="31" t="str">
        <f t="shared" si="901"/>
        <v>ACCEPTABLE</v>
      </c>
      <c r="J6857" s="33">
        <v>44091.331944444442</v>
      </c>
      <c r="K6857" s="33">
        <v>44091.339583333334</v>
      </c>
      <c r="L6857" s="51">
        <f t="shared" si="902"/>
        <v>7.6388888919609599E-3</v>
      </c>
      <c r="M6857" s="31" t="str">
        <f t="shared" si="903"/>
        <v>TRUE</v>
      </c>
      <c r="N6857" s="31" t="s">
        <v>41</v>
      </c>
      <c r="O6857" s="29" t="s">
        <v>2957</v>
      </c>
      <c r="P6857"/>
      <c r="Q6857"/>
      <c r="R6857"/>
      <c r="S6857"/>
      <c r="T6857"/>
      <c r="U6857"/>
      <c r="V6857"/>
      <c r="W6857"/>
    </row>
    <row r="6858" spans="1:23" ht="27" customHeight="1" thickBot="1" x14ac:dyDescent="0.3">
      <c r="A6858" s="127">
        <v>21708</v>
      </c>
      <c r="B6858" s="66">
        <v>7260</v>
      </c>
      <c r="C6858" s="67" t="s">
        <v>2958</v>
      </c>
      <c r="D6858" s="68">
        <v>44091.395833333336</v>
      </c>
      <c r="E6858" s="66" t="s">
        <v>39</v>
      </c>
      <c r="F6858" s="33">
        <v>44091.214583333334</v>
      </c>
      <c r="G6858" s="51">
        <f t="shared" si="900"/>
        <v>0.18125000000145519</v>
      </c>
      <c r="H6858" s="31" t="str">
        <f t="shared" si="901"/>
        <v>ACCEPTABLE</v>
      </c>
      <c r="J6858" s="33">
        <v>44091.354166666664</v>
      </c>
      <c r="K6858" s="33">
        <v>44091.361805555556</v>
      </c>
      <c r="L6858" s="51">
        <f t="shared" si="902"/>
        <v>7.6388888919609599E-3</v>
      </c>
      <c r="M6858" s="31" t="str">
        <f t="shared" si="903"/>
        <v>TRUE</v>
      </c>
      <c r="N6858" s="31" t="s">
        <v>39</v>
      </c>
      <c r="O6858" s="29" t="s">
        <v>2959</v>
      </c>
      <c r="P6858"/>
      <c r="Q6858"/>
      <c r="R6858"/>
      <c r="S6858"/>
      <c r="T6858"/>
      <c r="U6858"/>
      <c r="V6858"/>
      <c r="W6858"/>
    </row>
    <row r="6859" spans="1:23" ht="27" customHeight="1" thickBot="1" x14ac:dyDescent="0.3">
      <c r="A6859" s="119">
        <v>21709</v>
      </c>
      <c r="B6859" s="139">
        <v>7261</v>
      </c>
      <c r="C6859" s="71" t="s">
        <v>1997</v>
      </c>
      <c r="D6859" s="72">
        <v>44091.486111111109</v>
      </c>
      <c r="E6859" s="70" t="s">
        <v>41</v>
      </c>
      <c r="F6859" s="33">
        <v>44091.214583333334</v>
      </c>
      <c r="G6859" s="51">
        <f t="shared" si="900"/>
        <v>0.27152777777519077</v>
      </c>
      <c r="H6859" s="31" t="str">
        <f t="shared" si="901"/>
        <v>ACCEPTABLE</v>
      </c>
      <c r="J6859" s="33">
        <v>44091.474305555559</v>
      </c>
      <c r="K6859" s="33">
        <v>44091.484027777777</v>
      </c>
      <c r="L6859" s="51">
        <f t="shared" si="902"/>
        <v>9.7222222175332718E-3</v>
      </c>
      <c r="M6859" s="31" t="str">
        <f t="shared" si="903"/>
        <v>TRUE</v>
      </c>
      <c r="N6859" s="31" t="s">
        <v>41</v>
      </c>
      <c r="O6859" s="29" t="s">
        <v>2960</v>
      </c>
      <c r="P6859"/>
      <c r="Q6859"/>
      <c r="R6859"/>
      <c r="S6859"/>
      <c r="T6859"/>
      <c r="U6859"/>
      <c r="V6859"/>
      <c r="W6859"/>
    </row>
    <row r="6860" spans="1:23" ht="27" customHeight="1" thickBot="1" x14ac:dyDescent="0.3">
      <c r="A6860" s="119">
        <v>21709</v>
      </c>
      <c r="B6860" s="139">
        <v>7262</v>
      </c>
      <c r="C6860" s="71" t="s">
        <v>1663</v>
      </c>
      <c r="D6860" s="72">
        <v>44091.520833333336</v>
      </c>
      <c r="E6860" s="70" t="s">
        <v>39</v>
      </c>
      <c r="F6860" s="33">
        <v>44091.214583333334</v>
      </c>
      <c r="G6860" s="51">
        <f t="shared" si="900"/>
        <v>0.30625000000145519</v>
      </c>
      <c r="H6860" s="31" t="str">
        <f t="shared" si="901"/>
        <v>ACCEPTABLE</v>
      </c>
      <c r="J6860" s="33">
        <v>44091.510416666664</v>
      </c>
      <c r="K6860" s="33">
        <v>44091.521527777775</v>
      </c>
      <c r="L6860" s="51">
        <f t="shared" si="902"/>
        <v>1.1111111110949423E-2</v>
      </c>
      <c r="M6860" s="31" t="str">
        <f t="shared" si="903"/>
        <v>TRUE</v>
      </c>
      <c r="N6860" s="31" t="s">
        <v>128</v>
      </c>
      <c r="O6860" s="29" t="s">
        <v>2961</v>
      </c>
      <c r="P6860"/>
      <c r="Q6860"/>
      <c r="R6860"/>
      <c r="S6860"/>
      <c r="T6860"/>
      <c r="U6860"/>
      <c r="V6860"/>
      <c r="W6860"/>
    </row>
    <row r="6861" spans="1:23" ht="27" customHeight="1" thickBot="1" x14ac:dyDescent="0.3">
      <c r="A6861" s="119">
        <v>21710</v>
      </c>
      <c r="B6861" s="139">
        <v>7264</v>
      </c>
      <c r="C6861" s="71" t="s">
        <v>2314</v>
      </c>
      <c r="D6861" s="72">
        <v>44091.5625</v>
      </c>
      <c r="E6861" s="70" t="s">
        <v>39</v>
      </c>
      <c r="F6861" s="33">
        <v>44091.214583333334</v>
      </c>
      <c r="G6861" s="51">
        <f t="shared" si="900"/>
        <v>0.34791666666569654</v>
      </c>
      <c r="H6861" s="31" t="str">
        <f t="shared" si="901"/>
        <v>ACCEPTABLE</v>
      </c>
      <c r="J6861" s="33">
        <v>44091.534722222219</v>
      </c>
      <c r="K6861" s="33">
        <v>44091.545138888891</v>
      </c>
      <c r="L6861" s="51">
        <f t="shared" si="902"/>
        <v>1.0416666671517305E-2</v>
      </c>
      <c r="M6861" s="31" t="str">
        <f t="shared" si="903"/>
        <v>TRUE</v>
      </c>
      <c r="N6861" s="31" t="s">
        <v>39</v>
      </c>
      <c r="O6861" s="29" t="s">
        <v>2962</v>
      </c>
      <c r="P6861"/>
      <c r="Q6861"/>
      <c r="R6861"/>
      <c r="S6861"/>
      <c r="T6861"/>
      <c r="U6861"/>
      <c r="V6861"/>
      <c r="W6861"/>
    </row>
    <row r="6862" spans="1:23" ht="27" customHeight="1" thickBot="1" x14ac:dyDescent="0.3">
      <c r="A6862" s="119">
        <v>21707</v>
      </c>
      <c r="B6862" s="139">
        <v>7265</v>
      </c>
      <c r="C6862" s="71" t="s">
        <v>43</v>
      </c>
      <c r="D6862" s="72">
        <v>44091.902777777781</v>
      </c>
      <c r="E6862" s="70" t="s">
        <v>41</v>
      </c>
      <c r="F6862" s="33">
        <v>44091.750694444447</v>
      </c>
      <c r="G6862" s="51">
        <f t="shared" si="900"/>
        <v>0.15208333333430346</v>
      </c>
      <c r="H6862" s="31" t="str">
        <f t="shared" si="901"/>
        <v>ACCEPTABLE</v>
      </c>
      <c r="J6862" s="33">
        <v>44091.902777777781</v>
      </c>
      <c r="K6862" s="33">
        <v>44091.911805555559</v>
      </c>
      <c r="L6862" s="51">
        <f t="shared" si="902"/>
        <v>9.0277777781011537E-3</v>
      </c>
      <c r="M6862" s="31" t="str">
        <f t="shared" si="903"/>
        <v>TRUE</v>
      </c>
      <c r="N6862" s="31" t="s">
        <v>41</v>
      </c>
      <c r="O6862" s="29" t="s">
        <v>44</v>
      </c>
      <c r="P6862"/>
      <c r="Q6862"/>
      <c r="R6862"/>
      <c r="S6862"/>
      <c r="T6862"/>
      <c r="U6862"/>
      <c r="V6862"/>
      <c r="W6862"/>
    </row>
    <row r="6863" spans="1:23" ht="27" customHeight="1" thickBot="1" x14ac:dyDescent="0.3">
      <c r="A6863" s="119">
        <v>21707</v>
      </c>
      <c r="B6863" s="139">
        <v>7266</v>
      </c>
      <c r="C6863" s="71" t="s">
        <v>2314</v>
      </c>
      <c r="D6863" s="72">
        <v>44091.934027777781</v>
      </c>
      <c r="E6863" s="70" t="s">
        <v>39</v>
      </c>
      <c r="F6863" s="33">
        <v>44091.750694444447</v>
      </c>
      <c r="G6863" s="51">
        <f t="shared" si="900"/>
        <v>0.18333333333430346</v>
      </c>
      <c r="H6863" s="31" t="str">
        <f t="shared" si="901"/>
        <v>ACCEPTABLE</v>
      </c>
      <c r="J6863" s="33">
        <v>44091.92083333333</v>
      </c>
      <c r="K6863" s="33">
        <v>44091.931944444441</v>
      </c>
      <c r="L6863" s="51">
        <f t="shared" si="902"/>
        <v>1.1111111110949423E-2</v>
      </c>
      <c r="M6863" s="31" t="str">
        <f t="shared" si="903"/>
        <v>TRUE</v>
      </c>
      <c r="N6863" s="31" t="s">
        <v>39</v>
      </c>
      <c r="O6863" s="29" t="s">
        <v>166</v>
      </c>
      <c r="P6863"/>
      <c r="Q6863"/>
      <c r="R6863"/>
      <c r="S6863"/>
      <c r="T6863"/>
      <c r="U6863"/>
      <c r="V6863"/>
      <c r="W6863"/>
    </row>
    <row r="6864" spans="1:23" ht="27" customHeight="1" thickBot="1" x14ac:dyDescent="0.3">
      <c r="A6864" s="127">
        <v>21709</v>
      </c>
      <c r="B6864" s="66">
        <v>7267</v>
      </c>
      <c r="C6864" s="67" t="s">
        <v>53</v>
      </c>
      <c r="D6864" s="68">
        <v>44092.34375</v>
      </c>
      <c r="E6864" s="66" t="s">
        <v>41</v>
      </c>
      <c r="F6864" s="33">
        <v>44092.279166666667</v>
      </c>
      <c r="G6864" s="51">
        <f t="shared" si="900"/>
        <v>6.4583333332848269E-2</v>
      </c>
      <c r="H6864" s="31" t="str">
        <f t="shared" si="901"/>
        <v>ACCEPTABLE</v>
      </c>
      <c r="J6864" s="33">
        <v>44092.341666666667</v>
      </c>
      <c r="K6864" s="33">
        <v>44092.348611111112</v>
      </c>
      <c r="L6864" s="51">
        <f t="shared" si="902"/>
        <v>6.9444444452528842E-3</v>
      </c>
      <c r="M6864" s="31" t="str">
        <f t="shared" si="903"/>
        <v>TRUE</v>
      </c>
      <c r="N6864" s="31" t="s">
        <v>41</v>
      </c>
      <c r="O6864" s="29" t="s">
        <v>96</v>
      </c>
      <c r="P6864"/>
      <c r="Q6864"/>
      <c r="R6864"/>
      <c r="S6864"/>
      <c r="T6864"/>
      <c r="U6864"/>
      <c r="V6864"/>
      <c r="W6864"/>
    </row>
    <row r="6865" spans="1:23" ht="27" customHeight="1" thickBot="1" x14ac:dyDescent="0.3">
      <c r="A6865" s="127">
        <v>21709</v>
      </c>
      <c r="B6865" s="66">
        <v>7268</v>
      </c>
      <c r="C6865" s="67" t="s">
        <v>53</v>
      </c>
      <c r="D6865" s="68">
        <v>44092.388888888891</v>
      </c>
      <c r="E6865" s="66" t="s">
        <v>39</v>
      </c>
      <c r="F6865" s="33">
        <v>44092.279166666667</v>
      </c>
      <c r="G6865" s="51">
        <f t="shared" si="900"/>
        <v>0.10972222222335404</v>
      </c>
      <c r="H6865" s="31" t="str">
        <f t="shared" si="901"/>
        <v>ACCEPTABLE</v>
      </c>
      <c r="J6865" s="33">
        <v>44092.390972222223</v>
      </c>
      <c r="K6865" s="33">
        <v>44092.4</v>
      </c>
      <c r="L6865" s="51">
        <f t="shared" si="902"/>
        <v>9.0277777781011537E-3</v>
      </c>
      <c r="M6865" s="31" t="str">
        <f t="shared" si="903"/>
        <v>TRUE</v>
      </c>
      <c r="N6865" s="31" t="s">
        <v>39</v>
      </c>
      <c r="O6865" s="29" t="s">
        <v>96</v>
      </c>
      <c r="P6865"/>
      <c r="Q6865"/>
      <c r="R6865"/>
      <c r="S6865"/>
      <c r="T6865"/>
      <c r="U6865"/>
      <c r="V6865"/>
      <c r="W6865"/>
    </row>
    <row r="6866" spans="1:23" ht="27" customHeight="1" thickBot="1" x14ac:dyDescent="0.3">
      <c r="A6866" s="127">
        <v>21709</v>
      </c>
      <c r="B6866" s="66">
        <v>7269</v>
      </c>
      <c r="C6866" s="67" t="s">
        <v>51</v>
      </c>
      <c r="D6866" s="68">
        <v>44092.756944444445</v>
      </c>
      <c r="E6866" s="66" t="s">
        <v>41</v>
      </c>
      <c r="F6866" s="33">
        <v>44092.685416666667</v>
      </c>
      <c r="G6866" s="51">
        <f t="shared" si="900"/>
        <v>7.1527777778101154E-2</v>
      </c>
      <c r="H6866" s="31" t="str">
        <f t="shared" si="901"/>
        <v>ACCEPTABLE</v>
      </c>
      <c r="J6866" s="33">
        <v>44092.762499999997</v>
      </c>
      <c r="K6866" s="33">
        <v>44092.772222222222</v>
      </c>
      <c r="L6866" s="51">
        <f t="shared" si="902"/>
        <v>9.7222222248092294E-3</v>
      </c>
      <c r="M6866" s="31" t="str">
        <f t="shared" si="903"/>
        <v>TRUE</v>
      </c>
      <c r="N6866" s="31" t="s">
        <v>41</v>
      </c>
      <c r="O6866" s="29" t="s">
        <v>2963</v>
      </c>
      <c r="P6866"/>
      <c r="Q6866"/>
      <c r="R6866"/>
      <c r="S6866"/>
      <c r="T6866"/>
      <c r="U6866"/>
      <c r="V6866"/>
      <c r="W6866"/>
    </row>
    <row r="6867" spans="1:23" ht="27" customHeight="1" thickBot="1" x14ac:dyDescent="0.3">
      <c r="A6867" s="119">
        <v>21709</v>
      </c>
      <c r="B6867" s="139">
        <v>7270</v>
      </c>
      <c r="C6867" s="71" t="s">
        <v>1997</v>
      </c>
      <c r="D6867" s="72">
        <v>44092.78125</v>
      </c>
      <c r="E6867" s="70" t="s">
        <v>39</v>
      </c>
      <c r="F6867" s="33">
        <v>44092.685416666667</v>
      </c>
      <c r="G6867" s="51">
        <f t="shared" si="900"/>
        <v>9.5833333332848269E-2</v>
      </c>
      <c r="H6867" s="31" t="str">
        <f t="shared" si="901"/>
        <v>ACCEPTABLE</v>
      </c>
      <c r="J6867" s="33">
        <v>44092.781944444447</v>
      </c>
      <c r="K6867" s="33">
        <v>44092.796527777777</v>
      </c>
      <c r="L6867" s="51">
        <f t="shared" si="902"/>
        <v>1.4583333329937886E-2</v>
      </c>
      <c r="M6867" s="31" t="str">
        <f t="shared" si="903"/>
        <v>TRUE</v>
      </c>
      <c r="N6867" s="31" t="s">
        <v>39</v>
      </c>
      <c r="O6867" s="29" t="s">
        <v>2964</v>
      </c>
      <c r="P6867"/>
      <c r="Q6867"/>
      <c r="R6867"/>
      <c r="S6867"/>
      <c r="T6867"/>
      <c r="U6867"/>
      <c r="V6867"/>
      <c r="W6867"/>
    </row>
    <row r="6868" spans="1:23" ht="27" customHeight="1" thickBot="1" x14ac:dyDescent="0.3">
      <c r="A6868" s="127">
        <v>21712</v>
      </c>
      <c r="B6868" s="66">
        <v>7273</v>
      </c>
      <c r="C6868" s="67" t="s">
        <v>2372</v>
      </c>
      <c r="D6868" s="68">
        <v>44095.277777777781</v>
      </c>
      <c r="E6868" s="66" t="s">
        <v>41</v>
      </c>
      <c r="F6868" s="33">
        <v>44094.75277777778</v>
      </c>
      <c r="G6868" s="51">
        <f t="shared" si="900"/>
        <v>0.52500000000145519</v>
      </c>
      <c r="H6868" s="31" t="str">
        <f t="shared" si="901"/>
        <v>ACCEPTABLE</v>
      </c>
      <c r="J6868" s="33">
        <v>44095.263194444444</v>
      </c>
      <c r="K6868" s="33">
        <v>44095.271527777775</v>
      </c>
      <c r="L6868" s="51">
        <f t="shared" si="902"/>
        <v>8.333333331393078E-3</v>
      </c>
      <c r="M6868" s="31" t="str">
        <f t="shared" si="903"/>
        <v>TRUE</v>
      </c>
      <c r="N6868" s="31" t="s">
        <v>41</v>
      </c>
      <c r="O6868" s="29" t="s">
        <v>2965</v>
      </c>
      <c r="P6868"/>
      <c r="Q6868"/>
      <c r="R6868"/>
      <c r="S6868"/>
      <c r="T6868"/>
      <c r="U6868"/>
      <c r="V6868"/>
      <c r="W6868"/>
    </row>
    <row r="6869" spans="1:23" ht="27" customHeight="1" thickBot="1" x14ac:dyDescent="0.3">
      <c r="A6869" s="127">
        <v>21711</v>
      </c>
      <c r="B6869" s="66">
        <v>7274</v>
      </c>
      <c r="C6869" s="67" t="s">
        <v>98</v>
      </c>
      <c r="D6869" s="68">
        <v>44095.326388888891</v>
      </c>
      <c r="E6869" s="66" t="s">
        <v>39</v>
      </c>
      <c r="F6869" s="33">
        <v>44095.322222222225</v>
      </c>
      <c r="G6869" s="51">
        <f t="shared" si="900"/>
        <v>4.166666665696539E-3</v>
      </c>
      <c r="H6869" s="31" t="str">
        <f t="shared" si="901"/>
        <v>TOO LATE</v>
      </c>
      <c r="J6869" s="33">
        <v>44095.281944444447</v>
      </c>
      <c r="K6869" s="33">
        <v>44095.291666666664</v>
      </c>
      <c r="L6869" s="51">
        <f t="shared" si="902"/>
        <v>9.7222222175332718E-3</v>
      </c>
      <c r="M6869" s="31" t="str">
        <f t="shared" si="903"/>
        <v>TRUE</v>
      </c>
      <c r="N6869" s="31" t="s">
        <v>39</v>
      </c>
      <c r="O6869" s="29" t="s">
        <v>54</v>
      </c>
      <c r="P6869"/>
      <c r="Q6869"/>
      <c r="R6869"/>
      <c r="S6869"/>
      <c r="T6869"/>
      <c r="U6869"/>
      <c r="V6869"/>
      <c r="W6869"/>
    </row>
    <row r="6870" spans="1:23" ht="27" customHeight="1" thickBot="1" x14ac:dyDescent="0.3">
      <c r="A6870" s="119">
        <v>21712</v>
      </c>
      <c r="B6870" s="139">
        <v>7275</v>
      </c>
      <c r="C6870" s="71" t="s">
        <v>98</v>
      </c>
      <c r="D6870" s="72">
        <v>44095.819444444445</v>
      </c>
      <c r="E6870" s="70" t="s">
        <v>41</v>
      </c>
      <c r="F6870" s="33">
        <v>44095.663888888892</v>
      </c>
      <c r="G6870" s="51">
        <f t="shared" si="900"/>
        <v>0.15555555555329192</v>
      </c>
      <c r="H6870" s="31" t="str">
        <f t="shared" si="901"/>
        <v>ACCEPTABLE</v>
      </c>
      <c r="J6870" s="33">
        <v>44095.817361111112</v>
      </c>
      <c r="K6870" s="33">
        <v>44095.826388888891</v>
      </c>
      <c r="L6870" s="51">
        <f t="shared" si="902"/>
        <v>9.0277777781011537E-3</v>
      </c>
      <c r="M6870" s="31" t="str">
        <f t="shared" si="903"/>
        <v>TRUE</v>
      </c>
      <c r="N6870" s="31" t="s">
        <v>41</v>
      </c>
      <c r="O6870" s="29" t="s">
        <v>44</v>
      </c>
      <c r="P6870"/>
      <c r="Q6870"/>
      <c r="R6870"/>
      <c r="S6870"/>
      <c r="T6870"/>
      <c r="U6870"/>
      <c r="V6870"/>
      <c r="W6870"/>
    </row>
    <row r="6871" spans="1:23" ht="27" customHeight="1" thickBot="1" x14ac:dyDescent="0.3">
      <c r="A6871" s="119">
        <v>21712</v>
      </c>
      <c r="B6871" s="139">
        <v>7276</v>
      </c>
      <c r="C6871" s="71" t="s">
        <v>2372</v>
      </c>
      <c r="D6871" s="72">
        <v>44095.847222222219</v>
      </c>
      <c r="E6871" s="70" t="s">
        <v>39</v>
      </c>
      <c r="F6871" s="33">
        <v>44095.663888888892</v>
      </c>
      <c r="G6871" s="51">
        <f t="shared" si="900"/>
        <v>0.1833333333270275</v>
      </c>
      <c r="H6871" s="31" t="str">
        <f t="shared" si="901"/>
        <v>ACCEPTABLE</v>
      </c>
      <c r="J6871" s="33">
        <v>44095.844444444447</v>
      </c>
      <c r="K6871" s="33">
        <v>44095.856249999997</v>
      </c>
      <c r="L6871" s="51">
        <f t="shared" si="902"/>
        <v>1.1805555550381541E-2</v>
      </c>
      <c r="M6871" s="31" t="str">
        <f t="shared" si="903"/>
        <v>TRUE</v>
      </c>
      <c r="N6871" s="31" t="s">
        <v>39</v>
      </c>
      <c r="O6871" s="29" t="s">
        <v>1472</v>
      </c>
      <c r="P6871"/>
      <c r="Q6871"/>
      <c r="R6871"/>
      <c r="S6871"/>
      <c r="T6871"/>
      <c r="U6871"/>
      <c r="V6871"/>
      <c r="W6871"/>
    </row>
    <row r="6872" spans="1:23" ht="27" customHeight="1" thickBot="1" x14ac:dyDescent="0.3">
      <c r="A6872" s="119">
        <v>21713</v>
      </c>
      <c r="B6872" s="139">
        <v>7277</v>
      </c>
      <c r="C6872" s="71" t="s">
        <v>2372</v>
      </c>
      <c r="D6872" s="72">
        <v>44095.923611111109</v>
      </c>
      <c r="E6872" s="70" t="s">
        <v>41</v>
      </c>
      <c r="F6872" s="33">
        <v>44095.663888888892</v>
      </c>
      <c r="G6872" s="51">
        <f t="shared" si="900"/>
        <v>0.25972222221753327</v>
      </c>
      <c r="H6872" s="31" t="str">
        <f t="shared" si="901"/>
        <v>ACCEPTABLE</v>
      </c>
      <c r="J6872" s="33">
        <v>44095.902777777781</v>
      </c>
      <c r="K6872" s="33">
        <v>44095.913888888892</v>
      </c>
      <c r="L6872" s="51">
        <f t="shared" si="902"/>
        <v>1.1111111110949423E-2</v>
      </c>
      <c r="M6872" s="31" t="str">
        <f t="shared" si="903"/>
        <v>TRUE</v>
      </c>
      <c r="N6872" s="31" t="s">
        <v>41</v>
      </c>
      <c r="O6872" s="29" t="s">
        <v>2880</v>
      </c>
      <c r="P6872"/>
      <c r="Q6872"/>
      <c r="R6872"/>
      <c r="S6872"/>
      <c r="T6872"/>
      <c r="U6872"/>
      <c r="V6872"/>
      <c r="W6872"/>
    </row>
    <row r="6873" spans="1:23" ht="27" customHeight="1" thickBot="1" x14ac:dyDescent="0.3">
      <c r="A6873" s="119">
        <v>21713</v>
      </c>
      <c r="B6873" s="139">
        <v>7278</v>
      </c>
      <c r="C6873" s="71" t="s">
        <v>98</v>
      </c>
      <c r="D6873" s="72">
        <v>44095.958333333336</v>
      </c>
      <c r="E6873" s="70" t="s">
        <v>39</v>
      </c>
      <c r="F6873" s="33">
        <v>44095.663888888892</v>
      </c>
      <c r="G6873" s="51">
        <f t="shared" si="900"/>
        <v>0.29444444444379769</v>
      </c>
      <c r="H6873" s="31" t="str">
        <f t="shared" si="901"/>
        <v>ACCEPTABLE</v>
      </c>
      <c r="J6873" s="33">
        <v>44095.943055555559</v>
      </c>
      <c r="K6873" s="33">
        <v>44095.95208333333</v>
      </c>
      <c r="L6873" s="51">
        <f t="shared" si="902"/>
        <v>9.0277777708251961E-3</v>
      </c>
      <c r="M6873" s="31" t="str">
        <f t="shared" si="903"/>
        <v>TRUE</v>
      </c>
      <c r="N6873" s="31" t="s">
        <v>39</v>
      </c>
      <c r="O6873" s="29" t="s">
        <v>44</v>
      </c>
      <c r="P6873"/>
      <c r="Q6873"/>
      <c r="R6873"/>
      <c r="S6873"/>
      <c r="T6873"/>
      <c r="U6873"/>
      <c r="V6873"/>
      <c r="W6873"/>
    </row>
    <row r="6874" spans="1:23" ht="27" customHeight="1" thickBot="1" x14ac:dyDescent="0.3">
      <c r="A6874" s="119">
        <v>21714</v>
      </c>
      <c r="B6874" s="139">
        <v>7279</v>
      </c>
      <c r="C6874" s="71" t="s">
        <v>1997</v>
      </c>
      <c r="D6874" s="72">
        <v>44096.538194444445</v>
      </c>
      <c r="E6874" s="70" t="s">
        <v>41</v>
      </c>
      <c r="F6874" s="33">
        <v>44096.243055555555</v>
      </c>
      <c r="G6874" s="51">
        <f t="shared" si="900"/>
        <v>0.29513888889050577</v>
      </c>
      <c r="H6874" s="31" t="str">
        <f t="shared" si="901"/>
        <v>ACCEPTABLE</v>
      </c>
      <c r="J6874" s="33">
        <v>44096.534722222219</v>
      </c>
      <c r="K6874" s="33">
        <v>44096.547222222223</v>
      </c>
      <c r="L6874" s="51">
        <f t="shared" si="902"/>
        <v>1.2500000004365575E-2</v>
      </c>
      <c r="M6874" s="31" t="str">
        <f t="shared" si="903"/>
        <v>TRUE</v>
      </c>
      <c r="N6874" s="31" t="s">
        <v>41</v>
      </c>
      <c r="O6874" s="29" t="s">
        <v>2966</v>
      </c>
      <c r="P6874"/>
      <c r="Q6874"/>
      <c r="R6874"/>
      <c r="S6874"/>
      <c r="T6874"/>
      <c r="U6874"/>
      <c r="V6874"/>
      <c r="W6874"/>
    </row>
    <row r="6875" spans="1:23" ht="27" customHeight="1" thickBot="1" x14ac:dyDescent="0.3">
      <c r="A6875" s="119">
        <v>21714</v>
      </c>
      <c r="B6875" s="139">
        <v>7280</v>
      </c>
      <c r="C6875" s="71" t="s">
        <v>53</v>
      </c>
      <c r="D6875" s="72">
        <v>44096.572916666664</v>
      </c>
      <c r="E6875" s="70" t="s">
        <v>39</v>
      </c>
      <c r="F6875" s="33">
        <v>44096.243055555555</v>
      </c>
      <c r="G6875" s="51">
        <f t="shared" si="900"/>
        <v>0.32986111110949423</v>
      </c>
      <c r="H6875" s="31" t="str">
        <f t="shared" si="901"/>
        <v>ACCEPTABLE</v>
      </c>
      <c r="J6875" s="33">
        <v>44096.572916666664</v>
      </c>
      <c r="K6875" s="33">
        <v>44096.583333333336</v>
      </c>
      <c r="L6875" s="51">
        <f t="shared" si="902"/>
        <v>1.0416666671517305E-2</v>
      </c>
      <c r="M6875" s="31" t="str">
        <f t="shared" si="903"/>
        <v>TRUE</v>
      </c>
      <c r="N6875" s="31" t="s">
        <v>39</v>
      </c>
      <c r="O6875" s="29" t="s">
        <v>2967</v>
      </c>
      <c r="P6875"/>
      <c r="Q6875"/>
      <c r="R6875"/>
      <c r="S6875"/>
      <c r="T6875"/>
      <c r="U6875"/>
      <c r="V6875"/>
      <c r="W6875"/>
    </row>
    <row r="6876" spans="1:23" ht="27" customHeight="1" thickBot="1" x14ac:dyDescent="0.3">
      <c r="A6876" s="119">
        <v>21713</v>
      </c>
      <c r="B6876" s="139">
        <v>7281</v>
      </c>
      <c r="C6876" s="71" t="s">
        <v>2372</v>
      </c>
      <c r="D6876" s="72">
        <v>44096.611111111109</v>
      </c>
      <c r="E6876" s="70" t="s">
        <v>39</v>
      </c>
      <c r="F6876" s="33">
        <v>44096.243055555555</v>
      </c>
      <c r="G6876" s="51">
        <f t="shared" si="900"/>
        <v>0.36805555555474712</v>
      </c>
      <c r="H6876" s="31" t="str">
        <f t="shared" si="901"/>
        <v>ACCEPTABLE</v>
      </c>
      <c r="J6876" s="33">
        <v>44096.633333333331</v>
      </c>
      <c r="K6876" s="33">
        <v>44096.645833333336</v>
      </c>
      <c r="L6876" s="51">
        <f t="shared" si="902"/>
        <v>1.2500000004365575E-2</v>
      </c>
      <c r="M6876" s="31" t="str">
        <f t="shared" si="903"/>
        <v>TRUE</v>
      </c>
      <c r="N6876" s="31" t="s">
        <v>39</v>
      </c>
      <c r="O6876" s="29" t="s">
        <v>2590</v>
      </c>
      <c r="P6876"/>
      <c r="Q6876"/>
      <c r="R6876"/>
      <c r="S6876"/>
      <c r="T6876"/>
      <c r="U6876"/>
      <c r="V6876"/>
      <c r="W6876"/>
    </row>
    <row r="6877" spans="1:23" ht="27" customHeight="1" thickBot="1" x14ac:dyDescent="0.3">
      <c r="A6877" s="127">
        <v>21715</v>
      </c>
      <c r="B6877" s="66">
        <v>7282</v>
      </c>
      <c r="C6877" s="67" t="s">
        <v>1997</v>
      </c>
      <c r="D6877" s="68">
        <v>44096.663194444445</v>
      </c>
      <c r="E6877" s="66" t="s">
        <v>41</v>
      </c>
      <c r="F6877" s="33">
        <v>44096.243055555555</v>
      </c>
      <c r="G6877" s="51">
        <f t="shared" si="900"/>
        <v>0.42013888889050577</v>
      </c>
      <c r="H6877" s="31" t="str">
        <f t="shared" si="901"/>
        <v>ACCEPTABLE</v>
      </c>
      <c r="J6877" s="33">
        <v>44096.667361111111</v>
      </c>
      <c r="K6877" s="33">
        <v>44096.681250000001</v>
      </c>
      <c r="L6877" s="51">
        <f t="shared" si="902"/>
        <v>1.3888888890505768E-2</v>
      </c>
      <c r="M6877" s="31" t="str">
        <f t="shared" si="903"/>
        <v>TRUE</v>
      </c>
      <c r="N6877" s="31" t="s">
        <v>41</v>
      </c>
      <c r="O6877" s="29" t="s">
        <v>2968</v>
      </c>
      <c r="P6877"/>
      <c r="Q6877"/>
      <c r="R6877"/>
      <c r="S6877"/>
      <c r="T6877"/>
      <c r="U6877"/>
      <c r="V6877"/>
      <c r="W6877"/>
    </row>
    <row r="6878" spans="1:23" ht="27" customHeight="1" thickBot="1" x14ac:dyDescent="0.3">
      <c r="A6878" s="127">
        <v>21715</v>
      </c>
      <c r="B6878" s="66">
        <v>7283</v>
      </c>
      <c r="C6878" s="67" t="s">
        <v>51</v>
      </c>
      <c r="D6878" s="68">
        <v>44096.690972222219</v>
      </c>
      <c r="E6878" s="66" t="s">
        <v>39</v>
      </c>
      <c r="F6878" s="33">
        <v>44096.243055555555</v>
      </c>
      <c r="G6878" s="51">
        <f t="shared" si="900"/>
        <v>0.44791666666424135</v>
      </c>
      <c r="H6878" s="31" t="str">
        <f t="shared" si="901"/>
        <v>ACCEPTABLE</v>
      </c>
      <c r="J6878" s="33">
        <v>44096.698611111111</v>
      </c>
      <c r="K6878" s="33">
        <v>44096.707638888889</v>
      </c>
      <c r="L6878" s="51">
        <f t="shared" si="902"/>
        <v>9.0277777781011537E-3</v>
      </c>
      <c r="M6878" s="31" t="str">
        <f t="shared" si="903"/>
        <v>TRUE</v>
      </c>
      <c r="N6878" s="31" t="s">
        <v>39</v>
      </c>
      <c r="O6878" s="29" t="s">
        <v>1532</v>
      </c>
      <c r="P6878"/>
      <c r="Q6878"/>
      <c r="R6878"/>
      <c r="S6878"/>
      <c r="T6878"/>
      <c r="U6878"/>
      <c r="V6878"/>
      <c r="W6878"/>
    </row>
    <row r="6879" spans="1:23" ht="27" customHeight="1" thickBot="1" x14ac:dyDescent="0.3">
      <c r="A6879" s="127">
        <v>21715</v>
      </c>
      <c r="B6879" s="66">
        <v>7286</v>
      </c>
      <c r="C6879" s="67" t="s">
        <v>51</v>
      </c>
      <c r="D6879" s="68">
        <v>44097.277777777781</v>
      </c>
      <c r="E6879" s="66" t="s">
        <v>41</v>
      </c>
      <c r="F6879" s="33">
        <v>44097.270833333336</v>
      </c>
      <c r="G6879" s="51">
        <f t="shared" si="900"/>
        <v>6.9444444452528842E-3</v>
      </c>
      <c r="H6879" s="31" t="str">
        <f t="shared" si="901"/>
        <v>TOO LATE</v>
      </c>
      <c r="J6879" s="33">
        <v>44097.277083333334</v>
      </c>
      <c r="K6879" s="33">
        <v>44097.28402777778</v>
      </c>
      <c r="L6879" s="51">
        <f t="shared" si="902"/>
        <v>6.9444444452528842E-3</v>
      </c>
      <c r="M6879" s="31" t="str">
        <f t="shared" si="903"/>
        <v>TRUE</v>
      </c>
      <c r="N6879" s="31" t="s">
        <v>41</v>
      </c>
      <c r="O6879" s="29" t="s">
        <v>1462</v>
      </c>
      <c r="P6879"/>
      <c r="Q6879"/>
      <c r="R6879"/>
      <c r="S6879"/>
      <c r="T6879"/>
      <c r="U6879"/>
      <c r="V6879"/>
      <c r="W6879"/>
    </row>
    <row r="6880" spans="1:23" ht="27" customHeight="1" thickBot="1" x14ac:dyDescent="0.3">
      <c r="A6880" s="127">
        <v>21715</v>
      </c>
      <c r="B6880" s="66">
        <v>7287</v>
      </c>
      <c r="C6880" s="67" t="s">
        <v>1997</v>
      </c>
      <c r="D6880" s="68">
        <v>44097.309027777781</v>
      </c>
      <c r="E6880" s="66" t="s">
        <v>39</v>
      </c>
      <c r="F6880" s="33">
        <v>44097.270833333336</v>
      </c>
      <c r="G6880" s="51">
        <f t="shared" si="900"/>
        <v>3.8194444445252884E-2</v>
      </c>
      <c r="H6880" s="31" t="str">
        <f t="shared" si="901"/>
        <v>TOO LATE</v>
      </c>
      <c r="J6880" s="33">
        <v>44097.302777777775</v>
      </c>
      <c r="K6880" s="33">
        <v>44097.313888888886</v>
      </c>
      <c r="L6880" s="51">
        <f t="shared" si="902"/>
        <v>1.1111111110949423E-2</v>
      </c>
      <c r="M6880" s="31" t="str">
        <f t="shared" si="903"/>
        <v>TRUE</v>
      </c>
      <c r="N6880" s="31" t="s">
        <v>39</v>
      </c>
      <c r="O6880" s="29" t="s">
        <v>2968</v>
      </c>
      <c r="P6880"/>
      <c r="Q6880"/>
      <c r="R6880"/>
      <c r="S6880"/>
      <c r="T6880"/>
      <c r="U6880"/>
      <c r="V6880"/>
      <c r="W6880"/>
    </row>
    <row r="6881" spans="1:23" ht="27" customHeight="1" thickBot="1" x14ac:dyDescent="0.3">
      <c r="A6881" s="119">
        <v>21714</v>
      </c>
      <c r="B6881" s="139">
        <v>7288</v>
      </c>
      <c r="C6881" s="71" t="s">
        <v>51</v>
      </c>
      <c r="D6881" s="72">
        <v>44097.611111111109</v>
      </c>
      <c r="E6881" s="70" t="s">
        <v>41</v>
      </c>
      <c r="F6881" s="33">
        <v>44097.270833333336</v>
      </c>
      <c r="G6881" s="51">
        <f t="shared" si="900"/>
        <v>0.34027777777373558</v>
      </c>
      <c r="H6881" s="31" t="str">
        <f t="shared" si="901"/>
        <v>ACCEPTABLE</v>
      </c>
      <c r="J6881" s="33">
        <v>44097.61041666667</v>
      </c>
      <c r="K6881" s="33">
        <v>44097.620138888888</v>
      </c>
      <c r="L6881" s="51">
        <f t="shared" si="902"/>
        <v>9.7222222175332718E-3</v>
      </c>
      <c r="M6881" s="31" t="str">
        <f t="shared" si="903"/>
        <v>TRUE</v>
      </c>
      <c r="N6881" s="31" t="s">
        <v>41</v>
      </c>
      <c r="O6881" s="29" t="s">
        <v>277</v>
      </c>
      <c r="P6881"/>
      <c r="Q6881"/>
      <c r="R6881"/>
      <c r="S6881"/>
      <c r="T6881"/>
      <c r="U6881"/>
      <c r="V6881"/>
      <c r="W6881"/>
    </row>
    <row r="6882" spans="1:23" ht="27" customHeight="1" thickBot="1" x14ac:dyDescent="0.3">
      <c r="A6882" s="119">
        <v>21714</v>
      </c>
      <c r="B6882" s="139">
        <v>7289</v>
      </c>
      <c r="C6882" s="71" t="s">
        <v>1997</v>
      </c>
      <c r="D6882" s="72">
        <v>44097.638888888891</v>
      </c>
      <c r="E6882" s="70" t="s">
        <v>39</v>
      </c>
      <c r="F6882" s="33">
        <v>44097.270833333336</v>
      </c>
      <c r="G6882" s="51">
        <f t="shared" si="900"/>
        <v>0.36805555555474712</v>
      </c>
      <c r="H6882" s="31" t="str">
        <f t="shared" si="901"/>
        <v>ACCEPTABLE</v>
      </c>
      <c r="J6882" s="33">
        <v>44097.636111111111</v>
      </c>
      <c r="K6882" s="33">
        <v>44097.649305555555</v>
      </c>
      <c r="L6882" s="51">
        <f t="shared" si="902"/>
        <v>1.3194444443797693E-2</v>
      </c>
      <c r="M6882" s="31" t="str">
        <f t="shared" si="903"/>
        <v>TRUE</v>
      </c>
      <c r="N6882" s="31" t="s">
        <v>39</v>
      </c>
      <c r="O6882" s="29" t="s">
        <v>2969</v>
      </c>
      <c r="P6882"/>
      <c r="Q6882"/>
      <c r="R6882"/>
      <c r="S6882"/>
      <c r="T6882"/>
      <c r="U6882"/>
      <c r="V6882"/>
      <c r="W6882"/>
    </row>
    <row r="6883" spans="1:23" ht="27" customHeight="1" thickBot="1" x14ac:dyDescent="0.3">
      <c r="A6883" s="190">
        <v>21716</v>
      </c>
      <c r="B6883" s="66">
        <v>7290</v>
      </c>
      <c r="C6883" s="67" t="s">
        <v>2372</v>
      </c>
      <c r="D6883" s="68">
        <v>44097.684027777781</v>
      </c>
      <c r="E6883" s="66" t="s">
        <v>41</v>
      </c>
      <c r="F6883" s="33">
        <v>44097.270833333336</v>
      </c>
      <c r="G6883" s="51">
        <f t="shared" si="900"/>
        <v>0.41319444444525288</v>
      </c>
      <c r="H6883" s="31" t="str">
        <f t="shared" si="901"/>
        <v>ACCEPTABLE</v>
      </c>
      <c r="J6883" s="33">
        <v>44097.67083333333</v>
      </c>
      <c r="K6883" s="33">
        <v>44097.683333333334</v>
      </c>
      <c r="L6883" s="51">
        <f t="shared" si="902"/>
        <v>1.2500000004365575E-2</v>
      </c>
      <c r="M6883" s="31" t="str">
        <f t="shared" si="903"/>
        <v>TRUE</v>
      </c>
      <c r="N6883" s="31" t="s">
        <v>41</v>
      </c>
      <c r="O6883" s="29" t="s">
        <v>2970</v>
      </c>
      <c r="P6883"/>
      <c r="Q6883"/>
      <c r="R6883"/>
      <c r="S6883"/>
      <c r="T6883"/>
      <c r="U6883"/>
      <c r="V6883"/>
      <c r="W6883"/>
    </row>
    <row r="6884" spans="1:23" ht="27" customHeight="1" thickBot="1" x14ac:dyDescent="0.3">
      <c r="A6884" s="190">
        <v>21716</v>
      </c>
      <c r="B6884" s="66">
        <v>7291</v>
      </c>
      <c r="C6884" s="67" t="s">
        <v>2372</v>
      </c>
      <c r="D6884" s="68">
        <v>44097.704861111109</v>
      </c>
      <c r="E6884" s="66" t="s">
        <v>39</v>
      </c>
      <c r="F6884" s="33">
        <v>44097.270833333336</v>
      </c>
      <c r="G6884" s="51">
        <f t="shared" si="900"/>
        <v>0.43402777777373558</v>
      </c>
      <c r="H6884" s="31" t="str">
        <f t="shared" si="901"/>
        <v>ACCEPTABLE</v>
      </c>
      <c r="J6884" s="33">
        <v>44097.698611111111</v>
      </c>
      <c r="K6884" s="33">
        <v>44097.708333333336</v>
      </c>
      <c r="L6884" s="51">
        <f t="shared" si="902"/>
        <v>9.7222222248092294E-3</v>
      </c>
      <c r="M6884" s="31" t="str">
        <f t="shared" si="903"/>
        <v>TRUE</v>
      </c>
      <c r="N6884" s="31" t="s">
        <v>39</v>
      </c>
      <c r="O6884" s="29" t="s">
        <v>2971</v>
      </c>
      <c r="P6884"/>
      <c r="Q6884"/>
      <c r="R6884"/>
      <c r="S6884"/>
      <c r="T6884"/>
      <c r="U6884"/>
      <c r="V6884"/>
      <c r="W6884"/>
    </row>
    <row r="6885" spans="1:23" ht="27" customHeight="1" thickBot="1" x14ac:dyDescent="0.3">
      <c r="A6885" s="127">
        <v>21718</v>
      </c>
      <c r="B6885" s="66">
        <v>7294</v>
      </c>
      <c r="C6885" s="67" t="s">
        <v>1997</v>
      </c>
      <c r="D6885" s="68">
        <v>44099.694444444445</v>
      </c>
      <c r="E6885" s="66" t="s">
        <v>41</v>
      </c>
      <c r="F6885" s="33">
        <v>44099.302083333336</v>
      </c>
      <c r="G6885" s="51">
        <f t="shared" si="900"/>
        <v>0.39236111110949423</v>
      </c>
      <c r="H6885" s="31" t="str">
        <f t="shared" si="901"/>
        <v>ACCEPTABLE</v>
      </c>
      <c r="J6885" s="33">
        <v>44099.679166666669</v>
      </c>
      <c r="K6885" s="33">
        <v>44099.688888888886</v>
      </c>
      <c r="L6885" s="51">
        <f t="shared" si="902"/>
        <v>9.7222222175332718E-3</v>
      </c>
      <c r="M6885" s="31" t="str">
        <f t="shared" si="903"/>
        <v>TRUE</v>
      </c>
      <c r="N6885" s="31" t="s">
        <v>41</v>
      </c>
      <c r="O6885" s="29" t="s">
        <v>2972</v>
      </c>
      <c r="P6885"/>
      <c r="Q6885"/>
      <c r="R6885"/>
      <c r="S6885"/>
      <c r="T6885"/>
      <c r="U6885"/>
      <c r="V6885"/>
      <c r="W6885"/>
    </row>
    <row r="6886" spans="1:23" ht="27" customHeight="1" thickBot="1" x14ac:dyDescent="0.3">
      <c r="A6886" s="127">
        <v>21718</v>
      </c>
      <c r="B6886" s="66">
        <v>7295</v>
      </c>
      <c r="C6886" s="67" t="s">
        <v>51</v>
      </c>
      <c r="D6886" s="68">
        <v>44099.729166666664</v>
      </c>
      <c r="E6886" s="66" t="s">
        <v>39</v>
      </c>
      <c r="F6886" s="33">
        <v>44099.302083333336</v>
      </c>
      <c r="G6886" s="51">
        <f t="shared" ref="G6886:G6904" si="904">IF(D6886="","",D6886-F6886)</f>
        <v>0.42708333332848269</v>
      </c>
      <c r="H6886" s="31" t="str">
        <f t="shared" ref="H6886:H6904" si="905">IF(D6886-F6886&lt;0,"TOO LATE",IF(G6886="","",IF(OR(DAY(D6886-F6886)&gt;1,AND(HOUR(D6886-F6886)&gt;HOUR("0:59"),(SIGN(D6886-F6886)=1))),"ACCEPTABLE","TOO LATE")))</f>
        <v>ACCEPTABLE</v>
      </c>
      <c r="J6886" s="33">
        <v>44099.713194444441</v>
      </c>
      <c r="K6886" s="33">
        <v>44099.720138888886</v>
      </c>
      <c r="L6886" s="51">
        <f t="shared" ref="L6886:L6904" si="906">IF(OR(K6886="",J6886=""), "Incomplete Data", K6886-J6886)</f>
        <v>6.9444444452528842E-3</v>
      </c>
      <c r="M6886" s="31" t="str">
        <f t="shared" ref="M6886:M6904" si="907">_xlfn.IFS(OR(J6886=0,K6886=0,L6886=""), "Incomplete Data", OR(L6886&gt;$M$5,L6886&lt;-$M$5),"FALSE",  OR(L6886&lt;=$M$5,L6886&gt;-$M$5), "TRUE")</f>
        <v>TRUE</v>
      </c>
      <c r="N6886" s="31" t="s">
        <v>39</v>
      </c>
      <c r="O6886" s="29" t="s">
        <v>181</v>
      </c>
      <c r="P6886"/>
      <c r="Q6886"/>
      <c r="R6886"/>
      <c r="S6886"/>
      <c r="T6886"/>
      <c r="U6886"/>
      <c r="V6886"/>
      <c r="W6886"/>
    </row>
    <row r="6887" spans="1:23" ht="27" customHeight="1" thickBot="1" x14ac:dyDescent="0.3">
      <c r="A6887" s="119">
        <v>21718</v>
      </c>
      <c r="B6887" s="191">
        <v>7296</v>
      </c>
      <c r="C6887" s="71" t="s">
        <v>2973</v>
      </c>
      <c r="D6887" s="72">
        <v>44100.517361111109</v>
      </c>
      <c r="E6887" s="70" t="s">
        <v>41</v>
      </c>
      <c r="F6887" s="33">
        <v>44100.458333333336</v>
      </c>
      <c r="G6887" s="51">
        <f t="shared" si="904"/>
        <v>5.9027777773735579E-2</v>
      </c>
      <c r="H6887" s="31" t="str">
        <f t="shared" si="905"/>
        <v>ACCEPTABLE</v>
      </c>
      <c r="J6887" s="33">
        <v>44100.515972222223</v>
      </c>
      <c r="K6887" s="33">
        <v>44100.525000000001</v>
      </c>
      <c r="L6887" s="51">
        <f t="shared" si="906"/>
        <v>9.0277777781011537E-3</v>
      </c>
      <c r="M6887" s="31" t="str">
        <f t="shared" si="907"/>
        <v>TRUE</v>
      </c>
      <c r="N6887" s="31" t="s">
        <v>41</v>
      </c>
      <c r="O6887" s="29" t="s">
        <v>2974</v>
      </c>
      <c r="P6887"/>
      <c r="Q6887"/>
      <c r="R6887"/>
      <c r="S6887"/>
      <c r="T6887"/>
      <c r="U6887"/>
      <c r="V6887"/>
      <c r="W6887"/>
    </row>
    <row r="6888" spans="1:23" ht="27" customHeight="1" thickBot="1" x14ac:dyDescent="0.3">
      <c r="A6888" s="119">
        <v>21718</v>
      </c>
      <c r="B6888" s="191">
        <v>7297</v>
      </c>
      <c r="C6888" s="71" t="s">
        <v>1997</v>
      </c>
      <c r="D6888" s="72">
        <v>44100.545138888891</v>
      </c>
      <c r="E6888" s="70" t="s">
        <v>39</v>
      </c>
      <c r="F6888" s="33">
        <v>44100.458333333336</v>
      </c>
      <c r="G6888" s="51">
        <f t="shared" si="904"/>
        <v>8.6805555554747116E-2</v>
      </c>
      <c r="H6888" s="31" t="str">
        <f t="shared" si="905"/>
        <v>ACCEPTABLE</v>
      </c>
      <c r="J6888" s="33">
        <v>44100.544444444444</v>
      </c>
      <c r="K6888" s="33">
        <v>44100.558333333334</v>
      </c>
      <c r="L6888" s="51">
        <f t="shared" si="906"/>
        <v>1.3888888890505768E-2</v>
      </c>
      <c r="M6888" s="31" t="str">
        <f t="shared" si="907"/>
        <v>TRUE</v>
      </c>
      <c r="N6888" s="31" t="s">
        <v>39</v>
      </c>
      <c r="O6888" s="29" t="s">
        <v>2975</v>
      </c>
      <c r="P6888"/>
      <c r="Q6888"/>
      <c r="R6888"/>
      <c r="S6888"/>
      <c r="T6888"/>
      <c r="U6888"/>
      <c r="V6888"/>
      <c r="W6888"/>
    </row>
    <row r="6889" spans="1:23" ht="27" customHeight="1" thickBot="1" x14ac:dyDescent="0.3">
      <c r="A6889" s="127">
        <v>21719</v>
      </c>
      <c r="B6889" s="66">
        <v>7298</v>
      </c>
      <c r="C6889" s="67" t="s">
        <v>2719</v>
      </c>
      <c r="D6889" s="68">
        <v>44101.381944444445</v>
      </c>
      <c r="E6889" s="66" t="s">
        <v>41</v>
      </c>
      <c r="F6889" s="33">
        <v>44101.263194444444</v>
      </c>
      <c r="G6889" s="51">
        <f t="shared" si="904"/>
        <v>0.11875000000145519</v>
      </c>
      <c r="H6889" s="31" t="str">
        <f t="shared" si="905"/>
        <v>ACCEPTABLE</v>
      </c>
      <c r="J6889" s="33">
        <v>44101.399305555555</v>
      </c>
      <c r="K6889" s="33">
        <v>44101.413888888892</v>
      </c>
      <c r="L6889" s="51">
        <f t="shared" si="906"/>
        <v>1.4583333337213844E-2</v>
      </c>
      <c r="M6889" s="31" t="str">
        <f t="shared" si="907"/>
        <v>TRUE</v>
      </c>
      <c r="N6889" s="31" t="s">
        <v>41</v>
      </c>
      <c r="O6889" s="29" t="s">
        <v>2976</v>
      </c>
      <c r="P6889"/>
      <c r="Q6889"/>
      <c r="R6889"/>
      <c r="S6889"/>
      <c r="T6889"/>
      <c r="U6889"/>
      <c r="V6889"/>
      <c r="W6889"/>
    </row>
    <row r="6890" spans="1:23" ht="27" customHeight="1" thickBot="1" x14ac:dyDescent="0.3">
      <c r="A6890" s="119">
        <v>21719</v>
      </c>
      <c r="B6890" s="191">
        <v>7299</v>
      </c>
      <c r="C6890" s="71" t="s">
        <v>2365</v>
      </c>
      <c r="D6890" s="72">
        <v>44101.40625</v>
      </c>
      <c r="E6890" s="70" t="s">
        <v>2341</v>
      </c>
      <c r="F6890" s="33">
        <v>44101.263194444444</v>
      </c>
      <c r="G6890" s="51">
        <f t="shared" si="904"/>
        <v>0.14305555555620231</v>
      </c>
      <c r="H6890" s="31" t="str">
        <f t="shared" si="905"/>
        <v>ACCEPTABLE</v>
      </c>
      <c r="I6890" s="29" t="s">
        <v>2977</v>
      </c>
      <c r="J6890" s="33">
        <v>44101.44027777778</v>
      </c>
      <c r="K6890" s="33">
        <v>44101.449305555558</v>
      </c>
      <c r="L6890" s="51">
        <f t="shared" si="906"/>
        <v>9.0277777781011537E-3</v>
      </c>
      <c r="M6890" s="31" t="str">
        <f t="shared" si="907"/>
        <v>TRUE</v>
      </c>
      <c r="N6890" s="31" t="s">
        <v>39</v>
      </c>
      <c r="O6890" s="29" t="s">
        <v>2978</v>
      </c>
      <c r="P6890"/>
      <c r="Q6890"/>
      <c r="R6890"/>
      <c r="S6890"/>
      <c r="T6890"/>
      <c r="U6890"/>
      <c r="V6890"/>
      <c r="W6890"/>
    </row>
    <row r="6891" spans="1:23" ht="27" customHeight="1" thickBot="1" x14ac:dyDescent="0.3">
      <c r="A6891" s="119">
        <v>21720</v>
      </c>
      <c r="B6891" s="191">
        <v>7301</v>
      </c>
      <c r="C6891" s="71" t="s">
        <v>98</v>
      </c>
      <c r="D6891" s="72">
        <v>44101.4375</v>
      </c>
      <c r="E6891" s="70" t="s">
        <v>39</v>
      </c>
      <c r="F6891" s="33">
        <v>44101.263194444444</v>
      </c>
      <c r="G6891" s="51">
        <f t="shared" si="904"/>
        <v>0.17430555555620231</v>
      </c>
      <c r="H6891" s="31" t="str">
        <f t="shared" si="905"/>
        <v>ACCEPTABLE</v>
      </c>
      <c r="J6891" s="33">
        <v>44101.586111111108</v>
      </c>
      <c r="K6891" s="33">
        <v>44101.595833333333</v>
      </c>
      <c r="L6891" s="51">
        <f t="shared" si="906"/>
        <v>9.7222222248092294E-3</v>
      </c>
      <c r="M6891" s="31" t="str">
        <f t="shared" si="907"/>
        <v>TRUE</v>
      </c>
      <c r="N6891" s="31" t="s">
        <v>39</v>
      </c>
      <c r="O6891" s="29" t="s">
        <v>449</v>
      </c>
      <c r="P6891"/>
      <c r="Q6891"/>
      <c r="R6891"/>
      <c r="S6891"/>
      <c r="T6891"/>
      <c r="U6891"/>
      <c r="V6891"/>
      <c r="W6891"/>
    </row>
    <row r="6892" spans="1:23" ht="27" customHeight="1" thickBot="1" x14ac:dyDescent="0.3">
      <c r="A6892" s="119">
        <v>21720</v>
      </c>
      <c r="B6892" s="191">
        <v>7302</v>
      </c>
      <c r="C6892" s="71" t="s">
        <v>98</v>
      </c>
      <c r="D6892" s="72">
        <v>44101.965277777781</v>
      </c>
      <c r="E6892" s="70" t="s">
        <v>41</v>
      </c>
      <c r="F6892" s="33">
        <v>44101.761805555558</v>
      </c>
      <c r="G6892" s="51">
        <f t="shared" si="904"/>
        <v>0.20347222222335404</v>
      </c>
      <c r="H6892" s="31" t="str">
        <f t="shared" si="905"/>
        <v>ACCEPTABLE</v>
      </c>
      <c r="J6892" s="33">
        <v>44102.01666666667</v>
      </c>
      <c r="K6892" s="33">
        <v>44102.025694444441</v>
      </c>
      <c r="L6892" s="51">
        <f t="shared" si="906"/>
        <v>9.0277777708251961E-3</v>
      </c>
      <c r="M6892" s="31" t="str">
        <f t="shared" si="907"/>
        <v>TRUE</v>
      </c>
      <c r="N6892" s="31" t="s">
        <v>41</v>
      </c>
      <c r="O6892" s="29" t="s">
        <v>54</v>
      </c>
      <c r="P6892"/>
      <c r="Q6892"/>
      <c r="R6892"/>
      <c r="S6892"/>
      <c r="T6892"/>
      <c r="U6892"/>
      <c r="V6892"/>
      <c r="W6892"/>
    </row>
    <row r="6893" spans="1:23" ht="27" customHeight="1" thickBot="1" x14ac:dyDescent="0.3">
      <c r="A6893" s="119">
        <v>21720</v>
      </c>
      <c r="B6893" s="191">
        <v>7303</v>
      </c>
      <c r="C6893" s="71" t="s">
        <v>2372</v>
      </c>
      <c r="D6893" s="72">
        <v>44101.993055555555</v>
      </c>
      <c r="E6893" s="70" t="s">
        <v>39</v>
      </c>
      <c r="F6893" s="33">
        <v>44101.761805555558</v>
      </c>
      <c r="G6893" s="51">
        <f t="shared" si="904"/>
        <v>0.23124999999708962</v>
      </c>
      <c r="H6893" s="31" t="str">
        <f t="shared" si="905"/>
        <v>ACCEPTABLE</v>
      </c>
      <c r="J6893" s="33">
        <v>44102.030555555553</v>
      </c>
      <c r="K6893" s="33">
        <v>44102.043749999997</v>
      </c>
      <c r="L6893" s="51">
        <f t="shared" si="906"/>
        <v>1.3194444443797693E-2</v>
      </c>
      <c r="M6893" s="31" t="str">
        <f t="shared" si="907"/>
        <v>TRUE</v>
      </c>
      <c r="N6893" s="31" t="s">
        <v>39</v>
      </c>
      <c r="O6893" s="29" t="s">
        <v>2609</v>
      </c>
      <c r="P6893"/>
      <c r="Q6893"/>
      <c r="R6893"/>
      <c r="S6893"/>
      <c r="T6893"/>
      <c r="U6893"/>
      <c r="V6893"/>
      <c r="W6893"/>
    </row>
    <row r="6894" spans="1:23" ht="27" customHeight="1" thickBot="1" x14ac:dyDescent="0.3">
      <c r="A6894" s="119">
        <v>21721</v>
      </c>
      <c r="B6894" s="191">
        <v>7306</v>
      </c>
      <c r="C6894" s="71" t="s">
        <v>2372</v>
      </c>
      <c r="D6894" s="72">
        <v>44102.090277777781</v>
      </c>
      <c r="E6894" s="70" t="s">
        <v>41</v>
      </c>
      <c r="F6894" s="33">
        <v>44101.761805555558</v>
      </c>
      <c r="G6894" s="51">
        <f t="shared" si="904"/>
        <v>0.32847222222335404</v>
      </c>
      <c r="H6894" s="31" t="str">
        <f t="shared" si="905"/>
        <v>ACCEPTABLE</v>
      </c>
      <c r="J6894" s="33">
        <v>44102.086805555555</v>
      </c>
      <c r="K6894" s="33">
        <v>44102.097916666666</v>
      </c>
      <c r="L6894" s="51">
        <f t="shared" si="906"/>
        <v>1.1111111110949423E-2</v>
      </c>
      <c r="M6894" s="31" t="str">
        <f t="shared" si="907"/>
        <v>TRUE</v>
      </c>
      <c r="N6894" s="31" t="s">
        <v>41</v>
      </c>
      <c r="O6894" s="29" t="s">
        <v>2979</v>
      </c>
      <c r="P6894"/>
      <c r="Q6894"/>
      <c r="R6894"/>
      <c r="S6894"/>
      <c r="T6894"/>
      <c r="U6894"/>
      <c r="V6894"/>
      <c r="W6894"/>
    </row>
    <row r="6895" spans="1:23" ht="27" customHeight="1" thickBot="1" x14ac:dyDescent="0.3">
      <c r="A6895" s="119">
        <v>21721</v>
      </c>
      <c r="B6895" s="191">
        <v>7307</v>
      </c>
      <c r="C6895" s="71" t="s">
        <v>2372</v>
      </c>
      <c r="D6895" s="72">
        <v>44102.114583333336</v>
      </c>
      <c r="E6895" s="70" t="s">
        <v>39</v>
      </c>
      <c r="F6895" s="33">
        <v>44101.761805555558</v>
      </c>
      <c r="G6895" s="51">
        <f t="shared" si="904"/>
        <v>0.35277777777810115</v>
      </c>
      <c r="H6895" s="31" t="str">
        <f t="shared" si="905"/>
        <v>ACCEPTABLE</v>
      </c>
      <c r="J6895" s="33">
        <v>44102.113888888889</v>
      </c>
      <c r="K6895" s="33">
        <v>44102.125</v>
      </c>
      <c r="L6895" s="51">
        <f t="shared" si="906"/>
        <v>1.1111111110949423E-2</v>
      </c>
      <c r="M6895" s="31" t="str">
        <f t="shared" si="907"/>
        <v>TRUE</v>
      </c>
      <c r="N6895" s="31" t="s">
        <v>39</v>
      </c>
      <c r="O6895" s="29" t="s">
        <v>2979</v>
      </c>
      <c r="P6895"/>
      <c r="Q6895"/>
      <c r="R6895"/>
      <c r="S6895"/>
      <c r="T6895"/>
      <c r="U6895"/>
      <c r="V6895"/>
      <c r="W6895"/>
    </row>
    <row r="6896" spans="1:23" ht="27" customHeight="1" thickBot="1" x14ac:dyDescent="0.3">
      <c r="A6896" s="127">
        <v>21722</v>
      </c>
      <c r="B6896" s="66">
        <v>7308</v>
      </c>
      <c r="C6896" s="67" t="s">
        <v>1997</v>
      </c>
      <c r="D6896" s="68">
        <v>44103.350694444445</v>
      </c>
      <c r="E6896" s="66" t="s">
        <v>41</v>
      </c>
      <c r="F6896" s="33">
        <v>44103.257638888892</v>
      </c>
      <c r="G6896" s="51">
        <f t="shared" si="904"/>
        <v>9.3055555553291924E-2</v>
      </c>
      <c r="H6896" s="31" t="str">
        <f t="shared" si="905"/>
        <v>ACCEPTABLE</v>
      </c>
      <c r="J6896" s="33">
        <v>44103.345833333333</v>
      </c>
      <c r="K6896" s="33">
        <v>44103.356944444444</v>
      </c>
      <c r="L6896" s="51">
        <f t="shared" si="906"/>
        <v>1.1111111110949423E-2</v>
      </c>
      <c r="M6896" s="31" t="str">
        <f t="shared" si="907"/>
        <v>TRUE</v>
      </c>
      <c r="N6896" s="31" t="s">
        <v>41</v>
      </c>
      <c r="O6896" s="29" t="s">
        <v>2980</v>
      </c>
      <c r="P6896"/>
      <c r="Q6896"/>
      <c r="R6896"/>
      <c r="S6896"/>
      <c r="T6896"/>
      <c r="U6896"/>
      <c r="V6896"/>
      <c r="W6896"/>
    </row>
    <row r="6897" spans="1:23" ht="27" customHeight="1" thickBot="1" x14ac:dyDescent="0.3">
      <c r="A6897" s="127">
        <v>21722</v>
      </c>
      <c r="B6897" s="66">
        <v>7309</v>
      </c>
      <c r="C6897" s="67" t="s">
        <v>68</v>
      </c>
      <c r="D6897" s="68">
        <v>44103.385416666664</v>
      </c>
      <c r="E6897" s="66" t="s">
        <v>39</v>
      </c>
      <c r="F6897" s="33">
        <v>44103.257638888892</v>
      </c>
      <c r="G6897" s="51">
        <f t="shared" si="904"/>
        <v>0.12777777777228039</v>
      </c>
      <c r="H6897" s="31" t="str">
        <f t="shared" si="905"/>
        <v>ACCEPTABLE</v>
      </c>
      <c r="J6897" s="33">
        <v>44103.380555555559</v>
      </c>
      <c r="K6897" s="33">
        <v>44103.38958333333</v>
      </c>
      <c r="L6897" s="51">
        <f t="shared" si="906"/>
        <v>9.0277777708251961E-3</v>
      </c>
      <c r="M6897" s="31" t="str">
        <f t="shared" si="907"/>
        <v>TRUE</v>
      </c>
      <c r="N6897" s="31" t="s">
        <v>39</v>
      </c>
      <c r="O6897" s="29" t="s">
        <v>1679</v>
      </c>
      <c r="P6897"/>
      <c r="Q6897"/>
      <c r="R6897"/>
      <c r="S6897"/>
      <c r="T6897"/>
      <c r="U6897"/>
      <c r="V6897"/>
      <c r="W6897"/>
    </row>
    <row r="6898" spans="1:23" ht="27" customHeight="1" thickBot="1" x14ac:dyDescent="0.3">
      <c r="A6898" s="119">
        <v>21723</v>
      </c>
      <c r="B6898" s="191">
        <v>7310</v>
      </c>
      <c r="C6898" s="71" t="s">
        <v>2314</v>
      </c>
      <c r="D6898" s="72">
        <v>44103.638888888891</v>
      </c>
      <c r="F6898" s="33">
        <v>44103.53402777778</v>
      </c>
      <c r="G6898" s="51">
        <f t="shared" si="904"/>
        <v>0.10486111111094942</v>
      </c>
      <c r="H6898" s="31" t="str">
        <f t="shared" si="905"/>
        <v>ACCEPTABLE</v>
      </c>
      <c r="J6898" s="33">
        <v>44103.632638888892</v>
      </c>
      <c r="K6898" s="33">
        <v>44103.643750000003</v>
      </c>
      <c r="L6898" s="51">
        <f t="shared" si="906"/>
        <v>1.1111111110949423E-2</v>
      </c>
      <c r="M6898" s="31" t="str">
        <f t="shared" si="907"/>
        <v>TRUE</v>
      </c>
      <c r="N6898" s="31" t="s">
        <v>41</v>
      </c>
      <c r="O6898" s="29" t="s">
        <v>1962</v>
      </c>
      <c r="P6898"/>
      <c r="Q6898"/>
      <c r="R6898"/>
      <c r="S6898"/>
      <c r="T6898"/>
      <c r="U6898"/>
      <c r="V6898"/>
      <c r="W6898"/>
    </row>
    <row r="6899" spans="1:23" ht="27" customHeight="1" thickBot="1" x14ac:dyDescent="0.3">
      <c r="A6899" s="127">
        <v>21723</v>
      </c>
      <c r="B6899" s="66">
        <v>7311</v>
      </c>
      <c r="C6899" s="67" t="s">
        <v>2314</v>
      </c>
      <c r="D6899" s="68">
        <v>44103.663194444445</v>
      </c>
      <c r="F6899" s="33">
        <v>44103.53402777778</v>
      </c>
      <c r="G6899" s="51">
        <f t="shared" si="904"/>
        <v>0.12916666666569654</v>
      </c>
      <c r="H6899" s="31" t="str">
        <f t="shared" si="905"/>
        <v>ACCEPTABLE</v>
      </c>
      <c r="J6899" s="33">
        <v>44103.661111111112</v>
      </c>
      <c r="K6899" s="33">
        <v>44103.671527777777</v>
      </c>
      <c r="L6899" s="51">
        <f t="shared" si="906"/>
        <v>1.0416666664241347E-2</v>
      </c>
      <c r="M6899" s="31" t="str">
        <f t="shared" si="907"/>
        <v>TRUE</v>
      </c>
      <c r="N6899" s="31" t="s">
        <v>39</v>
      </c>
      <c r="O6899" s="29" t="s">
        <v>1962</v>
      </c>
      <c r="P6899"/>
      <c r="Q6899"/>
      <c r="R6899"/>
      <c r="S6899"/>
      <c r="T6899"/>
      <c r="U6899"/>
      <c r="V6899"/>
      <c r="W6899"/>
    </row>
    <row r="6900" spans="1:23" ht="27" customHeight="1" thickBot="1" x14ac:dyDescent="0.3">
      <c r="A6900" s="119">
        <v>21722</v>
      </c>
      <c r="B6900" s="191">
        <v>7312</v>
      </c>
      <c r="C6900" s="71" t="s">
        <v>1663</v>
      </c>
      <c r="D6900" s="72">
        <v>44104.548611111109</v>
      </c>
      <c r="E6900" s="70" t="s">
        <v>41</v>
      </c>
      <c r="F6900" s="33">
        <v>44104.510416666664</v>
      </c>
      <c r="G6900" s="51">
        <f t="shared" si="904"/>
        <v>3.8194444445252884E-2</v>
      </c>
      <c r="H6900" s="31" t="str">
        <f t="shared" si="905"/>
        <v>TOO LATE</v>
      </c>
      <c r="J6900" s="33">
        <v>44104.54791666667</v>
      </c>
      <c r="K6900" s="33">
        <v>44104.555555555555</v>
      </c>
      <c r="L6900" s="51">
        <f t="shared" si="906"/>
        <v>7.6388888846850023E-3</v>
      </c>
      <c r="M6900" s="31" t="str">
        <f t="shared" si="907"/>
        <v>TRUE</v>
      </c>
      <c r="N6900" s="31" t="s">
        <v>41</v>
      </c>
      <c r="O6900" s="29" t="s">
        <v>181</v>
      </c>
      <c r="P6900"/>
      <c r="Q6900"/>
      <c r="R6900"/>
      <c r="S6900"/>
      <c r="T6900"/>
      <c r="U6900"/>
      <c r="V6900"/>
      <c r="W6900"/>
    </row>
    <row r="6901" spans="1:23" ht="27" customHeight="1" thickBot="1" x14ac:dyDescent="0.3">
      <c r="A6901" s="119">
        <v>21722</v>
      </c>
      <c r="B6901" s="191">
        <v>7313</v>
      </c>
      <c r="C6901" s="71" t="s">
        <v>1997</v>
      </c>
      <c r="D6901" s="72">
        <v>44104.586805555555</v>
      </c>
      <c r="E6901" s="70" t="s">
        <v>39</v>
      </c>
      <c r="F6901" s="33">
        <v>44104.510416666664</v>
      </c>
      <c r="G6901" s="51">
        <f t="shared" si="904"/>
        <v>7.6388888890505768E-2</v>
      </c>
      <c r="H6901" s="31" t="str">
        <f t="shared" si="905"/>
        <v>ACCEPTABLE</v>
      </c>
      <c r="J6901" s="33">
        <v>44104.587500000001</v>
      </c>
      <c r="K6901" s="33">
        <v>44104.597916666666</v>
      </c>
      <c r="L6901" s="51">
        <f t="shared" si="906"/>
        <v>1.0416666664241347E-2</v>
      </c>
      <c r="M6901" s="31" t="str">
        <f t="shared" si="907"/>
        <v>TRUE</v>
      </c>
      <c r="N6901" s="31" t="s">
        <v>39</v>
      </c>
      <c r="O6901" s="29" t="s">
        <v>962</v>
      </c>
      <c r="P6901"/>
      <c r="Q6901"/>
      <c r="R6901"/>
      <c r="S6901"/>
      <c r="T6901"/>
      <c r="U6901"/>
      <c r="V6901"/>
      <c r="W6901"/>
    </row>
    <row r="6902" spans="1:23" ht="27" customHeight="1" thickBot="1" x14ac:dyDescent="0.3">
      <c r="A6902" s="127">
        <v>21724</v>
      </c>
      <c r="B6902" s="66">
        <v>7314</v>
      </c>
      <c r="C6902" s="67" t="s">
        <v>2372</v>
      </c>
      <c r="D6902" s="68">
        <v>44104.652777777781</v>
      </c>
      <c r="E6902" s="66" t="s">
        <v>41</v>
      </c>
      <c r="F6902" s="33">
        <v>44104.510416666664</v>
      </c>
      <c r="G6902" s="51">
        <f t="shared" si="904"/>
        <v>0.14236111111677019</v>
      </c>
      <c r="H6902" s="31" t="str">
        <f t="shared" si="905"/>
        <v>ACCEPTABLE</v>
      </c>
      <c r="J6902" s="33">
        <v>44104.65625</v>
      </c>
      <c r="K6902" s="33">
        <v>44104.667361111111</v>
      </c>
      <c r="L6902" s="51">
        <f t="shared" si="906"/>
        <v>1.1111111110949423E-2</v>
      </c>
      <c r="M6902" s="31" t="str">
        <f t="shared" si="907"/>
        <v>TRUE</v>
      </c>
      <c r="N6902" s="31" t="s">
        <v>41</v>
      </c>
      <c r="O6902" s="29" t="s">
        <v>2981</v>
      </c>
      <c r="P6902"/>
      <c r="Q6902"/>
      <c r="R6902"/>
      <c r="S6902"/>
      <c r="T6902"/>
      <c r="U6902"/>
      <c r="V6902"/>
      <c r="W6902"/>
    </row>
    <row r="6903" spans="1:23" ht="27" customHeight="1" thickBot="1" x14ac:dyDescent="0.3">
      <c r="A6903" s="127">
        <v>21724</v>
      </c>
      <c r="B6903" s="66">
        <v>7315</v>
      </c>
      <c r="C6903" s="67" t="s">
        <v>2314</v>
      </c>
      <c r="D6903" s="68">
        <v>44104.677083333336</v>
      </c>
      <c r="E6903" s="66" t="s">
        <v>39</v>
      </c>
      <c r="F6903" s="33">
        <v>44104.510416666664</v>
      </c>
      <c r="G6903" s="51">
        <f t="shared" si="904"/>
        <v>0.16666666667151731</v>
      </c>
      <c r="H6903" s="31" t="str">
        <f t="shared" si="905"/>
        <v>ACCEPTABLE</v>
      </c>
      <c r="J6903" s="33">
        <v>44104.681250000001</v>
      </c>
      <c r="K6903" s="33">
        <v>44104.692361111112</v>
      </c>
      <c r="L6903" s="51">
        <f t="shared" si="906"/>
        <v>1.1111111110949423E-2</v>
      </c>
      <c r="M6903" s="31" t="str">
        <f t="shared" si="907"/>
        <v>TRUE</v>
      </c>
      <c r="N6903" s="31" t="s">
        <v>39</v>
      </c>
      <c r="O6903" s="29" t="s">
        <v>2982</v>
      </c>
      <c r="P6903"/>
      <c r="Q6903"/>
      <c r="R6903"/>
      <c r="S6903"/>
      <c r="T6903"/>
      <c r="U6903"/>
      <c r="V6903"/>
      <c r="W6903"/>
    </row>
    <row r="6904" spans="1:23" ht="27" customHeight="1" thickBot="1" x14ac:dyDescent="0.3">
      <c r="A6904" s="127">
        <v>21725</v>
      </c>
      <c r="B6904" s="66">
        <v>7316</v>
      </c>
      <c r="C6904" s="67" t="s">
        <v>2314</v>
      </c>
      <c r="D6904" s="68">
        <v>44105.652777777781</v>
      </c>
      <c r="E6904" s="66" t="s">
        <v>41</v>
      </c>
      <c r="F6904" s="33">
        <v>44105.599305555559</v>
      </c>
      <c r="G6904" s="51">
        <f t="shared" si="904"/>
        <v>5.3472222221898846E-2</v>
      </c>
      <c r="H6904" s="31" t="str">
        <f t="shared" si="905"/>
        <v>ACCEPTABLE</v>
      </c>
      <c r="J6904" s="33">
        <v>44105.640972222223</v>
      </c>
      <c r="K6904" s="33">
        <v>44105.651388888888</v>
      </c>
      <c r="L6904" s="51">
        <f t="shared" si="906"/>
        <v>1.0416666664241347E-2</v>
      </c>
      <c r="M6904" s="31" t="str">
        <f t="shared" si="907"/>
        <v>TRUE</v>
      </c>
      <c r="N6904" s="31" t="s">
        <v>41</v>
      </c>
      <c r="O6904" s="29" t="s">
        <v>2983</v>
      </c>
      <c r="P6904"/>
      <c r="Q6904"/>
      <c r="R6904"/>
      <c r="S6904"/>
      <c r="T6904"/>
      <c r="U6904"/>
      <c r="V6904"/>
      <c r="W6904"/>
    </row>
    <row r="6905" spans="1:23" ht="27" customHeight="1" thickBot="1" x14ac:dyDescent="0.3">
      <c r="A6905" s="127">
        <v>21725</v>
      </c>
      <c r="B6905" s="66">
        <v>7317</v>
      </c>
      <c r="C6905" s="67" t="s">
        <v>98</v>
      </c>
      <c r="D6905" s="68">
        <v>44105.6875</v>
      </c>
      <c r="E6905" s="66" t="s">
        <v>39</v>
      </c>
      <c r="F6905" s="33">
        <v>44105.599305555559</v>
      </c>
      <c r="G6905" s="51">
        <f t="shared" ref="G6905:G6951" si="908">IF(D6905="","",D6905-F6905)</f>
        <v>8.819444444088731E-2</v>
      </c>
      <c r="H6905" s="31" t="str">
        <f t="shared" ref="H6905:H6951" si="909">IF(D6905-F6905&lt;0,"TOO LATE",IF(G6905="","",IF(OR(DAY(D6905-F6905)&gt;1,AND(HOUR(D6905-F6905)&gt;HOUR("0:59"),(SIGN(D6905-F6905)=1))),"ACCEPTABLE","TOO LATE")))</f>
        <v>ACCEPTABLE</v>
      </c>
      <c r="J6905" s="33">
        <v>44105.670138888891</v>
      </c>
      <c r="K6905" s="33">
        <v>44105.680555555555</v>
      </c>
      <c r="L6905" s="51">
        <f t="shared" ref="L6905:L6951" si="910">IF(OR(K6905="",J6905=""), "Incomplete Data", K6905-J6905)</f>
        <v>1.0416666664241347E-2</v>
      </c>
      <c r="M6905" s="31" t="str">
        <f t="shared" ref="M6905:M6951" si="911">_xlfn.IFS(OR(J6905=0,K6905=0,L6905=""), "Incomplete Data", OR(L6905&gt;$M$5,L6905&lt;-$M$5),"FALSE",  OR(L6905&lt;=$M$5,L6905&gt;-$M$5), "TRUE")</f>
        <v>TRUE</v>
      </c>
      <c r="N6905" s="31" t="s">
        <v>39</v>
      </c>
      <c r="O6905" s="29" t="s">
        <v>44</v>
      </c>
      <c r="P6905"/>
      <c r="Q6905"/>
      <c r="R6905"/>
      <c r="S6905"/>
      <c r="T6905"/>
      <c r="U6905"/>
      <c r="V6905"/>
      <c r="W6905"/>
    </row>
    <row r="6906" spans="1:23" ht="27" customHeight="1" thickBot="1" x14ac:dyDescent="0.3">
      <c r="A6906" s="119">
        <v>21725</v>
      </c>
      <c r="B6906" s="191">
        <v>7320</v>
      </c>
      <c r="C6906" s="71" t="s">
        <v>43</v>
      </c>
      <c r="D6906" s="72">
        <v>44107.048611111109</v>
      </c>
      <c r="E6906" s="70" t="s">
        <v>41</v>
      </c>
      <c r="F6906" s="33">
        <v>44106.931250000001</v>
      </c>
      <c r="G6906" s="51">
        <f t="shared" si="908"/>
        <v>0.11736111110803904</v>
      </c>
      <c r="H6906" s="31" t="str">
        <f t="shared" si="909"/>
        <v>ACCEPTABLE</v>
      </c>
      <c r="J6906" s="33">
        <v>44107.050694444442</v>
      </c>
      <c r="K6906" s="33">
        <v>44107.05972222222</v>
      </c>
      <c r="L6906" s="51">
        <f t="shared" si="910"/>
        <v>9.0277777781011537E-3</v>
      </c>
      <c r="M6906" s="31" t="str">
        <f t="shared" si="911"/>
        <v>TRUE</v>
      </c>
      <c r="N6906" s="31" t="s">
        <v>41</v>
      </c>
      <c r="O6906" s="29" t="s">
        <v>44</v>
      </c>
      <c r="P6906"/>
      <c r="Q6906"/>
      <c r="R6906"/>
      <c r="S6906"/>
      <c r="T6906"/>
      <c r="U6906"/>
      <c r="V6906"/>
      <c r="W6906"/>
    </row>
    <row r="6907" spans="1:23" ht="27" customHeight="1" thickBot="1" x14ac:dyDescent="0.3">
      <c r="A6907" s="119">
        <v>21725</v>
      </c>
      <c r="B6907" s="191">
        <v>7321</v>
      </c>
      <c r="C6907" s="71" t="s">
        <v>2314</v>
      </c>
      <c r="D6907" s="72">
        <v>44107.076388888891</v>
      </c>
      <c r="E6907" s="70" t="s">
        <v>39</v>
      </c>
      <c r="F6907" s="33">
        <v>44106.931250000001</v>
      </c>
      <c r="G6907" s="51">
        <f t="shared" si="908"/>
        <v>0.14513888888905058</v>
      </c>
      <c r="H6907" s="31" t="str">
        <f t="shared" si="909"/>
        <v>ACCEPTABLE</v>
      </c>
      <c r="J6907" s="33">
        <v>44107.082638888889</v>
      </c>
      <c r="K6907" s="33">
        <v>44107.092361111114</v>
      </c>
      <c r="L6907" s="51">
        <f t="shared" si="910"/>
        <v>9.7222222248092294E-3</v>
      </c>
      <c r="M6907" s="31" t="str">
        <f t="shared" si="911"/>
        <v>TRUE</v>
      </c>
      <c r="N6907" s="31" t="s">
        <v>39</v>
      </c>
      <c r="O6907" s="29" t="s">
        <v>2984</v>
      </c>
      <c r="P6907"/>
      <c r="Q6907"/>
      <c r="R6907"/>
      <c r="S6907"/>
      <c r="T6907"/>
      <c r="U6907"/>
      <c r="V6907"/>
      <c r="W6907"/>
    </row>
    <row r="6908" spans="1:23" ht="27" customHeight="1" thickBot="1" x14ac:dyDescent="0.3">
      <c r="A6908" s="119">
        <v>21727</v>
      </c>
      <c r="B6908" s="191">
        <v>7322</v>
      </c>
      <c r="C6908" s="71" t="s">
        <v>1997</v>
      </c>
      <c r="D6908" s="72">
        <v>44107.423611111109</v>
      </c>
      <c r="E6908" s="70" t="s">
        <v>41</v>
      </c>
      <c r="F6908" s="33">
        <v>44107.211805555555</v>
      </c>
      <c r="G6908" s="51">
        <f t="shared" si="908"/>
        <v>0.21180555555474712</v>
      </c>
      <c r="H6908" s="31" t="str">
        <f t="shared" si="909"/>
        <v>ACCEPTABLE</v>
      </c>
      <c r="J6908" s="33">
        <v>44107.412499999999</v>
      </c>
      <c r="K6908" s="33">
        <v>44107.423611111109</v>
      </c>
      <c r="L6908" s="51">
        <f t="shared" si="910"/>
        <v>1.1111111110949423E-2</v>
      </c>
      <c r="M6908" s="31" t="str">
        <f t="shared" si="911"/>
        <v>TRUE</v>
      </c>
      <c r="N6908" s="31" t="s">
        <v>41</v>
      </c>
      <c r="O6908" s="29" t="s">
        <v>2985</v>
      </c>
      <c r="P6908"/>
      <c r="Q6908"/>
      <c r="R6908"/>
      <c r="S6908"/>
      <c r="T6908"/>
      <c r="U6908"/>
      <c r="V6908"/>
      <c r="W6908"/>
    </row>
    <row r="6909" spans="1:23" ht="27" customHeight="1" thickBot="1" x14ac:dyDescent="0.3">
      <c r="A6909" s="119">
        <v>21728</v>
      </c>
      <c r="B6909" s="191">
        <v>7324</v>
      </c>
      <c r="C6909" s="71" t="s">
        <v>2314</v>
      </c>
      <c r="D6909" s="72">
        <v>44107.819444444445</v>
      </c>
      <c r="E6909" s="70" t="s">
        <v>41</v>
      </c>
      <c r="F6909" s="33">
        <v>44107.690972222219</v>
      </c>
      <c r="G6909" s="51">
        <f t="shared" si="908"/>
        <v>0.12847222222626442</v>
      </c>
      <c r="H6909" s="31" t="str">
        <f t="shared" si="909"/>
        <v>ACCEPTABLE</v>
      </c>
      <c r="J6909" s="33">
        <v>44107.820138888892</v>
      </c>
      <c r="K6909" s="33">
        <v>44107.831250000003</v>
      </c>
      <c r="L6909" s="51">
        <f t="shared" si="910"/>
        <v>1.1111111110949423E-2</v>
      </c>
      <c r="M6909" s="31" t="str">
        <f t="shared" si="911"/>
        <v>TRUE</v>
      </c>
      <c r="N6909" s="31" t="s">
        <v>41</v>
      </c>
      <c r="O6909" s="29" t="s">
        <v>1472</v>
      </c>
      <c r="P6909"/>
      <c r="Q6909"/>
      <c r="R6909"/>
      <c r="S6909"/>
      <c r="T6909"/>
      <c r="U6909"/>
      <c r="V6909"/>
      <c r="W6909"/>
    </row>
    <row r="6910" spans="1:23" ht="27" customHeight="1" thickBot="1" x14ac:dyDescent="0.3">
      <c r="A6910" s="119">
        <v>21728</v>
      </c>
      <c r="B6910" s="191">
        <v>7325</v>
      </c>
      <c r="C6910" s="71" t="s">
        <v>43</v>
      </c>
      <c r="D6910" s="72">
        <v>44107.861111111109</v>
      </c>
      <c r="E6910" s="70" t="s">
        <v>39</v>
      </c>
      <c r="F6910" s="33">
        <v>44107.690972222219</v>
      </c>
      <c r="G6910" s="51">
        <f t="shared" si="908"/>
        <v>0.17013888889050577</v>
      </c>
      <c r="H6910" s="31" t="str">
        <f t="shared" si="909"/>
        <v>ACCEPTABLE</v>
      </c>
      <c r="J6910" s="33">
        <v>44107.84652777778</v>
      </c>
      <c r="K6910" s="33">
        <v>44107.856249999997</v>
      </c>
      <c r="L6910" s="51">
        <f t="shared" si="910"/>
        <v>9.7222222175332718E-3</v>
      </c>
      <c r="M6910" s="31" t="str">
        <f t="shared" si="911"/>
        <v>TRUE</v>
      </c>
      <c r="N6910" s="31" t="s">
        <v>39</v>
      </c>
      <c r="O6910" s="29" t="s">
        <v>2847</v>
      </c>
      <c r="P6910"/>
      <c r="Q6910"/>
      <c r="R6910"/>
      <c r="S6910"/>
      <c r="T6910"/>
      <c r="U6910"/>
      <c r="V6910"/>
      <c r="W6910"/>
    </row>
    <row r="6911" spans="1:23" ht="27" customHeight="1" thickBot="1" x14ac:dyDescent="0.3">
      <c r="A6911" s="119">
        <v>21728</v>
      </c>
      <c r="B6911" s="191">
        <v>7326</v>
      </c>
      <c r="C6911" s="71" t="s">
        <v>43</v>
      </c>
      <c r="D6911" s="72">
        <v>44108.017361111109</v>
      </c>
      <c r="E6911" s="70" t="s">
        <v>41</v>
      </c>
      <c r="F6911" s="33">
        <v>44108.003472222219</v>
      </c>
      <c r="G6911" s="51">
        <f t="shared" si="908"/>
        <v>1.3888888890505768E-2</v>
      </c>
      <c r="H6911" s="31" t="str">
        <f t="shared" si="909"/>
        <v>TOO LATE</v>
      </c>
      <c r="J6911" s="33">
        <v>44108.026388888888</v>
      </c>
      <c r="K6911" s="33">
        <v>44108.036111111112</v>
      </c>
      <c r="L6911" s="51">
        <f t="shared" si="910"/>
        <v>9.7222222248092294E-3</v>
      </c>
      <c r="M6911" s="31" t="str">
        <f t="shared" si="911"/>
        <v>TRUE</v>
      </c>
      <c r="N6911" s="31" t="s">
        <v>41</v>
      </c>
      <c r="O6911" s="29" t="s">
        <v>1829</v>
      </c>
      <c r="P6911"/>
      <c r="Q6911"/>
      <c r="R6911"/>
      <c r="S6911"/>
      <c r="T6911"/>
      <c r="U6911"/>
      <c r="V6911"/>
      <c r="W6911"/>
    </row>
    <row r="6912" spans="1:23" ht="27" customHeight="1" thickBot="1" x14ac:dyDescent="0.3">
      <c r="A6912" s="119">
        <v>21727</v>
      </c>
      <c r="B6912" s="191">
        <v>7327</v>
      </c>
      <c r="C6912" s="71" t="s">
        <v>51</v>
      </c>
      <c r="D6912" s="72">
        <v>44108.548611111109</v>
      </c>
      <c r="E6912" s="70" t="s">
        <v>41</v>
      </c>
      <c r="F6912" s="33">
        <v>44108.323611111111</v>
      </c>
      <c r="G6912" s="51">
        <f t="shared" si="908"/>
        <v>0.22499999999854481</v>
      </c>
      <c r="H6912" s="31" t="str">
        <f t="shared" si="909"/>
        <v>ACCEPTABLE</v>
      </c>
      <c r="J6912" s="33">
        <v>44108.546527777777</v>
      </c>
      <c r="K6912" s="33">
        <v>44108.555555555555</v>
      </c>
      <c r="L6912" s="51">
        <f t="shared" si="910"/>
        <v>9.0277777781011537E-3</v>
      </c>
      <c r="M6912" s="31" t="str">
        <f t="shared" si="911"/>
        <v>TRUE</v>
      </c>
      <c r="N6912" s="31" t="s">
        <v>41</v>
      </c>
      <c r="O6912" s="29" t="s">
        <v>2905</v>
      </c>
      <c r="P6912"/>
      <c r="Q6912"/>
      <c r="R6912"/>
      <c r="S6912"/>
      <c r="T6912"/>
      <c r="U6912"/>
      <c r="V6912"/>
      <c r="W6912"/>
    </row>
    <row r="6913" spans="1:23" ht="27" customHeight="1" thickBot="1" x14ac:dyDescent="0.3">
      <c r="A6913" s="119">
        <v>21727</v>
      </c>
      <c r="B6913" s="191">
        <v>7328</v>
      </c>
      <c r="C6913" s="71" t="s">
        <v>1997</v>
      </c>
      <c r="D6913" s="72">
        <v>44108.576388888891</v>
      </c>
      <c r="E6913" s="70" t="s">
        <v>39</v>
      </c>
      <c r="F6913" s="33">
        <v>44108.323611111111</v>
      </c>
      <c r="G6913" s="51">
        <f t="shared" si="908"/>
        <v>0.25277777777955635</v>
      </c>
      <c r="H6913" s="31" t="str">
        <f t="shared" si="909"/>
        <v>ACCEPTABLE</v>
      </c>
      <c r="J6913" s="33">
        <v>44108.576388888891</v>
      </c>
      <c r="K6913" s="33">
        <v>44108.587500000001</v>
      </c>
      <c r="L6913" s="51">
        <f t="shared" si="910"/>
        <v>1.1111111110949423E-2</v>
      </c>
      <c r="M6913" s="31" t="str">
        <f t="shared" si="911"/>
        <v>TRUE</v>
      </c>
      <c r="N6913" s="31" t="s">
        <v>39</v>
      </c>
      <c r="O6913" s="29" t="s">
        <v>2986</v>
      </c>
      <c r="P6913"/>
      <c r="Q6913"/>
      <c r="R6913"/>
      <c r="S6913"/>
      <c r="T6913"/>
      <c r="U6913"/>
      <c r="V6913"/>
      <c r="W6913"/>
    </row>
    <row r="6914" spans="1:23" ht="27" customHeight="1" thickBot="1" x14ac:dyDescent="0.3">
      <c r="A6914" s="119">
        <v>21729</v>
      </c>
      <c r="B6914" s="191">
        <v>7329</v>
      </c>
      <c r="C6914" s="71" t="s">
        <v>2314</v>
      </c>
      <c r="D6914" s="72">
        <v>44108.614583333336</v>
      </c>
      <c r="E6914" s="70" t="s">
        <v>41</v>
      </c>
      <c r="F6914" s="33">
        <v>44108.323611111111</v>
      </c>
      <c r="G6914" s="51">
        <f t="shared" si="908"/>
        <v>0.29097222222480923</v>
      </c>
      <c r="H6914" s="31" t="str">
        <f t="shared" si="909"/>
        <v>ACCEPTABLE</v>
      </c>
      <c r="J6914" s="33">
        <v>44108.609027777777</v>
      </c>
      <c r="K6914" s="33">
        <v>44108.619444444441</v>
      </c>
      <c r="L6914" s="51">
        <f t="shared" si="910"/>
        <v>1.0416666664241347E-2</v>
      </c>
      <c r="M6914" s="31" t="str">
        <f t="shared" si="911"/>
        <v>TRUE</v>
      </c>
      <c r="N6914" s="31" t="s">
        <v>41</v>
      </c>
      <c r="O6914" s="29" t="s">
        <v>163</v>
      </c>
      <c r="P6914"/>
      <c r="Q6914"/>
      <c r="R6914"/>
      <c r="S6914"/>
      <c r="T6914"/>
      <c r="U6914"/>
      <c r="V6914"/>
      <c r="W6914"/>
    </row>
    <row r="6915" spans="1:23" ht="27" customHeight="1" thickBot="1" x14ac:dyDescent="0.3">
      <c r="A6915" s="127">
        <v>21729</v>
      </c>
      <c r="B6915" s="66">
        <v>7330</v>
      </c>
      <c r="C6915" s="67" t="s">
        <v>43</v>
      </c>
      <c r="D6915" s="68">
        <v>44108.645833333336</v>
      </c>
      <c r="E6915" s="66" t="s">
        <v>39</v>
      </c>
      <c r="F6915" s="33">
        <v>44108.323611111111</v>
      </c>
      <c r="G6915" s="51">
        <f t="shared" si="908"/>
        <v>0.32222222222480923</v>
      </c>
      <c r="H6915" s="31" t="str">
        <f t="shared" si="909"/>
        <v>ACCEPTABLE</v>
      </c>
      <c r="J6915" s="33">
        <v>44108.65</v>
      </c>
      <c r="K6915" s="33">
        <v>44108.65902777778</v>
      </c>
      <c r="L6915" s="51">
        <f t="shared" si="910"/>
        <v>9.0277777781011537E-3</v>
      </c>
      <c r="M6915" s="31" t="str">
        <f t="shared" si="911"/>
        <v>TRUE</v>
      </c>
      <c r="N6915" s="31" t="s">
        <v>39</v>
      </c>
      <c r="O6915" s="29" t="s">
        <v>54</v>
      </c>
      <c r="P6915"/>
      <c r="Q6915"/>
      <c r="R6915"/>
      <c r="S6915"/>
      <c r="T6915"/>
      <c r="U6915"/>
      <c r="V6915"/>
      <c r="W6915"/>
    </row>
    <row r="6916" spans="1:23" ht="27" customHeight="1" thickBot="1" x14ac:dyDescent="0.3">
      <c r="A6916" s="119">
        <v>21729</v>
      </c>
      <c r="B6916" s="191">
        <v>7331</v>
      </c>
      <c r="C6916" s="71" t="s">
        <v>43</v>
      </c>
      <c r="D6916" s="72">
        <v>44109.614583333336</v>
      </c>
      <c r="E6916" s="70" t="s">
        <v>41</v>
      </c>
      <c r="F6916" s="33">
        <v>44109.576388888891</v>
      </c>
      <c r="G6916" s="51">
        <f t="shared" si="908"/>
        <v>3.8194444445252884E-2</v>
      </c>
      <c r="H6916" s="31" t="str">
        <f t="shared" si="909"/>
        <v>TOO LATE</v>
      </c>
      <c r="J6916" s="33">
        <v>44109.637499999997</v>
      </c>
      <c r="K6916" s="33">
        <v>44109.646527777775</v>
      </c>
      <c r="L6916" s="51">
        <f t="shared" si="910"/>
        <v>9.0277777781011537E-3</v>
      </c>
      <c r="M6916" s="31" t="str">
        <f t="shared" si="911"/>
        <v>TRUE</v>
      </c>
      <c r="N6916" s="31" t="s">
        <v>41</v>
      </c>
      <c r="O6916" s="29" t="s">
        <v>44</v>
      </c>
      <c r="P6916"/>
      <c r="Q6916"/>
      <c r="R6916"/>
      <c r="S6916"/>
      <c r="T6916"/>
      <c r="U6916"/>
      <c r="V6916"/>
      <c r="W6916"/>
    </row>
    <row r="6917" spans="1:23" ht="27" customHeight="1" thickBot="1" x14ac:dyDescent="0.3">
      <c r="A6917" s="119">
        <v>21729</v>
      </c>
      <c r="B6917" s="191">
        <v>7332</v>
      </c>
      <c r="C6917" s="71" t="s">
        <v>2314</v>
      </c>
      <c r="D6917" s="72">
        <v>44109.638888888891</v>
      </c>
      <c r="E6917" s="70" t="s">
        <v>39</v>
      </c>
      <c r="F6917" s="33">
        <v>44109.576388888891</v>
      </c>
      <c r="G6917" s="51">
        <f t="shared" si="908"/>
        <v>6.25E-2</v>
      </c>
      <c r="H6917" s="31" t="str">
        <f t="shared" si="909"/>
        <v>ACCEPTABLE</v>
      </c>
      <c r="J6917" s="33">
        <v>44109.663888888892</v>
      </c>
      <c r="K6917" s="33">
        <v>44109.673611111109</v>
      </c>
      <c r="L6917" s="51">
        <f t="shared" si="910"/>
        <v>9.7222222175332718E-3</v>
      </c>
      <c r="M6917" s="31" t="str">
        <f t="shared" si="911"/>
        <v>TRUE</v>
      </c>
      <c r="N6917" s="31" t="s">
        <v>39</v>
      </c>
      <c r="O6917" s="29" t="s">
        <v>349</v>
      </c>
      <c r="P6917"/>
      <c r="Q6917"/>
      <c r="R6917"/>
      <c r="S6917"/>
      <c r="T6917"/>
      <c r="U6917"/>
      <c r="V6917"/>
      <c r="W6917"/>
    </row>
    <row r="6918" spans="1:23" ht="27" customHeight="1" thickBot="1" x14ac:dyDescent="0.3">
      <c r="A6918" s="127">
        <v>21730</v>
      </c>
      <c r="B6918" s="66">
        <v>7333</v>
      </c>
      <c r="C6918" s="67" t="s">
        <v>2314</v>
      </c>
      <c r="D6918" s="68">
        <v>44109.6875</v>
      </c>
      <c r="E6918" s="66" t="s">
        <v>41</v>
      </c>
      <c r="F6918" s="33">
        <v>44109.576388888891</v>
      </c>
      <c r="G6918" s="51">
        <f t="shared" si="908"/>
        <v>0.11111111110949423</v>
      </c>
      <c r="H6918" s="31" t="str">
        <f t="shared" si="909"/>
        <v>ACCEPTABLE</v>
      </c>
      <c r="J6918" s="33">
        <v>44109.695833333331</v>
      </c>
      <c r="K6918" s="33">
        <v>44109.706250000003</v>
      </c>
      <c r="L6918" s="51">
        <f t="shared" si="910"/>
        <v>1.0416666671517305E-2</v>
      </c>
      <c r="M6918" s="31" t="str">
        <f t="shared" si="911"/>
        <v>TRUE</v>
      </c>
      <c r="N6918" s="31" t="s">
        <v>41</v>
      </c>
      <c r="O6918" s="29" t="s">
        <v>2884</v>
      </c>
      <c r="P6918"/>
      <c r="Q6918"/>
      <c r="R6918"/>
      <c r="S6918"/>
      <c r="T6918"/>
      <c r="U6918"/>
      <c r="V6918"/>
      <c r="W6918"/>
    </row>
    <row r="6919" spans="1:23" ht="27" customHeight="1" thickBot="1" x14ac:dyDescent="0.3">
      <c r="A6919" s="127">
        <v>21730</v>
      </c>
      <c r="B6919" s="66">
        <v>7334</v>
      </c>
      <c r="C6919" s="67" t="s">
        <v>2314</v>
      </c>
      <c r="D6919" s="68">
        <v>44109.704861111109</v>
      </c>
      <c r="E6919" s="66" t="s">
        <v>39</v>
      </c>
      <c r="F6919" s="33">
        <v>44109.576388888891</v>
      </c>
      <c r="G6919" s="51">
        <f t="shared" si="908"/>
        <v>0.12847222221898846</v>
      </c>
      <c r="H6919" s="31" t="str">
        <f t="shared" si="909"/>
        <v>ACCEPTABLE</v>
      </c>
      <c r="J6919" s="33">
        <v>44109.722222222219</v>
      </c>
      <c r="K6919" s="33">
        <v>44109.732638888891</v>
      </c>
      <c r="L6919" s="51">
        <f t="shared" si="910"/>
        <v>1.0416666671517305E-2</v>
      </c>
      <c r="M6919" s="31" t="str">
        <f t="shared" si="911"/>
        <v>TRUE</v>
      </c>
      <c r="N6919" s="31" t="s">
        <v>39</v>
      </c>
      <c r="O6919" s="29" t="s">
        <v>2884</v>
      </c>
      <c r="P6919"/>
      <c r="Q6919"/>
      <c r="R6919"/>
      <c r="S6919"/>
      <c r="T6919"/>
      <c r="U6919"/>
      <c r="V6919"/>
      <c r="W6919"/>
    </row>
    <row r="6920" spans="1:23" ht="27" customHeight="1" thickBot="1" x14ac:dyDescent="0.3">
      <c r="A6920" s="119">
        <v>21731</v>
      </c>
      <c r="B6920" s="191">
        <v>7335</v>
      </c>
      <c r="C6920" s="71" t="s">
        <v>2372</v>
      </c>
      <c r="D6920" s="72">
        <v>44110.944444444445</v>
      </c>
      <c r="E6920" s="70" t="s">
        <v>41</v>
      </c>
      <c r="F6920" s="33">
        <v>44110.681944444441</v>
      </c>
      <c r="G6920" s="51">
        <f t="shared" si="908"/>
        <v>0.26250000000436557</v>
      </c>
      <c r="H6920" s="31" t="str">
        <f t="shared" si="909"/>
        <v>ACCEPTABLE</v>
      </c>
      <c r="J6920" s="33">
        <v>44110.888194444444</v>
      </c>
      <c r="K6920" s="33">
        <v>44110.898611111108</v>
      </c>
      <c r="L6920" s="51">
        <f t="shared" si="910"/>
        <v>1.0416666664241347E-2</v>
      </c>
      <c r="M6920" s="31" t="str">
        <f t="shared" si="911"/>
        <v>TRUE</v>
      </c>
      <c r="N6920" s="31" t="s">
        <v>41</v>
      </c>
      <c r="O6920" s="29" t="s">
        <v>2987</v>
      </c>
      <c r="P6920"/>
      <c r="Q6920"/>
      <c r="R6920"/>
      <c r="S6920"/>
      <c r="T6920"/>
      <c r="U6920"/>
      <c r="V6920"/>
      <c r="W6920"/>
    </row>
    <row r="6921" spans="1:23" ht="27" customHeight="1" thickBot="1" x14ac:dyDescent="0.3">
      <c r="A6921" s="119">
        <v>21731</v>
      </c>
      <c r="B6921" s="191">
        <v>7336</v>
      </c>
      <c r="C6921" s="71" t="s">
        <v>2314</v>
      </c>
      <c r="D6921" s="72">
        <v>44110.96875</v>
      </c>
      <c r="E6921" s="70" t="s">
        <v>39</v>
      </c>
      <c r="F6921" s="33">
        <v>44110.681944444441</v>
      </c>
      <c r="G6921" s="51">
        <f t="shared" si="908"/>
        <v>0.28680555555911269</v>
      </c>
      <c r="H6921" s="31" t="str">
        <f t="shared" si="909"/>
        <v>ACCEPTABLE</v>
      </c>
      <c r="J6921" s="33">
        <v>44110.912499999999</v>
      </c>
      <c r="K6921" s="33">
        <v>44110.92291666667</v>
      </c>
      <c r="L6921" s="51">
        <f t="shared" si="910"/>
        <v>1.0416666671517305E-2</v>
      </c>
      <c r="M6921" s="31" t="str">
        <f t="shared" si="911"/>
        <v>TRUE</v>
      </c>
      <c r="N6921" s="31" t="s">
        <v>39</v>
      </c>
      <c r="O6921" s="29" t="s">
        <v>2988</v>
      </c>
      <c r="P6921"/>
      <c r="Q6921"/>
      <c r="R6921"/>
      <c r="S6921"/>
      <c r="T6921"/>
      <c r="U6921"/>
      <c r="V6921"/>
      <c r="W6921"/>
    </row>
    <row r="6922" spans="1:23" ht="27" customHeight="1" thickBot="1" x14ac:dyDescent="0.3">
      <c r="A6922" s="127">
        <v>21732</v>
      </c>
      <c r="B6922" s="66">
        <v>7337</v>
      </c>
      <c r="C6922" s="67" t="s">
        <v>1997</v>
      </c>
      <c r="D6922" s="68">
        <v>44111.715277777781</v>
      </c>
      <c r="E6922" s="66" t="s">
        <v>41</v>
      </c>
      <c r="F6922" s="33">
        <v>44111.59375</v>
      </c>
      <c r="G6922" s="51">
        <f t="shared" si="908"/>
        <v>0.12152777778101154</v>
      </c>
      <c r="H6922" s="31" t="str">
        <f t="shared" si="909"/>
        <v>ACCEPTABLE</v>
      </c>
      <c r="J6922" s="33">
        <v>44111.709027777775</v>
      </c>
      <c r="K6922" s="33">
        <v>44111.720138888886</v>
      </c>
      <c r="L6922" s="51">
        <f t="shared" si="910"/>
        <v>1.1111111110949423E-2</v>
      </c>
      <c r="M6922" s="31" t="str">
        <f t="shared" si="911"/>
        <v>TRUE</v>
      </c>
      <c r="N6922" s="31" t="s">
        <v>41</v>
      </c>
      <c r="O6922" s="29" t="s">
        <v>202</v>
      </c>
      <c r="P6922"/>
      <c r="Q6922"/>
      <c r="R6922"/>
      <c r="S6922"/>
      <c r="T6922"/>
      <c r="U6922"/>
      <c r="V6922"/>
      <c r="W6922"/>
    </row>
    <row r="6923" spans="1:23" ht="27" customHeight="1" thickBot="1" x14ac:dyDescent="0.3">
      <c r="A6923" s="127">
        <v>21732</v>
      </c>
      <c r="B6923" s="66">
        <v>7338</v>
      </c>
      <c r="C6923" s="67" t="s">
        <v>2661</v>
      </c>
      <c r="D6923" s="68">
        <v>44111.743055555555</v>
      </c>
      <c r="E6923" s="66" t="s">
        <v>2152</v>
      </c>
      <c r="F6923" s="33">
        <v>44111.59375</v>
      </c>
      <c r="G6923" s="51">
        <f t="shared" si="908"/>
        <v>0.14930555555474712</v>
      </c>
      <c r="H6923" s="31" t="str">
        <f t="shared" si="909"/>
        <v>ACCEPTABLE</v>
      </c>
      <c r="I6923" s="29" t="s">
        <v>2989</v>
      </c>
      <c r="J6923" s="33">
        <v>44111.739583333336</v>
      </c>
      <c r="K6923" s="33">
        <v>44111.750694444447</v>
      </c>
      <c r="L6923" s="51">
        <f t="shared" si="910"/>
        <v>1.1111111110949423E-2</v>
      </c>
      <c r="M6923" s="31" t="str">
        <f t="shared" si="911"/>
        <v>TRUE</v>
      </c>
      <c r="N6923" s="31" t="s">
        <v>128</v>
      </c>
      <c r="O6923" s="29" t="s">
        <v>2990</v>
      </c>
      <c r="P6923"/>
      <c r="Q6923"/>
      <c r="R6923"/>
      <c r="S6923"/>
      <c r="T6923"/>
      <c r="U6923"/>
      <c r="V6923"/>
      <c r="W6923"/>
    </row>
    <row r="6924" spans="1:23" ht="27" customHeight="1" thickBot="1" x14ac:dyDescent="0.3">
      <c r="A6924" s="127">
        <v>21733</v>
      </c>
      <c r="B6924" s="66">
        <v>7339</v>
      </c>
      <c r="C6924" s="67" t="s">
        <v>2372</v>
      </c>
      <c r="D6924" s="68">
        <v>44111.767361111109</v>
      </c>
      <c r="E6924" s="66" t="s">
        <v>39</v>
      </c>
      <c r="F6924" s="33">
        <v>44111.59375</v>
      </c>
      <c r="G6924" s="51">
        <f t="shared" si="908"/>
        <v>0.17361111110949423</v>
      </c>
      <c r="H6924" s="31" t="str">
        <f t="shared" si="909"/>
        <v>ACCEPTABLE</v>
      </c>
      <c r="J6924" s="33">
        <v>44111.763194444444</v>
      </c>
      <c r="K6924" s="33">
        <v>44111.775000000001</v>
      </c>
      <c r="L6924" s="51">
        <f t="shared" si="910"/>
        <v>1.1805555557657499E-2</v>
      </c>
      <c r="M6924" s="31" t="str">
        <f t="shared" si="911"/>
        <v>TRUE</v>
      </c>
      <c r="N6924" s="31" t="s">
        <v>39</v>
      </c>
      <c r="O6924" s="29" t="s">
        <v>2991</v>
      </c>
      <c r="P6924"/>
      <c r="Q6924"/>
      <c r="R6924"/>
      <c r="S6924"/>
      <c r="T6924"/>
      <c r="U6924"/>
      <c r="V6924"/>
      <c r="W6924"/>
    </row>
    <row r="6925" spans="1:23" ht="27" customHeight="1" thickBot="1" x14ac:dyDescent="0.3">
      <c r="A6925" s="119">
        <v>21732</v>
      </c>
      <c r="B6925" s="191">
        <v>7340</v>
      </c>
      <c r="C6925" s="71" t="s">
        <v>64</v>
      </c>
      <c r="D6925" s="72">
        <v>44112.111111111109</v>
      </c>
      <c r="E6925" s="70" t="s">
        <v>41</v>
      </c>
      <c r="F6925" s="33">
        <v>44111.883333333331</v>
      </c>
      <c r="G6925" s="51">
        <f t="shared" si="908"/>
        <v>0.22777777777810115</v>
      </c>
      <c r="H6925" s="31" t="str">
        <f t="shared" si="909"/>
        <v>ACCEPTABLE</v>
      </c>
      <c r="J6925" s="33">
        <v>44112.112500000003</v>
      </c>
      <c r="K6925" s="33">
        <v>44112.120138888888</v>
      </c>
      <c r="L6925" s="51">
        <f t="shared" si="910"/>
        <v>7.6388888846850023E-3</v>
      </c>
      <c r="M6925" s="31" t="str">
        <f t="shared" si="911"/>
        <v>TRUE</v>
      </c>
      <c r="N6925" s="31" t="s">
        <v>41</v>
      </c>
      <c r="O6925" s="29" t="s">
        <v>181</v>
      </c>
      <c r="P6925"/>
      <c r="Q6925"/>
      <c r="R6925"/>
      <c r="S6925"/>
      <c r="T6925"/>
      <c r="U6925"/>
      <c r="V6925"/>
      <c r="W6925"/>
    </row>
    <row r="6926" spans="1:23" ht="27" customHeight="1" thickBot="1" x14ac:dyDescent="0.3">
      <c r="A6926" s="119">
        <v>21732</v>
      </c>
      <c r="B6926" s="191">
        <v>7341</v>
      </c>
      <c r="C6926" s="71" t="s">
        <v>64</v>
      </c>
      <c r="D6926" s="72">
        <v>44112.15625</v>
      </c>
      <c r="E6926" s="70" t="s">
        <v>39</v>
      </c>
      <c r="F6926" s="33">
        <v>44111.883333333331</v>
      </c>
      <c r="G6926" s="51">
        <f t="shared" si="908"/>
        <v>0.27291666666860692</v>
      </c>
      <c r="H6926" s="31" t="str">
        <f t="shared" si="909"/>
        <v>ACCEPTABLE</v>
      </c>
      <c r="J6926" s="33">
        <v>44112.165277777778</v>
      </c>
      <c r="K6926" s="33">
        <v>44112.175694444442</v>
      </c>
      <c r="L6926" s="51">
        <f t="shared" si="910"/>
        <v>1.0416666664241347E-2</v>
      </c>
      <c r="M6926" s="31" t="str">
        <f t="shared" si="911"/>
        <v>TRUE</v>
      </c>
      <c r="N6926" s="31" t="s">
        <v>39</v>
      </c>
      <c r="O6926" s="29" t="s">
        <v>181</v>
      </c>
      <c r="P6926"/>
      <c r="Q6926"/>
      <c r="R6926"/>
      <c r="S6926"/>
      <c r="T6926"/>
      <c r="U6926"/>
      <c r="V6926"/>
      <c r="W6926"/>
    </row>
    <row r="6927" spans="1:23" ht="27" customHeight="1" thickBot="1" x14ac:dyDescent="0.3">
      <c r="A6927" s="119">
        <v>21734</v>
      </c>
      <c r="B6927" s="191">
        <v>7342</v>
      </c>
      <c r="C6927" s="71" t="s">
        <v>2314</v>
      </c>
      <c r="D6927" s="72">
        <v>44112.215277777781</v>
      </c>
      <c r="E6927" s="70" t="s">
        <v>41</v>
      </c>
      <c r="F6927" s="33">
        <v>44111.883333333331</v>
      </c>
      <c r="G6927" s="51">
        <f t="shared" si="908"/>
        <v>0.33194444444961846</v>
      </c>
      <c r="H6927" s="31" t="str">
        <f t="shared" si="909"/>
        <v>ACCEPTABLE</v>
      </c>
      <c r="J6927" s="33">
        <v>44112.199305555558</v>
      </c>
      <c r="K6927" s="33">
        <v>44112.211111111108</v>
      </c>
      <c r="L6927" s="51">
        <f t="shared" si="910"/>
        <v>1.1805555550381541E-2</v>
      </c>
      <c r="M6927" s="31" t="str">
        <f t="shared" si="911"/>
        <v>TRUE</v>
      </c>
      <c r="N6927" s="31" t="s">
        <v>41</v>
      </c>
      <c r="O6927" s="29" t="s">
        <v>2933</v>
      </c>
      <c r="P6927"/>
      <c r="Q6927"/>
      <c r="R6927"/>
      <c r="S6927"/>
      <c r="T6927"/>
      <c r="U6927"/>
      <c r="V6927"/>
      <c r="W6927"/>
    </row>
    <row r="6928" spans="1:23" ht="27" customHeight="1" thickBot="1" x14ac:dyDescent="0.3">
      <c r="A6928" s="119">
        <v>21734</v>
      </c>
      <c r="B6928" s="191">
        <v>7343</v>
      </c>
      <c r="C6928" s="71" t="s">
        <v>98</v>
      </c>
      <c r="D6928" s="72">
        <v>44112.25</v>
      </c>
      <c r="E6928" s="70" t="s">
        <v>39</v>
      </c>
      <c r="F6928" s="33">
        <v>44111.883333333331</v>
      </c>
      <c r="G6928" s="51">
        <f t="shared" si="908"/>
        <v>0.36666666666860692</v>
      </c>
      <c r="H6928" s="31" t="str">
        <f t="shared" si="909"/>
        <v>ACCEPTABLE</v>
      </c>
      <c r="J6928" s="33">
        <v>44112.236111111109</v>
      </c>
      <c r="K6928" s="33">
        <v>44112.245833333334</v>
      </c>
      <c r="L6928" s="51">
        <f t="shared" si="910"/>
        <v>9.7222222248092294E-3</v>
      </c>
      <c r="M6928" s="31" t="str">
        <f t="shared" si="911"/>
        <v>TRUE</v>
      </c>
      <c r="N6928" s="31" t="s">
        <v>39</v>
      </c>
      <c r="O6928" s="29" t="s">
        <v>54</v>
      </c>
      <c r="P6928"/>
      <c r="Q6928"/>
      <c r="R6928"/>
      <c r="S6928"/>
      <c r="T6928"/>
      <c r="U6928"/>
      <c r="V6928"/>
      <c r="W6928"/>
    </row>
    <row r="6929" spans="1:23" ht="27" customHeight="1" thickBot="1" x14ac:dyDescent="0.3">
      <c r="A6929" s="119">
        <v>21734</v>
      </c>
      <c r="B6929" s="191">
        <v>7344</v>
      </c>
      <c r="C6929" s="71" t="s">
        <v>98</v>
      </c>
      <c r="D6929" s="72">
        <v>44113.111111111109</v>
      </c>
      <c r="E6929" s="70" t="s">
        <v>41</v>
      </c>
      <c r="F6929" s="33">
        <v>44112.722222222219</v>
      </c>
      <c r="G6929" s="51">
        <f t="shared" si="908"/>
        <v>0.38888888889050577</v>
      </c>
      <c r="H6929" s="31" t="str">
        <f t="shared" si="909"/>
        <v>ACCEPTABLE</v>
      </c>
      <c r="J6929" s="33">
        <v>44113.04791666667</v>
      </c>
      <c r="K6929" s="33">
        <v>44113.056250000001</v>
      </c>
      <c r="L6929" s="51">
        <f t="shared" si="910"/>
        <v>8.333333331393078E-3</v>
      </c>
      <c r="M6929" s="31" t="str">
        <f t="shared" si="911"/>
        <v>TRUE</v>
      </c>
      <c r="N6929" s="31" t="s">
        <v>41</v>
      </c>
      <c r="O6929" s="29" t="s">
        <v>181</v>
      </c>
      <c r="P6929"/>
      <c r="Q6929"/>
      <c r="R6929"/>
      <c r="S6929"/>
      <c r="T6929"/>
      <c r="U6929"/>
      <c r="V6929"/>
      <c r="W6929"/>
    </row>
    <row r="6930" spans="1:23" ht="27" customHeight="1" thickBot="1" x14ac:dyDescent="0.3">
      <c r="A6930" s="119">
        <v>21734</v>
      </c>
      <c r="B6930" s="191">
        <v>7345</v>
      </c>
      <c r="C6930" s="71" t="s">
        <v>2372</v>
      </c>
      <c r="D6930" s="72">
        <v>44113.138888888891</v>
      </c>
      <c r="E6930" s="70" t="s">
        <v>39</v>
      </c>
      <c r="F6930" s="33">
        <v>44112.722222222219</v>
      </c>
      <c r="G6930" s="51">
        <f t="shared" si="908"/>
        <v>0.41666666667151731</v>
      </c>
      <c r="H6930" s="31" t="str">
        <f t="shared" si="909"/>
        <v>ACCEPTABLE</v>
      </c>
      <c r="J6930" s="33">
        <v>44113.098611111112</v>
      </c>
      <c r="K6930" s="33">
        <v>44113.10833333333</v>
      </c>
      <c r="L6930" s="51">
        <f t="shared" si="910"/>
        <v>9.7222222175332718E-3</v>
      </c>
      <c r="M6930" s="31" t="str">
        <f t="shared" si="911"/>
        <v>TRUE</v>
      </c>
      <c r="N6930" s="31" t="s">
        <v>39</v>
      </c>
      <c r="O6930" s="29" t="s">
        <v>2992</v>
      </c>
      <c r="P6930"/>
      <c r="Q6930"/>
      <c r="R6930"/>
      <c r="S6930"/>
      <c r="T6930"/>
      <c r="U6930"/>
      <c r="V6930"/>
      <c r="W6930"/>
    </row>
    <row r="6931" spans="1:23" ht="27" customHeight="1" thickBot="1" x14ac:dyDescent="0.3">
      <c r="A6931" s="119">
        <v>21732</v>
      </c>
      <c r="B6931" s="191">
        <v>7346</v>
      </c>
      <c r="C6931" s="71" t="s">
        <v>1663</v>
      </c>
      <c r="D6931" s="72">
        <v>44113.256944444445</v>
      </c>
      <c r="E6931" s="70" t="s">
        <v>41</v>
      </c>
      <c r="F6931" s="33">
        <v>44112.722222222219</v>
      </c>
      <c r="G6931" s="51">
        <f t="shared" si="908"/>
        <v>0.53472222222626442</v>
      </c>
      <c r="H6931" s="31" t="str">
        <f t="shared" si="909"/>
        <v>ACCEPTABLE</v>
      </c>
      <c r="J6931" s="33">
        <v>44113.25</v>
      </c>
      <c r="K6931" s="33">
        <v>44113.259722222225</v>
      </c>
      <c r="L6931" s="51">
        <f t="shared" si="910"/>
        <v>9.7222222248092294E-3</v>
      </c>
      <c r="M6931" s="31" t="str">
        <f t="shared" si="911"/>
        <v>TRUE</v>
      </c>
      <c r="N6931" s="31" t="s">
        <v>41</v>
      </c>
      <c r="O6931" s="29" t="s">
        <v>1385</v>
      </c>
      <c r="P6931"/>
      <c r="Q6931"/>
      <c r="R6931"/>
      <c r="S6931"/>
      <c r="T6931"/>
      <c r="U6931"/>
      <c r="V6931"/>
      <c r="W6931"/>
    </row>
    <row r="6932" spans="1:23" ht="27" customHeight="1" thickBot="1" x14ac:dyDescent="0.3">
      <c r="A6932" s="127">
        <v>21732</v>
      </c>
      <c r="B6932" s="66">
        <v>7347</v>
      </c>
      <c r="C6932" s="67" t="s">
        <v>1997</v>
      </c>
      <c r="D6932" s="68">
        <v>44113.288194444445</v>
      </c>
      <c r="E6932" s="66" t="s">
        <v>39</v>
      </c>
      <c r="F6932" s="33">
        <v>44113.290277777778</v>
      </c>
      <c r="G6932" s="51">
        <f t="shared" si="908"/>
        <v>-2.0833333328482695E-3</v>
      </c>
      <c r="H6932" s="31" t="str">
        <f t="shared" si="909"/>
        <v>TOO LATE</v>
      </c>
      <c r="J6932" s="33">
        <v>44113.290277777778</v>
      </c>
      <c r="K6932" s="33">
        <v>44113.3</v>
      </c>
      <c r="L6932" s="51">
        <f t="shared" si="910"/>
        <v>9.7222222248092294E-3</v>
      </c>
      <c r="M6932" s="31" t="str">
        <f t="shared" si="911"/>
        <v>TRUE</v>
      </c>
      <c r="N6932" s="31" t="s">
        <v>39</v>
      </c>
      <c r="O6932" s="29" t="s">
        <v>2891</v>
      </c>
      <c r="P6932"/>
      <c r="Q6932"/>
      <c r="R6932"/>
      <c r="S6932"/>
      <c r="T6932"/>
      <c r="U6932"/>
      <c r="V6932"/>
      <c r="W6932"/>
    </row>
    <row r="6933" spans="1:23" ht="27" customHeight="1" thickBot="1" x14ac:dyDescent="0.3">
      <c r="A6933" s="127">
        <v>21735</v>
      </c>
      <c r="B6933" s="66">
        <v>7348</v>
      </c>
      <c r="C6933" s="67" t="s">
        <v>2314</v>
      </c>
      <c r="D6933" s="68">
        <v>44113.340277777781</v>
      </c>
      <c r="E6933" s="66" t="s">
        <v>41</v>
      </c>
      <c r="F6933" s="33">
        <v>44113.290277777778</v>
      </c>
      <c r="G6933" s="51">
        <f t="shared" si="908"/>
        <v>5.0000000002910383E-2</v>
      </c>
      <c r="H6933" s="31" t="str">
        <f t="shared" si="909"/>
        <v>ACCEPTABLE</v>
      </c>
      <c r="J6933" s="33">
        <v>44113.320833333331</v>
      </c>
      <c r="K6933" s="33">
        <v>44113.330555555556</v>
      </c>
      <c r="L6933" s="51">
        <f t="shared" si="910"/>
        <v>9.7222222248092294E-3</v>
      </c>
      <c r="M6933" s="31" t="str">
        <f t="shared" si="911"/>
        <v>TRUE</v>
      </c>
      <c r="N6933" s="31" t="s">
        <v>41</v>
      </c>
      <c r="O6933" s="29" t="s">
        <v>2993</v>
      </c>
      <c r="P6933"/>
      <c r="Q6933"/>
      <c r="R6933"/>
      <c r="S6933"/>
      <c r="T6933"/>
      <c r="U6933"/>
      <c r="V6933"/>
      <c r="W6933"/>
    </row>
    <row r="6934" spans="1:23" ht="27" customHeight="1" thickBot="1" x14ac:dyDescent="0.3">
      <c r="A6934" s="127">
        <v>21737</v>
      </c>
      <c r="B6934" s="66">
        <v>7350</v>
      </c>
      <c r="C6934" s="67" t="s">
        <v>2314</v>
      </c>
      <c r="D6934" s="68">
        <v>44113.381944444445</v>
      </c>
      <c r="E6934" s="66" t="s">
        <v>41</v>
      </c>
      <c r="F6934" s="33">
        <v>44113.354166666664</v>
      </c>
      <c r="G6934" s="51">
        <f t="shared" si="908"/>
        <v>2.7777777781011537E-2</v>
      </c>
      <c r="H6934" s="31" t="str">
        <f t="shared" si="909"/>
        <v>TOO LATE</v>
      </c>
      <c r="J6934" s="33">
        <v>44113.375</v>
      </c>
      <c r="K6934" s="33">
        <v>44113.386111111111</v>
      </c>
      <c r="L6934" s="51">
        <f t="shared" si="910"/>
        <v>1.1111111110949423E-2</v>
      </c>
      <c r="M6934" s="31" t="str">
        <f t="shared" si="911"/>
        <v>TRUE</v>
      </c>
      <c r="N6934" s="31" t="s">
        <v>41</v>
      </c>
      <c r="O6934" s="29" t="s">
        <v>2982</v>
      </c>
      <c r="P6934"/>
      <c r="Q6934"/>
      <c r="R6934"/>
      <c r="S6934"/>
      <c r="T6934"/>
      <c r="U6934"/>
      <c r="V6934"/>
      <c r="W6934"/>
    </row>
    <row r="6935" spans="1:23" ht="27" customHeight="1" thickBot="1" x14ac:dyDescent="0.3">
      <c r="A6935" s="119">
        <v>21737</v>
      </c>
      <c r="B6935" s="191">
        <v>7351</v>
      </c>
      <c r="C6935" s="71" t="s">
        <v>2314</v>
      </c>
      <c r="D6935" s="72">
        <v>44113.399305555555</v>
      </c>
      <c r="E6935" s="70" t="s">
        <v>39</v>
      </c>
      <c r="F6935" s="33">
        <v>44113.354166666664</v>
      </c>
      <c r="G6935" s="51">
        <f t="shared" si="908"/>
        <v>4.5138888890505768E-2</v>
      </c>
      <c r="H6935" s="31" t="str">
        <f t="shared" si="909"/>
        <v>ACCEPTABLE</v>
      </c>
      <c r="J6935" s="33">
        <v>44113.397222222222</v>
      </c>
      <c r="K6935" s="33">
        <v>44113.40902777778</v>
      </c>
      <c r="L6935" s="51">
        <f t="shared" si="910"/>
        <v>1.1805555557657499E-2</v>
      </c>
      <c r="M6935" s="31" t="str">
        <f t="shared" si="911"/>
        <v>TRUE</v>
      </c>
      <c r="N6935" s="31" t="s">
        <v>39</v>
      </c>
      <c r="O6935" s="29" t="s">
        <v>2982</v>
      </c>
      <c r="P6935"/>
      <c r="Q6935"/>
      <c r="R6935"/>
      <c r="S6935"/>
      <c r="T6935"/>
      <c r="U6935"/>
      <c r="V6935"/>
      <c r="W6935"/>
    </row>
    <row r="6936" spans="1:23" ht="27" customHeight="1" thickBot="1" x14ac:dyDescent="0.3">
      <c r="A6936" s="119">
        <v>21736</v>
      </c>
      <c r="B6936" s="191">
        <v>7352</v>
      </c>
      <c r="C6936" s="71" t="s">
        <v>2314</v>
      </c>
      <c r="D6936" s="72">
        <v>44113.454861111109</v>
      </c>
      <c r="E6936" s="70" t="s">
        <v>41</v>
      </c>
      <c r="F6936" s="33">
        <v>44113.354166666664</v>
      </c>
      <c r="G6936" s="51">
        <f t="shared" si="908"/>
        <v>0.10069444444525288</v>
      </c>
      <c r="H6936" s="31" t="str">
        <f t="shared" si="909"/>
        <v>ACCEPTABLE</v>
      </c>
      <c r="J6936" s="33">
        <v>44113.444444444445</v>
      </c>
      <c r="K6936" s="33">
        <v>44113.454861111109</v>
      </c>
      <c r="L6936" s="51">
        <f t="shared" si="910"/>
        <v>1.0416666664241347E-2</v>
      </c>
      <c r="M6936" s="31" t="str">
        <f t="shared" si="911"/>
        <v>TRUE</v>
      </c>
      <c r="N6936" s="31" t="s">
        <v>41</v>
      </c>
      <c r="O6936" s="29" t="s">
        <v>2498</v>
      </c>
      <c r="P6936"/>
      <c r="Q6936"/>
      <c r="R6936"/>
      <c r="S6936"/>
      <c r="T6936"/>
      <c r="U6936"/>
      <c r="V6936"/>
      <c r="W6936"/>
    </row>
    <row r="6937" spans="1:23" ht="27" customHeight="1" thickBot="1" x14ac:dyDescent="0.3">
      <c r="A6937" s="119">
        <v>21736</v>
      </c>
      <c r="B6937" s="191">
        <v>7353</v>
      </c>
      <c r="C6937" s="71" t="s">
        <v>43</v>
      </c>
      <c r="D6937" s="72">
        <v>44113.482638888891</v>
      </c>
      <c r="E6937" s="70" t="s">
        <v>39</v>
      </c>
      <c r="F6937" s="33">
        <v>44113.354166666664</v>
      </c>
      <c r="G6937" s="51">
        <f t="shared" si="908"/>
        <v>0.12847222222626442</v>
      </c>
      <c r="H6937" s="31" t="str">
        <f t="shared" si="909"/>
        <v>ACCEPTABLE</v>
      </c>
      <c r="J6937" s="33">
        <v>44113.489583333336</v>
      </c>
      <c r="K6937" s="33">
        <v>44113.502083333333</v>
      </c>
      <c r="L6937" s="51">
        <f t="shared" si="910"/>
        <v>1.2499999997089617E-2</v>
      </c>
      <c r="M6937" s="31" t="str">
        <f t="shared" si="911"/>
        <v>TRUE</v>
      </c>
      <c r="N6937" s="31" t="s">
        <v>39</v>
      </c>
      <c r="O6937" s="29" t="s">
        <v>44</v>
      </c>
      <c r="P6937"/>
      <c r="Q6937"/>
      <c r="R6937"/>
      <c r="S6937"/>
      <c r="T6937"/>
      <c r="U6937"/>
      <c r="V6937"/>
      <c r="W6937"/>
    </row>
    <row r="6938" spans="1:23" ht="27" customHeight="1" thickBot="1" x14ac:dyDescent="0.3">
      <c r="A6938" s="119">
        <v>21735</v>
      </c>
      <c r="B6938" s="191">
        <v>7354</v>
      </c>
      <c r="C6938" s="71" t="s">
        <v>98</v>
      </c>
      <c r="D6938" s="72">
        <v>44113.861111111109</v>
      </c>
      <c r="E6938" s="70" t="s">
        <v>41</v>
      </c>
      <c r="F6938" s="33">
        <v>44113.752083333333</v>
      </c>
      <c r="G6938" s="51">
        <f t="shared" si="908"/>
        <v>0.10902777777664596</v>
      </c>
      <c r="H6938" s="31" t="str">
        <f t="shared" si="909"/>
        <v>ACCEPTABLE</v>
      </c>
      <c r="J6938" s="33">
        <v>44113.89166666667</v>
      </c>
      <c r="K6938" s="33">
        <v>44113.900694444441</v>
      </c>
      <c r="L6938" s="51">
        <f t="shared" si="910"/>
        <v>9.0277777708251961E-3</v>
      </c>
      <c r="M6938" s="31" t="str">
        <f t="shared" si="911"/>
        <v>TRUE</v>
      </c>
      <c r="N6938" s="31" t="s">
        <v>41</v>
      </c>
      <c r="O6938" s="29" t="s">
        <v>44</v>
      </c>
      <c r="P6938"/>
      <c r="Q6938"/>
      <c r="R6938"/>
      <c r="S6938"/>
      <c r="T6938"/>
      <c r="U6938"/>
      <c r="V6938"/>
      <c r="W6938"/>
    </row>
    <row r="6939" spans="1:23" ht="27" customHeight="1" thickBot="1" x14ac:dyDescent="0.3">
      <c r="A6939" s="119">
        <v>21735</v>
      </c>
      <c r="B6939" s="191">
        <v>7355</v>
      </c>
      <c r="C6939" s="71" t="s">
        <v>2372</v>
      </c>
      <c r="D6939" s="72">
        <v>44113.888888888891</v>
      </c>
      <c r="E6939" s="70" t="s">
        <v>39</v>
      </c>
      <c r="F6939" s="33">
        <v>44113.752083333333</v>
      </c>
      <c r="G6939" s="51">
        <f t="shared" si="908"/>
        <v>0.1368055555576575</v>
      </c>
      <c r="H6939" s="31" t="str">
        <f t="shared" si="909"/>
        <v>ACCEPTABLE</v>
      </c>
      <c r="J6939" s="33">
        <v>44113.929861111108</v>
      </c>
      <c r="K6939" s="33">
        <v>44113.945138888892</v>
      </c>
      <c r="L6939" s="51">
        <f t="shared" si="910"/>
        <v>1.527777778392192E-2</v>
      </c>
      <c r="M6939" s="31" t="str">
        <f t="shared" si="911"/>
        <v>TRUE</v>
      </c>
      <c r="N6939" s="31" t="s">
        <v>39</v>
      </c>
      <c r="O6939" s="29" t="s">
        <v>2994</v>
      </c>
      <c r="P6939"/>
      <c r="Q6939"/>
      <c r="R6939"/>
      <c r="S6939"/>
      <c r="T6939"/>
      <c r="U6939"/>
      <c r="V6939"/>
      <c r="W6939"/>
    </row>
    <row r="6940" spans="1:23" ht="27" customHeight="1" thickBot="1" x14ac:dyDescent="0.3">
      <c r="A6940" s="119">
        <v>21736</v>
      </c>
      <c r="B6940" s="191">
        <v>7356</v>
      </c>
      <c r="C6940" s="71" t="s">
        <v>98</v>
      </c>
      <c r="D6940" s="72">
        <v>44114.152777777781</v>
      </c>
      <c r="E6940" s="70" t="s">
        <v>41</v>
      </c>
      <c r="F6940" s="33">
        <v>44113.752083333333</v>
      </c>
      <c r="G6940" s="51">
        <f t="shared" si="908"/>
        <v>0.40069444444816327</v>
      </c>
      <c r="H6940" s="31" t="str">
        <f t="shared" si="909"/>
        <v>ACCEPTABLE</v>
      </c>
      <c r="J6940" s="33">
        <v>44114.168749999997</v>
      </c>
      <c r="K6940" s="33">
        <v>44114.177083333336</v>
      </c>
      <c r="L6940" s="51">
        <f t="shared" si="910"/>
        <v>8.3333333386690356E-3</v>
      </c>
      <c r="M6940" s="31" t="str">
        <f t="shared" si="911"/>
        <v>TRUE</v>
      </c>
      <c r="N6940" s="31" t="s">
        <v>41</v>
      </c>
      <c r="O6940" s="29" t="s">
        <v>44</v>
      </c>
      <c r="P6940"/>
      <c r="Q6940"/>
      <c r="R6940"/>
      <c r="S6940"/>
      <c r="T6940"/>
      <c r="U6940"/>
      <c r="V6940"/>
      <c r="W6940"/>
    </row>
    <row r="6941" spans="1:23" ht="27" customHeight="1" thickBot="1" x14ac:dyDescent="0.3">
      <c r="A6941" s="119">
        <v>21736</v>
      </c>
      <c r="B6941" s="191">
        <v>7357</v>
      </c>
      <c r="C6941" s="71" t="s">
        <v>2314</v>
      </c>
      <c r="D6941" s="72">
        <v>44114.180555555555</v>
      </c>
      <c r="E6941" s="70" t="s">
        <v>39</v>
      </c>
      <c r="F6941" s="33">
        <v>44113.752083333333</v>
      </c>
      <c r="G6941" s="51">
        <f t="shared" si="908"/>
        <v>0.42847222222189885</v>
      </c>
      <c r="H6941" s="31" t="str">
        <f t="shared" si="909"/>
        <v>ACCEPTABLE</v>
      </c>
      <c r="J6941" s="33">
        <v>44114.188888888886</v>
      </c>
      <c r="K6941" s="33">
        <v>44114.2</v>
      </c>
      <c r="L6941" s="51">
        <f t="shared" si="910"/>
        <v>1.1111111110949423E-2</v>
      </c>
      <c r="M6941" s="31" t="str">
        <f t="shared" si="911"/>
        <v>TRUE</v>
      </c>
      <c r="N6941" s="31" t="s">
        <v>39</v>
      </c>
      <c r="O6941" s="29" t="s">
        <v>2995</v>
      </c>
      <c r="P6941"/>
      <c r="Q6941"/>
      <c r="R6941"/>
      <c r="S6941"/>
      <c r="T6941"/>
      <c r="U6941"/>
      <c r="V6941"/>
      <c r="W6941"/>
    </row>
    <row r="6942" spans="1:23" ht="27" customHeight="1" thickBot="1" x14ac:dyDescent="0.3">
      <c r="A6942" s="119">
        <v>21738</v>
      </c>
      <c r="B6942" s="70">
        <v>7358</v>
      </c>
      <c r="C6942" s="71" t="s">
        <v>2314</v>
      </c>
      <c r="D6942" s="72">
        <v>44114.541666666664</v>
      </c>
      <c r="E6942" s="70" t="s">
        <v>41</v>
      </c>
      <c r="F6942" s="33">
        <v>44114.499305555553</v>
      </c>
      <c r="G6942" s="51">
        <f t="shared" si="908"/>
        <v>4.2361111110949423E-2</v>
      </c>
      <c r="H6942" s="31" t="str">
        <f t="shared" si="909"/>
        <v>ACCEPTABLE</v>
      </c>
      <c r="J6942" s="33">
        <v>44114.531944444447</v>
      </c>
      <c r="K6942" s="33">
        <v>44114.543749999997</v>
      </c>
      <c r="L6942" s="51">
        <f t="shared" si="910"/>
        <v>1.1805555550381541E-2</v>
      </c>
      <c r="M6942" s="31" t="str">
        <f t="shared" si="911"/>
        <v>TRUE</v>
      </c>
      <c r="N6942" s="31" t="s">
        <v>41</v>
      </c>
      <c r="O6942" s="29" t="s">
        <v>2870</v>
      </c>
      <c r="P6942"/>
      <c r="Q6942"/>
      <c r="R6942"/>
      <c r="S6942"/>
      <c r="T6942"/>
      <c r="U6942"/>
      <c r="V6942"/>
      <c r="W6942"/>
    </row>
    <row r="6943" spans="1:23" ht="27" customHeight="1" thickBot="1" x14ac:dyDescent="0.3">
      <c r="A6943" s="119">
        <v>21738</v>
      </c>
      <c r="B6943" s="70">
        <v>7359</v>
      </c>
      <c r="C6943" s="71" t="s">
        <v>2314</v>
      </c>
      <c r="D6943" s="72">
        <v>44114.559027777781</v>
      </c>
      <c r="E6943" s="70" t="s">
        <v>39</v>
      </c>
      <c r="F6943" s="33">
        <v>44114.499305555553</v>
      </c>
      <c r="G6943" s="51">
        <f t="shared" si="908"/>
        <v>5.9722222227719612E-2</v>
      </c>
      <c r="H6943" s="31" t="str">
        <f t="shared" si="909"/>
        <v>ACCEPTABLE</v>
      </c>
      <c r="J6943" s="33">
        <v>44114.561111111114</v>
      </c>
      <c r="K6943" s="33">
        <v>44114.573611111111</v>
      </c>
      <c r="L6943" s="51">
        <f t="shared" si="910"/>
        <v>1.2499999997089617E-2</v>
      </c>
      <c r="M6943" s="31" t="str">
        <f t="shared" si="911"/>
        <v>TRUE</v>
      </c>
      <c r="N6943" s="31" t="s">
        <v>39</v>
      </c>
      <c r="O6943" s="29" t="s">
        <v>2870</v>
      </c>
      <c r="P6943"/>
      <c r="Q6943"/>
      <c r="R6943"/>
      <c r="S6943"/>
      <c r="T6943"/>
      <c r="U6943"/>
      <c r="V6943"/>
      <c r="W6943"/>
    </row>
    <row r="6944" spans="1:23" ht="27" customHeight="1" thickBot="1" x14ac:dyDescent="0.3">
      <c r="A6944" s="127">
        <v>21739</v>
      </c>
      <c r="B6944" s="66">
        <v>7360</v>
      </c>
      <c r="C6944" s="67" t="s">
        <v>2314</v>
      </c>
      <c r="D6944" s="68">
        <v>44115.368055555555</v>
      </c>
      <c r="E6944" s="66" t="s">
        <v>41</v>
      </c>
      <c r="F6944" s="33">
        <v>44115.301388888889</v>
      </c>
      <c r="G6944" s="51">
        <f t="shared" si="908"/>
        <v>6.6666666665696539E-2</v>
      </c>
      <c r="H6944" s="31" t="str">
        <f t="shared" si="909"/>
        <v>ACCEPTABLE</v>
      </c>
      <c r="J6944" s="33">
        <v>44115.354861111111</v>
      </c>
      <c r="K6944" s="33">
        <v>44115.364583333336</v>
      </c>
      <c r="L6944" s="51">
        <f t="shared" si="910"/>
        <v>9.7222222248092294E-3</v>
      </c>
      <c r="M6944" s="31" t="str">
        <f t="shared" si="911"/>
        <v>TRUE</v>
      </c>
      <c r="N6944" s="31" t="s">
        <v>41</v>
      </c>
      <c r="O6944" s="29" t="s">
        <v>2921</v>
      </c>
      <c r="P6944"/>
      <c r="Q6944"/>
      <c r="R6944"/>
      <c r="S6944"/>
      <c r="T6944"/>
      <c r="U6944"/>
      <c r="V6944"/>
      <c r="W6944"/>
    </row>
    <row r="6945" spans="1:23" ht="27" customHeight="1" thickBot="1" x14ac:dyDescent="0.3">
      <c r="A6945" s="127">
        <v>21739</v>
      </c>
      <c r="B6945" s="66">
        <v>7361</v>
      </c>
      <c r="C6945" s="67" t="s">
        <v>2372</v>
      </c>
      <c r="D6945" s="68">
        <v>44115.392361111109</v>
      </c>
      <c r="E6945" s="66" t="s">
        <v>39</v>
      </c>
      <c r="F6945" s="33">
        <v>44115.301388888889</v>
      </c>
      <c r="G6945" s="51">
        <f t="shared" si="908"/>
        <v>9.0972222220443655E-2</v>
      </c>
      <c r="H6945" s="31" t="str">
        <f t="shared" si="909"/>
        <v>ACCEPTABLE</v>
      </c>
      <c r="J6945" s="33">
        <v>44115.380555555559</v>
      </c>
      <c r="K6945" s="33">
        <v>44115.390972222223</v>
      </c>
      <c r="L6945" s="51">
        <f t="shared" si="910"/>
        <v>1.0416666664241347E-2</v>
      </c>
      <c r="M6945" s="31" t="str">
        <f t="shared" si="911"/>
        <v>TRUE</v>
      </c>
      <c r="N6945" s="31" t="s">
        <v>39</v>
      </c>
      <c r="O6945" s="29" t="s">
        <v>2921</v>
      </c>
      <c r="P6945"/>
      <c r="Q6945"/>
      <c r="R6945"/>
      <c r="S6945"/>
      <c r="T6945"/>
      <c r="U6945"/>
      <c r="V6945"/>
      <c r="W6945"/>
    </row>
    <row r="6946" spans="1:23" ht="27" customHeight="1" thickBot="1" x14ac:dyDescent="0.3">
      <c r="A6946" s="119">
        <v>21740</v>
      </c>
      <c r="B6946" s="191">
        <v>7363</v>
      </c>
      <c r="C6946" s="71" t="s">
        <v>98</v>
      </c>
      <c r="D6946" s="72">
        <v>44116.597222222219</v>
      </c>
      <c r="E6946" s="70" t="s">
        <v>39</v>
      </c>
      <c r="F6946" s="33">
        <v>44116.32708333333</v>
      </c>
      <c r="G6946" s="51">
        <f t="shared" si="908"/>
        <v>0.27013888888905058</v>
      </c>
      <c r="H6946" s="31" t="str">
        <f t="shared" si="909"/>
        <v>ACCEPTABLE</v>
      </c>
      <c r="J6946" s="33">
        <v>44116.582638888889</v>
      </c>
      <c r="K6946" s="33">
        <v>44116.591666666667</v>
      </c>
      <c r="L6946" s="51">
        <f t="shared" si="910"/>
        <v>9.0277777781011537E-3</v>
      </c>
      <c r="M6946" s="31" t="str">
        <f t="shared" si="911"/>
        <v>TRUE</v>
      </c>
      <c r="N6946" s="31" t="s">
        <v>39</v>
      </c>
      <c r="O6946" s="29" t="s">
        <v>124</v>
      </c>
      <c r="P6946"/>
      <c r="Q6946"/>
      <c r="R6946"/>
      <c r="S6946"/>
      <c r="T6946"/>
      <c r="U6946"/>
      <c r="V6946"/>
      <c r="W6946"/>
    </row>
    <row r="6947" spans="1:23" ht="27" customHeight="1" thickBot="1" x14ac:dyDescent="0.3">
      <c r="A6947" s="127">
        <v>21741</v>
      </c>
      <c r="B6947" s="66">
        <v>7364</v>
      </c>
      <c r="C6947" s="67" t="s">
        <v>1997</v>
      </c>
      <c r="D6947" s="68">
        <v>44116.704861111109</v>
      </c>
      <c r="E6947" s="66" t="s">
        <v>41</v>
      </c>
      <c r="F6947" s="33">
        <v>44116.503472222219</v>
      </c>
      <c r="G6947" s="51">
        <f t="shared" si="908"/>
        <v>0.20138888889050577</v>
      </c>
      <c r="H6947" s="31" t="str">
        <f t="shared" si="909"/>
        <v>ACCEPTABLE</v>
      </c>
      <c r="J6947" s="33">
        <v>44116.695833333331</v>
      </c>
      <c r="K6947" s="33">
        <v>44116.706250000003</v>
      </c>
      <c r="L6947" s="51">
        <f t="shared" si="910"/>
        <v>1.0416666671517305E-2</v>
      </c>
      <c r="M6947" s="31" t="str">
        <f t="shared" si="911"/>
        <v>TRUE</v>
      </c>
      <c r="N6947" s="31" t="s">
        <v>41</v>
      </c>
      <c r="O6947" s="29" t="s">
        <v>2996</v>
      </c>
      <c r="P6947"/>
      <c r="Q6947"/>
      <c r="R6947"/>
      <c r="S6947"/>
      <c r="T6947"/>
      <c r="U6947"/>
      <c r="V6947"/>
      <c r="W6947"/>
    </row>
    <row r="6948" spans="1:23" ht="27" customHeight="1" thickBot="1" x14ac:dyDescent="0.3">
      <c r="A6948" s="127">
        <v>21741</v>
      </c>
      <c r="B6948" s="66">
        <v>7365</v>
      </c>
      <c r="C6948" s="67" t="s">
        <v>1663</v>
      </c>
      <c r="D6948" s="68">
        <v>44116.739583333336</v>
      </c>
      <c r="E6948" s="66" t="s">
        <v>39</v>
      </c>
      <c r="F6948" s="33">
        <v>44116.503472222219</v>
      </c>
      <c r="G6948" s="51">
        <f t="shared" si="908"/>
        <v>0.23611111111677019</v>
      </c>
      <c r="H6948" s="31" t="str">
        <f t="shared" si="909"/>
        <v>ACCEPTABLE</v>
      </c>
      <c r="J6948" s="33">
        <v>44116.738888888889</v>
      </c>
      <c r="K6948" s="33">
        <v>44116.747916666667</v>
      </c>
      <c r="L6948" s="51">
        <f t="shared" si="910"/>
        <v>9.0277777781011537E-3</v>
      </c>
      <c r="M6948" s="31" t="str">
        <f t="shared" si="911"/>
        <v>TRUE</v>
      </c>
      <c r="N6948" s="31" t="s">
        <v>39</v>
      </c>
      <c r="O6948" s="29" t="s">
        <v>181</v>
      </c>
      <c r="P6948"/>
      <c r="Q6948"/>
      <c r="R6948"/>
      <c r="S6948"/>
      <c r="T6948"/>
      <c r="U6948"/>
      <c r="V6948"/>
      <c r="W6948"/>
    </row>
    <row r="6949" spans="1:23" ht="27" customHeight="1" thickBot="1" x14ac:dyDescent="0.3">
      <c r="A6949" s="119">
        <v>21740</v>
      </c>
      <c r="B6949" s="191">
        <v>7366</v>
      </c>
      <c r="C6949" s="71" t="s">
        <v>98</v>
      </c>
      <c r="D6949" s="72">
        <v>44118.020833333336</v>
      </c>
      <c r="E6949" s="70" t="s">
        <v>41</v>
      </c>
      <c r="F6949" s="33">
        <v>44117.777083333334</v>
      </c>
      <c r="G6949" s="51">
        <f t="shared" si="908"/>
        <v>0.24375000000145519</v>
      </c>
      <c r="H6949" s="31" t="str">
        <f t="shared" si="909"/>
        <v>ACCEPTABLE</v>
      </c>
      <c r="J6949" s="33">
        <v>44118.055555555555</v>
      </c>
      <c r="K6949" s="33">
        <v>44118.063194444447</v>
      </c>
      <c r="L6949" s="51">
        <f t="shared" si="910"/>
        <v>7.6388888919609599E-3</v>
      </c>
      <c r="M6949" s="31" t="str">
        <f t="shared" si="911"/>
        <v>TRUE</v>
      </c>
      <c r="N6949" s="31" t="s">
        <v>41</v>
      </c>
      <c r="O6949" s="29" t="s">
        <v>44</v>
      </c>
      <c r="P6949"/>
      <c r="Q6949"/>
      <c r="R6949"/>
      <c r="S6949"/>
      <c r="T6949"/>
      <c r="U6949"/>
      <c r="V6949"/>
      <c r="W6949"/>
    </row>
    <row r="6950" spans="1:23" ht="27" customHeight="1" thickBot="1" x14ac:dyDescent="0.3">
      <c r="A6950" s="119">
        <v>21740</v>
      </c>
      <c r="B6950" s="191">
        <v>7367</v>
      </c>
      <c r="C6950" s="71" t="s">
        <v>2372</v>
      </c>
      <c r="D6950" s="72">
        <v>44118.045138888891</v>
      </c>
      <c r="E6950" s="70" t="s">
        <v>39</v>
      </c>
      <c r="F6950" s="33">
        <v>44117.777083333334</v>
      </c>
      <c r="G6950" s="51">
        <f t="shared" si="908"/>
        <v>0.26805555555620231</v>
      </c>
      <c r="H6950" s="31" t="str">
        <f t="shared" si="909"/>
        <v>ACCEPTABLE</v>
      </c>
      <c r="J6950" s="33">
        <v>44118.079861111109</v>
      </c>
      <c r="K6950" s="33">
        <v>44118.090277777781</v>
      </c>
      <c r="L6950" s="51">
        <f t="shared" si="910"/>
        <v>1.0416666671517305E-2</v>
      </c>
      <c r="M6950" s="31" t="str">
        <f t="shared" si="911"/>
        <v>TRUE</v>
      </c>
      <c r="N6950" s="31" t="s">
        <v>39</v>
      </c>
      <c r="O6950" s="29" t="s">
        <v>2997</v>
      </c>
      <c r="P6950"/>
      <c r="Q6950"/>
      <c r="R6950"/>
      <c r="S6950"/>
      <c r="T6950"/>
      <c r="U6950"/>
      <c r="V6950"/>
      <c r="W6950"/>
    </row>
    <row r="6951" spans="1:23" ht="27" customHeight="1" thickBot="1" x14ac:dyDescent="0.3">
      <c r="A6951" s="119">
        <v>21742</v>
      </c>
      <c r="B6951" s="191">
        <v>7368</v>
      </c>
      <c r="C6951" s="71" t="s">
        <v>2372</v>
      </c>
      <c r="D6951" s="72">
        <v>44118.100694444445</v>
      </c>
      <c r="E6951" s="70" t="s">
        <v>41</v>
      </c>
      <c r="F6951" s="33">
        <v>44117.777083333334</v>
      </c>
      <c r="G6951" s="51">
        <f t="shared" si="908"/>
        <v>0.32361111111094942</v>
      </c>
      <c r="H6951" s="31" t="str">
        <f t="shared" si="909"/>
        <v>ACCEPTABLE</v>
      </c>
      <c r="J6951" s="33">
        <v>44118.120138888888</v>
      </c>
      <c r="K6951" s="33">
        <v>44118.129166666666</v>
      </c>
      <c r="L6951" s="51">
        <f t="shared" si="910"/>
        <v>9.0277777781011537E-3</v>
      </c>
      <c r="M6951" s="31" t="str">
        <f t="shared" si="911"/>
        <v>TRUE</v>
      </c>
      <c r="N6951" s="31" t="s">
        <v>41</v>
      </c>
      <c r="O6951" s="29" t="s">
        <v>1808</v>
      </c>
      <c r="P6951"/>
      <c r="Q6951"/>
      <c r="R6951"/>
      <c r="S6951"/>
      <c r="T6951"/>
      <c r="U6951"/>
      <c r="V6951"/>
      <c r="W6951"/>
    </row>
    <row r="6952" spans="1:23" ht="27" customHeight="1" thickBot="1" x14ac:dyDescent="0.3">
      <c r="A6952" s="119">
        <v>21742</v>
      </c>
      <c r="B6952" s="191">
        <v>7369</v>
      </c>
      <c r="C6952" s="71" t="s">
        <v>98</v>
      </c>
      <c r="D6952" s="72">
        <v>44118.125</v>
      </c>
      <c r="E6952" s="70" t="s">
        <v>39</v>
      </c>
      <c r="F6952" s="33">
        <v>44117.777083333334</v>
      </c>
      <c r="G6952" s="51">
        <f t="shared" ref="G6952:G7006" si="912">IF(D6952="","",D6952-F6952)</f>
        <v>0.34791666666569654</v>
      </c>
      <c r="H6952" s="31" t="str">
        <f t="shared" ref="H6952:H7006" si="913">IF(D6952-F6952&lt;0,"TOO LATE",IF(G6952="","",IF(OR(DAY(D6952-F6952)&gt;1,AND(HOUR(D6952-F6952)&gt;HOUR("0:59"),(SIGN(D6952-F6952)=1))),"ACCEPTABLE","TOO LATE")))</f>
        <v>ACCEPTABLE</v>
      </c>
      <c r="J6952" s="33">
        <v>44118.161111111112</v>
      </c>
      <c r="K6952" s="33">
        <v>44118.17083333333</v>
      </c>
      <c r="L6952" s="51">
        <f t="shared" ref="L6952:L7006" si="914">IF(OR(K6952="",J6952=""), "Incomplete Data", K6952-J6952)</f>
        <v>9.7222222175332718E-3</v>
      </c>
      <c r="M6952" s="31" t="str">
        <f t="shared" ref="M6952:M7006" si="915">_xlfn.IFS(OR(J6952=0,K6952=0,L6952=""), "Incomplete Data", OR(L6952&gt;$M$5,L6952&lt;-$M$5),"FALSE",  OR(L6952&lt;=$M$5,L6952&gt;-$M$5), "TRUE")</f>
        <v>TRUE</v>
      </c>
      <c r="N6952" s="31" t="s">
        <v>39</v>
      </c>
      <c r="O6952" s="29" t="s">
        <v>44</v>
      </c>
      <c r="P6952"/>
      <c r="Q6952"/>
      <c r="R6952"/>
      <c r="S6952"/>
      <c r="T6952"/>
      <c r="U6952"/>
      <c r="V6952"/>
      <c r="W6952"/>
    </row>
    <row r="6953" spans="1:23" ht="27" customHeight="1" thickBot="1" x14ac:dyDescent="0.3">
      <c r="A6953" s="127">
        <v>21741</v>
      </c>
      <c r="B6953" s="66">
        <v>7370</v>
      </c>
      <c r="C6953" s="67" t="s">
        <v>1663</v>
      </c>
      <c r="D6953" s="68">
        <v>44118.277777777781</v>
      </c>
      <c r="E6953" s="66" t="s">
        <v>41</v>
      </c>
      <c r="F6953" s="33">
        <v>44117.777083333334</v>
      </c>
      <c r="G6953" s="51">
        <f t="shared" si="912"/>
        <v>0.50069444444670808</v>
      </c>
      <c r="H6953" s="31" t="str">
        <f t="shared" si="913"/>
        <v>ACCEPTABLE</v>
      </c>
      <c r="J6953" s="33">
        <v>44118.279166666667</v>
      </c>
      <c r="K6953" s="33">
        <v>44118.286805555559</v>
      </c>
      <c r="L6953" s="51">
        <f t="shared" si="914"/>
        <v>7.6388888919609599E-3</v>
      </c>
      <c r="M6953" s="31" t="str">
        <f t="shared" si="915"/>
        <v>TRUE</v>
      </c>
      <c r="N6953" s="31" t="s">
        <v>41</v>
      </c>
      <c r="O6953" s="29" t="s">
        <v>1679</v>
      </c>
      <c r="P6953"/>
      <c r="Q6953"/>
      <c r="R6953"/>
      <c r="S6953"/>
      <c r="T6953"/>
      <c r="U6953"/>
      <c r="V6953"/>
      <c r="W6953"/>
    </row>
    <row r="6954" spans="1:23" ht="27" customHeight="1" thickBot="1" x14ac:dyDescent="0.3">
      <c r="A6954" s="127">
        <v>21741</v>
      </c>
      <c r="B6954" s="66">
        <v>7371</v>
      </c>
      <c r="C6954" s="67" t="s">
        <v>1997</v>
      </c>
      <c r="D6954" s="68">
        <v>44118.305555555555</v>
      </c>
      <c r="E6954" s="66" t="s">
        <v>39</v>
      </c>
      <c r="F6954" s="33">
        <v>44117.777083333334</v>
      </c>
      <c r="G6954" s="51">
        <f t="shared" si="912"/>
        <v>0.52847222222044365</v>
      </c>
      <c r="H6954" s="31" t="str">
        <f t="shared" si="913"/>
        <v>ACCEPTABLE</v>
      </c>
      <c r="J6954" s="33">
        <v>44118.316666666666</v>
      </c>
      <c r="K6954" s="33">
        <v>44118.32708333333</v>
      </c>
      <c r="L6954" s="51">
        <f t="shared" si="914"/>
        <v>1.0416666664241347E-2</v>
      </c>
      <c r="M6954" s="31" t="str">
        <f t="shared" si="915"/>
        <v>TRUE</v>
      </c>
      <c r="N6954" s="31" t="s">
        <v>39</v>
      </c>
      <c r="O6954" s="29" t="s">
        <v>2998</v>
      </c>
      <c r="P6954"/>
      <c r="Q6954"/>
      <c r="R6954"/>
      <c r="S6954"/>
      <c r="T6954"/>
      <c r="U6954"/>
      <c r="V6954"/>
      <c r="W6954"/>
    </row>
    <row r="6955" spans="1:23" ht="27" customHeight="1" thickBot="1" x14ac:dyDescent="0.3">
      <c r="A6955" s="127">
        <v>21743</v>
      </c>
      <c r="B6955" s="66">
        <v>7372</v>
      </c>
      <c r="C6955" s="67" t="s">
        <v>2372</v>
      </c>
      <c r="D6955" s="68">
        <v>44118.378472222219</v>
      </c>
      <c r="E6955" s="66" t="s">
        <v>41</v>
      </c>
      <c r="F6955" s="33">
        <v>44118.359722222223</v>
      </c>
      <c r="G6955" s="51">
        <f t="shared" si="912"/>
        <v>1.8749999995634425E-2</v>
      </c>
      <c r="H6955" s="31" t="str">
        <f t="shared" si="913"/>
        <v>TOO LATE</v>
      </c>
      <c r="J6955" s="33">
        <v>44118.379166666666</v>
      </c>
      <c r="K6955" s="33">
        <v>44118.38958333333</v>
      </c>
      <c r="L6955" s="51">
        <f t="shared" si="914"/>
        <v>1.0416666664241347E-2</v>
      </c>
      <c r="M6955" s="31" t="str">
        <f t="shared" si="915"/>
        <v>TRUE</v>
      </c>
      <c r="N6955" s="31" t="s">
        <v>41</v>
      </c>
      <c r="O6955" s="29" t="s">
        <v>2999</v>
      </c>
      <c r="P6955"/>
      <c r="Q6955"/>
      <c r="R6955"/>
      <c r="S6955"/>
      <c r="T6955"/>
      <c r="U6955"/>
      <c r="V6955"/>
      <c r="W6955"/>
    </row>
    <row r="6956" spans="1:23" ht="27" customHeight="1" thickBot="1" x14ac:dyDescent="0.3">
      <c r="A6956" s="119">
        <v>21743</v>
      </c>
      <c r="B6956" s="191">
        <v>7373</v>
      </c>
      <c r="C6956" s="71" t="s">
        <v>2372</v>
      </c>
      <c r="D6956" s="72">
        <v>44118.399305555555</v>
      </c>
      <c r="E6956" s="70" t="s">
        <v>39</v>
      </c>
      <c r="F6956" s="33">
        <v>44118.359722222223</v>
      </c>
      <c r="G6956" s="51">
        <f t="shared" si="912"/>
        <v>3.9583333331393078E-2</v>
      </c>
      <c r="H6956" s="31" t="str">
        <f t="shared" si="913"/>
        <v>TOO LATE</v>
      </c>
      <c r="J6956" s="33">
        <v>44118.408333333333</v>
      </c>
      <c r="K6956" s="33">
        <v>44118.417361111111</v>
      </c>
      <c r="L6956" s="51">
        <f t="shared" si="914"/>
        <v>9.0277777781011537E-3</v>
      </c>
      <c r="M6956" s="31" t="str">
        <f t="shared" si="915"/>
        <v>TRUE</v>
      </c>
      <c r="N6956" s="31" t="s">
        <v>39</v>
      </c>
      <c r="O6956" s="29" t="s">
        <v>2999</v>
      </c>
      <c r="P6956"/>
      <c r="Q6956"/>
      <c r="R6956"/>
      <c r="S6956"/>
      <c r="T6956"/>
      <c r="U6956"/>
      <c r="V6956"/>
      <c r="W6956"/>
    </row>
    <row r="6957" spans="1:23" ht="27" customHeight="1" thickBot="1" x14ac:dyDescent="0.3">
      <c r="A6957" s="119">
        <v>21742</v>
      </c>
      <c r="B6957" s="191">
        <v>7374</v>
      </c>
      <c r="C6957" s="71" t="s">
        <v>43</v>
      </c>
      <c r="D6957" s="72">
        <v>44118.423611111109</v>
      </c>
      <c r="E6957" s="70" t="s">
        <v>41</v>
      </c>
      <c r="F6957" s="33">
        <v>44118.359722222223</v>
      </c>
      <c r="G6957" s="51">
        <f t="shared" si="912"/>
        <v>6.3888888886140194E-2</v>
      </c>
      <c r="H6957" s="31" t="str">
        <f t="shared" si="913"/>
        <v>ACCEPTABLE</v>
      </c>
      <c r="J6957" s="33">
        <v>44118.441666666666</v>
      </c>
      <c r="K6957" s="33">
        <v>44118.450694444444</v>
      </c>
      <c r="L6957" s="51">
        <f t="shared" si="914"/>
        <v>9.0277777781011537E-3</v>
      </c>
      <c r="M6957" s="31" t="str">
        <f t="shared" si="915"/>
        <v>TRUE</v>
      </c>
      <c r="N6957" s="31" t="s">
        <v>41</v>
      </c>
      <c r="O6957" s="29" t="s">
        <v>118</v>
      </c>
      <c r="P6957"/>
      <c r="Q6957"/>
      <c r="R6957"/>
      <c r="S6957"/>
      <c r="T6957"/>
      <c r="U6957"/>
      <c r="V6957"/>
      <c r="W6957"/>
    </row>
    <row r="6958" spans="1:23" ht="27" customHeight="1" thickBot="1" x14ac:dyDescent="0.3">
      <c r="A6958" s="119">
        <v>21742</v>
      </c>
      <c r="B6958" s="191">
        <v>7375</v>
      </c>
      <c r="C6958" s="71" t="s">
        <v>2719</v>
      </c>
      <c r="D6958" s="72">
        <v>44118.451388888891</v>
      </c>
      <c r="E6958" s="70" t="s">
        <v>39</v>
      </c>
      <c r="F6958" s="33">
        <v>44118.359722222223</v>
      </c>
      <c r="G6958" s="51">
        <f t="shared" si="912"/>
        <v>9.1666666667151731E-2</v>
      </c>
      <c r="H6958" s="31" t="str">
        <f t="shared" si="913"/>
        <v>ACCEPTABLE</v>
      </c>
      <c r="J6958" s="33">
        <v>44118.461111111108</v>
      </c>
      <c r="K6958" s="33">
        <v>44118.476388888892</v>
      </c>
      <c r="L6958" s="51">
        <f t="shared" si="914"/>
        <v>1.527777778392192E-2</v>
      </c>
      <c r="M6958" s="31" t="str">
        <f t="shared" si="915"/>
        <v>TRUE</v>
      </c>
      <c r="N6958" s="31" t="s">
        <v>39</v>
      </c>
      <c r="O6958" s="29" t="s">
        <v>3000</v>
      </c>
      <c r="P6958"/>
      <c r="Q6958"/>
      <c r="R6958"/>
      <c r="S6958"/>
      <c r="T6958"/>
      <c r="U6958"/>
      <c r="V6958"/>
      <c r="W6958"/>
    </row>
    <row r="6959" spans="1:23" ht="27" customHeight="1" thickBot="1" x14ac:dyDescent="0.3">
      <c r="A6959" s="127">
        <v>21744</v>
      </c>
      <c r="B6959" s="66">
        <v>7376</v>
      </c>
      <c r="C6959" s="67" t="s">
        <v>2314</v>
      </c>
      <c r="D6959" s="68">
        <v>44118.652777777781</v>
      </c>
      <c r="E6959" s="66" t="s">
        <v>41</v>
      </c>
      <c r="F6959" s="33">
        <v>44118.611111111109</v>
      </c>
      <c r="G6959" s="51">
        <f t="shared" si="912"/>
        <v>4.1666666671517305E-2</v>
      </c>
      <c r="H6959" s="31" t="str">
        <f t="shared" si="913"/>
        <v>ACCEPTABLE</v>
      </c>
      <c r="J6959" s="33">
        <v>44118.651388888888</v>
      </c>
      <c r="K6959" s="33">
        <v>44118.663194444445</v>
      </c>
      <c r="L6959" s="51">
        <f t="shared" si="914"/>
        <v>1.1805555557657499E-2</v>
      </c>
      <c r="M6959" s="31" t="str">
        <f t="shared" si="915"/>
        <v>TRUE</v>
      </c>
      <c r="N6959" s="31" t="s">
        <v>41</v>
      </c>
      <c r="O6959" s="29" t="s">
        <v>3001</v>
      </c>
      <c r="P6959"/>
      <c r="Q6959"/>
      <c r="R6959"/>
      <c r="S6959"/>
      <c r="T6959"/>
      <c r="U6959"/>
      <c r="V6959"/>
      <c r="W6959"/>
    </row>
    <row r="6960" spans="1:23" ht="27" customHeight="1" thickBot="1" x14ac:dyDescent="0.3">
      <c r="A6960" s="127">
        <v>21744</v>
      </c>
      <c r="B6960" s="66">
        <v>7377</v>
      </c>
      <c r="C6960" s="67" t="s">
        <v>98</v>
      </c>
      <c r="D6960" s="68">
        <v>44118.6875</v>
      </c>
      <c r="E6960" s="66" t="s">
        <v>39</v>
      </c>
      <c r="F6960" s="33">
        <v>44118.611111111109</v>
      </c>
      <c r="G6960" s="51">
        <f t="shared" si="912"/>
        <v>7.6388888890505768E-2</v>
      </c>
      <c r="H6960" s="31" t="str">
        <f t="shared" si="913"/>
        <v>ACCEPTABLE</v>
      </c>
      <c r="J6960" s="33">
        <v>44118.685416666667</v>
      </c>
      <c r="K6960" s="33">
        <v>44118.694444444445</v>
      </c>
      <c r="L6960" s="51">
        <f t="shared" si="914"/>
        <v>9.0277777781011537E-3</v>
      </c>
      <c r="M6960" s="31" t="str">
        <f t="shared" si="915"/>
        <v>TRUE</v>
      </c>
      <c r="N6960" s="31" t="s">
        <v>39</v>
      </c>
      <c r="O6960" s="29" t="s">
        <v>44</v>
      </c>
      <c r="P6960"/>
      <c r="Q6960"/>
      <c r="R6960"/>
      <c r="S6960"/>
      <c r="T6960"/>
      <c r="U6960"/>
      <c r="V6960"/>
      <c r="W6960"/>
    </row>
    <row r="6961" spans="1:23" ht="27" customHeight="1" thickBot="1" x14ac:dyDescent="0.3">
      <c r="A6961" s="127">
        <v>21744</v>
      </c>
      <c r="B6961" s="66">
        <v>7378</v>
      </c>
      <c r="C6961" s="67" t="s">
        <v>98</v>
      </c>
      <c r="D6961" s="68">
        <v>44119.277777777781</v>
      </c>
      <c r="E6961" s="66" t="s">
        <v>41</v>
      </c>
      <c r="F6961" s="33">
        <v>44119.259027777778</v>
      </c>
      <c r="G6961" s="51">
        <f t="shared" si="912"/>
        <v>1.8750000002910383E-2</v>
      </c>
      <c r="H6961" s="31" t="str">
        <f t="shared" si="913"/>
        <v>TOO LATE</v>
      </c>
      <c r="J6961" s="33">
        <v>44119.274305555555</v>
      </c>
      <c r="K6961" s="33">
        <v>44119.282638888886</v>
      </c>
      <c r="L6961" s="51">
        <f t="shared" si="914"/>
        <v>8.333333331393078E-3</v>
      </c>
      <c r="M6961" s="31" t="str">
        <f t="shared" si="915"/>
        <v>TRUE</v>
      </c>
      <c r="N6961" s="31" t="s">
        <v>41</v>
      </c>
      <c r="O6961" s="29" t="s">
        <v>54</v>
      </c>
      <c r="P6961"/>
      <c r="Q6961"/>
      <c r="R6961"/>
      <c r="S6961"/>
      <c r="T6961"/>
      <c r="U6961"/>
      <c r="V6961"/>
      <c r="W6961"/>
    </row>
    <row r="6962" spans="1:23" ht="27" customHeight="1" thickBot="1" x14ac:dyDescent="0.3">
      <c r="A6962" s="127">
        <v>21744</v>
      </c>
      <c r="B6962" s="66">
        <v>7379</v>
      </c>
      <c r="C6962" s="67" t="s">
        <v>2314</v>
      </c>
      <c r="D6962" s="68">
        <v>44119.305555555555</v>
      </c>
      <c r="E6962" s="66" t="s">
        <v>39</v>
      </c>
      <c r="F6962" s="33">
        <v>44119.259027777778</v>
      </c>
      <c r="G6962" s="51">
        <f t="shared" si="912"/>
        <v>4.6527777776645962E-2</v>
      </c>
      <c r="H6962" s="31" t="str">
        <f t="shared" si="913"/>
        <v>ACCEPTABLE</v>
      </c>
      <c r="J6962" s="33">
        <v>44119.303472222222</v>
      </c>
      <c r="K6962" s="33">
        <v>44119.3125</v>
      </c>
      <c r="L6962" s="51">
        <f t="shared" si="914"/>
        <v>9.0277777781011537E-3</v>
      </c>
      <c r="M6962" s="31" t="str">
        <f t="shared" si="915"/>
        <v>TRUE</v>
      </c>
      <c r="N6962" s="31" t="s">
        <v>39</v>
      </c>
      <c r="O6962" s="29" t="s">
        <v>3002</v>
      </c>
      <c r="P6962"/>
      <c r="Q6962"/>
      <c r="R6962"/>
      <c r="S6962"/>
      <c r="T6962"/>
      <c r="U6962"/>
      <c r="V6962"/>
      <c r="W6962"/>
    </row>
    <row r="6963" spans="1:23" ht="27" customHeight="1" thickBot="1" x14ac:dyDescent="0.3">
      <c r="A6963" s="127">
        <v>21745</v>
      </c>
      <c r="B6963" s="66">
        <v>7380</v>
      </c>
      <c r="C6963" s="67" t="s">
        <v>2314</v>
      </c>
      <c r="D6963" s="68">
        <v>44119.697916666664</v>
      </c>
      <c r="E6963" s="66" t="s">
        <v>41</v>
      </c>
      <c r="F6963" s="33">
        <v>44119.668749999997</v>
      </c>
      <c r="G6963" s="51">
        <f t="shared" si="912"/>
        <v>2.9166666667151731E-2</v>
      </c>
      <c r="H6963" s="31" t="str">
        <f t="shared" si="913"/>
        <v>TOO LATE</v>
      </c>
      <c r="J6963" s="33">
        <v>44119.708333333336</v>
      </c>
      <c r="K6963" s="33">
        <v>44119.718055555553</v>
      </c>
      <c r="L6963" s="51">
        <f t="shared" si="914"/>
        <v>9.7222222175332718E-3</v>
      </c>
      <c r="M6963" s="31" t="str">
        <f t="shared" si="915"/>
        <v>TRUE</v>
      </c>
      <c r="N6963" s="31" t="s">
        <v>41</v>
      </c>
      <c r="O6963" s="29" t="s">
        <v>3003</v>
      </c>
      <c r="P6963"/>
      <c r="Q6963"/>
      <c r="R6963"/>
      <c r="S6963"/>
      <c r="T6963"/>
      <c r="U6963"/>
      <c r="V6963"/>
      <c r="W6963"/>
    </row>
    <row r="6964" spans="1:23" ht="27" customHeight="1" thickBot="1" x14ac:dyDescent="0.3">
      <c r="A6964" s="127">
        <v>21745</v>
      </c>
      <c r="B6964" s="66">
        <v>7381</v>
      </c>
      <c r="C6964" s="67" t="s">
        <v>2372</v>
      </c>
      <c r="D6964" s="68">
        <v>44119.722222222219</v>
      </c>
      <c r="E6964" s="66" t="s">
        <v>39</v>
      </c>
      <c r="F6964" s="33">
        <v>44119.668749999997</v>
      </c>
      <c r="G6964" s="51">
        <f t="shared" si="912"/>
        <v>5.3472222221898846E-2</v>
      </c>
      <c r="H6964" s="31" t="str">
        <f t="shared" si="913"/>
        <v>ACCEPTABLE</v>
      </c>
      <c r="J6964" s="33">
        <v>44119.730555555558</v>
      </c>
      <c r="K6964" s="33">
        <v>44119.740972222222</v>
      </c>
      <c r="L6964" s="51">
        <f t="shared" si="914"/>
        <v>1.0416666664241347E-2</v>
      </c>
      <c r="M6964" s="31" t="str">
        <f t="shared" si="915"/>
        <v>TRUE</v>
      </c>
      <c r="N6964" s="31" t="s">
        <v>39</v>
      </c>
      <c r="O6964" s="29" t="s">
        <v>3003</v>
      </c>
      <c r="P6964"/>
      <c r="Q6964"/>
      <c r="R6964"/>
      <c r="S6964"/>
      <c r="T6964"/>
      <c r="U6964"/>
      <c r="V6964"/>
      <c r="W6964"/>
    </row>
    <row r="6965" spans="1:23" ht="27" customHeight="1" thickBot="1" x14ac:dyDescent="0.3">
      <c r="A6965" s="119">
        <v>21746</v>
      </c>
      <c r="B6965" s="191">
        <v>7382</v>
      </c>
      <c r="C6965" s="71" t="s">
        <v>1997</v>
      </c>
      <c r="D6965" s="72">
        <v>44120.506944444445</v>
      </c>
      <c r="E6965" s="70" t="s">
        <v>41</v>
      </c>
      <c r="F6965" s="33">
        <v>44120.239583333336</v>
      </c>
      <c r="G6965" s="51">
        <f t="shared" si="912"/>
        <v>0.26736111110949423</v>
      </c>
      <c r="H6965" s="31" t="str">
        <f t="shared" si="913"/>
        <v>ACCEPTABLE</v>
      </c>
      <c r="J6965" s="33">
        <v>44120.500694444447</v>
      </c>
      <c r="K6965" s="33">
        <v>44120.511805555558</v>
      </c>
      <c r="L6965" s="51">
        <f t="shared" si="914"/>
        <v>1.1111111110949423E-2</v>
      </c>
      <c r="M6965" s="31" t="str">
        <f t="shared" si="915"/>
        <v>TRUE</v>
      </c>
      <c r="N6965" s="31" t="s">
        <v>41</v>
      </c>
      <c r="O6965" s="29" t="s">
        <v>2968</v>
      </c>
      <c r="P6965"/>
      <c r="Q6965"/>
      <c r="R6965"/>
      <c r="S6965"/>
      <c r="T6965"/>
      <c r="U6965"/>
      <c r="V6965"/>
      <c r="W6965"/>
    </row>
    <row r="6966" spans="1:23" ht="27" customHeight="1" thickBot="1" x14ac:dyDescent="0.3">
      <c r="A6966" s="119">
        <v>21746</v>
      </c>
      <c r="B6966" s="191">
        <v>7383</v>
      </c>
      <c r="C6966" s="71" t="s">
        <v>68</v>
      </c>
      <c r="D6966" s="72">
        <v>44120.541666666664</v>
      </c>
      <c r="E6966" s="70" t="s">
        <v>39</v>
      </c>
      <c r="F6966" s="33">
        <v>44120.239583333336</v>
      </c>
      <c r="G6966" s="51">
        <f t="shared" si="912"/>
        <v>0.30208333332848269</v>
      </c>
      <c r="H6966" s="31" t="str">
        <f t="shared" si="913"/>
        <v>ACCEPTABLE</v>
      </c>
      <c r="J6966" s="33">
        <v>44120.540277777778</v>
      </c>
      <c r="K6966" s="33">
        <v>44120.547222222223</v>
      </c>
      <c r="L6966" s="51">
        <f t="shared" si="914"/>
        <v>6.9444444452528842E-3</v>
      </c>
      <c r="M6966" s="31" t="str">
        <f t="shared" si="915"/>
        <v>TRUE</v>
      </c>
      <c r="N6966" s="31" t="s">
        <v>39</v>
      </c>
      <c r="O6966" s="29" t="s">
        <v>1462</v>
      </c>
      <c r="P6966"/>
      <c r="Q6966"/>
      <c r="R6966"/>
      <c r="S6966"/>
      <c r="T6966"/>
      <c r="U6966"/>
      <c r="V6966"/>
      <c r="W6966"/>
    </row>
    <row r="6967" spans="1:23" ht="27" customHeight="1" thickBot="1" x14ac:dyDescent="0.3">
      <c r="A6967" s="119">
        <v>21747</v>
      </c>
      <c r="B6967" s="191">
        <v>7384</v>
      </c>
      <c r="C6967" s="71" t="s">
        <v>2719</v>
      </c>
      <c r="D6967" s="72">
        <v>44121.131944444445</v>
      </c>
      <c r="E6967" s="70" t="s">
        <v>41</v>
      </c>
      <c r="F6967" s="33">
        <v>44120.669444444444</v>
      </c>
      <c r="G6967" s="51">
        <f t="shared" si="912"/>
        <v>0.46250000000145519</v>
      </c>
      <c r="H6967" s="31" t="str">
        <f t="shared" si="913"/>
        <v>ACCEPTABLE</v>
      </c>
      <c r="J6967" s="33">
        <v>44121.136805555558</v>
      </c>
      <c r="K6967" s="33">
        <v>44121.147222222222</v>
      </c>
      <c r="L6967" s="51">
        <f t="shared" si="914"/>
        <v>1.0416666664241347E-2</v>
      </c>
      <c r="M6967" s="31" t="str">
        <f t="shared" si="915"/>
        <v>TRUE</v>
      </c>
      <c r="N6967" s="31" t="s">
        <v>41</v>
      </c>
      <c r="O6967" s="29" t="s">
        <v>3004</v>
      </c>
      <c r="P6967"/>
      <c r="Q6967"/>
      <c r="R6967"/>
      <c r="S6967"/>
      <c r="T6967"/>
      <c r="U6967"/>
      <c r="V6967"/>
      <c r="W6967"/>
    </row>
    <row r="6968" spans="1:23" ht="27" customHeight="1" thickBot="1" x14ac:dyDescent="0.3">
      <c r="A6968" s="119">
        <v>21747</v>
      </c>
      <c r="B6968" s="191">
        <v>7385</v>
      </c>
      <c r="C6968" s="71" t="s">
        <v>2314</v>
      </c>
      <c r="D6968" s="72">
        <v>44121.15625</v>
      </c>
      <c r="E6968" s="70" t="s">
        <v>39</v>
      </c>
      <c r="F6968" s="33">
        <v>44120.669444444444</v>
      </c>
      <c r="G6968" s="51">
        <f t="shared" si="912"/>
        <v>0.48680555555620231</v>
      </c>
      <c r="H6968" s="31" t="str">
        <f t="shared" si="913"/>
        <v>ACCEPTABLE</v>
      </c>
      <c r="J6968" s="33">
        <v>44121.160416666666</v>
      </c>
      <c r="K6968" s="33">
        <v>44121.172222222223</v>
      </c>
      <c r="L6968" s="51">
        <f t="shared" si="914"/>
        <v>1.1805555557657499E-2</v>
      </c>
      <c r="M6968" s="31" t="str">
        <f t="shared" si="915"/>
        <v>TRUE</v>
      </c>
      <c r="N6968" s="31" t="s">
        <v>39</v>
      </c>
      <c r="O6968" s="29" t="s">
        <v>3005</v>
      </c>
      <c r="P6968"/>
      <c r="Q6968"/>
      <c r="R6968"/>
      <c r="S6968"/>
      <c r="T6968"/>
      <c r="U6968"/>
      <c r="V6968"/>
      <c r="W6968"/>
    </row>
    <row r="6969" spans="1:23" ht="27" customHeight="1" thickBot="1" x14ac:dyDescent="0.3">
      <c r="A6969" s="127">
        <v>21746</v>
      </c>
      <c r="B6969" s="66">
        <v>7386</v>
      </c>
      <c r="C6969" s="67" t="s">
        <v>51</v>
      </c>
      <c r="D6969" s="68">
        <v>44122.364583333336</v>
      </c>
      <c r="E6969" s="66" t="s">
        <v>41</v>
      </c>
      <c r="F6969" s="33">
        <v>44122.268055555556</v>
      </c>
      <c r="G6969" s="51">
        <f t="shared" si="912"/>
        <v>9.6527777779556345E-2</v>
      </c>
      <c r="H6969" s="31" t="str">
        <f t="shared" si="913"/>
        <v>ACCEPTABLE</v>
      </c>
      <c r="J6969" s="33">
        <v>44122.379166666666</v>
      </c>
      <c r="K6969" s="33">
        <v>44122.388194444444</v>
      </c>
      <c r="L6969" s="51">
        <f t="shared" si="914"/>
        <v>9.0277777781011537E-3</v>
      </c>
      <c r="M6969" s="31" t="str">
        <f t="shared" si="915"/>
        <v>TRUE</v>
      </c>
      <c r="N6969" s="31" t="s">
        <v>41</v>
      </c>
      <c r="O6969" s="29" t="s">
        <v>3006</v>
      </c>
      <c r="P6969"/>
      <c r="Q6969"/>
      <c r="R6969"/>
      <c r="S6969"/>
      <c r="T6969"/>
      <c r="U6969"/>
      <c r="V6969"/>
      <c r="W6969"/>
    </row>
    <row r="6970" spans="1:23" ht="27" customHeight="1" thickBot="1" x14ac:dyDescent="0.3">
      <c r="A6970" s="127">
        <v>21746</v>
      </c>
      <c r="B6970" s="66">
        <v>7387</v>
      </c>
      <c r="C6970" s="67" t="s">
        <v>1997</v>
      </c>
      <c r="D6970" s="68">
        <v>44122.388888888891</v>
      </c>
      <c r="E6970" s="66" t="s">
        <v>39</v>
      </c>
      <c r="F6970" s="33">
        <v>44122.268055555556</v>
      </c>
      <c r="G6970" s="51">
        <f t="shared" si="912"/>
        <v>0.12083333333430346</v>
      </c>
      <c r="H6970" s="31" t="str">
        <f t="shared" si="913"/>
        <v>ACCEPTABLE</v>
      </c>
      <c r="J6970" s="33">
        <v>44122.40347222222</v>
      </c>
      <c r="K6970" s="33">
        <v>44122.415972222225</v>
      </c>
      <c r="L6970" s="51">
        <f t="shared" si="914"/>
        <v>1.2500000004365575E-2</v>
      </c>
      <c r="M6970" s="31" t="str">
        <f t="shared" si="915"/>
        <v>TRUE</v>
      </c>
      <c r="N6970" s="31" t="s">
        <v>39</v>
      </c>
      <c r="O6970" s="29" t="s">
        <v>3007</v>
      </c>
      <c r="P6970"/>
      <c r="Q6970"/>
      <c r="R6970"/>
      <c r="S6970"/>
      <c r="T6970"/>
      <c r="U6970"/>
      <c r="V6970"/>
      <c r="W6970"/>
    </row>
    <row r="6971" spans="1:23" ht="27" customHeight="1" thickBot="1" x14ac:dyDescent="0.3">
      <c r="A6971" s="119">
        <v>21748</v>
      </c>
      <c r="B6971" s="191">
        <v>7388</v>
      </c>
      <c r="C6971" s="71" t="s">
        <v>2314</v>
      </c>
      <c r="D6971" s="72">
        <v>44122.4375</v>
      </c>
      <c r="E6971" s="70" t="s">
        <v>41</v>
      </c>
      <c r="F6971" s="33">
        <v>44122.268055555556</v>
      </c>
      <c r="G6971" s="51">
        <f t="shared" si="912"/>
        <v>0.16944444444379769</v>
      </c>
      <c r="H6971" s="31" t="str">
        <f t="shared" si="913"/>
        <v>ACCEPTABLE</v>
      </c>
      <c r="J6971" s="33">
        <v>44122.455555555556</v>
      </c>
      <c r="K6971" s="33">
        <v>44122.465277777781</v>
      </c>
      <c r="L6971" s="51">
        <f t="shared" si="914"/>
        <v>9.7222222248092294E-3</v>
      </c>
      <c r="M6971" s="31" t="str">
        <f t="shared" si="915"/>
        <v>TRUE</v>
      </c>
      <c r="N6971" s="31" t="s">
        <v>41</v>
      </c>
      <c r="O6971" s="29" t="s">
        <v>120</v>
      </c>
      <c r="P6971"/>
      <c r="Q6971"/>
      <c r="R6971"/>
      <c r="S6971"/>
      <c r="T6971"/>
      <c r="U6971"/>
      <c r="V6971"/>
      <c r="W6971"/>
    </row>
    <row r="6972" spans="1:23" ht="27" customHeight="1" thickBot="1" x14ac:dyDescent="0.3">
      <c r="A6972" s="119">
        <v>21748</v>
      </c>
      <c r="B6972" s="191">
        <v>7389</v>
      </c>
      <c r="C6972" s="71" t="s">
        <v>2314</v>
      </c>
      <c r="D6972" s="72">
        <v>44122.454861111109</v>
      </c>
      <c r="E6972" s="70" t="s">
        <v>39</v>
      </c>
      <c r="F6972" s="33">
        <v>44122.268055555556</v>
      </c>
      <c r="G6972" s="51">
        <f t="shared" si="912"/>
        <v>0.18680555555329192</v>
      </c>
      <c r="H6972" s="31" t="str">
        <f t="shared" si="913"/>
        <v>ACCEPTABLE</v>
      </c>
      <c r="J6972" s="33">
        <v>44122.498611111114</v>
      </c>
      <c r="K6972" s="33">
        <v>44122.507638888892</v>
      </c>
      <c r="L6972" s="51">
        <f t="shared" si="914"/>
        <v>9.0277777781011537E-3</v>
      </c>
      <c r="M6972" s="31" t="str">
        <f t="shared" si="915"/>
        <v>TRUE</v>
      </c>
      <c r="N6972" s="31" t="s">
        <v>39</v>
      </c>
      <c r="O6972" s="29" t="s">
        <v>121</v>
      </c>
      <c r="P6972"/>
      <c r="Q6972"/>
      <c r="R6972"/>
      <c r="S6972"/>
      <c r="T6972"/>
      <c r="U6972"/>
      <c r="V6972"/>
      <c r="W6972"/>
    </row>
    <row r="6973" spans="1:23" ht="27" customHeight="1" thickBot="1" x14ac:dyDescent="0.3">
      <c r="A6973" s="119">
        <v>21749</v>
      </c>
      <c r="B6973" s="70">
        <v>7390</v>
      </c>
      <c r="C6973" s="71" t="s">
        <v>2314</v>
      </c>
      <c r="D6973" s="72">
        <v>44122.791666666664</v>
      </c>
      <c r="E6973" s="70" t="s">
        <v>41</v>
      </c>
      <c r="F6973" s="33">
        <v>44122.722916666666</v>
      </c>
      <c r="G6973" s="51">
        <f t="shared" si="912"/>
        <v>6.8749999998544808E-2</v>
      </c>
      <c r="H6973" s="31" t="str">
        <f t="shared" si="913"/>
        <v>ACCEPTABLE</v>
      </c>
      <c r="J6973" s="33">
        <v>44122.820138888892</v>
      </c>
      <c r="K6973" s="33">
        <v>44122.831250000003</v>
      </c>
      <c r="L6973" s="51">
        <f t="shared" si="914"/>
        <v>1.1111111110949423E-2</v>
      </c>
      <c r="M6973" s="31" t="str">
        <f t="shared" si="915"/>
        <v>TRUE</v>
      </c>
      <c r="N6973" s="31" t="s">
        <v>41</v>
      </c>
      <c r="O6973" s="29" t="s">
        <v>3008</v>
      </c>
      <c r="P6973"/>
      <c r="Q6973"/>
      <c r="R6973"/>
      <c r="S6973"/>
      <c r="T6973"/>
      <c r="U6973"/>
      <c r="V6973"/>
      <c r="W6973"/>
    </row>
    <row r="6974" spans="1:23" ht="27" customHeight="1" thickBot="1" x14ac:dyDescent="0.3">
      <c r="A6974" s="119">
        <v>21749</v>
      </c>
      <c r="B6974" s="191">
        <v>7391</v>
      </c>
      <c r="C6974" s="71" t="s">
        <v>43</v>
      </c>
      <c r="D6974" s="72">
        <v>44122.819444444445</v>
      </c>
      <c r="E6974" s="70" t="s">
        <v>39</v>
      </c>
      <c r="F6974" s="33">
        <v>44122.722916666666</v>
      </c>
      <c r="G6974" s="51">
        <f t="shared" si="912"/>
        <v>9.6527777779556345E-2</v>
      </c>
      <c r="H6974" s="31" t="str">
        <f t="shared" si="913"/>
        <v>ACCEPTABLE</v>
      </c>
      <c r="J6974" s="33">
        <v>44122.861111111109</v>
      </c>
      <c r="K6974" s="33">
        <v>44122.870138888888</v>
      </c>
      <c r="L6974" s="51">
        <f t="shared" si="914"/>
        <v>9.0277777781011537E-3</v>
      </c>
      <c r="M6974" s="31" t="str">
        <f t="shared" si="915"/>
        <v>TRUE</v>
      </c>
      <c r="N6974" s="31" t="s">
        <v>39</v>
      </c>
      <c r="O6974" s="29" t="s">
        <v>44</v>
      </c>
      <c r="P6974"/>
      <c r="Q6974"/>
      <c r="R6974"/>
      <c r="S6974"/>
      <c r="T6974"/>
      <c r="U6974"/>
      <c r="V6974"/>
      <c r="W6974"/>
    </row>
    <row r="6975" spans="1:23" ht="27" customHeight="1" thickBot="1" x14ac:dyDescent="0.3">
      <c r="A6975" s="119">
        <v>21749</v>
      </c>
      <c r="B6975" s="191">
        <v>7392</v>
      </c>
      <c r="C6975" s="71" t="s">
        <v>43</v>
      </c>
      <c r="D6975" s="72">
        <v>44123.486111111109</v>
      </c>
      <c r="E6975" s="70" t="s">
        <v>41</v>
      </c>
      <c r="F6975" s="33">
        <v>44123.336111111108</v>
      </c>
      <c r="G6975" s="51">
        <f t="shared" si="912"/>
        <v>0.15000000000145519</v>
      </c>
      <c r="H6975" s="31" t="str">
        <f t="shared" si="913"/>
        <v>ACCEPTABLE</v>
      </c>
      <c r="J6975" s="33">
        <v>44123.51458333333</v>
      </c>
      <c r="K6975" s="33">
        <v>44123.525000000001</v>
      </c>
      <c r="L6975" s="51">
        <f t="shared" si="914"/>
        <v>1.0416666671517305E-2</v>
      </c>
      <c r="M6975" s="31" t="str">
        <f t="shared" si="915"/>
        <v>TRUE</v>
      </c>
      <c r="N6975" s="31" t="s">
        <v>41</v>
      </c>
      <c r="O6975" s="29" t="s">
        <v>44</v>
      </c>
      <c r="P6975"/>
      <c r="Q6975"/>
      <c r="R6975"/>
      <c r="S6975"/>
      <c r="T6975"/>
      <c r="U6975"/>
      <c r="V6975"/>
      <c r="W6975"/>
    </row>
    <row r="6976" spans="1:23" ht="27" customHeight="1" thickBot="1" x14ac:dyDescent="0.3">
      <c r="A6976" s="119">
        <v>21749</v>
      </c>
      <c r="B6976" s="191">
        <v>7393</v>
      </c>
      <c r="C6976" s="71" t="s">
        <v>2314</v>
      </c>
      <c r="D6976" s="72">
        <v>44123.513888888891</v>
      </c>
      <c r="E6976" s="70" t="s">
        <v>39</v>
      </c>
      <c r="F6976" s="33">
        <v>44123.336111111108</v>
      </c>
      <c r="G6976" s="51">
        <f t="shared" si="912"/>
        <v>0.17777777778246673</v>
      </c>
      <c r="H6976" s="31" t="str">
        <f t="shared" si="913"/>
        <v>ACCEPTABLE</v>
      </c>
      <c r="J6976" s="33">
        <v>44123.53125</v>
      </c>
      <c r="K6976" s="33">
        <v>44123.540277777778</v>
      </c>
      <c r="L6976" s="51">
        <f t="shared" si="914"/>
        <v>9.0277777781011537E-3</v>
      </c>
      <c r="M6976" s="31" t="str">
        <f t="shared" si="915"/>
        <v>TRUE</v>
      </c>
      <c r="N6976" s="31" t="s">
        <v>39</v>
      </c>
      <c r="O6976" s="29" t="s">
        <v>3009</v>
      </c>
      <c r="P6976"/>
      <c r="Q6976"/>
      <c r="R6976"/>
      <c r="S6976"/>
      <c r="T6976"/>
      <c r="U6976"/>
      <c r="V6976"/>
      <c r="W6976"/>
    </row>
    <row r="6977" spans="1:23" ht="27" customHeight="1" thickBot="1" x14ac:dyDescent="0.3">
      <c r="A6977" s="119">
        <v>21750</v>
      </c>
      <c r="B6977" s="191">
        <v>7394</v>
      </c>
      <c r="C6977" s="71" t="s">
        <v>43</v>
      </c>
      <c r="D6977" s="72">
        <v>44123.559027777781</v>
      </c>
      <c r="E6977" s="70" t="s">
        <v>41</v>
      </c>
      <c r="F6977" s="33">
        <v>44123.336111111108</v>
      </c>
      <c r="G6977" s="51">
        <f t="shared" si="912"/>
        <v>0.2229166666729725</v>
      </c>
      <c r="H6977" s="31" t="str">
        <f t="shared" si="913"/>
        <v>ACCEPTABLE</v>
      </c>
      <c r="J6977" s="33">
        <v>44123.561805555553</v>
      </c>
      <c r="K6977" s="33">
        <v>44123.571527777778</v>
      </c>
      <c r="L6977" s="51">
        <f t="shared" si="914"/>
        <v>9.7222222248092294E-3</v>
      </c>
      <c r="M6977" s="31" t="str">
        <f t="shared" si="915"/>
        <v>TRUE</v>
      </c>
      <c r="N6977" s="31" t="s">
        <v>41</v>
      </c>
      <c r="O6977" s="29" t="s">
        <v>791</v>
      </c>
      <c r="P6977"/>
      <c r="Q6977"/>
      <c r="R6977"/>
      <c r="S6977"/>
      <c r="T6977"/>
      <c r="U6977"/>
      <c r="V6977"/>
      <c r="W6977"/>
    </row>
    <row r="6978" spans="1:23" ht="27" customHeight="1" thickBot="1" x14ac:dyDescent="0.3">
      <c r="A6978" s="119">
        <v>21750</v>
      </c>
      <c r="B6978" s="191">
        <v>7395</v>
      </c>
      <c r="C6978" s="71" t="s">
        <v>2314</v>
      </c>
      <c r="D6978" s="72">
        <v>44123.583333333336</v>
      </c>
      <c r="E6978" s="70" t="s">
        <v>39</v>
      </c>
      <c r="F6978" s="33">
        <v>44123.336111111108</v>
      </c>
      <c r="G6978" s="51">
        <f t="shared" si="912"/>
        <v>0.24722222222771961</v>
      </c>
      <c r="H6978" s="31" t="str">
        <f t="shared" si="913"/>
        <v>ACCEPTABLE</v>
      </c>
      <c r="J6978" s="33">
        <v>44123.597916666666</v>
      </c>
      <c r="K6978" s="33">
        <v>44123.606944444444</v>
      </c>
      <c r="L6978" s="51">
        <f t="shared" si="914"/>
        <v>9.0277777781011537E-3</v>
      </c>
      <c r="M6978" s="31" t="str">
        <f t="shared" si="915"/>
        <v>TRUE</v>
      </c>
      <c r="N6978" s="31" t="s">
        <v>39</v>
      </c>
      <c r="O6978" s="29" t="s">
        <v>44</v>
      </c>
      <c r="P6978"/>
      <c r="Q6978"/>
      <c r="R6978"/>
      <c r="S6978"/>
      <c r="T6978"/>
      <c r="U6978"/>
      <c r="V6978"/>
      <c r="W6978"/>
    </row>
    <row r="6979" spans="1:23" ht="27" customHeight="1" thickBot="1" x14ac:dyDescent="0.3">
      <c r="A6979" s="119">
        <v>21750</v>
      </c>
      <c r="B6979" s="191">
        <v>7396</v>
      </c>
      <c r="C6979" s="71" t="s">
        <v>98</v>
      </c>
      <c r="D6979" s="72">
        <v>44124.25</v>
      </c>
      <c r="E6979" s="70" t="s">
        <v>39</v>
      </c>
      <c r="F6979" s="33">
        <v>44123.716666666667</v>
      </c>
      <c r="G6979" s="51">
        <f t="shared" si="912"/>
        <v>0.53333333333284827</v>
      </c>
      <c r="H6979" s="31" t="str">
        <f t="shared" si="913"/>
        <v>ACCEPTABLE</v>
      </c>
      <c r="J6979" s="33">
        <v>44124.236805555556</v>
      </c>
      <c r="K6979" s="33">
        <v>44124.245833333334</v>
      </c>
      <c r="L6979" s="51">
        <f t="shared" si="914"/>
        <v>9.0277777781011537E-3</v>
      </c>
      <c r="M6979" s="31" t="str">
        <f t="shared" si="915"/>
        <v>TRUE</v>
      </c>
      <c r="N6979" s="31" t="s">
        <v>39</v>
      </c>
      <c r="O6979" s="29" t="s">
        <v>403</v>
      </c>
      <c r="P6979"/>
      <c r="Q6979"/>
      <c r="R6979"/>
      <c r="S6979"/>
      <c r="T6979"/>
      <c r="U6979"/>
      <c r="V6979"/>
      <c r="W6979"/>
    </row>
    <row r="6980" spans="1:23" ht="27" customHeight="1" thickBot="1" x14ac:dyDescent="0.3">
      <c r="A6980" s="119">
        <v>21750</v>
      </c>
      <c r="B6980" s="191">
        <v>7397</v>
      </c>
      <c r="C6980" s="71" t="s">
        <v>98</v>
      </c>
      <c r="D6980" s="72">
        <v>44124.427083333336</v>
      </c>
      <c r="E6980" s="70" t="s">
        <v>41</v>
      </c>
      <c r="F6980" s="33">
        <v>44124.298611111109</v>
      </c>
      <c r="G6980" s="51">
        <f t="shared" si="912"/>
        <v>0.12847222222626442</v>
      </c>
      <c r="H6980" s="31" t="str">
        <f t="shared" si="913"/>
        <v>ACCEPTABLE</v>
      </c>
      <c r="J6980" s="33">
        <v>44124.459722222222</v>
      </c>
      <c r="K6980" s="33">
        <v>44124.468055555553</v>
      </c>
      <c r="L6980" s="51">
        <f t="shared" si="914"/>
        <v>8.333333331393078E-3</v>
      </c>
      <c r="M6980" s="31" t="str">
        <f t="shared" si="915"/>
        <v>TRUE</v>
      </c>
      <c r="N6980" s="31" t="s">
        <v>41</v>
      </c>
      <c r="O6980" s="29" t="s">
        <v>403</v>
      </c>
      <c r="P6980"/>
      <c r="Q6980"/>
      <c r="R6980"/>
      <c r="S6980"/>
      <c r="T6980"/>
      <c r="U6980"/>
      <c r="V6980"/>
      <c r="W6980"/>
    </row>
    <row r="6981" spans="1:23" ht="27" customHeight="1" thickBot="1" x14ac:dyDescent="0.3">
      <c r="A6981" s="119">
        <v>21750</v>
      </c>
      <c r="B6981" s="191">
        <v>7398</v>
      </c>
      <c r="C6981" s="71" t="s">
        <v>43</v>
      </c>
      <c r="D6981" s="72">
        <v>44125.090277777781</v>
      </c>
      <c r="E6981" s="70" t="s">
        <v>41</v>
      </c>
      <c r="F6981" s="33">
        <v>44124.685416666667</v>
      </c>
      <c r="G6981" s="51">
        <f t="shared" si="912"/>
        <v>0.40486111111385981</v>
      </c>
      <c r="H6981" s="31" t="str">
        <f t="shared" si="913"/>
        <v>ACCEPTABLE</v>
      </c>
      <c r="J6981" s="33">
        <v>44125.099305555559</v>
      </c>
      <c r="K6981" s="33">
        <v>44125.10833333333</v>
      </c>
      <c r="L6981" s="51">
        <f t="shared" si="914"/>
        <v>9.0277777708251961E-3</v>
      </c>
      <c r="M6981" s="31" t="str">
        <f t="shared" si="915"/>
        <v>TRUE</v>
      </c>
      <c r="N6981" s="31" t="s">
        <v>41</v>
      </c>
      <c r="O6981" s="29" t="s">
        <v>44</v>
      </c>
      <c r="P6981"/>
      <c r="Q6981"/>
      <c r="R6981"/>
      <c r="S6981"/>
      <c r="T6981"/>
      <c r="U6981"/>
      <c r="V6981"/>
      <c r="W6981"/>
    </row>
    <row r="6982" spans="1:23" ht="27" customHeight="1" thickBot="1" x14ac:dyDescent="0.3">
      <c r="A6982" s="119">
        <v>21750</v>
      </c>
      <c r="B6982" s="191">
        <v>7399</v>
      </c>
      <c r="C6982" s="71" t="s">
        <v>2314</v>
      </c>
      <c r="D6982" s="72">
        <v>44125.118055555555</v>
      </c>
      <c r="E6982" s="70" t="s">
        <v>39</v>
      </c>
      <c r="F6982" s="33">
        <v>44124.685416666667</v>
      </c>
      <c r="G6982" s="51">
        <f t="shared" si="912"/>
        <v>0.43263888888759539</v>
      </c>
      <c r="H6982" s="31" t="str">
        <f t="shared" si="913"/>
        <v>ACCEPTABLE</v>
      </c>
      <c r="J6982" s="33">
        <v>44125.114583333336</v>
      </c>
      <c r="K6982" s="33">
        <v>44125.126388888886</v>
      </c>
      <c r="L6982" s="51">
        <f t="shared" si="914"/>
        <v>1.1805555550381541E-2</v>
      </c>
      <c r="M6982" s="31" t="str">
        <f t="shared" si="915"/>
        <v>TRUE</v>
      </c>
      <c r="N6982" s="31" t="s">
        <v>39</v>
      </c>
      <c r="O6982" s="29" t="s">
        <v>3010</v>
      </c>
      <c r="P6982"/>
      <c r="Q6982"/>
      <c r="R6982"/>
      <c r="S6982"/>
      <c r="T6982"/>
      <c r="U6982"/>
      <c r="V6982"/>
      <c r="W6982"/>
    </row>
    <row r="6983" spans="1:23" ht="27" customHeight="1" thickBot="1" x14ac:dyDescent="0.3">
      <c r="A6983" s="119">
        <v>21751</v>
      </c>
      <c r="B6983" s="191">
        <v>7400</v>
      </c>
      <c r="C6983" s="71" t="s">
        <v>2314</v>
      </c>
      <c r="D6983" s="72">
        <v>44125.15625</v>
      </c>
      <c r="E6983" s="70" t="s">
        <v>41</v>
      </c>
      <c r="F6983" s="33">
        <v>44124.685416666667</v>
      </c>
      <c r="G6983" s="51">
        <f t="shared" si="912"/>
        <v>0.47083333333284827</v>
      </c>
      <c r="H6983" s="31" t="str">
        <f t="shared" si="913"/>
        <v>ACCEPTABLE</v>
      </c>
      <c r="J6983" s="33">
        <v>44125.152777777781</v>
      </c>
      <c r="K6983" s="33">
        <v>44125.163194444445</v>
      </c>
      <c r="L6983" s="51">
        <f t="shared" si="914"/>
        <v>1.0416666664241347E-2</v>
      </c>
      <c r="M6983" s="31" t="str">
        <f t="shared" si="915"/>
        <v>TRUE</v>
      </c>
      <c r="N6983" s="31" t="s">
        <v>41</v>
      </c>
      <c r="O6983" s="29" t="s">
        <v>873</v>
      </c>
      <c r="P6983"/>
      <c r="Q6983"/>
      <c r="R6983"/>
      <c r="S6983"/>
      <c r="T6983"/>
      <c r="U6983"/>
      <c r="V6983"/>
      <c r="W6983"/>
    </row>
    <row r="6984" spans="1:23" ht="27" customHeight="1" thickBot="1" x14ac:dyDescent="0.3">
      <c r="A6984" s="119">
        <v>21751</v>
      </c>
      <c r="B6984" s="191">
        <v>7401</v>
      </c>
      <c r="C6984" s="71" t="s">
        <v>2372</v>
      </c>
      <c r="D6984" s="72">
        <v>44125.170138888891</v>
      </c>
      <c r="E6984" s="70" t="s">
        <v>39</v>
      </c>
      <c r="F6984" s="33">
        <v>44124.685416666667</v>
      </c>
      <c r="G6984" s="51">
        <f t="shared" si="912"/>
        <v>0.48472222222335404</v>
      </c>
      <c r="H6984" s="31" t="str">
        <f t="shared" si="913"/>
        <v>ACCEPTABLE</v>
      </c>
      <c r="J6984" s="33">
        <v>44125.177777777775</v>
      </c>
      <c r="K6984" s="33">
        <v>44125.188888888886</v>
      </c>
      <c r="L6984" s="51">
        <f t="shared" si="914"/>
        <v>1.1111111110949423E-2</v>
      </c>
      <c r="M6984" s="31" t="str">
        <f t="shared" si="915"/>
        <v>TRUE</v>
      </c>
      <c r="N6984" s="31" t="s">
        <v>39</v>
      </c>
      <c r="O6984" s="29" t="s">
        <v>873</v>
      </c>
      <c r="P6984"/>
      <c r="Q6984"/>
      <c r="R6984"/>
      <c r="S6984"/>
      <c r="T6984"/>
      <c r="U6984"/>
      <c r="V6984"/>
      <c r="W6984"/>
    </row>
    <row r="6985" spans="1:23" ht="27" customHeight="1" thickBot="1" x14ac:dyDescent="0.3">
      <c r="A6985" s="127">
        <v>21752</v>
      </c>
      <c r="B6985" s="66">
        <v>7402</v>
      </c>
      <c r="C6985" s="67" t="s">
        <v>1997</v>
      </c>
      <c r="D6985" s="68">
        <v>44127.319444444445</v>
      </c>
      <c r="E6985" s="66" t="s">
        <v>41</v>
      </c>
      <c r="F6985" s="33">
        <v>44127.270138888889</v>
      </c>
      <c r="G6985" s="51">
        <f t="shared" si="912"/>
        <v>4.9305555556202307E-2</v>
      </c>
      <c r="H6985" s="31" t="str">
        <f t="shared" si="913"/>
        <v>ACCEPTABLE</v>
      </c>
      <c r="J6985" s="33">
        <v>44127.314583333333</v>
      </c>
      <c r="K6985" s="33">
        <v>44127.32708333333</v>
      </c>
      <c r="L6985" s="51">
        <f t="shared" si="914"/>
        <v>1.2499999997089617E-2</v>
      </c>
      <c r="M6985" s="31" t="str">
        <f t="shared" si="915"/>
        <v>TRUE</v>
      </c>
      <c r="N6985" s="31" t="s">
        <v>41</v>
      </c>
      <c r="O6985" s="29" t="s">
        <v>3011</v>
      </c>
      <c r="P6985"/>
      <c r="Q6985"/>
      <c r="R6985"/>
      <c r="S6985"/>
      <c r="T6985"/>
      <c r="U6985"/>
      <c r="V6985"/>
      <c r="W6985"/>
    </row>
    <row r="6986" spans="1:23" ht="27" customHeight="1" thickBot="1" x14ac:dyDescent="0.3">
      <c r="A6986" s="127">
        <v>21752</v>
      </c>
      <c r="B6986" s="66">
        <v>7403</v>
      </c>
      <c r="C6986" s="67" t="s">
        <v>51</v>
      </c>
      <c r="D6986" s="68">
        <v>44127.354166666664</v>
      </c>
      <c r="E6986" s="66" t="s">
        <v>39</v>
      </c>
      <c r="F6986" s="33">
        <v>44127.270138888889</v>
      </c>
      <c r="G6986" s="51">
        <f t="shared" si="912"/>
        <v>8.4027777775190771E-2</v>
      </c>
      <c r="H6986" s="31" t="str">
        <f t="shared" si="913"/>
        <v>ACCEPTABLE</v>
      </c>
      <c r="J6986" s="33">
        <v>44127.354166666664</v>
      </c>
      <c r="K6986" s="33">
        <v>44127.362500000003</v>
      </c>
      <c r="L6986" s="51">
        <f t="shared" si="914"/>
        <v>8.3333333386690356E-3</v>
      </c>
      <c r="M6986" s="31" t="str">
        <f t="shared" si="915"/>
        <v>TRUE</v>
      </c>
      <c r="N6986" s="31" t="s">
        <v>39</v>
      </c>
      <c r="O6986" s="29" t="s">
        <v>1462</v>
      </c>
      <c r="P6986"/>
      <c r="Q6986"/>
      <c r="R6986"/>
      <c r="S6986"/>
      <c r="T6986"/>
      <c r="U6986"/>
      <c r="V6986"/>
      <c r="W6986"/>
    </row>
    <row r="6987" spans="1:23" ht="27" customHeight="1" thickBot="1" x14ac:dyDescent="0.3">
      <c r="A6987" s="127">
        <v>21753</v>
      </c>
      <c r="B6987" s="66">
        <v>7404</v>
      </c>
      <c r="C6987" s="67" t="s">
        <v>2314</v>
      </c>
      <c r="D6987" s="68">
        <v>44127.381944444445</v>
      </c>
      <c r="E6987" s="66" t="s">
        <v>41</v>
      </c>
      <c r="F6987" s="33">
        <v>44127.270138888889</v>
      </c>
      <c r="G6987" s="51">
        <f t="shared" si="912"/>
        <v>0.11180555555620231</v>
      </c>
      <c r="H6987" s="31" t="str">
        <f t="shared" si="913"/>
        <v>ACCEPTABLE</v>
      </c>
      <c r="J6987" s="33">
        <v>44127.381249999999</v>
      </c>
      <c r="K6987" s="33">
        <v>44127.392361111109</v>
      </c>
      <c r="L6987" s="51">
        <f t="shared" si="914"/>
        <v>1.1111111110949423E-2</v>
      </c>
      <c r="M6987" s="31" t="str">
        <f t="shared" si="915"/>
        <v>TRUE</v>
      </c>
      <c r="N6987" s="31" t="s">
        <v>41</v>
      </c>
      <c r="O6987" s="29" t="s">
        <v>3012</v>
      </c>
      <c r="P6987"/>
      <c r="Q6987"/>
      <c r="R6987"/>
      <c r="S6987"/>
      <c r="T6987"/>
      <c r="U6987"/>
      <c r="V6987"/>
      <c r="W6987"/>
    </row>
    <row r="6988" spans="1:23" ht="27" customHeight="1" thickBot="1" x14ac:dyDescent="0.3">
      <c r="A6988" s="119">
        <v>21753</v>
      </c>
      <c r="B6988" s="191">
        <v>7405</v>
      </c>
      <c r="C6988" s="71" t="s">
        <v>2314</v>
      </c>
      <c r="D6988" s="72">
        <v>44127.402777777781</v>
      </c>
      <c r="E6988" s="70" t="s">
        <v>39</v>
      </c>
      <c r="F6988" s="33">
        <v>44127.270138888889</v>
      </c>
      <c r="G6988" s="51">
        <f t="shared" si="912"/>
        <v>0.13263888889196096</v>
      </c>
      <c r="H6988" s="31" t="str">
        <f t="shared" si="913"/>
        <v>ACCEPTABLE</v>
      </c>
      <c r="J6988" s="33">
        <v>44127.40625</v>
      </c>
      <c r="K6988" s="33">
        <v>44127.415277777778</v>
      </c>
      <c r="L6988" s="51">
        <f t="shared" si="914"/>
        <v>9.0277777781011537E-3</v>
      </c>
      <c r="M6988" s="31" t="str">
        <f t="shared" si="915"/>
        <v>TRUE</v>
      </c>
      <c r="N6988" s="31" t="s">
        <v>39</v>
      </c>
      <c r="O6988" s="29" t="s">
        <v>3013</v>
      </c>
      <c r="P6988"/>
      <c r="Q6988"/>
      <c r="R6988"/>
      <c r="S6988"/>
      <c r="T6988"/>
      <c r="U6988"/>
      <c r="V6988"/>
      <c r="W6988"/>
    </row>
    <row r="6989" spans="1:23" ht="27" customHeight="1" thickBot="1" x14ac:dyDescent="0.3">
      <c r="A6989" s="127">
        <v>21754</v>
      </c>
      <c r="B6989" s="66">
        <v>7406</v>
      </c>
      <c r="C6989" s="67" t="s">
        <v>1997</v>
      </c>
      <c r="D6989" s="68">
        <v>44128.715277777781</v>
      </c>
      <c r="E6989" s="66" t="s">
        <v>41</v>
      </c>
      <c r="F6989" s="33">
        <v>44128.652777777781</v>
      </c>
      <c r="G6989" s="51">
        <f t="shared" si="912"/>
        <v>6.25E-2</v>
      </c>
      <c r="H6989" s="31" t="str">
        <f t="shared" si="913"/>
        <v>ACCEPTABLE</v>
      </c>
      <c r="J6989" s="33">
        <v>44128.697916666664</v>
      </c>
      <c r="K6989" s="33">
        <v>44128.711111111108</v>
      </c>
      <c r="L6989" s="51">
        <f t="shared" si="914"/>
        <v>1.3194444443797693E-2</v>
      </c>
      <c r="M6989" s="31" t="str">
        <f t="shared" si="915"/>
        <v>TRUE</v>
      </c>
      <c r="N6989" s="31" t="s">
        <v>41</v>
      </c>
      <c r="O6989" s="29" t="s">
        <v>3014</v>
      </c>
      <c r="P6989"/>
      <c r="Q6989"/>
      <c r="R6989"/>
      <c r="S6989"/>
      <c r="T6989"/>
      <c r="U6989"/>
      <c r="V6989"/>
      <c r="W6989"/>
    </row>
    <row r="6990" spans="1:23" ht="27" customHeight="1" thickBot="1" x14ac:dyDescent="0.3">
      <c r="A6990" s="127">
        <v>21752</v>
      </c>
      <c r="B6990" s="66">
        <v>7407</v>
      </c>
      <c r="C6990" s="67" t="s">
        <v>1997</v>
      </c>
      <c r="D6990" s="68">
        <v>44128.753472222219</v>
      </c>
      <c r="E6990" s="66" t="s">
        <v>39</v>
      </c>
      <c r="F6990" s="33">
        <v>44128.652777777781</v>
      </c>
      <c r="G6990" s="51">
        <f t="shared" si="912"/>
        <v>0.10069444443797693</v>
      </c>
      <c r="H6990" s="31" t="str">
        <f t="shared" si="913"/>
        <v>ACCEPTABLE</v>
      </c>
      <c r="J6990" s="33">
        <v>44128.75277777778</v>
      </c>
      <c r="K6990" s="33">
        <v>44128.76458333333</v>
      </c>
      <c r="L6990" s="51">
        <f t="shared" si="914"/>
        <v>1.1805555550381541E-2</v>
      </c>
      <c r="M6990" s="31" t="str">
        <f t="shared" si="915"/>
        <v>TRUE</v>
      </c>
      <c r="N6990" s="31" t="s">
        <v>39</v>
      </c>
      <c r="O6990" s="29" t="s">
        <v>2621</v>
      </c>
      <c r="P6990"/>
      <c r="Q6990"/>
      <c r="R6990"/>
      <c r="S6990"/>
      <c r="T6990"/>
      <c r="U6990"/>
      <c r="V6990"/>
      <c r="W6990"/>
    </row>
    <row r="6991" spans="1:23" ht="27" customHeight="1" thickBot="1" x14ac:dyDescent="0.3">
      <c r="A6991" s="119">
        <v>21755</v>
      </c>
      <c r="B6991" s="191">
        <v>7408</v>
      </c>
      <c r="C6991" s="71" t="s">
        <v>2372</v>
      </c>
      <c r="D6991" s="72">
        <v>44128.798611111109</v>
      </c>
      <c r="E6991" s="70" t="s">
        <v>41</v>
      </c>
      <c r="F6991" s="33">
        <v>44128.652777777781</v>
      </c>
      <c r="G6991" s="51">
        <f t="shared" si="912"/>
        <v>0.14583333332848269</v>
      </c>
      <c r="H6991" s="31" t="str">
        <f t="shared" si="913"/>
        <v>ACCEPTABLE</v>
      </c>
      <c r="J6991" s="33">
        <v>44128.797222222223</v>
      </c>
      <c r="K6991" s="33">
        <v>44128.805555555555</v>
      </c>
      <c r="L6991" s="51">
        <f t="shared" si="914"/>
        <v>8.333333331393078E-3</v>
      </c>
      <c r="M6991" s="31" t="str">
        <f t="shared" si="915"/>
        <v>TRUE</v>
      </c>
      <c r="N6991" s="31" t="s">
        <v>41</v>
      </c>
      <c r="O6991" s="29" t="s">
        <v>3015</v>
      </c>
      <c r="P6991"/>
      <c r="Q6991"/>
      <c r="R6991"/>
      <c r="S6991"/>
      <c r="T6991"/>
      <c r="U6991"/>
      <c r="V6991"/>
      <c r="W6991"/>
    </row>
    <row r="6992" spans="1:23" ht="27" customHeight="1" thickBot="1" x14ac:dyDescent="0.3">
      <c r="A6992" s="119">
        <v>21755</v>
      </c>
      <c r="B6992" s="191">
        <v>7409</v>
      </c>
      <c r="C6992" s="71" t="s">
        <v>98</v>
      </c>
      <c r="D6992" s="72">
        <v>44128.826388888891</v>
      </c>
      <c r="E6992" s="70" t="s">
        <v>39</v>
      </c>
      <c r="F6992" s="33">
        <v>44128.652777777781</v>
      </c>
      <c r="G6992" s="51">
        <f t="shared" si="912"/>
        <v>0.17361111110949423</v>
      </c>
      <c r="H6992" s="31" t="str">
        <f t="shared" si="913"/>
        <v>ACCEPTABLE</v>
      </c>
      <c r="J6992" s="33">
        <v>44128.84375</v>
      </c>
      <c r="K6992" s="33">
        <v>44128.852083333331</v>
      </c>
      <c r="L6992" s="51">
        <f t="shared" si="914"/>
        <v>8.333333331393078E-3</v>
      </c>
      <c r="M6992" s="31" t="str">
        <f t="shared" si="915"/>
        <v>TRUE</v>
      </c>
      <c r="N6992" s="31" t="s">
        <v>39</v>
      </c>
      <c r="O6992" s="29" t="s">
        <v>1285</v>
      </c>
      <c r="P6992"/>
      <c r="Q6992"/>
      <c r="R6992"/>
      <c r="S6992"/>
      <c r="T6992"/>
      <c r="U6992"/>
      <c r="V6992"/>
      <c r="W6992"/>
    </row>
    <row r="6993" spans="1:23" ht="27" customHeight="1" thickBot="1" x14ac:dyDescent="0.3">
      <c r="A6993" s="119">
        <v>21754</v>
      </c>
      <c r="B6993" s="191">
        <v>7410</v>
      </c>
      <c r="C6993" s="71" t="s">
        <v>51</v>
      </c>
      <c r="D6993" s="72">
        <v>44129.260416666664</v>
      </c>
      <c r="E6993" s="70" t="s">
        <v>41</v>
      </c>
      <c r="F6993" s="33">
        <v>44129.234027777777</v>
      </c>
      <c r="G6993" s="51">
        <f t="shared" si="912"/>
        <v>2.6388888887595385E-2</v>
      </c>
      <c r="H6993" s="31" t="str">
        <f t="shared" si="913"/>
        <v>TOO LATE</v>
      </c>
      <c r="J6993" s="33">
        <v>44129.258333333331</v>
      </c>
      <c r="K6993" s="33">
        <v>44129.267361111109</v>
      </c>
      <c r="L6993" s="51">
        <f t="shared" si="914"/>
        <v>9.0277777781011537E-3</v>
      </c>
      <c r="M6993" s="31" t="str">
        <f t="shared" si="915"/>
        <v>TRUE</v>
      </c>
      <c r="N6993" s="31" t="s">
        <v>41</v>
      </c>
      <c r="O6993" s="29" t="s">
        <v>3016</v>
      </c>
      <c r="P6993"/>
      <c r="Q6993"/>
      <c r="R6993"/>
      <c r="S6993"/>
      <c r="T6993"/>
      <c r="U6993"/>
      <c r="V6993"/>
      <c r="W6993"/>
    </row>
    <row r="6994" spans="1:23" ht="27" customHeight="1" thickBot="1" x14ac:dyDescent="0.3">
      <c r="A6994" s="127">
        <v>21754</v>
      </c>
      <c r="B6994" s="66">
        <v>7411</v>
      </c>
      <c r="C6994" s="67" t="s">
        <v>1997</v>
      </c>
      <c r="D6994" s="68">
        <v>44129.291666666664</v>
      </c>
      <c r="E6994" s="66" t="s">
        <v>39</v>
      </c>
      <c r="F6994" s="33">
        <v>44129.234027777777</v>
      </c>
      <c r="G6994" s="51">
        <f t="shared" si="912"/>
        <v>5.7638888887595385E-2</v>
      </c>
      <c r="H6994" s="31" t="str">
        <f t="shared" si="913"/>
        <v>ACCEPTABLE</v>
      </c>
      <c r="J6994" s="33">
        <v>44129.29791666667</v>
      </c>
      <c r="K6994" s="33">
        <v>44129.30972222222</v>
      </c>
      <c r="L6994" s="51">
        <f t="shared" si="914"/>
        <v>1.1805555550381541E-2</v>
      </c>
      <c r="M6994" s="31" t="str">
        <f t="shared" si="915"/>
        <v>TRUE</v>
      </c>
      <c r="N6994" s="31" t="s">
        <v>39</v>
      </c>
      <c r="O6994" s="29" t="s">
        <v>3017</v>
      </c>
      <c r="P6994"/>
      <c r="Q6994"/>
      <c r="R6994"/>
      <c r="S6994"/>
      <c r="T6994"/>
      <c r="U6994"/>
      <c r="V6994"/>
      <c r="W6994"/>
    </row>
    <row r="6995" spans="1:23" ht="27" customHeight="1" thickBot="1" x14ac:dyDescent="0.3">
      <c r="A6995" s="127">
        <v>21756</v>
      </c>
      <c r="B6995" s="66">
        <v>7412</v>
      </c>
      <c r="C6995" s="67" t="s">
        <v>2372</v>
      </c>
      <c r="D6995" s="68">
        <v>44129.354166666664</v>
      </c>
      <c r="E6995" s="66" t="s">
        <v>41</v>
      </c>
      <c r="F6995" s="33">
        <v>44129.234027777777</v>
      </c>
      <c r="G6995" s="51">
        <f t="shared" si="912"/>
        <v>0.12013888888759539</v>
      </c>
      <c r="H6995" s="31" t="str">
        <f t="shared" si="913"/>
        <v>ACCEPTABLE</v>
      </c>
      <c r="J6995" s="33">
        <v>44129.363888888889</v>
      </c>
      <c r="K6995" s="33">
        <v>44129.369444444441</v>
      </c>
      <c r="L6995" s="51">
        <f t="shared" si="914"/>
        <v>5.5555555518367328E-3</v>
      </c>
      <c r="M6995" s="31" t="str">
        <f t="shared" si="915"/>
        <v>TRUE</v>
      </c>
      <c r="N6995" s="31" t="s">
        <v>41</v>
      </c>
      <c r="O6995" s="29" t="s">
        <v>469</v>
      </c>
      <c r="P6995"/>
      <c r="Q6995"/>
      <c r="R6995"/>
      <c r="S6995"/>
      <c r="T6995"/>
      <c r="U6995"/>
      <c r="V6995"/>
      <c r="W6995"/>
    </row>
    <row r="6996" spans="1:23" ht="27" customHeight="1" thickBot="1" x14ac:dyDescent="0.3">
      <c r="A6996" s="119">
        <v>21755</v>
      </c>
      <c r="B6996" s="191">
        <v>7413</v>
      </c>
      <c r="C6996" s="71" t="s">
        <v>2372</v>
      </c>
      <c r="D6996" s="72">
        <v>44129.409722222219</v>
      </c>
      <c r="E6996" s="70" t="s">
        <v>39</v>
      </c>
      <c r="F6996" s="33">
        <v>44129.234027777777</v>
      </c>
      <c r="G6996" s="51">
        <f t="shared" si="912"/>
        <v>0.1756944444423425</v>
      </c>
      <c r="H6996" s="31" t="str">
        <f t="shared" si="913"/>
        <v>ACCEPTABLE</v>
      </c>
      <c r="J6996" s="33">
        <v>44129.398611111108</v>
      </c>
      <c r="K6996" s="33">
        <v>44129.407638888886</v>
      </c>
      <c r="L6996" s="51">
        <f t="shared" si="914"/>
        <v>9.0277777781011537E-3</v>
      </c>
      <c r="M6996" s="31" t="str">
        <f t="shared" si="915"/>
        <v>TRUE</v>
      </c>
      <c r="N6996" s="31" t="s">
        <v>39</v>
      </c>
      <c r="O6996" s="29" t="s">
        <v>54</v>
      </c>
      <c r="P6996"/>
      <c r="Q6996"/>
      <c r="R6996"/>
      <c r="S6996"/>
      <c r="T6996"/>
      <c r="U6996"/>
      <c r="V6996"/>
      <c r="W6996"/>
    </row>
    <row r="6997" spans="1:23" ht="27" customHeight="1" thickBot="1" x14ac:dyDescent="0.3">
      <c r="A6997" s="119">
        <v>21757</v>
      </c>
      <c r="B6997" s="191">
        <v>7414</v>
      </c>
      <c r="C6997" s="71" t="s">
        <v>2372</v>
      </c>
      <c r="D6997" s="72">
        <v>44129.458333333336</v>
      </c>
      <c r="E6997" s="70" t="s">
        <v>41</v>
      </c>
      <c r="F6997" s="33">
        <v>44129.234027777777</v>
      </c>
      <c r="G6997" s="51">
        <f t="shared" si="912"/>
        <v>0.22430555555911269</v>
      </c>
      <c r="H6997" s="31" t="str">
        <f t="shared" si="913"/>
        <v>ACCEPTABLE</v>
      </c>
      <c r="J6997" s="33">
        <v>44129.439583333333</v>
      </c>
      <c r="K6997" s="33">
        <v>44129.448611111111</v>
      </c>
      <c r="L6997" s="51">
        <f t="shared" si="914"/>
        <v>9.0277777781011537E-3</v>
      </c>
      <c r="M6997" s="31" t="str">
        <f t="shared" si="915"/>
        <v>TRUE</v>
      </c>
      <c r="N6997" s="31" t="s">
        <v>41</v>
      </c>
      <c r="O6997" s="29" t="s">
        <v>54</v>
      </c>
      <c r="P6997"/>
      <c r="Q6997"/>
      <c r="R6997"/>
      <c r="S6997"/>
      <c r="T6997"/>
      <c r="U6997"/>
      <c r="V6997"/>
      <c r="W6997"/>
    </row>
    <row r="6998" spans="1:23" ht="27" customHeight="1" thickBot="1" x14ac:dyDescent="0.3">
      <c r="A6998" s="119">
        <v>21757</v>
      </c>
      <c r="B6998" s="191">
        <v>7415</v>
      </c>
      <c r="C6998" s="71" t="s">
        <v>2372</v>
      </c>
      <c r="D6998" s="72">
        <v>44129.475694444445</v>
      </c>
      <c r="E6998" s="70" t="s">
        <v>39</v>
      </c>
      <c r="F6998" s="33">
        <v>44129.234027777777</v>
      </c>
      <c r="G6998" s="51">
        <f t="shared" si="912"/>
        <v>0.24166666666860692</v>
      </c>
      <c r="H6998" s="31" t="str">
        <f t="shared" si="913"/>
        <v>ACCEPTABLE</v>
      </c>
      <c r="J6998" s="33">
        <v>44129.462500000001</v>
      </c>
      <c r="K6998" s="33">
        <v>44129.47152777778</v>
      </c>
      <c r="L6998" s="51">
        <f t="shared" si="914"/>
        <v>9.0277777781011537E-3</v>
      </c>
      <c r="M6998" s="31" t="str">
        <f t="shared" si="915"/>
        <v>TRUE</v>
      </c>
      <c r="N6998" s="31" t="s">
        <v>39</v>
      </c>
      <c r="O6998" s="29" t="s">
        <v>199</v>
      </c>
      <c r="P6998"/>
      <c r="Q6998"/>
      <c r="R6998"/>
      <c r="S6998"/>
      <c r="T6998"/>
      <c r="U6998"/>
      <c r="V6998"/>
      <c r="W6998"/>
    </row>
    <row r="6999" spans="1:23" ht="27" customHeight="1" thickBot="1" x14ac:dyDescent="0.3">
      <c r="A6999" s="119">
        <v>21756</v>
      </c>
      <c r="B6999" s="191">
        <v>7416</v>
      </c>
      <c r="C6999" s="71" t="s">
        <v>43</v>
      </c>
      <c r="D6999" s="72">
        <v>44130.236111111109</v>
      </c>
      <c r="E6999" s="70" t="s">
        <v>41</v>
      </c>
      <c r="F6999" s="33">
        <v>44129.799305555556</v>
      </c>
      <c r="G6999" s="51">
        <f t="shared" si="912"/>
        <v>0.43680555555329192</v>
      </c>
      <c r="H6999" s="31" t="str">
        <f t="shared" si="913"/>
        <v>ACCEPTABLE</v>
      </c>
      <c r="J6999" s="33">
        <v>44130.148611111108</v>
      </c>
      <c r="K6999" s="33">
        <v>44130.157638888886</v>
      </c>
      <c r="L6999" s="51">
        <f t="shared" si="914"/>
        <v>9.0277777781011537E-3</v>
      </c>
      <c r="M6999" s="31" t="str">
        <f t="shared" si="915"/>
        <v>TRUE</v>
      </c>
      <c r="N6999" s="31" t="s">
        <v>41</v>
      </c>
      <c r="O6999" s="29" t="s">
        <v>44</v>
      </c>
      <c r="P6999"/>
      <c r="Q6999"/>
      <c r="R6999"/>
      <c r="S6999"/>
      <c r="T6999"/>
      <c r="U6999"/>
      <c r="V6999"/>
      <c r="W6999"/>
    </row>
    <row r="7000" spans="1:23" ht="27" customHeight="1" thickBot="1" x14ac:dyDescent="0.3">
      <c r="A7000" s="119">
        <v>21756</v>
      </c>
      <c r="B7000" s="191">
        <v>7417</v>
      </c>
      <c r="C7000" s="71" t="s">
        <v>2372</v>
      </c>
      <c r="D7000" s="72">
        <v>44130.263888888891</v>
      </c>
      <c r="E7000" s="70" t="s">
        <v>39</v>
      </c>
      <c r="F7000" s="33">
        <v>44129.799305555556</v>
      </c>
      <c r="G7000" s="51">
        <f t="shared" si="912"/>
        <v>0.46458333333430346</v>
      </c>
      <c r="H7000" s="31" t="str">
        <f t="shared" si="913"/>
        <v>ACCEPTABLE</v>
      </c>
      <c r="J7000" s="33">
        <v>44130.178472222222</v>
      </c>
      <c r="K7000" s="33">
        <v>44130.193055555559</v>
      </c>
      <c r="L7000" s="51">
        <f t="shared" si="914"/>
        <v>1.4583333337213844E-2</v>
      </c>
      <c r="M7000" s="31" t="str">
        <f t="shared" si="915"/>
        <v>TRUE</v>
      </c>
      <c r="N7000" s="31" t="s">
        <v>39</v>
      </c>
      <c r="O7000" s="29" t="s">
        <v>3010</v>
      </c>
      <c r="P7000"/>
      <c r="Q7000"/>
      <c r="R7000"/>
      <c r="S7000"/>
      <c r="T7000"/>
      <c r="U7000"/>
      <c r="V7000"/>
      <c r="W7000"/>
    </row>
    <row r="7001" spans="1:23" ht="27" customHeight="1" thickBot="1" x14ac:dyDescent="0.3">
      <c r="A7001" s="119">
        <v>21758</v>
      </c>
      <c r="B7001" s="191">
        <v>7418</v>
      </c>
      <c r="C7001" s="71" t="s">
        <v>1997</v>
      </c>
      <c r="D7001" s="72">
        <v>44130.402777777781</v>
      </c>
      <c r="E7001" s="70" t="s">
        <v>41</v>
      </c>
      <c r="F7001" s="33">
        <v>44130.272916666669</v>
      </c>
      <c r="G7001" s="51">
        <f t="shared" si="912"/>
        <v>0.12986111111240461</v>
      </c>
      <c r="H7001" s="31" t="str">
        <f t="shared" si="913"/>
        <v>ACCEPTABLE</v>
      </c>
      <c r="J7001" s="33">
        <v>44130.398611111108</v>
      </c>
      <c r="K7001" s="33">
        <v>44130.40902777778</v>
      </c>
      <c r="L7001" s="51">
        <f t="shared" si="914"/>
        <v>1.0416666671517305E-2</v>
      </c>
      <c r="M7001" s="31" t="str">
        <f t="shared" si="915"/>
        <v>TRUE</v>
      </c>
      <c r="N7001" s="31" t="s">
        <v>41</v>
      </c>
      <c r="O7001" s="29" t="s">
        <v>3018</v>
      </c>
      <c r="P7001"/>
      <c r="Q7001"/>
      <c r="R7001"/>
      <c r="S7001"/>
      <c r="T7001"/>
      <c r="U7001"/>
      <c r="V7001"/>
      <c r="W7001"/>
    </row>
    <row r="7002" spans="1:23" ht="27" customHeight="1" thickBot="1" x14ac:dyDescent="0.3">
      <c r="A7002" s="119">
        <v>21758</v>
      </c>
      <c r="B7002" s="191">
        <v>7419</v>
      </c>
      <c r="C7002" s="71" t="s">
        <v>51</v>
      </c>
      <c r="D7002" s="72">
        <v>44130.4375</v>
      </c>
      <c r="E7002" s="70" t="s">
        <v>39</v>
      </c>
      <c r="F7002" s="33">
        <v>44130.272916666669</v>
      </c>
      <c r="G7002" s="51">
        <f t="shared" si="912"/>
        <v>0.16458333333139308</v>
      </c>
      <c r="H7002" s="31" t="str">
        <f t="shared" si="913"/>
        <v>ACCEPTABLE</v>
      </c>
      <c r="J7002" s="33">
        <v>44130.427083333336</v>
      </c>
      <c r="K7002" s="33">
        <v>44130.438194444447</v>
      </c>
      <c r="L7002" s="51">
        <f t="shared" si="914"/>
        <v>1.1111111110949423E-2</v>
      </c>
      <c r="M7002" s="31" t="str">
        <f t="shared" si="915"/>
        <v>TRUE</v>
      </c>
      <c r="N7002" s="31" t="s">
        <v>39</v>
      </c>
      <c r="O7002" s="29" t="s">
        <v>3019</v>
      </c>
      <c r="P7002"/>
      <c r="Q7002"/>
      <c r="R7002"/>
      <c r="S7002"/>
      <c r="T7002"/>
      <c r="U7002"/>
      <c r="V7002"/>
      <c r="W7002"/>
    </row>
    <row r="7003" spans="1:23" ht="27" customHeight="1" thickBot="1" x14ac:dyDescent="0.3">
      <c r="A7003" s="119">
        <v>21760</v>
      </c>
      <c r="B7003" s="191">
        <v>7422</v>
      </c>
      <c r="C7003" s="71" t="s">
        <v>2372</v>
      </c>
      <c r="D7003" s="72">
        <v>44130.489583333336</v>
      </c>
      <c r="E7003" s="70" t="s">
        <v>41</v>
      </c>
      <c r="F7003" s="33">
        <v>44130.272916666669</v>
      </c>
      <c r="G7003" s="51">
        <f t="shared" si="912"/>
        <v>0.21666666666715173</v>
      </c>
      <c r="H7003" s="31" t="str">
        <f t="shared" si="913"/>
        <v>ACCEPTABLE</v>
      </c>
      <c r="J7003" s="33">
        <v>44130.497916666667</v>
      </c>
      <c r="K7003" s="33">
        <v>44130.506944444445</v>
      </c>
      <c r="L7003" s="51">
        <f t="shared" si="914"/>
        <v>9.0277777781011537E-3</v>
      </c>
      <c r="M7003" s="31" t="str">
        <f t="shared" si="915"/>
        <v>TRUE</v>
      </c>
      <c r="N7003" s="31" t="s">
        <v>41</v>
      </c>
      <c r="O7003" s="29" t="s">
        <v>3020</v>
      </c>
      <c r="P7003"/>
      <c r="Q7003"/>
      <c r="R7003"/>
      <c r="S7003"/>
      <c r="T7003"/>
      <c r="U7003"/>
      <c r="V7003"/>
      <c r="W7003"/>
    </row>
    <row r="7004" spans="1:23" ht="27" customHeight="1" thickBot="1" x14ac:dyDescent="0.3">
      <c r="A7004" s="119">
        <v>21760</v>
      </c>
      <c r="B7004" s="191">
        <v>7423</v>
      </c>
      <c r="C7004" s="71" t="s">
        <v>2372</v>
      </c>
      <c r="D7004" s="72">
        <v>44130.506944444445</v>
      </c>
      <c r="E7004" s="70" t="s">
        <v>39</v>
      </c>
      <c r="F7004" s="33">
        <v>44130.272916666669</v>
      </c>
      <c r="G7004" s="51">
        <f t="shared" si="912"/>
        <v>0.23402777777664596</v>
      </c>
      <c r="H7004" s="31" t="str">
        <f t="shared" si="913"/>
        <v>ACCEPTABLE</v>
      </c>
      <c r="J7004" s="33">
        <v>44130.529861111114</v>
      </c>
      <c r="K7004" s="33">
        <v>44130.541666666664</v>
      </c>
      <c r="L7004" s="51">
        <f t="shared" si="914"/>
        <v>1.1805555550381541E-2</v>
      </c>
      <c r="M7004" s="31" t="str">
        <f t="shared" si="915"/>
        <v>TRUE</v>
      </c>
      <c r="N7004" s="31" t="s">
        <v>39</v>
      </c>
      <c r="O7004" s="29" t="s">
        <v>3020</v>
      </c>
      <c r="P7004"/>
      <c r="Q7004"/>
      <c r="R7004"/>
      <c r="S7004"/>
      <c r="T7004"/>
      <c r="U7004"/>
      <c r="V7004"/>
      <c r="W7004"/>
    </row>
    <row r="7005" spans="1:23" ht="27" customHeight="1" thickBot="1" x14ac:dyDescent="0.3">
      <c r="A7005" s="127">
        <v>21759</v>
      </c>
      <c r="B7005" s="66">
        <v>7424</v>
      </c>
      <c r="C7005" s="67" t="s">
        <v>43</v>
      </c>
      <c r="D7005" s="68">
        <v>44130.756944444445</v>
      </c>
      <c r="E7005" s="66" t="s">
        <v>41</v>
      </c>
      <c r="F7005" s="33">
        <v>44130.681944444441</v>
      </c>
      <c r="G7005" s="51">
        <f t="shared" si="912"/>
        <v>7.5000000004365575E-2</v>
      </c>
      <c r="H7005" s="31" t="str">
        <f t="shared" si="913"/>
        <v>ACCEPTABLE</v>
      </c>
      <c r="J7005" s="33">
        <v>44130.76458333333</v>
      </c>
      <c r="K7005" s="33">
        <v>44130.773611111108</v>
      </c>
      <c r="L7005" s="51">
        <f t="shared" si="914"/>
        <v>9.0277777781011537E-3</v>
      </c>
      <c r="M7005" s="31" t="str">
        <f t="shared" si="915"/>
        <v>TRUE</v>
      </c>
      <c r="N7005" s="31" t="s">
        <v>41</v>
      </c>
      <c r="O7005" s="29" t="s">
        <v>44</v>
      </c>
      <c r="P7005"/>
      <c r="Q7005"/>
      <c r="R7005"/>
      <c r="S7005"/>
      <c r="T7005"/>
      <c r="U7005"/>
      <c r="V7005"/>
      <c r="W7005"/>
    </row>
    <row r="7006" spans="1:23" ht="27" customHeight="1" thickBot="1" x14ac:dyDescent="0.3">
      <c r="A7006" s="119">
        <v>21759</v>
      </c>
      <c r="B7006" s="191">
        <v>7425</v>
      </c>
      <c r="C7006" s="71" t="s">
        <v>2372</v>
      </c>
      <c r="D7006" s="72">
        <v>44130.784722222219</v>
      </c>
      <c r="E7006" s="70" t="s">
        <v>39</v>
      </c>
      <c r="F7006" s="33">
        <v>44130.681944444441</v>
      </c>
      <c r="G7006" s="51">
        <f t="shared" si="912"/>
        <v>0.10277777777810115</v>
      </c>
      <c r="H7006" s="31" t="str">
        <f t="shared" si="913"/>
        <v>ACCEPTABLE</v>
      </c>
      <c r="J7006" s="33">
        <v>44130.777777777781</v>
      </c>
      <c r="K7006" s="33">
        <v>44130.788888888892</v>
      </c>
      <c r="L7006" s="51">
        <f t="shared" si="914"/>
        <v>1.1111111110949423E-2</v>
      </c>
      <c r="M7006" s="31" t="str">
        <f t="shared" si="915"/>
        <v>TRUE</v>
      </c>
      <c r="N7006" s="31" t="s">
        <v>39</v>
      </c>
      <c r="O7006" s="29" t="s">
        <v>1472</v>
      </c>
      <c r="P7006"/>
      <c r="Q7006"/>
      <c r="R7006"/>
      <c r="S7006"/>
      <c r="T7006"/>
      <c r="U7006"/>
      <c r="V7006"/>
      <c r="W7006"/>
    </row>
    <row r="7007" spans="1:23" ht="27" customHeight="1" thickBot="1" x14ac:dyDescent="0.3">
      <c r="A7007" s="119">
        <v>21761</v>
      </c>
      <c r="B7007" s="191">
        <v>7426</v>
      </c>
      <c r="C7007" s="71" t="s">
        <v>2372</v>
      </c>
      <c r="D7007" s="72">
        <v>44130.934027777781</v>
      </c>
      <c r="E7007" s="70" t="s">
        <v>41</v>
      </c>
      <c r="F7007" s="33">
        <v>44130.833333333336</v>
      </c>
      <c r="G7007" s="51">
        <f t="shared" ref="G7007:G7051" si="916">IF(D7007="","",D7007-F7007)</f>
        <v>0.10069444444525288</v>
      </c>
      <c r="H7007" s="31" t="str">
        <f t="shared" ref="H7007:H7051" si="917">IF(D7007-F7007&lt;0,"TOO LATE",IF(G7007="","",IF(OR(DAY(D7007-F7007)&gt;1,AND(HOUR(D7007-F7007)&gt;HOUR("0:59"),(SIGN(D7007-F7007)=1))),"ACCEPTABLE","TOO LATE")))</f>
        <v>ACCEPTABLE</v>
      </c>
      <c r="J7007" s="33">
        <v>44130.938194444447</v>
      </c>
      <c r="K7007" s="33">
        <v>44130.95</v>
      </c>
      <c r="L7007" s="51">
        <f t="shared" ref="L7007:L7051" si="918">IF(OR(K7007="",J7007=""), "Incomplete Data", K7007-J7007)</f>
        <v>1.1805555550381541E-2</v>
      </c>
      <c r="M7007" s="31" t="str">
        <f t="shared" ref="M7007:M7051" si="919">_xlfn.IFS(OR(J7007=0,K7007=0,L7007=""), "Incomplete Data", OR(L7007&gt;$M$5,L7007&lt;-$M$5),"FALSE",  OR(L7007&lt;=$M$5,L7007&gt;-$M$5), "TRUE")</f>
        <v>TRUE</v>
      </c>
      <c r="N7007" s="31" t="s">
        <v>41</v>
      </c>
      <c r="O7007" s="29" t="s">
        <v>873</v>
      </c>
      <c r="P7007"/>
      <c r="Q7007"/>
      <c r="R7007"/>
      <c r="S7007"/>
      <c r="T7007"/>
      <c r="U7007"/>
      <c r="V7007"/>
      <c r="W7007"/>
    </row>
    <row r="7008" spans="1:23" ht="27" customHeight="1" thickBot="1" x14ac:dyDescent="0.3">
      <c r="A7008" s="119">
        <v>21761</v>
      </c>
      <c r="B7008" s="191">
        <v>7427</v>
      </c>
      <c r="C7008" s="71" t="s">
        <v>2372</v>
      </c>
      <c r="D7008" s="72">
        <v>44130.951388888891</v>
      </c>
      <c r="E7008" s="70" t="s">
        <v>39</v>
      </c>
      <c r="F7008" s="33">
        <v>44130.833333333336</v>
      </c>
      <c r="G7008" s="51">
        <f t="shared" si="916"/>
        <v>0.11805555555474712</v>
      </c>
      <c r="H7008" s="31" t="str">
        <f t="shared" si="917"/>
        <v>ACCEPTABLE</v>
      </c>
      <c r="J7008" s="33">
        <v>44130.966666666667</v>
      </c>
      <c r="K7008" s="33">
        <v>44130.978472222225</v>
      </c>
      <c r="L7008" s="51">
        <f t="shared" si="918"/>
        <v>1.1805555557657499E-2</v>
      </c>
      <c r="M7008" s="31" t="str">
        <f t="shared" si="919"/>
        <v>TRUE</v>
      </c>
      <c r="N7008" s="31" t="s">
        <v>39</v>
      </c>
      <c r="O7008" s="29" t="s">
        <v>873</v>
      </c>
      <c r="P7008"/>
      <c r="Q7008"/>
      <c r="R7008"/>
      <c r="S7008"/>
      <c r="T7008"/>
      <c r="U7008"/>
      <c r="V7008"/>
      <c r="W7008"/>
    </row>
    <row r="7009" spans="1:23" ht="27" customHeight="1" thickBot="1" x14ac:dyDescent="0.3">
      <c r="A7009" s="127">
        <v>21758</v>
      </c>
      <c r="B7009" s="66">
        <v>7428</v>
      </c>
      <c r="C7009" s="67" t="s">
        <v>68</v>
      </c>
      <c r="D7009" s="68">
        <v>44131.673611111109</v>
      </c>
      <c r="E7009" s="66" t="s">
        <v>41</v>
      </c>
      <c r="F7009" s="33">
        <v>44131.647222222222</v>
      </c>
      <c r="G7009" s="51">
        <f t="shared" si="916"/>
        <v>2.6388888887595385E-2</v>
      </c>
      <c r="H7009" s="31" t="str">
        <f t="shared" si="917"/>
        <v>TOO LATE</v>
      </c>
      <c r="J7009" s="33">
        <v>44131.663194444445</v>
      </c>
      <c r="K7009" s="33">
        <v>44131.670138888891</v>
      </c>
      <c r="L7009" s="51">
        <f t="shared" si="918"/>
        <v>6.9444444452528842E-3</v>
      </c>
      <c r="M7009" s="31" t="str">
        <f t="shared" si="919"/>
        <v>TRUE</v>
      </c>
      <c r="N7009" s="31" t="s">
        <v>41</v>
      </c>
      <c r="O7009" s="29" t="s">
        <v>3021</v>
      </c>
      <c r="P7009"/>
      <c r="Q7009"/>
      <c r="R7009"/>
      <c r="S7009"/>
      <c r="T7009"/>
      <c r="U7009"/>
      <c r="V7009"/>
      <c r="W7009"/>
    </row>
    <row r="7010" spans="1:23" ht="27" customHeight="1" thickBot="1" x14ac:dyDescent="0.3">
      <c r="A7010" s="127">
        <v>21758</v>
      </c>
      <c r="B7010" s="66">
        <v>7429</v>
      </c>
      <c r="C7010" s="67" t="s">
        <v>1997</v>
      </c>
      <c r="D7010" s="68">
        <v>44131.701388888891</v>
      </c>
      <c r="E7010" s="66" t="s">
        <v>39</v>
      </c>
      <c r="F7010" s="33">
        <v>44131.647222222222</v>
      </c>
      <c r="G7010" s="51">
        <f t="shared" si="916"/>
        <v>5.4166666668606922E-2</v>
      </c>
      <c r="H7010" s="31" t="str">
        <f t="shared" si="917"/>
        <v>ACCEPTABLE</v>
      </c>
      <c r="J7010" s="33">
        <v>44131.694444444445</v>
      </c>
      <c r="K7010" s="33">
        <v>44131.704861111109</v>
      </c>
      <c r="L7010" s="51">
        <f t="shared" si="918"/>
        <v>1.0416666664241347E-2</v>
      </c>
      <c r="M7010" s="31" t="str">
        <f t="shared" si="919"/>
        <v>TRUE</v>
      </c>
      <c r="N7010" s="31" t="s">
        <v>39</v>
      </c>
      <c r="O7010" s="29" t="s">
        <v>2712</v>
      </c>
      <c r="P7010"/>
      <c r="Q7010"/>
      <c r="R7010"/>
      <c r="S7010"/>
      <c r="T7010"/>
      <c r="U7010"/>
      <c r="V7010"/>
      <c r="W7010"/>
    </row>
    <row r="7011" spans="1:23" ht="27" customHeight="1" thickBot="1" x14ac:dyDescent="0.3">
      <c r="A7011" s="127">
        <v>21762</v>
      </c>
      <c r="B7011" s="66">
        <v>7430</v>
      </c>
      <c r="C7011" s="67" t="s">
        <v>2719</v>
      </c>
      <c r="D7011" s="68">
        <v>44132.729166666664</v>
      </c>
      <c r="E7011" s="66" t="s">
        <v>41</v>
      </c>
      <c r="F7011" s="33">
        <v>44132.679861111108</v>
      </c>
      <c r="G7011" s="51">
        <f t="shared" si="916"/>
        <v>4.9305555556202307E-2</v>
      </c>
      <c r="H7011" s="31" t="str">
        <f t="shared" si="917"/>
        <v>ACCEPTABLE</v>
      </c>
      <c r="J7011" s="33">
        <v>44132.736805555556</v>
      </c>
      <c r="K7011" s="33">
        <v>44132.747916666667</v>
      </c>
      <c r="L7011" s="51">
        <f t="shared" si="918"/>
        <v>1.1111111110949423E-2</v>
      </c>
      <c r="M7011" s="31" t="str">
        <f t="shared" si="919"/>
        <v>TRUE</v>
      </c>
      <c r="N7011" s="31" t="s">
        <v>41</v>
      </c>
      <c r="O7011" s="29" t="s">
        <v>327</v>
      </c>
      <c r="P7011"/>
      <c r="Q7011"/>
      <c r="R7011"/>
      <c r="S7011"/>
      <c r="T7011"/>
      <c r="U7011"/>
      <c r="V7011"/>
      <c r="W7011"/>
    </row>
    <row r="7012" spans="1:23" ht="27" customHeight="1" thickBot="1" x14ac:dyDescent="0.3">
      <c r="A7012" s="127">
        <v>21762</v>
      </c>
      <c r="B7012" s="66">
        <v>7431</v>
      </c>
      <c r="C7012" s="67" t="s">
        <v>98</v>
      </c>
      <c r="D7012" s="68">
        <v>44132.760416666664</v>
      </c>
      <c r="E7012" s="66" t="s">
        <v>39</v>
      </c>
      <c r="F7012" s="33">
        <v>44132.679861111108</v>
      </c>
      <c r="G7012" s="51">
        <f t="shared" si="916"/>
        <v>8.0555555556202307E-2</v>
      </c>
      <c r="H7012" s="31" t="str">
        <f t="shared" si="917"/>
        <v>ACCEPTABLE</v>
      </c>
      <c r="J7012" s="33">
        <v>44132.779166666667</v>
      </c>
      <c r="K7012" s="33">
        <v>44132.788888888892</v>
      </c>
      <c r="L7012" s="51">
        <f t="shared" si="918"/>
        <v>9.7222222248092294E-3</v>
      </c>
      <c r="M7012" s="31" t="str">
        <f t="shared" si="919"/>
        <v>TRUE</v>
      </c>
      <c r="N7012" s="31" t="s">
        <v>39</v>
      </c>
      <c r="O7012" s="29" t="s">
        <v>44</v>
      </c>
      <c r="P7012"/>
      <c r="Q7012"/>
      <c r="R7012"/>
      <c r="S7012"/>
      <c r="T7012"/>
      <c r="U7012"/>
      <c r="V7012"/>
      <c r="W7012"/>
    </row>
    <row r="7013" spans="1:23" ht="27" customHeight="1" thickBot="1" x14ac:dyDescent="0.3">
      <c r="A7013" s="119">
        <v>21763</v>
      </c>
      <c r="B7013" s="191">
        <v>7432</v>
      </c>
      <c r="C7013" s="71" t="s">
        <v>2719</v>
      </c>
      <c r="D7013" s="72">
        <v>44132.788194444445</v>
      </c>
      <c r="E7013" s="70" t="s">
        <v>41</v>
      </c>
      <c r="F7013" s="33">
        <v>44132.679861111108</v>
      </c>
      <c r="G7013" s="51">
        <f t="shared" si="916"/>
        <v>0.10833333333721384</v>
      </c>
      <c r="H7013" s="31" t="str">
        <f t="shared" si="917"/>
        <v>ACCEPTABLE</v>
      </c>
      <c r="J7013" s="33">
        <v>44132.806250000001</v>
      </c>
      <c r="K7013" s="33">
        <v>44132.818055555559</v>
      </c>
      <c r="L7013" s="51">
        <f t="shared" si="918"/>
        <v>1.1805555557657499E-2</v>
      </c>
      <c r="M7013" s="31" t="str">
        <f t="shared" si="919"/>
        <v>TRUE</v>
      </c>
      <c r="N7013" s="31" t="s">
        <v>41</v>
      </c>
      <c r="O7013" s="29" t="s">
        <v>3022</v>
      </c>
      <c r="P7013"/>
      <c r="Q7013"/>
      <c r="R7013"/>
      <c r="S7013"/>
      <c r="T7013"/>
      <c r="U7013"/>
      <c r="V7013"/>
      <c r="W7013"/>
    </row>
    <row r="7014" spans="1:23" ht="27" customHeight="1" thickBot="1" x14ac:dyDescent="0.3">
      <c r="A7014" s="119">
        <v>21763</v>
      </c>
      <c r="B7014" s="191">
        <v>7433</v>
      </c>
      <c r="C7014" s="71" t="s">
        <v>2719</v>
      </c>
      <c r="D7014" s="72">
        <v>44132.805555555555</v>
      </c>
      <c r="E7014" s="70" t="s">
        <v>39</v>
      </c>
      <c r="F7014" s="33">
        <v>44132.679861111108</v>
      </c>
      <c r="G7014" s="51">
        <f t="shared" si="916"/>
        <v>0.12569444444670808</v>
      </c>
      <c r="H7014" s="31" t="str">
        <f t="shared" si="917"/>
        <v>ACCEPTABLE</v>
      </c>
      <c r="J7014" s="33">
        <v>44132.834722222222</v>
      </c>
      <c r="K7014" s="33">
        <v>44132.845833333333</v>
      </c>
      <c r="L7014" s="51">
        <f t="shared" si="918"/>
        <v>1.1111111110949423E-2</v>
      </c>
      <c r="M7014" s="31" t="str">
        <f t="shared" si="919"/>
        <v>TRUE</v>
      </c>
      <c r="N7014" s="31" t="s">
        <v>39</v>
      </c>
      <c r="O7014" s="29" t="s">
        <v>3004</v>
      </c>
      <c r="P7014"/>
      <c r="Q7014"/>
      <c r="R7014"/>
      <c r="S7014"/>
      <c r="T7014"/>
      <c r="U7014"/>
      <c r="V7014"/>
      <c r="W7014"/>
    </row>
    <row r="7015" spans="1:23" ht="27" customHeight="1" thickBot="1" x14ac:dyDescent="0.3">
      <c r="A7015" s="127">
        <v>21762</v>
      </c>
      <c r="B7015" s="66">
        <v>7434</v>
      </c>
      <c r="C7015" s="67" t="s">
        <v>43</v>
      </c>
      <c r="D7015" s="68">
        <v>44133.736111111109</v>
      </c>
      <c r="E7015" s="66" t="s">
        <v>41</v>
      </c>
      <c r="F7015" s="33">
        <v>44133.701388888891</v>
      </c>
      <c r="G7015" s="51">
        <f t="shared" si="916"/>
        <v>3.4722222218988463E-2</v>
      </c>
      <c r="H7015" s="31" t="str">
        <f t="shared" si="917"/>
        <v>TOO LATE</v>
      </c>
      <c r="J7015" s="33">
        <v>44133.720138888886</v>
      </c>
      <c r="K7015" s="33">
        <v>44133.729166666664</v>
      </c>
      <c r="L7015" s="51">
        <f t="shared" si="918"/>
        <v>9.0277777781011537E-3</v>
      </c>
      <c r="M7015" s="31" t="str">
        <f t="shared" si="919"/>
        <v>TRUE</v>
      </c>
      <c r="N7015" s="31" t="s">
        <v>41</v>
      </c>
      <c r="O7015" s="29" t="s">
        <v>44</v>
      </c>
      <c r="P7015"/>
      <c r="Q7015"/>
      <c r="R7015"/>
      <c r="S7015"/>
      <c r="T7015"/>
      <c r="U7015"/>
      <c r="V7015"/>
      <c r="W7015"/>
    </row>
    <row r="7016" spans="1:23" ht="27" customHeight="1" thickBot="1" x14ac:dyDescent="0.3">
      <c r="A7016" s="127">
        <v>21762</v>
      </c>
      <c r="B7016" s="66">
        <v>7435</v>
      </c>
      <c r="C7016" s="67" t="s">
        <v>2314</v>
      </c>
      <c r="D7016" s="68">
        <v>44133.760416666664</v>
      </c>
      <c r="E7016" s="66" t="s">
        <v>39</v>
      </c>
      <c r="F7016" s="33">
        <v>44133.701388888891</v>
      </c>
      <c r="G7016" s="51">
        <f t="shared" si="916"/>
        <v>5.9027777773735579E-2</v>
      </c>
      <c r="H7016" s="31" t="str">
        <f t="shared" si="917"/>
        <v>ACCEPTABLE</v>
      </c>
      <c r="J7016" s="33">
        <v>44133.74722222222</v>
      </c>
      <c r="K7016" s="33">
        <v>44133.756944444445</v>
      </c>
      <c r="L7016" s="51">
        <f t="shared" si="918"/>
        <v>9.7222222248092294E-3</v>
      </c>
      <c r="M7016" s="31" t="str">
        <f t="shared" si="919"/>
        <v>TRUE</v>
      </c>
      <c r="N7016" s="31" t="s">
        <v>39</v>
      </c>
      <c r="O7016" s="29" t="s">
        <v>327</v>
      </c>
      <c r="P7016"/>
      <c r="Q7016"/>
      <c r="R7016"/>
      <c r="S7016"/>
      <c r="T7016"/>
      <c r="U7016"/>
      <c r="V7016"/>
      <c r="W7016"/>
    </row>
    <row r="7017" spans="1:23" ht="27" customHeight="1" thickBot="1" x14ac:dyDescent="0.3">
      <c r="A7017" s="119">
        <v>21764</v>
      </c>
      <c r="B7017" s="191">
        <v>7436</v>
      </c>
      <c r="C7017" s="71" t="s">
        <v>2314</v>
      </c>
      <c r="D7017" s="72">
        <v>44133.881944444445</v>
      </c>
      <c r="E7017" s="70" t="s">
        <v>41</v>
      </c>
      <c r="F7017" s="33">
        <v>44133.701388888891</v>
      </c>
      <c r="G7017" s="51">
        <f t="shared" si="916"/>
        <v>0.18055555555474712</v>
      </c>
      <c r="H7017" s="31" t="str">
        <f t="shared" si="917"/>
        <v>ACCEPTABLE</v>
      </c>
      <c r="J7017" s="33">
        <v>44133.822916666664</v>
      </c>
      <c r="K7017" s="33">
        <v>44133.833333333336</v>
      </c>
      <c r="L7017" s="51">
        <f t="shared" si="918"/>
        <v>1.0416666671517305E-2</v>
      </c>
      <c r="M7017" s="31" t="str">
        <f t="shared" si="919"/>
        <v>TRUE</v>
      </c>
      <c r="N7017" s="31" t="s">
        <v>41</v>
      </c>
      <c r="O7017" s="29" t="s">
        <v>3023</v>
      </c>
      <c r="P7017"/>
      <c r="Q7017"/>
      <c r="R7017"/>
      <c r="S7017"/>
      <c r="T7017"/>
      <c r="U7017"/>
      <c r="V7017"/>
      <c r="W7017"/>
    </row>
    <row r="7018" spans="1:23" ht="27" customHeight="1" thickBot="1" x14ac:dyDescent="0.3">
      <c r="A7018" s="119">
        <v>21764</v>
      </c>
      <c r="B7018" s="191">
        <v>7437</v>
      </c>
      <c r="C7018" s="71" t="s">
        <v>2314</v>
      </c>
      <c r="D7018" s="72">
        <v>44133.90625</v>
      </c>
      <c r="E7018" s="70" t="s">
        <v>39</v>
      </c>
      <c r="F7018" s="33">
        <v>44133.701388888891</v>
      </c>
      <c r="G7018" s="51">
        <f t="shared" si="916"/>
        <v>0.20486111110949423</v>
      </c>
      <c r="H7018" s="31" t="str">
        <f t="shared" si="917"/>
        <v>ACCEPTABLE</v>
      </c>
      <c r="J7018" s="33">
        <v>44133.847222222219</v>
      </c>
      <c r="K7018" s="33">
        <v>44133.859027777777</v>
      </c>
      <c r="L7018" s="51">
        <f t="shared" si="918"/>
        <v>1.1805555557657499E-2</v>
      </c>
      <c r="M7018" s="31" t="str">
        <f t="shared" si="919"/>
        <v>TRUE</v>
      </c>
      <c r="N7018" s="31" t="s">
        <v>39</v>
      </c>
      <c r="O7018" s="29" t="s">
        <v>3023</v>
      </c>
      <c r="P7018"/>
      <c r="Q7018"/>
      <c r="R7018"/>
      <c r="S7018"/>
      <c r="T7018"/>
      <c r="U7018"/>
      <c r="V7018"/>
      <c r="W7018"/>
    </row>
    <row r="7019" spans="1:23" ht="27" customHeight="1" thickBot="1" x14ac:dyDescent="0.3">
      <c r="A7019" s="119">
        <v>21760</v>
      </c>
      <c r="B7019" s="191">
        <v>7438</v>
      </c>
      <c r="C7019" s="71" t="s">
        <v>2314</v>
      </c>
      <c r="D7019" s="72">
        <v>44134.590277777781</v>
      </c>
      <c r="E7019" s="70" t="s">
        <v>41</v>
      </c>
      <c r="F7019" s="33">
        <v>44134.566666666666</v>
      </c>
      <c r="G7019" s="51">
        <f t="shared" si="916"/>
        <v>2.3611111115314998E-2</v>
      </c>
      <c r="H7019" s="31" t="str">
        <f t="shared" si="917"/>
        <v>TOO LATE</v>
      </c>
      <c r="J7019" s="33">
        <v>44134.570833333331</v>
      </c>
      <c r="K7019" s="33">
        <v>44134.57916666667</v>
      </c>
      <c r="L7019" s="51">
        <f t="shared" si="918"/>
        <v>8.3333333386690356E-3</v>
      </c>
      <c r="M7019" s="31" t="str">
        <f t="shared" si="919"/>
        <v>TRUE</v>
      </c>
      <c r="N7019" s="31" t="s">
        <v>41</v>
      </c>
      <c r="O7019" s="29" t="s">
        <v>3024</v>
      </c>
      <c r="P7019"/>
      <c r="Q7019"/>
      <c r="R7019"/>
      <c r="S7019"/>
      <c r="T7019"/>
      <c r="U7019"/>
      <c r="V7019"/>
      <c r="W7019"/>
    </row>
    <row r="7020" spans="1:23" ht="27" customHeight="1" thickBot="1" x14ac:dyDescent="0.3">
      <c r="A7020" s="119">
        <v>21760</v>
      </c>
      <c r="B7020" s="191">
        <v>7439</v>
      </c>
      <c r="C7020" s="71" t="s">
        <v>2314</v>
      </c>
      <c r="D7020" s="72">
        <v>44134.604166666664</v>
      </c>
      <c r="E7020" s="70" t="s">
        <v>39</v>
      </c>
      <c r="F7020" s="33">
        <v>44134.566666666666</v>
      </c>
      <c r="G7020" s="51">
        <f t="shared" si="916"/>
        <v>3.7499999998544808E-2</v>
      </c>
      <c r="H7020" s="31" t="str">
        <f t="shared" si="917"/>
        <v>TOO LATE</v>
      </c>
      <c r="J7020" s="33">
        <v>44134.595833333333</v>
      </c>
      <c r="K7020" s="33">
        <v>44134.606944444444</v>
      </c>
      <c r="L7020" s="51">
        <f t="shared" si="918"/>
        <v>1.1111111110949423E-2</v>
      </c>
      <c r="M7020" s="31" t="str">
        <f t="shared" si="919"/>
        <v>TRUE</v>
      </c>
      <c r="N7020" s="31" t="s">
        <v>39</v>
      </c>
      <c r="O7020" s="29" t="s">
        <v>3025</v>
      </c>
      <c r="P7020"/>
      <c r="Q7020"/>
      <c r="R7020"/>
      <c r="S7020"/>
      <c r="T7020"/>
      <c r="U7020"/>
      <c r="V7020"/>
      <c r="W7020"/>
    </row>
    <row r="7021" spans="1:23" ht="27" customHeight="1" thickBot="1" x14ac:dyDescent="0.3">
      <c r="A7021" s="127">
        <v>21765</v>
      </c>
      <c r="B7021" s="66">
        <v>7440</v>
      </c>
      <c r="C7021" s="67" t="s">
        <v>1997</v>
      </c>
      <c r="D7021" s="68">
        <v>44135.298611111109</v>
      </c>
      <c r="E7021" s="66" t="s">
        <v>41</v>
      </c>
      <c r="F7021" s="33">
        <v>44134.933333333334</v>
      </c>
      <c r="G7021" s="51">
        <f t="shared" si="916"/>
        <v>0.36527777777519077</v>
      </c>
      <c r="H7021" s="31" t="str">
        <f t="shared" si="917"/>
        <v>ACCEPTABLE</v>
      </c>
      <c r="J7021" s="33">
        <v>44135.29583333333</v>
      </c>
      <c r="K7021" s="33">
        <v>44135.305555555555</v>
      </c>
      <c r="L7021" s="51">
        <f t="shared" si="918"/>
        <v>9.7222222248092294E-3</v>
      </c>
      <c r="M7021" s="31" t="str">
        <f t="shared" si="919"/>
        <v>TRUE</v>
      </c>
      <c r="N7021" s="31" t="s">
        <v>41</v>
      </c>
      <c r="O7021" s="29" t="s">
        <v>3026</v>
      </c>
      <c r="P7021"/>
      <c r="Q7021"/>
      <c r="R7021"/>
      <c r="S7021"/>
      <c r="T7021"/>
      <c r="U7021"/>
      <c r="V7021"/>
      <c r="W7021"/>
    </row>
    <row r="7022" spans="1:23" ht="27" customHeight="1" thickBot="1" x14ac:dyDescent="0.3">
      <c r="A7022" s="127">
        <v>21765</v>
      </c>
      <c r="B7022" s="66">
        <v>7441</v>
      </c>
      <c r="C7022" s="67" t="s">
        <v>51</v>
      </c>
      <c r="D7022" s="68">
        <v>44135.319444444445</v>
      </c>
      <c r="E7022" s="66" t="s">
        <v>39</v>
      </c>
      <c r="F7022" s="33">
        <v>44134.933333333334</v>
      </c>
      <c r="G7022" s="51">
        <f t="shared" si="916"/>
        <v>0.38611111111094942</v>
      </c>
      <c r="H7022" s="31" t="str">
        <f t="shared" si="917"/>
        <v>ACCEPTABLE</v>
      </c>
      <c r="J7022" s="33">
        <v>44135.327777777777</v>
      </c>
      <c r="K7022" s="33">
        <v>44135.338888888888</v>
      </c>
      <c r="L7022" s="51">
        <f t="shared" si="918"/>
        <v>1.1111111110949423E-2</v>
      </c>
      <c r="M7022" s="31" t="str">
        <f t="shared" si="919"/>
        <v>TRUE</v>
      </c>
      <c r="N7022" s="31" t="s">
        <v>39</v>
      </c>
      <c r="O7022" s="29" t="s">
        <v>393</v>
      </c>
      <c r="P7022"/>
      <c r="Q7022"/>
      <c r="R7022"/>
      <c r="S7022"/>
      <c r="T7022"/>
      <c r="U7022"/>
      <c r="V7022"/>
      <c r="W7022"/>
    </row>
    <row r="7023" spans="1:23" ht="27" customHeight="1" thickBot="1" x14ac:dyDescent="0.3">
      <c r="A7023" s="119">
        <v>21765</v>
      </c>
      <c r="B7023" s="191">
        <v>7442</v>
      </c>
      <c r="C7023" s="71" t="s">
        <v>2314</v>
      </c>
      <c r="D7023" s="72">
        <v>44135.916666666664</v>
      </c>
      <c r="E7023" s="70" t="s">
        <v>39</v>
      </c>
      <c r="F7023" s="33">
        <v>44135.8</v>
      </c>
      <c r="G7023" s="51">
        <f t="shared" si="916"/>
        <v>0.11666666666133096</v>
      </c>
      <c r="H7023" s="31" t="str">
        <f t="shared" si="917"/>
        <v>ACCEPTABLE</v>
      </c>
      <c r="J7023" s="33">
        <v>44135.947222222225</v>
      </c>
      <c r="K7023" s="33">
        <v>44135.956250000003</v>
      </c>
      <c r="L7023" s="51">
        <f t="shared" si="918"/>
        <v>9.0277777781011537E-3</v>
      </c>
      <c r="M7023" s="31" t="str">
        <f t="shared" si="919"/>
        <v>TRUE</v>
      </c>
      <c r="N7023" s="31" t="s">
        <v>39</v>
      </c>
      <c r="O7023" s="29" t="s">
        <v>3027</v>
      </c>
      <c r="P7023"/>
      <c r="Q7023"/>
      <c r="R7023"/>
      <c r="S7023"/>
      <c r="T7023"/>
      <c r="U7023"/>
      <c r="V7023"/>
      <c r="W7023"/>
    </row>
    <row r="7024" spans="1:23" ht="27" customHeight="1" thickBot="1" x14ac:dyDescent="0.3">
      <c r="A7024" s="127">
        <v>21765</v>
      </c>
      <c r="B7024" s="66">
        <v>7443</v>
      </c>
      <c r="C7024" s="67" t="s">
        <v>51</v>
      </c>
      <c r="D7024" s="68">
        <v>44136.291666666664</v>
      </c>
      <c r="E7024" s="66" t="s">
        <v>41</v>
      </c>
      <c r="F7024" s="33">
        <v>44135.8</v>
      </c>
      <c r="G7024" s="51">
        <f t="shared" si="916"/>
        <v>0.49166666666133096</v>
      </c>
      <c r="H7024" s="31" t="str">
        <f t="shared" si="917"/>
        <v>ACCEPTABLE</v>
      </c>
      <c r="J7024" s="33">
        <v>44136.288888888892</v>
      </c>
      <c r="K7024" s="33">
        <v>44136.29791666667</v>
      </c>
      <c r="L7024" s="51">
        <f t="shared" si="918"/>
        <v>9.0277777781011537E-3</v>
      </c>
      <c r="M7024" s="31" t="str">
        <f t="shared" si="919"/>
        <v>TRUE</v>
      </c>
      <c r="N7024" s="31" t="s">
        <v>41</v>
      </c>
      <c r="O7024" s="29" t="s">
        <v>1999</v>
      </c>
      <c r="P7024"/>
      <c r="Q7024"/>
      <c r="R7024"/>
      <c r="S7024"/>
      <c r="T7024"/>
      <c r="U7024"/>
      <c r="V7024"/>
      <c r="W7024"/>
    </row>
    <row r="7025" spans="1:23" ht="27" customHeight="1" thickBot="1" x14ac:dyDescent="0.3">
      <c r="A7025" s="127">
        <v>21765</v>
      </c>
      <c r="B7025" s="66">
        <v>7444</v>
      </c>
      <c r="C7025" s="67" t="s">
        <v>1997</v>
      </c>
      <c r="D7025" s="68">
        <v>44136.315972222219</v>
      </c>
      <c r="E7025" s="66" t="s">
        <v>39</v>
      </c>
      <c r="F7025" s="33">
        <v>44135.8</v>
      </c>
      <c r="G7025" s="51">
        <f t="shared" si="916"/>
        <v>0.51597222221607808</v>
      </c>
      <c r="H7025" s="31" t="str">
        <f t="shared" si="917"/>
        <v>ACCEPTABLE</v>
      </c>
      <c r="J7025" s="33">
        <v>44136.331250000003</v>
      </c>
      <c r="K7025" s="33">
        <v>44136.341666666667</v>
      </c>
      <c r="L7025" s="51">
        <f t="shared" si="918"/>
        <v>1.0416666664241347E-2</v>
      </c>
      <c r="M7025" s="31" t="str">
        <f t="shared" si="919"/>
        <v>TRUE</v>
      </c>
      <c r="N7025" s="31" t="s">
        <v>39</v>
      </c>
      <c r="O7025" s="29" t="s">
        <v>3028</v>
      </c>
      <c r="P7025"/>
      <c r="Q7025"/>
      <c r="R7025"/>
      <c r="S7025"/>
      <c r="T7025"/>
      <c r="U7025"/>
      <c r="V7025"/>
      <c r="W7025"/>
    </row>
    <row r="7026" spans="1:23" ht="27" customHeight="1" thickBot="1" x14ac:dyDescent="0.3">
      <c r="A7026" s="127">
        <v>21766</v>
      </c>
      <c r="B7026" s="66">
        <v>7445</v>
      </c>
      <c r="C7026" s="67" t="s">
        <v>2314</v>
      </c>
      <c r="D7026" s="68">
        <v>44136.361111111109</v>
      </c>
      <c r="E7026" s="66" t="s">
        <v>41</v>
      </c>
      <c r="F7026" s="33">
        <v>44135.334722222222</v>
      </c>
      <c r="G7026" s="51">
        <f t="shared" si="916"/>
        <v>1.0263888888875954</v>
      </c>
      <c r="H7026" s="31" t="str">
        <f t="shared" si="917"/>
        <v>ACCEPTABLE</v>
      </c>
      <c r="J7026" s="33">
        <v>44136.364583333336</v>
      </c>
      <c r="K7026" s="33">
        <v>44136.375694444447</v>
      </c>
      <c r="L7026" s="51">
        <f t="shared" si="918"/>
        <v>1.1111111110949423E-2</v>
      </c>
      <c r="M7026" s="31" t="str">
        <f t="shared" si="919"/>
        <v>TRUE</v>
      </c>
      <c r="N7026" s="31" t="s">
        <v>41</v>
      </c>
      <c r="O7026" s="29" t="s">
        <v>3029</v>
      </c>
      <c r="P7026"/>
      <c r="Q7026"/>
      <c r="R7026"/>
      <c r="S7026"/>
      <c r="T7026"/>
      <c r="U7026"/>
      <c r="V7026"/>
      <c r="W7026"/>
    </row>
    <row r="7027" spans="1:23" ht="27" customHeight="1" thickBot="1" x14ac:dyDescent="0.3">
      <c r="A7027" s="127">
        <v>21766</v>
      </c>
      <c r="B7027" s="66">
        <v>7446</v>
      </c>
      <c r="C7027" s="67" t="s">
        <v>43</v>
      </c>
      <c r="D7027" s="68">
        <v>44136.388888888891</v>
      </c>
      <c r="E7027" s="66" t="s">
        <v>39</v>
      </c>
      <c r="F7027" s="33">
        <v>44135.334722222222</v>
      </c>
      <c r="G7027" s="51">
        <f t="shared" si="916"/>
        <v>1.0541666666686069</v>
      </c>
      <c r="H7027" s="31" t="str">
        <f t="shared" si="917"/>
        <v>ACCEPTABLE</v>
      </c>
      <c r="J7027" s="33">
        <v>44136.379861111112</v>
      </c>
      <c r="K7027" s="33">
        <v>44136.390277777777</v>
      </c>
      <c r="L7027" s="51">
        <f t="shared" si="918"/>
        <v>1.0416666664241347E-2</v>
      </c>
      <c r="M7027" s="31" t="str">
        <f t="shared" si="919"/>
        <v>TRUE</v>
      </c>
      <c r="N7027" s="31" t="s">
        <v>39</v>
      </c>
      <c r="O7027" s="29" t="s">
        <v>120</v>
      </c>
      <c r="P7027"/>
      <c r="Q7027"/>
      <c r="R7027"/>
      <c r="S7027"/>
      <c r="T7027"/>
      <c r="U7027"/>
      <c r="V7027"/>
      <c r="W7027"/>
    </row>
    <row r="7028" spans="1:23" ht="27" customHeight="1" thickBot="1" x14ac:dyDescent="0.3">
      <c r="A7028" s="127">
        <v>21766</v>
      </c>
      <c r="B7028" s="66">
        <v>7449</v>
      </c>
      <c r="C7028" s="67" t="s">
        <v>98</v>
      </c>
      <c r="D7028" s="68">
        <v>44137.277777777781</v>
      </c>
      <c r="E7028" s="66" t="s">
        <v>41</v>
      </c>
      <c r="F7028" s="33">
        <v>44136.77847222222</v>
      </c>
      <c r="G7028" s="51">
        <f t="shared" si="916"/>
        <v>0.49930555556056788</v>
      </c>
      <c r="H7028" s="31" t="str">
        <f t="shared" si="917"/>
        <v>ACCEPTABLE</v>
      </c>
      <c r="J7028" s="33">
        <v>44137.207638888889</v>
      </c>
      <c r="K7028" s="33">
        <v>44137.216666666667</v>
      </c>
      <c r="L7028" s="51">
        <f t="shared" si="918"/>
        <v>9.0277777781011537E-3</v>
      </c>
      <c r="M7028" s="31" t="str">
        <f t="shared" si="919"/>
        <v>TRUE</v>
      </c>
      <c r="N7028" s="31" t="s">
        <v>41</v>
      </c>
      <c r="O7028" s="29" t="s">
        <v>54</v>
      </c>
      <c r="P7028"/>
      <c r="Q7028"/>
      <c r="R7028"/>
      <c r="S7028"/>
      <c r="T7028"/>
      <c r="U7028"/>
      <c r="V7028"/>
      <c r="W7028"/>
    </row>
    <row r="7029" spans="1:23" ht="27" customHeight="1" thickBot="1" x14ac:dyDescent="0.3">
      <c r="A7029" s="127">
        <v>21766</v>
      </c>
      <c r="B7029" s="66">
        <v>7450</v>
      </c>
      <c r="C7029" s="67" t="s">
        <v>2314</v>
      </c>
      <c r="D7029" s="68">
        <v>44137.305555555555</v>
      </c>
      <c r="E7029" s="66" t="s">
        <v>39</v>
      </c>
      <c r="F7029" s="33">
        <v>44136.77847222222</v>
      </c>
      <c r="G7029" s="51">
        <f t="shared" si="916"/>
        <v>0.52708333333430346</v>
      </c>
      <c r="H7029" s="31" t="str">
        <f t="shared" si="917"/>
        <v>ACCEPTABLE</v>
      </c>
      <c r="J7029" s="33">
        <v>44137.226388888892</v>
      </c>
      <c r="K7029" s="33">
        <v>44137.237500000003</v>
      </c>
      <c r="L7029" s="51">
        <f t="shared" si="918"/>
        <v>1.1111111110949423E-2</v>
      </c>
      <c r="M7029" s="31" t="str">
        <f t="shared" si="919"/>
        <v>TRUE</v>
      </c>
      <c r="N7029" s="31" t="s">
        <v>39</v>
      </c>
      <c r="O7029" s="29" t="s">
        <v>2321</v>
      </c>
      <c r="P7029"/>
      <c r="Q7029"/>
      <c r="R7029"/>
      <c r="S7029"/>
      <c r="T7029"/>
      <c r="U7029"/>
      <c r="V7029"/>
      <c r="W7029"/>
    </row>
    <row r="7030" spans="1:23" ht="27" customHeight="1" thickBot="1" x14ac:dyDescent="0.3">
      <c r="A7030" s="119">
        <v>21768</v>
      </c>
      <c r="B7030" s="191">
        <v>7451</v>
      </c>
      <c r="C7030" s="71" t="s">
        <v>1997</v>
      </c>
      <c r="D7030" s="72">
        <v>44137.569444444445</v>
      </c>
      <c r="E7030" s="70" t="s">
        <v>41</v>
      </c>
      <c r="F7030" s="33">
        <v>44137.295138888891</v>
      </c>
      <c r="G7030" s="51">
        <f t="shared" si="916"/>
        <v>0.27430555555474712</v>
      </c>
      <c r="H7030" s="31" t="str">
        <f t="shared" si="917"/>
        <v>ACCEPTABLE</v>
      </c>
      <c r="J7030" s="33">
        <v>44137.543749999997</v>
      </c>
      <c r="K7030" s="33">
        <v>44137.554166666669</v>
      </c>
      <c r="L7030" s="51">
        <f t="shared" si="918"/>
        <v>1.0416666671517305E-2</v>
      </c>
      <c r="M7030" s="31" t="str">
        <f t="shared" si="919"/>
        <v>TRUE</v>
      </c>
      <c r="N7030" s="31" t="s">
        <v>41</v>
      </c>
      <c r="O7030" s="29" t="s">
        <v>3030</v>
      </c>
      <c r="P7030"/>
      <c r="Q7030"/>
      <c r="R7030"/>
      <c r="S7030"/>
      <c r="T7030"/>
      <c r="U7030"/>
      <c r="V7030"/>
      <c r="W7030"/>
    </row>
    <row r="7031" spans="1:23" ht="27" customHeight="1" thickBot="1" x14ac:dyDescent="0.3">
      <c r="A7031" s="119">
        <v>21768</v>
      </c>
      <c r="B7031" s="191">
        <v>7452</v>
      </c>
      <c r="C7031" s="71" t="s">
        <v>51</v>
      </c>
      <c r="D7031" s="72">
        <v>44137.604166666664</v>
      </c>
      <c r="E7031" s="70" t="s">
        <v>39</v>
      </c>
      <c r="F7031" s="33">
        <v>44137.295138888891</v>
      </c>
      <c r="G7031" s="51">
        <f t="shared" si="916"/>
        <v>0.30902777777373558</v>
      </c>
      <c r="H7031" s="31" t="str">
        <f t="shared" si="917"/>
        <v>ACCEPTABLE</v>
      </c>
      <c r="J7031" s="33">
        <v>44137.575694444444</v>
      </c>
      <c r="K7031" s="33">
        <v>44137.581250000003</v>
      </c>
      <c r="L7031" s="51">
        <f t="shared" si="918"/>
        <v>5.5555555591126904E-3</v>
      </c>
      <c r="M7031" s="31" t="str">
        <f t="shared" si="919"/>
        <v>TRUE</v>
      </c>
      <c r="N7031" s="31" t="s">
        <v>128</v>
      </c>
      <c r="O7031" s="29" t="s">
        <v>3031</v>
      </c>
      <c r="P7031"/>
      <c r="Q7031"/>
      <c r="R7031"/>
      <c r="S7031"/>
      <c r="T7031"/>
      <c r="U7031"/>
      <c r="V7031"/>
      <c r="W7031"/>
    </row>
    <row r="7032" spans="1:23" ht="27" customHeight="1" thickBot="1" x14ac:dyDescent="0.3">
      <c r="A7032" s="127">
        <v>21769</v>
      </c>
      <c r="B7032" s="66">
        <v>7454</v>
      </c>
      <c r="C7032" s="67" t="s">
        <v>2314</v>
      </c>
      <c r="D7032" s="68">
        <v>44137.659722222219</v>
      </c>
      <c r="E7032" s="66" t="s">
        <v>39</v>
      </c>
      <c r="F7032" s="33">
        <v>44137.295138888891</v>
      </c>
      <c r="G7032" s="51">
        <f t="shared" si="916"/>
        <v>0.36458333332848269</v>
      </c>
      <c r="H7032" s="31" t="str">
        <f t="shared" si="917"/>
        <v>ACCEPTABLE</v>
      </c>
      <c r="J7032" s="33">
        <v>44137.594444444447</v>
      </c>
      <c r="K7032" s="33">
        <v>44137.603472222225</v>
      </c>
      <c r="L7032" s="51">
        <f t="shared" si="918"/>
        <v>9.0277777781011537E-3</v>
      </c>
      <c r="M7032" s="31" t="str">
        <f t="shared" si="919"/>
        <v>TRUE</v>
      </c>
      <c r="N7032" s="31" t="s">
        <v>39</v>
      </c>
      <c r="O7032" s="29" t="s">
        <v>486</v>
      </c>
      <c r="P7032"/>
      <c r="Q7032"/>
      <c r="R7032"/>
      <c r="S7032"/>
      <c r="T7032"/>
      <c r="U7032"/>
      <c r="V7032"/>
      <c r="W7032"/>
    </row>
    <row r="7033" spans="1:23" ht="27" customHeight="1" thickBot="1" x14ac:dyDescent="0.3">
      <c r="A7033" s="119">
        <v>21768</v>
      </c>
      <c r="B7033" s="191">
        <v>7455</v>
      </c>
      <c r="C7033" s="71" t="s">
        <v>51</v>
      </c>
      <c r="D7033" s="72">
        <v>44138.569444444445</v>
      </c>
      <c r="E7033" s="70" t="s">
        <v>41</v>
      </c>
      <c r="F7033" s="33">
        <v>44138.288888888892</v>
      </c>
      <c r="G7033" s="51">
        <f t="shared" si="916"/>
        <v>0.28055555555329192</v>
      </c>
      <c r="H7033" s="31" t="str">
        <f t="shared" si="917"/>
        <v>ACCEPTABLE</v>
      </c>
      <c r="J7033" s="33">
        <v>44138.569444444445</v>
      </c>
      <c r="K7033" s="33">
        <v>44138.577777777777</v>
      </c>
      <c r="L7033" s="51">
        <f t="shared" si="918"/>
        <v>8.333333331393078E-3</v>
      </c>
      <c r="M7033" s="31" t="str">
        <f t="shared" si="919"/>
        <v>TRUE</v>
      </c>
      <c r="N7033" s="31" t="s">
        <v>41</v>
      </c>
      <c r="O7033" s="29" t="s">
        <v>3032</v>
      </c>
      <c r="P7033"/>
      <c r="Q7033"/>
      <c r="R7033"/>
      <c r="S7033"/>
      <c r="T7033"/>
      <c r="U7033"/>
      <c r="V7033"/>
      <c r="W7033"/>
    </row>
    <row r="7034" spans="1:23" ht="27" customHeight="1" thickBot="1" x14ac:dyDescent="0.3">
      <c r="A7034" s="119">
        <v>21768</v>
      </c>
      <c r="B7034" s="191">
        <v>7456</v>
      </c>
      <c r="C7034" s="71" t="s">
        <v>1997</v>
      </c>
      <c r="D7034" s="72">
        <v>44138.597222222219</v>
      </c>
      <c r="E7034" s="70" t="s">
        <v>39</v>
      </c>
      <c r="F7034" s="33">
        <v>44138.288888888892</v>
      </c>
      <c r="G7034" s="51">
        <f t="shared" si="916"/>
        <v>0.3083333333270275</v>
      </c>
      <c r="H7034" s="31" t="str">
        <f t="shared" si="917"/>
        <v>ACCEPTABLE</v>
      </c>
      <c r="J7034" s="33">
        <v>44138.6</v>
      </c>
      <c r="K7034" s="33">
        <v>44138.609722222223</v>
      </c>
      <c r="L7034" s="51">
        <f t="shared" si="918"/>
        <v>9.7222222248092294E-3</v>
      </c>
      <c r="M7034" s="31" t="str">
        <f t="shared" si="919"/>
        <v>TRUE</v>
      </c>
      <c r="N7034" s="31" t="s">
        <v>39</v>
      </c>
      <c r="O7034" s="29" t="s">
        <v>3033</v>
      </c>
      <c r="P7034"/>
      <c r="Q7034"/>
      <c r="R7034"/>
      <c r="S7034"/>
      <c r="T7034"/>
      <c r="U7034"/>
      <c r="V7034"/>
      <c r="W7034"/>
    </row>
    <row r="7035" spans="1:23" ht="27" customHeight="1" thickBot="1" x14ac:dyDescent="0.3">
      <c r="A7035" s="127">
        <v>21770</v>
      </c>
      <c r="B7035" s="66">
        <v>7457</v>
      </c>
      <c r="C7035" s="67" t="s">
        <v>2314</v>
      </c>
      <c r="D7035" s="68">
        <v>44139.270833333336</v>
      </c>
      <c r="E7035" s="66" t="s">
        <v>41</v>
      </c>
      <c r="F7035" s="33">
        <v>44139.244444444441</v>
      </c>
      <c r="G7035" s="51">
        <f t="shared" si="916"/>
        <v>2.6388888894871343E-2</v>
      </c>
      <c r="H7035" s="31" t="str">
        <f t="shared" si="917"/>
        <v>TOO LATE</v>
      </c>
      <c r="J7035" s="33">
        <v>44139.259027777778</v>
      </c>
      <c r="K7035" s="33">
        <v>44139.269444444442</v>
      </c>
      <c r="L7035" s="51">
        <f t="shared" si="918"/>
        <v>1.0416666664241347E-2</v>
      </c>
      <c r="M7035" s="31" t="str">
        <f t="shared" si="919"/>
        <v>TRUE</v>
      </c>
      <c r="N7035" s="31" t="s">
        <v>41</v>
      </c>
      <c r="O7035" s="29" t="s">
        <v>3034</v>
      </c>
      <c r="P7035"/>
      <c r="Q7035"/>
      <c r="R7035"/>
      <c r="S7035"/>
      <c r="T7035"/>
      <c r="U7035"/>
      <c r="V7035"/>
      <c r="W7035"/>
    </row>
    <row r="7036" spans="1:23" ht="27" customHeight="1" thickBot="1" x14ac:dyDescent="0.3">
      <c r="A7036" s="127">
        <v>21770</v>
      </c>
      <c r="B7036" s="66">
        <v>7458</v>
      </c>
      <c r="C7036" s="67" t="s">
        <v>2314</v>
      </c>
      <c r="D7036" s="68">
        <v>44139.288194444445</v>
      </c>
      <c r="E7036" s="66" t="s">
        <v>39</v>
      </c>
      <c r="F7036" s="33">
        <v>44139.244444444441</v>
      </c>
      <c r="G7036" s="51">
        <f t="shared" si="916"/>
        <v>4.3750000004365575E-2</v>
      </c>
      <c r="H7036" s="31" t="str">
        <f t="shared" si="917"/>
        <v>ACCEPTABLE</v>
      </c>
      <c r="J7036" s="33">
        <v>44139.284722222219</v>
      </c>
      <c r="K7036" s="33">
        <v>44139.294444444444</v>
      </c>
      <c r="L7036" s="51">
        <f t="shared" si="918"/>
        <v>9.7222222248092294E-3</v>
      </c>
      <c r="M7036" s="31" t="str">
        <f t="shared" si="919"/>
        <v>TRUE</v>
      </c>
      <c r="N7036" s="31" t="s">
        <v>39</v>
      </c>
      <c r="O7036" s="29" t="s">
        <v>3034</v>
      </c>
      <c r="P7036"/>
      <c r="Q7036"/>
      <c r="R7036"/>
      <c r="S7036"/>
      <c r="T7036"/>
      <c r="U7036"/>
      <c r="V7036"/>
      <c r="W7036"/>
    </row>
    <row r="7037" spans="1:23" ht="27" customHeight="1" thickBot="1" x14ac:dyDescent="0.3">
      <c r="A7037" s="119">
        <v>21771</v>
      </c>
      <c r="B7037" s="191">
        <v>7459</v>
      </c>
      <c r="C7037" s="71" t="s">
        <v>2314</v>
      </c>
      <c r="D7037" s="72">
        <v>44140.461805555555</v>
      </c>
      <c r="E7037" s="70" t="s">
        <v>41</v>
      </c>
      <c r="F7037" s="33">
        <v>44140.279166666667</v>
      </c>
      <c r="G7037" s="51">
        <f t="shared" si="916"/>
        <v>0.18263888888759539</v>
      </c>
      <c r="H7037" s="31" t="str">
        <f t="shared" si="917"/>
        <v>ACCEPTABLE</v>
      </c>
      <c r="J7037" s="33">
        <v>44140.470138888886</v>
      </c>
      <c r="K7037" s="33">
        <v>44140.480555555558</v>
      </c>
      <c r="L7037" s="51">
        <f t="shared" si="918"/>
        <v>1.0416666671517305E-2</v>
      </c>
      <c r="M7037" s="31" t="str">
        <f t="shared" si="919"/>
        <v>TRUE</v>
      </c>
      <c r="N7037" s="31" t="s">
        <v>41</v>
      </c>
      <c r="O7037" s="29" t="s">
        <v>1694</v>
      </c>
      <c r="P7037"/>
      <c r="Q7037"/>
      <c r="R7037"/>
      <c r="S7037"/>
      <c r="T7037"/>
      <c r="U7037"/>
      <c r="V7037"/>
      <c r="W7037"/>
    </row>
    <row r="7038" spans="1:23" ht="27" customHeight="1" thickBot="1" x14ac:dyDescent="0.3">
      <c r="A7038" s="119">
        <v>21771</v>
      </c>
      <c r="B7038" s="191">
        <v>7460</v>
      </c>
      <c r="C7038" s="71" t="s">
        <v>43</v>
      </c>
      <c r="D7038" s="72">
        <v>44140.475694444445</v>
      </c>
      <c r="E7038" s="70" t="s">
        <v>39</v>
      </c>
      <c r="F7038" s="33">
        <v>44140.279166666667</v>
      </c>
      <c r="G7038" s="51">
        <f t="shared" si="916"/>
        <v>0.19652777777810115</v>
      </c>
      <c r="H7038" s="31" t="str">
        <f t="shared" si="917"/>
        <v>ACCEPTABLE</v>
      </c>
      <c r="J7038" s="33">
        <v>44140.506944444445</v>
      </c>
      <c r="K7038" s="33">
        <v>44140.520138888889</v>
      </c>
      <c r="L7038" s="51">
        <f t="shared" si="918"/>
        <v>1.3194444443797693E-2</v>
      </c>
      <c r="M7038" s="31" t="str">
        <f t="shared" si="919"/>
        <v>TRUE</v>
      </c>
      <c r="N7038" s="31" t="s">
        <v>39</v>
      </c>
      <c r="O7038" s="29" t="s">
        <v>44</v>
      </c>
      <c r="P7038"/>
      <c r="Q7038"/>
      <c r="R7038"/>
      <c r="S7038"/>
      <c r="T7038"/>
      <c r="U7038"/>
      <c r="V7038"/>
      <c r="W7038"/>
    </row>
    <row r="7039" spans="1:23" ht="27" customHeight="1" thickBot="1" x14ac:dyDescent="0.3">
      <c r="A7039" s="127">
        <v>21772</v>
      </c>
      <c r="B7039" s="66">
        <v>7461</v>
      </c>
      <c r="C7039" s="67" t="s">
        <v>2314</v>
      </c>
      <c r="D7039" s="68">
        <v>44140.736111111109</v>
      </c>
      <c r="E7039" s="66" t="s">
        <v>41</v>
      </c>
      <c r="F7039" s="33">
        <v>44140.619444444441</v>
      </c>
      <c r="G7039" s="51">
        <f t="shared" si="916"/>
        <v>0.11666666666860692</v>
      </c>
      <c r="H7039" s="31" t="str">
        <f t="shared" si="917"/>
        <v>ACCEPTABLE</v>
      </c>
      <c r="J7039" s="33">
        <v>44140.715277777781</v>
      </c>
      <c r="K7039" s="33">
        <v>44140.725694444445</v>
      </c>
      <c r="L7039" s="51">
        <f t="shared" si="918"/>
        <v>1.0416666664241347E-2</v>
      </c>
      <c r="M7039" s="31" t="str">
        <f t="shared" si="919"/>
        <v>TRUE</v>
      </c>
      <c r="N7039" s="31" t="s">
        <v>41</v>
      </c>
      <c r="O7039" s="29" t="s">
        <v>3035</v>
      </c>
      <c r="P7039"/>
      <c r="Q7039"/>
      <c r="R7039"/>
      <c r="S7039"/>
      <c r="T7039"/>
      <c r="U7039"/>
      <c r="V7039"/>
      <c r="W7039"/>
    </row>
    <row r="7040" spans="1:23" ht="27" customHeight="1" thickBot="1" x14ac:dyDescent="0.3">
      <c r="A7040" s="127">
        <v>21772</v>
      </c>
      <c r="B7040" s="66">
        <v>7462</v>
      </c>
      <c r="C7040" s="67" t="s">
        <v>2314</v>
      </c>
      <c r="D7040" s="68">
        <v>44140.760416666664</v>
      </c>
      <c r="E7040" s="66" t="s">
        <v>39</v>
      </c>
      <c r="F7040" s="33">
        <v>44140.619444444441</v>
      </c>
      <c r="G7040" s="51">
        <f t="shared" si="916"/>
        <v>0.14097222222335404</v>
      </c>
      <c r="H7040" s="31" t="str">
        <f t="shared" si="917"/>
        <v>ACCEPTABLE</v>
      </c>
      <c r="J7040" s="33">
        <v>44140.742361111108</v>
      </c>
      <c r="K7040" s="33">
        <v>44140.754166666666</v>
      </c>
      <c r="L7040" s="51">
        <f t="shared" si="918"/>
        <v>1.1805555557657499E-2</v>
      </c>
      <c r="M7040" s="31" t="str">
        <f t="shared" si="919"/>
        <v>TRUE</v>
      </c>
      <c r="N7040" s="31" t="s">
        <v>39</v>
      </c>
      <c r="O7040" s="29" t="s">
        <v>3036</v>
      </c>
      <c r="P7040"/>
      <c r="Q7040"/>
      <c r="R7040"/>
      <c r="S7040"/>
      <c r="T7040"/>
      <c r="U7040"/>
      <c r="V7040"/>
      <c r="W7040"/>
    </row>
    <row r="7041" spans="1:23" ht="27" customHeight="1" thickBot="1" x14ac:dyDescent="0.3">
      <c r="A7041" s="119">
        <v>21771</v>
      </c>
      <c r="B7041" s="191">
        <v>7463</v>
      </c>
      <c r="C7041" s="71" t="s">
        <v>98</v>
      </c>
      <c r="D7041" s="72">
        <v>44141.069444444445</v>
      </c>
      <c r="E7041" s="70" t="s">
        <v>41</v>
      </c>
      <c r="F7041" s="33">
        <v>44140.619444444441</v>
      </c>
      <c r="G7041" s="51">
        <f t="shared" si="916"/>
        <v>0.45000000000436557</v>
      </c>
      <c r="H7041" s="31" t="str">
        <f t="shared" si="917"/>
        <v>ACCEPTABLE</v>
      </c>
      <c r="J7041" s="33">
        <v>44141.119444444441</v>
      </c>
      <c r="K7041" s="33">
        <v>44141.12777777778</v>
      </c>
      <c r="L7041" s="51">
        <f t="shared" si="918"/>
        <v>8.3333333386690356E-3</v>
      </c>
      <c r="M7041" s="31" t="str">
        <f t="shared" si="919"/>
        <v>TRUE</v>
      </c>
      <c r="N7041" s="31" t="s">
        <v>41</v>
      </c>
      <c r="O7041" s="29" t="s">
        <v>3037</v>
      </c>
      <c r="P7041"/>
      <c r="Q7041"/>
      <c r="R7041"/>
      <c r="S7041"/>
      <c r="T7041"/>
      <c r="U7041"/>
      <c r="V7041"/>
      <c r="W7041"/>
    </row>
    <row r="7042" spans="1:23" ht="27" customHeight="1" thickBot="1" x14ac:dyDescent="0.3">
      <c r="A7042" s="119">
        <v>21771</v>
      </c>
      <c r="B7042" s="191">
        <v>7464</v>
      </c>
      <c r="C7042" s="71" t="s">
        <v>2372</v>
      </c>
      <c r="D7042" s="72">
        <v>44141.097222222219</v>
      </c>
      <c r="E7042" s="70" t="s">
        <v>39</v>
      </c>
      <c r="F7042" s="33">
        <v>44140.619444444441</v>
      </c>
      <c r="G7042" s="51">
        <f t="shared" si="916"/>
        <v>0.47777777777810115</v>
      </c>
      <c r="H7042" s="31" t="str">
        <f t="shared" si="917"/>
        <v>ACCEPTABLE</v>
      </c>
      <c r="J7042" s="33">
        <v>44141.145138888889</v>
      </c>
      <c r="K7042" s="33">
        <v>44141.154861111114</v>
      </c>
      <c r="L7042" s="51">
        <f t="shared" si="918"/>
        <v>9.7222222248092294E-3</v>
      </c>
      <c r="M7042" s="31" t="str">
        <f t="shared" si="919"/>
        <v>TRUE</v>
      </c>
      <c r="N7042" s="31" t="s">
        <v>39</v>
      </c>
      <c r="O7042" s="29" t="s">
        <v>3038</v>
      </c>
      <c r="P7042"/>
      <c r="Q7042"/>
      <c r="R7042"/>
      <c r="S7042"/>
      <c r="T7042"/>
      <c r="U7042"/>
      <c r="V7042"/>
      <c r="W7042"/>
    </row>
    <row r="7043" spans="1:23" ht="27" customHeight="1" thickBot="1" x14ac:dyDescent="0.3">
      <c r="A7043" s="127">
        <v>21773</v>
      </c>
      <c r="B7043" s="66">
        <v>7465</v>
      </c>
      <c r="C7043" s="67" t="s">
        <v>2372</v>
      </c>
      <c r="D7043" s="68">
        <v>44142.319444444445</v>
      </c>
      <c r="E7043" s="66" t="s">
        <v>41</v>
      </c>
      <c r="F7043" s="33">
        <v>44141.690972222219</v>
      </c>
      <c r="G7043" s="51">
        <f t="shared" si="916"/>
        <v>0.62847222222626442</v>
      </c>
      <c r="H7043" s="31" t="str">
        <f t="shared" si="917"/>
        <v>ACCEPTABLE</v>
      </c>
      <c r="J7043" s="33">
        <v>44142.300694444442</v>
      </c>
      <c r="K7043" s="33">
        <v>44142.311805555553</v>
      </c>
      <c r="L7043" s="51">
        <f t="shared" si="918"/>
        <v>1.1111111110949423E-2</v>
      </c>
      <c r="M7043" s="31" t="str">
        <f t="shared" si="919"/>
        <v>TRUE</v>
      </c>
      <c r="N7043" s="31" t="s">
        <v>41</v>
      </c>
      <c r="O7043" s="29" t="s">
        <v>3039</v>
      </c>
      <c r="P7043"/>
      <c r="Q7043"/>
      <c r="R7043"/>
      <c r="S7043"/>
      <c r="T7043"/>
      <c r="U7043"/>
      <c r="V7043"/>
      <c r="W7043"/>
    </row>
    <row r="7044" spans="1:23" ht="27" customHeight="1" thickBot="1" x14ac:dyDescent="0.3">
      <c r="A7044" s="127">
        <v>21773</v>
      </c>
      <c r="B7044" s="66">
        <v>7466</v>
      </c>
      <c r="C7044" s="67" t="s">
        <v>98</v>
      </c>
      <c r="D7044" s="68">
        <v>44142.340277777781</v>
      </c>
      <c r="E7044" s="66" t="s">
        <v>39</v>
      </c>
      <c r="F7044" s="33">
        <v>44141.690972222219</v>
      </c>
      <c r="G7044" s="51">
        <f t="shared" si="916"/>
        <v>0.64930555556202307</v>
      </c>
      <c r="H7044" s="31" t="str">
        <f t="shared" si="917"/>
        <v>ACCEPTABLE</v>
      </c>
      <c r="J7044" s="33">
        <v>44142.364583333336</v>
      </c>
      <c r="K7044" s="33">
        <v>44142.370833333334</v>
      </c>
      <c r="L7044" s="51">
        <f t="shared" si="918"/>
        <v>6.2499999985448085E-3</v>
      </c>
      <c r="M7044" s="31" t="str">
        <f t="shared" si="919"/>
        <v>TRUE</v>
      </c>
      <c r="N7044" s="31" t="s">
        <v>39</v>
      </c>
      <c r="O7044" s="29" t="s">
        <v>44</v>
      </c>
      <c r="P7044"/>
      <c r="Q7044"/>
      <c r="R7044"/>
      <c r="S7044"/>
      <c r="T7044"/>
      <c r="U7044"/>
      <c r="V7044"/>
      <c r="W7044"/>
    </row>
    <row r="7045" spans="1:23" ht="27" customHeight="1" thickBot="1" x14ac:dyDescent="0.3">
      <c r="A7045" s="119">
        <v>21774</v>
      </c>
      <c r="B7045" s="191">
        <v>7467</v>
      </c>
      <c r="C7045" s="71" t="s">
        <v>1997</v>
      </c>
      <c r="D7045" s="72">
        <v>44142.465277777781</v>
      </c>
      <c r="E7045" s="70" t="s">
        <v>41</v>
      </c>
      <c r="F7045" s="33">
        <v>44142.259027777778</v>
      </c>
      <c r="G7045" s="51">
        <f t="shared" si="916"/>
        <v>0.20625000000291038</v>
      </c>
      <c r="H7045" s="31" t="str">
        <f t="shared" si="917"/>
        <v>ACCEPTABLE</v>
      </c>
      <c r="J7045" s="33">
        <v>44142.459027777775</v>
      </c>
      <c r="K7045" s="33">
        <v>44142.470833333333</v>
      </c>
      <c r="L7045" s="51">
        <f t="shared" si="918"/>
        <v>1.1805555557657499E-2</v>
      </c>
      <c r="M7045" s="31" t="str">
        <f t="shared" si="919"/>
        <v>TRUE</v>
      </c>
      <c r="N7045" s="31" t="s">
        <v>41</v>
      </c>
      <c r="O7045" s="29" t="s">
        <v>3040</v>
      </c>
      <c r="P7045"/>
      <c r="Q7045"/>
      <c r="R7045"/>
      <c r="S7045"/>
      <c r="T7045"/>
      <c r="U7045"/>
      <c r="V7045"/>
      <c r="W7045"/>
    </row>
    <row r="7046" spans="1:23" ht="27" customHeight="1" thickBot="1" x14ac:dyDescent="0.3">
      <c r="A7046" s="119">
        <v>21774</v>
      </c>
      <c r="B7046" s="191">
        <v>7468</v>
      </c>
      <c r="C7046" s="71" t="s">
        <v>51</v>
      </c>
      <c r="D7046" s="72">
        <v>44142.5</v>
      </c>
      <c r="E7046" s="70" t="s">
        <v>39</v>
      </c>
      <c r="F7046" s="33">
        <v>44142.259027777778</v>
      </c>
      <c r="G7046" s="51">
        <f t="shared" si="916"/>
        <v>0.24097222222189885</v>
      </c>
      <c r="H7046" s="31" t="str">
        <f t="shared" si="917"/>
        <v>ACCEPTABLE</v>
      </c>
      <c r="J7046" s="33">
        <v>44142.496527777781</v>
      </c>
      <c r="K7046" s="33">
        <v>44142.505555555559</v>
      </c>
      <c r="L7046" s="51">
        <f t="shared" si="918"/>
        <v>9.0277777781011537E-3</v>
      </c>
      <c r="M7046" s="31" t="str">
        <f t="shared" si="919"/>
        <v>TRUE</v>
      </c>
      <c r="N7046" s="31" t="s">
        <v>39</v>
      </c>
      <c r="O7046" s="29" t="s">
        <v>3041</v>
      </c>
      <c r="P7046"/>
      <c r="Q7046"/>
      <c r="R7046"/>
      <c r="S7046"/>
      <c r="T7046"/>
      <c r="U7046"/>
      <c r="V7046"/>
      <c r="W7046"/>
    </row>
    <row r="7047" spans="1:23" ht="27" customHeight="1" thickBot="1" x14ac:dyDescent="0.3">
      <c r="A7047" s="119">
        <v>21775</v>
      </c>
      <c r="B7047" s="191">
        <v>7469</v>
      </c>
      <c r="C7047" s="71" t="s">
        <v>2372</v>
      </c>
      <c r="D7047" s="72">
        <v>44142.520833333336</v>
      </c>
      <c r="E7047" s="70" t="s">
        <v>41</v>
      </c>
      <c r="F7047" s="33">
        <v>44142.259027777778</v>
      </c>
      <c r="G7047" s="51">
        <f t="shared" si="916"/>
        <v>0.2618055555576575</v>
      </c>
      <c r="H7047" s="31" t="str">
        <f t="shared" si="917"/>
        <v>ACCEPTABLE</v>
      </c>
      <c r="J7047" s="33">
        <v>44142.569444444445</v>
      </c>
      <c r="K7047" s="33">
        <v>44142.579861111109</v>
      </c>
      <c r="L7047" s="51">
        <f t="shared" si="918"/>
        <v>1.0416666664241347E-2</v>
      </c>
      <c r="M7047" s="31" t="str">
        <f t="shared" si="919"/>
        <v>TRUE</v>
      </c>
      <c r="N7047" s="31" t="s">
        <v>41</v>
      </c>
      <c r="O7047" s="29" t="s">
        <v>3042</v>
      </c>
      <c r="P7047"/>
      <c r="Q7047"/>
      <c r="R7047"/>
      <c r="S7047"/>
      <c r="T7047"/>
      <c r="U7047"/>
      <c r="V7047"/>
      <c r="W7047"/>
    </row>
    <row r="7048" spans="1:23" ht="27" customHeight="1" thickBot="1" x14ac:dyDescent="0.3">
      <c r="A7048" s="119">
        <v>21775</v>
      </c>
      <c r="B7048" s="191">
        <v>7470</v>
      </c>
      <c r="C7048" s="71" t="s">
        <v>2372</v>
      </c>
      <c r="D7048" s="72">
        <v>44142.538194444445</v>
      </c>
      <c r="E7048" s="70" t="s">
        <v>39</v>
      </c>
      <c r="F7048" s="33">
        <v>44142.259027777778</v>
      </c>
      <c r="G7048" s="51">
        <f t="shared" si="916"/>
        <v>0.27916666666715173</v>
      </c>
      <c r="H7048" s="31" t="str">
        <f t="shared" si="917"/>
        <v>ACCEPTABLE</v>
      </c>
      <c r="J7048" s="33">
        <v>44142.595138888886</v>
      </c>
      <c r="K7048" s="33">
        <v>44142.606944444444</v>
      </c>
      <c r="L7048" s="51">
        <f t="shared" si="918"/>
        <v>1.1805555557657499E-2</v>
      </c>
      <c r="M7048" s="31" t="str">
        <f t="shared" si="919"/>
        <v>TRUE</v>
      </c>
      <c r="N7048" s="31" t="s">
        <v>39</v>
      </c>
      <c r="O7048" s="29" t="s">
        <v>3043</v>
      </c>
      <c r="P7048"/>
      <c r="Q7048"/>
      <c r="R7048"/>
      <c r="S7048"/>
      <c r="T7048"/>
      <c r="U7048"/>
      <c r="V7048"/>
      <c r="W7048"/>
    </row>
    <row r="7049" spans="1:23" ht="27" customHeight="1" thickBot="1" x14ac:dyDescent="0.3">
      <c r="A7049" s="127">
        <v>21773</v>
      </c>
      <c r="B7049" s="66">
        <v>7471</v>
      </c>
      <c r="C7049" s="67" t="s">
        <v>98</v>
      </c>
      <c r="D7049" s="68">
        <v>44142.673611111109</v>
      </c>
      <c r="E7049" s="66" t="s">
        <v>41</v>
      </c>
      <c r="F7049" s="33">
        <v>44142.614583333336</v>
      </c>
      <c r="G7049" s="51">
        <f t="shared" si="916"/>
        <v>5.9027777773735579E-2</v>
      </c>
      <c r="H7049" s="31" t="str">
        <f t="shared" si="917"/>
        <v>ACCEPTABLE</v>
      </c>
      <c r="J7049" s="33">
        <v>44142.675000000003</v>
      </c>
      <c r="K7049" s="33">
        <v>44142.683333333334</v>
      </c>
      <c r="L7049" s="51">
        <f t="shared" si="918"/>
        <v>8.333333331393078E-3</v>
      </c>
      <c r="M7049" s="31" t="str">
        <f t="shared" si="919"/>
        <v>TRUE</v>
      </c>
      <c r="N7049" s="31" t="s">
        <v>41</v>
      </c>
      <c r="O7049" s="29" t="s">
        <v>44</v>
      </c>
      <c r="P7049"/>
      <c r="Q7049"/>
      <c r="R7049"/>
      <c r="S7049"/>
      <c r="T7049"/>
      <c r="U7049"/>
      <c r="V7049"/>
      <c r="W7049"/>
    </row>
    <row r="7050" spans="1:23" ht="27" customHeight="1" thickBot="1" x14ac:dyDescent="0.3">
      <c r="A7050" s="127">
        <v>21773</v>
      </c>
      <c r="B7050" s="66">
        <v>7472</v>
      </c>
      <c r="C7050" s="67" t="s">
        <v>2372</v>
      </c>
      <c r="D7050" s="68">
        <v>44142.701388888891</v>
      </c>
      <c r="E7050" s="66" t="s">
        <v>39</v>
      </c>
      <c r="F7050" s="33">
        <v>44142.614583333336</v>
      </c>
      <c r="G7050" s="51">
        <f t="shared" si="916"/>
        <v>8.6805555554747116E-2</v>
      </c>
      <c r="H7050" s="31" t="str">
        <f t="shared" si="917"/>
        <v>ACCEPTABLE</v>
      </c>
      <c r="J7050" s="33">
        <v>44142.69027777778</v>
      </c>
      <c r="K7050" s="33">
        <v>44142.701388888891</v>
      </c>
      <c r="L7050" s="51">
        <f t="shared" si="918"/>
        <v>1.1111111110949423E-2</v>
      </c>
      <c r="M7050" s="31" t="str">
        <f t="shared" si="919"/>
        <v>TRUE</v>
      </c>
      <c r="N7050" s="31" t="s">
        <v>39</v>
      </c>
      <c r="O7050" s="29" t="s">
        <v>1472</v>
      </c>
      <c r="P7050"/>
      <c r="Q7050"/>
      <c r="R7050"/>
      <c r="S7050"/>
      <c r="T7050"/>
      <c r="U7050"/>
      <c r="V7050"/>
      <c r="W7050"/>
    </row>
    <row r="7051" spans="1:23" ht="27" customHeight="1" thickBot="1" x14ac:dyDescent="0.3">
      <c r="A7051" s="127">
        <v>21776</v>
      </c>
      <c r="B7051" s="66">
        <v>7473</v>
      </c>
      <c r="C7051" s="67" t="s">
        <v>2372</v>
      </c>
      <c r="D7051" s="68">
        <v>44142.736111111109</v>
      </c>
      <c r="E7051" s="66" t="s">
        <v>41</v>
      </c>
      <c r="F7051" s="33">
        <v>44142.614583333336</v>
      </c>
      <c r="G7051" s="51">
        <f t="shared" si="916"/>
        <v>0.12152777777373558</v>
      </c>
      <c r="H7051" s="31" t="str">
        <f t="shared" si="917"/>
        <v>ACCEPTABLE</v>
      </c>
      <c r="J7051" s="33">
        <v>44142.724999999999</v>
      </c>
      <c r="K7051" s="33">
        <v>44142.734722222223</v>
      </c>
      <c r="L7051" s="51">
        <f t="shared" si="918"/>
        <v>9.7222222248092294E-3</v>
      </c>
      <c r="M7051" s="31" t="str">
        <f t="shared" si="919"/>
        <v>TRUE</v>
      </c>
      <c r="N7051" s="31" t="s">
        <v>41</v>
      </c>
      <c r="O7051" s="29" t="s">
        <v>3008</v>
      </c>
      <c r="P7051"/>
      <c r="Q7051"/>
      <c r="R7051"/>
      <c r="S7051"/>
      <c r="T7051"/>
      <c r="U7051"/>
      <c r="V7051"/>
      <c r="W7051"/>
    </row>
    <row r="7052" spans="1:23" ht="27" customHeight="1" thickBot="1" x14ac:dyDescent="0.3">
      <c r="A7052" s="127">
        <v>21776</v>
      </c>
      <c r="B7052" s="66">
        <v>7474</v>
      </c>
      <c r="C7052" s="67" t="s">
        <v>98</v>
      </c>
      <c r="D7052" s="68">
        <v>44142.763888888891</v>
      </c>
      <c r="E7052" s="66" t="s">
        <v>39</v>
      </c>
      <c r="F7052" s="33">
        <v>44142.614583333336</v>
      </c>
      <c r="G7052" s="51">
        <f t="shared" ref="G7052:G7060" si="920">IF(D7052="","",D7052-F7052)</f>
        <v>0.14930555555474712</v>
      </c>
      <c r="H7052" s="31" t="str">
        <f t="shared" ref="H7052:H7060" si="921">IF(D7052-F7052&lt;0,"TOO LATE",IF(G7052="","",IF(OR(DAY(D7052-F7052)&gt;1,AND(HOUR(D7052-F7052)&gt;HOUR("0:59"),(SIGN(D7052-F7052)=1))),"ACCEPTABLE","TOO LATE")))</f>
        <v>ACCEPTABLE</v>
      </c>
      <c r="J7052" s="33">
        <v>44142.76458333333</v>
      </c>
      <c r="K7052" s="33">
        <v>44142.773611111108</v>
      </c>
      <c r="L7052" s="51">
        <f t="shared" ref="L7052:L7060" si="922">IF(OR(K7052="",J7052=""), "Incomplete Data", K7052-J7052)</f>
        <v>9.0277777781011537E-3</v>
      </c>
      <c r="M7052" s="31" t="str">
        <f t="shared" ref="M7052:M7060" si="923">_xlfn.IFS(OR(J7052=0,K7052=0,L7052=""), "Incomplete Data", OR(L7052&gt;$M$5,L7052&lt;-$M$5),"FALSE",  OR(L7052&lt;=$M$5,L7052&gt;-$M$5), "TRUE")</f>
        <v>TRUE</v>
      </c>
      <c r="N7052" s="31" t="s">
        <v>39</v>
      </c>
      <c r="O7052" s="29" t="s">
        <v>44</v>
      </c>
      <c r="P7052"/>
      <c r="Q7052"/>
      <c r="R7052"/>
      <c r="S7052"/>
      <c r="T7052"/>
      <c r="U7052"/>
      <c r="V7052"/>
      <c r="W7052"/>
    </row>
    <row r="7053" spans="1:23" ht="27" customHeight="1" thickBot="1" x14ac:dyDescent="0.3">
      <c r="A7053" s="119">
        <v>21776</v>
      </c>
      <c r="B7053" s="191">
        <v>7475</v>
      </c>
      <c r="C7053" s="71" t="s">
        <v>98</v>
      </c>
      <c r="D7053" s="72">
        <v>44143.402777777781</v>
      </c>
      <c r="E7053" s="70" t="s">
        <v>41</v>
      </c>
      <c r="F7053" s="33">
        <v>44143.28402777778</v>
      </c>
      <c r="G7053" s="51">
        <f t="shared" si="920"/>
        <v>0.11875000000145519</v>
      </c>
      <c r="H7053" s="31" t="str">
        <f t="shared" si="921"/>
        <v>ACCEPTABLE</v>
      </c>
      <c r="J7053" s="33">
        <v>44143.410416666666</v>
      </c>
      <c r="K7053" s="33">
        <v>44143.418749999997</v>
      </c>
      <c r="L7053" s="51">
        <f t="shared" si="922"/>
        <v>8.333333331393078E-3</v>
      </c>
      <c r="M7053" s="31" t="str">
        <f t="shared" si="923"/>
        <v>TRUE</v>
      </c>
      <c r="N7053" s="31" t="s">
        <v>41</v>
      </c>
      <c r="O7053" s="29" t="s">
        <v>44</v>
      </c>
      <c r="P7053"/>
      <c r="Q7053"/>
      <c r="R7053"/>
      <c r="S7053"/>
      <c r="T7053"/>
      <c r="U7053"/>
      <c r="V7053"/>
      <c r="W7053"/>
    </row>
    <row r="7054" spans="1:23" ht="27" customHeight="1" thickBot="1" x14ac:dyDescent="0.3">
      <c r="A7054" s="119">
        <v>21776</v>
      </c>
      <c r="B7054" s="191">
        <v>7476</v>
      </c>
      <c r="C7054" s="71" t="s">
        <v>2314</v>
      </c>
      <c r="D7054" s="72">
        <v>44143.430555555555</v>
      </c>
      <c r="E7054" s="70" t="s">
        <v>39</v>
      </c>
      <c r="F7054" s="33">
        <v>44143.28402777778</v>
      </c>
      <c r="G7054" s="51">
        <f t="shared" si="920"/>
        <v>0.14652777777519077</v>
      </c>
      <c r="H7054" s="31" t="str">
        <f t="shared" si="921"/>
        <v>ACCEPTABLE</v>
      </c>
      <c r="J7054" s="33">
        <v>44143.451388888891</v>
      </c>
      <c r="K7054" s="33">
        <v>44143.461111111108</v>
      </c>
      <c r="L7054" s="51">
        <f t="shared" si="922"/>
        <v>9.7222222175332718E-3</v>
      </c>
      <c r="M7054" s="31" t="str">
        <f t="shared" si="923"/>
        <v>TRUE</v>
      </c>
      <c r="N7054" s="31" t="s">
        <v>39</v>
      </c>
      <c r="O7054" s="29" t="s">
        <v>3044</v>
      </c>
      <c r="P7054"/>
      <c r="Q7054"/>
      <c r="R7054"/>
      <c r="S7054"/>
      <c r="T7054"/>
      <c r="U7054"/>
      <c r="V7054"/>
      <c r="W7054"/>
    </row>
    <row r="7055" spans="1:23" ht="27" customHeight="1" thickBot="1" x14ac:dyDescent="0.3">
      <c r="A7055" s="119">
        <v>21774</v>
      </c>
      <c r="B7055" s="191">
        <v>7477</v>
      </c>
      <c r="C7055" s="71" t="s">
        <v>64</v>
      </c>
      <c r="D7055" s="72">
        <v>44143.444444444445</v>
      </c>
      <c r="E7055" s="70" t="s">
        <v>41</v>
      </c>
      <c r="F7055" s="33">
        <v>44143.28402777778</v>
      </c>
      <c r="G7055" s="51">
        <f t="shared" si="920"/>
        <v>0.16041666666569654</v>
      </c>
      <c r="H7055" s="31" t="str">
        <f t="shared" si="921"/>
        <v>ACCEPTABLE</v>
      </c>
      <c r="J7055" s="33">
        <v>44143.472916666666</v>
      </c>
      <c r="K7055" s="33">
        <v>44143.481249999997</v>
      </c>
      <c r="L7055" s="51">
        <f t="shared" si="922"/>
        <v>8.333333331393078E-3</v>
      </c>
      <c r="M7055" s="31" t="str">
        <f t="shared" si="923"/>
        <v>TRUE</v>
      </c>
      <c r="N7055" s="31" t="s">
        <v>41</v>
      </c>
      <c r="O7055" s="29" t="s">
        <v>96</v>
      </c>
      <c r="P7055"/>
      <c r="Q7055"/>
      <c r="R7055"/>
      <c r="S7055"/>
      <c r="T7055"/>
      <c r="U7055"/>
      <c r="V7055"/>
      <c r="W7055"/>
    </row>
    <row r="7056" spans="1:23" ht="27" customHeight="1" thickBot="1" x14ac:dyDescent="0.3">
      <c r="A7056" s="119">
        <v>21774</v>
      </c>
      <c r="B7056" s="191">
        <v>7478</v>
      </c>
      <c r="C7056" s="71" t="s">
        <v>64</v>
      </c>
      <c r="D7056" s="72">
        <v>44143.489583333336</v>
      </c>
      <c r="E7056" s="70" t="s">
        <v>39</v>
      </c>
      <c r="F7056" s="33">
        <v>44143.28402777778</v>
      </c>
      <c r="G7056" s="51">
        <f t="shared" si="920"/>
        <v>0.20555555555620231</v>
      </c>
      <c r="H7056" s="31" t="str">
        <f t="shared" si="921"/>
        <v>ACCEPTABLE</v>
      </c>
      <c r="J7056" s="33">
        <v>44143.520138888889</v>
      </c>
      <c r="K7056" s="33">
        <v>44143.529166666667</v>
      </c>
      <c r="L7056" s="51">
        <f t="shared" si="922"/>
        <v>9.0277777781011537E-3</v>
      </c>
      <c r="M7056" s="31" t="str">
        <f t="shared" si="923"/>
        <v>TRUE</v>
      </c>
      <c r="N7056" s="31" t="s">
        <v>39</v>
      </c>
      <c r="O7056" s="29" t="s">
        <v>181</v>
      </c>
      <c r="P7056"/>
      <c r="Q7056"/>
      <c r="R7056"/>
      <c r="S7056"/>
      <c r="T7056"/>
      <c r="U7056"/>
      <c r="V7056"/>
      <c r="W7056"/>
    </row>
    <row r="7057" spans="1:23" ht="27" customHeight="1" thickBot="1" x14ac:dyDescent="0.3">
      <c r="A7057" s="119">
        <v>21777</v>
      </c>
      <c r="B7057" s="191">
        <v>7479</v>
      </c>
      <c r="C7057" s="71" t="s">
        <v>1997</v>
      </c>
      <c r="D7057" s="72">
        <v>44144.579861111109</v>
      </c>
      <c r="E7057" s="70" t="s">
        <v>41</v>
      </c>
      <c r="F7057" s="33">
        <v>44144.338194444441</v>
      </c>
      <c r="G7057" s="51">
        <f t="shared" si="920"/>
        <v>0.24166666666860692</v>
      </c>
      <c r="H7057" s="31" t="str">
        <f t="shared" si="921"/>
        <v>ACCEPTABLE</v>
      </c>
      <c r="J7057" s="33">
        <v>44144.565972222219</v>
      </c>
      <c r="K7057" s="33">
        <v>44144.577777777777</v>
      </c>
      <c r="L7057" s="51">
        <f t="shared" si="922"/>
        <v>1.1805555557657499E-2</v>
      </c>
      <c r="M7057" s="31" t="str">
        <f t="shared" si="923"/>
        <v>TRUE</v>
      </c>
      <c r="N7057" s="31" t="s">
        <v>41</v>
      </c>
      <c r="O7057" s="29" t="s">
        <v>3045</v>
      </c>
      <c r="P7057"/>
      <c r="Q7057"/>
      <c r="R7057"/>
      <c r="S7057"/>
      <c r="T7057"/>
      <c r="U7057"/>
      <c r="V7057"/>
      <c r="W7057"/>
    </row>
    <row r="7058" spans="1:23" ht="27" customHeight="1" thickBot="1" x14ac:dyDescent="0.3">
      <c r="A7058" s="119">
        <v>21774</v>
      </c>
      <c r="B7058" s="191">
        <v>7480</v>
      </c>
      <c r="C7058" s="71" t="s">
        <v>1997</v>
      </c>
      <c r="D7058" s="72">
        <v>44144.638888888891</v>
      </c>
      <c r="E7058" s="70" t="s">
        <v>39</v>
      </c>
      <c r="F7058" s="33">
        <v>44144.338194444441</v>
      </c>
      <c r="G7058" s="51">
        <f t="shared" si="920"/>
        <v>0.30069444444961846</v>
      </c>
      <c r="H7058" s="31" t="str">
        <f t="shared" si="921"/>
        <v>ACCEPTABLE</v>
      </c>
      <c r="J7058" s="33">
        <v>44144.617361111108</v>
      </c>
      <c r="K7058" s="33">
        <v>44144.631249999999</v>
      </c>
      <c r="L7058" s="51">
        <f t="shared" si="922"/>
        <v>1.3888888890505768E-2</v>
      </c>
      <c r="M7058" s="31" t="str">
        <f t="shared" si="923"/>
        <v>TRUE</v>
      </c>
      <c r="N7058" s="31" t="s">
        <v>39</v>
      </c>
      <c r="O7058" s="29" t="s">
        <v>3046</v>
      </c>
      <c r="P7058"/>
      <c r="Q7058"/>
      <c r="R7058"/>
      <c r="S7058"/>
      <c r="T7058"/>
      <c r="U7058"/>
      <c r="V7058"/>
      <c r="W7058"/>
    </row>
    <row r="7059" spans="1:23" ht="27" customHeight="1" thickBot="1" x14ac:dyDescent="0.3">
      <c r="A7059" s="119">
        <v>21777</v>
      </c>
      <c r="B7059" s="191">
        <v>7481</v>
      </c>
      <c r="C7059" s="71" t="s">
        <v>68</v>
      </c>
      <c r="D7059" s="72">
        <v>44145.527777777781</v>
      </c>
      <c r="E7059" s="70" t="s">
        <v>41</v>
      </c>
      <c r="F7059" s="33">
        <v>44145.256944444445</v>
      </c>
      <c r="G7059" s="51">
        <f t="shared" si="920"/>
        <v>0.27083333333575865</v>
      </c>
      <c r="H7059" s="31" t="str">
        <f t="shared" si="921"/>
        <v>ACCEPTABLE</v>
      </c>
      <c r="J7059" s="33">
        <v>44145.529166666667</v>
      </c>
      <c r="K7059" s="33">
        <v>44145.538194444445</v>
      </c>
      <c r="L7059" s="51">
        <f t="shared" si="922"/>
        <v>9.0277777781011537E-3</v>
      </c>
      <c r="M7059" s="31" t="str">
        <f t="shared" si="923"/>
        <v>TRUE</v>
      </c>
      <c r="N7059" s="31" t="s">
        <v>41</v>
      </c>
      <c r="O7059" s="29" t="s">
        <v>3047</v>
      </c>
      <c r="P7059"/>
      <c r="Q7059"/>
      <c r="R7059"/>
      <c r="S7059"/>
      <c r="T7059"/>
      <c r="U7059"/>
      <c r="V7059"/>
      <c r="W7059"/>
    </row>
    <row r="7060" spans="1:23" ht="27" customHeight="1" thickBot="1" x14ac:dyDescent="0.3">
      <c r="A7060" s="119">
        <v>21777</v>
      </c>
      <c r="B7060" s="191">
        <v>7482</v>
      </c>
      <c r="C7060" s="71" t="s">
        <v>2119</v>
      </c>
      <c r="D7060" s="72">
        <v>44145.555555555555</v>
      </c>
      <c r="E7060" s="70" t="s">
        <v>39</v>
      </c>
      <c r="F7060" s="33">
        <v>44145.256944444445</v>
      </c>
      <c r="G7060" s="51">
        <f t="shared" si="920"/>
        <v>0.29861111110949423</v>
      </c>
      <c r="H7060" s="31" t="str">
        <f t="shared" si="921"/>
        <v>ACCEPTABLE</v>
      </c>
      <c r="J7060" s="33">
        <v>44145.558333333334</v>
      </c>
      <c r="K7060" s="33">
        <v>44145.569444444445</v>
      </c>
      <c r="L7060" s="51">
        <f t="shared" si="922"/>
        <v>1.1111111110949423E-2</v>
      </c>
      <c r="M7060" s="31" t="str">
        <f t="shared" si="923"/>
        <v>TRUE</v>
      </c>
      <c r="N7060" s="31" t="s">
        <v>39</v>
      </c>
      <c r="O7060" s="29" t="s">
        <v>3048</v>
      </c>
      <c r="P7060"/>
      <c r="Q7060"/>
      <c r="R7060"/>
      <c r="S7060"/>
      <c r="T7060"/>
      <c r="U7060"/>
      <c r="V7060"/>
      <c r="W7060"/>
    </row>
    <row r="7061" spans="1:23" ht="27" customHeight="1" thickBot="1" x14ac:dyDescent="0.3">
      <c r="A7061" s="119">
        <v>21779</v>
      </c>
      <c r="B7061" s="191">
        <v>7485</v>
      </c>
      <c r="C7061" s="71" t="s">
        <v>2372</v>
      </c>
      <c r="D7061" s="72">
        <v>44148.1875</v>
      </c>
      <c r="E7061" s="70" t="s">
        <v>41</v>
      </c>
      <c r="F7061" s="33">
        <v>44147.90347222222</v>
      </c>
      <c r="G7061" s="51">
        <f t="shared" ref="G7061:G7114" si="924">IF(D7061="","",D7061-F7061)</f>
        <v>0.28402777777955635</v>
      </c>
      <c r="H7061" s="31" t="str">
        <f t="shared" ref="H7061:H7114" si="925">IF(D7061-F7061&lt;0,"TOO LATE",IF(G7061="","",IF(OR(DAY(D7061-F7061)&gt;1,AND(HOUR(D7061-F7061)&gt;HOUR("0:59"),(SIGN(D7061-F7061)=1))),"ACCEPTABLE","TOO LATE")))</f>
        <v>ACCEPTABLE</v>
      </c>
      <c r="J7061" s="33">
        <v>44148.182638888888</v>
      </c>
      <c r="K7061" s="33">
        <v>44148.195138888892</v>
      </c>
      <c r="L7061" s="51">
        <f t="shared" ref="L7061:L7114" si="926">IF(OR(K7061="",J7061=""), "Incomplete Data", K7061-J7061)</f>
        <v>1.2500000004365575E-2</v>
      </c>
      <c r="M7061" s="31" t="str">
        <f t="shared" ref="M7061:M7114" si="927">_xlfn.IFS(OR(J7061=0,K7061=0,L7061=""), "Incomplete Data", OR(L7061&gt;$M$5,L7061&lt;-$M$5),"FALSE",  OR(L7061&lt;=$M$5,L7061&gt;-$M$5), "TRUE")</f>
        <v>TRUE</v>
      </c>
      <c r="N7061" s="31" t="s">
        <v>41</v>
      </c>
      <c r="O7061" s="29" t="s">
        <v>2885</v>
      </c>
      <c r="P7061"/>
      <c r="Q7061"/>
      <c r="R7061"/>
      <c r="S7061"/>
      <c r="T7061"/>
      <c r="U7061"/>
      <c r="V7061"/>
      <c r="W7061"/>
    </row>
    <row r="7062" spans="1:23" ht="27" customHeight="1" thickBot="1" x14ac:dyDescent="0.3">
      <c r="A7062" s="119">
        <v>21779</v>
      </c>
      <c r="B7062" s="191">
        <v>7486</v>
      </c>
      <c r="C7062" s="71" t="s">
        <v>43</v>
      </c>
      <c r="D7062" s="72">
        <v>44148.222222222219</v>
      </c>
      <c r="E7062" s="70" t="s">
        <v>39</v>
      </c>
      <c r="F7062" s="33">
        <v>44147.90347222222</v>
      </c>
      <c r="G7062" s="51">
        <f t="shared" si="924"/>
        <v>0.31874999999854481</v>
      </c>
      <c r="H7062" s="31" t="str">
        <f t="shared" si="925"/>
        <v>ACCEPTABLE</v>
      </c>
      <c r="J7062" s="33">
        <v>44148.230555555558</v>
      </c>
      <c r="K7062" s="33">
        <v>44148.238888888889</v>
      </c>
      <c r="L7062" s="51">
        <f t="shared" si="926"/>
        <v>8.333333331393078E-3</v>
      </c>
      <c r="M7062" s="31" t="str">
        <f t="shared" si="927"/>
        <v>TRUE</v>
      </c>
      <c r="N7062" s="31" t="s">
        <v>39</v>
      </c>
      <c r="O7062" s="29" t="s">
        <v>44</v>
      </c>
      <c r="P7062"/>
      <c r="Q7062"/>
      <c r="R7062"/>
      <c r="S7062"/>
      <c r="T7062"/>
      <c r="U7062"/>
      <c r="V7062"/>
      <c r="W7062"/>
    </row>
    <row r="7063" spans="1:23" ht="27" customHeight="1" thickBot="1" x14ac:dyDescent="0.3">
      <c r="A7063" s="119">
        <v>21780</v>
      </c>
      <c r="B7063" s="191">
        <v>7487</v>
      </c>
      <c r="C7063" s="71" t="s">
        <v>1997</v>
      </c>
      <c r="D7063" s="72">
        <v>44148.402777777781</v>
      </c>
      <c r="E7063" s="70" t="s">
        <v>41</v>
      </c>
      <c r="F7063" s="33">
        <v>44148.259027777778</v>
      </c>
      <c r="G7063" s="51">
        <f t="shared" si="924"/>
        <v>0.14375000000291038</v>
      </c>
      <c r="H7063" s="31" t="str">
        <f t="shared" si="925"/>
        <v>ACCEPTABLE</v>
      </c>
      <c r="J7063" s="33">
        <v>44148.400694444441</v>
      </c>
      <c r="K7063" s="33">
        <v>44148.411805555559</v>
      </c>
      <c r="L7063" s="51">
        <f t="shared" si="926"/>
        <v>1.1111111118225381E-2</v>
      </c>
      <c r="M7063" s="31" t="str">
        <f t="shared" si="927"/>
        <v>TRUE</v>
      </c>
      <c r="N7063" s="31" t="s">
        <v>41</v>
      </c>
      <c r="O7063" s="29" t="s">
        <v>1798</v>
      </c>
      <c r="P7063"/>
      <c r="Q7063"/>
      <c r="R7063"/>
      <c r="S7063"/>
      <c r="T7063"/>
      <c r="U7063"/>
      <c r="V7063"/>
      <c r="W7063"/>
    </row>
    <row r="7064" spans="1:23" ht="27" customHeight="1" thickBot="1" x14ac:dyDescent="0.3">
      <c r="A7064" s="119">
        <v>21780</v>
      </c>
      <c r="B7064" s="191">
        <v>7488</v>
      </c>
      <c r="C7064" s="71" t="s">
        <v>68</v>
      </c>
      <c r="D7064" s="72">
        <v>44148.4375</v>
      </c>
      <c r="E7064" s="70" t="s">
        <v>39</v>
      </c>
      <c r="F7064" s="33">
        <v>44148.259027777778</v>
      </c>
      <c r="G7064" s="51">
        <f t="shared" si="924"/>
        <v>0.17847222222189885</v>
      </c>
      <c r="H7064" s="31" t="str">
        <f t="shared" si="925"/>
        <v>ACCEPTABLE</v>
      </c>
      <c r="J7064" s="33">
        <v>44148.436805555553</v>
      </c>
      <c r="K7064" s="33">
        <v>44148.445138888892</v>
      </c>
      <c r="L7064" s="51">
        <f t="shared" si="926"/>
        <v>8.3333333386690356E-3</v>
      </c>
      <c r="M7064" s="31" t="str">
        <f t="shared" si="927"/>
        <v>TRUE</v>
      </c>
      <c r="N7064" s="31" t="s">
        <v>39</v>
      </c>
      <c r="O7064" s="29" t="s">
        <v>181</v>
      </c>
      <c r="P7064"/>
      <c r="Q7064"/>
      <c r="R7064"/>
      <c r="S7064"/>
      <c r="T7064"/>
      <c r="U7064"/>
      <c r="V7064"/>
      <c r="W7064"/>
    </row>
    <row r="7065" spans="1:23" ht="27" customHeight="1" thickBot="1" x14ac:dyDescent="0.3">
      <c r="A7065" s="119">
        <v>21779</v>
      </c>
      <c r="B7065" s="191">
        <v>7489</v>
      </c>
      <c r="C7065" s="71" t="s">
        <v>43</v>
      </c>
      <c r="D7065" s="72">
        <v>44148.840277777781</v>
      </c>
      <c r="E7065" s="70" t="s">
        <v>41</v>
      </c>
      <c r="F7065" s="33">
        <v>44148.741666666669</v>
      </c>
      <c r="G7065" s="51">
        <f t="shared" si="924"/>
        <v>9.8611111112404615E-2</v>
      </c>
      <c r="H7065" s="31" t="str">
        <f t="shared" si="925"/>
        <v>ACCEPTABLE</v>
      </c>
      <c r="J7065" s="33">
        <v>44148.840277777781</v>
      </c>
      <c r="K7065" s="33">
        <v>44148.849305555559</v>
      </c>
      <c r="L7065" s="51">
        <f t="shared" si="926"/>
        <v>9.0277777781011537E-3</v>
      </c>
      <c r="M7065" s="31" t="str">
        <f t="shared" si="927"/>
        <v>TRUE</v>
      </c>
      <c r="N7065" s="31" t="s">
        <v>41</v>
      </c>
      <c r="O7065" s="29" t="s">
        <v>44</v>
      </c>
      <c r="P7065"/>
      <c r="Q7065"/>
      <c r="R7065"/>
      <c r="S7065"/>
      <c r="T7065"/>
      <c r="U7065"/>
      <c r="V7065"/>
      <c r="W7065"/>
    </row>
    <row r="7066" spans="1:23" ht="27" customHeight="1" thickBot="1" x14ac:dyDescent="0.3">
      <c r="A7066" s="119">
        <v>21779</v>
      </c>
      <c r="B7066" s="191">
        <v>7490</v>
      </c>
      <c r="C7066" s="71" t="s">
        <v>2314</v>
      </c>
      <c r="D7066" s="72">
        <v>44148.871527777781</v>
      </c>
      <c r="E7066" s="70" t="s">
        <v>39</v>
      </c>
      <c r="F7066" s="33">
        <v>44148.741666666669</v>
      </c>
      <c r="G7066" s="51">
        <f t="shared" si="924"/>
        <v>0.12986111111240461</v>
      </c>
      <c r="H7066" s="31" t="str">
        <f t="shared" si="925"/>
        <v>ACCEPTABLE</v>
      </c>
      <c r="J7066" s="33">
        <v>44148.856944444444</v>
      </c>
      <c r="K7066" s="33">
        <v>44148.866666666669</v>
      </c>
      <c r="L7066" s="51">
        <f t="shared" si="926"/>
        <v>9.7222222248092294E-3</v>
      </c>
      <c r="M7066" s="31" t="str">
        <f t="shared" si="927"/>
        <v>TRUE</v>
      </c>
      <c r="N7066" s="31" t="s">
        <v>39</v>
      </c>
      <c r="O7066" s="29" t="s">
        <v>3049</v>
      </c>
      <c r="P7066"/>
      <c r="Q7066"/>
      <c r="R7066"/>
      <c r="S7066"/>
      <c r="T7066"/>
      <c r="U7066"/>
      <c r="V7066"/>
      <c r="W7066"/>
    </row>
    <row r="7067" spans="1:23" ht="27" customHeight="1" thickBot="1" x14ac:dyDescent="0.3">
      <c r="A7067" s="127">
        <v>21781</v>
      </c>
      <c r="B7067" s="66">
        <v>7491</v>
      </c>
      <c r="C7067" s="67" t="s">
        <v>1997</v>
      </c>
      <c r="D7067" s="68">
        <v>44149.309027777781</v>
      </c>
      <c r="E7067" s="66" t="s">
        <v>41</v>
      </c>
      <c r="F7067" s="33">
        <v>44149.256249999999</v>
      </c>
      <c r="G7067" s="51">
        <f t="shared" si="924"/>
        <v>5.2777777782466728E-2</v>
      </c>
      <c r="H7067" s="31" t="str">
        <f t="shared" si="925"/>
        <v>ACCEPTABLE</v>
      </c>
      <c r="J7067" s="33">
        <v>44149.300694444442</v>
      </c>
      <c r="K7067" s="33">
        <v>44149.313888888886</v>
      </c>
      <c r="L7067" s="51">
        <f t="shared" si="926"/>
        <v>1.3194444443797693E-2</v>
      </c>
      <c r="M7067" s="31" t="str">
        <f t="shared" si="927"/>
        <v>TRUE</v>
      </c>
      <c r="N7067" s="31" t="s">
        <v>41</v>
      </c>
      <c r="O7067" s="29" t="s">
        <v>3050</v>
      </c>
      <c r="P7067"/>
      <c r="Q7067"/>
      <c r="R7067"/>
      <c r="S7067"/>
      <c r="T7067"/>
      <c r="U7067"/>
      <c r="V7067"/>
      <c r="W7067"/>
    </row>
    <row r="7068" spans="1:23" ht="27" customHeight="1" thickBot="1" x14ac:dyDescent="0.3">
      <c r="A7068" s="127">
        <v>21781</v>
      </c>
      <c r="B7068" s="66">
        <v>7492</v>
      </c>
      <c r="C7068" s="67" t="s">
        <v>1663</v>
      </c>
      <c r="D7068" s="68">
        <v>44149.34375</v>
      </c>
      <c r="E7068" s="66" t="s">
        <v>39</v>
      </c>
      <c r="F7068" s="33">
        <v>44149.256249999999</v>
      </c>
      <c r="G7068" s="51">
        <f t="shared" si="924"/>
        <v>8.7500000001455192E-2</v>
      </c>
      <c r="H7068" s="31" t="str">
        <f t="shared" si="925"/>
        <v>ACCEPTABLE</v>
      </c>
      <c r="J7068" s="33">
        <v>44149.338888888888</v>
      </c>
      <c r="K7068" s="33">
        <v>44149.347916666666</v>
      </c>
      <c r="L7068" s="51">
        <f t="shared" si="926"/>
        <v>9.0277777781011537E-3</v>
      </c>
      <c r="M7068" s="31" t="str">
        <f t="shared" si="927"/>
        <v>TRUE</v>
      </c>
      <c r="N7068" s="31" t="s">
        <v>39</v>
      </c>
      <c r="O7068" s="29" t="s">
        <v>3051</v>
      </c>
      <c r="P7068"/>
      <c r="Q7068"/>
      <c r="R7068"/>
      <c r="S7068"/>
      <c r="T7068"/>
      <c r="U7068"/>
      <c r="V7068"/>
      <c r="W7068"/>
    </row>
    <row r="7069" spans="1:23" ht="27" customHeight="1" thickBot="1" x14ac:dyDescent="0.3">
      <c r="A7069" s="119">
        <v>21780</v>
      </c>
      <c r="B7069" s="191">
        <v>7493</v>
      </c>
      <c r="C7069" s="71" t="s">
        <v>1663</v>
      </c>
      <c r="D7069" s="72">
        <v>44149.506944444445</v>
      </c>
      <c r="E7069" s="70" t="s">
        <v>41</v>
      </c>
      <c r="F7069" s="33">
        <v>44149.256249999999</v>
      </c>
      <c r="G7069" s="51">
        <f t="shared" si="924"/>
        <v>0.25069444444670808</v>
      </c>
      <c r="H7069" s="31" t="str">
        <f t="shared" si="925"/>
        <v>ACCEPTABLE</v>
      </c>
      <c r="J7069" s="33">
        <v>44149.522222222222</v>
      </c>
      <c r="K7069" s="33">
        <v>44149.53125</v>
      </c>
      <c r="L7069" s="51">
        <f t="shared" si="926"/>
        <v>9.0277777781011537E-3</v>
      </c>
      <c r="M7069" s="31" t="str">
        <f t="shared" si="927"/>
        <v>TRUE</v>
      </c>
      <c r="N7069" s="31" t="s">
        <v>41</v>
      </c>
      <c r="O7069" s="29" t="s">
        <v>3052</v>
      </c>
      <c r="P7069"/>
      <c r="Q7069"/>
      <c r="R7069"/>
      <c r="S7069"/>
      <c r="T7069"/>
      <c r="U7069"/>
      <c r="V7069"/>
      <c r="W7069"/>
    </row>
    <row r="7070" spans="1:23" ht="27" customHeight="1" thickBot="1" x14ac:dyDescent="0.3">
      <c r="A7070" s="119">
        <v>21780</v>
      </c>
      <c r="B7070" s="191">
        <v>7494</v>
      </c>
      <c r="C7070" s="71" t="s">
        <v>1997</v>
      </c>
      <c r="D7070" s="72">
        <v>44149.534722222219</v>
      </c>
      <c r="E7070" s="70" t="s">
        <v>39</v>
      </c>
      <c r="F7070" s="33">
        <v>44149.256249999999</v>
      </c>
      <c r="G7070" s="51">
        <f t="shared" si="924"/>
        <v>0.27847222222044365</v>
      </c>
      <c r="H7070" s="31" t="str">
        <f t="shared" si="925"/>
        <v>ACCEPTABLE</v>
      </c>
      <c r="J7070" s="33">
        <v>44149.551388888889</v>
      </c>
      <c r="K7070" s="33">
        <v>44149.560416666667</v>
      </c>
      <c r="L7070" s="51">
        <f t="shared" si="926"/>
        <v>9.0277777781011537E-3</v>
      </c>
      <c r="M7070" s="31" t="str">
        <f t="shared" si="927"/>
        <v>TRUE</v>
      </c>
      <c r="N7070" s="31" t="s">
        <v>39</v>
      </c>
      <c r="O7070" s="29" t="s">
        <v>3053</v>
      </c>
      <c r="P7070"/>
      <c r="Q7070"/>
      <c r="R7070"/>
      <c r="S7070"/>
      <c r="T7070"/>
      <c r="U7070"/>
      <c r="V7070"/>
      <c r="W7070"/>
    </row>
    <row r="7071" spans="1:23" ht="27" customHeight="1" thickBot="1" x14ac:dyDescent="0.3">
      <c r="A7071" s="119">
        <v>21782</v>
      </c>
      <c r="B7071" s="191">
        <v>7495</v>
      </c>
      <c r="C7071" s="71" t="s">
        <v>2372</v>
      </c>
      <c r="D7071" s="72">
        <v>44149.607638888891</v>
      </c>
      <c r="E7071" s="70" t="s">
        <v>41</v>
      </c>
      <c r="F7071" s="33">
        <v>44149.256249999999</v>
      </c>
      <c r="G7071" s="51">
        <f t="shared" si="924"/>
        <v>0.35138888889196096</v>
      </c>
      <c r="H7071" s="31" t="str">
        <f t="shared" si="925"/>
        <v>ACCEPTABLE</v>
      </c>
      <c r="J7071" s="33">
        <v>44149.583333333336</v>
      </c>
      <c r="K7071" s="33">
        <v>44149.59375</v>
      </c>
      <c r="L7071" s="51">
        <f t="shared" si="926"/>
        <v>1.0416666664241347E-2</v>
      </c>
      <c r="M7071" s="31" t="str">
        <f t="shared" si="927"/>
        <v>TRUE</v>
      </c>
      <c r="N7071" s="31" t="s">
        <v>41</v>
      </c>
      <c r="O7071" s="29" t="s">
        <v>657</v>
      </c>
      <c r="P7071"/>
      <c r="Q7071"/>
      <c r="R7071"/>
      <c r="S7071"/>
      <c r="T7071"/>
      <c r="U7071"/>
      <c r="V7071"/>
      <c r="W7071"/>
    </row>
    <row r="7072" spans="1:23" ht="27" customHeight="1" thickBot="1" x14ac:dyDescent="0.3">
      <c r="A7072" s="119">
        <v>21782</v>
      </c>
      <c r="B7072" s="191">
        <v>7496</v>
      </c>
      <c r="C7072" s="71" t="s">
        <v>98</v>
      </c>
      <c r="D7072" s="72">
        <v>44149.642361111109</v>
      </c>
      <c r="E7072" s="70" t="s">
        <v>39</v>
      </c>
      <c r="F7072" s="33">
        <v>44149.256249999999</v>
      </c>
      <c r="G7072" s="51">
        <f t="shared" si="924"/>
        <v>0.38611111111094942</v>
      </c>
      <c r="H7072" s="31" t="str">
        <f t="shared" si="925"/>
        <v>ACCEPTABLE</v>
      </c>
      <c r="J7072" s="33">
        <v>44149.618055555555</v>
      </c>
      <c r="K7072" s="33">
        <v>44149.626388888886</v>
      </c>
      <c r="L7072" s="51">
        <f t="shared" si="926"/>
        <v>8.333333331393078E-3</v>
      </c>
      <c r="M7072" s="31" t="str">
        <f t="shared" si="927"/>
        <v>TRUE</v>
      </c>
      <c r="N7072" s="31" t="s">
        <v>39</v>
      </c>
      <c r="O7072" s="29" t="s">
        <v>54</v>
      </c>
      <c r="P7072"/>
      <c r="Q7072"/>
      <c r="R7072"/>
      <c r="S7072"/>
      <c r="T7072"/>
      <c r="U7072"/>
      <c r="V7072"/>
      <c r="W7072"/>
    </row>
    <row r="7073" spans="1:23" ht="27" customHeight="1" thickBot="1" x14ac:dyDescent="0.3">
      <c r="A7073" s="119">
        <v>21782</v>
      </c>
      <c r="B7073" s="191">
        <v>7497</v>
      </c>
      <c r="C7073" s="71" t="s">
        <v>98</v>
      </c>
      <c r="D7073" s="72">
        <v>44150.166666666664</v>
      </c>
      <c r="E7073" s="70" t="s">
        <v>41</v>
      </c>
      <c r="F7073" s="33">
        <v>44149.78125</v>
      </c>
      <c r="G7073" s="51">
        <f t="shared" si="924"/>
        <v>0.38541666666424135</v>
      </c>
      <c r="H7073" s="31" t="str">
        <f t="shared" si="925"/>
        <v>ACCEPTABLE</v>
      </c>
      <c r="J7073" s="33">
        <v>44150.179166666669</v>
      </c>
      <c r="K7073" s="33">
        <v>44150.188194444447</v>
      </c>
      <c r="L7073" s="51">
        <f t="shared" si="926"/>
        <v>9.0277777781011537E-3</v>
      </c>
      <c r="M7073" s="31" t="str">
        <f t="shared" si="927"/>
        <v>TRUE</v>
      </c>
      <c r="N7073" s="31" t="s">
        <v>41</v>
      </c>
      <c r="O7073" s="29" t="s">
        <v>54</v>
      </c>
      <c r="P7073"/>
      <c r="Q7073"/>
      <c r="R7073"/>
      <c r="S7073"/>
      <c r="T7073"/>
      <c r="U7073"/>
      <c r="V7073"/>
      <c r="W7073"/>
    </row>
    <row r="7074" spans="1:23" ht="27" customHeight="1" thickBot="1" x14ac:dyDescent="0.3">
      <c r="A7074" s="119">
        <v>21782</v>
      </c>
      <c r="B7074" s="191">
        <v>7498</v>
      </c>
      <c r="C7074" s="71" t="s">
        <v>2372</v>
      </c>
      <c r="D7074" s="72">
        <v>44150.190972222219</v>
      </c>
      <c r="E7074" s="70" t="s">
        <v>39</v>
      </c>
      <c r="F7074" s="33">
        <v>44149.78125</v>
      </c>
      <c r="G7074" s="51">
        <f t="shared" si="924"/>
        <v>0.40972222221898846</v>
      </c>
      <c r="H7074" s="31" t="str">
        <f t="shared" si="925"/>
        <v>ACCEPTABLE</v>
      </c>
      <c r="J7074" s="33">
        <v>44150.207638888889</v>
      </c>
      <c r="K7074" s="33">
        <v>44150.216666666667</v>
      </c>
      <c r="L7074" s="51">
        <f t="shared" si="926"/>
        <v>9.0277777781011537E-3</v>
      </c>
      <c r="M7074" s="31" t="str">
        <f t="shared" si="927"/>
        <v>TRUE</v>
      </c>
      <c r="N7074" s="31" t="s">
        <v>39</v>
      </c>
      <c r="O7074" s="29" t="s">
        <v>199</v>
      </c>
      <c r="P7074"/>
      <c r="Q7074"/>
      <c r="R7074"/>
      <c r="S7074"/>
      <c r="T7074"/>
      <c r="U7074"/>
      <c r="V7074"/>
      <c r="W7074"/>
    </row>
    <row r="7075" spans="1:23" ht="27" customHeight="1" thickBot="1" x14ac:dyDescent="0.3">
      <c r="A7075" s="119">
        <v>21781</v>
      </c>
      <c r="B7075" s="191">
        <v>7499</v>
      </c>
      <c r="C7075" s="71" t="s">
        <v>51</v>
      </c>
      <c r="D7075" s="72">
        <v>44150.256944444445</v>
      </c>
      <c r="E7075" s="70" t="s">
        <v>41</v>
      </c>
      <c r="F7075" s="33">
        <v>44149.78125</v>
      </c>
      <c r="G7075" s="51">
        <f t="shared" si="924"/>
        <v>0.47569444444525288</v>
      </c>
      <c r="H7075" s="31" t="str">
        <f t="shared" si="925"/>
        <v>ACCEPTABLE</v>
      </c>
      <c r="J7075" s="33">
        <v>44150.257638888892</v>
      </c>
      <c r="K7075" s="33">
        <v>44150.26666666667</v>
      </c>
      <c r="L7075" s="51">
        <f t="shared" si="926"/>
        <v>9.0277777781011537E-3</v>
      </c>
      <c r="M7075" s="31" t="str">
        <f t="shared" si="927"/>
        <v>TRUE</v>
      </c>
      <c r="N7075" s="31" t="s">
        <v>41</v>
      </c>
      <c r="O7075" s="29" t="s">
        <v>3054</v>
      </c>
      <c r="P7075"/>
      <c r="Q7075"/>
      <c r="R7075"/>
      <c r="S7075"/>
      <c r="T7075"/>
      <c r="U7075"/>
      <c r="V7075"/>
      <c r="W7075"/>
    </row>
    <row r="7076" spans="1:23" ht="27" customHeight="1" thickBot="1" x14ac:dyDescent="0.3">
      <c r="A7076" s="127">
        <v>21781</v>
      </c>
      <c r="B7076" s="66">
        <v>7500</v>
      </c>
      <c r="C7076" s="67" t="s">
        <v>1997</v>
      </c>
      <c r="D7076" s="68">
        <v>44150.284722222219</v>
      </c>
      <c r="E7076" s="66" t="s">
        <v>39</v>
      </c>
      <c r="F7076" s="33">
        <v>44149.78125</v>
      </c>
      <c r="G7076" s="51">
        <f t="shared" si="924"/>
        <v>0.50347222221898846</v>
      </c>
      <c r="H7076" s="31" t="str">
        <f t="shared" si="925"/>
        <v>ACCEPTABLE</v>
      </c>
      <c r="J7076" s="33">
        <v>44150.306250000001</v>
      </c>
      <c r="K7076" s="33">
        <v>44150.318749999999</v>
      </c>
      <c r="L7076" s="51">
        <f t="shared" si="926"/>
        <v>1.2499999997089617E-2</v>
      </c>
      <c r="M7076" s="31" t="str">
        <f t="shared" si="927"/>
        <v>TRUE</v>
      </c>
      <c r="N7076" s="31" t="s">
        <v>39</v>
      </c>
      <c r="O7076" s="29" t="s">
        <v>3055</v>
      </c>
      <c r="P7076"/>
      <c r="Q7076"/>
      <c r="R7076"/>
      <c r="S7076"/>
      <c r="T7076"/>
      <c r="U7076"/>
      <c r="V7076"/>
      <c r="W7076"/>
    </row>
    <row r="7077" spans="1:23" ht="27" customHeight="1" thickBot="1" x14ac:dyDescent="0.3">
      <c r="A7077" s="127">
        <v>21783</v>
      </c>
      <c r="B7077" s="66">
        <v>7501</v>
      </c>
      <c r="C7077" s="67" t="s">
        <v>2372</v>
      </c>
      <c r="D7077" s="68">
        <v>44150.347222222219</v>
      </c>
      <c r="E7077" s="66" t="s">
        <v>41</v>
      </c>
      <c r="F7077" s="33">
        <v>44150.234027777777</v>
      </c>
      <c r="G7077" s="51">
        <f t="shared" si="924"/>
        <v>0.1131944444423425</v>
      </c>
      <c r="H7077" s="31" t="str">
        <f t="shared" si="925"/>
        <v>ACCEPTABLE</v>
      </c>
      <c r="J7077" s="33">
        <v>44150.368055555555</v>
      </c>
      <c r="K7077" s="33">
        <v>44150.379166666666</v>
      </c>
      <c r="L7077" s="51">
        <f t="shared" si="926"/>
        <v>1.1111111110949423E-2</v>
      </c>
      <c r="M7077" s="31" t="str">
        <f t="shared" si="927"/>
        <v>TRUE</v>
      </c>
      <c r="N7077" s="31" t="s">
        <v>41</v>
      </c>
      <c r="O7077" s="29" t="s">
        <v>1958</v>
      </c>
      <c r="P7077"/>
      <c r="Q7077"/>
      <c r="R7077"/>
      <c r="S7077"/>
      <c r="T7077"/>
      <c r="U7077"/>
      <c r="V7077"/>
      <c r="W7077"/>
    </row>
    <row r="7078" spans="1:23" ht="27" customHeight="1" thickBot="1" x14ac:dyDescent="0.3">
      <c r="A7078" s="127">
        <v>21783</v>
      </c>
      <c r="B7078" s="66">
        <v>7502</v>
      </c>
      <c r="C7078" s="67" t="s">
        <v>98</v>
      </c>
      <c r="D7078" s="68">
        <v>44150.381944444445</v>
      </c>
      <c r="E7078" s="66" t="s">
        <v>39</v>
      </c>
      <c r="F7078" s="33">
        <v>44150.234027777777</v>
      </c>
      <c r="G7078" s="51">
        <f t="shared" si="924"/>
        <v>0.14791666666860692</v>
      </c>
      <c r="H7078" s="31" t="str">
        <f t="shared" si="925"/>
        <v>ACCEPTABLE</v>
      </c>
      <c r="J7078" s="33">
        <v>44150.421527777777</v>
      </c>
      <c r="K7078" s="33">
        <v>44150.430555555555</v>
      </c>
      <c r="L7078" s="51">
        <f t="shared" si="926"/>
        <v>9.0277777781011537E-3</v>
      </c>
      <c r="M7078" s="31" t="str">
        <f t="shared" si="927"/>
        <v>TRUE</v>
      </c>
      <c r="N7078" s="31" t="s">
        <v>39</v>
      </c>
      <c r="O7078" s="29" t="s">
        <v>54</v>
      </c>
      <c r="P7078"/>
      <c r="Q7078"/>
      <c r="R7078"/>
      <c r="S7078"/>
      <c r="T7078"/>
      <c r="U7078"/>
      <c r="V7078"/>
      <c r="W7078"/>
    </row>
    <row r="7079" spans="1:23" ht="27" customHeight="1" thickBot="1" x14ac:dyDescent="0.3">
      <c r="A7079" s="119">
        <v>21783</v>
      </c>
      <c r="B7079" s="191">
        <v>7503</v>
      </c>
      <c r="C7079" s="71" t="s">
        <v>2372</v>
      </c>
      <c r="D7079" s="72">
        <v>44150.986111111109</v>
      </c>
      <c r="E7079" s="70" t="s">
        <v>41</v>
      </c>
      <c r="F7079" s="33">
        <v>44150.848611111112</v>
      </c>
      <c r="G7079" s="51">
        <f t="shared" si="924"/>
        <v>0.13749999999708962</v>
      </c>
      <c r="H7079" s="31" t="str">
        <f t="shared" si="925"/>
        <v>ACCEPTABLE</v>
      </c>
      <c r="J7079" s="33">
        <v>44150.980555555558</v>
      </c>
      <c r="K7079" s="33">
        <v>44150.989583333336</v>
      </c>
      <c r="L7079" s="51">
        <f t="shared" si="926"/>
        <v>9.0277777781011537E-3</v>
      </c>
      <c r="M7079" s="31" t="str">
        <f t="shared" si="927"/>
        <v>TRUE</v>
      </c>
      <c r="N7079" s="31" t="s">
        <v>41</v>
      </c>
      <c r="O7079" s="29" t="s">
        <v>44</v>
      </c>
      <c r="P7079"/>
      <c r="Q7079"/>
      <c r="R7079"/>
      <c r="S7079"/>
      <c r="T7079"/>
      <c r="U7079"/>
      <c r="V7079"/>
      <c r="W7079"/>
    </row>
    <row r="7080" spans="1:23" ht="27" customHeight="1" thickBot="1" x14ac:dyDescent="0.3">
      <c r="A7080" s="119">
        <v>21783</v>
      </c>
      <c r="B7080" s="191">
        <v>7504</v>
      </c>
      <c r="C7080" s="71" t="s">
        <v>98</v>
      </c>
      <c r="D7080" s="72">
        <v>44151.017361111109</v>
      </c>
      <c r="E7080" s="70" t="s">
        <v>39</v>
      </c>
      <c r="F7080" s="33">
        <v>44150.848611111112</v>
      </c>
      <c r="G7080" s="51">
        <f t="shared" si="924"/>
        <v>0.16874999999708962</v>
      </c>
      <c r="H7080" s="31" t="str">
        <f t="shared" si="925"/>
        <v>ACCEPTABLE</v>
      </c>
      <c r="J7080" s="33">
        <v>44151.011111111111</v>
      </c>
      <c r="K7080" s="33">
        <v>44151.022222222222</v>
      </c>
      <c r="L7080" s="51">
        <f t="shared" si="926"/>
        <v>1.1111111110949423E-2</v>
      </c>
      <c r="M7080" s="31" t="str">
        <f t="shared" si="927"/>
        <v>TRUE</v>
      </c>
      <c r="N7080" s="31" t="s">
        <v>39</v>
      </c>
      <c r="O7080" s="29" t="s">
        <v>1927</v>
      </c>
      <c r="P7080"/>
      <c r="Q7080"/>
      <c r="R7080"/>
      <c r="S7080"/>
      <c r="T7080"/>
      <c r="U7080"/>
      <c r="V7080"/>
      <c r="W7080"/>
    </row>
    <row r="7081" spans="1:23" ht="27" customHeight="1" thickBot="1" x14ac:dyDescent="0.3">
      <c r="A7081" s="127">
        <v>21784</v>
      </c>
      <c r="B7081" s="66">
        <v>7505</v>
      </c>
      <c r="C7081" s="67" t="s">
        <v>1997</v>
      </c>
      <c r="D7081" s="68">
        <v>44152.392361111109</v>
      </c>
      <c r="E7081" s="66"/>
      <c r="F7081" s="33">
        <v>44152.302083333336</v>
      </c>
      <c r="G7081" s="51">
        <f t="shared" si="924"/>
        <v>9.0277777773735579E-2</v>
      </c>
      <c r="H7081" s="31" t="str">
        <f t="shared" si="925"/>
        <v>ACCEPTABLE</v>
      </c>
      <c r="J7081" s="33">
        <v>44152.395138888889</v>
      </c>
      <c r="K7081" s="33">
        <v>44152.413194444445</v>
      </c>
      <c r="L7081" s="51">
        <f t="shared" si="926"/>
        <v>1.8055555556202307E-2</v>
      </c>
      <c r="M7081" s="31" t="str">
        <f t="shared" si="927"/>
        <v>TRUE</v>
      </c>
      <c r="N7081" s="31" t="s">
        <v>2153</v>
      </c>
      <c r="O7081" s="29" t="s">
        <v>3056</v>
      </c>
      <c r="P7081"/>
      <c r="Q7081"/>
      <c r="R7081"/>
      <c r="S7081"/>
      <c r="T7081"/>
      <c r="U7081"/>
      <c r="V7081"/>
      <c r="W7081"/>
    </row>
    <row r="7082" spans="1:23" ht="27" customHeight="1" thickBot="1" x14ac:dyDescent="0.3">
      <c r="A7082" s="119">
        <v>21784</v>
      </c>
      <c r="B7082" s="191">
        <v>7506</v>
      </c>
      <c r="C7082" s="71" t="s">
        <v>51</v>
      </c>
      <c r="D7082" s="72">
        <v>44152.427083333336</v>
      </c>
      <c r="E7082" s="70"/>
      <c r="F7082" s="33">
        <v>44152.302083333336</v>
      </c>
      <c r="G7082" s="51">
        <f t="shared" si="924"/>
        <v>0.125</v>
      </c>
      <c r="H7082" s="31" t="str">
        <f t="shared" si="925"/>
        <v>ACCEPTABLE</v>
      </c>
      <c r="J7082" s="33">
        <v>44152.439583333333</v>
      </c>
      <c r="K7082" s="33">
        <v>44152.448611111111</v>
      </c>
      <c r="L7082" s="51">
        <f t="shared" si="926"/>
        <v>9.0277777781011537E-3</v>
      </c>
      <c r="M7082" s="31" t="str">
        <f t="shared" si="927"/>
        <v>TRUE</v>
      </c>
      <c r="N7082" s="31" t="s">
        <v>39</v>
      </c>
      <c r="O7082" s="29" t="s">
        <v>96</v>
      </c>
      <c r="P7082"/>
      <c r="Q7082"/>
      <c r="R7082"/>
      <c r="S7082"/>
      <c r="T7082"/>
      <c r="U7082"/>
      <c r="V7082"/>
      <c r="W7082"/>
    </row>
    <row r="7083" spans="1:23" ht="27" customHeight="1" thickBot="1" x14ac:dyDescent="0.3">
      <c r="A7083" s="119">
        <v>21785</v>
      </c>
      <c r="B7083" s="191">
        <v>7507</v>
      </c>
      <c r="C7083" s="71" t="s">
        <v>2314</v>
      </c>
      <c r="D7083" s="72">
        <v>44153.069444444445</v>
      </c>
      <c r="E7083" s="70" t="s">
        <v>41</v>
      </c>
      <c r="F7083" s="33">
        <v>44152.718055555553</v>
      </c>
      <c r="G7083" s="51">
        <f t="shared" si="924"/>
        <v>0.35138888889196096</v>
      </c>
      <c r="H7083" s="31" t="str">
        <f t="shared" si="925"/>
        <v>ACCEPTABLE</v>
      </c>
      <c r="J7083" s="33">
        <v>44153.064583333333</v>
      </c>
      <c r="K7083" s="33">
        <v>44153.075694444444</v>
      </c>
      <c r="L7083" s="51">
        <f t="shared" si="926"/>
        <v>1.1111111110949423E-2</v>
      </c>
      <c r="M7083" s="31" t="str">
        <f t="shared" si="927"/>
        <v>TRUE</v>
      </c>
      <c r="N7083" s="31" t="s">
        <v>41</v>
      </c>
      <c r="O7083" s="29" t="s">
        <v>3057</v>
      </c>
      <c r="P7083"/>
      <c r="Q7083"/>
      <c r="R7083"/>
      <c r="S7083"/>
      <c r="T7083"/>
      <c r="U7083"/>
      <c r="V7083"/>
      <c r="W7083"/>
    </row>
    <row r="7084" spans="1:23" ht="27" customHeight="1" thickBot="1" x14ac:dyDescent="0.3">
      <c r="A7084" s="119">
        <v>21785</v>
      </c>
      <c r="B7084" s="191">
        <v>7508</v>
      </c>
      <c r="C7084" s="71" t="s">
        <v>2372</v>
      </c>
      <c r="D7084" s="72">
        <v>44153.09375</v>
      </c>
      <c r="E7084" s="70" t="s">
        <v>39</v>
      </c>
      <c r="F7084" s="33">
        <v>44152.718055555553</v>
      </c>
      <c r="G7084" s="51">
        <f t="shared" si="924"/>
        <v>0.37569444444670808</v>
      </c>
      <c r="H7084" s="31" t="str">
        <f t="shared" si="925"/>
        <v>ACCEPTABLE</v>
      </c>
      <c r="J7084" s="33">
        <v>44153.095138888886</v>
      </c>
      <c r="K7084" s="33">
        <v>44153.106249999997</v>
      </c>
      <c r="L7084" s="51">
        <f t="shared" si="926"/>
        <v>1.1111111110949423E-2</v>
      </c>
      <c r="M7084" s="31" t="str">
        <f t="shared" si="927"/>
        <v>TRUE</v>
      </c>
      <c r="N7084" s="31" t="s">
        <v>39</v>
      </c>
      <c r="O7084" s="29" t="s">
        <v>3057</v>
      </c>
      <c r="P7084"/>
      <c r="Q7084"/>
      <c r="R7084"/>
      <c r="S7084"/>
      <c r="T7084"/>
      <c r="U7084"/>
      <c r="V7084"/>
      <c r="W7084"/>
    </row>
    <row r="7085" spans="1:23" ht="27" customHeight="1" thickBot="1" x14ac:dyDescent="0.3">
      <c r="A7085" s="119">
        <v>21784</v>
      </c>
      <c r="B7085" s="191">
        <v>7509</v>
      </c>
      <c r="C7085" s="71" t="s">
        <v>53</v>
      </c>
      <c r="D7085" s="72">
        <v>44153.423611111109</v>
      </c>
      <c r="E7085" s="70" t="s">
        <v>41</v>
      </c>
      <c r="F7085" s="33">
        <v>44153.284722222219</v>
      </c>
      <c r="G7085" s="51">
        <f t="shared" si="924"/>
        <v>0.13888888889050577</v>
      </c>
      <c r="H7085" s="31" t="str">
        <f t="shared" si="925"/>
        <v>ACCEPTABLE</v>
      </c>
      <c r="J7085" s="33">
        <v>44153.425694444442</v>
      </c>
      <c r="K7085" s="33">
        <v>44153.43472222222</v>
      </c>
      <c r="L7085" s="51">
        <f t="shared" si="926"/>
        <v>9.0277777781011537E-3</v>
      </c>
      <c r="M7085" s="31" t="str">
        <f t="shared" si="927"/>
        <v>TRUE</v>
      </c>
      <c r="N7085" s="31" t="s">
        <v>41</v>
      </c>
      <c r="O7085" s="29" t="s">
        <v>413</v>
      </c>
      <c r="P7085"/>
      <c r="Q7085"/>
      <c r="R7085"/>
      <c r="S7085"/>
      <c r="T7085"/>
      <c r="U7085"/>
      <c r="V7085"/>
      <c r="W7085"/>
    </row>
    <row r="7086" spans="1:23" ht="27" customHeight="1" thickBot="1" x14ac:dyDescent="0.3">
      <c r="A7086" s="119">
        <v>21784</v>
      </c>
      <c r="B7086" s="191">
        <v>7510</v>
      </c>
      <c r="C7086" s="71" t="s">
        <v>53</v>
      </c>
      <c r="D7086" s="72">
        <v>44153.46875</v>
      </c>
      <c r="E7086" s="70" t="s">
        <v>39</v>
      </c>
      <c r="F7086" s="33">
        <v>44153.284722222219</v>
      </c>
      <c r="G7086" s="51">
        <f t="shared" si="924"/>
        <v>0.18402777778101154</v>
      </c>
      <c r="H7086" s="31" t="str">
        <f t="shared" si="925"/>
        <v>ACCEPTABLE</v>
      </c>
      <c r="J7086" s="33">
        <v>44153.474999999999</v>
      </c>
      <c r="K7086" s="33">
        <v>44153.484027777777</v>
      </c>
      <c r="L7086" s="51">
        <f t="shared" si="926"/>
        <v>9.0277777781011537E-3</v>
      </c>
      <c r="M7086" s="31" t="str">
        <f t="shared" si="927"/>
        <v>TRUE</v>
      </c>
      <c r="N7086" s="31" t="s">
        <v>39</v>
      </c>
      <c r="O7086" s="29" t="s">
        <v>413</v>
      </c>
      <c r="P7086"/>
      <c r="Q7086"/>
      <c r="R7086"/>
      <c r="S7086"/>
      <c r="T7086"/>
      <c r="U7086"/>
      <c r="V7086"/>
      <c r="W7086"/>
    </row>
    <row r="7087" spans="1:23" ht="27" customHeight="1" thickBot="1" x14ac:dyDescent="0.3">
      <c r="A7087" s="119">
        <v>21784</v>
      </c>
      <c r="B7087" s="191">
        <v>7511</v>
      </c>
      <c r="C7087" s="71" t="s">
        <v>68</v>
      </c>
      <c r="D7087" s="72">
        <v>44154.267361111109</v>
      </c>
      <c r="E7087" s="70" t="s">
        <v>41</v>
      </c>
      <c r="F7087" s="33">
        <v>44154.243055555555</v>
      </c>
      <c r="G7087" s="51">
        <f t="shared" si="924"/>
        <v>2.4305555554747116E-2</v>
      </c>
      <c r="H7087" s="31" t="str">
        <f t="shared" si="925"/>
        <v>TOO LATE</v>
      </c>
      <c r="J7087" s="33">
        <v>44154.260416666664</v>
      </c>
      <c r="K7087" s="33">
        <v>44154.269444444442</v>
      </c>
      <c r="L7087" s="51">
        <f t="shared" si="926"/>
        <v>9.0277777781011537E-3</v>
      </c>
      <c r="M7087" s="31" t="str">
        <f t="shared" si="927"/>
        <v>TRUE</v>
      </c>
      <c r="N7087" s="31" t="s">
        <v>41</v>
      </c>
      <c r="O7087" s="29" t="s">
        <v>324</v>
      </c>
      <c r="P7087"/>
      <c r="Q7087"/>
      <c r="R7087"/>
      <c r="S7087"/>
      <c r="T7087"/>
      <c r="U7087"/>
      <c r="V7087"/>
      <c r="W7087"/>
    </row>
    <row r="7088" spans="1:23" ht="27" customHeight="1" thickBot="1" x14ac:dyDescent="0.3">
      <c r="A7088" s="127">
        <v>21784</v>
      </c>
      <c r="B7088" s="66">
        <v>7512</v>
      </c>
      <c r="C7088" s="67" t="s">
        <v>1997</v>
      </c>
      <c r="D7088" s="68">
        <v>44154.291666666664</v>
      </c>
      <c r="E7088" s="66" t="s">
        <v>39</v>
      </c>
      <c r="F7088" s="33">
        <v>44154.243055555555</v>
      </c>
      <c r="G7088" s="51">
        <f t="shared" si="924"/>
        <v>4.8611111109494232E-2</v>
      </c>
      <c r="H7088" s="31" t="str">
        <f t="shared" si="925"/>
        <v>ACCEPTABLE</v>
      </c>
      <c r="J7088" s="33">
        <v>44154.286111111112</v>
      </c>
      <c r="K7088" s="33">
        <v>44154.297222222223</v>
      </c>
      <c r="L7088" s="51">
        <f t="shared" si="926"/>
        <v>1.1111111110949423E-2</v>
      </c>
      <c r="M7088" s="31" t="str">
        <f t="shared" si="927"/>
        <v>TRUE</v>
      </c>
      <c r="N7088" s="31" t="s">
        <v>39</v>
      </c>
      <c r="O7088" s="29" t="s">
        <v>3058</v>
      </c>
      <c r="P7088"/>
      <c r="Q7088"/>
      <c r="R7088"/>
      <c r="S7088"/>
      <c r="T7088"/>
      <c r="U7088"/>
      <c r="V7088"/>
      <c r="W7088"/>
    </row>
    <row r="7089" spans="1:23" ht="27" customHeight="1" thickBot="1" x14ac:dyDescent="0.3">
      <c r="A7089" s="127">
        <v>21786</v>
      </c>
      <c r="B7089" s="66">
        <v>7513</v>
      </c>
      <c r="C7089" s="67" t="s">
        <v>2314</v>
      </c>
      <c r="D7089" s="68">
        <v>44154.333333333336</v>
      </c>
      <c r="E7089" s="66" t="s">
        <v>41</v>
      </c>
      <c r="F7089" s="33">
        <v>44154.243055555555</v>
      </c>
      <c r="G7089" s="51">
        <f t="shared" si="924"/>
        <v>9.0277777781011537E-2</v>
      </c>
      <c r="H7089" s="31" t="str">
        <f t="shared" si="925"/>
        <v>ACCEPTABLE</v>
      </c>
      <c r="J7089" s="33">
        <v>44154.327777777777</v>
      </c>
      <c r="K7089" s="33">
        <v>44154.338888888888</v>
      </c>
      <c r="L7089" s="51">
        <f t="shared" si="926"/>
        <v>1.1111111110949423E-2</v>
      </c>
      <c r="M7089" s="31" t="str">
        <f t="shared" si="927"/>
        <v>TRUE</v>
      </c>
      <c r="N7089" s="31" t="s">
        <v>41</v>
      </c>
      <c r="O7089" s="29" t="s">
        <v>3059</v>
      </c>
      <c r="P7089"/>
      <c r="Q7089"/>
      <c r="R7089"/>
      <c r="S7089"/>
      <c r="T7089"/>
      <c r="U7089"/>
      <c r="V7089"/>
      <c r="W7089"/>
    </row>
    <row r="7090" spans="1:23" ht="27" customHeight="1" thickBot="1" x14ac:dyDescent="0.3">
      <c r="A7090" s="127">
        <v>21786</v>
      </c>
      <c r="B7090" s="66">
        <v>7514</v>
      </c>
      <c r="C7090" s="67" t="s">
        <v>2314</v>
      </c>
      <c r="D7090" s="68">
        <v>44154.350694444445</v>
      </c>
      <c r="E7090" s="66" t="s">
        <v>39</v>
      </c>
      <c r="F7090" s="33">
        <v>44154.243055555555</v>
      </c>
      <c r="G7090" s="51">
        <f t="shared" si="924"/>
        <v>0.10763888889050577</v>
      </c>
      <c r="H7090" s="31" t="str">
        <f t="shared" si="925"/>
        <v>ACCEPTABLE</v>
      </c>
      <c r="J7090" s="33">
        <v>44154.352083333331</v>
      </c>
      <c r="K7090" s="33">
        <v>44154.363888888889</v>
      </c>
      <c r="L7090" s="51">
        <f t="shared" si="926"/>
        <v>1.1805555557657499E-2</v>
      </c>
      <c r="M7090" s="31" t="str">
        <f t="shared" si="927"/>
        <v>TRUE</v>
      </c>
      <c r="N7090" s="31" t="s">
        <v>39</v>
      </c>
      <c r="O7090" s="29" t="s">
        <v>3060</v>
      </c>
      <c r="P7090"/>
      <c r="Q7090"/>
      <c r="R7090"/>
      <c r="S7090"/>
      <c r="T7090"/>
      <c r="U7090"/>
      <c r="V7090"/>
      <c r="W7090"/>
    </row>
    <row r="7091" spans="1:23" ht="27" customHeight="1" thickBot="1" x14ac:dyDescent="0.3">
      <c r="A7091" s="119">
        <v>21787</v>
      </c>
      <c r="B7091" s="191">
        <v>7515</v>
      </c>
      <c r="C7091" s="71" t="s">
        <v>2314</v>
      </c>
      <c r="D7091" s="72">
        <v>44154.604166666664</v>
      </c>
      <c r="E7091" s="70" t="s">
        <v>41</v>
      </c>
      <c r="F7091" s="33">
        <v>44154.243055555555</v>
      </c>
      <c r="G7091" s="51">
        <f t="shared" si="924"/>
        <v>0.36111111110949423</v>
      </c>
      <c r="H7091" s="31" t="str">
        <f t="shared" si="925"/>
        <v>ACCEPTABLE</v>
      </c>
      <c r="J7091" s="33">
        <v>44154.586805555555</v>
      </c>
      <c r="K7091" s="33">
        <v>44154.597916666666</v>
      </c>
      <c r="L7091" s="51">
        <f t="shared" si="926"/>
        <v>1.1111111110949423E-2</v>
      </c>
      <c r="M7091" s="31" t="str">
        <f t="shared" si="927"/>
        <v>TRUE</v>
      </c>
      <c r="N7091" s="31" t="s">
        <v>41</v>
      </c>
      <c r="O7091" s="29" t="s">
        <v>3061</v>
      </c>
      <c r="P7091"/>
      <c r="Q7091"/>
      <c r="R7091"/>
      <c r="S7091"/>
      <c r="T7091"/>
      <c r="U7091"/>
      <c r="V7091"/>
      <c r="W7091"/>
    </row>
    <row r="7092" spans="1:23" ht="27" customHeight="1" thickBot="1" x14ac:dyDescent="0.3">
      <c r="A7092" s="119">
        <v>21787</v>
      </c>
      <c r="B7092" s="191">
        <v>7516</v>
      </c>
      <c r="C7092" s="71" t="s">
        <v>43</v>
      </c>
      <c r="D7092" s="72">
        <v>44154.635416666664</v>
      </c>
      <c r="E7092" s="70" t="s">
        <v>39</v>
      </c>
      <c r="F7092" s="33">
        <v>44154.243055555555</v>
      </c>
      <c r="G7092" s="51">
        <f t="shared" si="924"/>
        <v>0.39236111110949423</v>
      </c>
      <c r="H7092" s="31" t="str">
        <f t="shared" si="925"/>
        <v>ACCEPTABLE</v>
      </c>
      <c r="J7092" s="33">
        <v>44154.626388888886</v>
      </c>
      <c r="K7092" s="33">
        <v>44154.636111111111</v>
      </c>
      <c r="L7092" s="51">
        <f t="shared" si="926"/>
        <v>9.7222222248092294E-3</v>
      </c>
      <c r="M7092" s="31" t="str">
        <f t="shared" si="927"/>
        <v>TRUE</v>
      </c>
      <c r="N7092" s="31" t="s">
        <v>39</v>
      </c>
      <c r="O7092" s="29" t="s">
        <v>54</v>
      </c>
      <c r="P7092"/>
      <c r="Q7092"/>
      <c r="R7092"/>
      <c r="S7092"/>
      <c r="T7092"/>
      <c r="U7092"/>
      <c r="V7092"/>
      <c r="W7092"/>
    </row>
    <row r="7093" spans="1:23" ht="27" customHeight="1" thickBot="1" x14ac:dyDescent="0.3">
      <c r="A7093" s="119">
        <v>21787</v>
      </c>
      <c r="B7093" s="191">
        <v>7517</v>
      </c>
      <c r="C7093" s="71" t="s">
        <v>43</v>
      </c>
      <c r="D7093" s="72">
        <v>44156.527777777781</v>
      </c>
      <c r="E7093" s="70" t="s">
        <v>41</v>
      </c>
      <c r="F7093" s="33">
        <v>44156.279166666667</v>
      </c>
      <c r="G7093" s="51">
        <f t="shared" si="924"/>
        <v>0.24861111111385981</v>
      </c>
      <c r="H7093" s="31" t="str">
        <f t="shared" si="925"/>
        <v>ACCEPTABLE</v>
      </c>
      <c r="J7093" s="33">
        <v>44156.53125</v>
      </c>
      <c r="K7093" s="33">
        <v>44156.540277777778</v>
      </c>
      <c r="L7093" s="51">
        <f t="shared" si="926"/>
        <v>9.0277777781011537E-3</v>
      </c>
      <c r="M7093" s="31" t="str">
        <f t="shared" si="927"/>
        <v>TRUE</v>
      </c>
      <c r="N7093" s="31" t="s">
        <v>41</v>
      </c>
      <c r="O7093" s="29" t="s">
        <v>54</v>
      </c>
      <c r="P7093"/>
      <c r="Q7093"/>
      <c r="R7093"/>
      <c r="S7093"/>
      <c r="T7093"/>
      <c r="U7093"/>
      <c r="V7093"/>
      <c r="W7093"/>
    </row>
    <row r="7094" spans="1:23" ht="27" customHeight="1" thickBot="1" x14ac:dyDescent="0.3">
      <c r="A7094" s="119">
        <v>21787</v>
      </c>
      <c r="B7094" s="191">
        <v>7518</v>
      </c>
      <c r="C7094" s="71" t="s">
        <v>2314</v>
      </c>
      <c r="D7094" s="72">
        <v>44156.552083333336</v>
      </c>
      <c r="E7094" s="70" t="s">
        <v>39</v>
      </c>
      <c r="F7094" s="33">
        <v>44156.279166666667</v>
      </c>
      <c r="G7094" s="51">
        <f t="shared" si="924"/>
        <v>0.27291666666860692</v>
      </c>
      <c r="H7094" s="31" t="str">
        <f t="shared" si="925"/>
        <v>ACCEPTABLE</v>
      </c>
      <c r="J7094" s="33">
        <v>44156.547222222223</v>
      </c>
      <c r="K7094" s="33">
        <v>44156.559027777781</v>
      </c>
      <c r="L7094" s="51">
        <f t="shared" si="926"/>
        <v>1.1805555557657499E-2</v>
      </c>
      <c r="M7094" s="31" t="str">
        <f t="shared" si="927"/>
        <v>TRUE</v>
      </c>
      <c r="N7094" s="31" t="s">
        <v>39</v>
      </c>
      <c r="O7094" s="29" t="s">
        <v>2191</v>
      </c>
      <c r="P7094"/>
      <c r="Q7094"/>
      <c r="R7094"/>
      <c r="S7094"/>
      <c r="T7094"/>
      <c r="U7094"/>
      <c r="V7094"/>
      <c r="W7094"/>
    </row>
    <row r="7095" spans="1:23" ht="27" customHeight="1" thickBot="1" x14ac:dyDescent="0.3">
      <c r="A7095" s="119">
        <v>21788</v>
      </c>
      <c r="B7095" s="191">
        <v>7519</v>
      </c>
      <c r="C7095" s="71" t="s">
        <v>2372</v>
      </c>
      <c r="D7095" s="72">
        <v>44157.069444444445</v>
      </c>
      <c r="E7095" s="70" t="s">
        <v>41</v>
      </c>
      <c r="F7095" s="33">
        <v>44156.643055555556</v>
      </c>
      <c r="G7095" s="51">
        <f t="shared" si="924"/>
        <v>0.42638888888905058</v>
      </c>
      <c r="H7095" s="31" t="str">
        <f t="shared" si="925"/>
        <v>ACCEPTABLE</v>
      </c>
      <c r="J7095" s="33">
        <v>44157.072222222225</v>
      </c>
      <c r="K7095" s="33">
        <v>44157.081944444442</v>
      </c>
      <c r="L7095" s="51">
        <f t="shared" si="926"/>
        <v>9.7222222175332718E-3</v>
      </c>
      <c r="M7095" s="31" t="str">
        <f t="shared" si="927"/>
        <v>TRUE</v>
      </c>
      <c r="N7095" s="31" t="s">
        <v>41</v>
      </c>
      <c r="O7095" s="29" t="s">
        <v>1732</v>
      </c>
      <c r="P7095"/>
      <c r="Q7095"/>
      <c r="R7095"/>
      <c r="S7095"/>
      <c r="T7095"/>
      <c r="U7095"/>
      <c r="V7095"/>
      <c r="W7095"/>
    </row>
    <row r="7096" spans="1:23" ht="27" customHeight="1" thickBot="1" x14ac:dyDescent="0.3">
      <c r="A7096" s="119">
        <v>21788</v>
      </c>
      <c r="B7096" s="191">
        <v>7520</v>
      </c>
      <c r="C7096" s="71" t="s">
        <v>98</v>
      </c>
      <c r="D7096" s="72">
        <v>44157.104166666664</v>
      </c>
      <c r="E7096" s="70" t="s">
        <v>39</v>
      </c>
      <c r="F7096" s="33">
        <v>44156.643055555556</v>
      </c>
      <c r="G7096" s="51">
        <f t="shared" si="924"/>
        <v>0.46111111110803904</v>
      </c>
      <c r="H7096" s="31" t="str">
        <f t="shared" si="925"/>
        <v>ACCEPTABLE</v>
      </c>
      <c r="J7096" s="33">
        <v>44157.113888888889</v>
      </c>
      <c r="K7096" s="33">
        <v>44157.122916666667</v>
      </c>
      <c r="L7096" s="51">
        <f t="shared" si="926"/>
        <v>9.0277777781011537E-3</v>
      </c>
      <c r="M7096" s="31" t="str">
        <f t="shared" si="927"/>
        <v>TRUE</v>
      </c>
      <c r="N7096" s="31" t="s">
        <v>39</v>
      </c>
      <c r="O7096" s="29" t="s">
        <v>44</v>
      </c>
      <c r="P7096"/>
      <c r="Q7096"/>
      <c r="R7096"/>
      <c r="S7096"/>
      <c r="T7096"/>
      <c r="U7096"/>
      <c r="V7096"/>
      <c r="W7096"/>
    </row>
    <row r="7097" spans="1:23" ht="27" customHeight="1" thickBot="1" x14ac:dyDescent="0.3">
      <c r="A7097" s="119">
        <v>21788</v>
      </c>
      <c r="B7097" s="191">
        <v>7521</v>
      </c>
      <c r="C7097" s="71" t="s">
        <v>98</v>
      </c>
      <c r="D7097" s="72">
        <v>44157.538194444445</v>
      </c>
      <c r="E7097" s="70" t="s">
        <v>41</v>
      </c>
      <c r="F7097" s="33">
        <v>44157.331250000003</v>
      </c>
      <c r="G7097" s="51">
        <f t="shared" si="924"/>
        <v>0.2069444444423425</v>
      </c>
      <c r="H7097" s="31" t="str">
        <f t="shared" si="925"/>
        <v>ACCEPTABLE</v>
      </c>
      <c r="J7097" s="33">
        <v>44157.544444444444</v>
      </c>
      <c r="K7097" s="33">
        <v>44157.554166666669</v>
      </c>
      <c r="L7097" s="51">
        <f t="shared" si="926"/>
        <v>9.7222222248092294E-3</v>
      </c>
      <c r="M7097" s="31" t="str">
        <f t="shared" si="927"/>
        <v>TRUE</v>
      </c>
      <c r="N7097" s="31" t="s">
        <v>41</v>
      </c>
      <c r="O7097" s="29" t="s">
        <v>44</v>
      </c>
      <c r="P7097"/>
      <c r="Q7097"/>
      <c r="R7097"/>
      <c r="S7097"/>
      <c r="T7097"/>
      <c r="U7097"/>
      <c r="V7097"/>
      <c r="W7097"/>
    </row>
    <row r="7098" spans="1:23" ht="27" customHeight="1" thickBot="1" x14ac:dyDescent="0.3">
      <c r="A7098" s="119">
        <v>21788</v>
      </c>
      <c r="B7098" s="191">
        <v>7522</v>
      </c>
      <c r="C7098" s="71" t="s">
        <v>2372</v>
      </c>
      <c r="D7098" s="72">
        <v>44157.555555555555</v>
      </c>
      <c r="E7098" s="70" t="s">
        <v>39</v>
      </c>
      <c r="F7098" s="33">
        <v>44157.331250000003</v>
      </c>
      <c r="G7098" s="51">
        <f t="shared" si="924"/>
        <v>0.22430555555183673</v>
      </c>
      <c r="H7098" s="31" t="str">
        <f t="shared" si="925"/>
        <v>ACCEPTABLE</v>
      </c>
      <c r="J7098" s="33">
        <v>44157.560416666667</v>
      </c>
      <c r="K7098" s="33">
        <v>44157.570833333331</v>
      </c>
      <c r="L7098" s="51">
        <f t="shared" si="926"/>
        <v>1.0416666664241347E-2</v>
      </c>
      <c r="M7098" s="31" t="str">
        <f t="shared" si="927"/>
        <v>TRUE</v>
      </c>
      <c r="N7098" s="31" t="s">
        <v>39</v>
      </c>
      <c r="O7098" s="29" t="s">
        <v>3062</v>
      </c>
      <c r="P7098"/>
      <c r="Q7098"/>
      <c r="R7098"/>
      <c r="S7098"/>
      <c r="T7098"/>
      <c r="U7098"/>
      <c r="V7098"/>
      <c r="W7098"/>
    </row>
    <row r="7099" spans="1:23" ht="27" customHeight="1" thickBot="1" x14ac:dyDescent="0.3">
      <c r="A7099" s="119">
        <v>21789</v>
      </c>
      <c r="B7099" s="191">
        <v>7523</v>
      </c>
      <c r="C7099" s="71" t="s">
        <v>1997</v>
      </c>
      <c r="D7099" s="72">
        <v>44157.600694444445</v>
      </c>
      <c r="E7099" s="70" t="s">
        <v>41</v>
      </c>
      <c r="F7099" s="33">
        <v>44157.331250000003</v>
      </c>
      <c r="G7099" s="51">
        <f t="shared" si="924"/>
        <v>0.2694444444423425</v>
      </c>
      <c r="H7099" s="31" t="str">
        <f t="shared" si="925"/>
        <v>ACCEPTABLE</v>
      </c>
      <c r="J7099" s="33">
        <v>44157.609027777777</v>
      </c>
      <c r="K7099" s="33">
        <v>44157.620833333334</v>
      </c>
      <c r="L7099" s="51">
        <f t="shared" si="926"/>
        <v>1.1805555557657499E-2</v>
      </c>
      <c r="M7099" s="31" t="str">
        <f t="shared" si="927"/>
        <v>TRUE</v>
      </c>
      <c r="N7099" s="31" t="s">
        <v>41</v>
      </c>
      <c r="O7099" s="29" t="s">
        <v>2785</v>
      </c>
      <c r="P7099"/>
      <c r="Q7099"/>
      <c r="R7099"/>
      <c r="S7099"/>
      <c r="T7099"/>
      <c r="U7099"/>
      <c r="V7099"/>
      <c r="W7099"/>
    </row>
    <row r="7100" spans="1:23" ht="27" customHeight="1" thickBot="1" x14ac:dyDescent="0.3">
      <c r="A7100" s="119">
        <v>21789</v>
      </c>
      <c r="B7100" s="191">
        <v>7524</v>
      </c>
      <c r="C7100" s="71" t="s">
        <v>51</v>
      </c>
      <c r="D7100" s="72">
        <v>44157.635416666664</v>
      </c>
      <c r="E7100" s="70" t="s">
        <v>39</v>
      </c>
      <c r="F7100" s="33">
        <v>44157.331250000003</v>
      </c>
      <c r="G7100" s="51">
        <f t="shared" si="924"/>
        <v>0.30416666666133096</v>
      </c>
      <c r="H7100" s="31" t="str">
        <f t="shared" si="925"/>
        <v>ACCEPTABLE</v>
      </c>
      <c r="J7100" s="33">
        <v>44157.647222222222</v>
      </c>
      <c r="K7100" s="33">
        <v>44157.655555555553</v>
      </c>
      <c r="L7100" s="51">
        <f t="shared" si="926"/>
        <v>8.333333331393078E-3</v>
      </c>
      <c r="M7100" s="31" t="str">
        <f t="shared" si="927"/>
        <v>TRUE</v>
      </c>
      <c r="N7100" s="31" t="s">
        <v>39</v>
      </c>
      <c r="O7100" s="29" t="s">
        <v>507</v>
      </c>
      <c r="P7100"/>
      <c r="Q7100"/>
      <c r="R7100"/>
      <c r="S7100"/>
      <c r="T7100"/>
      <c r="U7100"/>
      <c r="V7100"/>
      <c r="W7100"/>
    </row>
    <row r="7101" spans="1:23" ht="27" customHeight="1" thickBot="1" x14ac:dyDescent="0.3">
      <c r="A7101" s="119">
        <v>21789</v>
      </c>
      <c r="B7101" s="191">
        <v>7525</v>
      </c>
      <c r="C7101" s="71" t="s">
        <v>53</v>
      </c>
      <c r="D7101" s="72">
        <v>44158.527777777781</v>
      </c>
      <c r="E7101" s="70" t="s">
        <v>41</v>
      </c>
      <c r="F7101" s="33">
        <v>44158.345833333333</v>
      </c>
      <c r="G7101" s="51">
        <f t="shared" si="924"/>
        <v>0.18194444444816327</v>
      </c>
      <c r="H7101" s="31" t="str">
        <f t="shared" si="925"/>
        <v>ACCEPTABLE</v>
      </c>
      <c r="J7101" s="33">
        <v>44158.541666666664</v>
      </c>
      <c r="K7101" s="33">
        <v>44158.548611111109</v>
      </c>
      <c r="L7101" s="51">
        <f t="shared" si="926"/>
        <v>6.9444444452528842E-3</v>
      </c>
      <c r="M7101" s="31" t="str">
        <f t="shared" si="927"/>
        <v>TRUE</v>
      </c>
      <c r="N7101" s="31" t="s">
        <v>41</v>
      </c>
      <c r="O7101" s="29" t="s">
        <v>67</v>
      </c>
      <c r="P7101"/>
      <c r="Q7101"/>
      <c r="R7101"/>
      <c r="S7101"/>
      <c r="T7101"/>
      <c r="U7101"/>
      <c r="V7101"/>
      <c r="W7101"/>
    </row>
    <row r="7102" spans="1:23" ht="27" customHeight="1" thickBot="1" x14ac:dyDescent="0.3">
      <c r="A7102" s="119">
        <v>21789</v>
      </c>
      <c r="B7102" s="191">
        <v>7526</v>
      </c>
      <c r="C7102" s="71" t="s">
        <v>53</v>
      </c>
      <c r="D7102" s="72">
        <v>44158.572916666664</v>
      </c>
      <c r="E7102" s="70" t="s">
        <v>39</v>
      </c>
      <c r="F7102" s="33">
        <v>44158.345833333333</v>
      </c>
      <c r="G7102" s="51">
        <f t="shared" si="924"/>
        <v>0.22708333333139308</v>
      </c>
      <c r="H7102" s="31" t="str">
        <f t="shared" si="925"/>
        <v>ACCEPTABLE</v>
      </c>
      <c r="J7102" s="33">
        <v>44158.600694444445</v>
      </c>
      <c r="K7102" s="33">
        <v>44158.609722222223</v>
      </c>
      <c r="L7102" s="51">
        <f t="shared" si="926"/>
        <v>9.0277777781011537E-3</v>
      </c>
      <c r="M7102" s="31" t="str">
        <f t="shared" si="927"/>
        <v>TRUE</v>
      </c>
      <c r="N7102" s="31" t="s">
        <v>39</v>
      </c>
      <c r="O7102" s="29" t="s">
        <v>519</v>
      </c>
      <c r="P7102"/>
      <c r="Q7102"/>
      <c r="R7102"/>
      <c r="S7102"/>
      <c r="T7102"/>
      <c r="U7102"/>
      <c r="V7102"/>
      <c r="W7102"/>
    </row>
    <row r="7103" spans="1:23" ht="27" customHeight="1" thickBot="1" x14ac:dyDescent="0.3">
      <c r="A7103" s="119">
        <v>21789</v>
      </c>
      <c r="B7103" s="191">
        <v>7527</v>
      </c>
      <c r="C7103" s="71" t="s">
        <v>51</v>
      </c>
      <c r="D7103" s="72">
        <v>44159.260416666664</v>
      </c>
      <c r="E7103" s="70" t="s">
        <v>41</v>
      </c>
      <c r="F7103" s="33">
        <v>44158.823611111111</v>
      </c>
      <c r="G7103" s="51">
        <f t="shared" si="924"/>
        <v>0.43680555555329192</v>
      </c>
      <c r="H7103" s="31" t="str">
        <f t="shared" si="925"/>
        <v>ACCEPTABLE</v>
      </c>
      <c r="J7103" s="33">
        <v>44159.252083333333</v>
      </c>
      <c r="K7103" s="33">
        <v>44159.260416666664</v>
      </c>
      <c r="L7103" s="51">
        <f t="shared" si="926"/>
        <v>8.333333331393078E-3</v>
      </c>
      <c r="M7103" s="31" t="str">
        <f t="shared" si="927"/>
        <v>TRUE</v>
      </c>
      <c r="N7103" s="31" t="s">
        <v>41</v>
      </c>
      <c r="O7103" s="29" t="s">
        <v>1072</v>
      </c>
      <c r="P7103"/>
      <c r="Q7103"/>
      <c r="R7103"/>
      <c r="S7103"/>
      <c r="T7103"/>
      <c r="U7103"/>
      <c r="V7103"/>
      <c r="W7103"/>
    </row>
    <row r="7104" spans="1:23" ht="27" customHeight="1" thickBot="1" x14ac:dyDescent="0.3">
      <c r="A7104" s="127">
        <v>21789</v>
      </c>
      <c r="B7104" s="66">
        <v>7528</v>
      </c>
      <c r="C7104" s="67" t="s">
        <v>1997</v>
      </c>
      <c r="D7104" s="68">
        <v>44159.28125</v>
      </c>
      <c r="E7104" s="66" t="s">
        <v>39</v>
      </c>
      <c r="F7104" s="33">
        <v>44158.823611111111</v>
      </c>
      <c r="G7104" s="51">
        <f t="shared" si="924"/>
        <v>0.45763888888905058</v>
      </c>
      <c r="H7104" s="31" t="str">
        <f t="shared" si="925"/>
        <v>ACCEPTABLE</v>
      </c>
      <c r="J7104" s="33">
        <v>44159.28125</v>
      </c>
      <c r="K7104" s="33">
        <v>44159.293055555558</v>
      </c>
      <c r="L7104" s="51">
        <f t="shared" si="926"/>
        <v>1.1805555557657499E-2</v>
      </c>
      <c r="M7104" s="31" t="str">
        <f t="shared" si="927"/>
        <v>TRUE</v>
      </c>
      <c r="N7104" s="31" t="s">
        <v>39</v>
      </c>
      <c r="O7104" s="29" t="s">
        <v>3063</v>
      </c>
      <c r="P7104"/>
      <c r="Q7104"/>
      <c r="R7104"/>
      <c r="S7104"/>
      <c r="T7104"/>
      <c r="U7104"/>
      <c r="V7104"/>
      <c r="W7104"/>
    </row>
    <row r="7105" spans="1:23" ht="27" customHeight="1" thickBot="1" x14ac:dyDescent="0.3">
      <c r="A7105" s="119">
        <v>21790</v>
      </c>
      <c r="B7105" s="191">
        <v>7529</v>
      </c>
      <c r="C7105" s="71" t="s">
        <v>1997</v>
      </c>
      <c r="D7105" s="72">
        <v>44161.434027777781</v>
      </c>
      <c r="E7105" s="70" t="s">
        <v>41</v>
      </c>
      <c r="F7105" s="33">
        <v>44161.288888888892</v>
      </c>
      <c r="G7105" s="51">
        <f t="shared" si="924"/>
        <v>0.14513888888905058</v>
      </c>
      <c r="H7105" s="31" t="str">
        <f t="shared" si="925"/>
        <v>ACCEPTABLE</v>
      </c>
      <c r="J7105" s="33">
        <v>44161.432638888888</v>
      </c>
      <c r="K7105" s="33">
        <v>44161.443749999999</v>
      </c>
      <c r="L7105" s="51">
        <f t="shared" si="926"/>
        <v>1.1111111110949423E-2</v>
      </c>
      <c r="M7105" s="31" t="str">
        <f t="shared" si="927"/>
        <v>TRUE</v>
      </c>
      <c r="N7105" s="31" t="s">
        <v>41</v>
      </c>
      <c r="O7105" s="29" t="s">
        <v>3064</v>
      </c>
      <c r="P7105"/>
      <c r="Q7105"/>
      <c r="R7105"/>
      <c r="S7105"/>
      <c r="T7105"/>
      <c r="U7105"/>
      <c r="V7105"/>
      <c r="W7105"/>
    </row>
    <row r="7106" spans="1:23" ht="27" customHeight="1" thickBot="1" x14ac:dyDescent="0.3">
      <c r="A7106" s="119">
        <v>21790</v>
      </c>
      <c r="B7106" s="191">
        <v>7530</v>
      </c>
      <c r="C7106" s="71" t="s">
        <v>3065</v>
      </c>
      <c r="D7106" s="72">
        <v>44161.461805555555</v>
      </c>
      <c r="E7106" s="70" t="s">
        <v>2341</v>
      </c>
      <c r="F7106" s="33">
        <v>44161.288888888892</v>
      </c>
      <c r="G7106" s="51">
        <f t="shared" si="924"/>
        <v>0.17291666666278616</v>
      </c>
      <c r="H7106" s="31" t="str">
        <f t="shared" si="925"/>
        <v>ACCEPTABLE</v>
      </c>
      <c r="I7106" s="29" t="s">
        <v>3066</v>
      </c>
      <c r="J7106" s="33">
        <v>44161.470138888886</v>
      </c>
      <c r="K7106" s="33">
        <v>44161.478472222225</v>
      </c>
      <c r="L7106" s="51">
        <f t="shared" si="926"/>
        <v>8.3333333386690356E-3</v>
      </c>
      <c r="M7106" s="31" t="str">
        <f t="shared" si="927"/>
        <v>TRUE</v>
      </c>
      <c r="N7106" s="31" t="s">
        <v>39</v>
      </c>
      <c r="O7106" s="29" t="s">
        <v>2679</v>
      </c>
      <c r="P7106"/>
      <c r="Q7106"/>
      <c r="R7106"/>
      <c r="S7106"/>
      <c r="T7106"/>
      <c r="U7106"/>
      <c r="V7106"/>
      <c r="W7106"/>
    </row>
    <row r="7107" spans="1:23" ht="27" customHeight="1" thickBot="1" x14ac:dyDescent="0.3">
      <c r="A7107" s="119">
        <v>21791</v>
      </c>
      <c r="B7107" s="191">
        <v>7531</v>
      </c>
      <c r="C7107" s="71" t="s">
        <v>2719</v>
      </c>
      <c r="D7107" s="72">
        <v>44161.479166666664</v>
      </c>
      <c r="E7107" s="70" t="s">
        <v>39</v>
      </c>
      <c r="F7107" s="33">
        <v>44161.288888888892</v>
      </c>
      <c r="G7107" s="51">
        <f t="shared" si="924"/>
        <v>0.19027777777228039</v>
      </c>
      <c r="H7107" s="31" t="str">
        <f t="shared" si="925"/>
        <v>ACCEPTABLE</v>
      </c>
      <c r="J7107" s="33">
        <v>44161.53125</v>
      </c>
      <c r="K7107" s="33">
        <v>44161.540277777778</v>
      </c>
      <c r="L7107" s="51">
        <f t="shared" si="926"/>
        <v>9.0277777781011537E-3</v>
      </c>
      <c r="M7107" s="31" t="str">
        <f t="shared" si="927"/>
        <v>TRUE</v>
      </c>
      <c r="N7107" s="31" t="s">
        <v>39</v>
      </c>
      <c r="O7107" s="29" t="s">
        <v>2838</v>
      </c>
      <c r="P7107"/>
      <c r="Q7107"/>
      <c r="R7107"/>
      <c r="S7107"/>
      <c r="T7107"/>
      <c r="U7107"/>
      <c r="V7107"/>
      <c r="W7107"/>
    </row>
    <row r="7108" spans="1:23" ht="27" customHeight="1" thickBot="1" x14ac:dyDescent="0.3">
      <c r="A7108" s="119">
        <v>21790</v>
      </c>
      <c r="B7108" s="191">
        <v>7532</v>
      </c>
      <c r="C7108" s="71" t="s">
        <v>51</v>
      </c>
      <c r="D7108" s="72">
        <v>44163.267361111109</v>
      </c>
      <c r="E7108" s="70" t="s">
        <v>41</v>
      </c>
      <c r="F7108" s="33">
        <v>44163.262499999997</v>
      </c>
      <c r="G7108" s="51">
        <f t="shared" si="924"/>
        <v>4.8611111124046147E-3</v>
      </c>
      <c r="H7108" s="31" t="str">
        <f t="shared" si="925"/>
        <v>TOO LATE</v>
      </c>
      <c r="J7108" s="33">
        <v>44163.269444444442</v>
      </c>
      <c r="K7108" s="33">
        <v>44163.27847222222</v>
      </c>
      <c r="L7108" s="51">
        <f t="shared" si="926"/>
        <v>9.0277777781011537E-3</v>
      </c>
      <c r="M7108" s="31" t="str">
        <f t="shared" si="927"/>
        <v>TRUE</v>
      </c>
      <c r="N7108" s="31" t="s">
        <v>41</v>
      </c>
      <c r="O7108" s="29" t="s">
        <v>2915</v>
      </c>
      <c r="P7108"/>
      <c r="Q7108"/>
      <c r="R7108"/>
      <c r="S7108"/>
      <c r="T7108"/>
      <c r="U7108"/>
      <c r="V7108"/>
      <c r="W7108"/>
    </row>
    <row r="7109" spans="1:23" ht="27" customHeight="1" thickBot="1" x14ac:dyDescent="0.3">
      <c r="A7109" s="127">
        <v>21790</v>
      </c>
      <c r="B7109" s="66">
        <v>7533</v>
      </c>
      <c r="C7109" s="67" t="s">
        <v>1997</v>
      </c>
      <c r="D7109" s="68">
        <v>44163.295138888891</v>
      </c>
      <c r="E7109" s="66" t="s">
        <v>39</v>
      </c>
      <c r="F7109" s="33">
        <v>44163.262499999997</v>
      </c>
      <c r="G7109" s="51">
        <f t="shared" si="924"/>
        <v>3.2638888893416151E-2</v>
      </c>
      <c r="H7109" s="31" t="str">
        <f t="shared" si="925"/>
        <v>TOO LATE</v>
      </c>
      <c r="J7109" s="33">
        <v>44163.303472222222</v>
      </c>
      <c r="K7109" s="33">
        <v>44163.313888888886</v>
      </c>
      <c r="L7109" s="51">
        <f t="shared" si="926"/>
        <v>1.0416666664241347E-2</v>
      </c>
      <c r="M7109" s="31" t="str">
        <f t="shared" si="927"/>
        <v>TRUE</v>
      </c>
      <c r="N7109" s="31" t="s">
        <v>39</v>
      </c>
      <c r="O7109" s="29" t="s">
        <v>3067</v>
      </c>
      <c r="P7109"/>
      <c r="Q7109"/>
      <c r="R7109"/>
      <c r="S7109"/>
      <c r="T7109"/>
      <c r="U7109"/>
      <c r="V7109"/>
      <c r="W7109"/>
    </row>
    <row r="7110" spans="1:23" ht="27" customHeight="1" thickBot="1" x14ac:dyDescent="0.3">
      <c r="A7110" s="127">
        <v>21792</v>
      </c>
      <c r="B7110" s="66">
        <v>7534</v>
      </c>
      <c r="C7110" s="67" t="s">
        <v>2314</v>
      </c>
      <c r="D7110" s="68">
        <v>44163.361111111109</v>
      </c>
      <c r="E7110" s="66" t="s">
        <v>41</v>
      </c>
      <c r="F7110" s="33">
        <v>44163.262499999997</v>
      </c>
      <c r="G7110" s="51">
        <f t="shared" si="924"/>
        <v>9.8611111112404615E-2</v>
      </c>
      <c r="H7110" s="31" t="str">
        <f t="shared" si="925"/>
        <v>ACCEPTABLE</v>
      </c>
      <c r="J7110" s="33">
        <v>44163.332638888889</v>
      </c>
      <c r="K7110" s="33">
        <v>44163.34652777778</v>
      </c>
      <c r="L7110" s="51">
        <f t="shared" si="926"/>
        <v>1.3888888890505768E-2</v>
      </c>
      <c r="M7110" s="31" t="str">
        <f t="shared" si="927"/>
        <v>TRUE</v>
      </c>
      <c r="N7110" s="31" t="s">
        <v>41</v>
      </c>
      <c r="O7110" s="29" t="s">
        <v>163</v>
      </c>
      <c r="P7110"/>
      <c r="Q7110"/>
      <c r="R7110"/>
      <c r="S7110"/>
      <c r="T7110"/>
      <c r="U7110"/>
      <c r="V7110"/>
      <c r="W7110"/>
    </row>
    <row r="7111" spans="1:23" ht="27" customHeight="1" thickBot="1" x14ac:dyDescent="0.3">
      <c r="A7111" s="127">
        <v>21792</v>
      </c>
      <c r="B7111" s="66">
        <v>7535</v>
      </c>
      <c r="C7111" s="67" t="s">
        <v>43</v>
      </c>
      <c r="D7111" s="68">
        <v>44163.388888888891</v>
      </c>
      <c r="E7111" s="66" t="s">
        <v>39</v>
      </c>
      <c r="F7111" s="33">
        <v>44163.262499999997</v>
      </c>
      <c r="G7111" s="51">
        <f t="shared" si="924"/>
        <v>0.12638888889341615</v>
      </c>
      <c r="H7111" s="31" t="str">
        <f t="shared" si="925"/>
        <v>ACCEPTABLE</v>
      </c>
      <c r="J7111" s="33">
        <v>44163.374305555553</v>
      </c>
      <c r="K7111" s="33">
        <v>44163.382638888892</v>
      </c>
      <c r="L7111" s="51">
        <f t="shared" si="926"/>
        <v>8.3333333386690356E-3</v>
      </c>
      <c r="M7111" s="31" t="str">
        <f t="shared" si="927"/>
        <v>TRUE</v>
      </c>
      <c r="N7111" s="31" t="s">
        <v>39</v>
      </c>
      <c r="O7111" s="29" t="s">
        <v>54</v>
      </c>
      <c r="P7111"/>
      <c r="Q7111"/>
      <c r="R7111"/>
      <c r="S7111"/>
      <c r="T7111"/>
      <c r="U7111"/>
      <c r="V7111"/>
      <c r="W7111"/>
    </row>
    <row r="7112" spans="1:23" ht="27" customHeight="1" thickBot="1" x14ac:dyDescent="0.3">
      <c r="A7112" s="119">
        <v>21792</v>
      </c>
      <c r="B7112" s="191">
        <v>7536</v>
      </c>
      <c r="C7112" s="71" t="s">
        <v>43</v>
      </c>
      <c r="D7112" s="72">
        <v>44164.152777777781</v>
      </c>
      <c r="E7112" s="70" t="s">
        <v>41</v>
      </c>
      <c r="F7112" s="33">
        <v>44163.78402777778</v>
      </c>
      <c r="G7112" s="51">
        <f t="shared" si="924"/>
        <v>0.36875000000145519</v>
      </c>
      <c r="H7112" s="31" t="str">
        <f t="shared" si="925"/>
        <v>ACCEPTABLE</v>
      </c>
      <c r="J7112" s="33">
        <v>44164.179166666669</v>
      </c>
      <c r="K7112" s="33">
        <v>44164.188194444447</v>
      </c>
      <c r="L7112" s="51">
        <f t="shared" si="926"/>
        <v>9.0277777781011537E-3</v>
      </c>
      <c r="M7112" s="31" t="str">
        <f t="shared" si="927"/>
        <v>TRUE</v>
      </c>
      <c r="N7112" s="31" t="s">
        <v>41</v>
      </c>
      <c r="O7112" s="29" t="s">
        <v>54</v>
      </c>
      <c r="P7112"/>
      <c r="Q7112"/>
      <c r="R7112"/>
      <c r="S7112"/>
      <c r="T7112"/>
      <c r="U7112"/>
      <c r="V7112"/>
      <c r="W7112"/>
    </row>
    <row r="7113" spans="1:23" ht="27" customHeight="1" thickBot="1" x14ac:dyDescent="0.3">
      <c r="A7113" s="119">
        <v>21792</v>
      </c>
      <c r="B7113" s="191">
        <v>7537</v>
      </c>
      <c r="C7113" s="71" t="s">
        <v>2314</v>
      </c>
      <c r="D7113" s="72">
        <v>44164.180555555555</v>
      </c>
      <c r="E7113" s="70" t="s">
        <v>39</v>
      </c>
      <c r="F7113" s="33">
        <v>44163.78402777778</v>
      </c>
      <c r="G7113" s="51">
        <f t="shared" si="924"/>
        <v>0.39652777777519077</v>
      </c>
      <c r="H7113" s="31" t="str">
        <f t="shared" si="925"/>
        <v>ACCEPTABLE</v>
      </c>
      <c r="J7113" s="33">
        <v>44164.21597222222</v>
      </c>
      <c r="K7113" s="33">
        <v>44164.228472222225</v>
      </c>
      <c r="L7113" s="51">
        <f t="shared" si="926"/>
        <v>1.2500000004365575E-2</v>
      </c>
      <c r="M7113" s="31" t="str">
        <f t="shared" si="927"/>
        <v>TRUE</v>
      </c>
      <c r="N7113" s="31" t="s">
        <v>39</v>
      </c>
      <c r="O7113" s="29" t="s">
        <v>199</v>
      </c>
      <c r="P7113"/>
      <c r="Q7113"/>
      <c r="R7113"/>
      <c r="S7113"/>
      <c r="T7113"/>
      <c r="U7113"/>
      <c r="V7113"/>
      <c r="W7113"/>
    </row>
    <row r="7114" spans="1:23" ht="27" customHeight="1" thickBot="1" x14ac:dyDescent="0.3">
      <c r="A7114" s="119">
        <v>21794</v>
      </c>
      <c r="B7114" s="191">
        <v>7538</v>
      </c>
      <c r="C7114" s="71" t="s">
        <v>2314</v>
      </c>
      <c r="D7114" s="72">
        <v>44166.003472222219</v>
      </c>
      <c r="E7114" s="70" t="s">
        <v>41</v>
      </c>
      <c r="F7114" s="33">
        <v>44165.705555555556</v>
      </c>
      <c r="G7114" s="51">
        <f t="shared" si="924"/>
        <v>0.29791666666278616</v>
      </c>
      <c r="H7114" s="31" t="str">
        <f t="shared" si="925"/>
        <v>ACCEPTABLE</v>
      </c>
      <c r="J7114" s="33">
        <v>44165.997916666667</v>
      </c>
      <c r="K7114" s="33">
        <v>44166.010416666664</v>
      </c>
      <c r="L7114" s="51">
        <f t="shared" si="926"/>
        <v>1.2499999997089617E-2</v>
      </c>
      <c r="M7114" s="31" t="str">
        <f t="shared" si="927"/>
        <v>TRUE</v>
      </c>
      <c r="N7114" s="31" t="s">
        <v>41</v>
      </c>
      <c r="O7114" s="29" t="s">
        <v>3068</v>
      </c>
      <c r="P7114"/>
      <c r="Q7114"/>
      <c r="R7114"/>
      <c r="S7114"/>
      <c r="T7114"/>
      <c r="U7114"/>
      <c r="V7114"/>
      <c r="W7114"/>
    </row>
    <row r="7115" spans="1:23" ht="27" customHeight="1" thickBot="1" x14ac:dyDescent="0.3">
      <c r="A7115" s="119">
        <v>21794</v>
      </c>
      <c r="B7115" s="191">
        <v>7539</v>
      </c>
      <c r="C7115" s="71" t="s">
        <v>43</v>
      </c>
      <c r="D7115" s="72">
        <v>44166.020833333336</v>
      </c>
      <c r="E7115" s="70" t="s">
        <v>39</v>
      </c>
      <c r="F7115" s="33">
        <v>44165.705555555556</v>
      </c>
      <c r="G7115" s="51">
        <f t="shared" ref="G7115:G7157" si="928">IF(D7115="","",D7115-F7115)</f>
        <v>0.31527777777955635</v>
      </c>
      <c r="H7115" s="31" t="str">
        <f t="shared" ref="H7115:H7157" si="929">IF(D7115-F7115&lt;0,"TOO LATE",IF(G7115="","",IF(OR(DAY(D7115-F7115)&gt;1,AND(HOUR(D7115-F7115)&gt;HOUR("0:59"),(SIGN(D7115-F7115)=1))),"ACCEPTABLE","TOO LATE")))</f>
        <v>ACCEPTABLE</v>
      </c>
      <c r="J7115" s="33">
        <v>44166.039583333331</v>
      </c>
      <c r="K7115" s="33">
        <v>44166.048611111109</v>
      </c>
      <c r="L7115" s="51">
        <f t="shared" ref="L7115:L7125" si="930">IF(OR(K7115="",J7115=""), "Incomplete Data", K7115-J7115)</f>
        <v>9.0277777781011537E-3</v>
      </c>
      <c r="M7115" s="31" t="str">
        <f t="shared" ref="M7115:M7123" si="931">_xlfn.IFS(OR(J7115=0,K7115=0,L7115=""), "Incomplete Data", OR(L7115&gt;$M$5,L7115&lt;-$M$5),"FALSE",  OR(L7115&lt;=$M$5,L7115&gt;-$M$5), "TRUE")</f>
        <v>TRUE</v>
      </c>
      <c r="N7115" s="31" t="s">
        <v>39</v>
      </c>
      <c r="O7115" s="29" t="s">
        <v>124</v>
      </c>
      <c r="P7115"/>
      <c r="Q7115"/>
      <c r="R7115"/>
      <c r="S7115"/>
      <c r="T7115"/>
      <c r="U7115"/>
      <c r="V7115"/>
      <c r="W7115"/>
    </row>
    <row r="7116" spans="1:23" ht="27" customHeight="1" thickBot="1" x14ac:dyDescent="0.3">
      <c r="A7116" s="119">
        <v>21794</v>
      </c>
      <c r="B7116" s="191">
        <v>7540</v>
      </c>
      <c r="C7116" s="71" t="s">
        <v>98</v>
      </c>
      <c r="D7116" s="72">
        <v>44166.590277777781</v>
      </c>
      <c r="E7116" s="70" t="s">
        <v>41</v>
      </c>
      <c r="F7116" s="33">
        <v>44166.317361111112</v>
      </c>
      <c r="G7116" s="51">
        <f t="shared" si="928"/>
        <v>0.27291666666860692</v>
      </c>
      <c r="H7116" s="31" t="str">
        <f t="shared" si="929"/>
        <v>ACCEPTABLE</v>
      </c>
      <c r="J7116" s="33">
        <v>44166.599305555559</v>
      </c>
      <c r="K7116" s="33">
        <v>44166.607638888891</v>
      </c>
      <c r="L7116" s="51">
        <f t="shared" si="930"/>
        <v>8.333333331393078E-3</v>
      </c>
      <c r="M7116" s="31" t="str">
        <f t="shared" si="931"/>
        <v>TRUE</v>
      </c>
      <c r="N7116" s="31" t="s">
        <v>41</v>
      </c>
      <c r="O7116" s="29" t="s">
        <v>54</v>
      </c>
      <c r="P7116"/>
      <c r="Q7116"/>
      <c r="R7116"/>
      <c r="S7116"/>
      <c r="T7116"/>
      <c r="U7116"/>
      <c r="V7116"/>
      <c r="W7116"/>
    </row>
    <row r="7117" spans="1:23" ht="27" customHeight="1" thickBot="1" x14ac:dyDescent="0.3">
      <c r="A7117" s="119">
        <v>21794</v>
      </c>
      <c r="B7117" s="191">
        <v>7541</v>
      </c>
      <c r="C7117" s="71" t="s">
        <v>2372</v>
      </c>
      <c r="D7117" s="72">
        <v>44166.618055555555</v>
      </c>
      <c r="E7117" s="70" t="s">
        <v>39</v>
      </c>
      <c r="F7117" s="33">
        <v>44166.317361111112</v>
      </c>
      <c r="G7117" s="51">
        <f t="shared" si="928"/>
        <v>0.3006944444423425</v>
      </c>
      <c r="H7117" s="31" t="str">
        <f t="shared" si="929"/>
        <v>ACCEPTABLE</v>
      </c>
      <c r="J7117" s="33">
        <v>44166.618055555555</v>
      </c>
      <c r="K7117" s="33">
        <v>44166.62777777778</v>
      </c>
      <c r="L7117" s="51">
        <f t="shared" si="930"/>
        <v>9.7222222248092294E-3</v>
      </c>
      <c r="M7117" s="31" t="str">
        <f t="shared" si="931"/>
        <v>TRUE</v>
      </c>
      <c r="N7117" s="31" t="s">
        <v>39</v>
      </c>
      <c r="O7117" s="29" t="s">
        <v>235</v>
      </c>
      <c r="P7117"/>
      <c r="Q7117"/>
      <c r="R7117"/>
      <c r="S7117"/>
      <c r="T7117"/>
      <c r="U7117"/>
      <c r="V7117"/>
      <c r="W7117"/>
    </row>
    <row r="7118" spans="1:23" ht="27" customHeight="1" thickBot="1" x14ac:dyDescent="0.3">
      <c r="A7118" s="127">
        <v>21795</v>
      </c>
      <c r="B7118" s="66">
        <v>7542</v>
      </c>
      <c r="C7118" s="67" t="s">
        <v>2314</v>
      </c>
      <c r="D7118" s="68">
        <v>44166.701388888891</v>
      </c>
      <c r="E7118" s="66" t="s">
        <v>41</v>
      </c>
      <c r="F7118" s="33">
        <v>44166.602083333331</v>
      </c>
      <c r="G7118" s="51">
        <f t="shared" si="928"/>
        <v>9.930555555911269E-2</v>
      </c>
      <c r="H7118" s="31" t="str">
        <f t="shared" si="929"/>
        <v>ACCEPTABLE</v>
      </c>
      <c r="J7118" s="33">
        <v>44166.697916666664</v>
      </c>
      <c r="K7118" s="33">
        <v>44166.709027777775</v>
      </c>
      <c r="L7118" s="51">
        <f t="shared" si="930"/>
        <v>1.1111111110949423E-2</v>
      </c>
      <c r="M7118" s="31" t="str">
        <f t="shared" si="931"/>
        <v>TRUE</v>
      </c>
      <c r="N7118" s="31" t="s">
        <v>41</v>
      </c>
      <c r="O7118" s="29" t="s">
        <v>92</v>
      </c>
      <c r="P7118"/>
      <c r="Q7118"/>
      <c r="R7118"/>
      <c r="S7118"/>
      <c r="T7118"/>
      <c r="U7118"/>
      <c r="V7118"/>
      <c r="W7118"/>
    </row>
    <row r="7119" spans="1:23" ht="27" customHeight="1" thickBot="1" x14ac:dyDescent="0.3">
      <c r="A7119" s="127">
        <v>21795</v>
      </c>
      <c r="B7119" s="66">
        <v>7543</v>
      </c>
      <c r="C7119" s="67" t="s">
        <v>2372</v>
      </c>
      <c r="D7119" s="68">
        <v>44166.722222222219</v>
      </c>
      <c r="E7119" s="66" t="s">
        <v>39</v>
      </c>
      <c r="F7119" s="33">
        <v>44166.602083333331</v>
      </c>
      <c r="G7119" s="51">
        <f t="shared" si="928"/>
        <v>0.12013888888759539</v>
      </c>
      <c r="H7119" s="31" t="str">
        <f t="shared" si="929"/>
        <v>ACCEPTABLE</v>
      </c>
      <c r="J7119" s="33">
        <v>44166.722916666666</v>
      </c>
      <c r="K7119" s="33">
        <v>44166.73333333333</v>
      </c>
      <c r="L7119" s="51">
        <f t="shared" si="930"/>
        <v>1.0416666664241347E-2</v>
      </c>
      <c r="M7119" s="31" t="str">
        <f t="shared" si="931"/>
        <v>TRUE</v>
      </c>
      <c r="N7119" s="31" t="s">
        <v>39</v>
      </c>
      <c r="O7119" s="29" t="s">
        <v>92</v>
      </c>
      <c r="P7119"/>
      <c r="Q7119"/>
      <c r="R7119"/>
      <c r="S7119"/>
      <c r="T7119"/>
      <c r="U7119"/>
      <c r="V7119"/>
      <c r="W7119"/>
    </row>
    <row r="7120" spans="1:23" ht="27" customHeight="1" thickBot="1" x14ac:dyDescent="0.3">
      <c r="A7120" s="119">
        <v>21796</v>
      </c>
      <c r="B7120" s="191">
        <v>7544</v>
      </c>
      <c r="C7120" s="71" t="s">
        <v>1997</v>
      </c>
      <c r="D7120" s="72">
        <v>44167.559027777781</v>
      </c>
      <c r="E7120" s="70" t="s">
        <v>41</v>
      </c>
      <c r="F7120" s="33">
        <v>44167.314583333333</v>
      </c>
      <c r="G7120" s="51">
        <f t="shared" si="928"/>
        <v>0.24444444444816327</v>
      </c>
      <c r="H7120" s="31" t="str">
        <f t="shared" si="929"/>
        <v>ACCEPTABLE</v>
      </c>
      <c r="J7120" s="33">
        <v>44167.568749999999</v>
      </c>
      <c r="K7120" s="33">
        <v>44167.577777777777</v>
      </c>
      <c r="L7120" s="51">
        <f t="shared" si="930"/>
        <v>9.0277777781011537E-3</v>
      </c>
      <c r="M7120" s="31" t="str">
        <f t="shared" si="931"/>
        <v>TRUE</v>
      </c>
      <c r="N7120" s="31" t="s">
        <v>41</v>
      </c>
      <c r="O7120" s="29" t="s">
        <v>3069</v>
      </c>
      <c r="P7120"/>
      <c r="Q7120"/>
      <c r="R7120"/>
      <c r="S7120"/>
      <c r="T7120"/>
      <c r="U7120"/>
      <c r="V7120"/>
      <c r="W7120"/>
    </row>
    <row r="7121" spans="1:23" ht="27" customHeight="1" thickBot="1" x14ac:dyDescent="0.3">
      <c r="A7121" s="119">
        <v>21796</v>
      </c>
      <c r="B7121" s="191">
        <v>7545</v>
      </c>
      <c r="C7121" s="71" t="s">
        <v>51</v>
      </c>
      <c r="D7121" s="72">
        <v>44167.59375</v>
      </c>
      <c r="E7121" s="70" t="s">
        <v>39</v>
      </c>
      <c r="F7121" s="33">
        <v>44167.314583333333</v>
      </c>
      <c r="G7121" s="51">
        <f t="shared" si="928"/>
        <v>0.27916666666715173</v>
      </c>
      <c r="H7121" s="31" t="str">
        <f t="shared" si="929"/>
        <v>ACCEPTABLE</v>
      </c>
      <c r="J7121" s="33">
        <v>44167.603472222225</v>
      </c>
      <c r="K7121" s="33">
        <v>44167.613888888889</v>
      </c>
      <c r="L7121" s="51">
        <f t="shared" si="930"/>
        <v>1.0416666664241347E-2</v>
      </c>
      <c r="M7121" s="31" t="str">
        <f t="shared" si="931"/>
        <v>TRUE</v>
      </c>
      <c r="N7121" s="31" t="s">
        <v>39</v>
      </c>
      <c r="O7121" s="29" t="s">
        <v>3032</v>
      </c>
      <c r="P7121"/>
      <c r="Q7121"/>
      <c r="R7121"/>
      <c r="S7121"/>
      <c r="T7121"/>
      <c r="U7121"/>
      <c r="V7121"/>
      <c r="W7121"/>
    </row>
    <row r="7122" spans="1:23" ht="27" customHeight="1" thickBot="1" x14ac:dyDescent="0.3">
      <c r="A7122" s="127">
        <v>21797</v>
      </c>
      <c r="B7122" s="66">
        <v>7546</v>
      </c>
      <c r="C7122" s="67" t="s">
        <v>2372</v>
      </c>
      <c r="D7122" s="68">
        <v>44167.649305555555</v>
      </c>
      <c r="E7122" s="66" t="s">
        <v>41</v>
      </c>
      <c r="F7122" s="33">
        <v>44167.314583333333</v>
      </c>
      <c r="G7122" s="51">
        <f t="shared" si="928"/>
        <v>0.33472222222189885</v>
      </c>
      <c r="H7122" s="31" t="str">
        <f t="shared" si="929"/>
        <v>ACCEPTABLE</v>
      </c>
      <c r="J7122" s="33">
        <v>44167.627083333333</v>
      </c>
      <c r="K7122" s="33">
        <v>44167.636805555558</v>
      </c>
      <c r="L7122" s="51">
        <f t="shared" si="930"/>
        <v>9.7222222248092294E-3</v>
      </c>
      <c r="M7122" s="31" t="str">
        <f t="shared" si="931"/>
        <v>TRUE</v>
      </c>
      <c r="N7122" s="31" t="s">
        <v>41</v>
      </c>
      <c r="O7122" s="29" t="s">
        <v>3070</v>
      </c>
      <c r="P7122"/>
      <c r="Q7122"/>
      <c r="R7122"/>
      <c r="S7122"/>
      <c r="T7122"/>
      <c r="U7122"/>
      <c r="V7122"/>
      <c r="W7122"/>
    </row>
    <row r="7123" spans="1:23" ht="27" customHeight="1" thickBot="1" x14ac:dyDescent="0.3">
      <c r="A7123" s="127">
        <v>21797</v>
      </c>
      <c r="B7123" s="66">
        <v>7547</v>
      </c>
      <c r="C7123" s="67" t="s">
        <v>2372</v>
      </c>
      <c r="D7123" s="68">
        <v>44167.666666666664</v>
      </c>
      <c r="E7123" s="66" t="s">
        <v>39</v>
      </c>
      <c r="F7123" s="33">
        <v>44167.314583333333</v>
      </c>
      <c r="G7123" s="51">
        <f t="shared" si="928"/>
        <v>0.35208333333139308</v>
      </c>
      <c r="H7123" s="31" t="str">
        <f t="shared" si="929"/>
        <v>ACCEPTABLE</v>
      </c>
      <c r="J7123" s="33">
        <v>44167.65347222222</v>
      </c>
      <c r="K7123" s="33">
        <v>44167.664583333331</v>
      </c>
      <c r="L7123" s="51">
        <f t="shared" si="930"/>
        <v>1.1111111110949423E-2</v>
      </c>
      <c r="M7123" s="31" t="str">
        <f t="shared" si="931"/>
        <v>TRUE</v>
      </c>
      <c r="N7123" s="31" t="s">
        <v>39</v>
      </c>
      <c r="O7123" s="29" t="s">
        <v>3071</v>
      </c>
      <c r="P7123"/>
      <c r="Q7123"/>
      <c r="R7123"/>
      <c r="S7123"/>
      <c r="T7123"/>
      <c r="U7123"/>
      <c r="V7123"/>
      <c r="W7123"/>
    </row>
    <row r="7124" spans="1:23" ht="27" customHeight="1" thickBot="1" x14ac:dyDescent="0.3">
      <c r="A7124" s="192">
        <v>21798</v>
      </c>
      <c r="B7124" s="193">
        <v>7548</v>
      </c>
      <c r="C7124" s="193" t="s">
        <v>1997</v>
      </c>
      <c r="D7124" s="194">
        <v>44170.569444444445</v>
      </c>
      <c r="E7124" s="193" t="s">
        <v>41</v>
      </c>
      <c r="F7124" s="33">
        <v>44170.277083333334</v>
      </c>
      <c r="G7124" s="51">
        <f t="shared" si="928"/>
        <v>0.29236111111094942</v>
      </c>
      <c r="H7124" s="31" t="str">
        <f t="shared" si="929"/>
        <v>ACCEPTABLE</v>
      </c>
      <c r="J7124" s="61">
        <v>44170.564583333333</v>
      </c>
      <c r="K7124" s="33">
        <v>44170.574999999997</v>
      </c>
      <c r="L7124" s="51">
        <f t="shared" si="930"/>
        <v>1.0416666664241347E-2</v>
      </c>
      <c r="M7124" s="31" t="str">
        <f t="shared" ref="M7124:M7143" si="932">_xlfn.IFS(OR(J7124=0,K7124=0,L7124=""), "Incomplete Data", OR(L7124&gt;$M$5,L7124&lt;-$M$5),"FALSE",  OR(L7124&lt;=$M$5,L7124&gt;-$M$5), "TRUE")</f>
        <v>TRUE</v>
      </c>
      <c r="N7124" s="31" t="s">
        <v>41</v>
      </c>
      <c r="O7124" s="29" t="s">
        <v>3072</v>
      </c>
      <c r="P7124"/>
      <c r="Q7124"/>
      <c r="R7124"/>
      <c r="S7124"/>
      <c r="T7124"/>
      <c r="U7124"/>
      <c r="V7124"/>
      <c r="W7124"/>
    </row>
    <row r="7125" spans="1:23" ht="27" customHeight="1" thickBot="1" x14ac:dyDescent="0.3">
      <c r="A7125" s="192">
        <v>21796</v>
      </c>
      <c r="B7125" s="193">
        <v>7549</v>
      </c>
      <c r="C7125" s="193" t="s">
        <v>1997</v>
      </c>
      <c r="D7125" s="194">
        <v>44170.618055555555</v>
      </c>
      <c r="E7125" s="193" t="s">
        <v>39</v>
      </c>
      <c r="F7125" s="33">
        <v>44170.277083333334</v>
      </c>
      <c r="G7125" s="51">
        <f t="shared" si="928"/>
        <v>0.34097222222044365</v>
      </c>
      <c r="H7125" s="31" t="str">
        <f t="shared" si="929"/>
        <v>ACCEPTABLE</v>
      </c>
      <c r="J7125" s="33">
        <v>44170.625</v>
      </c>
      <c r="K7125" s="33">
        <v>44170.635416666664</v>
      </c>
      <c r="L7125" s="51">
        <f t="shared" si="930"/>
        <v>1.0416666664241347E-2</v>
      </c>
      <c r="M7125" s="31" t="str">
        <f t="shared" si="932"/>
        <v>TRUE</v>
      </c>
      <c r="N7125" s="31" t="s">
        <v>39</v>
      </c>
      <c r="O7125" s="29" t="s">
        <v>3073</v>
      </c>
      <c r="P7125"/>
      <c r="Q7125"/>
      <c r="R7125"/>
      <c r="S7125"/>
      <c r="T7125"/>
      <c r="U7125"/>
      <c r="V7125"/>
      <c r="W7125"/>
    </row>
    <row r="7126" spans="1:23" ht="27" customHeight="1" thickBot="1" x14ac:dyDescent="0.3">
      <c r="A7126" s="195">
        <v>21799</v>
      </c>
      <c r="B7126" s="196">
        <v>7550</v>
      </c>
      <c r="C7126" s="196" t="s">
        <v>1997</v>
      </c>
      <c r="D7126" s="197">
        <v>44170.673611111109</v>
      </c>
      <c r="E7126" s="196" t="s">
        <v>41</v>
      </c>
      <c r="F7126" s="33">
        <v>44170.277083333334</v>
      </c>
      <c r="G7126" s="51">
        <f t="shared" si="928"/>
        <v>0.39652777777519077</v>
      </c>
      <c r="H7126" s="31" t="str">
        <f t="shared" si="929"/>
        <v>ACCEPTABLE</v>
      </c>
      <c r="J7126" s="33">
        <v>44170.673611111109</v>
      </c>
      <c r="K7126" s="33">
        <v>44170.686805555553</v>
      </c>
      <c r="L7126" s="51">
        <f>IF(OR(K7126="",J7126=""), "Incomplete Data", K7126-J7126)</f>
        <v>1.3194444443797693E-2</v>
      </c>
      <c r="M7126" s="31" t="str">
        <f t="shared" si="932"/>
        <v>TRUE</v>
      </c>
      <c r="N7126" s="31" t="s">
        <v>41</v>
      </c>
      <c r="O7126" s="29" t="s">
        <v>3074</v>
      </c>
      <c r="P7126"/>
      <c r="Q7126"/>
      <c r="R7126"/>
      <c r="S7126"/>
      <c r="T7126"/>
      <c r="U7126"/>
      <c r="V7126"/>
      <c r="W7126"/>
    </row>
    <row r="7127" spans="1:23" ht="27" customHeight="1" thickBot="1" x14ac:dyDescent="0.3">
      <c r="A7127" s="195">
        <v>21799</v>
      </c>
      <c r="B7127" s="196">
        <v>7551</v>
      </c>
      <c r="C7127" s="196" t="s">
        <v>68</v>
      </c>
      <c r="D7127" s="197">
        <v>44170.708333333336</v>
      </c>
      <c r="E7127" s="196" t="s">
        <v>39</v>
      </c>
      <c r="F7127" s="33">
        <v>44170.277083333334</v>
      </c>
      <c r="G7127" s="51">
        <f t="shared" si="928"/>
        <v>0.43125000000145519</v>
      </c>
      <c r="H7127" s="31" t="str">
        <f t="shared" si="929"/>
        <v>ACCEPTABLE</v>
      </c>
      <c r="J7127" s="33">
        <v>44170.709027777775</v>
      </c>
      <c r="K7127" s="33">
        <v>44170.718055555553</v>
      </c>
      <c r="L7127" s="51">
        <f>IF(OR(K7127="",J7127=""), "Incomplete Data", K7127-J7127)</f>
        <v>9.0277777781011537E-3</v>
      </c>
      <c r="M7127" s="31" t="str">
        <f t="shared" si="932"/>
        <v>TRUE</v>
      </c>
      <c r="N7127" s="31" t="s">
        <v>39</v>
      </c>
      <c r="O7127" s="29" t="s">
        <v>3075</v>
      </c>
      <c r="P7127"/>
      <c r="Q7127"/>
      <c r="R7127"/>
      <c r="S7127"/>
      <c r="T7127"/>
      <c r="U7127"/>
      <c r="V7127"/>
      <c r="W7127"/>
    </row>
    <row r="7128" spans="1:23" ht="27" customHeight="1" thickBot="1" x14ac:dyDescent="0.3">
      <c r="A7128" s="195">
        <v>21799</v>
      </c>
      <c r="B7128" s="196">
        <v>7554</v>
      </c>
      <c r="C7128" s="196" t="s">
        <v>68</v>
      </c>
      <c r="D7128" s="197">
        <v>44172.277777777781</v>
      </c>
      <c r="E7128" s="196" t="s">
        <v>41</v>
      </c>
      <c r="F7128" s="57">
        <v>44171.674305555556</v>
      </c>
      <c r="G7128" s="51">
        <f t="shared" si="928"/>
        <v>0.60347222222480923</v>
      </c>
      <c r="H7128" s="31" t="str">
        <f t="shared" si="929"/>
        <v>ACCEPTABLE</v>
      </c>
      <c r="J7128" s="33">
        <v>44172.280555555553</v>
      </c>
      <c r="K7128" s="33">
        <v>44172.289583333331</v>
      </c>
      <c r="L7128" s="51">
        <f t="shared" ref="L7128:L7133" si="933">IF(OR(K7128="",J7128=""), "Incomplete Data", K7128-J7128)</f>
        <v>9.0277777781011537E-3</v>
      </c>
      <c r="M7128" s="31" t="str">
        <f t="shared" si="932"/>
        <v>TRUE</v>
      </c>
      <c r="N7128" s="31" t="s">
        <v>41</v>
      </c>
      <c r="O7128" s="29" t="s">
        <v>3076</v>
      </c>
      <c r="P7128"/>
      <c r="Q7128"/>
      <c r="R7128"/>
      <c r="S7128"/>
      <c r="T7128"/>
      <c r="U7128"/>
      <c r="V7128"/>
      <c r="W7128"/>
    </row>
    <row r="7129" spans="1:23" ht="27" customHeight="1" thickBot="1" x14ac:dyDescent="0.3">
      <c r="A7129" s="195">
        <v>21799</v>
      </c>
      <c r="B7129" s="196">
        <v>7555</v>
      </c>
      <c r="C7129" s="196" t="s">
        <v>1997</v>
      </c>
      <c r="D7129" s="197">
        <v>44172.298611111109</v>
      </c>
      <c r="E7129" s="196" t="s">
        <v>39</v>
      </c>
      <c r="F7129" s="57">
        <v>44171.674305555556</v>
      </c>
      <c r="G7129" s="51">
        <f t="shared" si="928"/>
        <v>0.62430555555329192</v>
      </c>
      <c r="H7129" s="31" t="str">
        <f t="shared" si="929"/>
        <v>ACCEPTABLE</v>
      </c>
      <c r="J7129" s="33">
        <v>44172.31527777778</v>
      </c>
      <c r="K7129" s="33">
        <v>44172.325694444444</v>
      </c>
      <c r="L7129" s="51">
        <f t="shared" si="933"/>
        <v>1.0416666664241347E-2</v>
      </c>
      <c r="M7129" s="31" t="str">
        <f t="shared" si="932"/>
        <v>TRUE</v>
      </c>
      <c r="N7129" s="31" t="s">
        <v>39</v>
      </c>
      <c r="O7129" s="29" t="s">
        <v>3077</v>
      </c>
      <c r="P7129"/>
      <c r="Q7129"/>
      <c r="R7129"/>
      <c r="S7129"/>
      <c r="T7129"/>
      <c r="U7129"/>
      <c r="V7129"/>
      <c r="W7129"/>
    </row>
    <row r="7130" spans="1:23" ht="27" customHeight="1" thickBot="1" x14ac:dyDescent="0.3">
      <c r="A7130" s="195">
        <v>21798</v>
      </c>
      <c r="B7130" s="196">
        <v>7556</v>
      </c>
      <c r="C7130" s="196" t="s">
        <v>68</v>
      </c>
      <c r="D7130" s="197">
        <v>44172.340277777781</v>
      </c>
      <c r="E7130" s="196" t="s">
        <v>41</v>
      </c>
      <c r="F7130" s="57">
        <v>44172.245138888888</v>
      </c>
      <c r="G7130" s="51">
        <f t="shared" si="928"/>
        <v>9.5138888893416151E-2</v>
      </c>
      <c r="H7130" s="31" t="str">
        <f t="shared" si="929"/>
        <v>ACCEPTABLE</v>
      </c>
      <c r="J7130" s="33">
        <v>44172.363888888889</v>
      </c>
      <c r="K7130" s="33">
        <v>44172.372916666667</v>
      </c>
      <c r="L7130" s="51">
        <f t="shared" si="933"/>
        <v>9.0277777781011537E-3</v>
      </c>
      <c r="M7130" s="31" t="str">
        <f t="shared" si="932"/>
        <v>TRUE</v>
      </c>
      <c r="N7130" s="31" t="s">
        <v>41</v>
      </c>
      <c r="O7130" s="29" t="s">
        <v>3078</v>
      </c>
      <c r="P7130"/>
      <c r="Q7130"/>
      <c r="R7130"/>
      <c r="S7130"/>
      <c r="T7130"/>
      <c r="U7130"/>
      <c r="V7130"/>
      <c r="W7130"/>
    </row>
    <row r="7131" spans="1:23" ht="27" customHeight="1" thickBot="1" x14ac:dyDescent="0.3">
      <c r="A7131" s="195">
        <v>21798</v>
      </c>
      <c r="B7131" s="196">
        <v>7557</v>
      </c>
      <c r="C7131" s="196" t="s">
        <v>1997</v>
      </c>
      <c r="D7131" s="197">
        <v>44172.368055555555</v>
      </c>
      <c r="E7131" s="196" t="s">
        <v>39</v>
      </c>
      <c r="F7131" s="57">
        <v>44172.245138888888</v>
      </c>
      <c r="G7131" s="51">
        <f t="shared" si="928"/>
        <v>0.12291666666715173</v>
      </c>
      <c r="H7131" s="31" t="str">
        <f t="shared" si="929"/>
        <v>ACCEPTABLE</v>
      </c>
      <c r="J7131" s="61">
        <v>44172.395833333336</v>
      </c>
      <c r="K7131" s="33">
        <v>44172.407638888886</v>
      </c>
      <c r="L7131" s="51">
        <f t="shared" si="933"/>
        <v>1.1805555550381541E-2</v>
      </c>
      <c r="M7131" s="31" t="str">
        <f t="shared" si="932"/>
        <v>TRUE</v>
      </c>
      <c r="N7131" s="31" t="s">
        <v>39</v>
      </c>
      <c r="O7131" s="29" t="s">
        <v>3079</v>
      </c>
      <c r="P7131"/>
      <c r="Q7131"/>
      <c r="R7131"/>
      <c r="S7131"/>
      <c r="T7131"/>
      <c r="U7131"/>
      <c r="V7131"/>
      <c r="W7131"/>
    </row>
    <row r="7132" spans="1:23" ht="27" customHeight="1" thickBot="1" x14ac:dyDescent="0.3">
      <c r="A7132" s="192">
        <v>21801</v>
      </c>
      <c r="B7132" s="193">
        <v>7558</v>
      </c>
      <c r="C7132" s="193" t="s">
        <v>2147</v>
      </c>
      <c r="D7132" s="194">
        <v>44172.423611111109</v>
      </c>
      <c r="E7132" s="193" t="s">
        <v>41</v>
      </c>
      <c r="F7132" s="57">
        <v>44172.245138888888</v>
      </c>
      <c r="G7132" s="51">
        <f t="shared" si="928"/>
        <v>0.17847222222189885</v>
      </c>
      <c r="H7132" s="31" t="str">
        <f t="shared" si="929"/>
        <v>ACCEPTABLE</v>
      </c>
      <c r="J7132" s="33">
        <v>44172.436111111114</v>
      </c>
      <c r="K7132" s="33">
        <v>44172.449305555558</v>
      </c>
      <c r="L7132" s="51">
        <f t="shared" si="933"/>
        <v>1.3194444443797693E-2</v>
      </c>
      <c r="M7132" s="31" t="str">
        <f t="shared" si="932"/>
        <v>TRUE</v>
      </c>
      <c r="N7132" s="31" t="s">
        <v>41</v>
      </c>
      <c r="O7132" s="29" t="s">
        <v>3080</v>
      </c>
      <c r="P7132"/>
      <c r="Q7132"/>
      <c r="R7132"/>
      <c r="S7132"/>
      <c r="T7132"/>
      <c r="U7132"/>
      <c r="V7132"/>
      <c r="W7132"/>
    </row>
    <row r="7133" spans="1:23" ht="27" customHeight="1" thickBot="1" x14ac:dyDescent="0.3">
      <c r="A7133" s="192">
        <v>21802</v>
      </c>
      <c r="B7133" s="193">
        <v>7559</v>
      </c>
      <c r="C7133" s="193" t="s">
        <v>64</v>
      </c>
      <c r="D7133" s="194">
        <v>44172.458333333336</v>
      </c>
      <c r="E7133" s="193" t="s">
        <v>39</v>
      </c>
      <c r="F7133" s="57">
        <v>44172.245138888888</v>
      </c>
      <c r="G7133" s="51">
        <f t="shared" si="928"/>
        <v>0.21319444444816327</v>
      </c>
      <c r="H7133" s="31" t="str">
        <f t="shared" si="929"/>
        <v>ACCEPTABLE</v>
      </c>
      <c r="J7133" s="33">
        <v>44172.479166666664</v>
      </c>
      <c r="K7133" s="33">
        <v>44172.497916666667</v>
      </c>
      <c r="L7133" s="51">
        <f t="shared" si="933"/>
        <v>1.8750000002910383E-2</v>
      </c>
      <c r="M7133" s="31" t="str">
        <f t="shared" si="932"/>
        <v>TRUE</v>
      </c>
      <c r="N7133" s="31" t="s">
        <v>39</v>
      </c>
      <c r="O7133" s="29" t="s">
        <v>3081</v>
      </c>
      <c r="P7133"/>
      <c r="Q7133"/>
      <c r="R7133"/>
      <c r="S7133"/>
      <c r="T7133"/>
      <c r="U7133"/>
      <c r="V7133"/>
      <c r="W7133"/>
    </row>
    <row r="7134" spans="1:23" ht="27" customHeight="1" thickBot="1" x14ac:dyDescent="0.3">
      <c r="A7134" s="192">
        <v>21802</v>
      </c>
      <c r="B7134" s="193">
        <v>7562</v>
      </c>
      <c r="C7134" s="193" t="s">
        <v>43</v>
      </c>
      <c r="D7134" s="194">
        <v>44173.090277777781</v>
      </c>
      <c r="E7134" s="193" t="s">
        <v>41</v>
      </c>
      <c r="F7134" s="57">
        <v>44172.245138888888</v>
      </c>
      <c r="G7134" s="51">
        <f t="shared" si="928"/>
        <v>0.84513888889341615</v>
      </c>
      <c r="H7134" s="31" t="str">
        <f t="shared" si="929"/>
        <v>ACCEPTABLE</v>
      </c>
      <c r="J7134" s="33">
        <v>44173.089583333334</v>
      </c>
      <c r="K7134" s="33">
        <v>44173.098611111112</v>
      </c>
      <c r="L7134" s="51">
        <f>IF(OR(K7134="",J7134=""), "Incomplete Data", K7134-J7134)</f>
        <v>9.0277777781011537E-3</v>
      </c>
      <c r="M7134" s="31" t="str">
        <f t="shared" si="932"/>
        <v>TRUE</v>
      </c>
      <c r="N7134" s="31" t="s">
        <v>41</v>
      </c>
      <c r="O7134" s="29" t="s">
        <v>44</v>
      </c>
      <c r="P7134"/>
      <c r="Q7134"/>
      <c r="R7134"/>
      <c r="S7134"/>
      <c r="T7134"/>
      <c r="U7134"/>
      <c r="V7134"/>
      <c r="W7134"/>
    </row>
    <row r="7135" spans="1:23" ht="27" customHeight="1" thickBot="1" x14ac:dyDescent="0.3">
      <c r="A7135" s="192">
        <v>21802</v>
      </c>
      <c r="B7135" s="193">
        <v>7563</v>
      </c>
      <c r="C7135" s="193" t="s">
        <v>2314</v>
      </c>
      <c r="D7135" s="194">
        <v>44173.118055555555</v>
      </c>
      <c r="E7135" s="193" t="s">
        <v>39</v>
      </c>
      <c r="F7135" s="57">
        <v>44172.781944444447</v>
      </c>
      <c r="G7135" s="51">
        <f t="shared" si="928"/>
        <v>0.33611111110803904</v>
      </c>
      <c r="H7135" s="31" t="str">
        <f t="shared" si="929"/>
        <v>ACCEPTABLE</v>
      </c>
      <c r="J7135" s="33">
        <v>44173.109027777777</v>
      </c>
      <c r="K7135" s="33">
        <v>44173.122916666667</v>
      </c>
      <c r="L7135" s="51">
        <f t="shared" ref="L7135:L7180" si="934">IF(OR(K7135="",J7135=""), "Incomplete Data", K7135-J7135)</f>
        <v>1.3888888890505768E-2</v>
      </c>
      <c r="M7135" s="31" t="str">
        <f t="shared" si="932"/>
        <v>TRUE</v>
      </c>
      <c r="N7135" s="31" t="s">
        <v>39</v>
      </c>
      <c r="O7135" s="29" t="s">
        <v>3082</v>
      </c>
      <c r="P7135"/>
      <c r="Q7135"/>
      <c r="R7135"/>
      <c r="S7135"/>
      <c r="T7135"/>
      <c r="U7135"/>
      <c r="V7135"/>
      <c r="W7135"/>
    </row>
    <row r="7136" spans="1:23" ht="27" customHeight="1" thickBot="1" x14ac:dyDescent="0.3">
      <c r="A7136" s="192">
        <v>21804</v>
      </c>
      <c r="B7136" s="193">
        <v>7564</v>
      </c>
      <c r="C7136" s="193" t="s">
        <v>2314</v>
      </c>
      <c r="D7136" s="194">
        <v>44173.173611111109</v>
      </c>
      <c r="E7136" s="193" t="s">
        <v>41</v>
      </c>
      <c r="F7136" s="57">
        <v>44172.781944444447</v>
      </c>
      <c r="G7136" s="51">
        <f t="shared" si="928"/>
        <v>0.39166666666278616</v>
      </c>
      <c r="H7136" s="31" t="str">
        <f t="shared" si="929"/>
        <v>ACCEPTABLE</v>
      </c>
      <c r="J7136" s="33">
        <v>44173.15902777778</v>
      </c>
      <c r="K7136" s="33">
        <v>44173.168749999997</v>
      </c>
      <c r="L7136" s="51">
        <f t="shared" si="934"/>
        <v>9.7222222175332718E-3</v>
      </c>
      <c r="M7136" s="31" t="str">
        <f t="shared" si="932"/>
        <v>TRUE</v>
      </c>
      <c r="N7136" s="31" t="s">
        <v>41</v>
      </c>
      <c r="O7136" s="29" t="s">
        <v>3083</v>
      </c>
      <c r="P7136"/>
      <c r="Q7136"/>
      <c r="R7136"/>
      <c r="S7136"/>
      <c r="T7136"/>
      <c r="U7136"/>
      <c r="V7136"/>
      <c r="W7136"/>
    </row>
    <row r="7137" spans="1:23" ht="27" customHeight="1" thickBot="1" x14ac:dyDescent="0.3">
      <c r="A7137" s="192">
        <v>21801</v>
      </c>
      <c r="B7137" s="193">
        <v>7565</v>
      </c>
      <c r="C7137" s="193" t="s">
        <v>2314</v>
      </c>
      <c r="D7137" s="194">
        <v>44173.229166666664</v>
      </c>
      <c r="E7137" s="193" t="s">
        <v>39</v>
      </c>
      <c r="F7137" s="57">
        <v>44173.215277777781</v>
      </c>
      <c r="G7137" s="51">
        <f t="shared" si="928"/>
        <v>1.3888888883229811E-2</v>
      </c>
      <c r="H7137" s="31" t="str">
        <f t="shared" si="929"/>
        <v>TOO LATE</v>
      </c>
      <c r="J7137" s="33">
        <v>44173.229861111111</v>
      </c>
      <c r="K7137" s="33">
        <v>44173.239583333336</v>
      </c>
      <c r="L7137" s="51">
        <f t="shared" si="934"/>
        <v>9.7222222248092294E-3</v>
      </c>
      <c r="M7137" s="31" t="str">
        <f t="shared" si="932"/>
        <v>TRUE</v>
      </c>
      <c r="N7137" s="31" t="s">
        <v>39</v>
      </c>
      <c r="O7137" s="29" t="s">
        <v>349</v>
      </c>
      <c r="P7137"/>
      <c r="Q7137"/>
      <c r="R7137"/>
      <c r="S7137"/>
      <c r="T7137"/>
      <c r="U7137"/>
      <c r="V7137"/>
      <c r="W7137"/>
    </row>
    <row r="7138" spans="1:23" ht="27" customHeight="1" thickBot="1" x14ac:dyDescent="0.3">
      <c r="A7138" s="192">
        <v>21805</v>
      </c>
      <c r="B7138" s="193">
        <v>7568</v>
      </c>
      <c r="C7138" s="193" t="s">
        <v>2314</v>
      </c>
      <c r="D7138" s="194">
        <v>44173.861111111109</v>
      </c>
      <c r="E7138" s="193" t="s">
        <v>41</v>
      </c>
      <c r="F7138" s="57">
        <v>44173.215277777781</v>
      </c>
      <c r="G7138" s="51">
        <f t="shared" si="928"/>
        <v>0.64583333332848269</v>
      </c>
      <c r="H7138" s="31" t="str">
        <f t="shared" si="929"/>
        <v>ACCEPTABLE</v>
      </c>
      <c r="J7138" s="33">
        <v>44173.853472222225</v>
      </c>
      <c r="K7138" s="33">
        <v>44173.864583333336</v>
      </c>
      <c r="L7138" s="51">
        <f t="shared" si="934"/>
        <v>1.1111111110949423E-2</v>
      </c>
      <c r="M7138" s="31" t="str">
        <f t="shared" si="932"/>
        <v>TRUE</v>
      </c>
      <c r="N7138" s="31" t="s">
        <v>41</v>
      </c>
      <c r="O7138" s="29" t="s">
        <v>3084</v>
      </c>
      <c r="P7138"/>
      <c r="Q7138"/>
      <c r="R7138"/>
      <c r="S7138"/>
      <c r="T7138"/>
      <c r="U7138"/>
      <c r="V7138"/>
      <c r="W7138"/>
    </row>
    <row r="7139" spans="1:23" ht="27" customHeight="1" thickBot="1" x14ac:dyDescent="0.3">
      <c r="A7139" s="192">
        <v>21805</v>
      </c>
      <c r="B7139" s="193">
        <v>7569</v>
      </c>
      <c r="C7139" s="193" t="s">
        <v>2314</v>
      </c>
      <c r="D7139" s="194">
        <v>44173.885416666664</v>
      </c>
      <c r="E7139" s="193" t="s">
        <v>39</v>
      </c>
      <c r="F7139" s="57">
        <v>44173.215277777781</v>
      </c>
      <c r="G7139" s="51">
        <f t="shared" si="928"/>
        <v>0.67013888888322981</v>
      </c>
      <c r="H7139" s="31" t="str">
        <f t="shared" si="929"/>
        <v>ACCEPTABLE</v>
      </c>
      <c r="J7139" s="33">
        <v>44173.878472222219</v>
      </c>
      <c r="K7139" s="33">
        <v>44173.88958333333</v>
      </c>
      <c r="L7139" s="51">
        <f t="shared" si="934"/>
        <v>1.1111111110949423E-2</v>
      </c>
      <c r="M7139" s="31" t="str">
        <f t="shared" si="932"/>
        <v>TRUE</v>
      </c>
      <c r="N7139" s="31" t="s">
        <v>39</v>
      </c>
      <c r="O7139" s="29" t="s">
        <v>3084</v>
      </c>
      <c r="P7139"/>
      <c r="Q7139"/>
      <c r="R7139"/>
      <c r="S7139"/>
      <c r="T7139"/>
      <c r="U7139"/>
      <c r="V7139"/>
      <c r="W7139"/>
    </row>
    <row r="7140" spans="1:23" ht="27" customHeight="1" thickBot="1" x14ac:dyDescent="0.3">
      <c r="A7140" s="192">
        <v>21806</v>
      </c>
      <c r="B7140" s="193">
        <v>7571</v>
      </c>
      <c r="C7140" s="193" t="s">
        <v>2314</v>
      </c>
      <c r="D7140" s="194">
        <v>44175.434027777781</v>
      </c>
      <c r="E7140" s="193" t="s">
        <v>41</v>
      </c>
      <c r="F7140" s="33">
        <v>44175.277777777781</v>
      </c>
      <c r="G7140" s="51">
        <f t="shared" si="928"/>
        <v>0.15625</v>
      </c>
      <c r="H7140" s="31" t="str">
        <f t="shared" si="929"/>
        <v>ACCEPTABLE</v>
      </c>
      <c r="J7140" s="33">
        <v>44175.407638888886</v>
      </c>
      <c r="K7140" s="33">
        <v>44175.418055555558</v>
      </c>
      <c r="L7140" s="51">
        <f t="shared" si="934"/>
        <v>1.0416666671517305E-2</v>
      </c>
      <c r="M7140" s="31" t="str">
        <f t="shared" si="932"/>
        <v>TRUE</v>
      </c>
      <c r="N7140" s="31" t="s">
        <v>41</v>
      </c>
      <c r="O7140" s="29" t="s">
        <v>1118</v>
      </c>
      <c r="P7140"/>
      <c r="Q7140"/>
      <c r="R7140"/>
      <c r="S7140"/>
      <c r="T7140"/>
      <c r="U7140"/>
      <c r="V7140"/>
      <c r="W7140"/>
    </row>
    <row r="7141" spans="1:23" ht="27" customHeight="1" thickBot="1" x14ac:dyDescent="0.3">
      <c r="A7141" s="192">
        <v>21806</v>
      </c>
      <c r="B7141" s="193">
        <v>7572</v>
      </c>
      <c r="C7141" s="193" t="s">
        <v>43</v>
      </c>
      <c r="D7141" s="194">
        <v>44175.46875</v>
      </c>
      <c r="E7141" s="193" t="s">
        <v>39</v>
      </c>
      <c r="F7141" s="33">
        <v>44175.277777777781</v>
      </c>
      <c r="G7141" s="51">
        <f t="shared" si="928"/>
        <v>0.19097222221898846</v>
      </c>
      <c r="H7141" s="31" t="str">
        <f t="shared" si="929"/>
        <v>ACCEPTABLE</v>
      </c>
      <c r="J7141" s="33">
        <v>44175.441666666666</v>
      </c>
      <c r="K7141" s="33">
        <v>44175.45</v>
      </c>
      <c r="L7141" s="51">
        <f t="shared" si="934"/>
        <v>8.333333331393078E-3</v>
      </c>
      <c r="M7141" s="31" t="str">
        <f t="shared" si="932"/>
        <v>TRUE</v>
      </c>
      <c r="N7141" s="31" t="s">
        <v>39</v>
      </c>
      <c r="O7141" s="29" t="s">
        <v>44</v>
      </c>
      <c r="P7141"/>
      <c r="Q7141"/>
      <c r="R7141"/>
      <c r="S7141"/>
      <c r="T7141"/>
      <c r="U7141"/>
      <c r="V7141"/>
      <c r="W7141"/>
    </row>
    <row r="7142" spans="1:23" ht="27" customHeight="1" thickBot="1" x14ac:dyDescent="0.3">
      <c r="A7142" s="195">
        <v>21807</v>
      </c>
      <c r="B7142" s="196">
        <v>7573</v>
      </c>
      <c r="C7142" s="196" t="s">
        <v>1997</v>
      </c>
      <c r="D7142" s="197">
        <v>44176.298611111109</v>
      </c>
      <c r="E7142" s="196" t="s">
        <v>41</v>
      </c>
      <c r="F7142" s="33">
        <v>44176.21597222222</v>
      </c>
      <c r="G7142" s="51">
        <f t="shared" si="928"/>
        <v>8.2638888889050577E-2</v>
      </c>
      <c r="H7142" s="31" t="str">
        <f t="shared" si="929"/>
        <v>ACCEPTABLE</v>
      </c>
      <c r="J7142" s="33">
        <v>44176.287499999999</v>
      </c>
      <c r="K7142" s="61">
        <v>44176.29791666667</v>
      </c>
      <c r="L7142" s="51">
        <f t="shared" si="934"/>
        <v>1.0416666671517305E-2</v>
      </c>
      <c r="M7142" s="31" t="str">
        <f t="shared" si="932"/>
        <v>TRUE</v>
      </c>
      <c r="N7142" s="31" t="s">
        <v>41</v>
      </c>
      <c r="O7142" s="29" t="s">
        <v>1411</v>
      </c>
      <c r="P7142"/>
      <c r="Q7142"/>
      <c r="R7142"/>
      <c r="S7142"/>
      <c r="T7142"/>
      <c r="U7142"/>
      <c r="V7142"/>
      <c r="W7142"/>
    </row>
    <row r="7143" spans="1:23" ht="27" customHeight="1" thickBot="1" x14ac:dyDescent="0.3">
      <c r="A7143" s="195">
        <v>21807</v>
      </c>
      <c r="B7143" s="196">
        <v>7574</v>
      </c>
      <c r="C7143" s="196" t="s">
        <v>68</v>
      </c>
      <c r="D7143" s="197">
        <v>44176.333333333336</v>
      </c>
      <c r="E7143" s="196" t="s">
        <v>39</v>
      </c>
      <c r="F7143" s="33">
        <v>44176.21597222222</v>
      </c>
      <c r="G7143" s="51">
        <f t="shared" si="928"/>
        <v>0.117361111115315</v>
      </c>
      <c r="H7143" s="31" t="str">
        <f t="shared" si="929"/>
        <v>ACCEPTABLE</v>
      </c>
      <c r="J7143" s="33">
        <v>44176.323611111111</v>
      </c>
      <c r="K7143" s="33">
        <v>44176.331944444442</v>
      </c>
      <c r="L7143" s="51">
        <f t="shared" si="934"/>
        <v>8.333333331393078E-3</v>
      </c>
      <c r="M7143" s="31" t="str">
        <f t="shared" si="932"/>
        <v>TRUE</v>
      </c>
      <c r="N7143" s="31" t="s">
        <v>39</v>
      </c>
      <c r="O7143" s="29" t="s">
        <v>181</v>
      </c>
      <c r="P7143"/>
      <c r="Q7143"/>
      <c r="R7143"/>
      <c r="S7143"/>
      <c r="T7143"/>
      <c r="U7143"/>
      <c r="V7143"/>
      <c r="W7143"/>
    </row>
    <row r="7144" spans="1:23" ht="27" customHeight="1" thickBot="1" x14ac:dyDescent="0.3">
      <c r="A7144" s="192">
        <v>21808</v>
      </c>
      <c r="B7144" s="193">
        <v>7577</v>
      </c>
      <c r="C7144" s="193" t="s">
        <v>2314</v>
      </c>
      <c r="D7144" s="194">
        <v>44176.430555555555</v>
      </c>
      <c r="E7144" s="193" t="s">
        <v>41</v>
      </c>
      <c r="F7144" s="33">
        <v>44176.21597222222</v>
      </c>
      <c r="G7144" s="51">
        <f t="shared" si="928"/>
        <v>0.21458333333430346</v>
      </c>
      <c r="H7144" s="31" t="str">
        <f t="shared" si="929"/>
        <v>ACCEPTABLE</v>
      </c>
      <c r="J7144" s="33">
        <v>44176.43472222222</v>
      </c>
      <c r="K7144" s="33">
        <v>44176.445833333331</v>
      </c>
      <c r="L7144" s="51">
        <f t="shared" si="934"/>
        <v>1.1111111110949423E-2</v>
      </c>
      <c r="M7144" s="31" t="str">
        <f t="shared" ref="M7144:M7160" si="935">_xlfn.IFS(OR(J7144=0,K7144=0,L7144=""), "Incomplete Data", OR(L7144&gt;$M$5,L7144&lt;-$M$5),"FALSE",  OR(L7144&lt;=$M$5,L7144&gt;-$M$5), "TRUE")</f>
        <v>TRUE</v>
      </c>
      <c r="N7144" s="31" t="s">
        <v>41</v>
      </c>
      <c r="O7144" s="29" t="s">
        <v>1520</v>
      </c>
      <c r="P7144"/>
      <c r="Q7144"/>
      <c r="R7144"/>
      <c r="S7144"/>
      <c r="T7144"/>
      <c r="U7144"/>
      <c r="V7144"/>
      <c r="W7144"/>
    </row>
    <row r="7145" spans="1:23" ht="27" customHeight="1" thickBot="1" x14ac:dyDescent="0.3">
      <c r="A7145" s="192">
        <v>21808</v>
      </c>
      <c r="B7145" s="193">
        <v>7578</v>
      </c>
      <c r="C7145" s="193" t="s">
        <v>2314</v>
      </c>
      <c r="D7145" s="194">
        <v>44176.454861111109</v>
      </c>
      <c r="E7145" s="193" t="s">
        <v>39</v>
      </c>
      <c r="F7145" s="33">
        <v>44176.21597222222</v>
      </c>
      <c r="G7145" s="51">
        <f t="shared" si="928"/>
        <v>0.23888888888905058</v>
      </c>
      <c r="H7145" s="31" t="str">
        <f t="shared" si="929"/>
        <v>ACCEPTABLE</v>
      </c>
      <c r="J7145" s="33">
        <v>44176.456944444442</v>
      </c>
      <c r="K7145" s="33">
        <v>44176.46875</v>
      </c>
      <c r="L7145" s="51">
        <f t="shared" si="934"/>
        <v>1.1805555557657499E-2</v>
      </c>
      <c r="M7145" s="31" t="str">
        <f t="shared" si="935"/>
        <v>TRUE</v>
      </c>
      <c r="N7145" s="31" t="s">
        <v>39</v>
      </c>
      <c r="O7145" s="29" t="s">
        <v>1520</v>
      </c>
      <c r="P7145"/>
      <c r="Q7145"/>
      <c r="R7145"/>
      <c r="S7145"/>
      <c r="T7145"/>
      <c r="U7145"/>
      <c r="V7145"/>
      <c r="W7145"/>
    </row>
    <row r="7146" spans="1:23" ht="27" customHeight="1" thickBot="1" x14ac:dyDescent="0.3">
      <c r="A7146" s="192">
        <v>21807</v>
      </c>
      <c r="B7146" s="193">
        <v>7579</v>
      </c>
      <c r="C7146" s="193" t="s">
        <v>68</v>
      </c>
      <c r="D7146" s="194">
        <v>44177.402777777781</v>
      </c>
      <c r="E7146" s="193" t="s">
        <v>41</v>
      </c>
      <c r="F7146" s="33">
        <v>44177.256944444445</v>
      </c>
      <c r="G7146" s="51">
        <f t="shared" si="928"/>
        <v>0.14583333333575865</v>
      </c>
      <c r="H7146" s="31" t="str">
        <f t="shared" si="929"/>
        <v>ACCEPTABLE</v>
      </c>
      <c r="J7146" s="61">
        <v>44177.463194444441</v>
      </c>
      <c r="K7146" s="61">
        <v>44177.472222222219</v>
      </c>
      <c r="L7146" s="51">
        <f t="shared" si="934"/>
        <v>9.0277777781011537E-3</v>
      </c>
      <c r="M7146" s="31" t="str">
        <f t="shared" si="935"/>
        <v>TRUE</v>
      </c>
      <c r="N7146" s="31" t="s">
        <v>41</v>
      </c>
      <c r="O7146" s="29" t="s">
        <v>3085</v>
      </c>
      <c r="P7146"/>
      <c r="Q7146"/>
      <c r="R7146"/>
      <c r="S7146"/>
      <c r="T7146"/>
      <c r="U7146"/>
      <c r="V7146"/>
      <c r="W7146"/>
    </row>
    <row r="7147" spans="1:23" ht="27" customHeight="1" thickBot="1" x14ac:dyDescent="0.3">
      <c r="A7147" s="192">
        <v>21807</v>
      </c>
      <c r="B7147" s="193">
        <v>7580</v>
      </c>
      <c r="C7147" s="193" t="s">
        <v>1997</v>
      </c>
      <c r="D7147" s="194">
        <v>44177.430555555555</v>
      </c>
      <c r="E7147" s="193" t="s">
        <v>39</v>
      </c>
      <c r="F7147" s="33">
        <v>44177.256944444445</v>
      </c>
      <c r="G7147" s="51">
        <f t="shared" si="928"/>
        <v>0.17361111110949423</v>
      </c>
      <c r="H7147" s="31" t="str">
        <f t="shared" si="929"/>
        <v>ACCEPTABLE</v>
      </c>
      <c r="J7147" s="33">
        <v>44177.500694444447</v>
      </c>
      <c r="K7147" s="33">
        <v>44177.512499999997</v>
      </c>
      <c r="L7147" s="51">
        <f t="shared" si="934"/>
        <v>1.1805555550381541E-2</v>
      </c>
      <c r="M7147" s="31" t="str">
        <f t="shared" si="935"/>
        <v>TRUE</v>
      </c>
      <c r="N7147" s="31" t="s">
        <v>39</v>
      </c>
      <c r="O7147" s="29" t="s">
        <v>3085</v>
      </c>
      <c r="P7147"/>
      <c r="Q7147"/>
      <c r="R7147"/>
      <c r="S7147"/>
      <c r="T7147"/>
      <c r="U7147"/>
      <c r="V7147"/>
      <c r="W7147"/>
    </row>
    <row r="7148" spans="1:23" ht="27" customHeight="1" thickBot="1" x14ac:dyDescent="0.3">
      <c r="A7148" s="192">
        <v>21809</v>
      </c>
      <c r="B7148" s="193">
        <v>7581</v>
      </c>
      <c r="C7148" s="193" t="s">
        <v>2314</v>
      </c>
      <c r="D7148" s="194">
        <v>44179.152777777781</v>
      </c>
      <c r="E7148" s="193" t="s">
        <v>41</v>
      </c>
      <c r="F7148" s="33">
        <v>44178.746527777781</v>
      </c>
      <c r="G7148" s="51">
        <f t="shared" si="928"/>
        <v>0.40625</v>
      </c>
      <c r="H7148" s="31" t="str">
        <f t="shared" si="929"/>
        <v>ACCEPTABLE</v>
      </c>
      <c r="J7148" s="33">
        <v>44179.138194444444</v>
      </c>
      <c r="K7148" s="33">
        <v>44179.147916666669</v>
      </c>
      <c r="L7148" s="51">
        <f t="shared" si="934"/>
        <v>9.7222222248092294E-3</v>
      </c>
      <c r="M7148" s="31" t="str">
        <f t="shared" si="935"/>
        <v>TRUE</v>
      </c>
      <c r="N7148" s="31" t="s">
        <v>41</v>
      </c>
      <c r="O7148" s="29" t="s">
        <v>3086</v>
      </c>
      <c r="P7148"/>
      <c r="Q7148"/>
      <c r="R7148"/>
      <c r="S7148"/>
      <c r="T7148"/>
      <c r="U7148"/>
      <c r="V7148"/>
      <c r="W7148"/>
    </row>
    <row r="7149" spans="1:23" ht="27" customHeight="1" thickBot="1" x14ac:dyDescent="0.3">
      <c r="A7149" s="192">
        <v>21809</v>
      </c>
      <c r="B7149" s="193">
        <v>7582</v>
      </c>
      <c r="C7149" s="193" t="s">
        <v>2314</v>
      </c>
      <c r="D7149" s="194">
        <v>44179.177083333336</v>
      </c>
      <c r="E7149" s="193" t="s">
        <v>39</v>
      </c>
      <c r="F7149" s="33">
        <v>44178.746527777781</v>
      </c>
      <c r="G7149" s="51">
        <f t="shared" si="928"/>
        <v>0.43055555555474712</v>
      </c>
      <c r="H7149" s="31" t="str">
        <f t="shared" si="929"/>
        <v>ACCEPTABLE</v>
      </c>
      <c r="J7149" s="33">
        <v>44179.163888888892</v>
      </c>
      <c r="K7149" s="33">
        <v>44179.175694444442</v>
      </c>
      <c r="L7149" s="51">
        <f t="shared" si="934"/>
        <v>1.1805555550381541E-2</v>
      </c>
      <c r="M7149" s="31" t="str">
        <f t="shared" si="935"/>
        <v>TRUE</v>
      </c>
      <c r="N7149" s="31" t="s">
        <v>39</v>
      </c>
      <c r="O7149" s="29" t="s">
        <v>3086</v>
      </c>
      <c r="P7149"/>
      <c r="Q7149"/>
      <c r="R7149"/>
      <c r="S7149"/>
      <c r="T7149"/>
      <c r="U7149"/>
      <c r="V7149"/>
      <c r="W7149"/>
    </row>
    <row r="7150" spans="1:23" ht="27" customHeight="1" thickBot="1" x14ac:dyDescent="0.3">
      <c r="A7150" s="192">
        <v>21810</v>
      </c>
      <c r="B7150" s="193">
        <v>7583</v>
      </c>
      <c r="C7150" s="193" t="s">
        <v>2314</v>
      </c>
      <c r="D7150" s="194">
        <v>44179.902777777781</v>
      </c>
      <c r="E7150" s="193" t="s">
        <v>41</v>
      </c>
      <c r="F7150" s="33">
        <v>44179.78125</v>
      </c>
      <c r="G7150" s="51">
        <f t="shared" si="928"/>
        <v>0.12152777778101154</v>
      </c>
      <c r="H7150" s="31" t="str">
        <f t="shared" si="929"/>
        <v>ACCEPTABLE</v>
      </c>
      <c r="J7150" s="33">
        <v>44179.910416666666</v>
      </c>
      <c r="K7150" s="33">
        <v>44179.920138888891</v>
      </c>
      <c r="L7150" s="51">
        <f t="shared" si="934"/>
        <v>9.7222222248092294E-3</v>
      </c>
      <c r="M7150" s="31" t="str">
        <f t="shared" si="935"/>
        <v>TRUE</v>
      </c>
      <c r="N7150" s="31" t="s">
        <v>41</v>
      </c>
      <c r="O7150" s="29" t="s">
        <v>2982</v>
      </c>
      <c r="P7150"/>
      <c r="Q7150"/>
      <c r="R7150"/>
      <c r="S7150"/>
      <c r="T7150"/>
      <c r="U7150"/>
      <c r="V7150"/>
      <c r="W7150"/>
    </row>
    <row r="7151" spans="1:23" ht="27" customHeight="1" thickBot="1" x14ac:dyDescent="0.3">
      <c r="A7151" s="192">
        <v>21810</v>
      </c>
      <c r="B7151" s="193">
        <v>7584</v>
      </c>
      <c r="C7151" s="193" t="s">
        <v>2314</v>
      </c>
      <c r="D7151" s="194">
        <v>44179.927083333336</v>
      </c>
      <c r="E7151" s="193" t="s">
        <v>39</v>
      </c>
      <c r="F7151" s="33">
        <v>44179.78125</v>
      </c>
      <c r="G7151" s="51">
        <f t="shared" si="928"/>
        <v>0.14583333333575865</v>
      </c>
      <c r="H7151" s="31" t="str">
        <f t="shared" si="929"/>
        <v>ACCEPTABLE</v>
      </c>
      <c r="J7151" s="61">
        <v>44179.934027777781</v>
      </c>
      <c r="K7151" s="33">
        <v>44179.944444444445</v>
      </c>
      <c r="L7151" s="51">
        <f t="shared" si="934"/>
        <v>1.0416666664241347E-2</v>
      </c>
      <c r="M7151" s="31" t="str">
        <f t="shared" si="935"/>
        <v>TRUE</v>
      </c>
      <c r="N7151" s="31" t="s">
        <v>39</v>
      </c>
      <c r="O7151" s="29" t="s">
        <v>3087</v>
      </c>
      <c r="P7151"/>
      <c r="Q7151"/>
      <c r="R7151"/>
      <c r="S7151"/>
      <c r="T7151"/>
      <c r="U7151"/>
      <c r="V7151"/>
      <c r="W7151"/>
    </row>
    <row r="7152" spans="1:23" ht="27" customHeight="1" thickBot="1" x14ac:dyDescent="0.3">
      <c r="A7152" s="195">
        <v>21811</v>
      </c>
      <c r="B7152" s="196">
        <v>7585</v>
      </c>
      <c r="C7152" s="196" t="s">
        <v>1997</v>
      </c>
      <c r="D7152" s="197">
        <v>44180.361111111109</v>
      </c>
      <c r="E7152" s="196" t="s">
        <v>41</v>
      </c>
      <c r="F7152" s="33">
        <v>44180.197222222225</v>
      </c>
      <c r="G7152" s="51">
        <f t="shared" si="928"/>
        <v>0.163888888884685</v>
      </c>
      <c r="H7152" s="31" t="str">
        <f t="shared" si="929"/>
        <v>ACCEPTABLE</v>
      </c>
      <c r="J7152" s="33">
        <v>44180.35833333333</v>
      </c>
      <c r="K7152" s="33">
        <v>44180.371527777781</v>
      </c>
      <c r="L7152" s="51">
        <f t="shared" si="934"/>
        <v>1.319444445107365E-2</v>
      </c>
      <c r="M7152" s="31" t="str">
        <f t="shared" si="935"/>
        <v>TRUE</v>
      </c>
      <c r="N7152" s="31" t="s">
        <v>41</v>
      </c>
      <c r="O7152" s="29" t="s">
        <v>3088</v>
      </c>
      <c r="P7152"/>
      <c r="Q7152"/>
      <c r="R7152"/>
      <c r="S7152"/>
      <c r="T7152"/>
      <c r="U7152"/>
      <c r="V7152"/>
      <c r="W7152"/>
    </row>
    <row r="7153" spans="1:23" ht="27" customHeight="1" thickBot="1" x14ac:dyDescent="0.3">
      <c r="A7153" s="195">
        <v>21811</v>
      </c>
      <c r="B7153" s="196">
        <v>7586</v>
      </c>
      <c r="C7153" s="196" t="s">
        <v>68</v>
      </c>
      <c r="D7153" s="197">
        <v>44180.395833333336</v>
      </c>
      <c r="E7153" s="196" t="s">
        <v>39</v>
      </c>
      <c r="F7153" s="33">
        <v>44180.197222222225</v>
      </c>
      <c r="G7153" s="51">
        <f t="shared" si="928"/>
        <v>0.19861111111094942</v>
      </c>
      <c r="H7153" s="31" t="str">
        <f t="shared" si="929"/>
        <v>ACCEPTABLE</v>
      </c>
      <c r="J7153" s="33">
        <v>44180.395138888889</v>
      </c>
      <c r="K7153" s="33">
        <v>44180.404166666667</v>
      </c>
      <c r="L7153" s="51">
        <f t="shared" si="934"/>
        <v>9.0277777781011537E-3</v>
      </c>
      <c r="M7153" s="31" t="str">
        <f t="shared" si="935"/>
        <v>TRUE</v>
      </c>
      <c r="N7153" s="31" t="s">
        <v>39</v>
      </c>
      <c r="O7153" s="29" t="s">
        <v>3089</v>
      </c>
      <c r="P7153"/>
      <c r="Q7153"/>
      <c r="R7153"/>
      <c r="S7153"/>
      <c r="T7153"/>
      <c r="U7153"/>
      <c r="V7153"/>
      <c r="W7153"/>
    </row>
    <row r="7154" spans="1:23" ht="27" customHeight="1" thickBot="1" x14ac:dyDescent="0.3">
      <c r="A7154" s="192">
        <v>21811</v>
      </c>
      <c r="B7154" s="193">
        <v>7587</v>
      </c>
      <c r="C7154" s="193" t="s">
        <v>53</v>
      </c>
      <c r="D7154" s="194">
        <v>44181.131944444445</v>
      </c>
      <c r="E7154" s="193" t="s">
        <v>41</v>
      </c>
      <c r="F7154" s="33">
        <v>44180.726388888892</v>
      </c>
      <c r="G7154" s="51">
        <f t="shared" si="928"/>
        <v>0.40555555555329192</v>
      </c>
      <c r="H7154" s="31" t="str">
        <f t="shared" si="929"/>
        <v>ACCEPTABLE</v>
      </c>
      <c r="J7154" s="33">
        <v>44181.165972222225</v>
      </c>
      <c r="K7154" s="33">
        <v>44181.175000000003</v>
      </c>
      <c r="L7154" s="51">
        <f t="shared" si="934"/>
        <v>9.0277777781011537E-3</v>
      </c>
      <c r="M7154" s="31" t="str">
        <f t="shared" si="935"/>
        <v>TRUE</v>
      </c>
      <c r="N7154" s="31" t="s">
        <v>41</v>
      </c>
      <c r="O7154" s="29" t="s">
        <v>2399</v>
      </c>
      <c r="P7154"/>
      <c r="Q7154"/>
      <c r="R7154"/>
      <c r="S7154"/>
      <c r="T7154"/>
      <c r="U7154"/>
      <c r="V7154"/>
      <c r="W7154"/>
    </row>
    <row r="7155" spans="1:23" ht="27" customHeight="1" thickBot="1" x14ac:dyDescent="0.3">
      <c r="A7155" s="192">
        <v>21811</v>
      </c>
      <c r="B7155" s="193">
        <v>7588</v>
      </c>
      <c r="C7155" s="193" t="s">
        <v>53</v>
      </c>
      <c r="D7155" s="194">
        <v>44181.180555555555</v>
      </c>
      <c r="E7155" s="193" t="s">
        <v>39</v>
      </c>
      <c r="F7155" s="33">
        <v>44180.726388888892</v>
      </c>
      <c r="G7155" s="51">
        <f t="shared" si="928"/>
        <v>0.45416666666278616</v>
      </c>
      <c r="H7155" s="31" t="str">
        <f t="shared" si="929"/>
        <v>ACCEPTABLE</v>
      </c>
      <c r="J7155" s="33">
        <v>44181.230555555558</v>
      </c>
      <c r="K7155" s="33">
        <v>44181.240277777775</v>
      </c>
      <c r="L7155" s="51">
        <f t="shared" si="934"/>
        <v>9.7222222175332718E-3</v>
      </c>
      <c r="M7155" s="31" t="str">
        <f t="shared" si="935"/>
        <v>TRUE</v>
      </c>
      <c r="N7155" s="31" t="s">
        <v>39</v>
      </c>
      <c r="O7155" s="29" t="s">
        <v>2399</v>
      </c>
      <c r="P7155"/>
      <c r="Q7155"/>
      <c r="R7155"/>
      <c r="S7155"/>
      <c r="T7155"/>
      <c r="U7155"/>
      <c r="V7155"/>
      <c r="W7155"/>
    </row>
    <row r="7156" spans="1:23" ht="27" customHeight="1" thickBot="1" x14ac:dyDescent="0.3">
      <c r="A7156" s="195">
        <v>21812</v>
      </c>
      <c r="B7156" s="196">
        <v>7589</v>
      </c>
      <c r="C7156" s="196" t="s">
        <v>2314</v>
      </c>
      <c r="D7156" s="197">
        <v>44181.701388888891</v>
      </c>
      <c r="E7156" s="196" t="s">
        <v>41</v>
      </c>
      <c r="F7156" s="33">
        <v>44181.64166666667</v>
      </c>
      <c r="G7156" s="51">
        <f t="shared" si="928"/>
        <v>5.9722222220443655E-2</v>
      </c>
      <c r="H7156" s="31" t="str">
        <f t="shared" si="929"/>
        <v>ACCEPTABLE</v>
      </c>
      <c r="J7156" s="33">
        <v>44181.709027777775</v>
      </c>
      <c r="K7156" s="33">
        <v>44181.720138888886</v>
      </c>
      <c r="L7156" s="51">
        <f t="shared" si="934"/>
        <v>1.1111111110949423E-2</v>
      </c>
      <c r="M7156" s="31" t="str">
        <f t="shared" si="935"/>
        <v>TRUE</v>
      </c>
      <c r="N7156" s="31" t="s">
        <v>41</v>
      </c>
      <c r="O7156" s="29" t="s">
        <v>873</v>
      </c>
      <c r="P7156"/>
      <c r="Q7156"/>
      <c r="R7156"/>
      <c r="S7156"/>
      <c r="T7156"/>
      <c r="U7156"/>
      <c r="V7156"/>
      <c r="W7156"/>
    </row>
    <row r="7157" spans="1:23" ht="27" customHeight="1" thickBot="1" x14ac:dyDescent="0.3">
      <c r="A7157" s="195">
        <v>21812</v>
      </c>
      <c r="B7157" s="196">
        <v>7590</v>
      </c>
      <c r="C7157" s="196" t="s">
        <v>2314</v>
      </c>
      <c r="D7157" s="197">
        <v>44181.722222222219</v>
      </c>
      <c r="E7157" s="196" t="s">
        <v>39</v>
      </c>
      <c r="F7157" s="33">
        <v>44181.64166666667</v>
      </c>
      <c r="G7157" s="51">
        <f t="shared" si="928"/>
        <v>8.055555554892635E-2</v>
      </c>
      <c r="H7157" s="31" t="str">
        <f t="shared" si="929"/>
        <v>ACCEPTABLE</v>
      </c>
      <c r="J7157" s="33">
        <v>44181.738194444442</v>
      </c>
      <c r="K7157" s="33">
        <v>44181.747916666667</v>
      </c>
      <c r="L7157" s="51">
        <f t="shared" si="934"/>
        <v>9.7222222248092294E-3</v>
      </c>
      <c r="M7157" s="31" t="str">
        <f t="shared" si="935"/>
        <v>TRUE</v>
      </c>
      <c r="N7157" s="31" t="s">
        <v>39</v>
      </c>
      <c r="O7157" s="29" t="s">
        <v>873</v>
      </c>
      <c r="P7157"/>
      <c r="Q7157"/>
      <c r="R7157"/>
      <c r="S7157"/>
      <c r="T7157"/>
      <c r="U7157"/>
      <c r="V7157"/>
      <c r="W7157"/>
    </row>
    <row r="7158" spans="1:23" ht="27" customHeight="1" thickBot="1" x14ac:dyDescent="0.3">
      <c r="A7158" s="195">
        <v>21813</v>
      </c>
      <c r="B7158" s="196">
        <v>7594</v>
      </c>
      <c r="C7158" s="196" t="s">
        <v>2551</v>
      </c>
      <c r="D7158" s="197">
        <v>44182.763888888891</v>
      </c>
      <c r="E7158" s="196" t="s">
        <v>2341</v>
      </c>
      <c r="F7158" s="33">
        <v>44182.696527777778</v>
      </c>
      <c r="G7158" s="51">
        <f t="shared" ref="G7158:G7198" si="936">IF(D7158="","",D7158-F7158)</f>
        <v>6.7361111112404615E-2</v>
      </c>
      <c r="H7158" s="31" t="str">
        <f t="shared" ref="H7158:H7198" si="937">IF(D7158-F7158&lt;0,"TOO LATE",IF(G7158="","",IF(OR(DAY(D7158-F7158)&gt;1,AND(HOUR(D7158-F7158)&gt;HOUR("0:59"),(SIGN(D7158-F7158)=1))),"ACCEPTABLE","TOO LATE")))</f>
        <v>ACCEPTABLE</v>
      </c>
      <c r="J7158" s="33">
        <v>44182.762499999997</v>
      </c>
      <c r="K7158" s="33">
        <v>44182.772222222222</v>
      </c>
      <c r="L7158" s="51">
        <f t="shared" si="934"/>
        <v>9.7222222248092294E-3</v>
      </c>
      <c r="M7158" s="31" t="str">
        <f t="shared" si="935"/>
        <v>TRUE</v>
      </c>
      <c r="N7158" s="31" t="s">
        <v>41</v>
      </c>
      <c r="O7158" s="29" t="s">
        <v>3090</v>
      </c>
      <c r="P7158"/>
      <c r="Q7158"/>
      <c r="R7158"/>
      <c r="S7158"/>
      <c r="T7158"/>
      <c r="U7158"/>
      <c r="V7158"/>
      <c r="W7158"/>
    </row>
    <row r="7159" spans="1:23" ht="27" customHeight="1" thickBot="1" x14ac:dyDescent="0.3">
      <c r="A7159" s="192">
        <v>21814</v>
      </c>
      <c r="B7159" s="193">
        <v>7595</v>
      </c>
      <c r="C7159" s="193" t="s">
        <v>43</v>
      </c>
      <c r="D7159" s="194">
        <v>44182.809027777781</v>
      </c>
      <c r="E7159" s="193" t="s">
        <v>39</v>
      </c>
      <c r="F7159" s="33">
        <v>44182.696527777778</v>
      </c>
      <c r="G7159" s="51">
        <f t="shared" si="936"/>
        <v>0.11250000000291038</v>
      </c>
      <c r="H7159" s="31" t="str">
        <f t="shared" si="937"/>
        <v>ACCEPTABLE</v>
      </c>
      <c r="J7159" s="33">
        <v>44182.816666666666</v>
      </c>
      <c r="K7159" s="33">
        <v>44182.825694444444</v>
      </c>
      <c r="L7159" s="51">
        <f t="shared" si="934"/>
        <v>9.0277777781011537E-3</v>
      </c>
      <c r="M7159" s="31" t="str">
        <f t="shared" si="935"/>
        <v>TRUE</v>
      </c>
      <c r="N7159" s="31" t="s">
        <v>39</v>
      </c>
      <c r="O7159" s="29" t="s">
        <v>3091</v>
      </c>
      <c r="P7159"/>
      <c r="Q7159"/>
      <c r="R7159"/>
      <c r="S7159"/>
      <c r="T7159"/>
      <c r="U7159"/>
      <c r="V7159"/>
      <c r="W7159"/>
    </row>
    <row r="7160" spans="1:23" ht="27" customHeight="1" thickBot="1" x14ac:dyDescent="0.3">
      <c r="A7160" s="192">
        <v>21814</v>
      </c>
      <c r="B7160" s="193">
        <v>7597</v>
      </c>
      <c r="C7160" s="193" t="s">
        <v>2314</v>
      </c>
      <c r="D7160" s="194">
        <v>44183.430555555555</v>
      </c>
      <c r="E7160" s="193" t="s">
        <v>39</v>
      </c>
      <c r="F7160" s="33">
        <v>44183.276388888888</v>
      </c>
      <c r="G7160" s="51">
        <f t="shared" si="936"/>
        <v>0.15416666666715173</v>
      </c>
      <c r="H7160" s="31" t="str">
        <f t="shared" si="937"/>
        <v>ACCEPTABLE</v>
      </c>
      <c r="J7160" s="33">
        <v>44183.417361111111</v>
      </c>
      <c r="K7160" s="33">
        <v>44183.428472222222</v>
      </c>
      <c r="L7160" s="51">
        <f t="shared" si="934"/>
        <v>1.1111111110949423E-2</v>
      </c>
      <c r="M7160" s="31" t="str">
        <f t="shared" si="935"/>
        <v>TRUE</v>
      </c>
      <c r="N7160" s="31" t="s">
        <v>39</v>
      </c>
      <c r="O7160" s="29" t="s">
        <v>166</v>
      </c>
      <c r="P7160"/>
      <c r="Q7160"/>
      <c r="R7160"/>
      <c r="S7160"/>
      <c r="T7160"/>
      <c r="U7160"/>
      <c r="V7160"/>
      <c r="W7160"/>
    </row>
    <row r="7161" spans="1:23" ht="27" customHeight="1" thickBot="1" x14ac:dyDescent="0.3">
      <c r="A7161" s="192">
        <v>21815</v>
      </c>
      <c r="B7161" s="193">
        <v>7598</v>
      </c>
      <c r="C7161" s="193" t="s">
        <v>1997</v>
      </c>
      <c r="D7161" s="194">
        <v>44183.486111111109</v>
      </c>
      <c r="E7161" s="193" t="s">
        <v>41</v>
      </c>
      <c r="F7161" s="33">
        <v>44183.276388888888</v>
      </c>
      <c r="G7161" s="51">
        <f t="shared" si="936"/>
        <v>0.20972222222189885</v>
      </c>
      <c r="H7161" s="31" t="str">
        <f t="shared" si="937"/>
        <v>ACCEPTABLE</v>
      </c>
      <c r="J7161" s="33">
        <v>44183.481249999997</v>
      </c>
      <c r="K7161" s="33">
        <v>44183.491666666669</v>
      </c>
      <c r="L7161" s="51">
        <f t="shared" si="934"/>
        <v>1.0416666671517305E-2</v>
      </c>
      <c r="M7161" s="31" t="str">
        <f t="shared" ref="M7161:M7187" si="938">_xlfn.IFS(OR(J7161=0,K7161=0,L7161=""), "Incomplete Data", OR(L7161&gt;$M$5,L7161&lt;-$M$5),"FALSE",  OR(L7161&lt;=$M$5,L7161&gt;-$M$5), "TRUE")</f>
        <v>TRUE</v>
      </c>
      <c r="N7161" s="31" t="s">
        <v>41</v>
      </c>
      <c r="O7161" s="29" t="s">
        <v>3092</v>
      </c>
      <c r="P7161"/>
      <c r="Q7161"/>
      <c r="R7161"/>
      <c r="S7161"/>
      <c r="T7161"/>
      <c r="U7161"/>
      <c r="V7161"/>
      <c r="W7161"/>
    </row>
    <row r="7162" spans="1:23" ht="27" customHeight="1" thickBot="1" x14ac:dyDescent="0.3">
      <c r="A7162" s="192">
        <v>21815</v>
      </c>
      <c r="B7162" s="193">
        <v>7599</v>
      </c>
      <c r="C7162" s="193" t="s">
        <v>68</v>
      </c>
      <c r="D7162" s="194">
        <v>44183.520833333336</v>
      </c>
      <c r="E7162" s="193" t="s">
        <v>39</v>
      </c>
      <c r="F7162" s="33">
        <v>44183.276388888888</v>
      </c>
      <c r="G7162" s="51">
        <f t="shared" si="936"/>
        <v>0.24444444444816327</v>
      </c>
      <c r="H7162" s="31" t="str">
        <f t="shared" si="937"/>
        <v>ACCEPTABLE</v>
      </c>
      <c r="J7162" s="33">
        <v>44183.512499999997</v>
      </c>
      <c r="K7162" s="33">
        <v>44183.520833333336</v>
      </c>
      <c r="L7162" s="51">
        <f t="shared" si="934"/>
        <v>8.3333333386690356E-3</v>
      </c>
      <c r="M7162" s="31" t="str">
        <f t="shared" si="938"/>
        <v>TRUE</v>
      </c>
      <c r="N7162" s="31" t="s">
        <v>39</v>
      </c>
      <c r="O7162" s="29" t="s">
        <v>763</v>
      </c>
      <c r="P7162"/>
      <c r="Q7162"/>
      <c r="R7162"/>
      <c r="S7162"/>
      <c r="T7162"/>
      <c r="U7162"/>
      <c r="V7162"/>
      <c r="W7162"/>
    </row>
    <row r="7163" spans="1:23" ht="27" customHeight="1" thickBot="1" x14ac:dyDescent="0.3">
      <c r="A7163" s="195">
        <v>21813</v>
      </c>
      <c r="B7163" s="196">
        <v>7600</v>
      </c>
      <c r="C7163" s="196" t="s">
        <v>43</v>
      </c>
      <c r="D7163" s="197">
        <v>44183.729166666664</v>
      </c>
      <c r="E7163" s="196" t="s">
        <v>39</v>
      </c>
      <c r="F7163" s="33">
        <v>44183.663888888892</v>
      </c>
      <c r="G7163" s="51">
        <f t="shared" si="936"/>
        <v>6.5277777772280388E-2</v>
      </c>
      <c r="H7163" s="31" t="str">
        <f t="shared" si="937"/>
        <v>ACCEPTABLE</v>
      </c>
      <c r="J7163" s="33">
        <v>44183.731944444444</v>
      </c>
      <c r="K7163" s="33">
        <v>44183.741666666669</v>
      </c>
      <c r="L7163" s="51">
        <f t="shared" si="934"/>
        <v>9.7222222248092294E-3</v>
      </c>
      <c r="M7163" s="31" t="str">
        <f t="shared" si="938"/>
        <v>TRUE</v>
      </c>
      <c r="N7163" s="31" t="s">
        <v>39</v>
      </c>
      <c r="O7163" s="29" t="s">
        <v>1787</v>
      </c>
      <c r="P7163"/>
      <c r="Q7163"/>
      <c r="R7163"/>
      <c r="S7163"/>
      <c r="T7163"/>
      <c r="U7163"/>
      <c r="V7163"/>
      <c r="W7163"/>
    </row>
    <row r="7164" spans="1:23" ht="27" customHeight="1" thickBot="1" x14ac:dyDescent="0.3">
      <c r="A7164" s="192">
        <v>21813</v>
      </c>
      <c r="B7164" s="193">
        <v>7601</v>
      </c>
      <c r="C7164" s="193" t="s">
        <v>43</v>
      </c>
      <c r="D7164" s="194">
        <v>44183.791666666664</v>
      </c>
      <c r="E7164" s="193" t="s">
        <v>41</v>
      </c>
      <c r="F7164" s="33">
        <v>44183.663888888892</v>
      </c>
      <c r="G7164" s="51">
        <f t="shared" si="936"/>
        <v>0.12777777777228039</v>
      </c>
      <c r="H7164" s="31" t="str">
        <f t="shared" si="937"/>
        <v>ACCEPTABLE</v>
      </c>
      <c r="J7164" s="33">
        <v>44183.783333333333</v>
      </c>
      <c r="K7164" s="33">
        <v>44183.793055555558</v>
      </c>
      <c r="L7164" s="51">
        <f t="shared" si="934"/>
        <v>9.7222222248092294E-3</v>
      </c>
      <c r="M7164" s="31" t="str">
        <f t="shared" si="938"/>
        <v>TRUE</v>
      </c>
      <c r="N7164" s="31" t="s">
        <v>41</v>
      </c>
      <c r="O7164" s="29" t="s">
        <v>1787</v>
      </c>
      <c r="P7164"/>
      <c r="Q7164"/>
      <c r="R7164"/>
      <c r="S7164"/>
      <c r="T7164"/>
      <c r="U7164"/>
      <c r="V7164"/>
      <c r="W7164"/>
    </row>
    <row r="7165" spans="1:23" ht="27" customHeight="1" thickBot="1" x14ac:dyDescent="0.3">
      <c r="A7165" s="192">
        <v>21813</v>
      </c>
      <c r="B7165" s="193">
        <v>7602</v>
      </c>
      <c r="C7165" s="193" t="s">
        <v>68</v>
      </c>
      <c r="D7165" s="194">
        <v>44184.423611111109</v>
      </c>
      <c r="E7165" s="193" t="s">
        <v>41</v>
      </c>
      <c r="F7165" s="33">
        <v>44184.259027777778</v>
      </c>
      <c r="G7165" s="51">
        <f t="shared" si="936"/>
        <v>0.16458333333139308</v>
      </c>
      <c r="H7165" s="31" t="str">
        <f t="shared" si="937"/>
        <v>ACCEPTABLE</v>
      </c>
      <c r="J7165" s="33">
        <v>44184.442361111112</v>
      </c>
      <c r="K7165" s="33">
        <v>44184.450694444444</v>
      </c>
      <c r="L7165" s="51">
        <f t="shared" si="934"/>
        <v>8.333333331393078E-3</v>
      </c>
      <c r="M7165" s="31" t="str">
        <f t="shared" si="938"/>
        <v>TRUE</v>
      </c>
      <c r="N7165" s="31" t="s">
        <v>41</v>
      </c>
      <c r="O7165" s="29" t="s">
        <v>3093</v>
      </c>
      <c r="P7165"/>
      <c r="Q7165"/>
      <c r="R7165"/>
      <c r="S7165"/>
      <c r="T7165"/>
      <c r="U7165"/>
      <c r="V7165"/>
      <c r="W7165"/>
    </row>
    <row r="7166" spans="1:23" ht="27" customHeight="1" thickBot="1" x14ac:dyDescent="0.3">
      <c r="A7166" s="192">
        <v>21813</v>
      </c>
      <c r="B7166" s="193">
        <v>7603</v>
      </c>
      <c r="C7166" s="193" t="s">
        <v>2314</v>
      </c>
      <c r="D7166" s="194">
        <v>44184.444444444445</v>
      </c>
      <c r="E7166" s="193" t="s">
        <v>39</v>
      </c>
      <c r="F7166" s="33">
        <v>44184.259027777778</v>
      </c>
      <c r="G7166" s="51">
        <f t="shared" si="936"/>
        <v>0.18541666666715173</v>
      </c>
      <c r="H7166" s="31" t="str">
        <f t="shared" si="937"/>
        <v>ACCEPTABLE</v>
      </c>
      <c r="J7166" s="33">
        <v>44184.46875</v>
      </c>
      <c r="K7166" s="33">
        <v>44184.481944444444</v>
      </c>
      <c r="L7166" s="51">
        <f t="shared" si="934"/>
        <v>1.3194444443797693E-2</v>
      </c>
      <c r="M7166" s="31" t="str">
        <f t="shared" si="938"/>
        <v>TRUE</v>
      </c>
      <c r="N7166" s="31" t="s">
        <v>39</v>
      </c>
      <c r="O7166" s="29" t="s">
        <v>3094</v>
      </c>
      <c r="P7166"/>
      <c r="Q7166"/>
      <c r="R7166"/>
      <c r="S7166"/>
      <c r="T7166"/>
      <c r="U7166"/>
      <c r="V7166"/>
      <c r="W7166"/>
    </row>
    <row r="7167" spans="1:23" ht="27" customHeight="1" thickBot="1" x14ac:dyDescent="0.3">
      <c r="A7167" s="192">
        <v>21815</v>
      </c>
      <c r="B7167" s="193">
        <v>7604</v>
      </c>
      <c r="C7167" s="193" t="s">
        <v>64</v>
      </c>
      <c r="D7167" s="194">
        <v>44184.46875</v>
      </c>
      <c r="E7167" s="193" t="s">
        <v>39</v>
      </c>
      <c r="F7167" s="33">
        <v>44184.259027777778</v>
      </c>
      <c r="G7167" s="51">
        <f t="shared" si="936"/>
        <v>0.20972222222189885</v>
      </c>
      <c r="H7167" s="31" t="str">
        <f t="shared" si="937"/>
        <v>ACCEPTABLE</v>
      </c>
      <c r="J7167" s="33">
        <v>44184.505555555559</v>
      </c>
      <c r="K7167" s="33">
        <v>44184.51458333333</v>
      </c>
      <c r="L7167" s="51">
        <f t="shared" si="934"/>
        <v>9.0277777708251961E-3</v>
      </c>
      <c r="M7167" s="31" t="str">
        <f t="shared" si="938"/>
        <v>TRUE</v>
      </c>
      <c r="N7167" s="31" t="s">
        <v>39</v>
      </c>
      <c r="O7167" s="29" t="s">
        <v>763</v>
      </c>
      <c r="P7167"/>
      <c r="Q7167"/>
      <c r="R7167"/>
      <c r="S7167"/>
      <c r="T7167"/>
      <c r="U7167"/>
      <c r="V7167"/>
      <c r="W7167"/>
    </row>
    <row r="7168" spans="1:23" ht="27" customHeight="1" thickBot="1" x14ac:dyDescent="0.3">
      <c r="A7168" s="195">
        <v>21815</v>
      </c>
      <c r="B7168" s="196">
        <v>7605</v>
      </c>
      <c r="C7168" s="196" t="s">
        <v>51</v>
      </c>
      <c r="D7168" s="197">
        <v>44186.28125</v>
      </c>
      <c r="E7168" s="196" t="s">
        <v>41</v>
      </c>
      <c r="F7168" s="33">
        <v>44186.195138888892</v>
      </c>
      <c r="G7168" s="51">
        <f t="shared" si="936"/>
        <v>8.611111110803904E-2</v>
      </c>
      <c r="H7168" s="31" t="str">
        <f t="shared" si="937"/>
        <v>ACCEPTABLE</v>
      </c>
      <c r="J7168" s="33">
        <v>44186.277777777781</v>
      </c>
      <c r="K7168" s="33">
        <v>44186.294444444444</v>
      </c>
      <c r="L7168" s="51">
        <f t="shared" si="934"/>
        <v>1.6666666662786156E-2</v>
      </c>
      <c r="M7168" s="31" t="str">
        <f t="shared" si="938"/>
        <v>TRUE</v>
      </c>
      <c r="N7168" s="31" t="s">
        <v>41</v>
      </c>
      <c r="O7168" s="29" t="s">
        <v>1476</v>
      </c>
      <c r="P7168"/>
      <c r="Q7168"/>
      <c r="R7168"/>
      <c r="S7168"/>
      <c r="T7168"/>
      <c r="U7168"/>
      <c r="V7168"/>
      <c r="W7168"/>
    </row>
    <row r="7169" spans="1:23" ht="27" customHeight="1" thickBot="1" x14ac:dyDescent="0.3">
      <c r="A7169" s="195">
        <v>21815</v>
      </c>
      <c r="B7169" s="196">
        <v>7606</v>
      </c>
      <c r="C7169" s="196" t="s">
        <v>1997</v>
      </c>
      <c r="D7169" s="197">
        <v>44186.302083333336</v>
      </c>
      <c r="E7169" s="196" t="s">
        <v>39</v>
      </c>
      <c r="F7169" s="33">
        <v>44186.195138888892</v>
      </c>
      <c r="G7169" s="51">
        <f t="shared" si="936"/>
        <v>0.10694444444379769</v>
      </c>
      <c r="H7169" s="31" t="str">
        <f t="shared" si="937"/>
        <v>ACCEPTABLE</v>
      </c>
      <c r="J7169" s="33">
        <v>44186.3</v>
      </c>
      <c r="K7169" s="33">
        <v>44186.31527777778</v>
      </c>
      <c r="L7169" s="51">
        <f t="shared" si="934"/>
        <v>1.5277777776645962E-2</v>
      </c>
      <c r="M7169" s="31" t="str">
        <f t="shared" si="938"/>
        <v>TRUE</v>
      </c>
      <c r="N7169" s="31" t="s">
        <v>39</v>
      </c>
      <c r="O7169" s="29" t="s">
        <v>3095</v>
      </c>
      <c r="P7169"/>
      <c r="Q7169"/>
      <c r="R7169"/>
      <c r="S7169"/>
      <c r="T7169"/>
      <c r="U7169"/>
      <c r="V7169"/>
      <c r="W7169"/>
    </row>
    <row r="7170" spans="1:23" ht="27" customHeight="1" thickBot="1" x14ac:dyDescent="0.3">
      <c r="A7170" s="195">
        <v>21816</v>
      </c>
      <c r="B7170" s="196">
        <v>7607</v>
      </c>
      <c r="C7170" s="196" t="s">
        <v>2314</v>
      </c>
      <c r="D7170" s="197">
        <v>44186.357638888891</v>
      </c>
      <c r="E7170" s="196" t="s">
        <v>41</v>
      </c>
      <c r="F7170" s="33">
        <v>44186.195138888892</v>
      </c>
      <c r="G7170" s="51">
        <f t="shared" si="936"/>
        <v>0.16249999999854481</v>
      </c>
      <c r="H7170" s="31" t="str">
        <f t="shared" si="937"/>
        <v>ACCEPTABLE</v>
      </c>
      <c r="J7170" s="33">
        <v>44186.371527777781</v>
      </c>
      <c r="K7170" s="33">
        <v>44186.381249999999</v>
      </c>
      <c r="L7170" s="51">
        <f t="shared" si="934"/>
        <v>9.7222222175332718E-3</v>
      </c>
      <c r="M7170" s="31" t="str">
        <f t="shared" si="938"/>
        <v>TRUE</v>
      </c>
      <c r="N7170" s="31" t="s">
        <v>41</v>
      </c>
      <c r="O7170" s="29" t="s">
        <v>2072</v>
      </c>
      <c r="P7170"/>
      <c r="Q7170"/>
      <c r="R7170"/>
      <c r="S7170"/>
      <c r="T7170"/>
      <c r="U7170"/>
      <c r="V7170"/>
      <c r="W7170"/>
    </row>
    <row r="7171" spans="1:23" ht="27" customHeight="1" thickBot="1" x14ac:dyDescent="0.3">
      <c r="A7171" s="195">
        <v>21816</v>
      </c>
      <c r="B7171" s="196">
        <v>7608</v>
      </c>
      <c r="C7171" s="196" t="s">
        <v>43</v>
      </c>
      <c r="D7171" s="197">
        <v>44186.385416666664</v>
      </c>
      <c r="E7171" s="196" t="s">
        <v>39</v>
      </c>
      <c r="F7171" s="33">
        <v>44186.195138888892</v>
      </c>
      <c r="G7171" s="51">
        <f t="shared" si="936"/>
        <v>0.19027777777228039</v>
      </c>
      <c r="H7171" s="31" t="str">
        <f t="shared" si="937"/>
        <v>ACCEPTABLE</v>
      </c>
      <c r="J7171" s="33">
        <v>44186.40902777778</v>
      </c>
      <c r="K7171" s="33">
        <v>44186.418055555558</v>
      </c>
      <c r="L7171" s="51">
        <f t="shared" si="934"/>
        <v>9.0277777781011537E-3</v>
      </c>
      <c r="M7171" s="31" t="str">
        <f t="shared" si="938"/>
        <v>TRUE</v>
      </c>
      <c r="N7171" s="31" t="s">
        <v>39</v>
      </c>
      <c r="O7171" s="29" t="s">
        <v>44</v>
      </c>
      <c r="P7171"/>
      <c r="Q7171"/>
      <c r="R7171"/>
      <c r="S7171"/>
      <c r="T7171"/>
      <c r="U7171"/>
      <c r="V7171"/>
      <c r="W7171"/>
    </row>
    <row r="7172" spans="1:23" ht="27" customHeight="1" thickBot="1" x14ac:dyDescent="0.3">
      <c r="A7172" s="195">
        <v>21817</v>
      </c>
      <c r="B7172" s="196">
        <v>7609</v>
      </c>
      <c r="C7172" s="196" t="s">
        <v>1997</v>
      </c>
      <c r="D7172" s="197">
        <v>44187.684027777781</v>
      </c>
      <c r="E7172" s="196" t="s">
        <v>41</v>
      </c>
      <c r="F7172" s="61">
        <v>44187.303472222222</v>
      </c>
      <c r="G7172" s="51">
        <f t="shared" si="936"/>
        <v>0.38055555555911269</v>
      </c>
      <c r="H7172" s="31" t="str">
        <f t="shared" si="937"/>
        <v>ACCEPTABLE</v>
      </c>
      <c r="J7172" s="33">
        <v>44187.656944444447</v>
      </c>
      <c r="K7172" s="33">
        <v>44187.668055555558</v>
      </c>
      <c r="L7172" s="51">
        <f t="shared" si="934"/>
        <v>1.1111111110949423E-2</v>
      </c>
      <c r="M7172" s="31" t="str">
        <f t="shared" si="938"/>
        <v>TRUE</v>
      </c>
      <c r="N7172" s="31" t="s">
        <v>41</v>
      </c>
      <c r="O7172" s="29" t="s">
        <v>3096</v>
      </c>
      <c r="P7172"/>
      <c r="Q7172"/>
      <c r="R7172"/>
      <c r="S7172"/>
      <c r="T7172"/>
      <c r="U7172"/>
      <c r="V7172"/>
      <c r="W7172"/>
    </row>
    <row r="7173" spans="1:23" ht="27" customHeight="1" thickBot="1" x14ac:dyDescent="0.3">
      <c r="A7173" s="195">
        <v>21816</v>
      </c>
      <c r="B7173" s="196">
        <v>7610</v>
      </c>
      <c r="C7173" s="196" t="s">
        <v>2349</v>
      </c>
      <c r="D7173" s="197">
        <v>44187.694444444445</v>
      </c>
      <c r="E7173" s="196" t="s">
        <v>39</v>
      </c>
      <c r="F7173" s="33">
        <v>44187.673611111109</v>
      </c>
      <c r="G7173" s="51">
        <f t="shared" si="936"/>
        <v>2.0833333335758653E-2</v>
      </c>
      <c r="H7173" s="31" t="str">
        <f t="shared" si="937"/>
        <v>TOO LATE</v>
      </c>
      <c r="J7173" s="33">
        <v>44187.714583333334</v>
      </c>
      <c r="K7173" s="33">
        <v>44187.727777777778</v>
      </c>
      <c r="L7173" s="51">
        <f t="shared" si="934"/>
        <v>1.3194444443797693E-2</v>
      </c>
      <c r="M7173" s="31" t="str">
        <f t="shared" si="938"/>
        <v>TRUE</v>
      </c>
      <c r="N7173" s="31" t="s">
        <v>39</v>
      </c>
      <c r="O7173" s="29" t="s">
        <v>1881</v>
      </c>
      <c r="P7173"/>
      <c r="Q7173"/>
      <c r="R7173"/>
      <c r="S7173"/>
      <c r="T7173"/>
      <c r="U7173"/>
      <c r="V7173"/>
      <c r="W7173"/>
    </row>
    <row r="7174" spans="1:23" ht="27" customHeight="1" thickBot="1" x14ac:dyDescent="0.3">
      <c r="A7174" s="192">
        <v>21818</v>
      </c>
      <c r="B7174" s="193">
        <v>7611</v>
      </c>
      <c r="C7174" s="193" t="s">
        <v>2314</v>
      </c>
      <c r="D7174" s="194">
        <v>44188.090277777781</v>
      </c>
      <c r="E7174" s="193" t="s">
        <v>41</v>
      </c>
      <c r="F7174" s="33">
        <v>44187.673611111109</v>
      </c>
      <c r="G7174" s="51">
        <f t="shared" si="936"/>
        <v>0.41666666667151731</v>
      </c>
      <c r="H7174" s="31" t="str">
        <f t="shared" si="937"/>
        <v>ACCEPTABLE</v>
      </c>
      <c r="J7174" s="33">
        <v>44187.993750000001</v>
      </c>
      <c r="K7174" s="33">
        <v>44188.004166666666</v>
      </c>
      <c r="L7174" s="51">
        <f t="shared" si="934"/>
        <v>1.0416666664241347E-2</v>
      </c>
      <c r="M7174" s="31" t="str">
        <f t="shared" si="938"/>
        <v>TRUE</v>
      </c>
      <c r="N7174" s="31" t="s">
        <v>41</v>
      </c>
      <c r="O7174" s="29" t="s">
        <v>3097</v>
      </c>
      <c r="P7174"/>
      <c r="Q7174"/>
      <c r="R7174"/>
      <c r="S7174"/>
      <c r="T7174"/>
      <c r="U7174"/>
      <c r="V7174"/>
      <c r="W7174"/>
    </row>
    <row r="7175" spans="1:23" ht="27" customHeight="1" thickBot="1" x14ac:dyDescent="0.3">
      <c r="A7175" s="192">
        <v>21818</v>
      </c>
      <c r="B7175" s="193">
        <v>7612</v>
      </c>
      <c r="C7175" s="193" t="s">
        <v>2314</v>
      </c>
      <c r="D7175" s="194">
        <v>44188.114583333336</v>
      </c>
      <c r="E7175" s="193" t="s">
        <v>39</v>
      </c>
      <c r="F7175" s="33">
        <v>44187.673611111109</v>
      </c>
      <c r="G7175" s="51">
        <f t="shared" si="936"/>
        <v>0.44097222222626442</v>
      </c>
      <c r="H7175" s="31" t="str">
        <f t="shared" si="937"/>
        <v>ACCEPTABLE</v>
      </c>
      <c r="J7175" s="33">
        <v>44188.01458333333</v>
      </c>
      <c r="K7175" s="33">
        <v>44188.029861111114</v>
      </c>
      <c r="L7175" s="51">
        <f t="shared" si="934"/>
        <v>1.527777778392192E-2</v>
      </c>
      <c r="M7175" s="31" t="str">
        <f t="shared" si="938"/>
        <v>TRUE</v>
      </c>
      <c r="N7175" s="31" t="s">
        <v>39</v>
      </c>
      <c r="O7175" s="29" t="s">
        <v>3098</v>
      </c>
      <c r="P7175"/>
      <c r="Q7175"/>
      <c r="R7175"/>
      <c r="S7175"/>
      <c r="T7175"/>
      <c r="U7175"/>
      <c r="V7175"/>
      <c r="W7175"/>
    </row>
    <row r="7176" spans="1:23" ht="27" customHeight="1" thickBot="1" x14ac:dyDescent="0.3">
      <c r="A7176" s="192">
        <v>21819</v>
      </c>
      <c r="B7176" s="193">
        <v>7613</v>
      </c>
      <c r="C7176" s="193" t="s">
        <v>2314</v>
      </c>
      <c r="D7176" s="194">
        <v>44188.604166666664</v>
      </c>
      <c r="E7176" s="193" t="s">
        <v>41</v>
      </c>
      <c r="F7176" s="33">
        <v>44188.3125</v>
      </c>
      <c r="G7176" s="51">
        <f t="shared" si="936"/>
        <v>0.29166666666424135</v>
      </c>
      <c r="H7176" s="31" t="str">
        <f t="shared" si="937"/>
        <v>ACCEPTABLE</v>
      </c>
      <c r="J7176" s="33">
        <v>44188.607638888891</v>
      </c>
      <c r="K7176" s="33">
        <v>44188.618750000001</v>
      </c>
      <c r="L7176" s="51">
        <f t="shared" si="934"/>
        <v>1.1111111110949423E-2</v>
      </c>
      <c r="M7176" s="31" t="str">
        <f t="shared" si="938"/>
        <v>TRUE</v>
      </c>
      <c r="N7176" s="31" t="s">
        <v>41</v>
      </c>
      <c r="O7176" s="29" t="s">
        <v>3099</v>
      </c>
      <c r="P7176"/>
      <c r="Q7176"/>
      <c r="R7176"/>
      <c r="S7176"/>
      <c r="T7176"/>
      <c r="U7176"/>
      <c r="V7176"/>
      <c r="W7176"/>
    </row>
    <row r="7177" spans="1:23" ht="27" customHeight="1" thickBot="1" x14ac:dyDescent="0.3">
      <c r="A7177" s="192">
        <v>21819</v>
      </c>
      <c r="B7177" s="193">
        <v>7614</v>
      </c>
      <c r="C7177" s="193" t="s">
        <v>2314</v>
      </c>
      <c r="D7177" s="194">
        <v>44188.621527777781</v>
      </c>
      <c r="E7177" s="193" t="s">
        <v>39</v>
      </c>
      <c r="F7177" s="33">
        <v>44188.3125</v>
      </c>
      <c r="G7177" s="51">
        <f t="shared" si="936"/>
        <v>0.30902777778101154</v>
      </c>
      <c r="H7177" s="31" t="str">
        <f t="shared" si="937"/>
        <v>ACCEPTABLE</v>
      </c>
      <c r="J7177" s="33">
        <v>44188.629166666666</v>
      </c>
      <c r="K7177" s="33">
        <v>44188.63958333333</v>
      </c>
      <c r="L7177" s="51">
        <f t="shared" si="934"/>
        <v>1.0416666664241347E-2</v>
      </c>
      <c r="M7177" s="31" t="str">
        <f t="shared" si="938"/>
        <v>TRUE</v>
      </c>
      <c r="N7177" s="31" t="s">
        <v>39</v>
      </c>
      <c r="O7177" s="29" t="s">
        <v>3099</v>
      </c>
      <c r="P7177"/>
      <c r="Q7177"/>
      <c r="R7177"/>
      <c r="S7177"/>
      <c r="T7177"/>
      <c r="U7177"/>
      <c r="V7177"/>
      <c r="W7177"/>
    </row>
    <row r="7178" spans="1:23" ht="27" customHeight="1" thickBot="1" x14ac:dyDescent="0.3">
      <c r="A7178" s="195">
        <v>21820</v>
      </c>
      <c r="B7178" s="196">
        <v>7615</v>
      </c>
      <c r="C7178" s="196" t="s">
        <v>2314</v>
      </c>
      <c r="D7178" s="197">
        <v>44188.673611111109</v>
      </c>
      <c r="E7178" s="196" t="s">
        <v>41</v>
      </c>
      <c r="F7178" s="33">
        <v>44188.3125</v>
      </c>
      <c r="G7178" s="51">
        <f t="shared" si="936"/>
        <v>0.36111111110949423</v>
      </c>
      <c r="H7178" s="31" t="str">
        <f t="shared" si="937"/>
        <v>ACCEPTABLE</v>
      </c>
      <c r="J7178" s="33">
        <v>44188.675694444442</v>
      </c>
      <c r="K7178" s="33">
        <v>44188.686805555553</v>
      </c>
      <c r="L7178" s="51">
        <f t="shared" si="934"/>
        <v>1.1111111110949423E-2</v>
      </c>
      <c r="M7178" s="31" t="str">
        <f t="shared" si="938"/>
        <v>TRUE</v>
      </c>
      <c r="N7178" s="31" t="s">
        <v>41</v>
      </c>
      <c r="O7178" s="29" t="s">
        <v>3100</v>
      </c>
      <c r="P7178"/>
      <c r="Q7178"/>
      <c r="R7178"/>
      <c r="S7178"/>
      <c r="T7178"/>
      <c r="U7178"/>
      <c r="V7178"/>
      <c r="W7178"/>
    </row>
    <row r="7179" spans="1:23" ht="27" customHeight="1" thickBot="1" x14ac:dyDescent="0.3">
      <c r="A7179" s="195">
        <v>21820</v>
      </c>
      <c r="B7179" s="196">
        <v>7616</v>
      </c>
      <c r="C7179" s="196" t="s">
        <v>43</v>
      </c>
      <c r="D7179" s="197">
        <v>44188.708333333336</v>
      </c>
      <c r="E7179" s="196" t="s">
        <v>39</v>
      </c>
      <c r="F7179" s="33">
        <v>44188.3125</v>
      </c>
      <c r="G7179" s="51">
        <f t="shared" si="936"/>
        <v>0.39583333333575865</v>
      </c>
      <c r="H7179" s="31" t="str">
        <f t="shared" si="937"/>
        <v>ACCEPTABLE</v>
      </c>
      <c r="J7179" s="33">
        <v>44188.709027777775</v>
      </c>
      <c r="K7179" s="33">
        <v>44188.718055555553</v>
      </c>
      <c r="L7179" s="51">
        <f t="shared" si="934"/>
        <v>9.0277777781011537E-3</v>
      </c>
      <c r="M7179" s="31" t="str">
        <f t="shared" si="938"/>
        <v>TRUE</v>
      </c>
      <c r="N7179" s="31" t="s">
        <v>39</v>
      </c>
      <c r="O7179" s="29" t="s">
        <v>398</v>
      </c>
      <c r="P7179"/>
      <c r="Q7179"/>
      <c r="R7179"/>
      <c r="S7179"/>
      <c r="T7179"/>
      <c r="U7179"/>
      <c r="V7179"/>
      <c r="W7179"/>
    </row>
    <row r="7180" spans="1:23" ht="27" customHeight="1" thickBot="1" x14ac:dyDescent="0.3">
      <c r="A7180" s="195">
        <v>21817</v>
      </c>
      <c r="B7180" s="196">
        <v>7617</v>
      </c>
      <c r="C7180" s="196" t="s">
        <v>51</v>
      </c>
      <c r="D7180" s="197">
        <v>44189.364583333336</v>
      </c>
      <c r="E7180" s="196" t="s">
        <v>41</v>
      </c>
      <c r="F7180" s="33">
        <v>44189.334722222222</v>
      </c>
      <c r="G7180" s="51">
        <f t="shared" si="936"/>
        <v>2.9861111113859806E-2</v>
      </c>
      <c r="H7180" s="31" t="str">
        <f t="shared" si="937"/>
        <v>TOO LATE</v>
      </c>
      <c r="J7180" s="33">
        <v>44189.357638888891</v>
      </c>
      <c r="K7180" s="33">
        <v>44189.364583333336</v>
      </c>
      <c r="L7180" s="51">
        <f t="shared" si="934"/>
        <v>6.9444444452528842E-3</v>
      </c>
      <c r="M7180" s="31" t="str">
        <f t="shared" si="938"/>
        <v>TRUE</v>
      </c>
      <c r="N7180" s="31" t="s">
        <v>41</v>
      </c>
      <c r="O7180" s="29" t="s">
        <v>821</v>
      </c>
      <c r="P7180"/>
      <c r="Q7180"/>
      <c r="R7180"/>
      <c r="S7180"/>
      <c r="T7180"/>
      <c r="U7180"/>
      <c r="V7180"/>
      <c r="W7180"/>
    </row>
    <row r="7181" spans="1:23" ht="27" customHeight="1" thickBot="1" x14ac:dyDescent="0.3">
      <c r="A7181" s="195">
        <v>21817</v>
      </c>
      <c r="B7181" s="196">
        <v>7618</v>
      </c>
      <c r="C7181" s="196" t="s">
        <v>1997</v>
      </c>
      <c r="D7181" s="197">
        <v>44189.388888888891</v>
      </c>
      <c r="E7181" s="196" t="s">
        <v>39</v>
      </c>
      <c r="F7181" s="33">
        <v>44189.334722222222</v>
      </c>
      <c r="G7181" s="51">
        <f t="shared" si="936"/>
        <v>5.4166666668606922E-2</v>
      </c>
      <c r="H7181" s="31" t="str">
        <f t="shared" si="937"/>
        <v>ACCEPTABLE</v>
      </c>
      <c r="J7181" s="33">
        <v>44189.39166666667</v>
      </c>
      <c r="K7181" s="33">
        <v>44189.401388888888</v>
      </c>
      <c r="L7181" s="51">
        <f t="shared" ref="L7181:L7219" si="939">IF(OR(K7181="",J7181=""), "Incomplete Data", K7181-J7181)</f>
        <v>9.7222222175332718E-3</v>
      </c>
      <c r="M7181" s="31" t="str">
        <f t="shared" si="938"/>
        <v>TRUE</v>
      </c>
      <c r="N7181" s="31" t="s">
        <v>39</v>
      </c>
      <c r="O7181" s="29" t="s">
        <v>2638</v>
      </c>
      <c r="P7181"/>
      <c r="Q7181"/>
      <c r="R7181"/>
      <c r="S7181"/>
      <c r="T7181"/>
      <c r="U7181"/>
      <c r="V7181"/>
      <c r="W7181"/>
    </row>
    <row r="7182" spans="1:23" ht="27" customHeight="1" thickBot="1" x14ac:dyDescent="0.3">
      <c r="A7182" s="192">
        <v>21820</v>
      </c>
      <c r="B7182" s="193">
        <v>7619</v>
      </c>
      <c r="C7182" s="193" t="s">
        <v>43</v>
      </c>
      <c r="D7182" s="194">
        <v>44189.572916666664</v>
      </c>
      <c r="E7182" s="193" t="s">
        <v>41</v>
      </c>
      <c r="F7182" s="33">
        <v>44189.334722222222</v>
      </c>
      <c r="G7182" s="51">
        <f t="shared" si="936"/>
        <v>0.2381944444423425</v>
      </c>
      <c r="H7182" s="31" t="str">
        <f t="shared" si="937"/>
        <v>ACCEPTABLE</v>
      </c>
      <c r="J7182" s="33">
        <v>44189.572916666664</v>
      </c>
      <c r="K7182" s="33">
        <v>44189.581250000003</v>
      </c>
      <c r="L7182" s="51">
        <f t="shared" si="939"/>
        <v>8.3333333386690356E-3</v>
      </c>
      <c r="M7182" s="31" t="str">
        <f t="shared" si="938"/>
        <v>TRUE</v>
      </c>
      <c r="N7182" s="31" t="s">
        <v>41</v>
      </c>
      <c r="O7182" s="29" t="s">
        <v>398</v>
      </c>
      <c r="P7182"/>
      <c r="Q7182"/>
      <c r="R7182"/>
      <c r="S7182"/>
      <c r="T7182"/>
      <c r="U7182"/>
      <c r="V7182"/>
      <c r="W7182"/>
    </row>
    <row r="7183" spans="1:23" ht="27" customHeight="1" thickBot="1" x14ac:dyDescent="0.3">
      <c r="A7183" s="192">
        <v>21820</v>
      </c>
      <c r="B7183" s="193">
        <v>7620</v>
      </c>
      <c r="C7183" s="193" t="s">
        <v>2314</v>
      </c>
      <c r="D7183" s="194">
        <v>44189.597222222219</v>
      </c>
      <c r="E7183" s="193" t="s">
        <v>39</v>
      </c>
      <c r="F7183" s="33">
        <v>44189.334722222222</v>
      </c>
      <c r="G7183" s="51">
        <f t="shared" si="936"/>
        <v>0.26249999999708962</v>
      </c>
      <c r="H7183" s="31" t="str">
        <f t="shared" si="937"/>
        <v>ACCEPTABLE</v>
      </c>
      <c r="J7183" s="33">
        <v>44189.631249999999</v>
      </c>
      <c r="K7183" s="33">
        <v>44189.640972222223</v>
      </c>
      <c r="L7183" s="51">
        <f t="shared" si="939"/>
        <v>9.7222222248092294E-3</v>
      </c>
      <c r="M7183" s="31" t="str">
        <f t="shared" si="938"/>
        <v>TRUE</v>
      </c>
      <c r="N7183" s="31" t="s">
        <v>39</v>
      </c>
      <c r="O7183" s="29" t="s">
        <v>1014</v>
      </c>
      <c r="P7183"/>
      <c r="Q7183"/>
      <c r="R7183"/>
      <c r="S7183"/>
      <c r="T7183"/>
      <c r="U7183"/>
      <c r="V7183"/>
      <c r="W7183"/>
    </row>
    <row r="7184" spans="1:23" ht="27" customHeight="1" thickBot="1" x14ac:dyDescent="0.3">
      <c r="A7184" s="195">
        <v>21821</v>
      </c>
      <c r="B7184" s="196">
        <v>7621</v>
      </c>
      <c r="C7184" s="196" t="s">
        <v>1997</v>
      </c>
      <c r="D7184" s="197">
        <v>44190.340277777781</v>
      </c>
      <c r="E7184" s="196" t="s">
        <v>41</v>
      </c>
      <c r="F7184" s="33">
        <v>44190.258333333331</v>
      </c>
      <c r="G7184" s="51">
        <f t="shared" si="936"/>
        <v>8.1944444449618459E-2</v>
      </c>
      <c r="H7184" s="31" t="str">
        <f t="shared" si="937"/>
        <v>ACCEPTABLE</v>
      </c>
      <c r="J7184" s="33">
        <v>44190.333333333336</v>
      </c>
      <c r="K7184" s="33">
        <v>44190.347222222219</v>
      </c>
      <c r="L7184" s="51">
        <f t="shared" si="939"/>
        <v>1.3888888883229811E-2</v>
      </c>
      <c r="M7184" s="31" t="str">
        <f t="shared" si="938"/>
        <v>TRUE</v>
      </c>
      <c r="N7184" s="31" t="s">
        <v>41</v>
      </c>
      <c r="O7184" s="29" t="s">
        <v>3092</v>
      </c>
      <c r="P7184"/>
      <c r="Q7184"/>
      <c r="R7184"/>
      <c r="S7184"/>
      <c r="T7184"/>
      <c r="U7184"/>
      <c r="V7184"/>
      <c r="W7184"/>
    </row>
    <row r="7185" spans="1:23" ht="27" customHeight="1" thickBot="1" x14ac:dyDescent="0.3">
      <c r="A7185" s="195">
        <v>21821</v>
      </c>
      <c r="B7185" s="196">
        <v>7622</v>
      </c>
      <c r="C7185" s="196" t="s">
        <v>68</v>
      </c>
      <c r="D7185" s="197">
        <v>44190.375</v>
      </c>
      <c r="E7185" s="196" t="s">
        <v>39</v>
      </c>
      <c r="F7185" s="33">
        <v>44190.258333333331</v>
      </c>
      <c r="G7185" s="51">
        <f t="shared" si="936"/>
        <v>0.11666666666860692</v>
      </c>
      <c r="H7185" s="31" t="str">
        <f t="shared" si="937"/>
        <v>ACCEPTABLE</v>
      </c>
      <c r="J7185" s="33">
        <v>44190.369444444441</v>
      </c>
      <c r="K7185" s="33">
        <v>44190.378472222219</v>
      </c>
      <c r="L7185" s="51">
        <f t="shared" si="939"/>
        <v>9.0277777781011537E-3</v>
      </c>
      <c r="M7185" s="31" t="str">
        <f t="shared" si="938"/>
        <v>TRUE</v>
      </c>
      <c r="N7185" s="31" t="s">
        <v>39</v>
      </c>
      <c r="O7185" s="29" t="s">
        <v>763</v>
      </c>
      <c r="P7185"/>
      <c r="Q7185"/>
      <c r="R7185"/>
      <c r="S7185"/>
      <c r="T7185"/>
      <c r="U7185"/>
      <c r="V7185"/>
      <c r="W7185"/>
    </row>
    <row r="7186" spans="1:23" ht="27" customHeight="1" thickBot="1" x14ac:dyDescent="0.3">
      <c r="A7186" s="195">
        <v>21822</v>
      </c>
      <c r="B7186" s="196">
        <v>7623</v>
      </c>
      <c r="C7186" s="196" t="s">
        <v>1997</v>
      </c>
      <c r="D7186" s="197">
        <v>44191.309027777781</v>
      </c>
      <c r="E7186" s="196" t="s">
        <v>41</v>
      </c>
      <c r="F7186" s="33">
        <v>44191.174305555556</v>
      </c>
      <c r="G7186" s="51">
        <f t="shared" si="936"/>
        <v>0.13472222222480923</v>
      </c>
      <c r="H7186" s="31" t="str">
        <f t="shared" si="937"/>
        <v>ACCEPTABLE</v>
      </c>
      <c r="J7186" s="33">
        <v>44191.305555555555</v>
      </c>
      <c r="K7186" s="33">
        <v>44191.316666666666</v>
      </c>
      <c r="L7186" s="51">
        <f t="shared" si="939"/>
        <v>1.1111111110949423E-2</v>
      </c>
      <c r="M7186" s="31" t="str">
        <f t="shared" si="938"/>
        <v>TRUE</v>
      </c>
      <c r="N7186" s="31" t="s">
        <v>41</v>
      </c>
      <c r="O7186" s="29" t="s">
        <v>3101</v>
      </c>
      <c r="P7186"/>
      <c r="Q7186"/>
      <c r="R7186"/>
      <c r="S7186"/>
      <c r="T7186"/>
      <c r="U7186"/>
      <c r="V7186"/>
      <c r="W7186"/>
    </row>
    <row r="7187" spans="1:23" ht="27" customHeight="1" thickBot="1" x14ac:dyDescent="0.3">
      <c r="A7187" s="195">
        <v>21821</v>
      </c>
      <c r="B7187" s="196">
        <v>7624</v>
      </c>
      <c r="C7187" s="196" t="s">
        <v>1997</v>
      </c>
      <c r="D7187" s="197">
        <v>44191.357638888891</v>
      </c>
      <c r="E7187" s="196" t="s">
        <v>39</v>
      </c>
      <c r="F7187" s="33">
        <v>44191.174305555556</v>
      </c>
      <c r="G7187" s="51">
        <f t="shared" si="936"/>
        <v>0.18333333333430346</v>
      </c>
      <c r="H7187" s="31" t="str">
        <f t="shared" si="937"/>
        <v>ACCEPTABLE</v>
      </c>
      <c r="J7187" s="33">
        <v>44191.375</v>
      </c>
      <c r="K7187" s="33">
        <v>44191.384027777778</v>
      </c>
      <c r="L7187" s="51">
        <f t="shared" si="939"/>
        <v>9.0277777781011537E-3</v>
      </c>
      <c r="M7187" s="31" t="str">
        <f t="shared" si="938"/>
        <v>TRUE</v>
      </c>
      <c r="N7187" s="31" t="s">
        <v>39</v>
      </c>
      <c r="O7187" s="29" t="s">
        <v>3102</v>
      </c>
      <c r="P7187"/>
      <c r="Q7187"/>
      <c r="R7187"/>
      <c r="S7187"/>
      <c r="T7187"/>
      <c r="U7187"/>
      <c r="V7187"/>
      <c r="W7187"/>
    </row>
    <row r="7188" spans="1:23" ht="27" customHeight="1" thickBot="1" x14ac:dyDescent="0.3">
      <c r="A7188" s="195">
        <v>21822</v>
      </c>
      <c r="B7188" s="196">
        <v>7625</v>
      </c>
      <c r="C7188" s="196" t="s">
        <v>51</v>
      </c>
      <c r="D7188" s="197">
        <v>44192.277777777781</v>
      </c>
      <c r="E7188" s="196" t="s">
        <v>41</v>
      </c>
      <c r="F7188" s="33">
        <v>44192.232638888891</v>
      </c>
      <c r="G7188" s="51">
        <f t="shared" si="936"/>
        <v>4.5138888890505768E-2</v>
      </c>
      <c r="H7188" s="31" t="str">
        <f t="shared" si="937"/>
        <v>ACCEPTABLE</v>
      </c>
      <c r="J7188" s="33">
        <v>44192.275000000001</v>
      </c>
      <c r="K7188" s="33">
        <v>44192.28402777778</v>
      </c>
      <c r="L7188" s="51">
        <f t="shared" si="939"/>
        <v>9.0277777781011537E-3</v>
      </c>
      <c r="M7188" s="31" t="str">
        <f t="shared" ref="M7188:M7205" si="940">_xlfn.IFS(OR(J7188=0,K7188=0,L7188=""), "Incomplete Data", OR(L7188&gt;$M$5,L7188&lt;-$M$5),"FALSE",  OR(L7188&lt;=$M$5,L7188&gt;-$M$5), "TRUE")</f>
        <v>TRUE</v>
      </c>
      <c r="N7188" s="31" t="s">
        <v>41</v>
      </c>
      <c r="O7188" s="29" t="s">
        <v>3103</v>
      </c>
      <c r="P7188"/>
      <c r="Q7188"/>
      <c r="R7188"/>
      <c r="S7188"/>
      <c r="T7188"/>
      <c r="U7188"/>
      <c r="V7188"/>
      <c r="W7188"/>
    </row>
    <row r="7189" spans="1:23" ht="27" customHeight="1" thickBot="1" x14ac:dyDescent="0.3">
      <c r="A7189" s="195">
        <v>21822</v>
      </c>
      <c r="B7189" s="196">
        <v>7626</v>
      </c>
      <c r="C7189" s="196" t="s">
        <v>1997</v>
      </c>
      <c r="D7189" s="197">
        <v>44192.305555555555</v>
      </c>
      <c r="E7189" s="196" t="s">
        <v>39</v>
      </c>
      <c r="F7189" s="33">
        <v>44192.232638888891</v>
      </c>
      <c r="G7189" s="51">
        <f t="shared" si="936"/>
        <v>7.2916666664241347E-2</v>
      </c>
      <c r="H7189" s="31" t="str">
        <f t="shared" si="937"/>
        <v>ACCEPTABLE</v>
      </c>
      <c r="J7189" s="33">
        <v>44192.304166666669</v>
      </c>
      <c r="K7189" s="33">
        <v>44192.314583333333</v>
      </c>
      <c r="L7189" s="51">
        <f t="shared" si="939"/>
        <v>1.0416666664241347E-2</v>
      </c>
      <c r="M7189" s="31" t="str">
        <f t="shared" si="940"/>
        <v>TRUE</v>
      </c>
      <c r="N7189" s="31" t="s">
        <v>39</v>
      </c>
      <c r="O7189" s="29" t="s">
        <v>3104</v>
      </c>
      <c r="P7189"/>
      <c r="Q7189"/>
      <c r="R7189"/>
      <c r="S7189"/>
      <c r="T7189"/>
      <c r="U7189"/>
      <c r="V7189"/>
      <c r="W7189"/>
    </row>
    <row r="7190" spans="1:23" ht="27" customHeight="1" thickBot="1" x14ac:dyDescent="0.3">
      <c r="A7190" s="195">
        <v>21823</v>
      </c>
      <c r="B7190" s="196">
        <v>7627</v>
      </c>
      <c r="C7190" s="196" t="s">
        <v>2314</v>
      </c>
      <c r="D7190" s="197">
        <v>44192.354166666664</v>
      </c>
      <c r="E7190" s="196" t="s">
        <v>41</v>
      </c>
      <c r="F7190" s="33">
        <v>44192.232638888891</v>
      </c>
      <c r="G7190" s="51">
        <f t="shared" si="936"/>
        <v>0.12152777777373558</v>
      </c>
      <c r="H7190" s="31" t="str">
        <f t="shared" si="937"/>
        <v>ACCEPTABLE</v>
      </c>
      <c r="J7190" s="33">
        <v>44192.345138888886</v>
      </c>
      <c r="K7190" s="33">
        <v>44192.354166666664</v>
      </c>
      <c r="L7190" s="51">
        <f t="shared" si="939"/>
        <v>9.0277777781011537E-3</v>
      </c>
      <c r="M7190" s="31" t="str">
        <f t="shared" si="940"/>
        <v>TRUE</v>
      </c>
      <c r="N7190" s="31" t="s">
        <v>41</v>
      </c>
      <c r="O7190" s="29" t="s">
        <v>827</v>
      </c>
      <c r="P7190"/>
      <c r="Q7190"/>
      <c r="R7190"/>
      <c r="S7190"/>
      <c r="T7190"/>
      <c r="U7190"/>
      <c r="V7190"/>
      <c r="W7190"/>
    </row>
    <row r="7191" spans="1:23" ht="27" customHeight="1" thickBot="1" x14ac:dyDescent="0.3">
      <c r="A7191" s="195">
        <v>21823</v>
      </c>
      <c r="B7191" s="196">
        <v>7628</v>
      </c>
      <c r="C7191" s="196" t="s">
        <v>43</v>
      </c>
      <c r="D7191" s="197">
        <v>44192.388888888891</v>
      </c>
      <c r="E7191" s="196" t="s">
        <v>39</v>
      </c>
      <c r="F7191" s="33">
        <v>44192.232638888891</v>
      </c>
      <c r="G7191" s="51">
        <f t="shared" si="936"/>
        <v>0.15625</v>
      </c>
      <c r="H7191" s="31" t="str">
        <f t="shared" si="937"/>
        <v>ACCEPTABLE</v>
      </c>
      <c r="J7191" s="33">
        <v>44192.393055555556</v>
      </c>
      <c r="K7191" s="33">
        <v>44192.402083333334</v>
      </c>
      <c r="L7191" s="51">
        <f t="shared" si="939"/>
        <v>9.0277777781011537E-3</v>
      </c>
      <c r="M7191" s="31" t="str">
        <f t="shared" si="940"/>
        <v>TRUE</v>
      </c>
      <c r="N7191" s="31" t="s">
        <v>39</v>
      </c>
      <c r="O7191" s="29" t="s">
        <v>398</v>
      </c>
      <c r="P7191"/>
      <c r="Q7191"/>
      <c r="R7191"/>
      <c r="S7191"/>
      <c r="T7191"/>
      <c r="U7191"/>
      <c r="V7191"/>
      <c r="W7191"/>
    </row>
    <row r="7192" spans="1:23" ht="27" customHeight="1" thickBot="1" x14ac:dyDescent="0.3">
      <c r="A7192" s="192">
        <v>21823</v>
      </c>
      <c r="B7192" s="193">
        <v>7629</v>
      </c>
      <c r="C7192" s="193" t="s">
        <v>43</v>
      </c>
      <c r="D7192" s="194">
        <v>44192.871527777781</v>
      </c>
      <c r="E7192" s="193" t="s">
        <v>41</v>
      </c>
      <c r="F7192" s="33">
        <v>44192.788194444445</v>
      </c>
      <c r="G7192" s="51">
        <f t="shared" si="936"/>
        <v>8.3333333335758653E-2</v>
      </c>
      <c r="H7192" s="31" t="str">
        <f t="shared" si="937"/>
        <v>ACCEPTABLE</v>
      </c>
      <c r="J7192" s="33">
        <v>44192.871527777781</v>
      </c>
      <c r="K7192" s="33">
        <v>44192.880555555559</v>
      </c>
      <c r="L7192" s="51">
        <f t="shared" si="939"/>
        <v>9.0277777781011537E-3</v>
      </c>
      <c r="M7192" s="31" t="str">
        <f t="shared" si="940"/>
        <v>TRUE</v>
      </c>
      <c r="N7192" s="31" t="s">
        <v>41</v>
      </c>
      <c r="O7192" s="29" t="s">
        <v>54</v>
      </c>
      <c r="P7192"/>
      <c r="Q7192"/>
      <c r="R7192"/>
      <c r="S7192"/>
      <c r="T7192"/>
      <c r="U7192"/>
      <c r="V7192"/>
      <c r="W7192"/>
    </row>
    <row r="7193" spans="1:23" ht="27" customHeight="1" thickBot="1" x14ac:dyDescent="0.3">
      <c r="A7193" s="192">
        <v>21823</v>
      </c>
      <c r="B7193" s="193">
        <v>7630</v>
      </c>
      <c r="C7193" s="193" t="s">
        <v>2314</v>
      </c>
      <c r="D7193" s="194">
        <v>44192.899305555555</v>
      </c>
      <c r="E7193" s="193" t="s">
        <v>39</v>
      </c>
      <c r="F7193" s="33">
        <v>44192.788194444445</v>
      </c>
      <c r="G7193" s="51">
        <f t="shared" si="936"/>
        <v>0.11111111110949423</v>
      </c>
      <c r="H7193" s="31" t="str">
        <f t="shared" si="937"/>
        <v>ACCEPTABLE</v>
      </c>
      <c r="J7193" s="33">
        <v>44192.910416666666</v>
      </c>
      <c r="K7193" s="33">
        <v>44192.919444444444</v>
      </c>
      <c r="L7193" s="51">
        <f t="shared" si="939"/>
        <v>9.0277777781011537E-3</v>
      </c>
      <c r="M7193" s="31" t="str">
        <f t="shared" si="940"/>
        <v>TRUE</v>
      </c>
      <c r="N7193" s="31" t="s">
        <v>39</v>
      </c>
      <c r="O7193" s="29" t="s">
        <v>199</v>
      </c>
      <c r="P7193"/>
      <c r="Q7193"/>
      <c r="R7193"/>
      <c r="S7193"/>
      <c r="T7193"/>
      <c r="U7193"/>
      <c r="V7193"/>
      <c r="W7193"/>
    </row>
    <row r="7194" spans="1:23" ht="27" customHeight="1" thickBot="1" x14ac:dyDescent="0.3">
      <c r="A7194" s="195">
        <v>21824</v>
      </c>
      <c r="B7194" s="196">
        <v>7631</v>
      </c>
      <c r="C7194" s="196" t="s">
        <v>2314</v>
      </c>
      <c r="D7194" s="197">
        <v>44193.6875</v>
      </c>
      <c r="E7194" s="196" t="s">
        <v>41</v>
      </c>
      <c r="F7194" s="33">
        <v>44193.636805555558</v>
      </c>
      <c r="G7194" s="51">
        <f t="shared" si="936"/>
        <v>5.0694444442342501E-2</v>
      </c>
      <c r="H7194" s="31" t="str">
        <f t="shared" si="937"/>
        <v>ACCEPTABLE</v>
      </c>
      <c r="J7194" s="33">
        <v>44193.661805555559</v>
      </c>
      <c r="K7194" s="33">
        <v>44193.669444444444</v>
      </c>
      <c r="L7194" s="51">
        <f t="shared" si="939"/>
        <v>7.6388888846850023E-3</v>
      </c>
      <c r="M7194" s="31" t="str">
        <f t="shared" si="940"/>
        <v>TRUE</v>
      </c>
      <c r="N7194" s="31" t="s">
        <v>41</v>
      </c>
      <c r="O7194" s="29" t="s">
        <v>3105</v>
      </c>
      <c r="P7194"/>
      <c r="Q7194"/>
      <c r="R7194"/>
      <c r="S7194"/>
      <c r="T7194"/>
      <c r="U7194"/>
      <c r="V7194"/>
      <c r="W7194"/>
    </row>
    <row r="7195" spans="1:23" ht="27" customHeight="1" thickBot="1" x14ac:dyDescent="0.3">
      <c r="A7195" s="195">
        <v>21826</v>
      </c>
      <c r="B7195" s="196">
        <v>7639</v>
      </c>
      <c r="C7195" s="196" t="s">
        <v>68</v>
      </c>
      <c r="D7195" s="197">
        <v>44198.277777777781</v>
      </c>
      <c r="E7195" s="196" t="s">
        <v>41</v>
      </c>
      <c r="F7195" s="33">
        <v>44198.231249999997</v>
      </c>
      <c r="G7195" s="51">
        <f t="shared" si="936"/>
        <v>4.652777778392192E-2</v>
      </c>
      <c r="H7195" s="31" t="str">
        <f t="shared" si="937"/>
        <v>ACCEPTABLE</v>
      </c>
      <c r="J7195" s="33">
        <v>44198.276388888888</v>
      </c>
      <c r="K7195" s="33">
        <v>44198.285416666666</v>
      </c>
      <c r="L7195" s="51">
        <f t="shared" si="939"/>
        <v>9.0277777781011537E-3</v>
      </c>
      <c r="M7195" s="31" t="str">
        <f t="shared" si="940"/>
        <v>TRUE</v>
      </c>
      <c r="N7195" s="31" t="s">
        <v>41</v>
      </c>
      <c r="O7195" s="29" t="s">
        <v>446</v>
      </c>
      <c r="P7195"/>
      <c r="Q7195"/>
      <c r="R7195"/>
      <c r="S7195"/>
      <c r="T7195"/>
      <c r="U7195"/>
      <c r="V7195"/>
      <c r="W7195"/>
    </row>
    <row r="7196" spans="1:23" ht="27" customHeight="1" thickBot="1" x14ac:dyDescent="0.3">
      <c r="A7196" s="195">
        <v>21826</v>
      </c>
      <c r="B7196" s="196">
        <v>7640</v>
      </c>
      <c r="C7196" s="196" t="s">
        <v>1997</v>
      </c>
      <c r="D7196" s="197">
        <v>44198.305555555555</v>
      </c>
      <c r="E7196" s="196" t="s">
        <v>39</v>
      </c>
      <c r="F7196" s="33">
        <v>44198.231249999997</v>
      </c>
      <c r="G7196" s="51">
        <f t="shared" si="936"/>
        <v>7.4305555557657499E-2</v>
      </c>
      <c r="H7196" s="31" t="str">
        <f t="shared" si="937"/>
        <v>ACCEPTABLE</v>
      </c>
      <c r="J7196" s="33">
        <v>44198.308333333334</v>
      </c>
      <c r="K7196" s="33">
        <v>44198.318749999999</v>
      </c>
      <c r="L7196" s="51">
        <f t="shared" si="939"/>
        <v>1.0416666664241347E-2</v>
      </c>
      <c r="M7196" s="31" t="str">
        <f t="shared" si="940"/>
        <v>TRUE</v>
      </c>
      <c r="N7196" s="31" t="s">
        <v>39</v>
      </c>
      <c r="O7196" s="29" t="s">
        <v>1839</v>
      </c>
      <c r="P7196"/>
      <c r="Q7196"/>
      <c r="R7196"/>
      <c r="S7196"/>
      <c r="T7196"/>
      <c r="U7196"/>
      <c r="V7196"/>
      <c r="W7196"/>
    </row>
    <row r="7197" spans="1:23" ht="27" customHeight="1" thickBot="1" x14ac:dyDescent="0.3">
      <c r="A7197" s="195">
        <v>21827</v>
      </c>
      <c r="B7197" s="196">
        <v>7641</v>
      </c>
      <c r="C7197" s="196" t="s">
        <v>68</v>
      </c>
      <c r="D7197" s="197">
        <v>44198.347222222219</v>
      </c>
      <c r="E7197" s="196" t="s">
        <v>41</v>
      </c>
      <c r="F7197" s="33">
        <v>44198.231249999997</v>
      </c>
      <c r="G7197" s="51">
        <f t="shared" si="936"/>
        <v>0.11597222222189885</v>
      </c>
      <c r="H7197" s="31" t="str">
        <f t="shared" si="937"/>
        <v>ACCEPTABLE</v>
      </c>
      <c r="J7197" s="33">
        <v>44198.334027777775</v>
      </c>
      <c r="K7197" s="33">
        <v>44198.343055555553</v>
      </c>
      <c r="L7197" s="51">
        <f t="shared" si="939"/>
        <v>9.0277777781011537E-3</v>
      </c>
      <c r="M7197" s="31" t="str">
        <f t="shared" si="940"/>
        <v>TRUE</v>
      </c>
      <c r="N7197" s="31" t="s">
        <v>41</v>
      </c>
      <c r="O7197" s="29" t="s">
        <v>422</v>
      </c>
      <c r="P7197"/>
      <c r="Q7197"/>
      <c r="R7197"/>
      <c r="S7197"/>
      <c r="T7197"/>
      <c r="U7197"/>
      <c r="V7197"/>
      <c r="W7197"/>
    </row>
    <row r="7198" spans="1:23" ht="27" customHeight="1" thickBot="1" x14ac:dyDescent="0.3">
      <c r="A7198" s="195">
        <v>21827</v>
      </c>
      <c r="B7198" s="196">
        <v>7642</v>
      </c>
      <c r="C7198" s="196" t="s">
        <v>1997</v>
      </c>
      <c r="D7198" s="197">
        <v>44198.375</v>
      </c>
      <c r="E7198" s="196" t="s">
        <v>39</v>
      </c>
      <c r="F7198" s="33">
        <v>44198.231249999997</v>
      </c>
      <c r="G7198" s="51">
        <f t="shared" si="936"/>
        <v>0.14375000000291038</v>
      </c>
      <c r="H7198" s="31" t="str">
        <f t="shared" si="937"/>
        <v>ACCEPTABLE</v>
      </c>
      <c r="J7198" s="33">
        <v>44198.374305555553</v>
      </c>
      <c r="K7198" s="33">
        <v>44198.383333333331</v>
      </c>
      <c r="L7198" s="51">
        <f t="shared" si="939"/>
        <v>9.0277777781011537E-3</v>
      </c>
      <c r="M7198" s="31" t="str">
        <f t="shared" si="940"/>
        <v>TRUE</v>
      </c>
      <c r="N7198" s="31" t="s">
        <v>39</v>
      </c>
      <c r="O7198" s="29" t="s">
        <v>649</v>
      </c>
      <c r="P7198"/>
      <c r="Q7198"/>
      <c r="R7198"/>
      <c r="S7198"/>
      <c r="T7198"/>
      <c r="U7198"/>
      <c r="V7198"/>
      <c r="W7198"/>
    </row>
    <row r="7199" spans="1:23" ht="27" customHeight="1" thickBot="1" x14ac:dyDescent="0.3">
      <c r="A7199" s="192">
        <v>21828</v>
      </c>
      <c r="B7199" s="193">
        <v>7645</v>
      </c>
      <c r="C7199" s="193" t="s">
        <v>53</v>
      </c>
      <c r="D7199" s="194">
        <v>44198.986111111109</v>
      </c>
      <c r="E7199" s="193" t="s">
        <v>41</v>
      </c>
      <c r="F7199" s="33">
        <v>44198.759027777778</v>
      </c>
      <c r="G7199" s="51">
        <f t="shared" ref="G7199:G7219" si="941">IF(D7199="","",D7199-F7199)</f>
        <v>0.22708333333139308</v>
      </c>
      <c r="H7199" s="31" t="str">
        <f t="shared" ref="H7199:H7219" si="942">IF(D7199-F7199&lt;0,"TOO LATE",IF(G7199="","",IF(OR(DAY(D7199-F7199)&gt;1,AND(HOUR(D7199-F7199)&gt;HOUR("0:59"),(SIGN(D7199-F7199)=1))),"ACCEPTABLE","TOO LATE")))</f>
        <v>ACCEPTABLE</v>
      </c>
      <c r="J7199" s="33">
        <v>44198.981249999997</v>
      </c>
      <c r="K7199" s="33">
        <v>44198.990277777775</v>
      </c>
      <c r="L7199" s="51">
        <f t="shared" si="939"/>
        <v>9.0277777781011537E-3</v>
      </c>
      <c r="M7199" s="31" t="str">
        <f t="shared" si="940"/>
        <v>TRUE</v>
      </c>
      <c r="N7199" s="31" t="s">
        <v>41</v>
      </c>
      <c r="O7199" s="29" t="s">
        <v>181</v>
      </c>
      <c r="P7199"/>
      <c r="Q7199"/>
      <c r="R7199"/>
      <c r="S7199"/>
      <c r="T7199"/>
      <c r="U7199"/>
      <c r="V7199"/>
      <c r="W7199"/>
    </row>
    <row r="7200" spans="1:23" ht="27" customHeight="1" thickBot="1" x14ac:dyDescent="0.3">
      <c r="A7200" s="192">
        <v>21828</v>
      </c>
      <c r="B7200" s="193">
        <v>7646</v>
      </c>
      <c r="C7200" s="193" t="s">
        <v>53</v>
      </c>
      <c r="D7200" s="194">
        <v>44199.034722222219</v>
      </c>
      <c r="E7200" s="193" t="s">
        <v>39</v>
      </c>
      <c r="F7200" s="33">
        <v>44198.759027777778</v>
      </c>
      <c r="G7200" s="51">
        <f t="shared" si="941"/>
        <v>0.27569444444088731</v>
      </c>
      <c r="H7200" s="31" t="str">
        <f t="shared" si="942"/>
        <v>ACCEPTABLE</v>
      </c>
      <c r="J7200" s="33">
        <v>44199.035416666666</v>
      </c>
      <c r="K7200" s="33">
        <v>44199.044444444444</v>
      </c>
      <c r="L7200" s="51">
        <f t="shared" si="939"/>
        <v>9.0277777781011537E-3</v>
      </c>
      <c r="M7200" s="31" t="str">
        <f t="shared" si="940"/>
        <v>TRUE</v>
      </c>
      <c r="N7200" s="31" t="s">
        <v>39</v>
      </c>
      <c r="O7200" s="29" t="s">
        <v>96</v>
      </c>
      <c r="P7200"/>
      <c r="Q7200"/>
      <c r="R7200"/>
      <c r="S7200"/>
      <c r="T7200"/>
      <c r="U7200"/>
      <c r="V7200"/>
      <c r="W7200"/>
    </row>
    <row r="7201" spans="1:23" ht="27" customHeight="1" thickBot="1" x14ac:dyDescent="0.3">
      <c r="A7201" s="195">
        <v>21828</v>
      </c>
      <c r="B7201" s="196">
        <v>7648</v>
      </c>
      <c r="C7201" s="196" t="s">
        <v>68</v>
      </c>
      <c r="D7201" s="197">
        <v>44199.381944444445</v>
      </c>
      <c r="E7201" s="196" t="s">
        <v>41</v>
      </c>
      <c r="F7201" s="33">
        <v>44199.290277777778</v>
      </c>
      <c r="G7201" s="51">
        <f t="shared" si="941"/>
        <v>9.1666666667151731E-2</v>
      </c>
      <c r="H7201" s="31" t="str">
        <f t="shared" si="942"/>
        <v>ACCEPTABLE</v>
      </c>
      <c r="J7201" s="33">
        <v>44199.377083333333</v>
      </c>
      <c r="K7201" s="33">
        <v>44199.386111111111</v>
      </c>
      <c r="L7201" s="51">
        <f t="shared" si="939"/>
        <v>9.0277777781011537E-3</v>
      </c>
      <c r="M7201" s="31" t="str">
        <f t="shared" si="940"/>
        <v>TRUE</v>
      </c>
      <c r="N7201" s="31" t="s">
        <v>41</v>
      </c>
      <c r="O7201" s="29" t="s">
        <v>2947</v>
      </c>
      <c r="P7201"/>
      <c r="Q7201"/>
      <c r="R7201"/>
      <c r="S7201"/>
      <c r="T7201"/>
      <c r="U7201"/>
      <c r="V7201"/>
      <c r="W7201"/>
    </row>
    <row r="7202" spans="1:23" ht="27" customHeight="1" thickBot="1" x14ac:dyDescent="0.3">
      <c r="A7202" s="192">
        <v>21828</v>
      </c>
      <c r="B7202" s="193">
        <v>7649</v>
      </c>
      <c r="C7202" s="193" t="s">
        <v>1997</v>
      </c>
      <c r="D7202" s="194">
        <v>44199.409722222219</v>
      </c>
      <c r="E7202" s="193" t="s">
        <v>39</v>
      </c>
      <c r="F7202" s="33">
        <v>44199.290277777778</v>
      </c>
      <c r="G7202" s="51">
        <f t="shared" si="941"/>
        <v>0.11944444444088731</v>
      </c>
      <c r="H7202" s="31" t="str">
        <f t="shared" si="942"/>
        <v>ACCEPTABLE</v>
      </c>
      <c r="J7202" s="33">
        <v>44199.408333333333</v>
      </c>
      <c r="K7202" s="33">
        <v>44199.421527777777</v>
      </c>
      <c r="L7202" s="51">
        <f t="shared" si="939"/>
        <v>1.3194444443797693E-2</v>
      </c>
      <c r="M7202" s="31" t="str">
        <f t="shared" si="940"/>
        <v>TRUE</v>
      </c>
      <c r="N7202" s="31" t="s">
        <v>39</v>
      </c>
      <c r="O7202" s="29" t="s">
        <v>3106</v>
      </c>
      <c r="P7202"/>
      <c r="Q7202"/>
      <c r="R7202"/>
      <c r="S7202"/>
      <c r="T7202"/>
      <c r="U7202"/>
      <c r="V7202"/>
      <c r="W7202"/>
    </row>
    <row r="7203" spans="1:23" ht="27" customHeight="1" thickBot="1" x14ac:dyDescent="0.3">
      <c r="A7203" s="192">
        <v>21829</v>
      </c>
      <c r="B7203" s="193">
        <v>7650</v>
      </c>
      <c r="C7203" s="193" t="s">
        <v>2314</v>
      </c>
      <c r="D7203" s="194">
        <v>44199.454861111109</v>
      </c>
      <c r="E7203" s="193" t="s">
        <v>41</v>
      </c>
      <c r="F7203" s="33">
        <v>44199.425000000003</v>
      </c>
      <c r="G7203" s="51">
        <f t="shared" si="941"/>
        <v>2.9861111106583849E-2</v>
      </c>
      <c r="H7203" s="31" t="str">
        <f t="shared" si="942"/>
        <v>TOO LATE</v>
      </c>
      <c r="J7203" s="33">
        <v>44199.443749999999</v>
      </c>
      <c r="K7203" s="33">
        <v>44199.453472222223</v>
      </c>
      <c r="L7203" s="51">
        <f t="shared" si="939"/>
        <v>9.7222222248092294E-3</v>
      </c>
      <c r="M7203" s="31" t="str">
        <f t="shared" si="940"/>
        <v>TRUE</v>
      </c>
      <c r="N7203" s="31" t="s">
        <v>41</v>
      </c>
      <c r="O7203" s="29" t="s">
        <v>3107</v>
      </c>
      <c r="P7203"/>
      <c r="Q7203"/>
      <c r="R7203"/>
      <c r="S7203"/>
      <c r="T7203"/>
      <c r="U7203"/>
      <c r="V7203"/>
      <c r="W7203"/>
    </row>
    <row r="7204" spans="1:23" ht="27" customHeight="1" thickBot="1" x14ac:dyDescent="0.3">
      <c r="A7204" s="192">
        <v>21829</v>
      </c>
      <c r="B7204" s="193">
        <v>7651</v>
      </c>
      <c r="C7204" s="193" t="s">
        <v>43</v>
      </c>
      <c r="D7204" s="194">
        <v>44199.489583333336</v>
      </c>
      <c r="E7204" s="193" t="s">
        <v>39</v>
      </c>
      <c r="F7204" s="33">
        <v>44199.425000000003</v>
      </c>
      <c r="G7204" s="51">
        <f t="shared" si="941"/>
        <v>6.4583333332848269E-2</v>
      </c>
      <c r="H7204" s="31" t="str">
        <f t="shared" si="942"/>
        <v>ACCEPTABLE</v>
      </c>
      <c r="J7204" s="33">
        <v>44199.490277777775</v>
      </c>
      <c r="K7204" s="33">
        <v>44199.5</v>
      </c>
      <c r="L7204" s="51">
        <f t="shared" si="939"/>
        <v>9.7222222248092294E-3</v>
      </c>
      <c r="M7204" s="31" t="str">
        <f t="shared" si="940"/>
        <v>TRUE</v>
      </c>
      <c r="N7204" s="31" t="s">
        <v>39</v>
      </c>
      <c r="O7204" s="29" t="s">
        <v>2113</v>
      </c>
      <c r="P7204"/>
      <c r="Q7204"/>
      <c r="R7204"/>
      <c r="S7204"/>
      <c r="T7204"/>
      <c r="U7204"/>
      <c r="V7204"/>
      <c r="W7204"/>
    </row>
    <row r="7205" spans="1:23" ht="27" customHeight="1" thickBot="1" x14ac:dyDescent="0.3">
      <c r="A7205" s="192">
        <v>21829</v>
      </c>
      <c r="B7205" s="193">
        <v>7654</v>
      </c>
      <c r="C7205" s="193" t="s">
        <v>43</v>
      </c>
      <c r="D7205" s="194">
        <v>44199.881944444445</v>
      </c>
      <c r="E7205" s="193" t="s">
        <v>41</v>
      </c>
      <c r="F7205" s="33">
        <v>44199.815972222219</v>
      </c>
      <c r="G7205" s="51">
        <f t="shared" si="941"/>
        <v>6.5972222226264421E-2</v>
      </c>
      <c r="H7205" s="31" t="str">
        <f t="shared" si="942"/>
        <v>ACCEPTABLE</v>
      </c>
      <c r="J7205" s="33">
        <v>44199.883333333331</v>
      </c>
      <c r="K7205" s="33">
        <v>44199.892361111109</v>
      </c>
      <c r="L7205" s="51">
        <f t="shared" si="939"/>
        <v>9.0277777781011537E-3</v>
      </c>
      <c r="M7205" s="31" t="str">
        <f t="shared" si="940"/>
        <v>TRUE</v>
      </c>
      <c r="N7205" s="31" t="s">
        <v>41</v>
      </c>
      <c r="O7205" s="29" t="s">
        <v>54</v>
      </c>
      <c r="P7205"/>
      <c r="Q7205"/>
      <c r="R7205"/>
      <c r="S7205"/>
      <c r="T7205"/>
      <c r="U7205"/>
      <c r="V7205"/>
      <c r="W7205"/>
    </row>
    <row r="7206" spans="1:23" ht="27" customHeight="1" thickBot="1" x14ac:dyDescent="0.3">
      <c r="A7206" s="192">
        <v>21829</v>
      </c>
      <c r="B7206" s="193">
        <v>7655</v>
      </c>
      <c r="C7206" s="193" t="s">
        <v>2314</v>
      </c>
      <c r="D7206" s="194">
        <v>44199.909722222219</v>
      </c>
      <c r="E7206" s="193" t="s">
        <v>39</v>
      </c>
      <c r="F7206" s="33">
        <v>44199.815972222219</v>
      </c>
      <c r="G7206" s="51">
        <f t="shared" si="941"/>
        <v>9.375E-2</v>
      </c>
      <c r="H7206" s="31" t="str">
        <f t="shared" si="942"/>
        <v>ACCEPTABLE</v>
      </c>
      <c r="J7206" s="33">
        <v>44199.905555555553</v>
      </c>
      <c r="K7206" s="33">
        <v>44199.917361111111</v>
      </c>
      <c r="L7206" s="51">
        <f t="shared" si="939"/>
        <v>1.1805555557657499E-2</v>
      </c>
      <c r="M7206" s="31" t="str">
        <f t="shared" ref="M7206:M7219" si="943">_xlfn.IFS(OR(J7206=0,K7206=0,L7206=""), "Incomplete Data", OR(L7206&gt;$M$5,L7206&lt;-$M$5),"FALSE",  OR(L7206&lt;=$M$5,L7206&gt;-$M$5), "TRUE")</f>
        <v>TRUE</v>
      </c>
      <c r="N7206" s="31" t="s">
        <v>39</v>
      </c>
      <c r="O7206" s="29" t="s">
        <v>3108</v>
      </c>
      <c r="P7206"/>
      <c r="Q7206"/>
      <c r="R7206"/>
      <c r="S7206"/>
      <c r="T7206"/>
      <c r="U7206"/>
      <c r="V7206"/>
      <c r="W7206"/>
    </row>
    <row r="7207" spans="1:23" ht="27" customHeight="1" thickBot="1" x14ac:dyDescent="0.3">
      <c r="A7207" s="192">
        <v>21831</v>
      </c>
      <c r="B7207" s="193">
        <v>7656</v>
      </c>
      <c r="C7207" s="193" t="s">
        <v>2314</v>
      </c>
      <c r="D7207" s="194">
        <v>44199.965277777781</v>
      </c>
      <c r="E7207" s="193" t="s">
        <v>41</v>
      </c>
      <c r="F7207" s="33">
        <v>44199.815972222219</v>
      </c>
      <c r="G7207" s="51">
        <f t="shared" si="941"/>
        <v>0.14930555556202307</v>
      </c>
      <c r="H7207" s="31" t="str">
        <f t="shared" si="942"/>
        <v>ACCEPTABLE</v>
      </c>
      <c r="J7207" s="33">
        <v>44199.941666666666</v>
      </c>
      <c r="K7207" s="33">
        <v>44199.951388888891</v>
      </c>
      <c r="L7207" s="51">
        <f t="shared" si="939"/>
        <v>9.7222222248092294E-3</v>
      </c>
      <c r="M7207" s="31" t="str">
        <f t="shared" si="943"/>
        <v>TRUE</v>
      </c>
      <c r="N7207" s="31" t="s">
        <v>41</v>
      </c>
      <c r="O7207" s="29" t="s">
        <v>3109</v>
      </c>
      <c r="P7207"/>
      <c r="Q7207"/>
      <c r="R7207"/>
      <c r="S7207"/>
      <c r="T7207"/>
      <c r="U7207"/>
      <c r="V7207"/>
      <c r="W7207"/>
    </row>
    <row r="7208" spans="1:23" ht="27" customHeight="1" thickBot="1" x14ac:dyDescent="0.3">
      <c r="A7208" s="192">
        <v>21831</v>
      </c>
      <c r="B7208" s="193">
        <v>7657</v>
      </c>
      <c r="C7208" s="193" t="s">
        <v>43</v>
      </c>
      <c r="D7208" s="194">
        <v>44199.996527777781</v>
      </c>
      <c r="E7208" s="193" t="s">
        <v>39</v>
      </c>
      <c r="F7208" s="33">
        <v>44199.815972222219</v>
      </c>
      <c r="G7208" s="51">
        <f t="shared" si="941"/>
        <v>0.18055555556202307</v>
      </c>
      <c r="H7208" s="31" t="str">
        <f t="shared" si="942"/>
        <v>ACCEPTABLE</v>
      </c>
      <c r="J7208" s="33">
        <v>44199.98541666667</v>
      </c>
      <c r="K7208" s="33">
        <v>44199.994444444441</v>
      </c>
      <c r="L7208" s="51">
        <f t="shared" si="939"/>
        <v>9.0277777708251961E-3</v>
      </c>
      <c r="M7208" s="31" t="str">
        <f t="shared" si="943"/>
        <v>TRUE</v>
      </c>
      <c r="N7208" s="31" t="s">
        <v>39</v>
      </c>
      <c r="O7208" s="29" t="s">
        <v>54</v>
      </c>
      <c r="P7208"/>
      <c r="Q7208"/>
      <c r="R7208"/>
      <c r="S7208"/>
      <c r="T7208"/>
      <c r="U7208"/>
      <c r="V7208"/>
      <c r="W7208"/>
    </row>
    <row r="7209" spans="1:23" ht="27" customHeight="1" thickBot="1" x14ac:dyDescent="0.3">
      <c r="A7209" s="192">
        <v>21832</v>
      </c>
      <c r="B7209" s="193">
        <v>7658</v>
      </c>
      <c r="C7209" s="193" t="s">
        <v>2314</v>
      </c>
      <c r="D7209" s="194">
        <v>44200.090277777781</v>
      </c>
      <c r="E7209" s="193" t="s">
        <v>41</v>
      </c>
      <c r="F7209" s="33">
        <v>44199.815972222219</v>
      </c>
      <c r="G7209" s="51">
        <f t="shared" si="941"/>
        <v>0.27430555556202307</v>
      </c>
      <c r="H7209" s="31" t="str">
        <f t="shared" si="942"/>
        <v>ACCEPTABLE</v>
      </c>
      <c r="J7209" s="33">
        <v>44200.076388888891</v>
      </c>
      <c r="K7209" s="33">
        <v>44200.086111111108</v>
      </c>
      <c r="L7209" s="51">
        <f t="shared" si="939"/>
        <v>9.7222222175332718E-3</v>
      </c>
      <c r="M7209" s="31" t="str">
        <f t="shared" si="943"/>
        <v>TRUE</v>
      </c>
      <c r="N7209" s="31" t="s">
        <v>41</v>
      </c>
      <c r="O7209" s="29" t="s">
        <v>2884</v>
      </c>
      <c r="P7209"/>
      <c r="Q7209"/>
      <c r="R7209"/>
      <c r="S7209"/>
      <c r="T7209"/>
      <c r="U7209"/>
      <c r="V7209"/>
      <c r="W7209"/>
    </row>
    <row r="7210" spans="1:23" ht="27" customHeight="1" thickBot="1" x14ac:dyDescent="0.3">
      <c r="A7210" s="192">
        <v>21832</v>
      </c>
      <c r="B7210" s="193">
        <v>7659</v>
      </c>
      <c r="C7210" s="193" t="s">
        <v>2314</v>
      </c>
      <c r="D7210" s="194">
        <v>44200.114583333336</v>
      </c>
      <c r="E7210" s="193" t="s">
        <v>39</v>
      </c>
      <c r="F7210" s="33">
        <v>44199.815972222219</v>
      </c>
      <c r="G7210" s="51">
        <f t="shared" si="941"/>
        <v>0.29861111111677019</v>
      </c>
      <c r="H7210" s="31" t="str">
        <f t="shared" si="942"/>
        <v>ACCEPTABLE</v>
      </c>
      <c r="J7210" s="33">
        <v>44200.104166666664</v>
      </c>
      <c r="K7210" s="33">
        <v>44200.115277777775</v>
      </c>
      <c r="L7210" s="51">
        <f t="shared" si="939"/>
        <v>1.1111111110949423E-2</v>
      </c>
      <c r="M7210" s="31" t="str">
        <f t="shared" si="943"/>
        <v>TRUE</v>
      </c>
      <c r="N7210" s="31" t="s">
        <v>39</v>
      </c>
      <c r="O7210" s="29" t="s">
        <v>2884</v>
      </c>
      <c r="P7210"/>
      <c r="Q7210"/>
      <c r="R7210"/>
      <c r="S7210"/>
      <c r="T7210"/>
      <c r="U7210"/>
      <c r="V7210"/>
      <c r="W7210"/>
    </row>
    <row r="7211" spans="1:23" ht="27" customHeight="1" thickBot="1" x14ac:dyDescent="0.3">
      <c r="A7211" s="195">
        <v>21833</v>
      </c>
      <c r="B7211" s="196">
        <v>7660</v>
      </c>
      <c r="C7211" s="196" t="s">
        <v>2314</v>
      </c>
      <c r="D7211" s="197">
        <v>44200.291666666664</v>
      </c>
      <c r="E7211" s="196" t="s">
        <v>41</v>
      </c>
      <c r="F7211" s="33">
        <v>44200.26458333333</v>
      </c>
      <c r="G7211" s="51">
        <f t="shared" si="941"/>
        <v>2.7083333334303461E-2</v>
      </c>
      <c r="H7211" s="31" t="str">
        <f t="shared" si="942"/>
        <v>TOO LATE</v>
      </c>
      <c r="J7211" s="33">
        <v>44200.297222222223</v>
      </c>
      <c r="K7211" s="33">
        <v>44200.304166666669</v>
      </c>
      <c r="L7211" s="51">
        <f t="shared" si="939"/>
        <v>6.9444444452528842E-3</v>
      </c>
      <c r="M7211" s="31" t="str">
        <f t="shared" si="943"/>
        <v>TRUE</v>
      </c>
      <c r="N7211" s="31" t="s">
        <v>41</v>
      </c>
      <c r="O7211" s="29" t="s">
        <v>3110</v>
      </c>
      <c r="P7211"/>
      <c r="Q7211"/>
      <c r="R7211"/>
      <c r="S7211"/>
      <c r="T7211"/>
      <c r="U7211"/>
      <c r="V7211"/>
      <c r="W7211"/>
    </row>
    <row r="7212" spans="1:23" ht="27" customHeight="1" thickBot="1" x14ac:dyDescent="0.3">
      <c r="A7212" s="195">
        <v>21831</v>
      </c>
      <c r="B7212" s="196">
        <v>7661</v>
      </c>
      <c r="C7212" s="196" t="s">
        <v>2314</v>
      </c>
      <c r="D7212" s="197">
        <v>44200.347222222219</v>
      </c>
      <c r="E7212" s="196" t="s">
        <v>39</v>
      </c>
      <c r="F7212" s="33">
        <v>44200.26458333333</v>
      </c>
      <c r="G7212" s="51">
        <f t="shared" si="941"/>
        <v>8.2638888889050577E-2</v>
      </c>
      <c r="H7212" s="31" t="str">
        <f t="shared" si="942"/>
        <v>ACCEPTABLE</v>
      </c>
      <c r="J7212" s="33">
        <v>44200.351388888892</v>
      </c>
      <c r="K7212" s="33">
        <v>44200.363194444442</v>
      </c>
      <c r="L7212" s="51">
        <f t="shared" si="939"/>
        <v>1.1805555550381541E-2</v>
      </c>
      <c r="M7212" s="31" t="str">
        <f t="shared" si="943"/>
        <v>TRUE</v>
      </c>
      <c r="N7212" s="31" t="s">
        <v>39</v>
      </c>
      <c r="O7212" s="29" t="s">
        <v>1560</v>
      </c>
      <c r="P7212"/>
      <c r="Q7212"/>
      <c r="R7212"/>
      <c r="S7212"/>
      <c r="T7212"/>
      <c r="U7212"/>
      <c r="V7212"/>
      <c r="W7212"/>
    </row>
    <row r="7213" spans="1:23" ht="27" customHeight="1" thickBot="1" x14ac:dyDescent="0.3">
      <c r="A7213" s="192">
        <v>21833</v>
      </c>
      <c r="B7213" s="193">
        <v>7662</v>
      </c>
      <c r="C7213" s="193" t="s">
        <v>43</v>
      </c>
      <c r="D7213" s="194">
        <v>44200.944444444445</v>
      </c>
      <c r="E7213" s="193" t="s">
        <v>41</v>
      </c>
      <c r="F7213" s="33">
        <v>44200.800000000003</v>
      </c>
      <c r="G7213" s="51">
        <f t="shared" si="941"/>
        <v>0.1444444444423425</v>
      </c>
      <c r="H7213" s="31" t="str">
        <f t="shared" si="942"/>
        <v>ACCEPTABLE</v>
      </c>
      <c r="J7213" s="33">
        <v>44200.9375</v>
      </c>
      <c r="K7213" s="33">
        <v>44200.946527777778</v>
      </c>
      <c r="L7213" s="51">
        <f t="shared" si="939"/>
        <v>9.0277777781011537E-3</v>
      </c>
      <c r="M7213" s="31" t="str">
        <f t="shared" si="943"/>
        <v>TRUE</v>
      </c>
      <c r="N7213" s="31" t="s">
        <v>41</v>
      </c>
      <c r="O7213" s="29" t="s">
        <v>44</v>
      </c>
      <c r="P7213"/>
      <c r="Q7213"/>
      <c r="R7213"/>
      <c r="S7213"/>
      <c r="T7213"/>
      <c r="U7213"/>
      <c r="V7213"/>
      <c r="W7213"/>
    </row>
    <row r="7214" spans="1:23" ht="27" customHeight="1" thickBot="1" x14ac:dyDescent="0.3">
      <c r="A7214" s="192">
        <v>21833</v>
      </c>
      <c r="B7214" s="193">
        <v>7663</v>
      </c>
      <c r="C7214" s="193" t="s">
        <v>2314</v>
      </c>
      <c r="D7214" s="194">
        <v>44200.972222222219</v>
      </c>
      <c r="E7214" s="193" t="s">
        <v>39</v>
      </c>
      <c r="F7214" s="33">
        <v>44200.800000000003</v>
      </c>
      <c r="G7214" s="51">
        <f t="shared" si="941"/>
        <v>0.17222222221607808</v>
      </c>
      <c r="H7214" s="31" t="str">
        <f t="shared" si="942"/>
        <v>ACCEPTABLE</v>
      </c>
      <c r="J7214" s="33">
        <v>44200.96875</v>
      </c>
      <c r="K7214" s="33">
        <v>44200.978472222225</v>
      </c>
      <c r="L7214" s="51">
        <f t="shared" si="939"/>
        <v>9.7222222248092294E-3</v>
      </c>
      <c r="M7214" s="31" t="str">
        <f t="shared" si="943"/>
        <v>TRUE</v>
      </c>
      <c r="N7214" s="31" t="s">
        <v>39</v>
      </c>
      <c r="O7214" s="29" t="s">
        <v>3111</v>
      </c>
      <c r="P7214"/>
      <c r="Q7214"/>
      <c r="R7214"/>
      <c r="S7214"/>
      <c r="T7214"/>
      <c r="U7214"/>
      <c r="V7214"/>
      <c r="W7214"/>
    </row>
    <row r="7215" spans="1:23" ht="27" customHeight="1" thickBot="1" x14ac:dyDescent="0.3">
      <c r="A7215" s="192">
        <v>21834</v>
      </c>
      <c r="B7215" s="193">
        <v>7664</v>
      </c>
      <c r="C7215" s="193" t="s">
        <v>1997</v>
      </c>
      <c r="D7215" s="194">
        <v>44202.559027777781</v>
      </c>
      <c r="E7215" s="193" t="s">
        <v>41</v>
      </c>
      <c r="F7215" s="33">
        <v>44202.32708333333</v>
      </c>
      <c r="G7215" s="51">
        <f t="shared" si="941"/>
        <v>0.23194444445107365</v>
      </c>
      <c r="H7215" s="31" t="str">
        <f t="shared" si="942"/>
        <v>ACCEPTABLE</v>
      </c>
      <c r="J7215" s="33">
        <v>44202.527083333334</v>
      </c>
      <c r="K7215" s="33">
        <v>44202.539583333331</v>
      </c>
      <c r="L7215" s="51">
        <f t="shared" si="939"/>
        <v>1.2499999997089617E-2</v>
      </c>
      <c r="M7215" s="31" t="str">
        <f t="shared" si="943"/>
        <v>TRUE</v>
      </c>
      <c r="N7215" s="31" t="s">
        <v>41</v>
      </c>
      <c r="O7215" s="29" t="s">
        <v>3112</v>
      </c>
      <c r="P7215"/>
      <c r="Q7215"/>
      <c r="R7215"/>
      <c r="S7215"/>
      <c r="T7215"/>
      <c r="U7215"/>
      <c r="V7215"/>
      <c r="W7215"/>
    </row>
    <row r="7216" spans="1:23" ht="27" customHeight="1" thickBot="1" x14ac:dyDescent="0.3">
      <c r="A7216" s="192">
        <v>21835</v>
      </c>
      <c r="B7216" s="193">
        <v>7665</v>
      </c>
      <c r="C7216" s="193" t="s">
        <v>2819</v>
      </c>
      <c r="D7216" s="194">
        <v>44202.586805555555</v>
      </c>
      <c r="E7216" s="193" t="s">
        <v>2341</v>
      </c>
      <c r="F7216" s="33">
        <v>44202.32708333333</v>
      </c>
      <c r="G7216" s="51">
        <f t="shared" si="941"/>
        <v>0.25972222222480923</v>
      </c>
      <c r="H7216" s="31" t="str">
        <f t="shared" si="942"/>
        <v>ACCEPTABLE</v>
      </c>
      <c r="J7216" s="33">
        <v>44202.569444444445</v>
      </c>
      <c r="K7216" s="33">
        <v>44202.577777777777</v>
      </c>
      <c r="L7216" s="51">
        <f t="shared" si="939"/>
        <v>8.333333331393078E-3</v>
      </c>
      <c r="M7216" s="31" t="str">
        <f t="shared" si="943"/>
        <v>TRUE</v>
      </c>
      <c r="N7216" s="31" t="s">
        <v>39</v>
      </c>
      <c r="O7216" s="29" t="s">
        <v>3113</v>
      </c>
      <c r="P7216"/>
      <c r="Q7216"/>
      <c r="R7216"/>
      <c r="S7216"/>
      <c r="T7216"/>
      <c r="U7216"/>
      <c r="V7216"/>
      <c r="W7216"/>
    </row>
    <row r="7217" spans="1:23" ht="27" customHeight="1" thickBot="1" x14ac:dyDescent="0.3">
      <c r="A7217" s="192">
        <v>21835</v>
      </c>
      <c r="B7217" s="193">
        <v>7666</v>
      </c>
      <c r="C7217" s="193" t="s">
        <v>2314</v>
      </c>
      <c r="D7217" s="194">
        <v>44202.604166666664</v>
      </c>
      <c r="E7217" s="193" t="s">
        <v>39</v>
      </c>
      <c r="F7217" s="33">
        <v>44202.32708333333</v>
      </c>
      <c r="G7217" s="51">
        <f t="shared" si="941"/>
        <v>0.27708333333430346</v>
      </c>
      <c r="H7217" s="31" t="str">
        <f t="shared" si="942"/>
        <v>ACCEPTABLE</v>
      </c>
      <c r="J7217" s="33">
        <v>44202.614583333336</v>
      </c>
      <c r="K7217" s="33">
        <v>44202.625</v>
      </c>
      <c r="L7217" s="51">
        <f t="shared" si="939"/>
        <v>1.0416666664241347E-2</v>
      </c>
      <c r="M7217" s="31" t="str">
        <f t="shared" si="943"/>
        <v>TRUE</v>
      </c>
      <c r="N7217" s="31" t="s">
        <v>39</v>
      </c>
      <c r="O7217" s="29" t="s">
        <v>3114</v>
      </c>
      <c r="P7217"/>
      <c r="Q7217"/>
      <c r="R7217"/>
      <c r="S7217"/>
      <c r="T7217"/>
      <c r="U7217"/>
      <c r="V7217"/>
      <c r="W7217"/>
    </row>
    <row r="7218" spans="1:23" ht="27" customHeight="1" thickBot="1" x14ac:dyDescent="0.3">
      <c r="A7218" s="192">
        <v>21834</v>
      </c>
      <c r="B7218" s="193">
        <v>7667</v>
      </c>
      <c r="C7218" s="193" t="s">
        <v>64</v>
      </c>
      <c r="D7218" s="194">
        <v>44203.236111111109</v>
      </c>
      <c r="E7218" s="193" t="s">
        <v>41</v>
      </c>
      <c r="F7218" s="33">
        <v>44202.910416666666</v>
      </c>
      <c r="G7218" s="51">
        <f t="shared" si="941"/>
        <v>0.32569444444379769</v>
      </c>
      <c r="H7218" s="31" t="str">
        <f t="shared" si="942"/>
        <v>ACCEPTABLE</v>
      </c>
      <c r="J7218" s="33">
        <v>44203.305555555555</v>
      </c>
      <c r="K7218" s="33">
        <v>44203.310416666667</v>
      </c>
      <c r="L7218" s="51">
        <f t="shared" si="939"/>
        <v>4.8611111124046147E-3</v>
      </c>
      <c r="M7218" s="31" t="str">
        <f t="shared" si="943"/>
        <v>TRUE</v>
      </c>
      <c r="N7218" s="31" t="s">
        <v>41</v>
      </c>
      <c r="O7218" s="29" t="s">
        <v>633</v>
      </c>
      <c r="P7218"/>
      <c r="Q7218"/>
      <c r="R7218"/>
      <c r="S7218"/>
      <c r="T7218"/>
      <c r="U7218"/>
      <c r="V7218"/>
      <c r="W7218"/>
    </row>
    <row r="7219" spans="1:23" ht="27" customHeight="1" thickBot="1" x14ac:dyDescent="0.3">
      <c r="A7219" s="195">
        <v>21834</v>
      </c>
      <c r="B7219" s="196">
        <v>7668</v>
      </c>
      <c r="C7219" s="196" t="s">
        <v>64</v>
      </c>
      <c r="D7219" s="197">
        <v>44203.28125</v>
      </c>
      <c r="E7219" s="196" t="s">
        <v>39</v>
      </c>
      <c r="F7219" s="33">
        <v>44202.910416666666</v>
      </c>
      <c r="G7219" s="51">
        <f t="shared" si="941"/>
        <v>0.37083333333430346</v>
      </c>
      <c r="H7219" s="31" t="str">
        <f t="shared" si="942"/>
        <v>ACCEPTABLE</v>
      </c>
      <c r="J7219" s="33">
        <v>44203.390277777777</v>
      </c>
      <c r="K7219" s="33">
        <v>44203.397222222222</v>
      </c>
      <c r="L7219" s="51">
        <f t="shared" si="939"/>
        <v>6.9444444452528842E-3</v>
      </c>
      <c r="M7219" s="31" t="str">
        <f t="shared" si="943"/>
        <v>TRUE</v>
      </c>
      <c r="N7219" s="31" t="s">
        <v>39</v>
      </c>
      <c r="O7219" s="29" t="s">
        <v>633</v>
      </c>
      <c r="P7219"/>
      <c r="Q7219"/>
      <c r="R7219"/>
      <c r="S7219"/>
      <c r="T7219"/>
      <c r="U7219"/>
      <c r="V7219"/>
      <c r="W7219"/>
    </row>
    <row r="7220" spans="1:23" ht="27" customHeight="1" thickBot="1" x14ac:dyDescent="0.3">
      <c r="A7220" s="198">
        <v>21834</v>
      </c>
      <c r="B7220" s="67">
        <v>7671</v>
      </c>
      <c r="C7220" s="67" t="s">
        <v>68</v>
      </c>
      <c r="D7220" s="68">
        <v>44205.277777777781</v>
      </c>
      <c r="E7220" s="67" t="s">
        <v>41</v>
      </c>
      <c r="F7220" s="33">
        <v>44204.788194444445</v>
      </c>
      <c r="G7220" s="51">
        <f t="shared" ref="G7220:G7283" si="944">IF(D7220="","",D7220-F7220)</f>
        <v>0.48958333333575865</v>
      </c>
      <c r="H7220" s="31" t="str">
        <f t="shared" ref="H7220:H7283" si="945">IF(D7220-F7220&lt;0,"TOO LATE",IF(G7220="","",IF(OR(DAY(D7220-F7220)&gt;1,AND(HOUR(D7220-F7220)&gt;HOUR("0:59"),(SIGN(D7220-F7220)=1))),"ACCEPTABLE","TOO LATE")))</f>
        <v>ACCEPTABLE</v>
      </c>
      <c r="J7220" s="33">
        <v>44205.279166666667</v>
      </c>
      <c r="K7220" s="33">
        <v>44205.288194444445</v>
      </c>
      <c r="L7220" s="51">
        <f t="shared" ref="L7220:L7272" si="946">IF(OR(K7220="",J7220=""), "Incomplete Data", K7220-J7220)</f>
        <v>9.0277777781011537E-3</v>
      </c>
      <c r="M7220" s="31" t="str">
        <f t="shared" ref="M7220:M7272" si="947">_xlfn.IFS(OR(J7220=0,K7220=0,L7220=""), "Incomplete Data", OR(L7220&gt;$M$5,L7220&lt;-$M$5),"FALSE",  OR(L7220&lt;=$M$5,L7220&gt;-$M$5), "TRUE")</f>
        <v>TRUE</v>
      </c>
      <c r="N7220" s="31" t="s">
        <v>41</v>
      </c>
      <c r="O7220" s="29" t="s">
        <v>422</v>
      </c>
      <c r="P7220"/>
      <c r="Q7220"/>
      <c r="R7220"/>
      <c r="S7220"/>
      <c r="T7220"/>
      <c r="U7220"/>
      <c r="V7220"/>
      <c r="W7220"/>
    </row>
    <row r="7221" spans="1:23" ht="27" customHeight="1" thickBot="1" x14ac:dyDescent="0.3">
      <c r="A7221" s="198">
        <v>21834</v>
      </c>
      <c r="B7221" s="67">
        <v>7672</v>
      </c>
      <c r="C7221" s="67" t="s">
        <v>1997</v>
      </c>
      <c r="D7221" s="68">
        <v>44205.302083333336</v>
      </c>
      <c r="E7221" s="67" t="s">
        <v>39</v>
      </c>
      <c r="F7221" s="33">
        <v>44205.291666666664</v>
      </c>
      <c r="G7221" s="51">
        <f t="shared" si="944"/>
        <v>1.0416666671517305E-2</v>
      </c>
      <c r="H7221" s="31" t="str">
        <f t="shared" si="945"/>
        <v>TOO LATE</v>
      </c>
      <c r="J7221" s="33">
        <v>44205.304166666669</v>
      </c>
      <c r="K7221" s="33">
        <v>44205.315972222219</v>
      </c>
      <c r="L7221" s="51">
        <f t="shared" si="946"/>
        <v>1.1805555550381541E-2</v>
      </c>
      <c r="M7221" s="31" t="str">
        <f t="shared" si="947"/>
        <v>TRUE</v>
      </c>
      <c r="N7221" s="31" t="s">
        <v>39</v>
      </c>
      <c r="O7221" s="29" t="s">
        <v>3211</v>
      </c>
      <c r="P7221"/>
      <c r="Q7221"/>
      <c r="R7221"/>
      <c r="S7221"/>
      <c r="T7221"/>
      <c r="U7221"/>
      <c r="V7221"/>
      <c r="W7221"/>
    </row>
    <row r="7222" spans="1:23" ht="27" customHeight="1" thickBot="1" x14ac:dyDescent="0.3">
      <c r="A7222" s="198">
        <v>21836</v>
      </c>
      <c r="B7222" s="67">
        <v>7673</v>
      </c>
      <c r="C7222" s="67" t="s">
        <v>1997</v>
      </c>
      <c r="D7222" s="68">
        <v>44205.361111111109</v>
      </c>
      <c r="E7222" s="67" t="s">
        <v>41</v>
      </c>
      <c r="F7222" s="33">
        <v>44205.291666666664</v>
      </c>
      <c r="G7222" s="51">
        <f t="shared" si="944"/>
        <v>6.9444444445252884E-2</v>
      </c>
      <c r="H7222" s="31" t="str">
        <f t="shared" si="945"/>
        <v>ACCEPTABLE</v>
      </c>
      <c r="J7222" s="33">
        <v>44205.353472222225</v>
      </c>
      <c r="K7222" s="33">
        <v>44205.361111111109</v>
      </c>
      <c r="L7222" s="51">
        <f t="shared" si="946"/>
        <v>7.6388888846850023E-3</v>
      </c>
      <c r="M7222" s="31" t="str">
        <f t="shared" si="947"/>
        <v>TRUE</v>
      </c>
      <c r="N7222" s="31" t="s">
        <v>41</v>
      </c>
      <c r="O7222" s="29" t="s">
        <v>3212</v>
      </c>
      <c r="P7222"/>
      <c r="Q7222"/>
      <c r="R7222"/>
      <c r="S7222"/>
      <c r="T7222"/>
      <c r="U7222"/>
      <c r="V7222"/>
      <c r="W7222"/>
    </row>
    <row r="7223" spans="1:23" ht="27" customHeight="1" thickBot="1" x14ac:dyDescent="0.3">
      <c r="A7223" s="198">
        <v>21836</v>
      </c>
      <c r="B7223" s="67">
        <v>7674</v>
      </c>
      <c r="C7223" s="67" t="s">
        <v>68</v>
      </c>
      <c r="D7223" s="68">
        <v>44205.395833333336</v>
      </c>
      <c r="E7223" s="67" t="s">
        <v>39</v>
      </c>
      <c r="F7223" s="33">
        <v>44205.291666666664</v>
      </c>
      <c r="G7223" s="51">
        <f t="shared" si="944"/>
        <v>0.10416666667151731</v>
      </c>
      <c r="H7223" s="31" t="str">
        <f t="shared" si="945"/>
        <v>ACCEPTABLE</v>
      </c>
      <c r="J7223" s="33">
        <v>44205.386805555558</v>
      </c>
      <c r="K7223" s="33">
        <v>44205.395833333336</v>
      </c>
      <c r="L7223" s="51">
        <f t="shared" si="946"/>
        <v>9.0277777781011537E-3</v>
      </c>
      <c r="M7223" s="31" t="str">
        <f t="shared" si="947"/>
        <v>TRUE</v>
      </c>
      <c r="N7223" s="31" t="s">
        <v>39</v>
      </c>
      <c r="O7223" s="29" t="s">
        <v>633</v>
      </c>
      <c r="P7223"/>
      <c r="Q7223"/>
      <c r="R7223"/>
      <c r="S7223"/>
      <c r="T7223"/>
      <c r="U7223"/>
      <c r="V7223"/>
      <c r="W7223"/>
    </row>
    <row r="7224" spans="1:23" ht="27" customHeight="1" thickBot="1" x14ac:dyDescent="0.3">
      <c r="A7224" s="198">
        <v>21837</v>
      </c>
      <c r="B7224" s="67">
        <v>7675</v>
      </c>
      <c r="C7224" s="67" t="s">
        <v>2314</v>
      </c>
      <c r="D7224" s="68">
        <v>44205.753472222219</v>
      </c>
      <c r="E7224" s="67" t="s">
        <v>41</v>
      </c>
      <c r="F7224" s="33">
        <v>44205.715277777781</v>
      </c>
      <c r="G7224" s="51">
        <f t="shared" si="944"/>
        <v>3.8194444437976927E-2</v>
      </c>
      <c r="H7224" s="31" t="str">
        <f t="shared" si="945"/>
        <v>TOO LATE</v>
      </c>
      <c r="J7224" s="33">
        <v>44205.755555555559</v>
      </c>
      <c r="K7224" s="33">
        <v>44205.76666666667</v>
      </c>
      <c r="L7224" s="51">
        <f t="shared" si="946"/>
        <v>1.1111111110949423E-2</v>
      </c>
      <c r="M7224" s="31" t="str">
        <f t="shared" si="947"/>
        <v>TRUE</v>
      </c>
      <c r="N7224" s="31" t="s">
        <v>41</v>
      </c>
      <c r="O7224" s="29" t="s">
        <v>3008</v>
      </c>
      <c r="P7224"/>
      <c r="Q7224"/>
      <c r="R7224"/>
      <c r="S7224"/>
      <c r="T7224"/>
      <c r="U7224"/>
      <c r="V7224"/>
      <c r="W7224"/>
    </row>
    <row r="7225" spans="1:23" ht="27" customHeight="1" thickBot="1" x14ac:dyDescent="0.3">
      <c r="A7225" s="199">
        <v>21837</v>
      </c>
      <c r="B7225" s="200">
        <v>7676</v>
      </c>
      <c r="C7225" s="200" t="s">
        <v>43</v>
      </c>
      <c r="D7225" s="201">
        <v>44205.774305555555</v>
      </c>
      <c r="E7225" s="200" t="s">
        <v>39</v>
      </c>
      <c r="F7225" s="33">
        <v>44205.715277777781</v>
      </c>
      <c r="G7225" s="51">
        <f t="shared" si="944"/>
        <v>5.9027777773735579E-2</v>
      </c>
      <c r="H7225" s="31" t="str">
        <f t="shared" si="945"/>
        <v>ACCEPTABLE</v>
      </c>
      <c r="J7225" s="33">
        <v>44205.804166666669</v>
      </c>
      <c r="K7225" s="33">
        <v>44205.811111111114</v>
      </c>
      <c r="L7225" s="51">
        <f t="shared" si="946"/>
        <v>6.9444444452528842E-3</v>
      </c>
      <c r="M7225" s="31" t="str">
        <f t="shared" si="947"/>
        <v>TRUE</v>
      </c>
      <c r="N7225" s="31" t="s">
        <v>39</v>
      </c>
      <c r="O7225" s="29" t="s">
        <v>3213</v>
      </c>
      <c r="P7225"/>
      <c r="Q7225"/>
      <c r="R7225"/>
      <c r="S7225"/>
      <c r="T7225"/>
      <c r="U7225"/>
      <c r="V7225"/>
      <c r="W7225"/>
    </row>
    <row r="7226" spans="1:23" ht="27" customHeight="1" thickBot="1" x14ac:dyDescent="0.3">
      <c r="A7226" s="199">
        <v>21838</v>
      </c>
      <c r="B7226" s="200">
        <v>7677</v>
      </c>
      <c r="C7226" s="200" t="s">
        <v>2314</v>
      </c>
      <c r="D7226" s="201">
        <v>44206.4375</v>
      </c>
      <c r="E7226" s="200" t="s">
        <v>41</v>
      </c>
      <c r="F7226" s="33">
        <v>44206.324305555558</v>
      </c>
      <c r="G7226" s="51">
        <f t="shared" si="944"/>
        <v>0.1131944444423425</v>
      </c>
      <c r="H7226" s="31" t="str">
        <f t="shared" si="945"/>
        <v>ACCEPTABLE</v>
      </c>
      <c r="J7226" s="33">
        <v>44206.402777777781</v>
      </c>
      <c r="K7226" s="33">
        <v>44206.413194444445</v>
      </c>
      <c r="L7226" s="51">
        <f t="shared" si="946"/>
        <v>1.0416666664241347E-2</v>
      </c>
      <c r="M7226" s="31" t="str">
        <f t="shared" si="947"/>
        <v>TRUE</v>
      </c>
      <c r="N7226" s="31" t="s">
        <v>41</v>
      </c>
      <c r="O7226" s="29" t="s">
        <v>2813</v>
      </c>
      <c r="P7226"/>
      <c r="Q7226"/>
      <c r="R7226"/>
      <c r="S7226"/>
      <c r="T7226"/>
      <c r="U7226"/>
      <c r="V7226"/>
      <c r="W7226"/>
    </row>
    <row r="7227" spans="1:23" ht="27" customHeight="1" thickBot="1" x14ac:dyDescent="0.3">
      <c r="A7227" s="199">
        <v>21838</v>
      </c>
      <c r="B7227" s="200">
        <v>7678</v>
      </c>
      <c r="C7227" s="200" t="s">
        <v>2314</v>
      </c>
      <c r="D7227" s="201">
        <v>44206.475694444445</v>
      </c>
      <c r="E7227" s="200" t="s">
        <v>39</v>
      </c>
      <c r="F7227" s="33">
        <v>44206.324305555558</v>
      </c>
      <c r="G7227" s="51">
        <f t="shared" si="944"/>
        <v>0.15138888888759539</v>
      </c>
      <c r="H7227" s="31" t="str">
        <f t="shared" si="945"/>
        <v>ACCEPTABLE</v>
      </c>
      <c r="J7227" s="33">
        <v>44206.432638888888</v>
      </c>
      <c r="K7227" s="33">
        <v>44206.444444444445</v>
      </c>
      <c r="L7227" s="51">
        <f t="shared" si="946"/>
        <v>1.1805555557657499E-2</v>
      </c>
      <c r="M7227" s="31" t="str">
        <f t="shared" si="947"/>
        <v>TRUE</v>
      </c>
      <c r="N7227" s="31" t="s">
        <v>39</v>
      </c>
      <c r="O7227" s="29" t="s">
        <v>2813</v>
      </c>
      <c r="P7227"/>
      <c r="Q7227"/>
      <c r="R7227"/>
      <c r="S7227"/>
      <c r="T7227"/>
      <c r="U7227"/>
      <c r="V7227"/>
      <c r="W7227"/>
    </row>
    <row r="7228" spans="1:23" ht="27" customHeight="1" thickBot="1" x14ac:dyDescent="0.3">
      <c r="A7228" s="199">
        <v>21837</v>
      </c>
      <c r="B7228" s="200">
        <v>7679</v>
      </c>
      <c r="C7228" s="200" t="s">
        <v>43</v>
      </c>
      <c r="D7228" s="201">
        <v>44206.506944444445</v>
      </c>
      <c r="E7228" s="200" t="s">
        <v>41</v>
      </c>
      <c r="F7228" s="33">
        <v>44206.324305555558</v>
      </c>
      <c r="G7228" s="51">
        <f t="shared" si="944"/>
        <v>0.18263888888759539</v>
      </c>
      <c r="H7228" s="31" t="str">
        <f t="shared" si="945"/>
        <v>ACCEPTABLE</v>
      </c>
      <c r="J7228" s="33">
        <v>44206.477777777778</v>
      </c>
      <c r="K7228" s="33">
        <v>44206.486805555556</v>
      </c>
      <c r="L7228" s="51">
        <f t="shared" si="946"/>
        <v>9.0277777781011537E-3</v>
      </c>
      <c r="M7228" s="31" t="str">
        <f t="shared" si="947"/>
        <v>TRUE</v>
      </c>
      <c r="N7228" s="31" t="s">
        <v>41</v>
      </c>
      <c r="O7228" s="29" t="s">
        <v>398</v>
      </c>
      <c r="P7228"/>
      <c r="Q7228"/>
      <c r="R7228"/>
      <c r="S7228"/>
      <c r="T7228"/>
      <c r="U7228"/>
      <c r="V7228"/>
      <c r="W7228"/>
    </row>
    <row r="7229" spans="1:23" ht="27" customHeight="1" thickBot="1" x14ac:dyDescent="0.3">
      <c r="A7229" s="199">
        <v>21837</v>
      </c>
      <c r="B7229" s="200">
        <v>7680</v>
      </c>
      <c r="C7229" s="200" t="s">
        <v>2314</v>
      </c>
      <c r="D7229" s="201">
        <v>44206.524305555555</v>
      </c>
      <c r="E7229" s="200" t="s">
        <v>39</v>
      </c>
      <c r="F7229" s="33">
        <v>44206.324305555558</v>
      </c>
      <c r="G7229" s="51">
        <f t="shared" si="944"/>
        <v>0.19999999999708962</v>
      </c>
      <c r="H7229" s="31" t="str">
        <f t="shared" si="945"/>
        <v>ACCEPTABLE</v>
      </c>
      <c r="J7229" s="33">
        <v>44206.509722222225</v>
      </c>
      <c r="K7229" s="33">
        <v>44206.525000000001</v>
      </c>
      <c r="L7229" s="51">
        <f t="shared" si="946"/>
        <v>1.5277777776645962E-2</v>
      </c>
      <c r="M7229" s="31" t="str">
        <f t="shared" si="947"/>
        <v>TRUE</v>
      </c>
      <c r="N7229" s="31" t="s">
        <v>39</v>
      </c>
      <c r="O7229" s="29" t="s">
        <v>3214</v>
      </c>
      <c r="P7229"/>
      <c r="Q7229"/>
      <c r="R7229"/>
      <c r="S7229"/>
      <c r="T7229"/>
      <c r="U7229"/>
      <c r="V7229"/>
      <c r="W7229"/>
    </row>
    <row r="7230" spans="1:23" ht="27" customHeight="1" thickBot="1" x14ac:dyDescent="0.3">
      <c r="A7230" s="198">
        <v>21836</v>
      </c>
      <c r="B7230" s="67">
        <v>7681</v>
      </c>
      <c r="C7230" s="67" t="s">
        <v>51</v>
      </c>
      <c r="D7230" s="68">
        <v>44207.361111111109</v>
      </c>
      <c r="E7230" s="67" t="s">
        <v>41</v>
      </c>
      <c r="F7230" s="33">
        <v>44207.318749999999</v>
      </c>
      <c r="G7230" s="51">
        <f t="shared" si="944"/>
        <v>4.2361111110949423E-2</v>
      </c>
      <c r="H7230" s="31" t="str">
        <f t="shared" si="945"/>
        <v>ACCEPTABLE</v>
      </c>
      <c r="J7230" s="33">
        <v>44207.379166666666</v>
      </c>
      <c r="K7230" s="33">
        <v>44207.387499999997</v>
      </c>
      <c r="L7230" s="51">
        <f t="shared" si="946"/>
        <v>8.333333331393078E-3</v>
      </c>
      <c r="M7230" s="31" t="str">
        <f t="shared" si="947"/>
        <v>TRUE</v>
      </c>
      <c r="N7230" s="31" t="s">
        <v>41</v>
      </c>
      <c r="O7230" s="29" t="s">
        <v>3215</v>
      </c>
      <c r="P7230"/>
      <c r="Q7230"/>
      <c r="R7230"/>
      <c r="S7230"/>
      <c r="T7230"/>
      <c r="U7230"/>
      <c r="V7230"/>
      <c r="W7230"/>
    </row>
    <row r="7231" spans="1:23" ht="27" customHeight="1" thickBot="1" x14ac:dyDescent="0.3">
      <c r="A7231" s="198">
        <v>21836</v>
      </c>
      <c r="B7231" s="67">
        <v>7682</v>
      </c>
      <c r="C7231" s="67" t="s">
        <v>1997</v>
      </c>
      <c r="D7231" s="68">
        <v>44207.385416666664</v>
      </c>
      <c r="E7231" s="67" t="s">
        <v>39</v>
      </c>
      <c r="F7231" s="33">
        <v>44207.318749999999</v>
      </c>
      <c r="G7231" s="51">
        <f t="shared" si="944"/>
        <v>6.6666666665696539E-2</v>
      </c>
      <c r="H7231" s="31" t="str">
        <f t="shared" si="945"/>
        <v>ACCEPTABLE</v>
      </c>
      <c r="J7231" s="33">
        <v>44207.40625</v>
      </c>
      <c r="K7231" s="33">
        <v>44207.418055555558</v>
      </c>
      <c r="L7231" s="51">
        <f t="shared" si="946"/>
        <v>1.1805555557657499E-2</v>
      </c>
      <c r="M7231" s="31" t="str">
        <f t="shared" si="947"/>
        <v>TRUE</v>
      </c>
      <c r="N7231" s="31" t="s">
        <v>39</v>
      </c>
      <c r="O7231" s="29" t="s">
        <v>3216</v>
      </c>
      <c r="P7231"/>
      <c r="Q7231"/>
      <c r="R7231"/>
      <c r="S7231"/>
      <c r="T7231"/>
      <c r="U7231"/>
      <c r="V7231"/>
      <c r="W7231"/>
    </row>
    <row r="7232" spans="1:23" ht="27" customHeight="1" thickBot="1" x14ac:dyDescent="0.3">
      <c r="A7232" s="199">
        <v>21840</v>
      </c>
      <c r="B7232" s="200">
        <v>7685</v>
      </c>
      <c r="C7232" s="200" t="s">
        <v>2314</v>
      </c>
      <c r="D7232" s="201">
        <v>44209.402777777781</v>
      </c>
      <c r="E7232" s="200" t="s">
        <v>41</v>
      </c>
      <c r="F7232" s="33">
        <v>44209.224999999999</v>
      </c>
      <c r="G7232" s="51">
        <f t="shared" si="944"/>
        <v>0.17777777778246673</v>
      </c>
      <c r="H7232" s="31" t="str">
        <f t="shared" si="945"/>
        <v>ACCEPTABLE</v>
      </c>
      <c r="J7232" s="33">
        <v>44209.409722222219</v>
      </c>
      <c r="K7232" s="33">
        <v>44209.420138888891</v>
      </c>
      <c r="L7232" s="51">
        <f t="shared" si="946"/>
        <v>1.0416666671517305E-2</v>
      </c>
      <c r="M7232" s="31" t="str">
        <f t="shared" si="947"/>
        <v>TRUE</v>
      </c>
      <c r="N7232" s="31" t="s">
        <v>41</v>
      </c>
      <c r="O7232" s="29" t="s">
        <v>2209</v>
      </c>
      <c r="P7232"/>
      <c r="Q7232"/>
      <c r="R7232"/>
      <c r="S7232"/>
      <c r="T7232"/>
      <c r="U7232"/>
      <c r="V7232"/>
      <c r="W7232"/>
    </row>
    <row r="7233" spans="1:23" ht="27" customHeight="1" thickBot="1" x14ac:dyDescent="0.3">
      <c r="A7233" s="199">
        <v>21840</v>
      </c>
      <c r="B7233" s="200">
        <v>7686</v>
      </c>
      <c r="C7233" s="200" t="s">
        <v>43</v>
      </c>
      <c r="D7233" s="201">
        <v>44209.440972222219</v>
      </c>
      <c r="E7233" s="200" t="s">
        <v>39</v>
      </c>
      <c r="F7233" s="33">
        <v>44209.440972222219</v>
      </c>
      <c r="G7233" s="51">
        <f t="shared" si="944"/>
        <v>0</v>
      </c>
      <c r="H7233" s="31" t="str">
        <f t="shared" si="945"/>
        <v>TOO LATE</v>
      </c>
      <c r="J7233" s="33">
        <v>44209.443055555559</v>
      </c>
      <c r="K7233" s="33">
        <v>44209.456250000003</v>
      </c>
      <c r="L7233" s="51">
        <f t="shared" si="946"/>
        <v>1.3194444443797693E-2</v>
      </c>
      <c r="M7233" s="31" t="str">
        <f t="shared" si="947"/>
        <v>TRUE</v>
      </c>
      <c r="N7233" s="31" t="s">
        <v>39</v>
      </c>
      <c r="O7233" s="29" t="s">
        <v>44</v>
      </c>
      <c r="P7233"/>
      <c r="Q7233"/>
      <c r="R7233"/>
      <c r="S7233"/>
      <c r="T7233"/>
      <c r="U7233"/>
      <c r="V7233"/>
      <c r="W7233"/>
    </row>
    <row r="7234" spans="1:23" ht="27" customHeight="1" thickBot="1" x14ac:dyDescent="0.3">
      <c r="A7234" s="199">
        <v>21839</v>
      </c>
      <c r="B7234" s="200">
        <v>7687</v>
      </c>
      <c r="C7234" s="200" t="s">
        <v>2314</v>
      </c>
      <c r="D7234" s="201">
        <v>44209.482638888891</v>
      </c>
      <c r="E7234" s="200" t="s">
        <v>41</v>
      </c>
      <c r="F7234" s="33">
        <v>44209.440972222219</v>
      </c>
      <c r="G7234" s="51">
        <f t="shared" si="944"/>
        <v>4.1666666671517305E-2</v>
      </c>
      <c r="H7234" s="31" t="str">
        <f t="shared" si="945"/>
        <v>ACCEPTABLE</v>
      </c>
      <c r="J7234" s="33">
        <v>44209.487500000003</v>
      </c>
      <c r="K7234" s="33">
        <v>44209.497916666667</v>
      </c>
      <c r="L7234" s="51">
        <f t="shared" si="946"/>
        <v>1.0416666664241347E-2</v>
      </c>
      <c r="M7234" s="31" t="str">
        <f t="shared" si="947"/>
        <v>TRUE</v>
      </c>
      <c r="N7234" s="31" t="s">
        <v>41</v>
      </c>
      <c r="O7234" s="29" t="s">
        <v>1694</v>
      </c>
      <c r="P7234"/>
      <c r="Q7234"/>
      <c r="R7234"/>
      <c r="S7234"/>
      <c r="T7234"/>
      <c r="U7234"/>
      <c r="V7234"/>
      <c r="W7234"/>
    </row>
    <row r="7235" spans="1:23" ht="27" customHeight="1" thickBot="1" x14ac:dyDescent="0.3">
      <c r="A7235" s="199">
        <v>21839</v>
      </c>
      <c r="B7235" s="200">
        <v>7688</v>
      </c>
      <c r="C7235" s="200" t="s">
        <v>43</v>
      </c>
      <c r="D7235" s="201">
        <v>44209.517361111109</v>
      </c>
      <c r="E7235" s="200" t="s">
        <v>39</v>
      </c>
      <c r="F7235" s="33">
        <v>44209.440972222219</v>
      </c>
      <c r="G7235" s="51">
        <f t="shared" si="944"/>
        <v>7.6388888890505768E-2</v>
      </c>
      <c r="H7235" s="31" t="str">
        <f t="shared" si="945"/>
        <v>ACCEPTABLE</v>
      </c>
      <c r="J7235" s="33">
        <v>44209.530555555553</v>
      </c>
      <c r="K7235" s="33">
        <v>44209.538194444445</v>
      </c>
      <c r="L7235" s="51">
        <f t="shared" si="946"/>
        <v>7.6388888919609599E-3</v>
      </c>
      <c r="M7235" s="31" t="str">
        <f t="shared" si="947"/>
        <v>TRUE</v>
      </c>
      <c r="N7235" s="31" t="s">
        <v>39</v>
      </c>
      <c r="O7235" s="29" t="s">
        <v>44</v>
      </c>
      <c r="P7235"/>
      <c r="Q7235"/>
      <c r="R7235"/>
      <c r="S7235"/>
      <c r="T7235"/>
      <c r="U7235"/>
      <c r="V7235"/>
      <c r="W7235"/>
    </row>
    <row r="7236" spans="1:23" ht="27" customHeight="1" thickBot="1" x14ac:dyDescent="0.3">
      <c r="A7236" s="199">
        <v>21839</v>
      </c>
      <c r="B7236" s="200">
        <v>7689</v>
      </c>
      <c r="C7236" s="200" t="s">
        <v>43</v>
      </c>
      <c r="D7236" s="201">
        <v>44210.152777777781</v>
      </c>
      <c r="E7236" s="200" t="s">
        <v>41</v>
      </c>
      <c r="F7236" s="33">
        <v>44209.769444444442</v>
      </c>
      <c r="G7236" s="51">
        <f t="shared" si="944"/>
        <v>0.38333333333866904</v>
      </c>
      <c r="H7236" s="31" t="str">
        <f t="shared" si="945"/>
        <v>ACCEPTABLE</v>
      </c>
      <c r="J7236" s="33">
        <v>44210.122916666667</v>
      </c>
      <c r="K7236" s="33">
        <v>44210.145138888889</v>
      </c>
      <c r="L7236" s="51">
        <f t="shared" si="946"/>
        <v>2.2222222221898846E-2</v>
      </c>
      <c r="M7236" s="31" t="str">
        <f t="shared" si="947"/>
        <v>TRUE</v>
      </c>
      <c r="N7236" s="31" t="s">
        <v>41</v>
      </c>
      <c r="O7236" s="29" t="s">
        <v>398</v>
      </c>
      <c r="P7236"/>
      <c r="Q7236"/>
      <c r="R7236"/>
      <c r="S7236"/>
      <c r="T7236"/>
      <c r="U7236"/>
      <c r="V7236"/>
      <c r="W7236"/>
    </row>
    <row r="7237" spans="1:23" ht="27" customHeight="1" thickBot="1" x14ac:dyDescent="0.3">
      <c r="A7237" s="199">
        <v>21839</v>
      </c>
      <c r="B7237" s="200">
        <v>7690</v>
      </c>
      <c r="C7237" s="200" t="s">
        <v>2314</v>
      </c>
      <c r="D7237" s="201">
        <v>44210.180555555555</v>
      </c>
      <c r="E7237" s="200" t="s">
        <v>39</v>
      </c>
      <c r="F7237" s="33">
        <v>44209.769444444442</v>
      </c>
      <c r="G7237" s="51">
        <f t="shared" si="944"/>
        <v>0.41111111111240461</v>
      </c>
      <c r="H7237" s="31" t="str">
        <f t="shared" si="945"/>
        <v>ACCEPTABLE</v>
      </c>
      <c r="J7237" s="33">
        <v>44210.211111111108</v>
      </c>
      <c r="K7237" s="33">
        <v>44210.22152777778</v>
      </c>
      <c r="L7237" s="51">
        <f t="shared" si="946"/>
        <v>1.0416666671517305E-2</v>
      </c>
      <c r="M7237" s="31" t="str">
        <f t="shared" si="947"/>
        <v>TRUE</v>
      </c>
      <c r="N7237" s="31" t="s">
        <v>39</v>
      </c>
      <c r="O7237" s="29" t="s">
        <v>826</v>
      </c>
      <c r="P7237"/>
      <c r="Q7237"/>
      <c r="R7237"/>
      <c r="S7237"/>
      <c r="T7237"/>
      <c r="U7237"/>
      <c r="V7237"/>
      <c r="W7237"/>
    </row>
    <row r="7238" spans="1:23" ht="27" customHeight="1" thickBot="1" x14ac:dyDescent="0.3">
      <c r="A7238" s="198">
        <v>21841</v>
      </c>
      <c r="B7238" s="67">
        <v>7691</v>
      </c>
      <c r="C7238" s="67" t="s">
        <v>1997</v>
      </c>
      <c r="D7238" s="68">
        <v>44210.392361111109</v>
      </c>
      <c r="E7238" s="67" t="s">
        <v>41</v>
      </c>
      <c r="F7238" s="33">
        <v>44210.244444444441</v>
      </c>
      <c r="G7238" s="51">
        <f t="shared" si="944"/>
        <v>0.14791666666860692</v>
      </c>
      <c r="H7238" s="31" t="str">
        <f t="shared" si="945"/>
        <v>ACCEPTABLE</v>
      </c>
      <c r="J7238" s="33">
        <v>44210.393750000003</v>
      </c>
      <c r="K7238" s="33">
        <v>44210.40347222222</v>
      </c>
      <c r="L7238" s="51">
        <f t="shared" si="946"/>
        <v>9.7222222175332718E-3</v>
      </c>
      <c r="M7238" s="31" t="str">
        <f t="shared" si="947"/>
        <v>TRUE</v>
      </c>
      <c r="N7238" s="31" t="s">
        <v>41</v>
      </c>
      <c r="O7238" s="29" t="s">
        <v>3217</v>
      </c>
      <c r="P7238"/>
      <c r="Q7238"/>
      <c r="R7238"/>
      <c r="S7238"/>
      <c r="T7238"/>
      <c r="U7238"/>
      <c r="V7238"/>
      <c r="W7238"/>
    </row>
    <row r="7239" spans="1:23" ht="27" customHeight="1" thickBot="1" x14ac:dyDescent="0.3">
      <c r="A7239" s="199">
        <v>21841</v>
      </c>
      <c r="B7239" s="200">
        <v>7692</v>
      </c>
      <c r="C7239" s="200" t="s">
        <v>68</v>
      </c>
      <c r="D7239" s="201">
        <v>44210.427083333336</v>
      </c>
      <c r="E7239" s="200" t="s">
        <v>39</v>
      </c>
      <c r="F7239" s="33">
        <v>44210.244444444441</v>
      </c>
      <c r="G7239" s="51">
        <f t="shared" si="944"/>
        <v>0.18263888889487134</v>
      </c>
      <c r="H7239" s="31" t="str">
        <f t="shared" si="945"/>
        <v>ACCEPTABLE</v>
      </c>
      <c r="J7239" s="33">
        <v>44210.427083333336</v>
      </c>
      <c r="K7239" s="33">
        <v>44210.436111111114</v>
      </c>
      <c r="L7239" s="51">
        <f t="shared" si="946"/>
        <v>9.0277777781011537E-3</v>
      </c>
      <c r="M7239" s="31" t="str">
        <f t="shared" si="947"/>
        <v>TRUE</v>
      </c>
      <c r="N7239" s="31" t="s">
        <v>39</v>
      </c>
      <c r="O7239" s="29" t="s">
        <v>1617</v>
      </c>
      <c r="P7239"/>
      <c r="Q7239"/>
      <c r="R7239"/>
      <c r="S7239"/>
      <c r="T7239"/>
      <c r="U7239"/>
      <c r="V7239"/>
      <c r="W7239"/>
    </row>
    <row r="7240" spans="1:23" ht="27" customHeight="1" thickBot="1" x14ac:dyDescent="0.3">
      <c r="A7240" s="199">
        <v>21840</v>
      </c>
      <c r="B7240" s="200">
        <v>7693</v>
      </c>
      <c r="C7240" s="200" t="s">
        <v>43</v>
      </c>
      <c r="D7240" s="201">
        <v>44210.444444444445</v>
      </c>
      <c r="E7240" s="200" t="s">
        <v>41</v>
      </c>
      <c r="F7240" s="33">
        <v>44210.244444444441</v>
      </c>
      <c r="G7240" s="51">
        <f t="shared" si="944"/>
        <v>0.20000000000436557</v>
      </c>
      <c r="H7240" s="31" t="str">
        <f t="shared" si="945"/>
        <v>ACCEPTABLE</v>
      </c>
      <c r="J7240" s="33">
        <v>44210.455555555556</v>
      </c>
      <c r="K7240" s="33">
        <v>44210.465277777781</v>
      </c>
      <c r="L7240" s="51">
        <f t="shared" si="946"/>
        <v>9.7222222248092294E-3</v>
      </c>
      <c r="M7240" s="31" t="str">
        <f t="shared" si="947"/>
        <v>TRUE</v>
      </c>
      <c r="N7240" s="31" t="s">
        <v>41</v>
      </c>
      <c r="O7240" s="29" t="s">
        <v>54</v>
      </c>
      <c r="P7240"/>
      <c r="Q7240"/>
      <c r="R7240"/>
      <c r="S7240"/>
      <c r="T7240"/>
      <c r="U7240"/>
      <c r="V7240"/>
      <c r="W7240"/>
    </row>
    <row r="7241" spans="1:23" ht="27" customHeight="1" thickBot="1" x14ac:dyDescent="0.3">
      <c r="A7241" s="199">
        <v>21840</v>
      </c>
      <c r="B7241" s="200">
        <v>7694</v>
      </c>
      <c r="C7241" s="200" t="s">
        <v>2314</v>
      </c>
      <c r="D7241" s="201">
        <v>44210.472222222219</v>
      </c>
      <c r="E7241" s="200" t="s">
        <v>39</v>
      </c>
      <c r="F7241" s="33">
        <v>44210.244444444441</v>
      </c>
      <c r="G7241" s="51">
        <f t="shared" si="944"/>
        <v>0.22777777777810115</v>
      </c>
      <c r="H7241" s="31" t="str">
        <f t="shared" si="945"/>
        <v>ACCEPTABLE</v>
      </c>
      <c r="J7241" s="33">
        <v>44210.494444444441</v>
      </c>
      <c r="K7241" s="33">
        <v>44210.505555555559</v>
      </c>
      <c r="L7241" s="51">
        <f t="shared" si="946"/>
        <v>1.1111111118225381E-2</v>
      </c>
      <c r="M7241" s="31" t="str">
        <f t="shared" si="947"/>
        <v>TRUE</v>
      </c>
      <c r="N7241" s="31" t="s">
        <v>39</v>
      </c>
      <c r="O7241" s="29" t="s">
        <v>2791</v>
      </c>
      <c r="P7241"/>
      <c r="Q7241"/>
      <c r="R7241"/>
      <c r="S7241"/>
      <c r="T7241"/>
      <c r="U7241"/>
      <c r="V7241"/>
      <c r="W7241"/>
    </row>
    <row r="7242" spans="1:23" ht="27" customHeight="1" thickBot="1" x14ac:dyDescent="0.3">
      <c r="A7242" s="199">
        <v>21842</v>
      </c>
      <c r="B7242" s="200">
        <v>7695</v>
      </c>
      <c r="C7242" s="200" t="s">
        <v>1997</v>
      </c>
      <c r="D7242" s="201">
        <v>44210.583333333336</v>
      </c>
      <c r="E7242" s="200" t="s">
        <v>41</v>
      </c>
      <c r="F7242" s="33">
        <v>44210.244444444441</v>
      </c>
      <c r="G7242" s="51">
        <f t="shared" si="944"/>
        <v>0.33888888889487134</v>
      </c>
      <c r="H7242" s="31" t="str">
        <f t="shared" si="945"/>
        <v>ACCEPTABLE</v>
      </c>
      <c r="J7242" s="33">
        <v>44210.526388888888</v>
      </c>
      <c r="K7242" s="33">
        <v>44210.539583333331</v>
      </c>
      <c r="L7242" s="51">
        <f t="shared" si="946"/>
        <v>1.3194444443797693E-2</v>
      </c>
      <c r="M7242" s="31" t="str">
        <f t="shared" si="947"/>
        <v>TRUE</v>
      </c>
      <c r="N7242" s="31" t="s">
        <v>41</v>
      </c>
      <c r="O7242" s="29" t="s">
        <v>3218</v>
      </c>
      <c r="P7242"/>
      <c r="Q7242"/>
      <c r="R7242"/>
      <c r="S7242"/>
      <c r="T7242"/>
      <c r="U7242"/>
      <c r="V7242"/>
      <c r="W7242"/>
    </row>
    <row r="7243" spans="1:23" ht="27" customHeight="1" thickBot="1" x14ac:dyDescent="0.3">
      <c r="A7243" s="199">
        <v>21842</v>
      </c>
      <c r="B7243" s="200">
        <v>7696</v>
      </c>
      <c r="C7243" s="200" t="s">
        <v>68</v>
      </c>
      <c r="D7243" s="201">
        <v>44210.611111111109</v>
      </c>
      <c r="E7243" s="200" t="s">
        <v>39</v>
      </c>
      <c r="F7243" s="33">
        <v>44210.244444444441</v>
      </c>
      <c r="G7243" s="51">
        <f t="shared" si="944"/>
        <v>0.36666666666860692</v>
      </c>
      <c r="H7243" s="31" t="str">
        <f t="shared" si="945"/>
        <v>ACCEPTABLE</v>
      </c>
      <c r="J7243" s="33">
        <v>44210.563888888886</v>
      </c>
      <c r="K7243" s="33">
        <v>44210.595138888886</v>
      </c>
      <c r="L7243" s="51">
        <f t="shared" si="946"/>
        <v>3.125E-2</v>
      </c>
      <c r="M7243" s="31" t="str">
        <f t="shared" si="947"/>
        <v>TRUE</v>
      </c>
      <c r="N7243" s="31" t="s">
        <v>39</v>
      </c>
      <c r="O7243" s="29" t="s">
        <v>2520</v>
      </c>
      <c r="P7243"/>
      <c r="Q7243"/>
      <c r="R7243"/>
      <c r="S7243"/>
      <c r="T7243"/>
      <c r="U7243"/>
      <c r="V7243"/>
      <c r="W7243"/>
    </row>
    <row r="7244" spans="1:23" ht="27" customHeight="1" thickBot="1" x14ac:dyDescent="0.3">
      <c r="A7244" s="199">
        <v>21842</v>
      </c>
      <c r="B7244" s="200">
        <v>7697</v>
      </c>
      <c r="C7244" s="200" t="s">
        <v>68</v>
      </c>
      <c r="D7244" s="201">
        <v>44211.486111111109</v>
      </c>
      <c r="E7244" s="200" t="s">
        <v>41</v>
      </c>
      <c r="F7244" s="33">
        <v>44211.276388888888</v>
      </c>
      <c r="G7244" s="51">
        <f t="shared" si="944"/>
        <v>0.20972222222189885</v>
      </c>
      <c r="H7244" s="31" t="str">
        <f t="shared" si="945"/>
        <v>ACCEPTABLE</v>
      </c>
      <c r="J7244" s="33">
        <v>44211.486111111109</v>
      </c>
      <c r="K7244" s="33">
        <v>44211.495138888888</v>
      </c>
      <c r="L7244" s="51">
        <f t="shared" si="946"/>
        <v>9.0277777781011537E-3</v>
      </c>
      <c r="M7244" s="31" t="str">
        <f t="shared" si="947"/>
        <v>TRUE</v>
      </c>
      <c r="N7244" s="31" t="s">
        <v>41</v>
      </c>
      <c r="O7244" s="29" t="s">
        <v>637</v>
      </c>
      <c r="P7244"/>
      <c r="Q7244"/>
      <c r="R7244"/>
      <c r="S7244"/>
      <c r="T7244"/>
      <c r="U7244"/>
      <c r="V7244"/>
      <c r="W7244"/>
    </row>
    <row r="7245" spans="1:23" ht="27" customHeight="1" thickBot="1" x14ac:dyDescent="0.3">
      <c r="A7245" s="199">
        <v>21842</v>
      </c>
      <c r="B7245" s="200">
        <v>7698</v>
      </c>
      <c r="C7245" s="200" t="s">
        <v>1997</v>
      </c>
      <c r="D7245" s="201">
        <v>44211.513888888891</v>
      </c>
      <c r="E7245" s="200" t="s">
        <v>39</v>
      </c>
      <c r="F7245" s="33">
        <v>44211.276388888888</v>
      </c>
      <c r="G7245" s="51">
        <f t="shared" si="944"/>
        <v>0.23750000000291038</v>
      </c>
      <c r="H7245" s="31" t="str">
        <f t="shared" si="945"/>
        <v>ACCEPTABLE</v>
      </c>
      <c r="J7245" s="33">
        <v>44211.513888888891</v>
      </c>
      <c r="K7245" s="33">
        <v>44211.53125</v>
      </c>
      <c r="L7245" s="51">
        <f t="shared" si="946"/>
        <v>1.7361111109494232E-2</v>
      </c>
      <c r="M7245" s="31" t="str">
        <f t="shared" si="947"/>
        <v>TRUE</v>
      </c>
      <c r="N7245" s="31" t="s">
        <v>39</v>
      </c>
      <c r="O7245" s="29" t="s">
        <v>3219</v>
      </c>
      <c r="P7245"/>
      <c r="Q7245"/>
      <c r="R7245"/>
      <c r="S7245"/>
      <c r="T7245"/>
      <c r="U7245"/>
      <c r="V7245"/>
      <c r="W7245"/>
    </row>
    <row r="7246" spans="1:23" ht="27" customHeight="1" thickBot="1" x14ac:dyDescent="0.3">
      <c r="A7246" s="198">
        <v>21841</v>
      </c>
      <c r="B7246" s="67">
        <v>7699</v>
      </c>
      <c r="C7246" s="67" t="s">
        <v>68</v>
      </c>
      <c r="D7246" s="68">
        <v>44211.652777777781</v>
      </c>
      <c r="E7246" s="67" t="s">
        <v>41</v>
      </c>
      <c r="F7246" s="33">
        <v>44211.276388888888</v>
      </c>
      <c r="G7246" s="51">
        <f t="shared" si="944"/>
        <v>0.37638888889341615</v>
      </c>
      <c r="H7246" s="31" t="str">
        <f t="shared" si="945"/>
        <v>ACCEPTABLE</v>
      </c>
      <c r="J7246" s="33">
        <v>44211.652777777781</v>
      </c>
      <c r="K7246" s="33">
        <v>44211.660416666666</v>
      </c>
      <c r="L7246" s="51">
        <f t="shared" si="946"/>
        <v>7.6388888846850023E-3</v>
      </c>
      <c r="M7246" s="31" t="str">
        <f t="shared" si="947"/>
        <v>TRUE</v>
      </c>
      <c r="N7246" s="31" t="s">
        <v>41</v>
      </c>
      <c r="O7246" s="29" t="s">
        <v>3220</v>
      </c>
      <c r="P7246"/>
      <c r="Q7246"/>
      <c r="R7246"/>
      <c r="S7246"/>
      <c r="T7246"/>
      <c r="U7246"/>
      <c r="V7246"/>
      <c r="W7246"/>
    </row>
    <row r="7247" spans="1:23" ht="27" customHeight="1" thickBot="1" x14ac:dyDescent="0.3">
      <c r="A7247" s="198">
        <v>21841</v>
      </c>
      <c r="B7247" s="67">
        <v>7700</v>
      </c>
      <c r="C7247" s="67" t="s">
        <v>1997</v>
      </c>
      <c r="D7247" s="68">
        <v>44211.680555555555</v>
      </c>
      <c r="E7247" s="67" t="s">
        <v>39</v>
      </c>
      <c r="F7247" s="33">
        <v>44211.276388888888</v>
      </c>
      <c r="G7247" s="51">
        <f t="shared" si="944"/>
        <v>0.40416666666715173</v>
      </c>
      <c r="H7247" s="31" t="str">
        <f t="shared" si="945"/>
        <v>ACCEPTABLE</v>
      </c>
      <c r="J7247" s="33">
        <v>44211.678472222222</v>
      </c>
      <c r="K7247" s="33">
        <v>44211.690972222219</v>
      </c>
      <c r="L7247" s="51">
        <f t="shared" si="946"/>
        <v>1.2499999997089617E-2</v>
      </c>
      <c r="M7247" s="31" t="str">
        <f t="shared" si="947"/>
        <v>TRUE</v>
      </c>
      <c r="N7247" s="31" t="s">
        <v>39</v>
      </c>
      <c r="O7247" s="29" t="s">
        <v>3221</v>
      </c>
      <c r="P7247"/>
      <c r="Q7247"/>
      <c r="R7247"/>
      <c r="S7247"/>
      <c r="T7247"/>
      <c r="U7247"/>
      <c r="V7247"/>
      <c r="W7247"/>
    </row>
    <row r="7248" spans="1:23" ht="27" customHeight="1" thickBot="1" x14ac:dyDescent="0.3">
      <c r="A7248" s="198">
        <v>21843</v>
      </c>
      <c r="B7248" s="67">
        <v>7701</v>
      </c>
      <c r="C7248" s="67" t="s">
        <v>2314</v>
      </c>
      <c r="D7248" s="68">
        <v>44211.736111111109</v>
      </c>
      <c r="E7248" s="67" t="s">
        <v>41</v>
      </c>
      <c r="F7248" s="33">
        <v>44211.276388888888</v>
      </c>
      <c r="G7248" s="51">
        <f t="shared" si="944"/>
        <v>0.45972222222189885</v>
      </c>
      <c r="H7248" s="31" t="str">
        <f t="shared" si="945"/>
        <v>ACCEPTABLE</v>
      </c>
      <c r="J7248" s="33">
        <v>44211.715277777781</v>
      </c>
      <c r="K7248" s="33">
        <v>44211.725694444445</v>
      </c>
      <c r="L7248" s="51">
        <f t="shared" si="946"/>
        <v>1.0416666664241347E-2</v>
      </c>
      <c r="M7248" s="31" t="str">
        <f t="shared" si="947"/>
        <v>TRUE</v>
      </c>
      <c r="N7248" s="31" t="s">
        <v>41</v>
      </c>
      <c r="O7248" s="29" t="s">
        <v>3222</v>
      </c>
      <c r="P7248"/>
      <c r="Q7248"/>
      <c r="R7248"/>
      <c r="S7248"/>
      <c r="T7248"/>
      <c r="U7248"/>
      <c r="V7248"/>
      <c r="W7248"/>
    </row>
    <row r="7249" spans="1:23" ht="27" customHeight="1" thickBot="1" x14ac:dyDescent="0.3">
      <c r="A7249" s="198">
        <v>21843</v>
      </c>
      <c r="B7249" s="67">
        <v>7702</v>
      </c>
      <c r="C7249" s="67" t="s">
        <v>2314</v>
      </c>
      <c r="D7249" s="68">
        <v>44211.760416666664</v>
      </c>
      <c r="E7249" s="67" t="s">
        <v>39</v>
      </c>
      <c r="F7249" s="33">
        <v>44211.276388888888</v>
      </c>
      <c r="G7249" s="51">
        <f t="shared" si="944"/>
        <v>0.48402777777664596</v>
      </c>
      <c r="H7249" s="31" t="str">
        <f t="shared" si="945"/>
        <v>ACCEPTABLE</v>
      </c>
      <c r="J7249" s="33">
        <v>44211.742361111108</v>
      </c>
      <c r="K7249" s="33">
        <v>44211.753472222219</v>
      </c>
      <c r="L7249" s="51">
        <f t="shared" si="946"/>
        <v>1.1111111110949423E-2</v>
      </c>
      <c r="M7249" s="31" t="str">
        <f t="shared" si="947"/>
        <v>TRUE</v>
      </c>
      <c r="N7249" s="31" t="s">
        <v>39</v>
      </c>
      <c r="O7249" s="29" t="s">
        <v>3222</v>
      </c>
      <c r="P7249"/>
      <c r="Q7249"/>
      <c r="R7249"/>
      <c r="S7249"/>
      <c r="T7249"/>
      <c r="U7249"/>
      <c r="V7249"/>
      <c r="W7249"/>
    </row>
    <row r="7250" spans="1:23" ht="27" customHeight="1" thickBot="1" x14ac:dyDescent="0.3">
      <c r="A7250" s="199">
        <v>21844</v>
      </c>
      <c r="B7250" s="200">
        <v>7703</v>
      </c>
      <c r="C7250" s="200" t="s">
        <v>2314</v>
      </c>
      <c r="D7250" s="201">
        <v>44211.854166666664</v>
      </c>
      <c r="E7250" s="200" t="s">
        <v>41</v>
      </c>
      <c r="F7250" s="33">
        <v>44211.76666666667</v>
      </c>
      <c r="G7250" s="51">
        <f t="shared" si="944"/>
        <v>8.7499999994179234E-2</v>
      </c>
      <c r="H7250" s="31" t="str">
        <f t="shared" si="945"/>
        <v>ACCEPTABLE</v>
      </c>
      <c r="J7250" s="33">
        <v>44211.862500000003</v>
      </c>
      <c r="K7250" s="33">
        <v>44211.873611111114</v>
      </c>
      <c r="L7250" s="51">
        <f t="shared" si="946"/>
        <v>1.1111111110949423E-2</v>
      </c>
      <c r="M7250" s="31" t="str">
        <f t="shared" si="947"/>
        <v>TRUE</v>
      </c>
      <c r="N7250" s="31" t="s">
        <v>41</v>
      </c>
      <c r="O7250" s="29" t="s">
        <v>3223</v>
      </c>
      <c r="P7250"/>
      <c r="Q7250"/>
      <c r="R7250"/>
      <c r="S7250"/>
      <c r="T7250"/>
      <c r="U7250"/>
      <c r="V7250"/>
      <c r="W7250"/>
    </row>
    <row r="7251" spans="1:23" ht="27" customHeight="1" thickBot="1" x14ac:dyDescent="0.3">
      <c r="A7251" s="199">
        <v>21844</v>
      </c>
      <c r="B7251" s="200">
        <v>7704</v>
      </c>
      <c r="C7251" s="200" t="s">
        <v>43</v>
      </c>
      <c r="D7251" s="201">
        <v>44211.875</v>
      </c>
      <c r="E7251" s="200" t="s">
        <v>39</v>
      </c>
      <c r="F7251" s="33">
        <v>44211.76666666667</v>
      </c>
      <c r="G7251" s="51">
        <f t="shared" si="944"/>
        <v>0.10833333332993789</v>
      </c>
      <c r="H7251" s="31" t="str">
        <f t="shared" si="945"/>
        <v>ACCEPTABLE</v>
      </c>
      <c r="J7251" s="33">
        <v>44211.890277777777</v>
      </c>
      <c r="K7251" s="33">
        <v>44211.894444444442</v>
      </c>
      <c r="L7251" s="51">
        <f t="shared" si="946"/>
        <v>4.166666665696539E-3</v>
      </c>
      <c r="M7251" s="31" t="str">
        <f t="shared" si="947"/>
        <v>TRUE</v>
      </c>
      <c r="N7251" s="31" t="s">
        <v>39</v>
      </c>
      <c r="O7251" s="29" t="s">
        <v>398</v>
      </c>
      <c r="P7251"/>
      <c r="Q7251"/>
      <c r="R7251"/>
      <c r="S7251"/>
      <c r="T7251"/>
      <c r="U7251"/>
      <c r="V7251"/>
      <c r="W7251"/>
    </row>
    <row r="7252" spans="1:23" ht="27" customHeight="1" thickBot="1" x14ac:dyDescent="0.3">
      <c r="A7252" s="199">
        <v>21844</v>
      </c>
      <c r="B7252" s="200">
        <v>7705</v>
      </c>
      <c r="C7252" s="200" t="s">
        <v>43</v>
      </c>
      <c r="D7252" s="201">
        <v>44212.173611111109</v>
      </c>
      <c r="E7252" s="200" t="s">
        <v>41</v>
      </c>
      <c r="F7252" s="33">
        <v>44211.76666666667</v>
      </c>
      <c r="G7252" s="51">
        <f t="shared" si="944"/>
        <v>0.40694444443943212</v>
      </c>
      <c r="H7252" s="31" t="str">
        <f t="shared" si="945"/>
        <v>ACCEPTABLE</v>
      </c>
      <c r="J7252" s="33">
        <v>44212.193749999999</v>
      </c>
      <c r="K7252" s="33">
        <v>44212.2</v>
      </c>
      <c r="L7252" s="51">
        <f t="shared" si="946"/>
        <v>6.2499999985448085E-3</v>
      </c>
      <c r="M7252" s="31" t="str">
        <f t="shared" si="947"/>
        <v>TRUE</v>
      </c>
      <c r="N7252" s="31" t="s">
        <v>41</v>
      </c>
      <c r="O7252" s="29" t="s">
        <v>398</v>
      </c>
      <c r="P7252"/>
      <c r="Q7252"/>
      <c r="R7252"/>
      <c r="S7252"/>
      <c r="T7252"/>
      <c r="U7252"/>
      <c r="V7252"/>
      <c r="W7252"/>
    </row>
    <row r="7253" spans="1:23" ht="27" customHeight="1" thickBot="1" x14ac:dyDescent="0.3">
      <c r="A7253" s="199">
        <v>21844</v>
      </c>
      <c r="B7253" s="200">
        <v>7706</v>
      </c>
      <c r="C7253" s="200" t="s">
        <v>2314</v>
      </c>
      <c r="D7253" s="201">
        <v>44212.222222222219</v>
      </c>
      <c r="E7253" s="200" t="s">
        <v>39</v>
      </c>
      <c r="F7253" s="33">
        <v>44212.214583333334</v>
      </c>
      <c r="G7253" s="51">
        <f t="shared" si="944"/>
        <v>7.6388888846850023E-3</v>
      </c>
      <c r="H7253" s="31" t="str">
        <f t="shared" si="945"/>
        <v>TOO LATE</v>
      </c>
      <c r="J7253" s="33">
        <v>44212.212500000001</v>
      </c>
      <c r="K7253" s="33">
        <v>44212.222916666666</v>
      </c>
      <c r="L7253" s="51">
        <f t="shared" si="946"/>
        <v>1.0416666664241347E-2</v>
      </c>
      <c r="M7253" s="31" t="str">
        <f t="shared" si="947"/>
        <v>TRUE</v>
      </c>
      <c r="N7253" s="31" t="s">
        <v>39</v>
      </c>
      <c r="O7253" s="29" t="s">
        <v>2466</v>
      </c>
      <c r="P7253"/>
      <c r="Q7253"/>
      <c r="R7253"/>
      <c r="S7253"/>
      <c r="T7253"/>
      <c r="U7253"/>
      <c r="V7253"/>
      <c r="W7253"/>
    </row>
    <row r="7254" spans="1:23" ht="27" customHeight="1" thickBot="1" x14ac:dyDescent="0.3">
      <c r="A7254" s="199">
        <v>21845</v>
      </c>
      <c r="B7254" s="200">
        <v>7707</v>
      </c>
      <c r="C7254" s="200" t="s">
        <v>2314</v>
      </c>
      <c r="D7254" s="201">
        <v>44214.104166666664</v>
      </c>
      <c r="E7254" s="200" t="s">
        <v>41</v>
      </c>
      <c r="F7254" s="33">
        <v>44213.686805555553</v>
      </c>
      <c r="G7254" s="51">
        <f t="shared" si="944"/>
        <v>0.41736111111094942</v>
      </c>
      <c r="H7254" s="31" t="str">
        <f t="shared" si="945"/>
        <v>ACCEPTABLE</v>
      </c>
      <c r="J7254" s="33">
        <v>44214.137499999997</v>
      </c>
      <c r="K7254" s="33">
        <v>44214.147916666669</v>
      </c>
      <c r="L7254" s="51">
        <f t="shared" si="946"/>
        <v>1.0416666671517305E-2</v>
      </c>
      <c r="M7254" s="31" t="str">
        <f t="shared" si="947"/>
        <v>TRUE</v>
      </c>
      <c r="N7254" s="31" t="s">
        <v>41</v>
      </c>
      <c r="O7254" s="29" t="s">
        <v>2069</v>
      </c>
      <c r="P7254"/>
      <c r="Q7254"/>
      <c r="R7254"/>
      <c r="S7254"/>
      <c r="T7254"/>
      <c r="U7254"/>
      <c r="V7254"/>
      <c r="W7254"/>
    </row>
    <row r="7255" spans="1:23" ht="27" customHeight="1" thickBot="1" x14ac:dyDescent="0.3">
      <c r="A7255" s="199">
        <v>21845</v>
      </c>
      <c r="B7255" s="200">
        <v>7708</v>
      </c>
      <c r="C7255" s="200" t="s">
        <v>43</v>
      </c>
      <c r="D7255" s="201">
        <v>44214.125</v>
      </c>
      <c r="E7255" s="200" t="s">
        <v>39</v>
      </c>
      <c r="F7255" s="33">
        <v>44213.686805555553</v>
      </c>
      <c r="G7255" s="51">
        <f t="shared" si="944"/>
        <v>0.43819444444670808</v>
      </c>
      <c r="H7255" s="31" t="str">
        <f t="shared" si="945"/>
        <v>ACCEPTABLE</v>
      </c>
      <c r="J7255" s="33">
        <v>44214.181250000001</v>
      </c>
      <c r="K7255" s="33">
        <v>44214.19027777778</v>
      </c>
      <c r="L7255" s="51">
        <f t="shared" si="946"/>
        <v>9.0277777781011537E-3</v>
      </c>
      <c r="M7255" s="31" t="str">
        <f t="shared" si="947"/>
        <v>TRUE</v>
      </c>
      <c r="N7255" s="31" t="s">
        <v>39</v>
      </c>
      <c r="O7255" s="29" t="s">
        <v>398</v>
      </c>
      <c r="P7255"/>
      <c r="Q7255"/>
      <c r="R7255"/>
      <c r="S7255"/>
      <c r="T7255"/>
      <c r="U7255"/>
      <c r="V7255"/>
      <c r="W7255"/>
    </row>
    <row r="7256" spans="1:23" ht="27" customHeight="1" thickBot="1" x14ac:dyDescent="0.3">
      <c r="A7256" s="198">
        <v>21845</v>
      </c>
      <c r="B7256" s="67">
        <v>7709</v>
      </c>
      <c r="C7256" s="67" t="s">
        <v>43</v>
      </c>
      <c r="D7256" s="68">
        <v>44214.760416666664</v>
      </c>
      <c r="E7256" s="67" t="s">
        <v>41</v>
      </c>
      <c r="F7256" s="33">
        <v>44214.712500000001</v>
      </c>
      <c r="G7256" s="51">
        <f t="shared" si="944"/>
        <v>4.7916666662786156E-2</v>
      </c>
      <c r="H7256" s="31" t="str">
        <f t="shared" si="945"/>
        <v>ACCEPTABLE</v>
      </c>
      <c r="J7256" s="33">
        <v>44214.758333333331</v>
      </c>
      <c r="K7256" s="33">
        <v>44214.76666666667</v>
      </c>
      <c r="L7256" s="51">
        <f t="shared" si="946"/>
        <v>8.3333333386690356E-3</v>
      </c>
      <c r="M7256" s="31" t="str">
        <f t="shared" si="947"/>
        <v>TRUE</v>
      </c>
      <c r="N7256" s="31" t="s">
        <v>41</v>
      </c>
      <c r="O7256" s="29" t="s">
        <v>398</v>
      </c>
      <c r="P7256"/>
      <c r="Q7256"/>
      <c r="R7256"/>
      <c r="S7256"/>
      <c r="T7256"/>
      <c r="U7256"/>
      <c r="V7256"/>
      <c r="W7256"/>
    </row>
    <row r="7257" spans="1:23" ht="27" customHeight="1" thickBot="1" x14ac:dyDescent="0.3">
      <c r="A7257" s="199">
        <v>21845</v>
      </c>
      <c r="B7257" s="200">
        <v>7710</v>
      </c>
      <c r="C7257" s="200" t="s">
        <v>2314</v>
      </c>
      <c r="D7257" s="201">
        <v>44214.784722222219</v>
      </c>
      <c r="E7257" s="200" t="s">
        <v>39</v>
      </c>
      <c r="F7257" s="33">
        <v>44214.712500000001</v>
      </c>
      <c r="G7257" s="51">
        <f t="shared" si="944"/>
        <v>7.2222222217533272E-2</v>
      </c>
      <c r="H7257" s="31" t="str">
        <f t="shared" si="945"/>
        <v>ACCEPTABLE</v>
      </c>
      <c r="J7257" s="33">
        <v>44214.780555555553</v>
      </c>
      <c r="K7257" s="33">
        <v>44214.790972222225</v>
      </c>
      <c r="L7257" s="51">
        <f t="shared" si="946"/>
        <v>1.0416666671517305E-2</v>
      </c>
      <c r="M7257" s="31" t="str">
        <f t="shared" si="947"/>
        <v>TRUE</v>
      </c>
      <c r="N7257" s="31" t="s">
        <v>39</v>
      </c>
      <c r="O7257" s="29" t="s">
        <v>3224</v>
      </c>
      <c r="P7257"/>
      <c r="Q7257"/>
      <c r="R7257"/>
      <c r="S7257"/>
      <c r="T7257"/>
      <c r="U7257"/>
      <c r="V7257"/>
      <c r="W7257"/>
    </row>
    <row r="7258" spans="1:23" ht="27" customHeight="1" thickBot="1" x14ac:dyDescent="0.3">
      <c r="A7258" s="199">
        <v>21845</v>
      </c>
      <c r="B7258" s="200">
        <v>7707</v>
      </c>
      <c r="C7258" s="200" t="s">
        <v>1997</v>
      </c>
      <c r="D7258" s="201">
        <v>44216.579861111109</v>
      </c>
      <c r="E7258" s="200" t="s">
        <v>41</v>
      </c>
      <c r="F7258" s="33">
        <v>44216.314583333333</v>
      </c>
      <c r="G7258" s="51">
        <f t="shared" si="944"/>
        <v>0.26527777777664596</v>
      </c>
      <c r="H7258" s="31" t="str">
        <f t="shared" si="945"/>
        <v>ACCEPTABLE</v>
      </c>
      <c r="J7258" s="33">
        <v>44216.563888888886</v>
      </c>
      <c r="K7258" s="33">
        <v>44216.572916666664</v>
      </c>
      <c r="L7258" s="51">
        <f t="shared" si="946"/>
        <v>9.0277777781011537E-3</v>
      </c>
      <c r="M7258" s="31" t="str">
        <f t="shared" si="947"/>
        <v>TRUE</v>
      </c>
      <c r="N7258" s="31" t="s">
        <v>41</v>
      </c>
      <c r="O7258" s="29" t="s">
        <v>910</v>
      </c>
      <c r="P7258"/>
      <c r="Q7258"/>
      <c r="R7258"/>
      <c r="S7258"/>
      <c r="T7258"/>
      <c r="U7258"/>
      <c r="V7258"/>
      <c r="W7258"/>
    </row>
    <row r="7259" spans="1:23" ht="27" customHeight="1" thickBot="1" x14ac:dyDescent="0.3">
      <c r="A7259" s="199">
        <v>21845</v>
      </c>
      <c r="B7259" s="200">
        <v>7708</v>
      </c>
      <c r="C7259" s="200" t="s">
        <v>53</v>
      </c>
      <c r="D7259" s="201">
        <v>44216.614583333336</v>
      </c>
      <c r="E7259" s="200" t="s">
        <v>39</v>
      </c>
      <c r="F7259" s="33">
        <v>44216.314583333333</v>
      </c>
      <c r="G7259" s="51">
        <f t="shared" si="944"/>
        <v>0.30000000000291038</v>
      </c>
      <c r="H7259" s="31" t="str">
        <f t="shared" si="945"/>
        <v>ACCEPTABLE</v>
      </c>
      <c r="J7259" s="33">
        <v>44216.595138888886</v>
      </c>
      <c r="K7259" s="33">
        <v>44216.603472222225</v>
      </c>
      <c r="L7259" s="51">
        <f t="shared" si="946"/>
        <v>8.3333333386690356E-3</v>
      </c>
      <c r="M7259" s="31" t="str">
        <f t="shared" si="947"/>
        <v>TRUE</v>
      </c>
      <c r="N7259" s="31" t="s">
        <v>39</v>
      </c>
      <c r="O7259" s="29" t="s">
        <v>812</v>
      </c>
      <c r="P7259"/>
      <c r="Q7259"/>
      <c r="R7259"/>
      <c r="S7259"/>
      <c r="T7259"/>
      <c r="U7259"/>
      <c r="V7259"/>
      <c r="W7259"/>
    </row>
    <row r="7260" spans="1:23" ht="27" customHeight="1" thickBot="1" x14ac:dyDescent="0.3">
      <c r="A7260" s="199">
        <v>21845</v>
      </c>
      <c r="B7260" s="200">
        <v>7709</v>
      </c>
      <c r="C7260" s="200" t="s">
        <v>68</v>
      </c>
      <c r="D7260" s="201">
        <v>44217.569444444445</v>
      </c>
      <c r="E7260" s="200" t="s">
        <v>41</v>
      </c>
      <c r="F7260" s="33">
        <v>44217.27847222222</v>
      </c>
      <c r="G7260" s="51">
        <f t="shared" si="944"/>
        <v>0.29097222222480923</v>
      </c>
      <c r="H7260" s="31" t="str">
        <f t="shared" si="945"/>
        <v>ACCEPTABLE</v>
      </c>
      <c r="J7260" s="33">
        <v>44217.567361111112</v>
      </c>
      <c r="K7260" s="33">
        <v>44217.572916666664</v>
      </c>
      <c r="L7260" s="51">
        <f t="shared" si="946"/>
        <v>5.5555555518367328E-3</v>
      </c>
      <c r="M7260" s="31" t="str">
        <f t="shared" si="947"/>
        <v>TRUE</v>
      </c>
      <c r="N7260" s="31" t="s">
        <v>41</v>
      </c>
      <c r="O7260" s="29" t="s">
        <v>3215</v>
      </c>
      <c r="P7260"/>
      <c r="Q7260"/>
      <c r="R7260"/>
      <c r="S7260"/>
      <c r="T7260"/>
      <c r="U7260"/>
      <c r="V7260"/>
      <c r="W7260"/>
    </row>
    <row r="7261" spans="1:23" ht="27" customHeight="1" thickBot="1" x14ac:dyDescent="0.3">
      <c r="A7261" s="199">
        <v>21845</v>
      </c>
      <c r="B7261" s="200">
        <v>7710</v>
      </c>
      <c r="C7261" s="200" t="s">
        <v>1997</v>
      </c>
      <c r="D7261" s="201">
        <v>44217.597222222219</v>
      </c>
      <c r="E7261" s="200" t="s">
        <v>39</v>
      </c>
      <c r="F7261" s="33">
        <v>44217.27847222222</v>
      </c>
      <c r="G7261" s="51">
        <f t="shared" si="944"/>
        <v>0.31874999999854481</v>
      </c>
      <c r="H7261" s="31" t="str">
        <f t="shared" si="945"/>
        <v>ACCEPTABLE</v>
      </c>
      <c r="J7261" s="33">
        <v>44217.591666666667</v>
      </c>
      <c r="K7261" s="33">
        <v>44217.602083333331</v>
      </c>
      <c r="L7261" s="51">
        <f t="shared" si="946"/>
        <v>1.0416666664241347E-2</v>
      </c>
      <c r="M7261" s="31" t="str">
        <f t="shared" si="947"/>
        <v>TRUE</v>
      </c>
      <c r="N7261" s="31" t="s">
        <v>39</v>
      </c>
      <c r="O7261" s="29" t="s">
        <v>3225</v>
      </c>
      <c r="P7261"/>
      <c r="Q7261"/>
      <c r="R7261"/>
      <c r="S7261"/>
      <c r="T7261"/>
      <c r="U7261"/>
      <c r="V7261"/>
      <c r="W7261"/>
    </row>
    <row r="7262" spans="1:23" ht="27" customHeight="1" thickBot="1" x14ac:dyDescent="0.3">
      <c r="A7262" s="199">
        <v>21846</v>
      </c>
      <c r="B7262" s="200">
        <v>7711</v>
      </c>
      <c r="C7262" s="200" t="s">
        <v>2314</v>
      </c>
      <c r="D7262" s="201">
        <v>44217.638888888891</v>
      </c>
      <c r="E7262" s="200" t="s">
        <v>41</v>
      </c>
      <c r="F7262" s="33">
        <v>44217.27847222222</v>
      </c>
      <c r="G7262" s="51">
        <f t="shared" si="944"/>
        <v>0.36041666667006211</v>
      </c>
      <c r="H7262" s="31" t="str">
        <f t="shared" si="945"/>
        <v>ACCEPTABLE</v>
      </c>
      <c r="J7262" s="33">
        <v>44217.62777777778</v>
      </c>
      <c r="K7262" s="33">
        <v>44217.638888888891</v>
      </c>
      <c r="L7262" s="51">
        <f t="shared" si="946"/>
        <v>1.1111111110949423E-2</v>
      </c>
      <c r="M7262" s="31" t="str">
        <f t="shared" si="947"/>
        <v>TRUE</v>
      </c>
      <c r="N7262" s="31" t="s">
        <v>41</v>
      </c>
      <c r="O7262" s="29" t="s">
        <v>832</v>
      </c>
      <c r="P7262"/>
      <c r="Q7262"/>
      <c r="R7262"/>
      <c r="S7262"/>
      <c r="T7262"/>
      <c r="U7262"/>
      <c r="V7262"/>
      <c r="W7262"/>
    </row>
    <row r="7263" spans="1:23" ht="27" customHeight="1" thickBot="1" x14ac:dyDescent="0.3">
      <c r="A7263" s="198">
        <v>21846</v>
      </c>
      <c r="B7263" s="67">
        <v>7712</v>
      </c>
      <c r="C7263" s="67" t="s">
        <v>43</v>
      </c>
      <c r="D7263" s="68">
        <v>44217.666666666664</v>
      </c>
      <c r="E7263" s="67" t="s">
        <v>39</v>
      </c>
      <c r="F7263" s="33">
        <v>44217.27847222222</v>
      </c>
      <c r="G7263" s="51">
        <f t="shared" si="944"/>
        <v>0.38819444444379769</v>
      </c>
      <c r="H7263" s="31" t="str">
        <f t="shared" si="945"/>
        <v>ACCEPTABLE</v>
      </c>
      <c r="J7263" s="33">
        <v>44217.680555555555</v>
      </c>
      <c r="K7263" s="33">
        <v>44217.690972222219</v>
      </c>
      <c r="L7263" s="51">
        <f t="shared" si="946"/>
        <v>1.0416666664241347E-2</v>
      </c>
      <c r="M7263" s="31" t="str">
        <f t="shared" si="947"/>
        <v>TRUE</v>
      </c>
      <c r="N7263" s="31" t="s">
        <v>39</v>
      </c>
      <c r="O7263" s="29" t="s">
        <v>398</v>
      </c>
      <c r="P7263"/>
      <c r="Q7263"/>
      <c r="R7263"/>
      <c r="S7263"/>
      <c r="T7263"/>
      <c r="U7263"/>
      <c r="V7263"/>
      <c r="W7263"/>
    </row>
    <row r="7264" spans="1:23" ht="27" customHeight="1" thickBot="1" x14ac:dyDescent="0.3">
      <c r="A7264" s="199">
        <v>21847</v>
      </c>
      <c r="B7264" s="200">
        <v>7713</v>
      </c>
      <c r="C7264" s="200" t="s">
        <v>2719</v>
      </c>
      <c r="D7264" s="201">
        <v>44218.263888888891</v>
      </c>
      <c r="E7264" s="200" t="s">
        <v>41</v>
      </c>
      <c r="F7264" s="33">
        <v>44218.261111111111</v>
      </c>
      <c r="G7264" s="51">
        <f t="shared" si="944"/>
        <v>2.7777777795563452E-3</v>
      </c>
      <c r="H7264" s="31" t="str">
        <f t="shared" si="945"/>
        <v>TOO LATE</v>
      </c>
      <c r="J7264" s="33">
        <v>44218.26458333333</v>
      </c>
      <c r="K7264" s="33">
        <v>44218.275000000001</v>
      </c>
      <c r="L7264" s="51">
        <f t="shared" si="946"/>
        <v>1.0416666671517305E-2</v>
      </c>
      <c r="M7264" s="31" t="str">
        <f t="shared" si="947"/>
        <v>TRUE</v>
      </c>
      <c r="N7264" s="31" t="s">
        <v>41</v>
      </c>
      <c r="O7264" s="29" t="s">
        <v>3226</v>
      </c>
      <c r="P7264"/>
      <c r="Q7264"/>
      <c r="R7264"/>
      <c r="S7264"/>
      <c r="T7264"/>
      <c r="U7264"/>
      <c r="V7264"/>
      <c r="W7264"/>
    </row>
    <row r="7265" spans="1:23" ht="27" customHeight="1" thickBot="1" x14ac:dyDescent="0.3">
      <c r="A7265" s="198">
        <v>21846</v>
      </c>
      <c r="B7265" s="67">
        <v>7714</v>
      </c>
      <c r="C7265" s="67" t="s">
        <v>2314</v>
      </c>
      <c r="D7265" s="68">
        <v>44218.305555555555</v>
      </c>
      <c r="E7265" s="67" t="s">
        <v>39</v>
      </c>
      <c r="F7265" s="33">
        <v>44218.261111111111</v>
      </c>
      <c r="G7265" s="51">
        <f t="shared" si="944"/>
        <v>4.4444444443797693E-2</v>
      </c>
      <c r="H7265" s="31" t="str">
        <f t="shared" si="945"/>
        <v>ACCEPTABLE</v>
      </c>
      <c r="J7265" s="33">
        <v>44218.350694444445</v>
      </c>
      <c r="K7265" s="33">
        <v>44218.361805555556</v>
      </c>
      <c r="L7265" s="51">
        <f t="shared" si="946"/>
        <v>1.1111111110949423E-2</v>
      </c>
      <c r="M7265" s="31" t="str">
        <f t="shared" si="947"/>
        <v>TRUE</v>
      </c>
      <c r="N7265" s="31" t="s">
        <v>39</v>
      </c>
      <c r="O7265" s="29" t="s">
        <v>163</v>
      </c>
      <c r="P7265"/>
      <c r="Q7265"/>
      <c r="R7265"/>
      <c r="S7265"/>
      <c r="T7265"/>
      <c r="U7265"/>
      <c r="V7265"/>
      <c r="W7265"/>
    </row>
    <row r="7266" spans="1:23" ht="27" customHeight="1" thickBot="1" x14ac:dyDescent="0.3">
      <c r="A7266" s="199">
        <v>21847</v>
      </c>
      <c r="B7266" s="200">
        <v>7715</v>
      </c>
      <c r="C7266" s="200" t="s">
        <v>43</v>
      </c>
      <c r="D7266" s="201">
        <v>44219.944444444445</v>
      </c>
      <c r="E7266" s="200" t="s">
        <v>41</v>
      </c>
      <c r="F7266" s="33">
        <v>44219.77847222222</v>
      </c>
      <c r="G7266" s="51">
        <f t="shared" si="944"/>
        <v>0.16597222222480923</v>
      </c>
      <c r="H7266" s="31" t="str">
        <f t="shared" si="945"/>
        <v>ACCEPTABLE</v>
      </c>
      <c r="J7266" s="33">
        <v>44219.959027777775</v>
      </c>
      <c r="K7266" s="33">
        <v>44219.968055555553</v>
      </c>
      <c r="L7266" s="51">
        <f t="shared" si="946"/>
        <v>9.0277777781011537E-3</v>
      </c>
      <c r="M7266" s="31" t="str">
        <f t="shared" si="947"/>
        <v>TRUE</v>
      </c>
      <c r="N7266" s="31" t="s">
        <v>41</v>
      </c>
      <c r="O7266" s="29" t="s">
        <v>44</v>
      </c>
      <c r="P7266"/>
      <c r="Q7266"/>
      <c r="R7266"/>
      <c r="S7266"/>
      <c r="T7266"/>
      <c r="U7266"/>
      <c r="V7266"/>
      <c r="W7266"/>
    </row>
    <row r="7267" spans="1:23" ht="27" customHeight="1" thickBot="1" x14ac:dyDescent="0.3">
      <c r="A7267" s="199">
        <v>21847</v>
      </c>
      <c r="B7267" s="200">
        <v>7716</v>
      </c>
      <c r="C7267" s="200" t="s">
        <v>2314</v>
      </c>
      <c r="D7267" s="201">
        <v>44219.972222222219</v>
      </c>
      <c r="E7267" s="200" t="s">
        <v>39</v>
      </c>
      <c r="F7267" s="33">
        <v>44219.77847222222</v>
      </c>
      <c r="G7267" s="51">
        <f t="shared" si="944"/>
        <v>0.19374999999854481</v>
      </c>
      <c r="H7267" s="31" t="str">
        <f t="shared" si="945"/>
        <v>ACCEPTABLE</v>
      </c>
      <c r="J7267" s="33">
        <v>44219.976388888892</v>
      </c>
      <c r="K7267" s="33">
        <v>44219.991666666669</v>
      </c>
      <c r="L7267" s="51">
        <f t="shared" si="946"/>
        <v>1.5277777776645962E-2</v>
      </c>
      <c r="M7267" s="31" t="str">
        <f t="shared" si="947"/>
        <v>TRUE</v>
      </c>
      <c r="N7267" s="31" t="s">
        <v>39</v>
      </c>
      <c r="O7267" s="29" t="s">
        <v>725</v>
      </c>
      <c r="P7267"/>
      <c r="Q7267"/>
      <c r="R7267"/>
      <c r="S7267"/>
      <c r="T7267"/>
      <c r="U7267"/>
      <c r="V7267"/>
      <c r="W7267"/>
    </row>
    <row r="7268" spans="1:23" ht="27" customHeight="1" thickBot="1" x14ac:dyDescent="0.3">
      <c r="A7268" s="199">
        <v>21848</v>
      </c>
      <c r="B7268" s="200">
        <v>7717</v>
      </c>
      <c r="C7268" s="200" t="s">
        <v>2314</v>
      </c>
      <c r="D7268" s="201">
        <v>44220.017361111109</v>
      </c>
      <c r="E7268" s="200" t="s">
        <v>41</v>
      </c>
      <c r="F7268" s="33">
        <v>44219.77847222222</v>
      </c>
      <c r="G7268" s="51">
        <f t="shared" si="944"/>
        <v>0.23888888888905058</v>
      </c>
      <c r="H7268" s="31" t="str">
        <f t="shared" si="945"/>
        <v>ACCEPTABLE</v>
      </c>
      <c r="J7268" s="33">
        <v>44220.015277777777</v>
      </c>
      <c r="K7268" s="33">
        <v>44220.026388888888</v>
      </c>
      <c r="L7268" s="51">
        <f t="shared" si="946"/>
        <v>1.1111111110949423E-2</v>
      </c>
      <c r="M7268" s="31" t="str">
        <f t="shared" si="947"/>
        <v>TRUE</v>
      </c>
      <c r="N7268" s="31" t="s">
        <v>41</v>
      </c>
      <c r="O7268" s="29" t="s">
        <v>3227</v>
      </c>
      <c r="P7268"/>
      <c r="Q7268"/>
      <c r="R7268"/>
      <c r="S7268"/>
      <c r="T7268"/>
      <c r="U7268"/>
      <c r="V7268"/>
      <c r="W7268"/>
    </row>
    <row r="7269" spans="1:23" ht="27" customHeight="1" thickBot="1" x14ac:dyDescent="0.3">
      <c r="A7269" s="199">
        <v>21848</v>
      </c>
      <c r="B7269" s="200">
        <v>7718</v>
      </c>
      <c r="C7269" s="200" t="s">
        <v>43</v>
      </c>
      <c r="D7269" s="201">
        <v>44220.052083333336</v>
      </c>
      <c r="E7269" s="200" t="s">
        <v>39</v>
      </c>
      <c r="F7269" s="33">
        <v>44219.77847222222</v>
      </c>
      <c r="G7269" s="51">
        <f t="shared" si="944"/>
        <v>0.273611111115315</v>
      </c>
      <c r="H7269" s="31" t="str">
        <f t="shared" si="945"/>
        <v>ACCEPTABLE</v>
      </c>
      <c r="J7269" s="33">
        <v>44220.060416666667</v>
      </c>
      <c r="K7269" s="33">
        <v>44220.069444444445</v>
      </c>
      <c r="L7269" s="51">
        <f t="shared" si="946"/>
        <v>9.0277777781011537E-3</v>
      </c>
      <c r="M7269" s="31" t="str">
        <f t="shared" si="947"/>
        <v>TRUE</v>
      </c>
      <c r="N7269" s="31" t="s">
        <v>39</v>
      </c>
      <c r="O7269" s="29" t="s">
        <v>44</v>
      </c>
      <c r="P7269"/>
      <c r="Q7269"/>
      <c r="R7269"/>
      <c r="S7269"/>
      <c r="T7269"/>
      <c r="U7269"/>
      <c r="V7269"/>
      <c r="W7269"/>
    </row>
    <row r="7270" spans="1:23" ht="27" customHeight="1" thickBot="1" x14ac:dyDescent="0.3">
      <c r="A7270" s="198">
        <v>21849</v>
      </c>
      <c r="B7270" s="67">
        <v>7719</v>
      </c>
      <c r="C7270" s="67" t="s">
        <v>1997</v>
      </c>
      <c r="D7270" s="68">
        <v>44220.288194444445</v>
      </c>
      <c r="E7270" s="67" t="s">
        <v>41</v>
      </c>
      <c r="F7270" s="33">
        <v>44220.208333333336</v>
      </c>
      <c r="G7270" s="51">
        <f t="shared" si="944"/>
        <v>7.9861111109494232E-2</v>
      </c>
      <c r="H7270" s="31" t="str">
        <f t="shared" si="945"/>
        <v>ACCEPTABLE</v>
      </c>
      <c r="J7270" s="33">
        <v>44220.285416666666</v>
      </c>
      <c r="K7270" s="33">
        <v>44220.29791666667</v>
      </c>
      <c r="L7270" s="51">
        <f t="shared" si="946"/>
        <v>1.2500000004365575E-2</v>
      </c>
      <c r="M7270" s="31" t="str">
        <f t="shared" si="947"/>
        <v>TRUE</v>
      </c>
      <c r="N7270" s="31" t="s">
        <v>41</v>
      </c>
      <c r="O7270" s="29" t="s">
        <v>3228</v>
      </c>
      <c r="P7270"/>
      <c r="Q7270"/>
      <c r="R7270"/>
      <c r="S7270"/>
      <c r="T7270"/>
      <c r="U7270"/>
      <c r="V7270"/>
      <c r="W7270"/>
    </row>
    <row r="7271" spans="1:23" ht="27" customHeight="1" thickBot="1" x14ac:dyDescent="0.3">
      <c r="A7271" s="198">
        <v>21849</v>
      </c>
      <c r="B7271" s="67">
        <v>7720</v>
      </c>
      <c r="C7271" s="67" t="s">
        <v>68</v>
      </c>
      <c r="D7271" s="68">
        <v>44220.322916666664</v>
      </c>
      <c r="E7271" s="67" t="s">
        <v>39</v>
      </c>
      <c r="F7271" s="33">
        <v>44220.208333333336</v>
      </c>
      <c r="G7271" s="51">
        <f t="shared" si="944"/>
        <v>0.11458333332848269</v>
      </c>
      <c r="H7271" s="31" t="str">
        <f t="shared" si="945"/>
        <v>ACCEPTABLE</v>
      </c>
      <c r="J7271" s="33">
        <v>44220.327777777777</v>
      </c>
      <c r="K7271" s="33">
        <v>44220.336805555555</v>
      </c>
      <c r="L7271" s="51">
        <f t="shared" si="946"/>
        <v>9.0277777781011537E-3</v>
      </c>
      <c r="M7271" s="31" t="str">
        <f t="shared" si="947"/>
        <v>TRUE</v>
      </c>
      <c r="N7271" s="31" t="s">
        <v>39</v>
      </c>
      <c r="O7271" s="29" t="s">
        <v>3229</v>
      </c>
      <c r="P7271"/>
      <c r="Q7271"/>
      <c r="R7271"/>
      <c r="S7271"/>
      <c r="T7271"/>
      <c r="U7271"/>
      <c r="V7271"/>
      <c r="W7271"/>
    </row>
    <row r="7272" spans="1:23" ht="27" customHeight="1" thickBot="1" x14ac:dyDescent="0.3">
      <c r="A7272" s="198">
        <v>21850</v>
      </c>
      <c r="B7272" s="67">
        <v>7721</v>
      </c>
      <c r="C7272" s="67" t="s">
        <v>2314</v>
      </c>
      <c r="D7272" s="68">
        <v>44220.371527777781</v>
      </c>
      <c r="E7272" s="67" t="s">
        <v>41</v>
      </c>
      <c r="F7272" s="33">
        <v>44220.208333333336</v>
      </c>
      <c r="G7272" s="51">
        <f t="shared" si="944"/>
        <v>0.16319444444525288</v>
      </c>
      <c r="H7272" s="31" t="str">
        <f t="shared" si="945"/>
        <v>ACCEPTABLE</v>
      </c>
      <c r="J7272" s="33">
        <v>44220.359722222223</v>
      </c>
      <c r="K7272" s="33">
        <v>44220.370833333334</v>
      </c>
      <c r="L7272" s="51">
        <f t="shared" si="946"/>
        <v>1.1111111110949423E-2</v>
      </c>
      <c r="M7272" s="31" t="str">
        <f t="shared" si="947"/>
        <v>TRUE</v>
      </c>
      <c r="N7272" s="31" t="s">
        <v>41</v>
      </c>
      <c r="O7272" s="29" t="s">
        <v>3230</v>
      </c>
      <c r="P7272"/>
      <c r="Q7272"/>
      <c r="R7272"/>
      <c r="S7272"/>
      <c r="T7272"/>
      <c r="U7272"/>
      <c r="V7272"/>
      <c r="W7272"/>
    </row>
    <row r="7273" spans="1:23" ht="27" customHeight="1" thickBot="1" x14ac:dyDescent="0.3">
      <c r="A7273" s="198">
        <v>21850</v>
      </c>
      <c r="B7273" s="67">
        <v>7722</v>
      </c>
      <c r="C7273" s="67" t="s">
        <v>2314</v>
      </c>
      <c r="D7273" s="68">
        <v>44220.395833333336</v>
      </c>
      <c r="E7273" s="67" t="s">
        <v>39</v>
      </c>
      <c r="F7273" s="33">
        <v>44220.208333333336</v>
      </c>
      <c r="G7273" s="51">
        <f t="shared" si="944"/>
        <v>0.1875</v>
      </c>
      <c r="H7273" s="31" t="str">
        <f t="shared" si="945"/>
        <v>ACCEPTABLE</v>
      </c>
      <c r="J7273" s="33">
        <v>44220.388888888891</v>
      </c>
      <c r="K7273" s="33">
        <v>44220.401388888888</v>
      </c>
      <c r="L7273" s="51">
        <f t="shared" ref="L7273:L7314" si="948">IF(OR(K7273="",J7273=""), "Incomplete Data", K7273-J7273)</f>
        <v>1.2499999997089617E-2</v>
      </c>
      <c r="M7273" s="31" t="str">
        <f t="shared" ref="M7273:M7314" si="949">_xlfn.IFS(OR(J7273=0,K7273=0,L7273=""), "Incomplete Data", OR(L7273&gt;$M$5,L7273&lt;-$M$5),"FALSE",  OR(L7273&lt;=$M$5,L7273&gt;-$M$5), "TRUE")</f>
        <v>TRUE</v>
      </c>
      <c r="N7273" s="31" t="s">
        <v>39</v>
      </c>
      <c r="O7273" s="29" t="s">
        <v>3230</v>
      </c>
      <c r="P7273"/>
      <c r="Q7273"/>
      <c r="R7273"/>
      <c r="S7273"/>
      <c r="T7273"/>
      <c r="U7273"/>
      <c r="V7273"/>
      <c r="W7273"/>
    </row>
    <row r="7274" spans="1:23" ht="27" customHeight="1" thickBot="1" x14ac:dyDescent="0.3">
      <c r="A7274" s="199">
        <v>21848</v>
      </c>
      <c r="B7274" s="200">
        <v>7723</v>
      </c>
      <c r="C7274" s="200" t="s">
        <v>43</v>
      </c>
      <c r="D7274" s="201">
        <v>44220.840277777781</v>
      </c>
      <c r="E7274" s="200" t="s">
        <v>41</v>
      </c>
      <c r="F7274" s="33">
        <v>44220.750694444447</v>
      </c>
      <c r="G7274" s="51">
        <f t="shared" si="944"/>
        <v>8.9583333334303461E-2</v>
      </c>
      <c r="H7274" s="31" t="str">
        <f t="shared" si="945"/>
        <v>ACCEPTABLE</v>
      </c>
      <c r="J7274" s="33">
        <v>44220.849305555559</v>
      </c>
      <c r="K7274" s="33">
        <v>44220.85833333333</v>
      </c>
      <c r="L7274" s="51">
        <f t="shared" si="948"/>
        <v>9.0277777708251961E-3</v>
      </c>
      <c r="M7274" s="31" t="str">
        <f t="shared" si="949"/>
        <v>TRUE</v>
      </c>
      <c r="N7274" s="31" t="s">
        <v>41</v>
      </c>
      <c r="O7274" s="29" t="s">
        <v>44</v>
      </c>
      <c r="P7274"/>
      <c r="Q7274"/>
      <c r="R7274"/>
      <c r="S7274"/>
      <c r="T7274"/>
      <c r="U7274"/>
      <c r="V7274"/>
      <c r="W7274"/>
    </row>
    <row r="7275" spans="1:23" ht="27" customHeight="1" thickBot="1" x14ac:dyDescent="0.3">
      <c r="A7275" s="199">
        <v>21848</v>
      </c>
      <c r="B7275" s="200">
        <v>7724</v>
      </c>
      <c r="C7275" s="200" t="s">
        <v>2314</v>
      </c>
      <c r="D7275" s="201">
        <v>44220.868055555555</v>
      </c>
      <c r="E7275" s="200" t="s">
        <v>39</v>
      </c>
      <c r="F7275" s="33">
        <v>44220.750694444447</v>
      </c>
      <c r="G7275" s="51">
        <f t="shared" si="944"/>
        <v>0.11736111110803904</v>
      </c>
      <c r="H7275" s="31" t="str">
        <f t="shared" si="945"/>
        <v>ACCEPTABLE</v>
      </c>
      <c r="J7275" s="33">
        <v>44220.863888888889</v>
      </c>
      <c r="K7275" s="33">
        <v>44220.874305555553</v>
      </c>
      <c r="L7275" s="51">
        <f t="shared" si="948"/>
        <v>1.0416666664241347E-2</v>
      </c>
      <c r="M7275" s="31" t="str">
        <f t="shared" si="949"/>
        <v>TRUE</v>
      </c>
      <c r="N7275" s="31" t="s">
        <v>39</v>
      </c>
      <c r="O7275" s="29" t="s">
        <v>3227</v>
      </c>
      <c r="P7275"/>
      <c r="Q7275"/>
      <c r="R7275"/>
      <c r="S7275"/>
      <c r="T7275"/>
      <c r="U7275"/>
      <c r="V7275"/>
      <c r="W7275"/>
    </row>
    <row r="7276" spans="1:23" ht="27" customHeight="1" thickBot="1" x14ac:dyDescent="0.3">
      <c r="A7276" s="199">
        <v>21849</v>
      </c>
      <c r="B7276" s="200">
        <v>7725</v>
      </c>
      <c r="C7276" s="200" t="s">
        <v>68</v>
      </c>
      <c r="D7276" s="201">
        <v>44221.486111111109</v>
      </c>
      <c r="E7276" s="200" t="s">
        <v>41</v>
      </c>
      <c r="F7276" s="33">
        <v>44221.298611111109</v>
      </c>
      <c r="G7276" s="51">
        <f t="shared" si="944"/>
        <v>0.1875</v>
      </c>
      <c r="H7276" s="31" t="str">
        <f t="shared" si="945"/>
        <v>ACCEPTABLE</v>
      </c>
      <c r="J7276" s="33">
        <v>44221.50277777778</v>
      </c>
      <c r="K7276" s="33">
        <v>44221.511111111111</v>
      </c>
      <c r="L7276" s="51">
        <f t="shared" si="948"/>
        <v>8.333333331393078E-3</v>
      </c>
      <c r="M7276" s="31" t="str">
        <f t="shared" si="949"/>
        <v>TRUE</v>
      </c>
      <c r="N7276" s="31" t="s">
        <v>41</v>
      </c>
      <c r="O7276" s="29" t="s">
        <v>648</v>
      </c>
      <c r="P7276"/>
      <c r="Q7276"/>
      <c r="R7276"/>
      <c r="S7276"/>
      <c r="T7276"/>
      <c r="U7276"/>
      <c r="V7276"/>
      <c r="W7276"/>
    </row>
    <row r="7277" spans="1:23" ht="27" customHeight="1" thickBot="1" x14ac:dyDescent="0.3">
      <c r="A7277" s="199">
        <v>21849</v>
      </c>
      <c r="B7277" s="200">
        <v>7726</v>
      </c>
      <c r="C7277" s="200" t="s">
        <v>1997</v>
      </c>
      <c r="D7277" s="201">
        <v>44221.513888888891</v>
      </c>
      <c r="E7277" s="200" t="s">
        <v>39</v>
      </c>
      <c r="F7277" s="33">
        <v>44221.298611111109</v>
      </c>
      <c r="G7277" s="51">
        <f t="shared" si="944"/>
        <v>0.21527777778101154</v>
      </c>
      <c r="H7277" s="31" t="str">
        <f t="shared" si="945"/>
        <v>ACCEPTABLE</v>
      </c>
      <c r="J7277" s="33">
        <v>44221.534722222219</v>
      </c>
      <c r="K7277" s="33">
        <v>44221.546527777777</v>
      </c>
      <c r="L7277" s="51">
        <f t="shared" si="948"/>
        <v>1.1805555557657499E-2</v>
      </c>
      <c r="M7277" s="31" t="str">
        <f t="shared" si="949"/>
        <v>TRUE</v>
      </c>
      <c r="N7277" s="31" t="s">
        <v>39</v>
      </c>
      <c r="O7277" s="29" t="s">
        <v>3231</v>
      </c>
      <c r="P7277"/>
      <c r="Q7277"/>
      <c r="R7277"/>
      <c r="S7277"/>
      <c r="T7277"/>
      <c r="U7277"/>
      <c r="V7277"/>
      <c r="W7277"/>
    </row>
    <row r="7278" spans="1:23" ht="27" customHeight="1" thickBot="1" x14ac:dyDescent="0.3">
      <c r="A7278" s="199">
        <v>21851</v>
      </c>
      <c r="B7278" s="200">
        <v>7727</v>
      </c>
      <c r="C7278" s="200" t="s">
        <v>2314</v>
      </c>
      <c r="D7278" s="201">
        <v>44221.590277777781</v>
      </c>
      <c r="E7278" s="200" t="s">
        <v>41</v>
      </c>
      <c r="F7278" s="33">
        <v>44221.298611111109</v>
      </c>
      <c r="G7278" s="51">
        <f t="shared" si="944"/>
        <v>0.29166666667151731</v>
      </c>
      <c r="H7278" s="31" t="str">
        <f t="shared" si="945"/>
        <v>ACCEPTABLE</v>
      </c>
      <c r="J7278" s="33">
        <v>44221.572222222225</v>
      </c>
      <c r="K7278" s="33">
        <v>44221.582638888889</v>
      </c>
      <c r="L7278" s="51">
        <f t="shared" si="948"/>
        <v>1.0416666664241347E-2</v>
      </c>
      <c r="M7278" s="31" t="str">
        <f t="shared" si="949"/>
        <v>TRUE</v>
      </c>
      <c r="N7278" s="31" t="s">
        <v>41</v>
      </c>
      <c r="O7278" s="29" t="s">
        <v>3232</v>
      </c>
      <c r="P7278"/>
      <c r="Q7278"/>
      <c r="R7278"/>
      <c r="S7278"/>
      <c r="T7278"/>
      <c r="U7278"/>
      <c r="V7278"/>
      <c r="W7278"/>
    </row>
    <row r="7279" spans="1:23" ht="27" customHeight="1" thickBot="1" x14ac:dyDescent="0.3">
      <c r="A7279" s="199">
        <v>21851</v>
      </c>
      <c r="B7279" s="200">
        <v>7728</v>
      </c>
      <c r="C7279" s="200" t="s">
        <v>2314</v>
      </c>
      <c r="D7279" s="201">
        <v>44221.614583333336</v>
      </c>
      <c r="E7279" s="200" t="s">
        <v>39</v>
      </c>
      <c r="F7279" s="33">
        <v>44221.298611111109</v>
      </c>
      <c r="G7279" s="51">
        <f t="shared" si="944"/>
        <v>0.31597222222626442</v>
      </c>
      <c r="H7279" s="31" t="str">
        <f t="shared" si="945"/>
        <v>ACCEPTABLE</v>
      </c>
      <c r="J7279" s="33">
        <v>44221.595138888886</v>
      </c>
      <c r="K7279" s="33">
        <v>44221.606944444444</v>
      </c>
      <c r="L7279" s="51">
        <f t="shared" si="948"/>
        <v>1.1805555557657499E-2</v>
      </c>
      <c r="M7279" s="31" t="str">
        <f t="shared" si="949"/>
        <v>TRUE</v>
      </c>
      <c r="N7279" s="31" t="s">
        <v>39</v>
      </c>
      <c r="O7279" s="29" t="s">
        <v>3232</v>
      </c>
      <c r="P7279"/>
      <c r="Q7279"/>
      <c r="R7279"/>
      <c r="S7279"/>
      <c r="T7279"/>
      <c r="U7279"/>
      <c r="V7279"/>
      <c r="W7279"/>
    </row>
    <row r="7280" spans="1:23" ht="27" customHeight="1" thickBot="1" x14ac:dyDescent="0.3">
      <c r="A7280" s="199">
        <v>21852</v>
      </c>
      <c r="B7280" s="200">
        <v>7729</v>
      </c>
      <c r="C7280" s="200" t="s">
        <v>1997</v>
      </c>
      <c r="D7280" s="201">
        <v>44222.444444444445</v>
      </c>
      <c r="E7280" s="200" t="s">
        <v>41</v>
      </c>
      <c r="F7280" s="33">
        <v>44222.27847222222</v>
      </c>
      <c r="G7280" s="51">
        <f t="shared" si="944"/>
        <v>0.16597222222480923</v>
      </c>
      <c r="H7280" s="31" t="str">
        <f t="shared" si="945"/>
        <v>ACCEPTABLE</v>
      </c>
      <c r="J7280" s="33">
        <v>44222.439583333333</v>
      </c>
      <c r="K7280" s="33">
        <v>44222.448611111111</v>
      </c>
      <c r="L7280" s="51">
        <f t="shared" si="948"/>
        <v>9.0277777781011537E-3</v>
      </c>
      <c r="M7280" s="31" t="str">
        <f t="shared" si="949"/>
        <v>TRUE</v>
      </c>
      <c r="N7280" s="31" t="s">
        <v>41</v>
      </c>
      <c r="O7280" s="29" t="s">
        <v>1169</v>
      </c>
      <c r="P7280"/>
      <c r="Q7280"/>
      <c r="R7280"/>
      <c r="S7280"/>
      <c r="T7280"/>
      <c r="U7280"/>
      <c r="V7280"/>
      <c r="W7280"/>
    </row>
    <row r="7281" spans="1:23" ht="27" customHeight="1" thickBot="1" x14ac:dyDescent="0.3">
      <c r="A7281" s="199">
        <v>21852</v>
      </c>
      <c r="B7281" s="200">
        <v>7730</v>
      </c>
      <c r="C7281" s="200" t="s">
        <v>68</v>
      </c>
      <c r="D7281" s="201">
        <v>44222.479166666664</v>
      </c>
      <c r="E7281" s="200" t="s">
        <v>39</v>
      </c>
      <c r="F7281" s="33">
        <v>44222.27847222222</v>
      </c>
      <c r="G7281" s="51">
        <f t="shared" si="944"/>
        <v>0.20069444444379769</v>
      </c>
      <c r="H7281" s="31" t="str">
        <f t="shared" si="945"/>
        <v>ACCEPTABLE</v>
      </c>
      <c r="J7281" s="33">
        <v>44222.481249999997</v>
      </c>
      <c r="K7281" s="33">
        <v>44222.489583333336</v>
      </c>
      <c r="L7281" s="51">
        <f t="shared" si="948"/>
        <v>8.3333333386690356E-3</v>
      </c>
      <c r="M7281" s="31" t="str">
        <f t="shared" si="949"/>
        <v>TRUE</v>
      </c>
      <c r="N7281" s="31" t="s">
        <v>39</v>
      </c>
      <c r="O7281" s="29" t="s">
        <v>422</v>
      </c>
      <c r="P7281"/>
      <c r="Q7281"/>
      <c r="R7281"/>
      <c r="S7281"/>
      <c r="T7281"/>
      <c r="U7281"/>
      <c r="V7281"/>
      <c r="W7281"/>
    </row>
    <row r="7282" spans="1:23" ht="27" customHeight="1" thickBot="1" x14ac:dyDescent="0.3">
      <c r="A7282" s="199">
        <v>21853</v>
      </c>
      <c r="B7282" s="200">
        <v>7731</v>
      </c>
      <c r="C7282" s="200" t="s">
        <v>1997</v>
      </c>
      <c r="D7282" s="201">
        <v>44222.496527777781</v>
      </c>
      <c r="E7282" s="200" t="s">
        <v>41</v>
      </c>
      <c r="F7282" s="33">
        <v>44222.39166666667</v>
      </c>
      <c r="G7282" s="51">
        <f t="shared" si="944"/>
        <v>0.10486111111094942</v>
      </c>
      <c r="H7282" s="31" t="str">
        <f t="shared" si="945"/>
        <v>ACCEPTABLE</v>
      </c>
      <c r="J7282" s="33">
        <v>44222.515972222223</v>
      </c>
      <c r="K7282" s="33">
        <v>44222.525694444441</v>
      </c>
      <c r="L7282" s="51">
        <f t="shared" si="948"/>
        <v>9.7222222175332718E-3</v>
      </c>
      <c r="M7282" s="31" t="str">
        <f t="shared" si="949"/>
        <v>TRUE</v>
      </c>
      <c r="N7282" s="31" t="s">
        <v>41</v>
      </c>
      <c r="O7282" s="29" t="s">
        <v>653</v>
      </c>
      <c r="P7282"/>
      <c r="Q7282"/>
      <c r="R7282"/>
      <c r="S7282"/>
      <c r="T7282"/>
      <c r="U7282"/>
      <c r="V7282"/>
      <c r="W7282"/>
    </row>
    <row r="7283" spans="1:23" ht="27" customHeight="1" thickBot="1" x14ac:dyDescent="0.3">
      <c r="A7283" s="199">
        <v>21853</v>
      </c>
      <c r="B7283" s="200">
        <v>7732</v>
      </c>
      <c r="C7283" s="200" t="s">
        <v>68</v>
      </c>
      <c r="D7283" s="201">
        <v>44222.53125</v>
      </c>
      <c r="E7283" s="200" t="s">
        <v>39</v>
      </c>
      <c r="F7283" s="33">
        <v>44222.39166666667</v>
      </c>
      <c r="G7283" s="51">
        <f t="shared" si="944"/>
        <v>0.13958333332993789</v>
      </c>
      <c r="H7283" s="31" t="str">
        <f t="shared" si="945"/>
        <v>ACCEPTABLE</v>
      </c>
      <c r="J7283" s="33">
        <v>44222.552777777775</v>
      </c>
      <c r="K7283" s="33">
        <v>44222.561111111114</v>
      </c>
      <c r="L7283" s="51">
        <f t="shared" si="948"/>
        <v>8.3333333386690356E-3</v>
      </c>
      <c r="M7283" s="31" t="str">
        <f t="shared" si="949"/>
        <v>TRUE</v>
      </c>
      <c r="N7283" s="31" t="s">
        <v>39</v>
      </c>
      <c r="O7283" s="29" t="s">
        <v>422</v>
      </c>
      <c r="P7283"/>
      <c r="Q7283"/>
      <c r="R7283"/>
      <c r="S7283"/>
      <c r="T7283"/>
      <c r="U7283"/>
      <c r="V7283"/>
      <c r="W7283"/>
    </row>
    <row r="7284" spans="1:23" ht="27" customHeight="1" thickBot="1" x14ac:dyDescent="0.3">
      <c r="A7284" s="199">
        <v>21853</v>
      </c>
      <c r="B7284" s="200">
        <v>7733</v>
      </c>
      <c r="C7284" s="200" t="s">
        <v>68</v>
      </c>
      <c r="D7284" s="201">
        <v>44224.256944444445</v>
      </c>
      <c r="E7284" s="200" t="s">
        <v>41</v>
      </c>
      <c r="F7284" s="33">
        <v>44223.820833333331</v>
      </c>
      <c r="G7284" s="51">
        <f t="shared" ref="G7284:G7314" si="950">IF(D7284="","",D7284-F7284)</f>
        <v>0.43611111111385981</v>
      </c>
      <c r="H7284" s="31" t="str">
        <f t="shared" ref="H7284:H7314" si="951">IF(D7284-F7284&lt;0,"TOO LATE",IF(G7284="","",IF(OR(DAY(D7284-F7284)&gt;1,AND(HOUR(D7284-F7284)&gt;HOUR("0:59"),(SIGN(D7284-F7284)=1))),"ACCEPTABLE","TOO LATE")))</f>
        <v>ACCEPTABLE</v>
      </c>
      <c r="J7284" s="33">
        <v>44224.257638888892</v>
      </c>
      <c r="K7284" s="33">
        <v>44224.265277777777</v>
      </c>
      <c r="L7284" s="51">
        <f t="shared" si="948"/>
        <v>7.6388888846850023E-3</v>
      </c>
      <c r="M7284" s="31" t="str">
        <f t="shared" si="949"/>
        <v>TRUE</v>
      </c>
      <c r="N7284" s="31" t="s">
        <v>41</v>
      </c>
      <c r="O7284" s="29" t="s">
        <v>1565</v>
      </c>
      <c r="P7284"/>
      <c r="Q7284"/>
      <c r="R7284"/>
      <c r="S7284"/>
      <c r="T7284"/>
      <c r="U7284"/>
      <c r="V7284"/>
      <c r="W7284"/>
    </row>
    <row r="7285" spans="1:23" ht="27" customHeight="1" thickBot="1" x14ac:dyDescent="0.3">
      <c r="A7285" s="198">
        <v>21853</v>
      </c>
      <c r="B7285" s="67">
        <v>7734</v>
      </c>
      <c r="C7285" s="67" t="s">
        <v>1997</v>
      </c>
      <c r="D7285" s="68">
        <v>44224.284722222219</v>
      </c>
      <c r="E7285" s="67" t="s">
        <v>39</v>
      </c>
      <c r="F7285" s="33">
        <v>44223.820833333331</v>
      </c>
      <c r="G7285" s="51">
        <f t="shared" si="950"/>
        <v>0.46388888888759539</v>
      </c>
      <c r="H7285" s="31" t="str">
        <f t="shared" si="951"/>
        <v>ACCEPTABLE</v>
      </c>
      <c r="J7285" s="33">
        <v>44224.297222222223</v>
      </c>
      <c r="K7285" s="33">
        <v>44224.3125</v>
      </c>
      <c r="L7285" s="51">
        <f t="shared" si="948"/>
        <v>1.5277777776645962E-2</v>
      </c>
      <c r="M7285" s="31" t="str">
        <f t="shared" si="949"/>
        <v>TRUE</v>
      </c>
      <c r="N7285" s="31" t="s">
        <v>39</v>
      </c>
      <c r="O7285" s="29" t="s">
        <v>2064</v>
      </c>
      <c r="P7285"/>
      <c r="Q7285"/>
      <c r="R7285"/>
      <c r="S7285"/>
      <c r="T7285"/>
      <c r="U7285"/>
      <c r="V7285"/>
      <c r="W7285"/>
    </row>
    <row r="7286" spans="1:23" ht="27" customHeight="1" thickBot="1" x14ac:dyDescent="0.3">
      <c r="A7286" s="198">
        <v>21852</v>
      </c>
      <c r="B7286" s="67">
        <v>7735</v>
      </c>
      <c r="C7286" s="67" t="s">
        <v>68</v>
      </c>
      <c r="D7286" s="68">
        <v>44224.319444444445</v>
      </c>
      <c r="E7286" s="67" t="s">
        <v>41</v>
      </c>
      <c r="F7286" s="33">
        <v>44224.229166666664</v>
      </c>
      <c r="G7286" s="51">
        <f t="shared" si="950"/>
        <v>9.0277777781011537E-2</v>
      </c>
      <c r="H7286" s="31" t="str">
        <f t="shared" si="951"/>
        <v>ACCEPTABLE</v>
      </c>
      <c r="J7286" s="33">
        <v>44224.330555555556</v>
      </c>
      <c r="K7286" s="33">
        <v>44224.340277777781</v>
      </c>
      <c r="L7286" s="51">
        <f t="shared" si="948"/>
        <v>9.7222222248092294E-3</v>
      </c>
      <c r="M7286" s="31" t="str">
        <f t="shared" si="949"/>
        <v>TRUE</v>
      </c>
      <c r="N7286" s="31" t="s">
        <v>41</v>
      </c>
      <c r="O7286" s="29" t="s">
        <v>1565</v>
      </c>
      <c r="P7286"/>
      <c r="Q7286"/>
      <c r="R7286"/>
      <c r="S7286"/>
      <c r="T7286"/>
      <c r="U7286"/>
      <c r="V7286"/>
      <c r="W7286"/>
    </row>
    <row r="7287" spans="1:23" ht="27" customHeight="1" thickBot="1" x14ac:dyDescent="0.3">
      <c r="A7287" s="198">
        <v>21852</v>
      </c>
      <c r="B7287" s="67">
        <v>7736</v>
      </c>
      <c r="C7287" s="67" t="s">
        <v>1997</v>
      </c>
      <c r="D7287" s="68">
        <v>44224.347222222219</v>
      </c>
      <c r="E7287" s="67" t="s">
        <v>39</v>
      </c>
      <c r="F7287" s="33">
        <v>44224.229166666664</v>
      </c>
      <c r="G7287" s="51">
        <f t="shared" si="950"/>
        <v>0.11805555555474712</v>
      </c>
      <c r="H7287" s="31" t="str">
        <f t="shared" si="951"/>
        <v>ACCEPTABLE</v>
      </c>
      <c r="J7287" s="33">
        <v>44224.36041666667</v>
      </c>
      <c r="K7287" s="33">
        <v>44224.376388888886</v>
      </c>
      <c r="L7287" s="51">
        <f t="shared" si="948"/>
        <v>1.597222221607808E-2</v>
      </c>
      <c r="M7287" s="31" t="str">
        <f t="shared" si="949"/>
        <v>TRUE</v>
      </c>
      <c r="N7287" s="31" t="s">
        <v>39</v>
      </c>
      <c r="O7287" s="29" t="s">
        <v>3233</v>
      </c>
      <c r="P7287"/>
      <c r="Q7287"/>
      <c r="R7287"/>
      <c r="S7287"/>
      <c r="T7287"/>
      <c r="U7287"/>
      <c r="V7287"/>
      <c r="W7287"/>
    </row>
    <row r="7288" spans="1:23" ht="27" customHeight="1" thickBot="1" x14ac:dyDescent="0.3">
      <c r="A7288" s="198">
        <v>21854</v>
      </c>
      <c r="B7288" s="67">
        <v>7737</v>
      </c>
      <c r="C7288" s="67" t="s">
        <v>2314</v>
      </c>
      <c r="D7288" s="68">
        <v>44224.729166666664</v>
      </c>
      <c r="E7288" s="67" t="s">
        <v>41</v>
      </c>
      <c r="F7288" s="33">
        <v>44224.629166666666</v>
      </c>
      <c r="G7288" s="51">
        <f t="shared" si="950"/>
        <v>9.9999999998544808E-2</v>
      </c>
      <c r="H7288" s="31" t="str">
        <f t="shared" si="951"/>
        <v>ACCEPTABLE</v>
      </c>
      <c r="J7288" s="33">
        <v>44224.72152777778</v>
      </c>
      <c r="K7288" s="33">
        <v>44224.731944444444</v>
      </c>
      <c r="L7288" s="51">
        <f t="shared" si="948"/>
        <v>1.0416666664241347E-2</v>
      </c>
      <c r="M7288" s="31" t="str">
        <f t="shared" si="949"/>
        <v>TRUE</v>
      </c>
      <c r="N7288" s="31" t="s">
        <v>41</v>
      </c>
      <c r="O7288" s="29" t="s">
        <v>3234</v>
      </c>
      <c r="P7288"/>
      <c r="Q7288"/>
      <c r="R7288"/>
      <c r="S7288"/>
      <c r="T7288"/>
      <c r="U7288"/>
      <c r="V7288"/>
      <c r="W7288"/>
    </row>
    <row r="7289" spans="1:23" ht="27" customHeight="1" thickBot="1" x14ac:dyDescent="0.3">
      <c r="A7289" s="198">
        <v>21854</v>
      </c>
      <c r="B7289" s="67">
        <v>7738</v>
      </c>
      <c r="C7289" s="67" t="s">
        <v>43</v>
      </c>
      <c r="D7289" s="68">
        <v>44224.756944444445</v>
      </c>
      <c r="E7289" s="67" t="s">
        <v>39</v>
      </c>
      <c r="F7289" s="33">
        <v>44224.629166666666</v>
      </c>
      <c r="G7289" s="51">
        <f t="shared" si="950"/>
        <v>0.12777777777955635</v>
      </c>
      <c r="H7289" s="31" t="str">
        <f t="shared" si="951"/>
        <v>ACCEPTABLE</v>
      </c>
      <c r="J7289" s="33">
        <v>44224.771527777775</v>
      </c>
      <c r="K7289" s="33">
        <v>44224.782638888886</v>
      </c>
      <c r="L7289" s="51">
        <f t="shared" si="948"/>
        <v>1.1111111110949423E-2</v>
      </c>
      <c r="M7289" s="31" t="str">
        <f t="shared" si="949"/>
        <v>TRUE</v>
      </c>
      <c r="N7289" s="31" t="s">
        <v>39</v>
      </c>
      <c r="O7289" s="29" t="s">
        <v>2695</v>
      </c>
      <c r="P7289"/>
      <c r="Q7289"/>
      <c r="R7289"/>
      <c r="S7289"/>
      <c r="T7289"/>
      <c r="U7289"/>
      <c r="V7289"/>
      <c r="W7289"/>
    </row>
    <row r="7290" spans="1:23" ht="27" customHeight="1" thickBot="1" x14ac:dyDescent="0.3">
      <c r="A7290" s="198">
        <v>21854</v>
      </c>
      <c r="B7290" s="67">
        <v>7739</v>
      </c>
      <c r="C7290" s="67" t="s">
        <v>43</v>
      </c>
      <c r="D7290" s="68">
        <v>44225.298611111109</v>
      </c>
      <c r="E7290" s="67" t="s">
        <v>41</v>
      </c>
      <c r="F7290" s="33">
        <v>44225.258333333331</v>
      </c>
      <c r="G7290" s="51">
        <f t="shared" si="950"/>
        <v>4.0277777778101154E-2</v>
      </c>
      <c r="H7290" s="31" t="str">
        <f t="shared" si="951"/>
        <v>TOO LATE</v>
      </c>
      <c r="J7290" s="33">
        <v>44225.308333333334</v>
      </c>
      <c r="K7290" s="33">
        <v>44225.313888888886</v>
      </c>
      <c r="L7290" s="51">
        <f t="shared" si="948"/>
        <v>5.5555555518367328E-3</v>
      </c>
      <c r="M7290" s="31" t="str">
        <f t="shared" si="949"/>
        <v>TRUE</v>
      </c>
      <c r="N7290" s="31" t="s">
        <v>41</v>
      </c>
      <c r="O7290" s="29" t="s">
        <v>44</v>
      </c>
      <c r="P7290"/>
      <c r="Q7290"/>
      <c r="R7290"/>
      <c r="S7290"/>
      <c r="T7290"/>
      <c r="U7290"/>
      <c r="V7290"/>
      <c r="W7290"/>
    </row>
    <row r="7291" spans="1:23" ht="27" customHeight="1" thickBot="1" x14ac:dyDescent="0.3">
      <c r="A7291" s="198">
        <v>21854</v>
      </c>
      <c r="B7291" s="67">
        <v>7740</v>
      </c>
      <c r="C7291" s="67" t="s">
        <v>2314</v>
      </c>
      <c r="D7291" s="68">
        <v>44225.326388888891</v>
      </c>
      <c r="E7291" s="67" t="s">
        <v>39</v>
      </c>
      <c r="F7291" s="33">
        <v>44225.258333333331</v>
      </c>
      <c r="G7291" s="51">
        <f t="shared" si="950"/>
        <v>6.805555555911269E-2</v>
      </c>
      <c r="H7291" s="31" t="str">
        <f t="shared" si="951"/>
        <v>ACCEPTABLE</v>
      </c>
      <c r="J7291" s="33">
        <v>44225.324305555558</v>
      </c>
      <c r="K7291" s="33">
        <v>44225.333333333336</v>
      </c>
      <c r="L7291" s="51">
        <f t="shared" si="948"/>
        <v>9.0277777781011537E-3</v>
      </c>
      <c r="M7291" s="31" t="str">
        <f t="shared" si="949"/>
        <v>TRUE</v>
      </c>
      <c r="N7291" s="31" t="s">
        <v>39</v>
      </c>
      <c r="O7291" s="29" t="s">
        <v>3235</v>
      </c>
      <c r="P7291"/>
      <c r="Q7291"/>
      <c r="R7291"/>
      <c r="S7291"/>
      <c r="T7291"/>
      <c r="U7291"/>
      <c r="V7291"/>
      <c r="W7291"/>
    </row>
    <row r="7292" spans="1:23" ht="27" customHeight="1" thickBot="1" x14ac:dyDescent="0.3">
      <c r="A7292" s="198">
        <v>21855</v>
      </c>
      <c r="B7292" s="67">
        <v>7741</v>
      </c>
      <c r="C7292" s="67" t="s">
        <v>2314</v>
      </c>
      <c r="D7292" s="68">
        <v>44226.395833333336</v>
      </c>
      <c r="E7292" s="67" t="s">
        <v>41</v>
      </c>
      <c r="F7292" s="33">
        <v>44226.253472222219</v>
      </c>
      <c r="G7292" s="51">
        <f t="shared" si="950"/>
        <v>0.14236111111677019</v>
      </c>
      <c r="H7292" s="31" t="str">
        <f t="shared" si="951"/>
        <v>ACCEPTABLE</v>
      </c>
      <c r="J7292" s="33">
        <v>44226.385416666664</v>
      </c>
      <c r="K7292" s="33">
        <v>44226.396527777775</v>
      </c>
      <c r="L7292" s="51">
        <f t="shared" si="948"/>
        <v>1.1111111110949423E-2</v>
      </c>
      <c r="M7292" s="31" t="str">
        <f t="shared" si="949"/>
        <v>TRUE</v>
      </c>
      <c r="N7292" s="31" t="s">
        <v>41</v>
      </c>
      <c r="O7292" s="29" t="s">
        <v>166</v>
      </c>
      <c r="P7292"/>
      <c r="Q7292"/>
      <c r="R7292"/>
      <c r="S7292"/>
      <c r="T7292"/>
      <c r="U7292"/>
      <c r="V7292"/>
      <c r="W7292"/>
    </row>
    <row r="7293" spans="1:23" ht="27" customHeight="1" thickBot="1" x14ac:dyDescent="0.3">
      <c r="A7293" s="199">
        <v>21855</v>
      </c>
      <c r="B7293" s="200">
        <v>7742</v>
      </c>
      <c r="C7293" s="200" t="s">
        <v>43</v>
      </c>
      <c r="D7293" s="201">
        <v>44226.423611111109</v>
      </c>
      <c r="E7293" s="200" t="s">
        <v>39</v>
      </c>
      <c r="F7293" s="33">
        <v>44226.253472222219</v>
      </c>
      <c r="G7293" s="51">
        <f t="shared" si="950"/>
        <v>0.17013888889050577</v>
      </c>
      <c r="H7293" s="31" t="str">
        <f t="shared" si="951"/>
        <v>ACCEPTABLE</v>
      </c>
      <c r="J7293" s="33">
        <v>44226.421527777777</v>
      </c>
      <c r="K7293" s="33">
        <v>44226.427777777775</v>
      </c>
      <c r="L7293" s="51">
        <f t="shared" si="948"/>
        <v>6.2499999985448085E-3</v>
      </c>
      <c r="M7293" s="31" t="str">
        <f t="shared" si="949"/>
        <v>TRUE</v>
      </c>
      <c r="N7293" s="31" t="s">
        <v>39</v>
      </c>
      <c r="O7293" s="29" t="s">
        <v>44</v>
      </c>
      <c r="P7293"/>
      <c r="Q7293"/>
      <c r="R7293"/>
      <c r="S7293"/>
      <c r="T7293"/>
      <c r="U7293"/>
      <c r="V7293"/>
      <c r="W7293"/>
    </row>
    <row r="7294" spans="1:23" ht="27" customHeight="1" thickBot="1" x14ac:dyDescent="0.3">
      <c r="A7294" s="199">
        <v>21856</v>
      </c>
      <c r="B7294" s="200">
        <v>7743</v>
      </c>
      <c r="C7294" s="200" t="s">
        <v>2314</v>
      </c>
      <c r="D7294" s="201">
        <v>44226.506944444445</v>
      </c>
      <c r="E7294" s="200" t="s">
        <v>41</v>
      </c>
      <c r="F7294" s="33">
        <v>44226.253472222219</v>
      </c>
      <c r="G7294" s="51">
        <f t="shared" si="950"/>
        <v>0.25347222222626442</v>
      </c>
      <c r="H7294" s="31" t="str">
        <f t="shared" si="951"/>
        <v>ACCEPTABLE</v>
      </c>
      <c r="J7294" s="33">
        <v>44226.495138888888</v>
      </c>
      <c r="K7294" s="33">
        <v>44226.505555555559</v>
      </c>
      <c r="L7294" s="51">
        <f t="shared" si="948"/>
        <v>1.0416666671517305E-2</v>
      </c>
      <c r="M7294" s="31" t="str">
        <f t="shared" si="949"/>
        <v>TRUE</v>
      </c>
      <c r="N7294" s="31" t="s">
        <v>41</v>
      </c>
      <c r="O7294" s="29" t="s">
        <v>2815</v>
      </c>
      <c r="P7294"/>
      <c r="Q7294"/>
      <c r="R7294"/>
      <c r="S7294"/>
      <c r="T7294"/>
      <c r="U7294"/>
      <c r="V7294"/>
      <c r="W7294"/>
    </row>
    <row r="7295" spans="1:23" ht="27" customHeight="1" thickBot="1" x14ac:dyDescent="0.3">
      <c r="A7295" s="199">
        <v>21856</v>
      </c>
      <c r="B7295" s="200">
        <v>7744</v>
      </c>
      <c r="C7295" s="200" t="s">
        <v>2314</v>
      </c>
      <c r="D7295" s="201">
        <v>44226.53125</v>
      </c>
      <c r="E7295" s="200" t="s">
        <v>39</v>
      </c>
      <c r="F7295" s="33">
        <v>44226.253472222219</v>
      </c>
      <c r="G7295" s="51">
        <f t="shared" si="950"/>
        <v>0.27777777778101154</v>
      </c>
      <c r="H7295" s="31" t="str">
        <f t="shared" si="951"/>
        <v>ACCEPTABLE</v>
      </c>
      <c r="J7295" s="33">
        <v>44226.518750000003</v>
      </c>
      <c r="K7295" s="33">
        <v>44226.530555555553</v>
      </c>
      <c r="L7295" s="51">
        <f t="shared" si="948"/>
        <v>1.1805555550381541E-2</v>
      </c>
      <c r="M7295" s="31" t="str">
        <f t="shared" si="949"/>
        <v>TRUE</v>
      </c>
      <c r="N7295" s="31" t="s">
        <v>39</v>
      </c>
      <c r="O7295" s="29" t="s">
        <v>3236</v>
      </c>
      <c r="P7295"/>
      <c r="Q7295"/>
      <c r="R7295"/>
      <c r="S7295"/>
      <c r="T7295"/>
      <c r="U7295"/>
      <c r="V7295"/>
      <c r="W7295"/>
    </row>
    <row r="7296" spans="1:23" ht="27" customHeight="1" thickBot="1" x14ac:dyDescent="0.3">
      <c r="A7296" s="199">
        <v>21855</v>
      </c>
      <c r="B7296" s="200">
        <v>7745</v>
      </c>
      <c r="C7296" s="200" t="s">
        <v>43</v>
      </c>
      <c r="D7296" s="201">
        <v>44227.496527777781</v>
      </c>
      <c r="E7296" s="200" t="s">
        <v>41</v>
      </c>
      <c r="F7296" s="33">
        <v>44227.337500000001</v>
      </c>
      <c r="G7296" s="51">
        <f t="shared" si="950"/>
        <v>0.15902777777955635</v>
      </c>
      <c r="H7296" s="31" t="str">
        <f t="shared" si="951"/>
        <v>ACCEPTABLE</v>
      </c>
      <c r="J7296" s="33">
        <v>44227.479861111111</v>
      </c>
      <c r="K7296" s="33">
        <v>44227.488888888889</v>
      </c>
      <c r="L7296" s="51">
        <f t="shared" si="948"/>
        <v>9.0277777781011537E-3</v>
      </c>
      <c r="M7296" s="31" t="str">
        <f t="shared" si="949"/>
        <v>TRUE</v>
      </c>
      <c r="N7296" s="31" t="s">
        <v>41</v>
      </c>
      <c r="O7296" s="29" t="s">
        <v>2432</v>
      </c>
      <c r="P7296"/>
      <c r="Q7296"/>
      <c r="R7296"/>
      <c r="S7296"/>
      <c r="T7296"/>
      <c r="U7296"/>
      <c r="V7296"/>
      <c r="W7296"/>
    </row>
    <row r="7297" spans="1:23" ht="27" customHeight="1" thickBot="1" x14ac:dyDescent="0.3">
      <c r="A7297" s="199">
        <v>21855</v>
      </c>
      <c r="B7297" s="200">
        <v>7746</v>
      </c>
      <c r="C7297" s="200" t="s">
        <v>2314</v>
      </c>
      <c r="D7297" s="201">
        <v>44227.524305555555</v>
      </c>
      <c r="E7297" s="200" t="s">
        <v>39</v>
      </c>
      <c r="F7297" s="33">
        <v>44227.337500000001</v>
      </c>
      <c r="G7297" s="51">
        <f t="shared" si="950"/>
        <v>0.18680555555329192</v>
      </c>
      <c r="H7297" s="31" t="str">
        <f t="shared" si="951"/>
        <v>ACCEPTABLE</v>
      </c>
      <c r="J7297" s="33">
        <v>44227.513888888891</v>
      </c>
      <c r="K7297" s="33">
        <v>44227.524305555555</v>
      </c>
      <c r="L7297" s="51">
        <f t="shared" si="948"/>
        <v>1.0416666664241347E-2</v>
      </c>
      <c r="M7297" s="31" t="str">
        <f t="shared" si="949"/>
        <v>TRUE</v>
      </c>
      <c r="N7297" s="31" t="s">
        <v>39</v>
      </c>
      <c r="O7297" s="29" t="s">
        <v>3237</v>
      </c>
      <c r="P7297"/>
      <c r="Q7297"/>
      <c r="R7297"/>
      <c r="S7297"/>
      <c r="T7297"/>
      <c r="U7297"/>
      <c r="V7297"/>
      <c r="W7297"/>
    </row>
    <row r="7298" spans="1:23" ht="27" customHeight="1" thickBot="1" x14ac:dyDescent="0.3">
      <c r="A7298" s="199">
        <v>21857</v>
      </c>
      <c r="B7298" s="200">
        <v>7747</v>
      </c>
      <c r="C7298" s="200" t="s">
        <v>2119</v>
      </c>
      <c r="D7298" s="201">
        <v>44227.590277777781</v>
      </c>
      <c r="E7298" s="200" t="s">
        <v>41</v>
      </c>
      <c r="F7298" s="33">
        <v>44227.337500000001</v>
      </c>
      <c r="G7298" s="51">
        <f t="shared" si="950"/>
        <v>0.25277777777955635</v>
      </c>
      <c r="H7298" s="31" t="str">
        <f t="shared" si="951"/>
        <v>ACCEPTABLE</v>
      </c>
      <c r="J7298" s="33">
        <v>44227.588194444441</v>
      </c>
      <c r="K7298" s="33">
        <v>44227.600694444445</v>
      </c>
      <c r="L7298" s="51">
        <f t="shared" si="948"/>
        <v>1.2500000004365575E-2</v>
      </c>
      <c r="M7298" s="31" t="str">
        <f t="shared" si="949"/>
        <v>TRUE</v>
      </c>
      <c r="N7298" s="31" t="s">
        <v>41</v>
      </c>
      <c r="O7298" s="29" t="s">
        <v>3238</v>
      </c>
      <c r="P7298"/>
      <c r="Q7298"/>
      <c r="R7298"/>
      <c r="S7298"/>
      <c r="T7298"/>
      <c r="U7298"/>
      <c r="V7298"/>
      <c r="W7298"/>
    </row>
    <row r="7299" spans="1:23" ht="27" customHeight="1" thickBot="1" x14ac:dyDescent="0.3">
      <c r="A7299" s="199">
        <v>21857</v>
      </c>
      <c r="B7299" s="200">
        <v>7748</v>
      </c>
      <c r="C7299" s="200" t="s">
        <v>68</v>
      </c>
      <c r="D7299" s="201">
        <v>44227.625</v>
      </c>
      <c r="E7299" s="200" t="s">
        <v>39</v>
      </c>
      <c r="F7299" s="33">
        <v>44227.337500000001</v>
      </c>
      <c r="G7299" s="51">
        <f t="shared" si="950"/>
        <v>0.28749999999854481</v>
      </c>
      <c r="H7299" s="31" t="str">
        <f t="shared" si="951"/>
        <v>ACCEPTABLE</v>
      </c>
      <c r="J7299" s="33">
        <v>44227.624305555553</v>
      </c>
      <c r="K7299" s="33">
        <v>44227.632638888892</v>
      </c>
      <c r="L7299" s="51">
        <f t="shared" si="948"/>
        <v>8.3333333386690356E-3</v>
      </c>
      <c r="M7299" s="31" t="str">
        <f t="shared" si="949"/>
        <v>TRUE</v>
      </c>
      <c r="N7299" s="31" t="s">
        <v>39</v>
      </c>
      <c r="O7299" s="29" t="s">
        <v>277</v>
      </c>
      <c r="P7299"/>
      <c r="Q7299"/>
      <c r="R7299"/>
      <c r="S7299"/>
      <c r="T7299"/>
      <c r="U7299"/>
      <c r="V7299"/>
      <c r="W7299"/>
    </row>
    <row r="7300" spans="1:23" ht="27" customHeight="1" thickBot="1" x14ac:dyDescent="0.3">
      <c r="A7300" s="199">
        <v>21857</v>
      </c>
      <c r="B7300" s="200">
        <v>7749</v>
      </c>
      <c r="C7300" s="200" t="s">
        <v>68</v>
      </c>
      <c r="D7300" s="201">
        <v>44228.548611111109</v>
      </c>
      <c r="E7300" s="200" t="s">
        <v>41</v>
      </c>
      <c r="F7300" s="33">
        <v>44228.300694444442</v>
      </c>
      <c r="G7300" s="51">
        <f t="shared" si="950"/>
        <v>0.24791666666715173</v>
      </c>
      <c r="H7300" s="31" t="str">
        <f t="shared" si="951"/>
        <v>ACCEPTABLE</v>
      </c>
      <c r="J7300" s="33">
        <v>44228.546527777777</v>
      </c>
      <c r="K7300" s="33">
        <v>44228.560416666667</v>
      </c>
      <c r="L7300" s="51">
        <f t="shared" si="948"/>
        <v>1.3888888890505768E-2</v>
      </c>
      <c r="M7300" s="31" t="str">
        <f t="shared" si="949"/>
        <v>TRUE</v>
      </c>
      <c r="N7300" s="31" t="s">
        <v>41</v>
      </c>
      <c r="O7300" s="29" t="s">
        <v>633</v>
      </c>
      <c r="P7300"/>
      <c r="Q7300"/>
      <c r="R7300"/>
      <c r="S7300"/>
      <c r="T7300"/>
      <c r="U7300"/>
      <c r="V7300"/>
      <c r="W7300"/>
    </row>
    <row r="7301" spans="1:23" ht="27" customHeight="1" thickBot="1" x14ac:dyDescent="0.3">
      <c r="A7301" s="199">
        <v>21857</v>
      </c>
      <c r="B7301" s="200">
        <v>7750</v>
      </c>
      <c r="C7301" s="200" t="s">
        <v>1997</v>
      </c>
      <c r="D7301" s="201">
        <v>44228.59375</v>
      </c>
      <c r="E7301" s="200" t="s">
        <v>39</v>
      </c>
      <c r="F7301" s="33">
        <v>44228.300694444442</v>
      </c>
      <c r="G7301" s="51">
        <f t="shared" si="950"/>
        <v>0.2930555555576575</v>
      </c>
      <c r="H7301" s="31" t="str">
        <f t="shared" si="951"/>
        <v>ACCEPTABLE</v>
      </c>
      <c r="J7301" s="33">
        <v>44228.590277777781</v>
      </c>
      <c r="K7301" s="33">
        <v>44228.599305555559</v>
      </c>
      <c r="L7301" s="51">
        <f t="shared" si="948"/>
        <v>9.0277777781011537E-3</v>
      </c>
      <c r="M7301" s="31" t="str">
        <f t="shared" si="949"/>
        <v>TRUE</v>
      </c>
      <c r="N7301" s="31" t="s">
        <v>39</v>
      </c>
      <c r="O7301" s="29" t="s">
        <v>633</v>
      </c>
      <c r="P7301"/>
      <c r="Q7301"/>
      <c r="R7301"/>
      <c r="S7301"/>
      <c r="T7301"/>
      <c r="U7301"/>
      <c r="V7301"/>
      <c r="W7301"/>
    </row>
    <row r="7302" spans="1:23" ht="27" customHeight="1" thickBot="1" x14ac:dyDescent="0.3">
      <c r="A7302" s="199">
        <v>21857</v>
      </c>
      <c r="B7302" s="200">
        <v>7751</v>
      </c>
      <c r="C7302" s="200" t="s">
        <v>53</v>
      </c>
      <c r="D7302" s="201">
        <v>44228.989583333336</v>
      </c>
      <c r="E7302" s="200" t="s">
        <v>41</v>
      </c>
      <c r="F7302" s="33">
        <v>44228.840277777781</v>
      </c>
      <c r="G7302" s="51">
        <f t="shared" si="950"/>
        <v>0.14930555555474712</v>
      </c>
      <c r="H7302" s="31" t="str">
        <f t="shared" si="951"/>
        <v>ACCEPTABLE</v>
      </c>
      <c r="J7302" s="33">
        <v>44228.982638888891</v>
      </c>
      <c r="K7302" s="33">
        <v>44228.991666666669</v>
      </c>
      <c r="L7302" s="51">
        <f t="shared" si="948"/>
        <v>9.0277777781011537E-3</v>
      </c>
      <c r="M7302" s="31" t="str">
        <f t="shared" si="949"/>
        <v>TRUE</v>
      </c>
      <c r="N7302" s="31" t="s">
        <v>41</v>
      </c>
      <c r="O7302" s="29" t="s">
        <v>633</v>
      </c>
      <c r="P7302"/>
      <c r="Q7302"/>
      <c r="R7302"/>
      <c r="S7302"/>
      <c r="T7302"/>
      <c r="U7302"/>
      <c r="V7302"/>
      <c r="W7302"/>
    </row>
    <row r="7303" spans="1:23" ht="27" customHeight="1" thickBot="1" x14ac:dyDescent="0.3">
      <c r="A7303" s="199">
        <v>21857</v>
      </c>
      <c r="B7303" s="200">
        <v>7752</v>
      </c>
      <c r="C7303" s="200" t="s">
        <v>53</v>
      </c>
      <c r="D7303" s="201">
        <v>44229.03125</v>
      </c>
      <c r="E7303" s="200" t="s">
        <v>39</v>
      </c>
      <c r="F7303" s="33">
        <v>44228.840277777781</v>
      </c>
      <c r="G7303" s="51">
        <f t="shared" si="950"/>
        <v>0.19097222221898846</v>
      </c>
      <c r="H7303" s="31" t="str">
        <f t="shared" si="951"/>
        <v>ACCEPTABLE</v>
      </c>
      <c r="J7303" s="33">
        <v>44229.040972222225</v>
      </c>
      <c r="K7303" s="33">
        <v>44229.049305555556</v>
      </c>
      <c r="L7303" s="51">
        <f t="shared" si="948"/>
        <v>8.333333331393078E-3</v>
      </c>
      <c r="M7303" s="31" t="str">
        <f t="shared" si="949"/>
        <v>TRUE</v>
      </c>
      <c r="N7303" s="31" t="s">
        <v>39</v>
      </c>
      <c r="O7303" s="29" t="s">
        <v>812</v>
      </c>
      <c r="P7303"/>
      <c r="Q7303"/>
      <c r="R7303"/>
      <c r="S7303"/>
      <c r="T7303"/>
      <c r="U7303"/>
      <c r="V7303"/>
      <c r="W7303"/>
    </row>
    <row r="7304" spans="1:23" ht="27" customHeight="1" thickBot="1" x14ac:dyDescent="0.3">
      <c r="A7304" s="199">
        <v>21858</v>
      </c>
      <c r="B7304" s="200">
        <v>7753</v>
      </c>
      <c r="C7304" s="200" t="s">
        <v>1997</v>
      </c>
      <c r="D7304" s="201">
        <v>44229.506944444445</v>
      </c>
      <c r="E7304" s="200" t="s">
        <v>41</v>
      </c>
      <c r="F7304" s="33">
        <v>44229.28125</v>
      </c>
      <c r="G7304" s="51">
        <f t="shared" si="950"/>
        <v>0.22569444444525288</v>
      </c>
      <c r="H7304" s="31" t="str">
        <f t="shared" si="951"/>
        <v>ACCEPTABLE</v>
      </c>
      <c r="J7304" s="33">
        <v>44229.497916666667</v>
      </c>
      <c r="K7304" s="33">
        <v>44229.506944444445</v>
      </c>
      <c r="L7304" s="51">
        <f t="shared" si="948"/>
        <v>9.0277777781011537E-3</v>
      </c>
      <c r="M7304" s="31" t="str">
        <f t="shared" si="949"/>
        <v>TRUE</v>
      </c>
      <c r="N7304" s="31" t="s">
        <v>41</v>
      </c>
      <c r="O7304" s="29" t="s">
        <v>3239</v>
      </c>
      <c r="P7304"/>
      <c r="Q7304"/>
      <c r="R7304"/>
      <c r="S7304"/>
      <c r="T7304"/>
      <c r="U7304"/>
      <c r="V7304"/>
      <c r="W7304"/>
    </row>
    <row r="7305" spans="1:23" ht="27" customHeight="1" thickBot="1" x14ac:dyDescent="0.3">
      <c r="A7305" s="199">
        <v>21858</v>
      </c>
      <c r="B7305" s="200">
        <v>7754</v>
      </c>
      <c r="C7305" s="200" t="s">
        <v>68</v>
      </c>
      <c r="D7305" s="201">
        <v>44229.541666666664</v>
      </c>
      <c r="E7305" s="200" t="s">
        <v>39</v>
      </c>
      <c r="F7305" s="33">
        <v>44229.28125</v>
      </c>
      <c r="G7305" s="51">
        <f t="shared" si="950"/>
        <v>0.26041666666424135</v>
      </c>
      <c r="H7305" s="31" t="str">
        <f t="shared" si="951"/>
        <v>ACCEPTABLE</v>
      </c>
      <c r="J7305" s="33">
        <v>44229.552083333336</v>
      </c>
      <c r="K7305" s="33">
        <v>44229.5625</v>
      </c>
      <c r="L7305" s="51">
        <f t="shared" si="948"/>
        <v>1.0416666664241347E-2</v>
      </c>
      <c r="M7305" s="31" t="str">
        <f t="shared" si="949"/>
        <v>TRUE</v>
      </c>
      <c r="N7305" s="31" t="s">
        <v>39</v>
      </c>
      <c r="O7305" s="29" t="s">
        <v>2968</v>
      </c>
      <c r="P7305"/>
      <c r="Q7305"/>
      <c r="R7305"/>
      <c r="S7305"/>
      <c r="T7305"/>
      <c r="U7305"/>
      <c r="V7305"/>
      <c r="W7305"/>
    </row>
    <row r="7306" spans="1:23" ht="27" customHeight="1" thickBot="1" x14ac:dyDescent="0.3">
      <c r="A7306" s="199">
        <v>21858</v>
      </c>
      <c r="B7306" s="200">
        <v>7755</v>
      </c>
      <c r="C7306" s="200" t="s">
        <v>68</v>
      </c>
      <c r="D7306" s="201">
        <v>44230.402777777781</v>
      </c>
      <c r="E7306" s="200" t="s">
        <v>41</v>
      </c>
      <c r="F7306" s="33">
        <v>44230.299305555556</v>
      </c>
      <c r="G7306" s="51">
        <f t="shared" si="950"/>
        <v>0.10347222222480923</v>
      </c>
      <c r="H7306" s="31" t="str">
        <f t="shared" si="951"/>
        <v>ACCEPTABLE</v>
      </c>
      <c r="J7306" s="33">
        <v>44230.36041666667</v>
      </c>
      <c r="K7306" s="33">
        <v>44230.369444444441</v>
      </c>
      <c r="L7306" s="51">
        <f t="shared" si="948"/>
        <v>9.0277777708251961E-3</v>
      </c>
      <c r="M7306" s="31" t="str">
        <f t="shared" si="949"/>
        <v>TRUE</v>
      </c>
      <c r="N7306" s="31" t="s">
        <v>41</v>
      </c>
      <c r="O7306" s="29" t="s">
        <v>2700</v>
      </c>
      <c r="P7306"/>
      <c r="Q7306"/>
      <c r="R7306"/>
      <c r="S7306"/>
      <c r="T7306"/>
      <c r="U7306"/>
      <c r="V7306"/>
      <c r="W7306"/>
    </row>
    <row r="7307" spans="1:23" ht="27" customHeight="1" thickBot="1" x14ac:dyDescent="0.3">
      <c r="A7307" s="199">
        <v>21858</v>
      </c>
      <c r="B7307" s="200">
        <v>7756</v>
      </c>
      <c r="C7307" s="200" t="s">
        <v>1997</v>
      </c>
      <c r="D7307" s="201">
        <v>44230.434027777781</v>
      </c>
      <c r="E7307" s="200" t="s">
        <v>39</v>
      </c>
      <c r="F7307" s="33">
        <v>44230.299305555556</v>
      </c>
      <c r="G7307" s="51">
        <f t="shared" si="950"/>
        <v>0.13472222222480923</v>
      </c>
      <c r="H7307" s="31" t="str">
        <f t="shared" si="951"/>
        <v>ACCEPTABLE</v>
      </c>
      <c r="J7307" s="33">
        <v>44230.390972222223</v>
      </c>
      <c r="K7307" s="33">
        <v>44230.401388888888</v>
      </c>
      <c r="L7307" s="51">
        <f t="shared" si="948"/>
        <v>1.0416666664241347E-2</v>
      </c>
      <c r="M7307" s="31" t="str">
        <f t="shared" si="949"/>
        <v>TRUE</v>
      </c>
      <c r="N7307" s="31" t="s">
        <v>39</v>
      </c>
      <c r="O7307" s="29" t="s">
        <v>1208</v>
      </c>
      <c r="P7307"/>
      <c r="Q7307"/>
      <c r="R7307"/>
      <c r="S7307"/>
      <c r="T7307"/>
      <c r="U7307"/>
      <c r="V7307"/>
      <c r="W7307"/>
    </row>
    <row r="7308" spans="1:23" ht="27" customHeight="1" thickBot="1" x14ac:dyDescent="0.3">
      <c r="A7308" s="199">
        <v>21859</v>
      </c>
      <c r="B7308" s="200">
        <v>7757</v>
      </c>
      <c r="C7308" s="200" t="s">
        <v>2314</v>
      </c>
      <c r="D7308" s="201">
        <v>44231.416666666664</v>
      </c>
      <c r="E7308" s="200" t="s">
        <v>41</v>
      </c>
      <c r="F7308" s="33">
        <v>44231.29791666667</v>
      </c>
      <c r="G7308" s="51">
        <f t="shared" si="950"/>
        <v>0.11874999999417923</v>
      </c>
      <c r="H7308" s="31" t="str">
        <f t="shared" si="951"/>
        <v>ACCEPTABLE</v>
      </c>
      <c r="J7308" s="33">
        <v>44231.440972222219</v>
      </c>
      <c r="K7308" s="33">
        <v>44231.451388888891</v>
      </c>
      <c r="L7308" s="51">
        <f t="shared" si="948"/>
        <v>1.0416666671517305E-2</v>
      </c>
      <c r="M7308" s="31" t="str">
        <f t="shared" si="949"/>
        <v>TRUE</v>
      </c>
      <c r="N7308" s="31" t="s">
        <v>41</v>
      </c>
      <c r="O7308" s="29" t="s">
        <v>1756</v>
      </c>
      <c r="P7308"/>
      <c r="Q7308"/>
      <c r="R7308"/>
      <c r="S7308"/>
      <c r="T7308"/>
      <c r="U7308"/>
      <c r="V7308"/>
      <c r="W7308"/>
    </row>
    <row r="7309" spans="1:23" ht="27" customHeight="1" thickBot="1" x14ac:dyDescent="0.3">
      <c r="A7309" s="199">
        <v>21859</v>
      </c>
      <c r="B7309" s="200">
        <v>7758</v>
      </c>
      <c r="C7309" s="200" t="s">
        <v>43</v>
      </c>
      <c r="D7309" s="201">
        <v>44231.447916666664</v>
      </c>
      <c r="E7309" s="200" t="s">
        <v>39</v>
      </c>
      <c r="F7309" s="33">
        <v>44231.29791666667</v>
      </c>
      <c r="G7309" s="51">
        <f t="shared" si="950"/>
        <v>0.14999999999417923</v>
      </c>
      <c r="H7309" s="31" t="str">
        <f t="shared" si="951"/>
        <v>ACCEPTABLE</v>
      </c>
      <c r="J7309" s="33">
        <v>44231.484722222223</v>
      </c>
      <c r="K7309" s="33">
        <v>44231.495138888888</v>
      </c>
      <c r="L7309" s="51">
        <f t="shared" si="948"/>
        <v>1.0416666664241347E-2</v>
      </c>
      <c r="M7309" s="31" t="str">
        <f t="shared" si="949"/>
        <v>TRUE</v>
      </c>
      <c r="N7309" s="31" t="s">
        <v>39</v>
      </c>
      <c r="O7309" s="29" t="s">
        <v>398</v>
      </c>
      <c r="P7309"/>
      <c r="Q7309"/>
      <c r="R7309"/>
      <c r="S7309"/>
      <c r="T7309"/>
      <c r="U7309"/>
      <c r="V7309"/>
      <c r="W7309"/>
    </row>
    <row r="7310" spans="1:23" ht="27" customHeight="1" thickBot="1" x14ac:dyDescent="0.3">
      <c r="A7310" s="199">
        <v>21859</v>
      </c>
      <c r="B7310" s="200">
        <v>7759</v>
      </c>
      <c r="C7310" s="200" t="s">
        <v>43</v>
      </c>
      <c r="D7310" s="201">
        <v>44232.100694444445</v>
      </c>
      <c r="E7310" s="200" t="s">
        <v>41</v>
      </c>
      <c r="F7310" s="33">
        <v>44231.74722222222</v>
      </c>
      <c r="G7310" s="51">
        <f t="shared" si="950"/>
        <v>0.35347222222480923</v>
      </c>
      <c r="H7310" s="31" t="str">
        <f t="shared" si="951"/>
        <v>ACCEPTABLE</v>
      </c>
      <c r="J7310" s="33">
        <v>44232.101388888892</v>
      </c>
      <c r="K7310" s="33">
        <v>44232.112500000003</v>
      </c>
      <c r="L7310" s="51">
        <f t="shared" si="948"/>
        <v>1.1111111110949423E-2</v>
      </c>
      <c r="M7310" s="31" t="str">
        <f t="shared" si="949"/>
        <v>TRUE</v>
      </c>
      <c r="N7310" s="31" t="s">
        <v>41</v>
      </c>
      <c r="O7310" s="29" t="s">
        <v>398</v>
      </c>
      <c r="P7310"/>
      <c r="Q7310"/>
      <c r="R7310"/>
      <c r="S7310"/>
      <c r="T7310"/>
      <c r="U7310"/>
      <c r="V7310"/>
      <c r="W7310"/>
    </row>
    <row r="7311" spans="1:23" ht="27" customHeight="1" thickBot="1" x14ac:dyDescent="0.3">
      <c r="A7311" s="199">
        <v>21859</v>
      </c>
      <c r="B7311" s="200">
        <v>7760</v>
      </c>
      <c r="C7311" s="200" t="s">
        <v>2314</v>
      </c>
      <c r="D7311" s="201">
        <v>44232.128472222219</v>
      </c>
      <c r="E7311" s="200" t="s">
        <v>39</v>
      </c>
      <c r="F7311" s="33">
        <v>44231.74722222222</v>
      </c>
      <c r="G7311" s="51">
        <f t="shared" si="950"/>
        <v>0.38124999999854481</v>
      </c>
      <c r="H7311" s="31" t="str">
        <f t="shared" si="951"/>
        <v>ACCEPTABLE</v>
      </c>
      <c r="J7311" s="33">
        <v>44232.142361111109</v>
      </c>
      <c r="K7311" s="33">
        <v>44232.151388888888</v>
      </c>
      <c r="L7311" s="51">
        <f t="shared" si="948"/>
        <v>9.0277777781011537E-3</v>
      </c>
      <c r="M7311" s="31" t="str">
        <f t="shared" si="949"/>
        <v>TRUE</v>
      </c>
      <c r="N7311" s="31" t="s">
        <v>39</v>
      </c>
      <c r="O7311" s="29" t="s">
        <v>826</v>
      </c>
      <c r="P7311"/>
      <c r="Q7311"/>
      <c r="R7311"/>
      <c r="S7311"/>
      <c r="T7311"/>
      <c r="U7311"/>
      <c r="V7311"/>
      <c r="W7311"/>
    </row>
    <row r="7312" spans="1:23" ht="27" customHeight="1" thickBot="1" x14ac:dyDescent="0.3">
      <c r="A7312" s="198">
        <v>21860</v>
      </c>
      <c r="B7312" s="67">
        <v>7761</v>
      </c>
      <c r="C7312" s="67" t="s">
        <v>1997</v>
      </c>
      <c r="D7312" s="68">
        <v>44232.288194444445</v>
      </c>
      <c r="E7312" s="67" t="s">
        <v>41</v>
      </c>
      <c r="F7312" s="33">
        <v>44232.220833333333</v>
      </c>
      <c r="G7312" s="51">
        <f t="shared" si="950"/>
        <v>6.7361111112404615E-2</v>
      </c>
      <c r="H7312" s="31" t="str">
        <f t="shared" si="951"/>
        <v>ACCEPTABLE</v>
      </c>
      <c r="J7312" s="33">
        <v>44232.284722222219</v>
      </c>
      <c r="K7312" s="33">
        <v>44232.298611111109</v>
      </c>
      <c r="L7312" s="51">
        <f t="shared" si="948"/>
        <v>1.3888888890505768E-2</v>
      </c>
      <c r="M7312" s="31" t="str">
        <f t="shared" si="949"/>
        <v>TRUE</v>
      </c>
      <c r="N7312" s="31" t="s">
        <v>41</v>
      </c>
      <c r="O7312" s="29" t="s">
        <v>1129</v>
      </c>
      <c r="P7312"/>
      <c r="Q7312"/>
      <c r="R7312"/>
      <c r="S7312"/>
      <c r="T7312"/>
      <c r="U7312"/>
      <c r="V7312"/>
      <c r="W7312"/>
    </row>
    <row r="7313" spans="1:23" ht="27" customHeight="1" thickBot="1" x14ac:dyDescent="0.3">
      <c r="A7313" s="198">
        <v>21860</v>
      </c>
      <c r="B7313" s="67">
        <v>7762</v>
      </c>
      <c r="C7313" s="67" t="s">
        <v>68</v>
      </c>
      <c r="D7313" s="68">
        <v>44232.322916666664</v>
      </c>
      <c r="E7313" s="67" t="s">
        <v>39</v>
      </c>
      <c r="F7313" s="33">
        <v>44232.220833333333</v>
      </c>
      <c r="G7313" s="51">
        <f t="shared" si="950"/>
        <v>0.10208333333139308</v>
      </c>
      <c r="H7313" s="31" t="str">
        <f t="shared" si="951"/>
        <v>ACCEPTABLE</v>
      </c>
      <c r="J7313" s="33">
        <v>44232.325694444444</v>
      </c>
      <c r="K7313" s="33">
        <v>44232.336111111108</v>
      </c>
      <c r="L7313" s="51">
        <f t="shared" si="948"/>
        <v>1.0416666664241347E-2</v>
      </c>
      <c r="M7313" s="31" t="str">
        <f t="shared" si="949"/>
        <v>TRUE</v>
      </c>
      <c r="N7313" s="31" t="s">
        <v>128</v>
      </c>
      <c r="O7313" s="29" t="s">
        <v>3240</v>
      </c>
      <c r="P7313"/>
      <c r="Q7313"/>
      <c r="R7313"/>
      <c r="S7313"/>
      <c r="T7313"/>
      <c r="U7313"/>
      <c r="V7313"/>
      <c r="W7313"/>
    </row>
    <row r="7314" spans="1:23" ht="27" customHeight="1" thickBot="1" x14ac:dyDescent="0.3">
      <c r="A7314" s="198">
        <v>21861</v>
      </c>
      <c r="B7314" s="67">
        <v>7764</v>
      </c>
      <c r="C7314" s="67" t="s">
        <v>2314</v>
      </c>
      <c r="D7314" s="68">
        <v>44232.354166666664</v>
      </c>
      <c r="E7314" s="67" t="s">
        <v>39</v>
      </c>
      <c r="F7314" s="33">
        <v>44232.220833333333</v>
      </c>
      <c r="G7314" s="51">
        <f t="shared" si="950"/>
        <v>0.13333333333139308</v>
      </c>
      <c r="H7314" s="31" t="str">
        <f t="shared" si="951"/>
        <v>ACCEPTABLE</v>
      </c>
      <c r="J7314" s="33">
        <v>44232.351388888892</v>
      </c>
      <c r="K7314" s="33">
        <v>44232.362500000003</v>
      </c>
      <c r="L7314" s="51">
        <f t="shared" si="948"/>
        <v>1.1111111110949423E-2</v>
      </c>
      <c r="M7314" s="31" t="str">
        <f t="shared" si="949"/>
        <v>TRUE</v>
      </c>
      <c r="N7314" s="31" t="s">
        <v>39</v>
      </c>
      <c r="O7314" s="29" t="s">
        <v>2823</v>
      </c>
      <c r="P7314"/>
      <c r="Q7314"/>
      <c r="R7314"/>
      <c r="S7314"/>
      <c r="T7314"/>
      <c r="U7314"/>
      <c r="V7314"/>
      <c r="W7314"/>
    </row>
    <row r="7315" spans="1:23" ht="27" customHeight="1" x14ac:dyDescent="0.25">
      <c r="G7315" s="51"/>
      <c r="P7315"/>
      <c r="Q7315"/>
      <c r="R7315"/>
      <c r="S7315"/>
      <c r="T7315"/>
      <c r="U7315"/>
      <c r="V7315"/>
      <c r="W7315"/>
    </row>
  </sheetData>
  <autoFilter ref="A4:O5" xr:uid="{00000000-0001-0000-0000-000000000000}"/>
  <dataConsolidate/>
  <mergeCells count="17">
    <mergeCell ref="E4:E5"/>
    <mergeCell ref="I4:I5"/>
    <mergeCell ref="J4:J5"/>
    <mergeCell ref="G4:G5"/>
    <mergeCell ref="A1:O2"/>
    <mergeCell ref="A4:A5"/>
    <mergeCell ref="F4:F5"/>
    <mergeCell ref="B4:B5"/>
    <mergeCell ref="C4:C5"/>
    <mergeCell ref="D4:D5"/>
    <mergeCell ref="H4:H5"/>
    <mergeCell ref="A3:I3"/>
    <mergeCell ref="J3:O3"/>
    <mergeCell ref="K4:K5"/>
    <mergeCell ref="L4:L5"/>
    <mergeCell ref="O4:O5"/>
    <mergeCell ref="N4:N5"/>
  </mergeCells>
  <phoneticPr fontId="24" type="noConversion"/>
  <conditionalFormatting sqref="H1:H7315">
    <cfRule type="cellIs" dxfId="10" priority="12" operator="equal">
      <formula>#REF!</formula>
    </cfRule>
  </conditionalFormatting>
  <conditionalFormatting sqref="L3:L8235">
    <cfRule type="cellIs" dxfId="9" priority="3" operator="between">
      <formula>0.0173611111111111</formula>
      <formula>0.0833333333333333</formula>
    </cfRule>
  </conditionalFormatting>
  <conditionalFormatting sqref="L3:M8235">
    <cfRule type="cellIs" dxfId="8" priority="2" operator="equal">
      <formula>"Incomplete Data"</formula>
    </cfRule>
  </conditionalFormatting>
  <conditionalFormatting sqref="M3:M8235">
    <cfRule type="cellIs" dxfId="7" priority="4" operator="equal">
      <formula>"TRUE"</formula>
    </cfRule>
    <cfRule type="cellIs" dxfId="6" priority="5" operator="equal">
      <formula>"FALSE"</formula>
    </cfRule>
  </conditionalFormatting>
  <conditionalFormatting sqref="P1:P3">
    <cfRule type="cellIs" dxfId="5" priority="7" operator="between">
      <formula>-0.0173611111111111</formula>
      <formula>-0.0833333333333333</formula>
    </cfRule>
    <cfRule type="cellIs" dxfId="4" priority="10" operator="between">
      <formula>0.0173611111111111</formula>
      <formula>0.0833333333333333</formula>
    </cfRule>
    <cfRule type="cellIs" dxfId="3" priority="11" operator="equal">
      <formula>"Incomplete Data"</formula>
    </cfRule>
  </conditionalFormatting>
  <pageMargins left="0.7" right="0.7" top="0.75" bottom="0.75" header="0.3" footer="0.3"/>
  <pageSetup paperSize="3" scale="8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U48"/>
  <sheetViews>
    <sheetView workbookViewId="0">
      <selection sqref="A1:L4"/>
    </sheetView>
  </sheetViews>
  <sheetFormatPr defaultColWidth="8.85546875" defaultRowHeight="14.1" customHeight="1" x14ac:dyDescent="0.2"/>
  <cols>
    <col min="1" max="21" width="9.5703125" style="11" customWidth="1"/>
    <col min="22" max="16384" width="8.85546875" style="11"/>
  </cols>
  <sheetData>
    <row r="1" spans="1:21" ht="17.45" customHeight="1" x14ac:dyDescent="0.2">
      <c r="A1" s="215" t="s">
        <v>3115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12"/>
      <c r="N1" s="12"/>
      <c r="O1" s="12"/>
      <c r="P1" s="12"/>
      <c r="Q1" s="12"/>
      <c r="R1" s="12"/>
      <c r="S1" s="12"/>
      <c r="T1" s="12"/>
      <c r="U1" s="12"/>
    </row>
    <row r="2" spans="1:21" ht="17.45" customHeight="1" x14ac:dyDescent="0.2">
      <c r="A2" s="215"/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12"/>
      <c r="N2" s="12"/>
      <c r="O2" s="12"/>
      <c r="P2" s="12"/>
      <c r="Q2" s="217" t="s">
        <v>3116</v>
      </c>
      <c r="R2" s="217"/>
      <c r="S2" s="217"/>
      <c r="T2" s="217"/>
      <c r="U2" s="217"/>
    </row>
    <row r="3" spans="1:21" ht="17.45" customHeight="1" x14ac:dyDescent="0.2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12"/>
      <c r="N3" s="12"/>
      <c r="O3" s="12"/>
      <c r="P3" s="12"/>
      <c r="Q3" s="217" t="e">
        <f>"Total Bridge Lifts: "&amp;'Reliability (Twitter)'!B3</f>
        <v>#REF!</v>
      </c>
      <c r="R3" s="217"/>
      <c r="S3" s="217"/>
      <c r="T3" s="217"/>
      <c r="U3" s="217"/>
    </row>
    <row r="4" spans="1:21" ht="17.45" customHeight="1" x14ac:dyDescent="0.2">
      <c r="A4" s="215"/>
      <c r="B4" s="215"/>
      <c r="C4" s="215"/>
      <c r="D4" s="215"/>
      <c r="E4" s="215"/>
      <c r="F4" s="215"/>
      <c r="G4" s="215"/>
      <c r="H4" s="215"/>
      <c r="I4" s="215"/>
      <c r="J4" s="215"/>
      <c r="K4" s="215"/>
      <c r="L4" s="215"/>
      <c r="M4" s="12"/>
      <c r="N4" s="12"/>
      <c r="O4" s="12"/>
      <c r="P4" s="12"/>
      <c r="Q4" s="12"/>
      <c r="R4" s="12"/>
      <c r="S4" s="12"/>
      <c r="T4" s="12"/>
      <c r="U4" s="12"/>
    </row>
    <row r="5" spans="1:21" ht="17.45" customHeight="1" x14ac:dyDescent="0.2"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4.1" customHeight="1" x14ac:dyDescent="0.2">
      <c r="A6" s="216" t="s">
        <v>3117</v>
      </c>
      <c r="B6" s="214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</row>
    <row r="7" spans="1:21" ht="14.1" customHeight="1" x14ac:dyDescent="0.2">
      <c r="A7" s="216"/>
      <c r="B7" s="214"/>
      <c r="C7" s="214"/>
      <c r="D7" s="214"/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</row>
    <row r="8" spans="1:21" ht="14.1" customHeight="1" x14ac:dyDescent="0.2">
      <c r="A8" s="216"/>
      <c r="B8" s="214"/>
      <c r="C8" s="214"/>
      <c r="D8" s="214"/>
      <c r="E8" s="214"/>
      <c r="F8" s="214"/>
      <c r="G8" s="214"/>
      <c r="H8" s="214"/>
      <c r="I8" s="214"/>
      <c r="J8" s="214"/>
      <c r="K8" s="214"/>
      <c r="L8" s="214"/>
      <c r="M8" s="214"/>
      <c r="N8" s="214"/>
      <c r="O8" s="214"/>
      <c r="P8" s="214"/>
      <c r="Q8" s="214"/>
      <c r="R8" s="214"/>
      <c r="S8" s="214"/>
      <c r="T8" s="214"/>
      <c r="U8" s="214"/>
    </row>
    <row r="9" spans="1:21" ht="14.1" customHeight="1" x14ac:dyDescent="0.2">
      <c r="A9" s="216"/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</row>
    <row r="10" spans="1:21" ht="14.1" customHeight="1" x14ac:dyDescent="0.2">
      <c r="A10" s="216"/>
      <c r="B10" s="214"/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</row>
    <row r="11" spans="1:21" ht="14.1" customHeight="1" x14ac:dyDescent="0.2">
      <c r="A11" s="216"/>
      <c r="B11" s="214"/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</row>
    <row r="12" spans="1:21" ht="14.1" customHeight="1" x14ac:dyDescent="0.2">
      <c r="A12" s="216"/>
      <c r="B12" s="214"/>
      <c r="C12" s="214"/>
      <c r="D12" s="214"/>
      <c r="E12" s="214"/>
      <c r="F12" s="214"/>
      <c r="G12" s="214"/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</row>
    <row r="13" spans="1:21" ht="14.1" customHeight="1" x14ac:dyDescent="0.2">
      <c r="A13" s="216"/>
      <c r="B13" s="214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</row>
    <row r="14" spans="1:21" ht="14.1" customHeight="1" x14ac:dyDescent="0.2">
      <c r="A14" s="216"/>
      <c r="B14" s="214"/>
      <c r="C14" s="214"/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</row>
    <row r="15" spans="1:21" ht="14.1" customHeight="1" x14ac:dyDescent="0.2">
      <c r="A15" s="216"/>
      <c r="B15" s="214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</row>
    <row r="16" spans="1:21" ht="14.1" customHeight="1" x14ac:dyDescent="0.2">
      <c r="A16" s="216"/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</row>
    <row r="17" spans="1:21" ht="14.1" customHeight="1" x14ac:dyDescent="0.2">
      <c r="A17" s="216"/>
      <c r="B17" s="214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</row>
    <row r="18" spans="1:21" ht="14.1" customHeight="1" x14ac:dyDescent="0.2">
      <c r="A18" s="216"/>
      <c r="B18" s="214"/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</row>
    <row r="19" spans="1:21" ht="17.45" customHeight="1" thickBot="1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 spans="1:21" ht="17.45" customHeight="1" x14ac:dyDescent="0.2"/>
    <row r="21" spans="1:21" ht="14.1" customHeight="1" x14ac:dyDescent="0.2">
      <c r="A21" s="216" t="s">
        <v>3118</v>
      </c>
      <c r="B21" s="214"/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</row>
    <row r="22" spans="1:21" ht="14.1" customHeight="1" x14ac:dyDescent="0.2">
      <c r="A22" s="216"/>
      <c r="B22" s="214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</row>
    <row r="23" spans="1:21" ht="14.1" customHeight="1" x14ac:dyDescent="0.2">
      <c r="A23" s="216"/>
      <c r="B23" s="214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</row>
    <row r="24" spans="1:21" ht="14.1" customHeight="1" x14ac:dyDescent="0.2">
      <c r="A24" s="216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</row>
    <row r="25" spans="1:21" ht="14.1" customHeight="1" x14ac:dyDescent="0.2">
      <c r="A25" s="216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</row>
    <row r="26" spans="1:21" ht="14.1" customHeight="1" x14ac:dyDescent="0.2">
      <c r="A26" s="216"/>
      <c r="B26" s="214"/>
      <c r="C26" s="214"/>
      <c r="D26" s="214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</row>
    <row r="27" spans="1:21" ht="14.1" customHeight="1" x14ac:dyDescent="0.2">
      <c r="A27" s="216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</row>
    <row r="28" spans="1:21" ht="14.1" customHeight="1" x14ac:dyDescent="0.2">
      <c r="A28" s="216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</row>
    <row r="29" spans="1:21" ht="14.1" customHeight="1" x14ac:dyDescent="0.2">
      <c r="A29" s="216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</row>
    <row r="30" spans="1:21" ht="14.1" customHeight="1" x14ac:dyDescent="0.2">
      <c r="A30" s="216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</row>
    <row r="31" spans="1:21" ht="14.1" customHeight="1" x14ac:dyDescent="0.2">
      <c r="A31" s="216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</row>
    <row r="32" spans="1:21" ht="14.1" customHeight="1" x14ac:dyDescent="0.2">
      <c r="A32" s="216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</row>
    <row r="33" spans="1:21" ht="14.1" customHeight="1" x14ac:dyDescent="0.2">
      <c r="A33" s="216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</row>
    <row r="34" spans="1:21" ht="17.45" customHeight="1" thickBot="1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 spans="1:21" ht="17.45" customHeight="1" x14ac:dyDescent="0.2"/>
    <row r="36" spans="1:21" ht="14.1" customHeight="1" x14ac:dyDescent="0.2">
      <c r="A36" s="216" t="s">
        <v>3119</v>
      </c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</row>
    <row r="37" spans="1:21" ht="14.1" customHeight="1" x14ac:dyDescent="0.2">
      <c r="A37" s="216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</row>
    <row r="38" spans="1:21" ht="14.1" customHeight="1" x14ac:dyDescent="0.2">
      <c r="A38" s="216"/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</row>
    <row r="39" spans="1:21" ht="14.1" customHeight="1" x14ac:dyDescent="0.2">
      <c r="A39" s="216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</row>
    <row r="40" spans="1:21" ht="14.1" customHeight="1" x14ac:dyDescent="0.2">
      <c r="A40" s="216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</row>
    <row r="41" spans="1:21" ht="14.1" customHeight="1" x14ac:dyDescent="0.2">
      <c r="A41" s="216"/>
      <c r="B41" s="214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</row>
    <row r="42" spans="1:21" ht="14.1" customHeight="1" x14ac:dyDescent="0.2">
      <c r="A42" s="216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</row>
    <row r="43" spans="1:21" ht="14.1" customHeight="1" x14ac:dyDescent="0.2">
      <c r="A43" s="216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</row>
    <row r="44" spans="1:21" ht="14.1" customHeight="1" x14ac:dyDescent="0.2">
      <c r="A44" s="216"/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</row>
    <row r="45" spans="1:21" ht="14.1" customHeight="1" x14ac:dyDescent="0.2">
      <c r="A45" s="216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</row>
    <row r="46" spans="1:21" ht="14.1" customHeight="1" x14ac:dyDescent="0.2">
      <c r="A46" s="216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</row>
    <row r="47" spans="1:21" ht="14.1" customHeight="1" x14ac:dyDescent="0.2">
      <c r="A47" s="216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</row>
    <row r="48" spans="1:21" ht="14.1" customHeight="1" x14ac:dyDescent="0.2">
      <c r="A48" s="216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</row>
  </sheetData>
  <mergeCells count="12">
    <mergeCell ref="B36:K48"/>
    <mergeCell ref="L36:U48"/>
    <mergeCell ref="A1:L4"/>
    <mergeCell ref="A6:A18"/>
    <mergeCell ref="A36:A48"/>
    <mergeCell ref="A21:A33"/>
    <mergeCell ref="Q2:U2"/>
    <mergeCell ref="Q3:U3"/>
    <mergeCell ref="B6:K18"/>
    <mergeCell ref="L6:U18"/>
    <mergeCell ref="B21:K33"/>
    <mergeCell ref="L21:U33"/>
  </mergeCells>
  <pageMargins left="0.7" right="0.7" top="0.75" bottom="0.75" header="0.3" footer="0.3"/>
  <pageSetup paperSize="3" scale="97" orientation="landscape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2:B7"/>
  <sheetViews>
    <sheetView workbookViewId="0"/>
  </sheetViews>
  <sheetFormatPr defaultRowHeight="15" x14ac:dyDescent="0.25"/>
  <cols>
    <col min="1" max="1" width="25.42578125" customWidth="1"/>
  </cols>
  <sheetData>
    <row r="2" spans="1:2" x14ac:dyDescent="0.25">
      <c r="A2" t="s">
        <v>3120</v>
      </c>
      <c r="B2">
        <f>COUNTA(Data!A6:A127)</f>
        <v>121</v>
      </c>
    </row>
    <row r="3" spans="1:2" x14ac:dyDescent="0.25">
      <c r="A3" t="s">
        <v>3121</v>
      </c>
      <c r="B3" t="e">
        <f>B2-B4-B5</f>
        <v>#REF!</v>
      </c>
    </row>
    <row r="4" spans="1:2" x14ac:dyDescent="0.25">
      <c r="A4" t="s">
        <v>3122</v>
      </c>
      <c r="B4" t="e">
        <f>SUM(Data!#REF!)</f>
        <v>#REF!</v>
      </c>
    </row>
    <row r="5" spans="1:2" x14ac:dyDescent="0.25">
      <c r="A5" t="s">
        <v>3123</v>
      </c>
      <c r="B5" t="e">
        <f>SUM(Data!#REF!)</f>
        <v>#REF!</v>
      </c>
    </row>
    <row r="6" spans="1:2" x14ac:dyDescent="0.25">
      <c r="A6" t="s">
        <v>3124</v>
      </c>
      <c r="B6" s="2" t="e">
        <f>B3/B2</f>
        <v>#REF!</v>
      </c>
    </row>
    <row r="7" spans="1:2" x14ac:dyDescent="0.25">
      <c r="A7" t="e">
        <f>"Reliable Notifications: "&amp;TEXT(B6,"#%")</f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B2:I42"/>
  <sheetViews>
    <sheetView workbookViewId="0"/>
  </sheetViews>
  <sheetFormatPr defaultRowHeight="15" x14ac:dyDescent="0.25"/>
  <cols>
    <col min="2" max="2" width="8.85546875" customWidth="1"/>
    <col min="3" max="3" width="12.5703125" customWidth="1"/>
    <col min="6" max="6" width="19.5703125" customWidth="1"/>
  </cols>
  <sheetData>
    <row r="2" spans="2:9" x14ac:dyDescent="0.25">
      <c r="C2" t="s">
        <v>3125</v>
      </c>
    </row>
    <row r="3" spans="2:9" x14ac:dyDescent="0.25">
      <c r="B3" s="1">
        <v>-6.2500000024253197E-2</v>
      </c>
      <c r="C3" t="e">
        <f>COUNTIF(Data!#REF!,"&lt;"&amp;'Accuracy (Twitter)'!B3)</f>
        <v>#REF!</v>
      </c>
      <c r="G3" t="s">
        <v>3126</v>
      </c>
    </row>
    <row r="4" spans="2:9" x14ac:dyDescent="0.25">
      <c r="B4" s="1">
        <v>-5.90277778004141E-2</v>
      </c>
      <c r="C4" t="e">
        <f>COUNTIF(Data!#REF!,"&lt;"&amp;'Accuracy (Twitter)'!B4)</f>
        <v>#REF!</v>
      </c>
      <c r="D4" t="e">
        <f t="shared" ref="D4:D12" si="0">C4-C3</f>
        <v>#REF!</v>
      </c>
      <c r="F4" s="218" t="s">
        <v>3127</v>
      </c>
      <c r="G4" t="s">
        <v>3128</v>
      </c>
      <c r="H4" t="e">
        <f>SUM(D4:D17)</f>
        <v>#REF!</v>
      </c>
      <c r="I4" s="2" t="e">
        <f>H4/$H$9</f>
        <v>#REF!</v>
      </c>
    </row>
    <row r="5" spans="2:9" x14ac:dyDescent="0.25">
      <c r="B5" s="1">
        <v>-5.5555555576575003E-2</v>
      </c>
      <c r="C5" t="e">
        <f>COUNTIF(Data!#REF!,"&lt;"&amp;'Accuracy (Twitter)'!B5)</f>
        <v>#REF!</v>
      </c>
      <c r="D5" t="e">
        <f t="shared" si="0"/>
        <v>#REF!</v>
      </c>
      <c r="F5" s="218"/>
      <c r="G5" t="s">
        <v>3129</v>
      </c>
      <c r="H5" t="e">
        <f>D18</f>
        <v>#REF!</v>
      </c>
      <c r="I5" s="2" t="e">
        <f>H5/$H$9</f>
        <v>#REF!</v>
      </c>
    </row>
    <row r="6" spans="2:9" x14ac:dyDescent="0.25">
      <c r="B6" s="1">
        <v>-5.2083333352735899E-2</v>
      </c>
      <c r="C6" t="e">
        <f>COUNTIF(Data!#REF!,"&lt;"&amp;'Accuracy (Twitter)'!B6)</f>
        <v>#REF!</v>
      </c>
      <c r="D6" t="e">
        <f t="shared" si="0"/>
        <v>#REF!</v>
      </c>
      <c r="F6" s="3" t="s">
        <v>3130</v>
      </c>
      <c r="G6" s="4" t="s">
        <v>3131</v>
      </c>
      <c r="H6" t="e">
        <f>SUM(D19:D23)</f>
        <v>#REF!</v>
      </c>
      <c r="I6" s="2" t="e">
        <f>H6/$H$9</f>
        <v>#REF!</v>
      </c>
    </row>
    <row r="7" spans="2:9" x14ac:dyDescent="0.25">
      <c r="B7" s="1">
        <v>-4.8611111128896801E-2</v>
      </c>
      <c r="C7" t="e">
        <f>COUNTIF(Data!#REF!,"&lt;"&amp;'Accuracy (Twitter)'!B7)</f>
        <v>#REF!</v>
      </c>
      <c r="D7" t="e">
        <f t="shared" si="0"/>
        <v>#REF!</v>
      </c>
      <c r="F7" s="218" t="s">
        <v>3132</v>
      </c>
      <c r="G7" t="s">
        <v>3129</v>
      </c>
      <c r="H7" t="e">
        <f>D24</f>
        <v>#REF!</v>
      </c>
      <c r="I7" s="2" t="e">
        <f>H7/$H$9</f>
        <v>#REF!</v>
      </c>
    </row>
    <row r="8" spans="2:9" x14ac:dyDescent="0.25">
      <c r="B8" s="1">
        <v>-4.5138888905057697E-2</v>
      </c>
      <c r="C8" t="e">
        <f>COUNTIF(Data!#REF!,"&lt;"&amp;'Accuracy (Twitter)'!B8)</f>
        <v>#REF!</v>
      </c>
      <c r="D8" t="e">
        <f t="shared" si="0"/>
        <v>#REF!</v>
      </c>
      <c r="F8" s="218"/>
      <c r="G8" t="s">
        <v>3128</v>
      </c>
      <c r="H8" t="e">
        <f>SUM(D25:D39)</f>
        <v>#REF!</v>
      </c>
      <c r="I8" s="2" t="e">
        <f>H8/$H$9</f>
        <v>#REF!</v>
      </c>
    </row>
    <row r="9" spans="2:9" x14ac:dyDescent="0.25">
      <c r="B9" s="1">
        <v>-4.16666666812186E-2</v>
      </c>
      <c r="C9" t="e">
        <f>COUNTIF(Data!#REF!,"&lt;"&amp;'Accuracy (Twitter)'!B9)</f>
        <v>#REF!</v>
      </c>
      <c r="D9" t="e">
        <f t="shared" si="0"/>
        <v>#REF!</v>
      </c>
      <c r="H9" t="e">
        <f>SUM(H4:H8)</f>
        <v>#REF!</v>
      </c>
    </row>
    <row r="10" spans="2:9" x14ac:dyDescent="0.25">
      <c r="B10" s="1">
        <v>-3.8194444457379503E-2</v>
      </c>
      <c r="C10" t="e">
        <f>COUNTIF(Data!#REF!,"&lt;"&amp;'Accuracy (Twitter)'!B10)</f>
        <v>#REF!</v>
      </c>
      <c r="D10" t="e">
        <f t="shared" si="0"/>
        <v>#REF!</v>
      </c>
    </row>
    <row r="11" spans="2:9" x14ac:dyDescent="0.25">
      <c r="B11" s="1">
        <v>-3.4722222233540399E-2</v>
      </c>
      <c r="C11" t="e">
        <f>COUNTIF(Data!#REF!,"&lt;"&amp;'Accuracy (Twitter)'!B11)</f>
        <v>#REF!</v>
      </c>
      <c r="D11" t="e">
        <f t="shared" si="0"/>
        <v>#REF!</v>
      </c>
      <c r="F11" s="4" t="s">
        <v>3133</v>
      </c>
      <c r="G11" s="5" t="e">
        <f>I6</f>
        <v>#REF!</v>
      </c>
    </row>
    <row r="12" spans="2:9" x14ac:dyDescent="0.25">
      <c r="B12" s="1">
        <v>-3.1250000009701302E-2</v>
      </c>
      <c r="C12" t="e">
        <f>COUNTIF(Data!#REF!,"&lt;"&amp;'Accuracy (Twitter)'!B12)</f>
        <v>#REF!</v>
      </c>
      <c r="D12" t="e">
        <f t="shared" si="0"/>
        <v>#REF!</v>
      </c>
      <c r="F12" s="4" t="s">
        <v>3134</v>
      </c>
      <c r="G12" s="5" t="e">
        <f>SUM(I5:I7)</f>
        <v>#REF!</v>
      </c>
    </row>
    <row r="13" spans="2:9" x14ac:dyDescent="0.25">
      <c r="B13" s="1">
        <v>-2.7777777785862202E-2</v>
      </c>
      <c r="C13" t="e">
        <f>COUNTIF(Data!#REF!,"&lt;"&amp;'Accuracy (Twitter)'!B13)</f>
        <v>#REF!</v>
      </c>
      <c r="D13" t="e">
        <f>C13-C12</f>
        <v>#REF!</v>
      </c>
    </row>
    <row r="14" spans="2:9" x14ac:dyDescent="0.25">
      <c r="B14" s="1">
        <v>-2.4305555562023101E-2</v>
      </c>
      <c r="C14" t="e">
        <f>COUNTIF(Data!#REF!,"&lt;"&amp;'Accuracy (Twitter)'!B14)</f>
        <v>#REF!</v>
      </c>
      <c r="D14" t="e">
        <f t="shared" ref="D14:D39" si="1">C14-C13</f>
        <v>#REF!</v>
      </c>
      <c r="F14" t="e">
        <f>F11&amp;" "&amp;TEXT(G11,"#%")</f>
        <v>#REF!</v>
      </c>
    </row>
    <row r="15" spans="2:9" x14ac:dyDescent="0.25">
      <c r="B15" s="1">
        <v>-2.0833333338184001E-2</v>
      </c>
      <c r="C15" t="e">
        <f>COUNTIF(Data!#REF!,"&lt;"&amp;'Accuracy (Twitter)'!B15)</f>
        <v>#REF!</v>
      </c>
      <c r="D15" t="e">
        <f t="shared" si="1"/>
        <v>#REF!</v>
      </c>
      <c r="F15" t="e">
        <f>F12&amp;" "&amp;TEXT(G12,"#%")</f>
        <v>#REF!</v>
      </c>
    </row>
    <row r="16" spans="2:9" x14ac:dyDescent="0.25">
      <c r="B16" s="1">
        <v>-1.73611111143449E-2</v>
      </c>
      <c r="C16" t="e">
        <f>COUNTIF(Data!#REF!,"&lt;"&amp;'Accuracy (Twitter)'!B16)</f>
        <v>#REF!</v>
      </c>
      <c r="D16" t="e">
        <f t="shared" si="1"/>
        <v>#REF!</v>
      </c>
    </row>
    <row r="17" spans="2:4" x14ac:dyDescent="0.25">
      <c r="B17" s="1">
        <v>-1.3888888890505768E-2</v>
      </c>
      <c r="C17" t="e">
        <f>COUNTIF(Data!#REF!,"&lt;"&amp;'Accuracy (Twitter)'!B17)</f>
        <v>#REF!</v>
      </c>
      <c r="D17" t="e">
        <f t="shared" si="1"/>
        <v>#REF!</v>
      </c>
    </row>
    <row r="18" spans="2:4" x14ac:dyDescent="0.25">
      <c r="B18" s="1">
        <v>-1.0416666666666666E-2</v>
      </c>
      <c r="C18" t="e">
        <f>COUNTIF(Data!#REF!,"&lt;"&amp;'Accuracy (Twitter)'!B18)</f>
        <v>#REF!</v>
      </c>
      <c r="D18" t="e">
        <f t="shared" si="1"/>
        <v>#REF!</v>
      </c>
    </row>
    <row r="19" spans="2:4" x14ac:dyDescent="0.25">
      <c r="B19" s="1">
        <v>-6.9444444428275699E-3</v>
      </c>
      <c r="C19" t="e">
        <f>COUNTIF(Data!#REF!,"&lt;"&amp;'Accuracy (Twitter)'!B19)</f>
        <v>#REF!</v>
      </c>
      <c r="D19" t="e">
        <f t="shared" si="1"/>
        <v>#REF!</v>
      </c>
    </row>
    <row r="20" spans="2:4" x14ac:dyDescent="0.25">
      <c r="B20" s="1">
        <v>-3.4722222189884698E-3</v>
      </c>
      <c r="C20" t="e">
        <f>COUNTIF(Data!#REF!,"&lt;"&amp;'Accuracy (Twitter)'!B20)</f>
        <v>#REF!</v>
      </c>
      <c r="D20" t="e">
        <f t="shared" si="1"/>
        <v>#REF!</v>
      </c>
    </row>
    <row r="21" spans="2:4" x14ac:dyDescent="0.25">
      <c r="B21" s="1">
        <v>4.8506320488028696E-12</v>
      </c>
      <c r="C21" t="e">
        <f>COUNTIF(Data!#REF!,"&lt;"&amp;'Accuracy (Twitter)'!B21)</f>
        <v>#REF!</v>
      </c>
      <c r="D21" t="e">
        <f t="shared" si="1"/>
        <v>#REF!</v>
      </c>
    </row>
    <row r="22" spans="2:4" x14ac:dyDescent="0.25">
      <c r="B22" s="1">
        <v>3.47222222868973E-3</v>
      </c>
      <c r="C22" t="e">
        <f>COUNTIF(Data!#REF!,"&lt;"&amp;'Accuracy (Twitter)'!B22)</f>
        <v>#REF!</v>
      </c>
      <c r="D22" t="e">
        <f t="shared" si="1"/>
        <v>#REF!</v>
      </c>
    </row>
    <row r="23" spans="2:4" x14ac:dyDescent="0.25">
      <c r="B23" s="1">
        <v>6.9444444525288297E-3</v>
      </c>
      <c r="C23" t="e">
        <f>COUNTIF(Data!#REF!,"&lt;"&amp;'Accuracy (Twitter)'!B23)</f>
        <v>#REF!</v>
      </c>
      <c r="D23" t="e">
        <f t="shared" si="1"/>
        <v>#REF!</v>
      </c>
    </row>
    <row r="24" spans="2:4" x14ac:dyDescent="0.25">
      <c r="B24" s="1">
        <v>1.0416666676367901E-2</v>
      </c>
      <c r="C24" t="e">
        <f>COUNTIF(Data!#REF!,"&lt;"&amp;'Accuracy (Twitter)'!B24)</f>
        <v>#REF!</v>
      </c>
      <c r="D24" t="e">
        <f t="shared" si="1"/>
        <v>#REF!</v>
      </c>
    </row>
    <row r="25" spans="2:4" x14ac:dyDescent="0.25">
      <c r="B25" s="1">
        <v>1.3888888900206999E-2</v>
      </c>
      <c r="C25" t="e">
        <f>COUNTIF(Data!#REF!,"&lt;"&amp;'Accuracy (Twitter)'!B25)</f>
        <v>#REF!</v>
      </c>
      <c r="D25" t="e">
        <f t="shared" si="1"/>
        <v>#REF!</v>
      </c>
    </row>
    <row r="26" spans="2:4" x14ac:dyDescent="0.25">
      <c r="B26" s="1">
        <v>1.7361111124046098E-2</v>
      </c>
      <c r="C26" t="e">
        <f>COUNTIF(Data!#REF!,"&lt;"&amp;'Accuracy (Twitter)'!B26)</f>
        <v>#REF!</v>
      </c>
      <c r="D26" t="e">
        <f t="shared" si="1"/>
        <v>#REF!</v>
      </c>
    </row>
    <row r="27" spans="2:4" x14ac:dyDescent="0.25">
      <c r="B27" s="1">
        <v>2.0833333347885199E-2</v>
      </c>
      <c r="C27" t="e">
        <f>COUNTIF(Data!#REF!,"&lt;"&amp;'Accuracy (Twitter)'!B27)</f>
        <v>#REF!</v>
      </c>
      <c r="D27" t="e">
        <f t="shared" si="1"/>
        <v>#REF!</v>
      </c>
    </row>
    <row r="28" spans="2:4" x14ac:dyDescent="0.25">
      <c r="B28" s="1">
        <v>2.4305555571724299E-2</v>
      </c>
      <c r="C28" t="e">
        <f>COUNTIF(Data!#REF!,"&lt;"&amp;'Accuracy (Twitter)'!B28)</f>
        <v>#REF!</v>
      </c>
      <c r="D28" t="e">
        <f t="shared" si="1"/>
        <v>#REF!</v>
      </c>
    </row>
    <row r="29" spans="2:4" x14ac:dyDescent="0.25">
      <c r="B29" s="1">
        <v>2.77777777955634E-2</v>
      </c>
      <c r="C29" t="e">
        <f>COUNTIF(Data!#REF!,"&lt;"&amp;'Accuracy (Twitter)'!B29)</f>
        <v>#REF!</v>
      </c>
      <c r="D29" t="e">
        <f t="shared" si="1"/>
        <v>#REF!</v>
      </c>
    </row>
    <row r="30" spans="2:4" x14ac:dyDescent="0.25">
      <c r="B30" s="1">
        <v>3.12500000194025E-2</v>
      </c>
      <c r="C30" t="e">
        <f>COUNTIF(Data!#REF!,"&lt;"&amp;'Accuracy (Twitter)'!B30)</f>
        <v>#REF!</v>
      </c>
      <c r="D30" t="e">
        <f t="shared" si="1"/>
        <v>#REF!</v>
      </c>
    </row>
    <row r="31" spans="2:4" x14ac:dyDescent="0.25">
      <c r="B31" s="1">
        <v>3.4722222243241598E-2</v>
      </c>
      <c r="C31" t="e">
        <f>COUNTIF(Data!#REF!,"&lt;"&amp;'Accuracy (Twitter)'!B31)</f>
        <v>#REF!</v>
      </c>
      <c r="D31" t="e">
        <f t="shared" si="1"/>
        <v>#REF!</v>
      </c>
    </row>
    <row r="32" spans="2:4" x14ac:dyDescent="0.25">
      <c r="B32" s="1">
        <v>3.8194444467080702E-2</v>
      </c>
      <c r="C32" t="e">
        <f>COUNTIF(Data!#REF!,"&lt;"&amp;'Accuracy (Twitter)'!B32)</f>
        <v>#REF!</v>
      </c>
      <c r="D32" t="e">
        <f t="shared" si="1"/>
        <v>#REF!</v>
      </c>
    </row>
    <row r="33" spans="2:4" x14ac:dyDescent="0.25">
      <c r="B33" s="1">
        <v>4.1666666690919799E-2</v>
      </c>
      <c r="C33" t="e">
        <f>COUNTIF(Data!#REF!,"&lt;"&amp;'Accuracy (Twitter)'!B33)</f>
        <v>#REF!</v>
      </c>
      <c r="D33" t="e">
        <f t="shared" si="1"/>
        <v>#REF!</v>
      </c>
    </row>
    <row r="34" spans="2:4" x14ac:dyDescent="0.25">
      <c r="B34" s="1">
        <v>4.5138888914758903E-2</v>
      </c>
      <c r="C34" t="e">
        <f>COUNTIF(Data!#REF!,"&lt;"&amp;'Accuracy (Twitter)'!B34)</f>
        <v>#REF!</v>
      </c>
      <c r="D34" t="e">
        <f t="shared" si="1"/>
        <v>#REF!</v>
      </c>
    </row>
    <row r="35" spans="2:4" x14ac:dyDescent="0.25">
      <c r="B35" s="1">
        <v>4.8611111138598E-2</v>
      </c>
      <c r="C35" t="e">
        <f>COUNTIF(Data!#REF!,"&lt;"&amp;'Accuracy (Twitter)'!B35)</f>
        <v>#REF!</v>
      </c>
      <c r="D35" t="e">
        <f t="shared" si="1"/>
        <v>#REF!</v>
      </c>
    </row>
    <row r="36" spans="2:4" x14ac:dyDescent="0.25">
      <c r="B36" s="1">
        <v>5.2083333362437097E-2</v>
      </c>
      <c r="C36" t="e">
        <f>COUNTIF(Data!#REF!,"&lt;"&amp;'Accuracy (Twitter)'!B36)</f>
        <v>#REF!</v>
      </c>
      <c r="D36" t="e">
        <f t="shared" si="1"/>
        <v>#REF!</v>
      </c>
    </row>
    <row r="37" spans="2:4" x14ac:dyDescent="0.25">
      <c r="B37" s="1">
        <v>5.5555555586276298E-2</v>
      </c>
      <c r="C37" t="e">
        <f>COUNTIF(Data!#REF!,"&lt;"&amp;'Accuracy (Twitter)'!B37)</f>
        <v>#REF!</v>
      </c>
      <c r="D37" t="e">
        <f t="shared" si="1"/>
        <v>#REF!</v>
      </c>
    </row>
    <row r="38" spans="2:4" x14ac:dyDescent="0.25">
      <c r="B38" s="1">
        <v>5.9027777810115298E-2</v>
      </c>
      <c r="C38" t="e">
        <f>COUNTIF(Data!#REF!,"&lt;"&amp;'Accuracy (Twitter)'!B38)</f>
        <v>#REF!</v>
      </c>
      <c r="D38" t="e">
        <f t="shared" si="1"/>
        <v>#REF!</v>
      </c>
    </row>
    <row r="39" spans="2:4" x14ac:dyDescent="0.25">
      <c r="B39" s="1">
        <v>6.2500000033954395E-2</v>
      </c>
      <c r="C39" t="e">
        <f>COUNTIF(Data!#REF!,"&lt;"&amp;'Accuracy (Twitter)'!B39)</f>
        <v>#REF!</v>
      </c>
      <c r="D39" t="e">
        <f t="shared" si="1"/>
        <v>#REF!</v>
      </c>
    </row>
    <row r="40" spans="2:4" x14ac:dyDescent="0.25">
      <c r="B40" s="1"/>
    </row>
    <row r="41" spans="2:4" x14ac:dyDescent="0.25">
      <c r="B41" s="1"/>
    </row>
    <row r="42" spans="2:4" x14ac:dyDescent="0.25">
      <c r="B42" s="1"/>
    </row>
  </sheetData>
  <mergeCells count="2">
    <mergeCell ref="F7:F8"/>
    <mergeCell ref="F4:F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B2:H174"/>
  <sheetViews>
    <sheetView workbookViewId="0"/>
  </sheetViews>
  <sheetFormatPr defaultRowHeight="15" x14ac:dyDescent="0.25"/>
  <sheetData>
    <row r="2" spans="2:8" x14ac:dyDescent="0.25">
      <c r="B2" s="6">
        <v>3.47222221171251E-3</v>
      </c>
      <c r="C2" s="7" t="e">
        <f>COUNTIF(Data!#REF!,"&gt;"&amp;'Duration (Twitter)'!B2)</f>
        <v>#REF!</v>
      </c>
      <c r="D2" s="7" t="e">
        <f>C2-C3</f>
        <v>#REF!</v>
      </c>
      <c r="F2" t="s">
        <v>3135</v>
      </c>
      <c r="G2" s="8" t="e">
        <f>D2</f>
        <v>#REF!</v>
      </c>
      <c r="H2" s="2" t="e">
        <f>G2/$G$7</f>
        <v>#REF!</v>
      </c>
    </row>
    <row r="3" spans="2:8" x14ac:dyDescent="0.25">
      <c r="B3" s="6">
        <v>6.94444443797693E-3</v>
      </c>
      <c r="C3" s="7" t="e">
        <f>COUNTIF(Data!#REF!,"&gt;"&amp;'Duration (Twitter)'!B3)</f>
        <v>#REF!</v>
      </c>
      <c r="D3" s="7" t="e">
        <f t="shared" ref="D3:D12" si="0">C3-C4</f>
        <v>#REF!</v>
      </c>
      <c r="F3" s="4" t="s">
        <v>3136</v>
      </c>
      <c r="G3" s="8" t="e">
        <f>D3</f>
        <v>#REF!</v>
      </c>
      <c r="H3" s="2" t="e">
        <f>G3/$G$7</f>
        <v>#REF!</v>
      </c>
    </row>
    <row r="4" spans="2:8" x14ac:dyDescent="0.25">
      <c r="B4" s="6">
        <v>1.0416666664241347E-2</v>
      </c>
      <c r="C4" s="7" t="e">
        <f>COUNTIF(Data!#REF!,"&gt;"&amp;'Duration (Twitter)'!B4)</f>
        <v>#REF!</v>
      </c>
      <c r="D4" s="7" t="e">
        <f t="shared" si="0"/>
        <v>#REF!</v>
      </c>
      <c r="F4" s="4" t="s">
        <v>3137</v>
      </c>
      <c r="G4" s="8" t="e">
        <f>D4</f>
        <v>#REF!</v>
      </c>
      <c r="H4" s="2" t="e">
        <f>G4/$G$7</f>
        <v>#REF!</v>
      </c>
    </row>
    <row r="5" spans="2:8" x14ac:dyDescent="0.25">
      <c r="B5" s="6">
        <v>1.3888888890505768E-2</v>
      </c>
      <c r="C5" s="7" t="e">
        <f>COUNTIF(Data!#REF!,"&gt;"&amp;'Duration (Twitter)'!B5)</f>
        <v>#REF!</v>
      </c>
      <c r="D5" s="7" t="e">
        <f t="shared" si="0"/>
        <v>#REF!</v>
      </c>
      <c r="F5" s="4" t="s">
        <v>3138</v>
      </c>
      <c r="G5" s="8" t="e">
        <f>D5</f>
        <v>#REF!</v>
      </c>
      <c r="H5" s="2" t="e">
        <f>G5/$G$7</f>
        <v>#REF!</v>
      </c>
    </row>
    <row r="6" spans="2:8" x14ac:dyDescent="0.25">
      <c r="B6" s="6">
        <v>1.73611111167702E-2</v>
      </c>
      <c r="C6" s="7" t="e">
        <f>COUNTIF(Data!#REF!,"&gt;"&amp;'Duration (Twitter)'!B6)</f>
        <v>#REF!</v>
      </c>
      <c r="D6" s="7" t="e">
        <f t="shared" si="0"/>
        <v>#REF!</v>
      </c>
      <c r="F6" t="s">
        <v>3139</v>
      </c>
      <c r="G6" s="8" t="e">
        <f>SUM(D6:D12)</f>
        <v>#REF!</v>
      </c>
      <c r="H6" s="2" t="e">
        <f>G6/$G$7</f>
        <v>#REF!</v>
      </c>
    </row>
    <row r="7" spans="2:8" x14ac:dyDescent="0.25">
      <c r="B7" s="6">
        <v>2.08333333430346E-2</v>
      </c>
      <c r="C7" s="7" t="e">
        <f>COUNTIF(Data!#REF!,"&gt;"&amp;'Duration (Twitter)'!B7)</f>
        <v>#REF!</v>
      </c>
      <c r="D7" s="7" t="e">
        <f t="shared" si="0"/>
        <v>#REF!</v>
      </c>
      <c r="G7" s="8" t="e">
        <f>SUM(G2:G6)</f>
        <v>#REF!</v>
      </c>
    </row>
    <row r="8" spans="2:8" x14ac:dyDescent="0.25">
      <c r="B8" s="6">
        <v>2.4305555569299E-2</v>
      </c>
      <c r="C8" s="7" t="e">
        <f>COUNTIF(Data!#REF!,"&gt;"&amp;'Duration (Twitter)'!B8)</f>
        <v>#REF!</v>
      </c>
      <c r="D8" s="7" t="e">
        <f t="shared" si="0"/>
        <v>#REF!</v>
      </c>
    </row>
    <row r="9" spans="2:8" x14ac:dyDescent="0.25">
      <c r="B9" s="6">
        <v>2.77777777955634E-2</v>
      </c>
      <c r="C9" s="7" t="e">
        <f>COUNTIF(Data!#REF!,"&gt;"&amp;'Duration (Twitter)'!B9)</f>
        <v>#REF!</v>
      </c>
      <c r="D9" s="7" t="e">
        <f t="shared" si="0"/>
        <v>#REF!</v>
      </c>
      <c r="F9" t="s">
        <v>3140</v>
      </c>
      <c r="G9" s="9" t="e">
        <f>AVERAGE($B$16:$B$1000)</f>
        <v>#REF!</v>
      </c>
    </row>
    <row r="10" spans="2:8" x14ac:dyDescent="0.25">
      <c r="B10" s="6">
        <v>3.1250000021827803E-2</v>
      </c>
      <c r="C10" s="7" t="e">
        <f>COUNTIF(Data!#REF!,"&gt;"&amp;'Duration (Twitter)'!B10)</f>
        <v>#REF!</v>
      </c>
      <c r="D10" s="7" t="e">
        <f t="shared" si="0"/>
        <v>#REF!</v>
      </c>
      <c r="F10" t="s">
        <v>3141</v>
      </c>
      <c r="G10" s="8" t="e">
        <f>MEDIAN($B$16:$B$1000)</f>
        <v>#REF!</v>
      </c>
    </row>
    <row r="11" spans="2:8" x14ac:dyDescent="0.25">
      <c r="B11" s="6">
        <v>3.4722222248092301E-2</v>
      </c>
      <c r="C11" s="7" t="e">
        <f>COUNTIF(Data!#REF!,"&gt;"&amp;'Duration (Twitter)'!B11)</f>
        <v>#REF!</v>
      </c>
      <c r="D11" s="7" t="e">
        <f t="shared" si="0"/>
        <v>#REF!</v>
      </c>
      <c r="F11" t="s">
        <v>3142</v>
      </c>
      <c r="G11" s="9" t="e">
        <f>STDEV($B$16:$B$1000)</f>
        <v>#REF!</v>
      </c>
    </row>
    <row r="12" spans="2:8" x14ac:dyDescent="0.25">
      <c r="B12" s="6">
        <v>3.8194444474356701E-2</v>
      </c>
      <c r="C12" s="7" t="e">
        <f>COUNTIF(Data!#REF!,"&gt;"&amp;'Duration (Twitter)'!B12)</f>
        <v>#REF!</v>
      </c>
      <c r="D12" s="7" t="e">
        <f t="shared" si="0"/>
        <v>#REF!</v>
      </c>
    </row>
    <row r="13" spans="2:8" x14ac:dyDescent="0.25">
      <c r="F13" t="e">
        <f>F9&amp;" "&amp;TEXT(G9,"#.#")&amp;" min"</f>
        <v>#REF!</v>
      </c>
    </row>
    <row r="14" spans="2:8" x14ac:dyDescent="0.25">
      <c r="F14" t="e">
        <f>F10&amp;" "&amp;G10&amp;" min"</f>
        <v>#REF!</v>
      </c>
    </row>
    <row r="15" spans="2:8" x14ac:dyDescent="0.25">
      <c r="B15" t="s">
        <v>3143</v>
      </c>
      <c r="F15" t="e">
        <f>F11&amp;" "&amp;TEXT(G11,"#.#")&amp;" min"</f>
        <v>#REF!</v>
      </c>
    </row>
    <row r="16" spans="2:8" x14ac:dyDescent="0.25">
      <c r="B16" t="e">
        <f>MINUTE(Data!#REF!)</f>
        <v>#REF!</v>
      </c>
    </row>
    <row r="17" spans="2:2" x14ac:dyDescent="0.25">
      <c r="B17" t="e">
        <f>MINUTE(Data!#REF!)</f>
        <v>#REF!</v>
      </c>
    </row>
    <row r="18" spans="2:2" x14ac:dyDescent="0.25">
      <c r="B18" t="e">
        <f>MINUTE(Data!#REF!)</f>
        <v>#REF!</v>
      </c>
    </row>
    <row r="19" spans="2:2" x14ac:dyDescent="0.25">
      <c r="B19" t="e">
        <f>MINUTE(Data!#REF!)</f>
        <v>#REF!</v>
      </c>
    </row>
    <row r="20" spans="2:2" x14ac:dyDescent="0.25">
      <c r="B20" t="e">
        <f>MINUTE(Data!#REF!)</f>
        <v>#REF!</v>
      </c>
    </row>
    <row r="21" spans="2:2" x14ac:dyDescent="0.25">
      <c r="B21" t="e">
        <f>MINUTE(Data!#REF!)</f>
        <v>#REF!</v>
      </c>
    </row>
    <row r="22" spans="2:2" x14ac:dyDescent="0.25">
      <c r="B22" t="e">
        <f>MINUTE(Data!#REF!)</f>
        <v>#REF!</v>
      </c>
    </row>
    <row r="23" spans="2:2" x14ac:dyDescent="0.25">
      <c r="B23" t="e">
        <f>MINUTE(Data!#REF!)</f>
        <v>#REF!</v>
      </c>
    </row>
    <row r="24" spans="2:2" x14ac:dyDescent="0.25">
      <c r="B24" t="e">
        <f>MINUTE(Data!#REF!)</f>
        <v>#REF!</v>
      </c>
    </row>
    <row r="25" spans="2:2" x14ac:dyDescent="0.25">
      <c r="B25" t="e">
        <f>MINUTE(Data!#REF!)</f>
        <v>#REF!</v>
      </c>
    </row>
    <row r="26" spans="2:2" x14ac:dyDescent="0.25">
      <c r="B26" t="e">
        <f>MINUTE(Data!#REF!)</f>
        <v>#REF!</v>
      </c>
    </row>
    <row r="27" spans="2:2" x14ac:dyDescent="0.25">
      <c r="B27" t="e">
        <f>MINUTE(Data!#REF!)</f>
        <v>#REF!</v>
      </c>
    </row>
    <row r="28" spans="2:2" x14ac:dyDescent="0.25">
      <c r="B28" t="e">
        <f>MINUTE(Data!#REF!)</f>
        <v>#REF!</v>
      </c>
    </row>
    <row r="29" spans="2:2" x14ac:dyDescent="0.25">
      <c r="B29" t="e">
        <f>MINUTE(Data!#REF!)</f>
        <v>#REF!</v>
      </c>
    </row>
    <row r="30" spans="2:2" x14ac:dyDescent="0.25">
      <c r="B30" t="e">
        <f>MINUTE(Data!#REF!)</f>
        <v>#REF!</v>
      </c>
    </row>
    <row r="31" spans="2:2" x14ac:dyDescent="0.25">
      <c r="B31" t="e">
        <f>MINUTE(Data!#REF!)</f>
        <v>#REF!</v>
      </c>
    </row>
    <row r="32" spans="2:2" x14ac:dyDescent="0.25">
      <c r="B32" t="e">
        <f>MINUTE(Data!#REF!)</f>
        <v>#REF!</v>
      </c>
    </row>
    <row r="33" spans="2:2" x14ac:dyDescent="0.25">
      <c r="B33" t="e">
        <f>MINUTE(Data!#REF!)</f>
        <v>#REF!</v>
      </c>
    </row>
    <row r="34" spans="2:2" x14ac:dyDescent="0.25">
      <c r="B34" t="e">
        <f>MINUTE(Data!#REF!)</f>
        <v>#REF!</v>
      </c>
    </row>
    <row r="35" spans="2:2" x14ac:dyDescent="0.25">
      <c r="B35" t="e">
        <f>MINUTE(Data!#REF!)</f>
        <v>#REF!</v>
      </c>
    </row>
    <row r="36" spans="2:2" x14ac:dyDescent="0.25">
      <c r="B36" t="s">
        <v>3144</v>
      </c>
    </row>
    <row r="37" spans="2:2" x14ac:dyDescent="0.25">
      <c r="B37" t="s">
        <v>3144</v>
      </c>
    </row>
    <row r="38" spans="2:2" x14ac:dyDescent="0.25">
      <c r="B38" t="e">
        <f>MINUTE(Data!#REF!)</f>
        <v>#REF!</v>
      </c>
    </row>
    <row r="39" spans="2:2" x14ac:dyDescent="0.25">
      <c r="B39" t="e">
        <f>MINUTE(Data!#REF!)</f>
        <v>#REF!</v>
      </c>
    </row>
    <row r="40" spans="2:2" x14ac:dyDescent="0.25">
      <c r="B40" t="e">
        <f>MINUTE(Data!#REF!)</f>
        <v>#REF!</v>
      </c>
    </row>
    <row r="41" spans="2:2" x14ac:dyDescent="0.25">
      <c r="B41" t="e">
        <f>MINUTE(Data!#REF!)</f>
        <v>#REF!</v>
      </c>
    </row>
    <row r="42" spans="2:2" x14ac:dyDescent="0.25">
      <c r="B42" t="e">
        <f>MINUTE(Data!#REF!)</f>
        <v>#REF!</v>
      </c>
    </row>
    <row r="43" spans="2:2" x14ac:dyDescent="0.25">
      <c r="B43" t="e">
        <f>MINUTE(Data!#REF!)</f>
        <v>#REF!</v>
      </c>
    </row>
    <row r="44" spans="2:2" x14ac:dyDescent="0.25">
      <c r="B44" t="s">
        <v>3144</v>
      </c>
    </row>
    <row r="45" spans="2:2" x14ac:dyDescent="0.25">
      <c r="B45" t="e">
        <f>MINUTE(Data!#REF!)</f>
        <v>#REF!</v>
      </c>
    </row>
    <row r="46" spans="2:2" x14ac:dyDescent="0.25">
      <c r="B46" t="e">
        <f>MINUTE(Data!#REF!)</f>
        <v>#REF!</v>
      </c>
    </row>
    <row r="47" spans="2:2" x14ac:dyDescent="0.25">
      <c r="B47" t="e">
        <f>MINUTE(Data!#REF!)</f>
        <v>#REF!</v>
      </c>
    </row>
    <row r="48" spans="2:2" x14ac:dyDescent="0.25">
      <c r="B48" t="e">
        <f>MINUTE(Data!#REF!)</f>
        <v>#REF!</v>
      </c>
    </row>
    <row r="49" spans="2:2" x14ac:dyDescent="0.25">
      <c r="B49" t="e">
        <f>MINUTE(Data!#REF!)</f>
        <v>#REF!</v>
      </c>
    </row>
    <row r="50" spans="2:2" x14ac:dyDescent="0.25">
      <c r="B50" t="e">
        <f>MINUTE(Data!#REF!)</f>
        <v>#REF!</v>
      </c>
    </row>
    <row r="51" spans="2:2" x14ac:dyDescent="0.25">
      <c r="B51" t="e">
        <f>MINUTE(Data!#REF!)</f>
        <v>#REF!</v>
      </c>
    </row>
    <row r="52" spans="2:2" x14ac:dyDescent="0.25">
      <c r="B52" t="e">
        <f>MINUTE(Data!#REF!)</f>
        <v>#REF!</v>
      </c>
    </row>
    <row r="53" spans="2:2" x14ac:dyDescent="0.25">
      <c r="B53" t="e">
        <f>MINUTE(Data!#REF!)</f>
        <v>#REF!</v>
      </c>
    </row>
    <row r="54" spans="2:2" x14ac:dyDescent="0.25">
      <c r="B54" t="e">
        <f>MINUTE(Data!#REF!)</f>
        <v>#REF!</v>
      </c>
    </row>
    <row r="55" spans="2:2" x14ac:dyDescent="0.25">
      <c r="B55" t="e">
        <f>MINUTE(Data!#REF!)</f>
        <v>#REF!</v>
      </c>
    </row>
    <row r="56" spans="2:2" x14ac:dyDescent="0.25">
      <c r="B56" t="e">
        <f>MINUTE(Data!#REF!)</f>
        <v>#REF!</v>
      </c>
    </row>
    <row r="57" spans="2:2" x14ac:dyDescent="0.25">
      <c r="B57" t="e">
        <f>MINUTE(Data!#REF!)</f>
        <v>#REF!</v>
      </c>
    </row>
    <row r="58" spans="2:2" x14ac:dyDescent="0.25">
      <c r="B58" t="e">
        <f>MINUTE(Data!#REF!)</f>
        <v>#REF!</v>
      </c>
    </row>
    <row r="59" spans="2:2" x14ac:dyDescent="0.25">
      <c r="B59" t="e">
        <f>MINUTE(Data!#REF!)</f>
        <v>#REF!</v>
      </c>
    </row>
    <row r="60" spans="2:2" x14ac:dyDescent="0.25">
      <c r="B60" t="e">
        <f>MINUTE(Data!#REF!)</f>
        <v>#REF!</v>
      </c>
    </row>
    <row r="61" spans="2:2" x14ac:dyDescent="0.25">
      <c r="B61" t="e">
        <f>MINUTE(Data!#REF!)</f>
        <v>#REF!</v>
      </c>
    </row>
    <row r="62" spans="2:2" x14ac:dyDescent="0.25">
      <c r="B62" t="e">
        <f>MINUTE(Data!#REF!)</f>
        <v>#REF!</v>
      </c>
    </row>
    <row r="63" spans="2:2" x14ac:dyDescent="0.25">
      <c r="B63" t="e">
        <f>MINUTE(Data!#REF!)</f>
        <v>#REF!</v>
      </c>
    </row>
    <row r="64" spans="2:2" x14ac:dyDescent="0.25">
      <c r="B64" t="e">
        <f>MINUTE(Data!#REF!)</f>
        <v>#REF!</v>
      </c>
    </row>
    <row r="65" spans="2:2" x14ac:dyDescent="0.25">
      <c r="B65" t="e">
        <f>MINUTE(Data!#REF!)</f>
        <v>#REF!</v>
      </c>
    </row>
    <row r="66" spans="2:2" x14ac:dyDescent="0.25">
      <c r="B66" t="e">
        <f>MINUTE(Data!#REF!)</f>
        <v>#REF!</v>
      </c>
    </row>
    <row r="67" spans="2:2" x14ac:dyDescent="0.25">
      <c r="B67" t="e">
        <f>MINUTE(Data!#REF!)</f>
        <v>#REF!</v>
      </c>
    </row>
    <row r="68" spans="2:2" x14ac:dyDescent="0.25">
      <c r="B68" t="e">
        <f>MINUTE(Data!#REF!)</f>
        <v>#REF!</v>
      </c>
    </row>
    <row r="69" spans="2:2" x14ac:dyDescent="0.25">
      <c r="B69" t="e">
        <f>MINUTE(Data!#REF!)</f>
        <v>#REF!</v>
      </c>
    </row>
    <row r="70" spans="2:2" x14ac:dyDescent="0.25">
      <c r="B70" t="e">
        <f>MINUTE(Data!#REF!)</f>
        <v>#REF!</v>
      </c>
    </row>
    <row r="71" spans="2:2" x14ac:dyDescent="0.25">
      <c r="B71" t="e">
        <f>MINUTE(Data!#REF!)</f>
        <v>#REF!</v>
      </c>
    </row>
    <row r="72" spans="2:2" x14ac:dyDescent="0.25">
      <c r="B72" t="e">
        <f>MINUTE(Data!#REF!)</f>
        <v>#REF!</v>
      </c>
    </row>
    <row r="73" spans="2:2" x14ac:dyDescent="0.25">
      <c r="B73" t="e">
        <f>MINUTE(Data!#REF!)</f>
        <v>#REF!</v>
      </c>
    </row>
    <row r="74" spans="2:2" x14ac:dyDescent="0.25">
      <c r="B74" t="e">
        <f>MINUTE(Data!#REF!)</f>
        <v>#REF!</v>
      </c>
    </row>
    <row r="75" spans="2:2" x14ac:dyDescent="0.25">
      <c r="B75" t="e">
        <f>MINUTE(Data!#REF!)</f>
        <v>#REF!</v>
      </c>
    </row>
    <row r="76" spans="2:2" x14ac:dyDescent="0.25">
      <c r="B76" t="e">
        <f>MINUTE(Data!#REF!)</f>
        <v>#REF!</v>
      </c>
    </row>
    <row r="77" spans="2:2" x14ac:dyDescent="0.25">
      <c r="B77" t="e">
        <f>MINUTE(Data!#REF!)</f>
        <v>#REF!</v>
      </c>
    </row>
    <row r="78" spans="2:2" x14ac:dyDescent="0.25">
      <c r="B78" t="e">
        <f>MINUTE(Data!#REF!)</f>
        <v>#REF!</v>
      </c>
    </row>
    <row r="79" spans="2:2" x14ac:dyDescent="0.25">
      <c r="B79" t="e">
        <f>MINUTE(Data!#REF!)</f>
        <v>#REF!</v>
      </c>
    </row>
    <row r="80" spans="2:2" x14ac:dyDescent="0.25">
      <c r="B80" t="e">
        <f>MINUTE(Data!#REF!)</f>
        <v>#REF!</v>
      </c>
    </row>
    <row r="81" spans="2:2" x14ac:dyDescent="0.25">
      <c r="B81" t="e">
        <f>MINUTE(Data!#REF!)</f>
        <v>#REF!</v>
      </c>
    </row>
    <row r="82" spans="2:2" x14ac:dyDescent="0.25">
      <c r="B82" t="e">
        <f>MINUTE(Data!#REF!)</f>
        <v>#REF!</v>
      </c>
    </row>
    <row r="83" spans="2:2" x14ac:dyDescent="0.25">
      <c r="B83" t="e">
        <f>MINUTE(Data!#REF!)</f>
        <v>#REF!</v>
      </c>
    </row>
    <row r="84" spans="2:2" x14ac:dyDescent="0.25">
      <c r="B84" t="e">
        <f>MINUTE(Data!#REF!)</f>
        <v>#REF!</v>
      </c>
    </row>
    <row r="85" spans="2:2" x14ac:dyDescent="0.25">
      <c r="B85" t="e">
        <f>MINUTE(Data!#REF!)</f>
        <v>#REF!</v>
      </c>
    </row>
    <row r="86" spans="2:2" x14ac:dyDescent="0.25">
      <c r="B86" t="e">
        <f>MINUTE(Data!#REF!)</f>
        <v>#REF!</v>
      </c>
    </row>
    <row r="87" spans="2:2" x14ac:dyDescent="0.25">
      <c r="B87" t="e">
        <f>MINUTE(Data!#REF!)</f>
        <v>#REF!</v>
      </c>
    </row>
    <row r="88" spans="2:2" x14ac:dyDescent="0.25">
      <c r="B88" t="e">
        <f>MINUTE(Data!#REF!)</f>
        <v>#REF!</v>
      </c>
    </row>
    <row r="89" spans="2:2" x14ac:dyDescent="0.25">
      <c r="B89" t="e">
        <f>MINUTE(Data!#REF!)</f>
        <v>#REF!</v>
      </c>
    </row>
    <row r="90" spans="2:2" x14ac:dyDescent="0.25">
      <c r="B90" t="e">
        <f>MINUTE(Data!#REF!)</f>
        <v>#REF!</v>
      </c>
    </row>
    <row r="91" spans="2:2" x14ac:dyDescent="0.25">
      <c r="B91" t="e">
        <f>MINUTE(Data!#REF!)</f>
        <v>#REF!</v>
      </c>
    </row>
    <row r="92" spans="2:2" x14ac:dyDescent="0.25">
      <c r="B92" t="e">
        <f>MINUTE(Data!#REF!)</f>
        <v>#REF!</v>
      </c>
    </row>
    <row r="93" spans="2:2" x14ac:dyDescent="0.25">
      <c r="B93" t="e">
        <f>MINUTE(Data!#REF!)</f>
        <v>#REF!</v>
      </c>
    </row>
    <row r="94" spans="2:2" x14ac:dyDescent="0.25">
      <c r="B94" t="e">
        <f>MINUTE(Data!#REF!)</f>
        <v>#REF!</v>
      </c>
    </row>
    <row r="95" spans="2:2" x14ac:dyDescent="0.25">
      <c r="B95" t="e">
        <f>MINUTE(Data!#REF!)</f>
        <v>#REF!</v>
      </c>
    </row>
    <row r="96" spans="2:2" x14ac:dyDescent="0.25">
      <c r="B96" t="e">
        <f>MINUTE(Data!#REF!)</f>
        <v>#REF!</v>
      </c>
    </row>
    <row r="97" spans="2:2" x14ac:dyDescent="0.25">
      <c r="B97" t="e">
        <f>MINUTE(Data!#REF!)</f>
        <v>#REF!</v>
      </c>
    </row>
    <row r="98" spans="2:2" x14ac:dyDescent="0.25">
      <c r="B98" t="e">
        <f>MINUTE(Data!#REF!)</f>
        <v>#REF!</v>
      </c>
    </row>
    <row r="99" spans="2:2" x14ac:dyDescent="0.25">
      <c r="B99" t="e">
        <f>MINUTE(Data!#REF!)</f>
        <v>#REF!</v>
      </c>
    </row>
    <row r="100" spans="2:2" x14ac:dyDescent="0.25">
      <c r="B100" t="e">
        <f>MINUTE(Data!#REF!)</f>
        <v>#REF!</v>
      </c>
    </row>
    <row r="101" spans="2:2" x14ac:dyDescent="0.25">
      <c r="B101" t="e">
        <f>MINUTE(Data!#REF!)</f>
        <v>#REF!</v>
      </c>
    </row>
    <row r="102" spans="2:2" x14ac:dyDescent="0.25">
      <c r="B102" t="e">
        <f>MINUTE(Data!#REF!)</f>
        <v>#REF!</v>
      </c>
    </row>
    <row r="103" spans="2:2" x14ac:dyDescent="0.25">
      <c r="B103" t="e">
        <f>MINUTE(Data!#REF!)</f>
        <v>#REF!</v>
      </c>
    </row>
    <row r="104" spans="2:2" x14ac:dyDescent="0.25">
      <c r="B104" t="e">
        <f>MINUTE(Data!#REF!)</f>
        <v>#REF!</v>
      </c>
    </row>
    <row r="105" spans="2:2" x14ac:dyDescent="0.25">
      <c r="B105" t="e">
        <f>MINUTE(Data!#REF!)</f>
        <v>#REF!</v>
      </c>
    </row>
    <row r="106" spans="2:2" x14ac:dyDescent="0.25">
      <c r="B106" t="e">
        <f>MINUTE(Data!#REF!)</f>
        <v>#REF!</v>
      </c>
    </row>
    <row r="107" spans="2:2" x14ac:dyDescent="0.25">
      <c r="B107" t="e">
        <f>MINUTE(Data!#REF!)</f>
        <v>#REF!</v>
      </c>
    </row>
    <row r="108" spans="2:2" x14ac:dyDescent="0.25">
      <c r="B108" t="e">
        <f>MINUTE(Data!#REF!)</f>
        <v>#REF!</v>
      </c>
    </row>
    <row r="109" spans="2:2" x14ac:dyDescent="0.25">
      <c r="B109" t="e">
        <f>MINUTE(Data!#REF!)</f>
        <v>#REF!</v>
      </c>
    </row>
    <row r="110" spans="2:2" x14ac:dyDescent="0.25">
      <c r="B110" t="e">
        <f>MINUTE(Data!#REF!)</f>
        <v>#REF!</v>
      </c>
    </row>
    <row r="111" spans="2:2" x14ac:dyDescent="0.25">
      <c r="B111" t="e">
        <f>MINUTE(Data!#REF!)</f>
        <v>#REF!</v>
      </c>
    </row>
    <row r="112" spans="2:2" x14ac:dyDescent="0.25">
      <c r="B112" t="e">
        <f>MINUTE(Data!#REF!)</f>
        <v>#REF!</v>
      </c>
    </row>
    <row r="113" spans="2:2" x14ac:dyDescent="0.25">
      <c r="B113" t="e">
        <f>MINUTE(Data!#REF!)</f>
        <v>#REF!</v>
      </c>
    </row>
    <row r="114" spans="2:2" x14ac:dyDescent="0.25">
      <c r="B114" t="e">
        <f>MINUTE(Data!#REF!)</f>
        <v>#REF!</v>
      </c>
    </row>
    <row r="115" spans="2:2" x14ac:dyDescent="0.25">
      <c r="B115" t="e">
        <f>MINUTE(Data!#REF!)</f>
        <v>#REF!</v>
      </c>
    </row>
    <row r="116" spans="2:2" x14ac:dyDescent="0.25">
      <c r="B116" t="e">
        <f>MINUTE(Data!#REF!)</f>
        <v>#REF!</v>
      </c>
    </row>
    <row r="117" spans="2:2" x14ac:dyDescent="0.25">
      <c r="B117" t="e">
        <f>MINUTE(Data!#REF!)</f>
        <v>#REF!</v>
      </c>
    </row>
    <row r="118" spans="2:2" x14ac:dyDescent="0.25">
      <c r="B118" t="e">
        <f>MINUTE(Data!#REF!)</f>
        <v>#REF!</v>
      </c>
    </row>
    <row r="119" spans="2:2" x14ac:dyDescent="0.25">
      <c r="B119" t="e">
        <f>MINUTE(Data!#REF!)</f>
        <v>#REF!</v>
      </c>
    </row>
    <row r="120" spans="2:2" x14ac:dyDescent="0.25">
      <c r="B120" t="e">
        <f>MINUTE(Data!#REF!)</f>
        <v>#REF!</v>
      </c>
    </row>
    <row r="121" spans="2:2" x14ac:dyDescent="0.25">
      <c r="B121" t="e">
        <f>MINUTE(Data!#REF!)</f>
        <v>#REF!</v>
      </c>
    </row>
    <row r="122" spans="2:2" x14ac:dyDescent="0.25">
      <c r="B122" t="e">
        <f>MINUTE(Data!#REF!)</f>
        <v>#REF!</v>
      </c>
    </row>
    <row r="123" spans="2:2" x14ac:dyDescent="0.25">
      <c r="B123" t="e">
        <f>MINUTE(Data!#REF!)</f>
        <v>#REF!</v>
      </c>
    </row>
    <row r="124" spans="2:2" x14ac:dyDescent="0.25">
      <c r="B124" t="e">
        <f>MINUTE(Data!#REF!)</f>
        <v>#REF!</v>
      </c>
    </row>
    <row r="125" spans="2:2" x14ac:dyDescent="0.25">
      <c r="B125" t="e">
        <f>MINUTE(Data!#REF!)</f>
        <v>#REF!</v>
      </c>
    </row>
    <row r="126" spans="2:2" x14ac:dyDescent="0.25">
      <c r="B126" t="e">
        <f>MINUTE(Data!#REF!)</f>
        <v>#REF!</v>
      </c>
    </row>
    <row r="127" spans="2:2" x14ac:dyDescent="0.25">
      <c r="B127" t="e">
        <f>MINUTE(Data!#REF!)</f>
        <v>#REF!</v>
      </c>
    </row>
    <row r="128" spans="2:2" x14ac:dyDescent="0.25">
      <c r="B128" t="e">
        <f>MINUTE(Data!#REF!)</f>
        <v>#REF!</v>
      </c>
    </row>
    <row r="129" spans="2:2" x14ac:dyDescent="0.25">
      <c r="B129" t="e">
        <f>MINUTE(Data!#REF!)</f>
        <v>#REF!</v>
      </c>
    </row>
    <row r="130" spans="2:2" x14ac:dyDescent="0.25">
      <c r="B130" t="e">
        <f>MINUTE(Data!#REF!)</f>
        <v>#REF!</v>
      </c>
    </row>
    <row r="131" spans="2:2" x14ac:dyDescent="0.25">
      <c r="B131" t="e">
        <f>MINUTE(Data!#REF!)</f>
        <v>#REF!</v>
      </c>
    </row>
    <row r="132" spans="2:2" x14ac:dyDescent="0.25">
      <c r="B132" t="e">
        <f>MINUTE(Data!#REF!)</f>
        <v>#REF!</v>
      </c>
    </row>
    <row r="133" spans="2:2" x14ac:dyDescent="0.25">
      <c r="B133" t="e">
        <f>MINUTE(Data!#REF!)</f>
        <v>#REF!</v>
      </c>
    </row>
    <row r="134" spans="2:2" x14ac:dyDescent="0.25">
      <c r="B134" t="e">
        <f>MINUTE(Data!#REF!)</f>
        <v>#REF!</v>
      </c>
    </row>
    <row r="135" spans="2:2" x14ac:dyDescent="0.25">
      <c r="B135" t="e">
        <f>MINUTE(Data!#REF!)</f>
        <v>#REF!</v>
      </c>
    </row>
    <row r="136" spans="2:2" x14ac:dyDescent="0.25">
      <c r="B136" t="e">
        <f>MINUTE(Data!#REF!)</f>
        <v>#REF!</v>
      </c>
    </row>
    <row r="137" spans="2:2" x14ac:dyDescent="0.25">
      <c r="B137" t="e">
        <f>MINUTE(Data!#REF!)</f>
        <v>#REF!</v>
      </c>
    </row>
    <row r="138" spans="2:2" x14ac:dyDescent="0.25">
      <c r="B138" t="e">
        <f>MINUTE(Data!#REF!)</f>
        <v>#REF!</v>
      </c>
    </row>
    <row r="139" spans="2:2" x14ac:dyDescent="0.25">
      <c r="B139" t="e">
        <f>MINUTE(Data!#REF!)</f>
        <v>#REF!</v>
      </c>
    </row>
    <row r="140" spans="2:2" x14ac:dyDescent="0.25">
      <c r="B140" t="e">
        <f>MINUTE(Data!#REF!)</f>
        <v>#REF!</v>
      </c>
    </row>
    <row r="141" spans="2:2" x14ac:dyDescent="0.25">
      <c r="B141" t="e">
        <f>MINUTE(Data!#REF!)</f>
        <v>#REF!</v>
      </c>
    </row>
    <row r="142" spans="2:2" x14ac:dyDescent="0.25">
      <c r="B142" t="e">
        <f>MINUTE(Data!#REF!)</f>
        <v>#REF!</v>
      </c>
    </row>
    <row r="143" spans="2:2" x14ac:dyDescent="0.25">
      <c r="B143" t="e">
        <f>MINUTE(Data!#REF!)</f>
        <v>#REF!</v>
      </c>
    </row>
    <row r="144" spans="2:2" x14ac:dyDescent="0.25">
      <c r="B144" t="e">
        <f>MINUTE(Data!#REF!)</f>
        <v>#REF!</v>
      </c>
    </row>
    <row r="145" spans="2:2" x14ac:dyDescent="0.25">
      <c r="B145" t="e">
        <f>MINUTE(Data!#REF!)</f>
        <v>#REF!</v>
      </c>
    </row>
    <row r="146" spans="2:2" x14ac:dyDescent="0.25">
      <c r="B146" t="e">
        <f>MINUTE(Data!#REF!)</f>
        <v>#REF!</v>
      </c>
    </row>
    <row r="147" spans="2:2" x14ac:dyDescent="0.25">
      <c r="B147" t="e">
        <f>MINUTE(Data!#REF!)</f>
        <v>#REF!</v>
      </c>
    </row>
    <row r="148" spans="2:2" x14ac:dyDescent="0.25">
      <c r="B148" t="e">
        <f>MINUTE(Data!#REF!)</f>
        <v>#REF!</v>
      </c>
    </row>
    <row r="149" spans="2:2" x14ac:dyDescent="0.25">
      <c r="B149" t="e">
        <f>MINUTE(Data!#REF!)</f>
        <v>#REF!</v>
      </c>
    </row>
    <row r="150" spans="2:2" x14ac:dyDescent="0.25">
      <c r="B150" t="e">
        <f>MINUTE(Data!#REF!)</f>
        <v>#REF!</v>
      </c>
    </row>
    <row r="151" spans="2:2" x14ac:dyDescent="0.25">
      <c r="B151" t="e">
        <f>MINUTE(Data!#REF!)</f>
        <v>#REF!</v>
      </c>
    </row>
    <row r="152" spans="2:2" x14ac:dyDescent="0.25">
      <c r="B152" t="e">
        <f>MINUTE(Data!#REF!)</f>
        <v>#REF!</v>
      </c>
    </row>
    <row r="153" spans="2:2" x14ac:dyDescent="0.25">
      <c r="B153" t="e">
        <f>MINUTE(Data!#REF!)</f>
        <v>#REF!</v>
      </c>
    </row>
    <row r="154" spans="2:2" x14ac:dyDescent="0.25">
      <c r="B154" t="e">
        <f>MINUTE(Data!#REF!)</f>
        <v>#REF!</v>
      </c>
    </row>
    <row r="155" spans="2:2" x14ac:dyDescent="0.25">
      <c r="B155" t="e">
        <f>MINUTE(Data!#REF!)</f>
        <v>#REF!</v>
      </c>
    </row>
    <row r="156" spans="2:2" x14ac:dyDescent="0.25">
      <c r="B156" t="e">
        <f>MINUTE(Data!#REF!)</f>
        <v>#REF!</v>
      </c>
    </row>
    <row r="157" spans="2:2" x14ac:dyDescent="0.25">
      <c r="B157" t="e">
        <f>MINUTE(Data!#REF!)</f>
        <v>#REF!</v>
      </c>
    </row>
    <row r="158" spans="2:2" x14ac:dyDescent="0.25">
      <c r="B158" t="e">
        <f>MINUTE(Data!#REF!)</f>
        <v>#REF!</v>
      </c>
    </row>
    <row r="159" spans="2:2" x14ac:dyDescent="0.25">
      <c r="B159" t="e">
        <f>MINUTE(Data!#REF!)</f>
        <v>#REF!</v>
      </c>
    </row>
    <row r="160" spans="2:2" x14ac:dyDescent="0.25">
      <c r="B160" t="e">
        <f>MINUTE(Data!#REF!)</f>
        <v>#REF!</v>
      </c>
    </row>
    <row r="161" spans="2:2" x14ac:dyDescent="0.25">
      <c r="B161" t="e">
        <f>MINUTE(Data!#REF!)</f>
        <v>#REF!</v>
      </c>
    </row>
    <row r="162" spans="2:2" x14ac:dyDescent="0.25">
      <c r="B162" t="e">
        <f>MINUTE(Data!#REF!)</f>
        <v>#REF!</v>
      </c>
    </row>
    <row r="163" spans="2:2" x14ac:dyDescent="0.25">
      <c r="B163" t="e">
        <f>MINUTE(Data!#REF!)</f>
        <v>#REF!</v>
      </c>
    </row>
    <row r="164" spans="2:2" x14ac:dyDescent="0.25">
      <c r="B164" t="e">
        <f>MINUTE(Data!#REF!)</f>
        <v>#REF!</v>
      </c>
    </row>
    <row r="165" spans="2:2" x14ac:dyDescent="0.25">
      <c r="B165" t="e">
        <f>MINUTE(Data!#REF!)</f>
        <v>#REF!</v>
      </c>
    </row>
    <row r="166" spans="2:2" x14ac:dyDescent="0.25">
      <c r="B166" t="e">
        <f>MINUTE(Data!#REF!)</f>
        <v>#REF!</v>
      </c>
    </row>
    <row r="167" spans="2:2" x14ac:dyDescent="0.25">
      <c r="B167" t="e">
        <f>MINUTE(Data!#REF!)</f>
        <v>#REF!</v>
      </c>
    </row>
    <row r="168" spans="2:2" x14ac:dyDescent="0.25">
      <c r="B168" t="e">
        <f>MINUTE(Data!#REF!)</f>
        <v>#REF!</v>
      </c>
    </row>
    <row r="169" spans="2:2" x14ac:dyDescent="0.25">
      <c r="B169" t="e">
        <f>MINUTE(Data!#REF!)</f>
        <v>#REF!</v>
      </c>
    </row>
    <row r="170" spans="2:2" x14ac:dyDescent="0.25">
      <c r="B170" t="e">
        <f>MINUTE(Data!#REF!)</f>
        <v>#REF!</v>
      </c>
    </row>
    <row r="171" spans="2:2" x14ac:dyDescent="0.25">
      <c r="B171" t="e">
        <f>MINUTE(Data!#REF!)</f>
        <v>#REF!</v>
      </c>
    </row>
    <row r="172" spans="2:2" x14ac:dyDescent="0.25">
      <c r="B172" t="e">
        <f>MINUTE(Data!#REF!)</f>
        <v>#REF!</v>
      </c>
    </row>
    <row r="173" spans="2:2" x14ac:dyDescent="0.25">
      <c r="B173" t="e">
        <f>MINUTE(Data!#REF!)</f>
        <v>#REF!</v>
      </c>
    </row>
    <row r="174" spans="2:2" x14ac:dyDescent="0.25">
      <c r="B174" t="e">
        <f>MINUTE(Data!#REF!)</f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B2:D7"/>
  <sheetViews>
    <sheetView workbookViewId="0"/>
  </sheetViews>
  <sheetFormatPr defaultRowHeight="15" x14ac:dyDescent="0.25"/>
  <sheetData>
    <row r="2" spans="2:4" x14ac:dyDescent="0.25">
      <c r="B2" s="15" t="s">
        <v>3145</v>
      </c>
      <c r="C2" s="15" t="s">
        <v>3146</v>
      </c>
      <c r="D2" s="15" t="s">
        <v>3147</v>
      </c>
    </row>
    <row r="3" spans="2:4" x14ac:dyDescent="0.25">
      <c r="B3" t="s">
        <v>15</v>
      </c>
      <c r="C3" t="e">
        <f>COUNTIF(Data!#REF!,'Type (Twitter)'!B3)</f>
        <v>#REF!</v>
      </c>
      <c r="D3" s="2" t="e">
        <f>C3/$C$7</f>
        <v>#REF!</v>
      </c>
    </row>
    <row r="4" spans="2:4" x14ac:dyDescent="0.25">
      <c r="B4" t="s">
        <v>12</v>
      </c>
      <c r="C4" t="e">
        <f>COUNTIF(Data!#REF!,'Type (Twitter)'!B4)</f>
        <v>#REF!</v>
      </c>
      <c r="D4" s="2" t="e">
        <f>C4/$C$7</f>
        <v>#REF!</v>
      </c>
    </row>
    <row r="5" spans="2:4" x14ac:dyDescent="0.25">
      <c r="B5" t="s">
        <v>13</v>
      </c>
      <c r="C5" t="e">
        <f>COUNTIF(Data!#REF!,'Type (Twitter)'!B5)</f>
        <v>#REF!</v>
      </c>
      <c r="D5" s="2" t="e">
        <f>C5/$C$7</f>
        <v>#REF!</v>
      </c>
    </row>
    <row r="6" spans="2:4" x14ac:dyDescent="0.25">
      <c r="B6" t="s">
        <v>21</v>
      </c>
      <c r="C6" t="e">
        <f>COUNTIF(Data!#REF!,'Type (Twitter)'!B6)</f>
        <v>#REF!</v>
      </c>
      <c r="D6" s="2" t="e">
        <f>C6/$C$7</f>
        <v>#REF!</v>
      </c>
    </row>
    <row r="7" spans="2:4" x14ac:dyDescent="0.25">
      <c r="B7" s="15" t="s">
        <v>3148</v>
      </c>
      <c r="C7" s="15" t="e">
        <f>SUM(C3:C6)</f>
        <v>#REF!</v>
      </c>
      <c r="D7" s="2" t="e">
        <f>SUM(D3:D6)</f>
        <v>#REF!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B1:J168"/>
  <sheetViews>
    <sheetView workbookViewId="0"/>
  </sheetViews>
  <sheetFormatPr defaultRowHeight="15" x14ac:dyDescent="0.25"/>
  <cols>
    <col min="2" max="2" width="9.140625" customWidth="1"/>
    <col min="9" max="9" width="11.140625" bestFit="1" customWidth="1"/>
  </cols>
  <sheetData>
    <row r="1" spans="2:10" x14ac:dyDescent="0.25">
      <c r="B1" t="s">
        <v>3149</v>
      </c>
      <c r="C1" t="s">
        <v>3150</v>
      </c>
      <c r="F1" t="s">
        <v>3151</v>
      </c>
      <c r="G1" t="s">
        <v>3152</v>
      </c>
      <c r="I1" t="s">
        <v>3153</v>
      </c>
      <c r="J1" t="s">
        <v>3154</v>
      </c>
    </row>
    <row r="2" spans="2:10" x14ac:dyDescent="0.25">
      <c r="B2" s="8" t="e">
        <f>MONTH(Data!#REF!)</f>
        <v>#REF!</v>
      </c>
      <c r="C2" t="e">
        <f>DAY(Data!#REF!)</f>
        <v>#REF!</v>
      </c>
      <c r="D2" t="e">
        <f>B2&amp;"/"&amp;C2</f>
        <v>#REF!</v>
      </c>
      <c r="F2" s="4" t="s">
        <v>3155</v>
      </c>
      <c r="G2">
        <f>COUNTIF(D:D,F2)</f>
        <v>0</v>
      </c>
    </row>
    <row r="3" spans="2:10" x14ac:dyDescent="0.25">
      <c r="B3" s="8" t="e">
        <f>MONTH(Data!#REF!)</f>
        <v>#REF!</v>
      </c>
      <c r="C3" t="e">
        <f>DAY(Data!#REF!)</f>
        <v>#REF!</v>
      </c>
      <c r="D3" t="e">
        <f t="shared" ref="D3:D66" si="0">B3&amp;"/"&amp;C3</f>
        <v>#REF!</v>
      </c>
      <c r="F3" s="4" t="s">
        <v>3156</v>
      </c>
      <c r="G3">
        <f t="shared" ref="G3:G13" si="1">COUNTIF(D:D,F3)</f>
        <v>0</v>
      </c>
      <c r="I3">
        <v>0</v>
      </c>
      <c r="J3">
        <f t="shared" ref="J3:J17" si="2">COUNTIF(G:G,I3)</f>
        <v>28</v>
      </c>
    </row>
    <row r="4" spans="2:10" x14ac:dyDescent="0.25">
      <c r="B4" s="8" t="e">
        <f>MONTH(Data!#REF!)</f>
        <v>#REF!</v>
      </c>
      <c r="C4" t="e">
        <f>DAY(Data!#REF!)</f>
        <v>#REF!</v>
      </c>
      <c r="D4" t="e">
        <f t="shared" si="0"/>
        <v>#REF!</v>
      </c>
      <c r="F4" s="4" t="s">
        <v>3157</v>
      </c>
      <c r="G4">
        <f t="shared" si="1"/>
        <v>0</v>
      </c>
      <c r="I4">
        <v>1</v>
      </c>
      <c r="J4">
        <f t="shared" si="2"/>
        <v>0</v>
      </c>
    </row>
    <row r="5" spans="2:10" x14ac:dyDescent="0.25">
      <c r="B5" s="8" t="e">
        <f>MONTH(Data!#REF!)</f>
        <v>#REF!</v>
      </c>
      <c r="C5" t="e">
        <f>DAY(Data!#REF!)</f>
        <v>#REF!</v>
      </c>
      <c r="D5" t="e">
        <f t="shared" si="0"/>
        <v>#REF!</v>
      </c>
      <c r="F5" s="4" t="s">
        <v>3158</v>
      </c>
      <c r="G5">
        <f t="shared" si="1"/>
        <v>0</v>
      </c>
      <c r="I5">
        <v>2</v>
      </c>
      <c r="J5">
        <f t="shared" si="2"/>
        <v>0</v>
      </c>
    </row>
    <row r="6" spans="2:10" x14ac:dyDescent="0.25">
      <c r="B6" s="8" t="e">
        <f>MONTH(Data!#REF!)</f>
        <v>#REF!</v>
      </c>
      <c r="C6" t="e">
        <f>DAY(Data!#REF!)</f>
        <v>#REF!</v>
      </c>
      <c r="D6" t="e">
        <f t="shared" si="0"/>
        <v>#REF!</v>
      </c>
      <c r="F6" s="4" t="s">
        <v>3159</v>
      </c>
      <c r="G6">
        <f t="shared" si="1"/>
        <v>0</v>
      </c>
      <c r="I6">
        <v>3</v>
      </c>
      <c r="J6">
        <f t="shared" si="2"/>
        <v>0</v>
      </c>
    </row>
    <row r="7" spans="2:10" x14ac:dyDescent="0.25">
      <c r="B7" s="8" t="e">
        <f>MONTH(Data!#REF!)</f>
        <v>#REF!</v>
      </c>
      <c r="C7" t="e">
        <f>DAY(Data!#REF!)</f>
        <v>#REF!</v>
      </c>
      <c r="D7" t="e">
        <f t="shared" si="0"/>
        <v>#REF!</v>
      </c>
      <c r="F7" s="4" t="s">
        <v>3160</v>
      </c>
      <c r="G7">
        <f t="shared" si="1"/>
        <v>0</v>
      </c>
      <c r="I7">
        <v>4</v>
      </c>
      <c r="J7">
        <f t="shared" si="2"/>
        <v>0</v>
      </c>
    </row>
    <row r="8" spans="2:10" x14ac:dyDescent="0.25">
      <c r="B8" s="8" t="e">
        <f>MONTH(Data!#REF!)</f>
        <v>#REF!</v>
      </c>
      <c r="C8" t="e">
        <f>DAY(Data!#REF!)</f>
        <v>#REF!</v>
      </c>
      <c r="D8" t="e">
        <f t="shared" si="0"/>
        <v>#REF!</v>
      </c>
      <c r="F8" s="4" t="s">
        <v>3161</v>
      </c>
      <c r="G8">
        <f t="shared" si="1"/>
        <v>0</v>
      </c>
      <c r="I8">
        <v>5</v>
      </c>
      <c r="J8">
        <f t="shared" si="2"/>
        <v>0</v>
      </c>
    </row>
    <row r="9" spans="2:10" x14ac:dyDescent="0.25">
      <c r="B9" s="8" t="e">
        <f>MONTH(Data!#REF!)</f>
        <v>#REF!</v>
      </c>
      <c r="C9" t="e">
        <f>DAY(Data!#REF!)</f>
        <v>#REF!</v>
      </c>
      <c r="D9" t="e">
        <f t="shared" si="0"/>
        <v>#REF!</v>
      </c>
      <c r="F9" s="4" t="s">
        <v>3162</v>
      </c>
      <c r="G9">
        <f t="shared" si="1"/>
        <v>0</v>
      </c>
      <c r="I9">
        <v>6</v>
      </c>
      <c r="J9">
        <f t="shared" si="2"/>
        <v>0</v>
      </c>
    </row>
    <row r="10" spans="2:10" x14ac:dyDescent="0.25">
      <c r="B10" s="8" t="e">
        <f>MONTH(Data!#REF!)</f>
        <v>#REF!</v>
      </c>
      <c r="C10" t="e">
        <f>DAY(Data!#REF!)</f>
        <v>#REF!</v>
      </c>
      <c r="D10" t="e">
        <f t="shared" si="0"/>
        <v>#REF!</v>
      </c>
      <c r="F10" s="4" t="s">
        <v>3163</v>
      </c>
      <c r="G10">
        <f t="shared" si="1"/>
        <v>0</v>
      </c>
      <c r="I10">
        <v>7</v>
      </c>
      <c r="J10">
        <f t="shared" si="2"/>
        <v>0</v>
      </c>
    </row>
    <row r="11" spans="2:10" x14ac:dyDescent="0.25">
      <c r="B11" s="8" t="e">
        <f>MONTH(Data!#REF!)</f>
        <v>#REF!</v>
      </c>
      <c r="C11" t="e">
        <f>DAY(Data!#REF!)</f>
        <v>#REF!</v>
      </c>
      <c r="D11" t="e">
        <f t="shared" si="0"/>
        <v>#REF!</v>
      </c>
      <c r="F11" s="4" t="s">
        <v>3164</v>
      </c>
      <c r="G11">
        <f t="shared" si="1"/>
        <v>0</v>
      </c>
      <c r="I11">
        <v>8</v>
      </c>
      <c r="J11">
        <f t="shared" si="2"/>
        <v>0</v>
      </c>
    </row>
    <row r="12" spans="2:10" x14ac:dyDescent="0.25">
      <c r="B12" s="8" t="e">
        <f>MONTH(Data!#REF!)</f>
        <v>#REF!</v>
      </c>
      <c r="C12" t="e">
        <f>DAY(Data!#REF!)</f>
        <v>#REF!</v>
      </c>
      <c r="D12" t="e">
        <f t="shared" si="0"/>
        <v>#REF!</v>
      </c>
      <c r="F12" s="4" t="s">
        <v>3165</v>
      </c>
      <c r="G12">
        <f t="shared" si="1"/>
        <v>0</v>
      </c>
      <c r="I12">
        <v>9</v>
      </c>
      <c r="J12">
        <f t="shared" si="2"/>
        <v>0</v>
      </c>
    </row>
    <row r="13" spans="2:10" x14ac:dyDescent="0.25">
      <c r="B13" s="8" t="e">
        <f>MONTH(Data!#REF!)</f>
        <v>#REF!</v>
      </c>
      <c r="C13" t="e">
        <f>DAY(Data!#REF!)</f>
        <v>#REF!</v>
      </c>
      <c r="D13" t="e">
        <f t="shared" si="0"/>
        <v>#REF!</v>
      </c>
      <c r="F13" s="4" t="s">
        <v>3166</v>
      </c>
      <c r="G13">
        <f t="shared" si="1"/>
        <v>0</v>
      </c>
      <c r="I13">
        <v>10</v>
      </c>
      <c r="J13">
        <f t="shared" si="2"/>
        <v>0</v>
      </c>
    </row>
    <row r="14" spans="2:10" x14ac:dyDescent="0.25">
      <c r="B14" s="8" t="e">
        <f>MONTH(Data!#REF!)</f>
        <v>#REF!</v>
      </c>
      <c r="C14" t="e">
        <f>DAY(Data!#REF!)</f>
        <v>#REF!</v>
      </c>
      <c r="D14" t="e">
        <f t="shared" si="0"/>
        <v>#REF!</v>
      </c>
      <c r="F14" s="4" t="s">
        <v>3167</v>
      </c>
      <c r="G14">
        <f>COUNTIF(D:D,F14)</f>
        <v>0</v>
      </c>
      <c r="I14">
        <v>11</v>
      </c>
      <c r="J14">
        <f t="shared" si="2"/>
        <v>0</v>
      </c>
    </row>
    <row r="15" spans="2:10" x14ac:dyDescent="0.25">
      <c r="B15" s="8" t="e">
        <f>MONTH(Data!#REF!)</f>
        <v>#REF!</v>
      </c>
      <c r="C15" t="e">
        <f>DAY(Data!#REF!)</f>
        <v>#REF!</v>
      </c>
      <c r="D15" t="e">
        <f t="shared" si="0"/>
        <v>#REF!</v>
      </c>
      <c r="F15" s="4" t="s">
        <v>3168</v>
      </c>
      <c r="G15">
        <f>COUNTIF(D:D,F15)</f>
        <v>0</v>
      </c>
      <c r="I15">
        <v>12</v>
      </c>
      <c r="J15">
        <f t="shared" si="2"/>
        <v>0</v>
      </c>
    </row>
    <row r="16" spans="2:10" x14ac:dyDescent="0.25">
      <c r="B16" s="8" t="e">
        <f>MONTH(Data!#REF!)</f>
        <v>#REF!</v>
      </c>
      <c r="C16" t="e">
        <f>DAY(Data!#REF!)</f>
        <v>#REF!</v>
      </c>
      <c r="D16" t="e">
        <f t="shared" si="0"/>
        <v>#REF!</v>
      </c>
      <c r="F16" s="4" t="s">
        <v>3169</v>
      </c>
      <c r="G16">
        <f>COUNTIF(D:D,F16)</f>
        <v>0</v>
      </c>
      <c r="I16">
        <v>13</v>
      </c>
      <c r="J16">
        <f t="shared" si="2"/>
        <v>0</v>
      </c>
    </row>
    <row r="17" spans="2:10" x14ac:dyDescent="0.25">
      <c r="B17" s="8" t="e">
        <f>MONTH(Data!#REF!)</f>
        <v>#REF!</v>
      </c>
      <c r="C17" t="e">
        <f>DAY(Data!#REF!)</f>
        <v>#REF!</v>
      </c>
      <c r="D17" t="e">
        <f t="shared" si="0"/>
        <v>#REF!</v>
      </c>
      <c r="F17" s="4" t="s">
        <v>3170</v>
      </c>
      <c r="G17">
        <f>COUNTIF(D:D,F17)</f>
        <v>0</v>
      </c>
      <c r="I17">
        <v>14</v>
      </c>
      <c r="J17">
        <f t="shared" si="2"/>
        <v>0</v>
      </c>
    </row>
    <row r="18" spans="2:10" x14ac:dyDescent="0.25">
      <c r="B18" s="8" t="e">
        <f>MONTH(Data!#REF!)</f>
        <v>#REF!</v>
      </c>
      <c r="C18" t="e">
        <f>DAY(Data!#REF!)</f>
        <v>#REF!</v>
      </c>
      <c r="D18" t="e">
        <f t="shared" si="0"/>
        <v>#REF!</v>
      </c>
      <c r="F18" s="4" t="s">
        <v>3171</v>
      </c>
      <c r="G18">
        <f>COUNTIF(D:D,F18)</f>
        <v>0</v>
      </c>
    </row>
    <row r="19" spans="2:10" x14ac:dyDescent="0.25">
      <c r="B19" s="8" t="e">
        <f>MONTH(Data!#REF!)</f>
        <v>#REF!</v>
      </c>
      <c r="C19" t="e">
        <f>DAY(Data!#REF!)</f>
        <v>#REF!</v>
      </c>
      <c r="D19" t="e">
        <f t="shared" si="0"/>
        <v>#REF!</v>
      </c>
      <c r="F19" s="4" t="s">
        <v>3172</v>
      </c>
      <c r="G19">
        <f t="shared" ref="G19:G27" si="3">COUNTIF(D:D,F19)</f>
        <v>0</v>
      </c>
    </row>
    <row r="20" spans="2:10" x14ac:dyDescent="0.25">
      <c r="B20" s="8" t="e">
        <f>MONTH(Data!#REF!)</f>
        <v>#REF!</v>
      </c>
      <c r="C20" t="e">
        <f>DAY(Data!#REF!)</f>
        <v>#REF!</v>
      </c>
      <c r="D20" t="e">
        <f t="shared" si="0"/>
        <v>#REF!</v>
      </c>
      <c r="F20" s="4" t="s">
        <v>3173</v>
      </c>
      <c r="G20">
        <f t="shared" si="3"/>
        <v>0</v>
      </c>
      <c r="I20" t="s">
        <v>3174</v>
      </c>
      <c r="J20">
        <f>AVERAGE(G2:G7)</f>
        <v>0</v>
      </c>
    </row>
    <row r="21" spans="2:10" x14ac:dyDescent="0.25">
      <c r="B21" s="8" t="e">
        <f>MONTH(Data!#REF!)</f>
        <v>#REF!</v>
      </c>
      <c r="C21" t="e">
        <f>DAY(Data!#REF!)</f>
        <v>#REF!</v>
      </c>
      <c r="D21" t="e">
        <f t="shared" si="0"/>
        <v>#REF!</v>
      </c>
      <c r="F21" s="4" t="s">
        <v>3175</v>
      </c>
      <c r="G21">
        <f t="shared" si="3"/>
        <v>0</v>
      </c>
      <c r="I21" t="str">
        <f>"Average Lifts per Day: "&amp;(TEXT(J20,"#.#"))</f>
        <v>Average Lifts per Day: .</v>
      </c>
    </row>
    <row r="22" spans="2:10" x14ac:dyDescent="0.25">
      <c r="B22" s="8" t="e">
        <f>MONTH(Data!#REF!)</f>
        <v>#REF!</v>
      </c>
      <c r="C22" t="e">
        <f>DAY(Data!#REF!)</f>
        <v>#REF!</v>
      </c>
      <c r="D22" t="e">
        <f t="shared" si="0"/>
        <v>#REF!</v>
      </c>
      <c r="F22" s="4" t="s">
        <v>3176</v>
      </c>
      <c r="G22">
        <f t="shared" si="3"/>
        <v>0</v>
      </c>
    </row>
    <row r="23" spans="2:10" x14ac:dyDescent="0.25">
      <c r="B23" s="8" t="e">
        <f>MONTH(Data!#REF!)</f>
        <v>#REF!</v>
      </c>
      <c r="C23" t="e">
        <f>DAY(Data!#REF!)</f>
        <v>#REF!</v>
      </c>
      <c r="D23" t="e">
        <f t="shared" si="0"/>
        <v>#REF!</v>
      </c>
      <c r="F23" s="4" t="s">
        <v>3177</v>
      </c>
      <c r="G23">
        <f t="shared" si="3"/>
        <v>0</v>
      </c>
    </row>
    <row r="24" spans="2:10" x14ac:dyDescent="0.25">
      <c r="B24" s="8" t="e">
        <f>MONTH(Data!#REF!)</f>
        <v>#REF!</v>
      </c>
      <c r="C24" t="e">
        <f>DAY(Data!#REF!)</f>
        <v>#REF!</v>
      </c>
      <c r="D24" t="e">
        <f t="shared" si="0"/>
        <v>#REF!</v>
      </c>
      <c r="F24" s="4" t="s">
        <v>3178</v>
      </c>
      <c r="G24">
        <f t="shared" si="3"/>
        <v>0</v>
      </c>
    </row>
    <row r="25" spans="2:10" x14ac:dyDescent="0.25">
      <c r="B25" s="8" t="e">
        <f>MONTH(Data!#REF!)</f>
        <v>#REF!</v>
      </c>
      <c r="C25" t="e">
        <f>DAY(Data!#REF!)</f>
        <v>#REF!</v>
      </c>
      <c r="D25" t="e">
        <f t="shared" si="0"/>
        <v>#REF!</v>
      </c>
      <c r="F25" s="4" t="s">
        <v>3179</v>
      </c>
      <c r="G25">
        <f t="shared" si="3"/>
        <v>0</v>
      </c>
    </row>
    <row r="26" spans="2:10" x14ac:dyDescent="0.25">
      <c r="B26" s="8" t="e">
        <f>MONTH(Data!#REF!)</f>
        <v>#REF!</v>
      </c>
      <c r="C26" t="e">
        <f>DAY(Data!#REF!)</f>
        <v>#REF!</v>
      </c>
      <c r="D26" t="e">
        <f t="shared" si="0"/>
        <v>#REF!</v>
      </c>
      <c r="F26" s="4" t="s">
        <v>3180</v>
      </c>
      <c r="G26">
        <f t="shared" si="3"/>
        <v>0</v>
      </c>
    </row>
    <row r="27" spans="2:10" x14ac:dyDescent="0.25">
      <c r="B27" s="8" t="e">
        <f>MONTH(Data!#REF!)</f>
        <v>#REF!</v>
      </c>
      <c r="C27" t="e">
        <f>DAY(Data!#REF!)</f>
        <v>#REF!</v>
      </c>
      <c r="D27" t="e">
        <f t="shared" si="0"/>
        <v>#REF!</v>
      </c>
      <c r="F27" s="4" t="s">
        <v>3181</v>
      </c>
      <c r="G27">
        <f t="shared" si="3"/>
        <v>0</v>
      </c>
    </row>
    <row r="28" spans="2:10" x14ac:dyDescent="0.25">
      <c r="B28" s="8" t="e">
        <f>MONTH(Data!#REF!)</f>
        <v>#REF!</v>
      </c>
      <c r="C28" t="e">
        <f>DAY(Data!#REF!)</f>
        <v>#REF!</v>
      </c>
      <c r="D28" t="e">
        <f t="shared" si="0"/>
        <v>#REF!</v>
      </c>
      <c r="F28" s="4" t="s">
        <v>3182</v>
      </c>
      <c r="G28">
        <f>COUNTIF(D:D,F28)</f>
        <v>0</v>
      </c>
    </row>
    <row r="29" spans="2:10" x14ac:dyDescent="0.25">
      <c r="B29" s="8" t="e">
        <f>MONTH(Data!#REF!)</f>
        <v>#REF!</v>
      </c>
      <c r="C29" t="e">
        <f>DAY(Data!#REF!)</f>
        <v>#REF!</v>
      </c>
      <c r="D29" t="e">
        <f t="shared" si="0"/>
        <v>#REF!</v>
      </c>
      <c r="F29" s="4" t="s">
        <v>3183</v>
      </c>
      <c r="G29">
        <f>COUNTIF(D:D,F29)</f>
        <v>0</v>
      </c>
    </row>
    <row r="30" spans="2:10" x14ac:dyDescent="0.25">
      <c r="B30" s="8" t="e">
        <f>MONTH(Data!#REF!)</f>
        <v>#REF!</v>
      </c>
      <c r="C30" t="e">
        <f>DAY(Data!#REF!)</f>
        <v>#REF!</v>
      </c>
      <c r="D30" t="e">
        <f t="shared" si="0"/>
        <v>#REF!</v>
      </c>
      <c r="F30" s="4"/>
    </row>
    <row r="31" spans="2:10" x14ac:dyDescent="0.25">
      <c r="B31" s="8" t="e">
        <f>MONTH(Data!#REF!)</f>
        <v>#REF!</v>
      </c>
      <c r="C31" t="e">
        <f>DAY(Data!#REF!)</f>
        <v>#REF!</v>
      </c>
      <c r="D31" t="e">
        <f t="shared" si="0"/>
        <v>#REF!</v>
      </c>
      <c r="F31" s="4"/>
    </row>
    <row r="32" spans="2:10" x14ac:dyDescent="0.25">
      <c r="B32" s="8" t="e">
        <f>MONTH(Data!#REF!)</f>
        <v>#REF!</v>
      </c>
      <c r="C32" t="e">
        <f>DAY(Data!#REF!)</f>
        <v>#REF!</v>
      </c>
      <c r="D32" t="e">
        <f t="shared" si="0"/>
        <v>#REF!</v>
      </c>
      <c r="F32" s="4"/>
    </row>
    <row r="33" spans="2:6" x14ac:dyDescent="0.25">
      <c r="B33" s="8" t="e">
        <f>MONTH(Data!#REF!)</f>
        <v>#REF!</v>
      </c>
      <c r="C33" t="e">
        <f>DAY(Data!#REF!)</f>
        <v>#REF!</v>
      </c>
      <c r="D33" t="e">
        <f t="shared" si="0"/>
        <v>#REF!</v>
      </c>
      <c r="F33" s="4"/>
    </row>
    <row r="34" spans="2:6" x14ac:dyDescent="0.25">
      <c r="B34" s="8" t="e">
        <f>MONTH(Data!#REF!)</f>
        <v>#REF!</v>
      </c>
      <c r="C34" t="e">
        <f>DAY(Data!#REF!)</f>
        <v>#REF!</v>
      </c>
      <c r="D34" t="e">
        <f t="shared" si="0"/>
        <v>#REF!</v>
      </c>
      <c r="F34" s="4"/>
    </row>
    <row r="35" spans="2:6" x14ac:dyDescent="0.25">
      <c r="B35" s="8" t="e">
        <f>MONTH(Data!#REF!)</f>
        <v>#REF!</v>
      </c>
      <c r="C35" t="e">
        <f>DAY(Data!#REF!)</f>
        <v>#REF!</v>
      </c>
      <c r="D35" t="e">
        <f t="shared" si="0"/>
        <v>#REF!</v>
      </c>
      <c r="F35" s="4"/>
    </row>
    <row r="36" spans="2:6" x14ac:dyDescent="0.25">
      <c r="B36" s="8" t="e">
        <f>MONTH(Data!#REF!)</f>
        <v>#REF!</v>
      </c>
      <c r="C36" t="e">
        <f>DAY(Data!#REF!)</f>
        <v>#REF!</v>
      </c>
      <c r="D36" t="e">
        <f t="shared" si="0"/>
        <v>#REF!</v>
      </c>
      <c r="F36" s="4"/>
    </row>
    <row r="37" spans="2:6" x14ac:dyDescent="0.25">
      <c r="B37" s="8" t="e">
        <f>MONTH(Data!#REF!)</f>
        <v>#REF!</v>
      </c>
      <c r="C37" t="e">
        <f>DAY(Data!#REF!)</f>
        <v>#REF!</v>
      </c>
      <c r="D37" t="e">
        <f t="shared" si="0"/>
        <v>#REF!</v>
      </c>
      <c r="F37" s="4"/>
    </row>
    <row r="38" spans="2:6" x14ac:dyDescent="0.25">
      <c r="B38" s="8" t="e">
        <f>MONTH(Data!#REF!)</f>
        <v>#REF!</v>
      </c>
      <c r="C38" t="e">
        <f>DAY(Data!#REF!)</f>
        <v>#REF!</v>
      </c>
      <c r="D38" t="e">
        <f t="shared" si="0"/>
        <v>#REF!</v>
      </c>
      <c r="F38" s="4"/>
    </row>
    <row r="39" spans="2:6" x14ac:dyDescent="0.25">
      <c r="B39" s="8" t="e">
        <f>MONTH(Data!#REF!)</f>
        <v>#REF!</v>
      </c>
      <c r="C39" t="e">
        <f>DAY(Data!#REF!)</f>
        <v>#REF!</v>
      </c>
      <c r="D39" t="e">
        <f t="shared" si="0"/>
        <v>#REF!</v>
      </c>
      <c r="F39" s="4"/>
    </row>
    <row r="40" spans="2:6" x14ac:dyDescent="0.25">
      <c r="B40" s="8" t="e">
        <f>MONTH(Data!#REF!)</f>
        <v>#REF!</v>
      </c>
      <c r="C40" t="e">
        <f>DAY(Data!#REF!)</f>
        <v>#REF!</v>
      </c>
      <c r="D40" t="e">
        <f t="shared" si="0"/>
        <v>#REF!</v>
      </c>
      <c r="F40" s="4"/>
    </row>
    <row r="41" spans="2:6" x14ac:dyDescent="0.25">
      <c r="B41" s="8" t="e">
        <f>MONTH(Data!#REF!)</f>
        <v>#REF!</v>
      </c>
      <c r="C41" t="e">
        <f>DAY(Data!#REF!)</f>
        <v>#REF!</v>
      </c>
      <c r="D41" t="e">
        <f t="shared" si="0"/>
        <v>#REF!</v>
      </c>
      <c r="F41" s="4"/>
    </row>
    <row r="42" spans="2:6" x14ac:dyDescent="0.25">
      <c r="B42" s="8" t="e">
        <f>MONTH(Data!#REF!)</f>
        <v>#REF!</v>
      </c>
      <c r="C42" t="e">
        <f>DAY(Data!#REF!)</f>
        <v>#REF!</v>
      </c>
      <c r="D42" t="e">
        <f t="shared" si="0"/>
        <v>#REF!</v>
      </c>
      <c r="F42" s="4"/>
    </row>
    <row r="43" spans="2:6" x14ac:dyDescent="0.25">
      <c r="B43" s="8" t="e">
        <f>MONTH(Data!#REF!)</f>
        <v>#REF!</v>
      </c>
      <c r="C43" t="e">
        <f>DAY(Data!#REF!)</f>
        <v>#REF!</v>
      </c>
      <c r="D43" t="e">
        <f t="shared" si="0"/>
        <v>#REF!</v>
      </c>
      <c r="F43" s="4"/>
    </row>
    <row r="44" spans="2:6" x14ac:dyDescent="0.25">
      <c r="B44" s="8" t="e">
        <f>MONTH(Data!#REF!)</f>
        <v>#REF!</v>
      </c>
      <c r="C44" t="e">
        <f>DAY(Data!#REF!)</f>
        <v>#REF!</v>
      </c>
      <c r="D44" t="e">
        <f t="shared" si="0"/>
        <v>#REF!</v>
      </c>
      <c r="F44" s="4"/>
    </row>
    <row r="45" spans="2:6" x14ac:dyDescent="0.25">
      <c r="B45" s="8" t="e">
        <f>MONTH(Data!#REF!)</f>
        <v>#REF!</v>
      </c>
      <c r="C45" t="e">
        <f>DAY(Data!#REF!)</f>
        <v>#REF!</v>
      </c>
      <c r="D45" t="e">
        <f t="shared" si="0"/>
        <v>#REF!</v>
      </c>
      <c r="F45" s="4"/>
    </row>
    <row r="46" spans="2:6" x14ac:dyDescent="0.25">
      <c r="B46" s="8" t="e">
        <f>MONTH(Data!#REF!)</f>
        <v>#REF!</v>
      </c>
      <c r="C46" t="e">
        <f>DAY(Data!#REF!)</f>
        <v>#REF!</v>
      </c>
      <c r="D46" t="e">
        <f t="shared" si="0"/>
        <v>#REF!</v>
      </c>
      <c r="F46" s="4"/>
    </row>
    <row r="47" spans="2:6" x14ac:dyDescent="0.25">
      <c r="B47" s="8" t="e">
        <f>MONTH(Data!#REF!)</f>
        <v>#REF!</v>
      </c>
      <c r="C47" t="e">
        <f>DAY(Data!#REF!)</f>
        <v>#REF!</v>
      </c>
      <c r="D47" t="e">
        <f t="shared" si="0"/>
        <v>#REF!</v>
      </c>
      <c r="F47" s="4"/>
    </row>
    <row r="48" spans="2:6" x14ac:dyDescent="0.25">
      <c r="B48" s="8" t="e">
        <f>MONTH(Data!#REF!)</f>
        <v>#REF!</v>
      </c>
      <c r="C48" t="e">
        <f>DAY(Data!#REF!)</f>
        <v>#REF!</v>
      </c>
      <c r="D48" t="e">
        <f t="shared" si="0"/>
        <v>#REF!</v>
      </c>
      <c r="F48" s="4"/>
    </row>
    <row r="49" spans="2:6" x14ac:dyDescent="0.25">
      <c r="B49" s="8" t="e">
        <f>MONTH(Data!#REF!)</f>
        <v>#REF!</v>
      </c>
      <c r="C49" t="e">
        <f>DAY(Data!#REF!)</f>
        <v>#REF!</v>
      </c>
      <c r="D49" t="e">
        <f t="shared" si="0"/>
        <v>#REF!</v>
      </c>
      <c r="F49" s="4"/>
    </row>
    <row r="50" spans="2:6" x14ac:dyDescent="0.25">
      <c r="B50" s="8" t="e">
        <f>MONTH(Data!#REF!)</f>
        <v>#REF!</v>
      </c>
      <c r="C50" t="e">
        <f>DAY(Data!#REF!)</f>
        <v>#REF!</v>
      </c>
      <c r="D50" t="e">
        <f t="shared" si="0"/>
        <v>#REF!</v>
      </c>
      <c r="F50" s="4"/>
    </row>
    <row r="51" spans="2:6" x14ac:dyDescent="0.25">
      <c r="B51" s="8" t="e">
        <f>MONTH(Data!#REF!)</f>
        <v>#REF!</v>
      </c>
      <c r="C51" t="e">
        <f>DAY(Data!#REF!)</f>
        <v>#REF!</v>
      </c>
      <c r="D51" t="e">
        <f t="shared" si="0"/>
        <v>#REF!</v>
      </c>
      <c r="F51" s="4"/>
    </row>
    <row r="52" spans="2:6" x14ac:dyDescent="0.25">
      <c r="B52" s="8" t="e">
        <f>MONTH(Data!#REF!)</f>
        <v>#REF!</v>
      </c>
      <c r="C52" t="e">
        <f>DAY(Data!#REF!)</f>
        <v>#REF!</v>
      </c>
      <c r="D52" t="e">
        <f t="shared" si="0"/>
        <v>#REF!</v>
      </c>
      <c r="F52" s="4"/>
    </row>
    <row r="53" spans="2:6" x14ac:dyDescent="0.25">
      <c r="B53" s="8" t="e">
        <f>MONTH(Data!#REF!)</f>
        <v>#REF!</v>
      </c>
      <c r="C53" t="e">
        <f>DAY(Data!#REF!)</f>
        <v>#REF!</v>
      </c>
      <c r="D53" t="e">
        <f t="shared" si="0"/>
        <v>#REF!</v>
      </c>
      <c r="F53" s="4"/>
    </row>
    <row r="54" spans="2:6" x14ac:dyDescent="0.25">
      <c r="B54" s="8" t="e">
        <f>MONTH(Data!#REF!)</f>
        <v>#REF!</v>
      </c>
      <c r="C54" t="e">
        <f>DAY(Data!#REF!)</f>
        <v>#REF!</v>
      </c>
      <c r="D54" t="e">
        <f t="shared" si="0"/>
        <v>#REF!</v>
      </c>
      <c r="F54" s="4"/>
    </row>
    <row r="55" spans="2:6" x14ac:dyDescent="0.25">
      <c r="B55" s="8" t="e">
        <f>MONTH(Data!#REF!)</f>
        <v>#REF!</v>
      </c>
      <c r="C55" t="e">
        <f>DAY(Data!#REF!)</f>
        <v>#REF!</v>
      </c>
      <c r="D55" t="e">
        <f t="shared" si="0"/>
        <v>#REF!</v>
      </c>
      <c r="F55" s="4"/>
    </row>
    <row r="56" spans="2:6" x14ac:dyDescent="0.25">
      <c r="B56" s="8" t="e">
        <f>MONTH(Data!#REF!)</f>
        <v>#REF!</v>
      </c>
      <c r="C56" t="e">
        <f>DAY(Data!#REF!)</f>
        <v>#REF!</v>
      </c>
      <c r="D56" t="e">
        <f t="shared" si="0"/>
        <v>#REF!</v>
      </c>
      <c r="F56" s="4"/>
    </row>
    <row r="57" spans="2:6" x14ac:dyDescent="0.25">
      <c r="B57" s="8" t="e">
        <f>MONTH(Data!#REF!)</f>
        <v>#REF!</v>
      </c>
      <c r="C57" t="e">
        <f>DAY(Data!#REF!)</f>
        <v>#REF!</v>
      </c>
      <c r="D57" t="e">
        <f t="shared" si="0"/>
        <v>#REF!</v>
      </c>
    </row>
    <row r="58" spans="2:6" x14ac:dyDescent="0.25">
      <c r="B58" s="8" t="e">
        <f>MONTH(Data!#REF!)</f>
        <v>#REF!</v>
      </c>
      <c r="C58" t="e">
        <f>DAY(Data!#REF!)</f>
        <v>#REF!</v>
      </c>
      <c r="D58" t="e">
        <f t="shared" si="0"/>
        <v>#REF!</v>
      </c>
    </row>
    <row r="59" spans="2:6" x14ac:dyDescent="0.25">
      <c r="B59" s="8" t="e">
        <f>MONTH(Data!#REF!)</f>
        <v>#REF!</v>
      </c>
      <c r="C59" t="e">
        <f>DAY(Data!#REF!)</f>
        <v>#REF!</v>
      </c>
      <c r="D59" t="e">
        <f t="shared" si="0"/>
        <v>#REF!</v>
      </c>
    </row>
    <row r="60" spans="2:6" x14ac:dyDescent="0.25">
      <c r="B60" s="8" t="e">
        <f>MONTH(Data!#REF!)</f>
        <v>#REF!</v>
      </c>
      <c r="C60" t="e">
        <f>DAY(Data!#REF!)</f>
        <v>#REF!</v>
      </c>
      <c r="D60" t="e">
        <f t="shared" si="0"/>
        <v>#REF!</v>
      </c>
    </row>
    <row r="61" spans="2:6" x14ac:dyDescent="0.25">
      <c r="B61" s="8" t="e">
        <f>MONTH(Data!#REF!)</f>
        <v>#REF!</v>
      </c>
      <c r="C61" t="e">
        <f>DAY(Data!#REF!)</f>
        <v>#REF!</v>
      </c>
      <c r="D61" t="e">
        <f t="shared" si="0"/>
        <v>#REF!</v>
      </c>
    </row>
    <row r="62" spans="2:6" x14ac:dyDescent="0.25">
      <c r="B62" s="8" t="e">
        <f>MONTH(Data!#REF!)</f>
        <v>#REF!</v>
      </c>
      <c r="C62" t="e">
        <f>DAY(Data!#REF!)</f>
        <v>#REF!</v>
      </c>
      <c r="D62" t="e">
        <f t="shared" si="0"/>
        <v>#REF!</v>
      </c>
    </row>
    <row r="63" spans="2:6" x14ac:dyDescent="0.25">
      <c r="B63" s="8" t="e">
        <f>MONTH(Data!#REF!)</f>
        <v>#REF!</v>
      </c>
      <c r="C63" t="e">
        <f>DAY(Data!#REF!)</f>
        <v>#REF!</v>
      </c>
      <c r="D63" t="e">
        <f t="shared" si="0"/>
        <v>#REF!</v>
      </c>
    </row>
    <row r="64" spans="2:6" x14ac:dyDescent="0.25">
      <c r="B64" s="8" t="e">
        <f>MONTH(Data!#REF!)</f>
        <v>#REF!</v>
      </c>
      <c r="C64" t="e">
        <f>DAY(Data!#REF!)</f>
        <v>#REF!</v>
      </c>
      <c r="D64" t="e">
        <f t="shared" si="0"/>
        <v>#REF!</v>
      </c>
    </row>
    <row r="65" spans="2:4" x14ac:dyDescent="0.25">
      <c r="B65" s="8" t="e">
        <f>MONTH(Data!#REF!)</f>
        <v>#REF!</v>
      </c>
      <c r="C65" t="e">
        <f>DAY(Data!#REF!)</f>
        <v>#REF!</v>
      </c>
      <c r="D65" t="e">
        <f t="shared" si="0"/>
        <v>#REF!</v>
      </c>
    </row>
    <row r="66" spans="2:4" x14ac:dyDescent="0.25">
      <c r="B66" s="8" t="e">
        <f>MONTH(Data!#REF!)</f>
        <v>#REF!</v>
      </c>
      <c r="C66" t="e">
        <f>DAY(Data!#REF!)</f>
        <v>#REF!</v>
      </c>
      <c r="D66" t="e">
        <f t="shared" si="0"/>
        <v>#REF!</v>
      </c>
    </row>
    <row r="67" spans="2:4" x14ac:dyDescent="0.25">
      <c r="B67" s="8" t="e">
        <f>MONTH(Data!#REF!)</f>
        <v>#REF!</v>
      </c>
      <c r="C67" t="e">
        <f>DAY(Data!#REF!)</f>
        <v>#REF!</v>
      </c>
      <c r="D67" t="e">
        <f t="shared" ref="D67:D130" si="4">B67&amp;"/"&amp;C67</f>
        <v>#REF!</v>
      </c>
    </row>
    <row r="68" spans="2:4" x14ac:dyDescent="0.25">
      <c r="B68" s="8" t="e">
        <f>MONTH(Data!#REF!)</f>
        <v>#REF!</v>
      </c>
      <c r="C68" t="e">
        <f>DAY(Data!#REF!)</f>
        <v>#REF!</v>
      </c>
      <c r="D68" t="e">
        <f t="shared" si="4"/>
        <v>#REF!</v>
      </c>
    </row>
    <row r="69" spans="2:4" x14ac:dyDescent="0.25">
      <c r="B69" s="8" t="e">
        <f>MONTH(Data!#REF!)</f>
        <v>#REF!</v>
      </c>
      <c r="C69" t="e">
        <f>DAY(Data!#REF!)</f>
        <v>#REF!</v>
      </c>
      <c r="D69" t="e">
        <f t="shared" si="4"/>
        <v>#REF!</v>
      </c>
    </row>
    <row r="70" spans="2:4" x14ac:dyDescent="0.25">
      <c r="B70" s="8" t="e">
        <f>MONTH(Data!#REF!)</f>
        <v>#REF!</v>
      </c>
      <c r="C70" t="e">
        <f>DAY(Data!#REF!)</f>
        <v>#REF!</v>
      </c>
      <c r="D70" t="e">
        <f t="shared" si="4"/>
        <v>#REF!</v>
      </c>
    </row>
    <row r="71" spans="2:4" x14ac:dyDescent="0.25">
      <c r="B71" s="8" t="e">
        <f>MONTH(Data!#REF!)</f>
        <v>#REF!</v>
      </c>
      <c r="C71" t="e">
        <f>DAY(Data!#REF!)</f>
        <v>#REF!</v>
      </c>
      <c r="D71" t="e">
        <f t="shared" si="4"/>
        <v>#REF!</v>
      </c>
    </row>
    <row r="72" spans="2:4" x14ac:dyDescent="0.25">
      <c r="B72" s="8" t="e">
        <f>MONTH(Data!#REF!)</f>
        <v>#REF!</v>
      </c>
      <c r="C72" t="e">
        <f>DAY(Data!#REF!)</f>
        <v>#REF!</v>
      </c>
      <c r="D72" t="e">
        <f t="shared" si="4"/>
        <v>#REF!</v>
      </c>
    </row>
    <row r="73" spans="2:4" x14ac:dyDescent="0.25">
      <c r="B73" s="8" t="e">
        <f>MONTH(Data!#REF!)</f>
        <v>#REF!</v>
      </c>
      <c r="C73" t="e">
        <f>DAY(Data!#REF!)</f>
        <v>#REF!</v>
      </c>
      <c r="D73" t="e">
        <f t="shared" si="4"/>
        <v>#REF!</v>
      </c>
    </row>
    <row r="74" spans="2:4" x14ac:dyDescent="0.25">
      <c r="B74" s="8" t="e">
        <f>MONTH(Data!#REF!)</f>
        <v>#REF!</v>
      </c>
      <c r="C74" t="e">
        <f>DAY(Data!#REF!)</f>
        <v>#REF!</v>
      </c>
      <c r="D74" t="e">
        <f t="shared" si="4"/>
        <v>#REF!</v>
      </c>
    </row>
    <row r="75" spans="2:4" x14ac:dyDescent="0.25">
      <c r="B75" s="8" t="e">
        <f>MONTH(Data!#REF!)</f>
        <v>#REF!</v>
      </c>
      <c r="C75" t="e">
        <f>DAY(Data!#REF!)</f>
        <v>#REF!</v>
      </c>
      <c r="D75" t="e">
        <f t="shared" si="4"/>
        <v>#REF!</v>
      </c>
    </row>
    <row r="76" spans="2:4" x14ac:dyDescent="0.25">
      <c r="B76" s="8" t="e">
        <f>MONTH(Data!#REF!)</f>
        <v>#REF!</v>
      </c>
      <c r="C76" t="e">
        <f>DAY(Data!#REF!)</f>
        <v>#REF!</v>
      </c>
      <c r="D76" t="e">
        <f t="shared" si="4"/>
        <v>#REF!</v>
      </c>
    </row>
    <row r="77" spans="2:4" x14ac:dyDescent="0.25">
      <c r="B77" s="8" t="e">
        <f>MONTH(Data!#REF!)</f>
        <v>#REF!</v>
      </c>
      <c r="C77" t="e">
        <f>DAY(Data!#REF!)</f>
        <v>#REF!</v>
      </c>
      <c r="D77" t="e">
        <f t="shared" si="4"/>
        <v>#REF!</v>
      </c>
    </row>
    <row r="78" spans="2:4" x14ac:dyDescent="0.25">
      <c r="B78" s="8" t="e">
        <f>MONTH(Data!#REF!)</f>
        <v>#REF!</v>
      </c>
      <c r="C78" t="e">
        <f>DAY(Data!#REF!)</f>
        <v>#REF!</v>
      </c>
      <c r="D78" t="e">
        <f t="shared" si="4"/>
        <v>#REF!</v>
      </c>
    </row>
    <row r="79" spans="2:4" x14ac:dyDescent="0.25">
      <c r="B79" s="8" t="e">
        <f>MONTH(Data!#REF!)</f>
        <v>#REF!</v>
      </c>
      <c r="C79" t="e">
        <f>DAY(Data!#REF!)</f>
        <v>#REF!</v>
      </c>
      <c r="D79" t="e">
        <f t="shared" si="4"/>
        <v>#REF!</v>
      </c>
    </row>
    <row r="80" spans="2:4" x14ac:dyDescent="0.25">
      <c r="B80" s="8" t="e">
        <f>MONTH(Data!#REF!)</f>
        <v>#REF!</v>
      </c>
      <c r="C80" t="e">
        <f>DAY(Data!#REF!)</f>
        <v>#REF!</v>
      </c>
      <c r="D80" t="e">
        <f t="shared" si="4"/>
        <v>#REF!</v>
      </c>
    </row>
    <row r="81" spans="2:4" x14ac:dyDescent="0.25">
      <c r="B81" s="8" t="e">
        <f>MONTH(Data!#REF!)</f>
        <v>#REF!</v>
      </c>
      <c r="C81" t="e">
        <f>DAY(Data!#REF!)</f>
        <v>#REF!</v>
      </c>
      <c r="D81" t="e">
        <f t="shared" si="4"/>
        <v>#REF!</v>
      </c>
    </row>
    <row r="82" spans="2:4" x14ac:dyDescent="0.25">
      <c r="B82" s="8"/>
    </row>
    <row r="83" spans="2:4" x14ac:dyDescent="0.25">
      <c r="B83" s="8"/>
    </row>
    <row r="84" spans="2:4" x14ac:dyDescent="0.25">
      <c r="B84" s="8" t="e">
        <f>MONTH(Data!#REF!)</f>
        <v>#REF!</v>
      </c>
      <c r="C84" t="e">
        <f>DAY(Data!#REF!)</f>
        <v>#REF!</v>
      </c>
      <c r="D84" t="e">
        <f t="shared" si="4"/>
        <v>#REF!</v>
      </c>
    </row>
    <row r="85" spans="2:4" x14ac:dyDescent="0.25">
      <c r="B85" s="8" t="e">
        <f>MONTH(Data!#REF!)</f>
        <v>#REF!</v>
      </c>
      <c r="C85" t="e">
        <f>DAY(Data!#REF!)</f>
        <v>#REF!</v>
      </c>
      <c r="D85" t="e">
        <f t="shared" si="4"/>
        <v>#REF!</v>
      </c>
    </row>
    <row r="86" spans="2:4" x14ac:dyDescent="0.25">
      <c r="B86" s="8" t="e">
        <f>MONTH(Data!#REF!)</f>
        <v>#REF!</v>
      </c>
      <c r="C86" t="e">
        <f>DAY(Data!#REF!)</f>
        <v>#REF!</v>
      </c>
      <c r="D86" t="e">
        <f t="shared" si="4"/>
        <v>#REF!</v>
      </c>
    </row>
    <row r="87" spans="2:4" x14ac:dyDescent="0.25">
      <c r="B87" s="8" t="e">
        <f>MONTH(Data!#REF!)</f>
        <v>#REF!</v>
      </c>
      <c r="C87" t="e">
        <f>DAY(Data!#REF!)</f>
        <v>#REF!</v>
      </c>
      <c r="D87" t="e">
        <f t="shared" si="4"/>
        <v>#REF!</v>
      </c>
    </row>
    <row r="88" spans="2:4" x14ac:dyDescent="0.25">
      <c r="B88" s="8" t="e">
        <f>MONTH(Data!#REF!)</f>
        <v>#REF!</v>
      </c>
      <c r="C88" t="e">
        <f>DAY(Data!#REF!)</f>
        <v>#REF!</v>
      </c>
      <c r="D88" t="e">
        <f t="shared" si="4"/>
        <v>#REF!</v>
      </c>
    </row>
    <row r="89" spans="2:4" x14ac:dyDescent="0.25">
      <c r="B89" s="8" t="e">
        <f>MONTH(Data!#REF!)</f>
        <v>#REF!</v>
      </c>
      <c r="C89" t="e">
        <f>DAY(Data!#REF!)</f>
        <v>#REF!</v>
      </c>
      <c r="D89" t="e">
        <f t="shared" si="4"/>
        <v>#REF!</v>
      </c>
    </row>
    <row r="90" spans="2:4" x14ac:dyDescent="0.25">
      <c r="B90" s="8" t="e">
        <f>MONTH(Data!#REF!)</f>
        <v>#REF!</v>
      </c>
      <c r="C90" t="e">
        <f>DAY(Data!#REF!)</f>
        <v>#REF!</v>
      </c>
      <c r="D90" t="e">
        <f t="shared" si="4"/>
        <v>#REF!</v>
      </c>
    </row>
    <row r="91" spans="2:4" x14ac:dyDescent="0.25">
      <c r="B91" s="8" t="e">
        <f>MONTH(Data!#REF!)</f>
        <v>#REF!</v>
      </c>
      <c r="C91" t="e">
        <f>DAY(Data!#REF!)</f>
        <v>#REF!</v>
      </c>
      <c r="D91" t="e">
        <f t="shared" si="4"/>
        <v>#REF!</v>
      </c>
    </row>
    <row r="92" spans="2:4" x14ac:dyDescent="0.25">
      <c r="B92" s="8" t="e">
        <f>MONTH(Data!#REF!)</f>
        <v>#REF!</v>
      </c>
      <c r="C92" t="e">
        <f>DAY(Data!#REF!)</f>
        <v>#REF!</v>
      </c>
      <c r="D92" t="e">
        <f t="shared" si="4"/>
        <v>#REF!</v>
      </c>
    </row>
    <row r="93" spans="2:4" x14ac:dyDescent="0.25">
      <c r="B93" s="8" t="e">
        <f>MONTH(Data!#REF!)</f>
        <v>#REF!</v>
      </c>
      <c r="C93" t="e">
        <f>DAY(Data!#REF!)</f>
        <v>#REF!</v>
      </c>
      <c r="D93" t="e">
        <f t="shared" si="4"/>
        <v>#REF!</v>
      </c>
    </row>
    <row r="94" spans="2:4" x14ac:dyDescent="0.25">
      <c r="B94" s="8" t="e">
        <f>MONTH(Data!#REF!)</f>
        <v>#REF!</v>
      </c>
      <c r="C94" t="e">
        <f>DAY(Data!#REF!)</f>
        <v>#REF!</v>
      </c>
      <c r="D94" t="e">
        <f t="shared" si="4"/>
        <v>#REF!</v>
      </c>
    </row>
    <row r="95" spans="2:4" x14ac:dyDescent="0.25">
      <c r="B95" s="8" t="e">
        <f>MONTH(Data!#REF!)</f>
        <v>#REF!</v>
      </c>
      <c r="C95" t="e">
        <f>DAY(Data!#REF!)</f>
        <v>#REF!</v>
      </c>
      <c r="D95" t="e">
        <f t="shared" si="4"/>
        <v>#REF!</v>
      </c>
    </row>
    <row r="96" spans="2:4" x14ac:dyDescent="0.25">
      <c r="B96" s="8" t="e">
        <f>MONTH(Data!#REF!)</f>
        <v>#REF!</v>
      </c>
      <c r="C96" t="e">
        <f>DAY(Data!#REF!)</f>
        <v>#REF!</v>
      </c>
      <c r="D96" t="e">
        <f t="shared" si="4"/>
        <v>#REF!</v>
      </c>
    </row>
    <row r="97" spans="2:4" x14ac:dyDescent="0.25">
      <c r="B97" s="8" t="e">
        <f>MONTH(Data!#REF!)</f>
        <v>#REF!</v>
      </c>
      <c r="C97" t="e">
        <f>DAY(Data!#REF!)</f>
        <v>#REF!</v>
      </c>
      <c r="D97" t="e">
        <f t="shared" si="4"/>
        <v>#REF!</v>
      </c>
    </row>
    <row r="98" spans="2:4" x14ac:dyDescent="0.25">
      <c r="B98" s="8"/>
    </row>
    <row r="99" spans="2:4" x14ac:dyDescent="0.25">
      <c r="B99" s="8" t="e">
        <f>MONTH(Data!#REF!)</f>
        <v>#REF!</v>
      </c>
      <c r="C99" t="e">
        <f>DAY(Data!#REF!)</f>
        <v>#REF!</v>
      </c>
      <c r="D99" t="e">
        <f t="shared" si="4"/>
        <v>#REF!</v>
      </c>
    </row>
    <row r="100" spans="2:4" x14ac:dyDescent="0.25">
      <c r="B100" s="8" t="e">
        <f>MONTH(Data!#REF!)</f>
        <v>#REF!</v>
      </c>
      <c r="C100" t="e">
        <f>DAY(Data!#REF!)</f>
        <v>#REF!</v>
      </c>
      <c r="D100" t="e">
        <f t="shared" si="4"/>
        <v>#REF!</v>
      </c>
    </row>
    <row r="101" spans="2:4" x14ac:dyDescent="0.25">
      <c r="B101" s="8"/>
    </row>
    <row r="102" spans="2:4" x14ac:dyDescent="0.25">
      <c r="B102" s="8" t="e">
        <f>MONTH(Data!#REF!)</f>
        <v>#REF!</v>
      </c>
      <c r="C102" t="e">
        <f>DAY(Data!#REF!)</f>
        <v>#REF!</v>
      </c>
      <c r="D102" t="e">
        <f t="shared" si="4"/>
        <v>#REF!</v>
      </c>
    </row>
    <row r="103" spans="2:4" x14ac:dyDescent="0.25">
      <c r="B103" s="8" t="e">
        <f>MONTH(Data!#REF!)</f>
        <v>#REF!</v>
      </c>
      <c r="C103" t="e">
        <f>DAY(Data!#REF!)</f>
        <v>#REF!</v>
      </c>
      <c r="D103" t="e">
        <f t="shared" si="4"/>
        <v>#REF!</v>
      </c>
    </row>
    <row r="104" spans="2:4" x14ac:dyDescent="0.25">
      <c r="B104" s="8" t="e">
        <f>MONTH(Data!#REF!)</f>
        <v>#REF!</v>
      </c>
      <c r="C104" t="e">
        <f>DAY(Data!#REF!)</f>
        <v>#REF!</v>
      </c>
      <c r="D104" t="e">
        <f t="shared" si="4"/>
        <v>#REF!</v>
      </c>
    </row>
    <row r="105" spans="2:4" x14ac:dyDescent="0.25">
      <c r="B105" s="8" t="e">
        <f>MONTH(Data!#REF!)</f>
        <v>#REF!</v>
      </c>
      <c r="C105" t="e">
        <f>DAY(Data!#REF!)</f>
        <v>#REF!</v>
      </c>
      <c r="D105" t="e">
        <f t="shared" si="4"/>
        <v>#REF!</v>
      </c>
    </row>
    <row r="106" spans="2:4" x14ac:dyDescent="0.25">
      <c r="B106" s="8" t="e">
        <f>MONTH(Data!#REF!)</f>
        <v>#REF!</v>
      </c>
      <c r="C106" t="e">
        <f>DAY(Data!#REF!)</f>
        <v>#REF!</v>
      </c>
      <c r="D106" t="e">
        <f t="shared" si="4"/>
        <v>#REF!</v>
      </c>
    </row>
    <row r="107" spans="2:4" x14ac:dyDescent="0.25">
      <c r="B107" s="8" t="e">
        <f>MONTH(Data!#REF!)</f>
        <v>#REF!</v>
      </c>
      <c r="C107" t="e">
        <f>DAY(Data!#REF!)</f>
        <v>#REF!</v>
      </c>
      <c r="D107" t="e">
        <f t="shared" si="4"/>
        <v>#REF!</v>
      </c>
    </row>
    <row r="108" spans="2:4" x14ac:dyDescent="0.25">
      <c r="B108" s="8" t="e">
        <f>MONTH(Data!#REF!)</f>
        <v>#REF!</v>
      </c>
      <c r="C108" t="e">
        <f>DAY(Data!#REF!)</f>
        <v>#REF!</v>
      </c>
      <c r="D108" t="e">
        <f t="shared" si="4"/>
        <v>#REF!</v>
      </c>
    </row>
    <row r="109" spans="2:4" x14ac:dyDescent="0.25">
      <c r="B109" s="8" t="e">
        <f>MONTH(Data!#REF!)</f>
        <v>#REF!</v>
      </c>
      <c r="C109" t="e">
        <f>DAY(Data!#REF!)</f>
        <v>#REF!</v>
      </c>
      <c r="D109" t="e">
        <f t="shared" si="4"/>
        <v>#REF!</v>
      </c>
    </row>
    <row r="110" spans="2:4" x14ac:dyDescent="0.25">
      <c r="B110" s="8" t="e">
        <f>MONTH(Data!#REF!)</f>
        <v>#REF!</v>
      </c>
      <c r="C110" t="e">
        <f>DAY(Data!#REF!)</f>
        <v>#REF!</v>
      </c>
      <c r="D110" t="e">
        <f t="shared" si="4"/>
        <v>#REF!</v>
      </c>
    </row>
    <row r="111" spans="2:4" x14ac:dyDescent="0.25">
      <c r="B111" s="8" t="e">
        <f>MONTH(Data!#REF!)</f>
        <v>#REF!</v>
      </c>
      <c r="C111" t="e">
        <f>DAY(Data!#REF!)</f>
        <v>#REF!</v>
      </c>
      <c r="D111" t="e">
        <f t="shared" si="4"/>
        <v>#REF!</v>
      </c>
    </row>
    <row r="112" spans="2:4" x14ac:dyDescent="0.25">
      <c r="B112" s="8" t="e">
        <f>MONTH(Data!#REF!)</f>
        <v>#REF!</v>
      </c>
      <c r="C112" t="e">
        <f>DAY(Data!#REF!)</f>
        <v>#REF!</v>
      </c>
      <c r="D112" t="e">
        <f t="shared" si="4"/>
        <v>#REF!</v>
      </c>
    </row>
    <row r="113" spans="2:4" x14ac:dyDescent="0.25">
      <c r="B113" s="8" t="e">
        <f>MONTH(Data!#REF!)</f>
        <v>#REF!</v>
      </c>
      <c r="C113" t="e">
        <f>DAY(Data!#REF!)</f>
        <v>#REF!</v>
      </c>
      <c r="D113" t="e">
        <f t="shared" si="4"/>
        <v>#REF!</v>
      </c>
    </row>
    <row r="114" spans="2:4" x14ac:dyDescent="0.25">
      <c r="B114" s="8" t="e">
        <f>MONTH(Data!#REF!)</f>
        <v>#REF!</v>
      </c>
      <c r="C114" t="e">
        <f>DAY(Data!#REF!)</f>
        <v>#REF!</v>
      </c>
      <c r="D114" t="e">
        <f t="shared" si="4"/>
        <v>#REF!</v>
      </c>
    </row>
    <row r="115" spans="2:4" x14ac:dyDescent="0.25">
      <c r="B115" s="8" t="e">
        <f>MONTH(Data!#REF!)</f>
        <v>#REF!</v>
      </c>
      <c r="C115" t="e">
        <f>DAY(Data!#REF!)</f>
        <v>#REF!</v>
      </c>
      <c r="D115" t="e">
        <f t="shared" si="4"/>
        <v>#REF!</v>
      </c>
    </row>
    <row r="116" spans="2:4" x14ac:dyDescent="0.25">
      <c r="B116" s="8" t="e">
        <f>MONTH(Data!#REF!)</f>
        <v>#REF!</v>
      </c>
      <c r="C116" t="e">
        <f>DAY(Data!#REF!)</f>
        <v>#REF!</v>
      </c>
      <c r="D116" t="e">
        <f t="shared" si="4"/>
        <v>#REF!</v>
      </c>
    </row>
    <row r="117" spans="2:4" x14ac:dyDescent="0.25">
      <c r="B117" s="8" t="e">
        <f>MONTH(Data!#REF!)</f>
        <v>#REF!</v>
      </c>
      <c r="C117" t="e">
        <f>DAY(Data!#REF!)</f>
        <v>#REF!</v>
      </c>
      <c r="D117" t="e">
        <f t="shared" si="4"/>
        <v>#REF!</v>
      </c>
    </row>
    <row r="118" spans="2:4" x14ac:dyDescent="0.25">
      <c r="B118" s="8" t="e">
        <f>MONTH(Data!#REF!)</f>
        <v>#REF!</v>
      </c>
      <c r="C118" t="e">
        <f>DAY(Data!#REF!)</f>
        <v>#REF!</v>
      </c>
      <c r="D118" t="e">
        <f t="shared" si="4"/>
        <v>#REF!</v>
      </c>
    </row>
    <row r="119" spans="2:4" x14ac:dyDescent="0.25">
      <c r="B119" s="8" t="e">
        <f>MONTH(Data!#REF!)</f>
        <v>#REF!</v>
      </c>
      <c r="C119" t="e">
        <f>DAY(Data!#REF!)</f>
        <v>#REF!</v>
      </c>
      <c r="D119" t="e">
        <f t="shared" si="4"/>
        <v>#REF!</v>
      </c>
    </row>
    <row r="120" spans="2:4" x14ac:dyDescent="0.25">
      <c r="B120" s="8"/>
    </row>
    <row r="121" spans="2:4" x14ac:dyDescent="0.25">
      <c r="B121" s="8"/>
    </row>
    <row r="122" spans="2:4" x14ac:dyDescent="0.25">
      <c r="B122" s="8" t="e">
        <f>MONTH(Data!#REF!)</f>
        <v>#REF!</v>
      </c>
      <c r="C122" t="e">
        <f>DAY(Data!#REF!)</f>
        <v>#REF!</v>
      </c>
      <c r="D122" t="e">
        <f t="shared" si="4"/>
        <v>#REF!</v>
      </c>
    </row>
    <row r="123" spans="2:4" x14ac:dyDescent="0.25">
      <c r="B123" s="8" t="e">
        <f>MONTH(Data!#REF!)</f>
        <v>#REF!</v>
      </c>
      <c r="C123" t="e">
        <f>DAY(Data!#REF!)</f>
        <v>#REF!</v>
      </c>
      <c r="D123" t="e">
        <f t="shared" si="4"/>
        <v>#REF!</v>
      </c>
    </row>
    <row r="124" spans="2:4" x14ac:dyDescent="0.25">
      <c r="B124" s="8" t="e">
        <f>MONTH(Data!#REF!)</f>
        <v>#REF!</v>
      </c>
      <c r="C124" t="e">
        <f>DAY(Data!#REF!)</f>
        <v>#REF!</v>
      </c>
      <c r="D124" t="e">
        <f t="shared" si="4"/>
        <v>#REF!</v>
      </c>
    </row>
    <row r="125" spans="2:4" x14ac:dyDescent="0.25">
      <c r="B125" s="8" t="e">
        <f>MONTH(Data!#REF!)</f>
        <v>#REF!</v>
      </c>
      <c r="C125" t="e">
        <f>DAY(Data!#REF!)</f>
        <v>#REF!</v>
      </c>
      <c r="D125" t="e">
        <f t="shared" si="4"/>
        <v>#REF!</v>
      </c>
    </row>
    <row r="126" spans="2:4" x14ac:dyDescent="0.25">
      <c r="B126" s="8" t="e">
        <f>MONTH(Data!#REF!)</f>
        <v>#REF!</v>
      </c>
      <c r="C126" t="e">
        <f>DAY(Data!#REF!)</f>
        <v>#REF!</v>
      </c>
      <c r="D126" t="e">
        <f t="shared" si="4"/>
        <v>#REF!</v>
      </c>
    </row>
    <row r="127" spans="2:4" x14ac:dyDescent="0.25">
      <c r="B127" s="8" t="e">
        <f>MONTH(Data!#REF!)</f>
        <v>#REF!</v>
      </c>
      <c r="C127" t="e">
        <f>DAY(Data!#REF!)</f>
        <v>#REF!</v>
      </c>
      <c r="D127" t="e">
        <f t="shared" si="4"/>
        <v>#REF!</v>
      </c>
    </row>
    <row r="128" spans="2:4" x14ac:dyDescent="0.25">
      <c r="B128" s="8" t="e">
        <f>MONTH(Data!#REF!)</f>
        <v>#REF!</v>
      </c>
      <c r="C128" t="e">
        <f>DAY(Data!#REF!)</f>
        <v>#REF!</v>
      </c>
      <c r="D128" t="e">
        <f t="shared" si="4"/>
        <v>#REF!</v>
      </c>
    </row>
    <row r="129" spans="2:4" x14ac:dyDescent="0.25">
      <c r="B129" s="8" t="e">
        <f>MONTH(Data!#REF!)</f>
        <v>#REF!</v>
      </c>
      <c r="C129" t="e">
        <f>DAY(Data!#REF!)</f>
        <v>#REF!</v>
      </c>
      <c r="D129" t="e">
        <f t="shared" si="4"/>
        <v>#REF!</v>
      </c>
    </row>
    <row r="130" spans="2:4" x14ac:dyDescent="0.25">
      <c r="B130" s="8" t="e">
        <f>MONTH(Data!#REF!)</f>
        <v>#REF!</v>
      </c>
      <c r="C130" t="e">
        <f>DAY(Data!#REF!)</f>
        <v>#REF!</v>
      </c>
      <c r="D130" t="e">
        <f t="shared" si="4"/>
        <v>#REF!</v>
      </c>
    </row>
    <row r="131" spans="2:4" x14ac:dyDescent="0.25">
      <c r="B131" s="8" t="e">
        <f>MONTH(Data!#REF!)</f>
        <v>#REF!</v>
      </c>
      <c r="C131" t="e">
        <f>DAY(Data!#REF!)</f>
        <v>#REF!</v>
      </c>
      <c r="D131" t="e">
        <f t="shared" ref="D131:D158" si="5">B131&amp;"/"&amp;C131</f>
        <v>#REF!</v>
      </c>
    </row>
    <row r="132" spans="2:4" x14ac:dyDescent="0.25">
      <c r="B132" s="8" t="e">
        <f>MONTH(Data!#REF!)</f>
        <v>#REF!</v>
      </c>
      <c r="C132" t="e">
        <f>DAY(Data!#REF!)</f>
        <v>#REF!</v>
      </c>
      <c r="D132" t="e">
        <f t="shared" si="5"/>
        <v>#REF!</v>
      </c>
    </row>
    <row r="133" spans="2:4" x14ac:dyDescent="0.25">
      <c r="B133" s="8" t="e">
        <f>MONTH(Data!#REF!)</f>
        <v>#REF!</v>
      </c>
      <c r="C133" t="e">
        <f>DAY(Data!#REF!)</f>
        <v>#REF!</v>
      </c>
      <c r="D133" t="e">
        <f t="shared" si="5"/>
        <v>#REF!</v>
      </c>
    </row>
    <row r="134" spans="2:4" x14ac:dyDescent="0.25">
      <c r="B134" s="8" t="e">
        <f>MONTH(Data!#REF!)</f>
        <v>#REF!</v>
      </c>
      <c r="C134" t="e">
        <f>DAY(Data!#REF!)</f>
        <v>#REF!</v>
      </c>
      <c r="D134" t="e">
        <f t="shared" si="5"/>
        <v>#REF!</v>
      </c>
    </row>
    <row r="135" spans="2:4" x14ac:dyDescent="0.25">
      <c r="B135" s="8" t="e">
        <f>MONTH(Data!#REF!)</f>
        <v>#REF!</v>
      </c>
      <c r="C135" t="e">
        <f>DAY(Data!#REF!)</f>
        <v>#REF!</v>
      </c>
      <c r="D135" t="e">
        <f t="shared" si="5"/>
        <v>#REF!</v>
      </c>
    </row>
    <row r="136" spans="2:4" x14ac:dyDescent="0.25">
      <c r="B136" s="8" t="e">
        <f>MONTH(Data!#REF!)</f>
        <v>#REF!</v>
      </c>
      <c r="C136" t="e">
        <f>DAY(Data!#REF!)</f>
        <v>#REF!</v>
      </c>
      <c r="D136" t="e">
        <f t="shared" si="5"/>
        <v>#REF!</v>
      </c>
    </row>
    <row r="137" spans="2:4" x14ac:dyDescent="0.25">
      <c r="B137" s="8" t="e">
        <f>MONTH(Data!#REF!)</f>
        <v>#REF!</v>
      </c>
      <c r="C137" t="e">
        <f>DAY(Data!#REF!)</f>
        <v>#REF!</v>
      </c>
      <c r="D137" t="e">
        <f t="shared" si="5"/>
        <v>#REF!</v>
      </c>
    </row>
    <row r="138" spans="2:4" x14ac:dyDescent="0.25">
      <c r="B138" s="8" t="e">
        <f>MONTH(Data!#REF!)</f>
        <v>#REF!</v>
      </c>
      <c r="C138" t="e">
        <f>DAY(Data!#REF!)</f>
        <v>#REF!</v>
      </c>
      <c r="D138" t="e">
        <f t="shared" si="5"/>
        <v>#REF!</v>
      </c>
    </row>
    <row r="139" spans="2:4" x14ac:dyDescent="0.25">
      <c r="B139" s="8" t="e">
        <f>MONTH(Data!#REF!)</f>
        <v>#REF!</v>
      </c>
      <c r="C139" t="e">
        <f>DAY(Data!#REF!)</f>
        <v>#REF!</v>
      </c>
      <c r="D139" t="e">
        <f t="shared" si="5"/>
        <v>#REF!</v>
      </c>
    </row>
    <row r="140" spans="2:4" x14ac:dyDescent="0.25">
      <c r="B140" s="8" t="e">
        <f>MONTH(Data!#REF!)</f>
        <v>#REF!</v>
      </c>
      <c r="C140" t="e">
        <f>DAY(Data!#REF!)</f>
        <v>#REF!</v>
      </c>
      <c r="D140" t="e">
        <f t="shared" si="5"/>
        <v>#REF!</v>
      </c>
    </row>
    <row r="141" spans="2:4" x14ac:dyDescent="0.25">
      <c r="B141" s="8" t="e">
        <f>MONTH(Data!#REF!)</f>
        <v>#REF!</v>
      </c>
      <c r="C141" t="e">
        <f>DAY(Data!#REF!)</f>
        <v>#REF!</v>
      </c>
      <c r="D141" t="e">
        <f t="shared" si="5"/>
        <v>#REF!</v>
      </c>
    </row>
    <row r="142" spans="2:4" x14ac:dyDescent="0.25">
      <c r="B142" s="8" t="e">
        <f>MONTH(Data!#REF!)</f>
        <v>#REF!</v>
      </c>
      <c r="C142" t="e">
        <f>DAY(Data!#REF!)</f>
        <v>#REF!</v>
      </c>
      <c r="D142" t="e">
        <f t="shared" si="5"/>
        <v>#REF!</v>
      </c>
    </row>
    <row r="143" spans="2:4" x14ac:dyDescent="0.25">
      <c r="B143" s="8" t="e">
        <f>MONTH(Data!#REF!)</f>
        <v>#REF!</v>
      </c>
      <c r="C143" t="e">
        <f>DAY(Data!#REF!)</f>
        <v>#REF!</v>
      </c>
      <c r="D143" t="e">
        <f t="shared" si="5"/>
        <v>#REF!</v>
      </c>
    </row>
    <row r="144" spans="2:4" x14ac:dyDescent="0.25">
      <c r="B144" s="8" t="e">
        <f>MONTH(Data!#REF!)</f>
        <v>#REF!</v>
      </c>
      <c r="C144" t="e">
        <f>DAY(Data!#REF!)</f>
        <v>#REF!</v>
      </c>
      <c r="D144" t="e">
        <f t="shared" si="5"/>
        <v>#REF!</v>
      </c>
    </row>
    <row r="145" spans="2:4" x14ac:dyDescent="0.25">
      <c r="B145" s="8" t="e">
        <f>MONTH(Data!#REF!)</f>
        <v>#REF!</v>
      </c>
      <c r="C145" t="e">
        <f>DAY(Data!#REF!)</f>
        <v>#REF!</v>
      </c>
      <c r="D145" t="e">
        <f t="shared" si="5"/>
        <v>#REF!</v>
      </c>
    </row>
    <row r="146" spans="2:4" x14ac:dyDescent="0.25">
      <c r="B146" s="8" t="e">
        <f>MONTH(Data!#REF!)</f>
        <v>#REF!</v>
      </c>
      <c r="C146" t="e">
        <f>DAY(Data!#REF!)</f>
        <v>#REF!</v>
      </c>
      <c r="D146" t="e">
        <f t="shared" si="5"/>
        <v>#REF!</v>
      </c>
    </row>
    <row r="147" spans="2:4" x14ac:dyDescent="0.25">
      <c r="B147" s="8" t="e">
        <f>MONTH(Data!#REF!)</f>
        <v>#REF!</v>
      </c>
      <c r="C147" t="e">
        <f>DAY(Data!#REF!)</f>
        <v>#REF!</v>
      </c>
      <c r="D147" t="e">
        <f t="shared" si="5"/>
        <v>#REF!</v>
      </c>
    </row>
    <row r="148" spans="2:4" x14ac:dyDescent="0.25">
      <c r="B148" s="8" t="e">
        <f>MONTH(Data!#REF!)</f>
        <v>#REF!</v>
      </c>
      <c r="C148" t="e">
        <f>DAY(Data!#REF!)</f>
        <v>#REF!</v>
      </c>
      <c r="D148" t="e">
        <f t="shared" si="5"/>
        <v>#REF!</v>
      </c>
    </row>
    <row r="149" spans="2:4" x14ac:dyDescent="0.25">
      <c r="B149" s="8" t="e">
        <f>MONTH(Data!#REF!)</f>
        <v>#REF!</v>
      </c>
      <c r="C149" t="e">
        <f>DAY(Data!#REF!)</f>
        <v>#REF!</v>
      </c>
      <c r="D149" t="e">
        <f t="shared" si="5"/>
        <v>#REF!</v>
      </c>
    </row>
    <row r="150" spans="2:4" x14ac:dyDescent="0.25">
      <c r="B150" s="8" t="e">
        <f>MONTH(Data!#REF!)</f>
        <v>#REF!</v>
      </c>
      <c r="C150" t="e">
        <f>DAY(Data!#REF!)</f>
        <v>#REF!</v>
      </c>
      <c r="D150" t="e">
        <f t="shared" si="5"/>
        <v>#REF!</v>
      </c>
    </row>
    <row r="151" spans="2:4" x14ac:dyDescent="0.25">
      <c r="B151" s="8" t="e">
        <f>MONTH(Data!#REF!)</f>
        <v>#REF!</v>
      </c>
      <c r="C151" t="e">
        <f>DAY(Data!#REF!)</f>
        <v>#REF!</v>
      </c>
      <c r="D151" t="e">
        <f t="shared" si="5"/>
        <v>#REF!</v>
      </c>
    </row>
    <row r="152" spans="2:4" x14ac:dyDescent="0.25">
      <c r="B152" s="8" t="e">
        <f>MONTH(Data!#REF!)</f>
        <v>#REF!</v>
      </c>
      <c r="C152" t="e">
        <f>DAY(Data!#REF!)</f>
        <v>#REF!</v>
      </c>
      <c r="D152" t="e">
        <f t="shared" si="5"/>
        <v>#REF!</v>
      </c>
    </row>
    <row r="153" spans="2:4" x14ac:dyDescent="0.25">
      <c r="B153" s="8" t="e">
        <f>MONTH(Data!#REF!)</f>
        <v>#REF!</v>
      </c>
      <c r="C153" t="e">
        <f>DAY(Data!#REF!)</f>
        <v>#REF!</v>
      </c>
      <c r="D153" t="e">
        <f t="shared" si="5"/>
        <v>#REF!</v>
      </c>
    </row>
    <row r="154" spans="2:4" x14ac:dyDescent="0.25">
      <c r="B154" s="8" t="e">
        <f>MONTH(Data!#REF!)</f>
        <v>#REF!</v>
      </c>
      <c r="C154" t="e">
        <f>DAY(Data!#REF!)</f>
        <v>#REF!</v>
      </c>
      <c r="D154" t="e">
        <f t="shared" si="5"/>
        <v>#REF!</v>
      </c>
    </row>
    <row r="155" spans="2:4" x14ac:dyDescent="0.25">
      <c r="B155" s="8" t="e">
        <f>MONTH(Data!#REF!)</f>
        <v>#REF!</v>
      </c>
      <c r="C155" t="e">
        <f>DAY(Data!#REF!)</f>
        <v>#REF!</v>
      </c>
      <c r="D155" t="e">
        <f t="shared" si="5"/>
        <v>#REF!</v>
      </c>
    </row>
    <row r="156" spans="2:4" x14ac:dyDescent="0.25">
      <c r="B156" s="8" t="e">
        <f>MONTH(Data!#REF!)</f>
        <v>#REF!</v>
      </c>
      <c r="C156" t="e">
        <f>DAY(Data!#REF!)</f>
        <v>#REF!</v>
      </c>
      <c r="D156" t="e">
        <f t="shared" si="5"/>
        <v>#REF!</v>
      </c>
    </row>
    <row r="157" spans="2:4" x14ac:dyDescent="0.25">
      <c r="B157" s="8" t="e">
        <f>MONTH(Data!#REF!)</f>
        <v>#REF!</v>
      </c>
      <c r="C157" t="e">
        <f>DAY(Data!#REF!)</f>
        <v>#REF!</v>
      </c>
      <c r="D157" t="e">
        <f t="shared" si="5"/>
        <v>#REF!</v>
      </c>
    </row>
    <row r="158" spans="2:4" x14ac:dyDescent="0.25">
      <c r="B158" s="8" t="e">
        <f>MONTH(Data!#REF!)</f>
        <v>#REF!</v>
      </c>
      <c r="C158" t="e">
        <f>DAY(Data!#REF!)</f>
        <v>#REF!</v>
      </c>
      <c r="D158" t="e">
        <f t="shared" si="5"/>
        <v>#REF!</v>
      </c>
    </row>
    <row r="159" spans="2:4" x14ac:dyDescent="0.25">
      <c r="B159" s="8"/>
    </row>
    <row r="160" spans="2:4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  <row r="165" spans="2:2" x14ac:dyDescent="0.25">
      <c r="B165" s="8"/>
    </row>
    <row r="166" spans="2:2" x14ac:dyDescent="0.25">
      <c r="B166" s="8"/>
    </row>
    <row r="167" spans="2:2" x14ac:dyDescent="0.25">
      <c r="B167" s="8"/>
    </row>
    <row r="168" spans="2:2" x14ac:dyDescent="0.25">
      <c r="B168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B2:F162"/>
  <sheetViews>
    <sheetView workbookViewId="0"/>
  </sheetViews>
  <sheetFormatPr defaultRowHeight="15" x14ac:dyDescent="0.25"/>
  <sheetData>
    <row r="2" spans="2:6" x14ac:dyDescent="0.25">
      <c r="B2" t="e">
        <f>HOUR(Data!#REF!)</f>
        <v>#REF!</v>
      </c>
      <c r="D2">
        <v>0</v>
      </c>
      <c r="E2" s="10" t="s">
        <v>3184</v>
      </c>
      <c r="F2">
        <f>COUNTIF($B$2:$B$162,D2)</f>
        <v>0</v>
      </c>
    </row>
    <row r="3" spans="2:6" x14ac:dyDescent="0.25">
      <c r="B3" t="e">
        <f>HOUR(Data!#REF!)</f>
        <v>#REF!</v>
      </c>
      <c r="D3">
        <v>1</v>
      </c>
      <c r="E3" s="10" t="s">
        <v>3185</v>
      </c>
      <c r="F3">
        <f t="shared" ref="F3:F25" si="0">COUNTIF($B$2:$B$162,D3)</f>
        <v>0</v>
      </c>
    </row>
    <row r="4" spans="2:6" x14ac:dyDescent="0.25">
      <c r="B4" t="e">
        <f>HOUR(Data!#REF!)</f>
        <v>#REF!</v>
      </c>
      <c r="D4">
        <v>2</v>
      </c>
      <c r="E4" s="10" t="s">
        <v>3186</v>
      </c>
      <c r="F4">
        <f t="shared" si="0"/>
        <v>0</v>
      </c>
    </row>
    <row r="5" spans="2:6" x14ac:dyDescent="0.25">
      <c r="B5" t="e">
        <f>HOUR(Data!#REF!)</f>
        <v>#REF!</v>
      </c>
      <c r="D5">
        <v>3</v>
      </c>
      <c r="E5" s="10" t="s">
        <v>3187</v>
      </c>
      <c r="F5">
        <f t="shared" si="0"/>
        <v>0</v>
      </c>
    </row>
    <row r="6" spans="2:6" x14ac:dyDescent="0.25">
      <c r="B6" t="e">
        <f>HOUR(Data!#REF!)</f>
        <v>#REF!</v>
      </c>
      <c r="D6">
        <v>4</v>
      </c>
      <c r="E6" s="10" t="s">
        <v>3188</v>
      </c>
      <c r="F6">
        <f t="shared" si="0"/>
        <v>0</v>
      </c>
    </row>
    <row r="7" spans="2:6" x14ac:dyDescent="0.25">
      <c r="B7" t="e">
        <f>HOUR(Data!#REF!)</f>
        <v>#REF!</v>
      </c>
      <c r="D7">
        <v>5</v>
      </c>
      <c r="E7" s="10" t="s">
        <v>3189</v>
      </c>
      <c r="F7">
        <f t="shared" si="0"/>
        <v>0</v>
      </c>
    </row>
    <row r="8" spans="2:6" x14ac:dyDescent="0.25">
      <c r="B8" t="e">
        <f>HOUR(Data!#REF!)</f>
        <v>#REF!</v>
      </c>
      <c r="D8">
        <v>6</v>
      </c>
      <c r="E8" s="10" t="s">
        <v>3190</v>
      </c>
      <c r="F8">
        <f t="shared" si="0"/>
        <v>0</v>
      </c>
    </row>
    <row r="9" spans="2:6" x14ac:dyDescent="0.25">
      <c r="B9" t="e">
        <f>HOUR(Data!#REF!)</f>
        <v>#REF!</v>
      </c>
      <c r="D9">
        <v>7</v>
      </c>
      <c r="E9" s="10" t="s">
        <v>3191</v>
      </c>
      <c r="F9">
        <f t="shared" si="0"/>
        <v>0</v>
      </c>
    </row>
    <row r="10" spans="2:6" x14ac:dyDescent="0.25">
      <c r="B10" t="e">
        <f>HOUR(Data!#REF!)</f>
        <v>#REF!</v>
      </c>
      <c r="D10">
        <v>8</v>
      </c>
      <c r="E10" s="10" t="s">
        <v>3192</v>
      </c>
      <c r="F10">
        <f t="shared" si="0"/>
        <v>0</v>
      </c>
    </row>
    <row r="11" spans="2:6" x14ac:dyDescent="0.25">
      <c r="B11" t="e">
        <f>HOUR(Data!#REF!)</f>
        <v>#REF!</v>
      </c>
      <c r="D11">
        <v>9</v>
      </c>
      <c r="E11" s="10" t="s">
        <v>3193</v>
      </c>
      <c r="F11">
        <f t="shared" si="0"/>
        <v>0</v>
      </c>
    </row>
    <row r="12" spans="2:6" x14ac:dyDescent="0.25">
      <c r="B12" t="e">
        <f>HOUR(Data!#REF!)</f>
        <v>#REF!</v>
      </c>
      <c r="D12">
        <v>10</v>
      </c>
      <c r="E12" s="10" t="s">
        <v>3194</v>
      </c>
      <c r="F12">
        <f t="shared" si="0"/>
        <v>0</v>
      </c>
    </row>
    <row r="13" spans="2:6" x14ac:dyDescent="0.25">
      <c r="B13" t="e">
        <f>HOUR(Data!#REF!)</f>
        <v>#REF!</v>
      </c>
      <c r="D13">
        <v>11</v>
      </c>
      <c r="E13" s="10" t="s">
        <v>3195</v>
      </c>
      <c r="F13">
        <f t="shared" si="0"/>
        <v>0</v>
      </c>
    </row>
    <row r="14" spans="2:6" x14ac:dyDescent="0.25">
      <c r="B14" t="e">
        <f>HOUR(Data!#REF!)</f>
        <v>#REF!</v>
      </c>
      <c r="D14">
        <v>12</v>
      </c>
      <c r="E14" s="10" t="s">
        <v>3196</v>
      </c>
      <c r="F14">
        <f t="shared" si="0"/>
        <v>0</v>
      </c>
    </row>
    <row r="15" spans="2:6" x14ac:dyDescent="0.25">
      <c r="B15" t="e">
        <f>HOUR(Data!#REF!)</f>
        <v>#REF!</v>
      </c>
      <c r="D15">
        <v>13</v>
      </c>
      <c r="E15" s="10" t="s">
        <v>3197</v>
      </c>
      <c r="F15">
        <f t="shared" si="0"/>
        <v>0</v>
      </c>
    </row>
    <row r="16" spans="2:6" x14ac:dyDescent="0.25">
      <c r="B16" t="e">
        <f>HOUR(Data!#REF!)</f>
        <v>#REF!</v>
      </c>
      <c r="D16">
        <v>14</v>
      </c>
      <c r="E16" s="10" t="s">
        <v>3198</v>
      </c>
      <c r="F16">
        <f t="shared" si="0"/>
        <v>0</v>
      </c>
    </row>
    <row r="17" spans="2:6" x14ac:dyDescent="0.25">
      <c r="B17" t="e">
        <f>HOUR(Data!#REF!)</f>
        <v>#REF!</v>
      </c>
      <c r="D17">
        <v>15</v>
      </c>
      <c r="E17" s="10" t="s">
        <v>3199</v>
      </c>
      <c r="F17">
        <f t="shared" si="0"/>
        <v>0</v>
      </c>
    </row>
    <row r="18" spans="2:6" x14ac:dyDescent="0.25">
      <c r="B18" t="e">
        <f>HOUR(Data!#REF!)</f>
        <v>#REF!</v>
      </c>
      <c r="D18">
        <v>16</v>
      </c>
      <c r="E18" s="10" t="s">
        <v>3200</v>
      </c>
      <c r="F18">
        <f t="shared" si="0"/>
        <v>0</v>
      </c>
    </row>
    <row r="19" spans="2:6" x14ac:dyDescent="0.25">
      <c r="B19" t="e">
        <f>HOUR(Data!#REF!)</f>
        <v>#REF!</v>
      </c>
      <c r="D19">
        <v>17</v>
      </c>
      <c r="E19" s="10" t="s">
        <v>3201</v>
      </c>
      <c r="F19">
        <f t="shared" si="0"/>
        <v>0</v>
      </c>
    </row>
    <row r="20" spans="2:6" x14ac:dyDescent="0.25">
      <c r="B20" t="e">
        <f>HOUR(Data!#REF!)</f>
        <v>#REF!</v>
      </c>
      <c r="D20">
        <v>18</v>
      </c>
      <c r="E20" s="10" t="s">
        <v>3202</v>
      </c>
      <c r="F20">
        <f t="shared" si="0"/>
        <v>0</v>
      </c>
    </row>
    <row r="21" spans="2:6" x14ac:dyDescent="0.25">
      <c r="B21" t="e">
        <f>HOUR(Data!#REF!)</f>
        <v>#REF!</v>
      </c>
      <c r="D21">
        <v>19</v>
      </c>
      <c r="E21" s="10" t="s">
        <v>3203</v>
      </c>
      <c r="F21">
        <f t="shared" si="0"/>
        <v>0</v>
      </c>
    </row>
    <row r="22" spans="2:6" x14ac:dyDescent="0.25">
      <c r="B22" t="e">
        <f>HOUR(Data!#REF!)</f>
        <v>#REF!</v>
      </c>
      <c r="D22">
        <v>20</v>
      </c>
      <c r="E22" s="10" t="s">
        <v>3204</v>
      </c>
      <c r="F22">
        <f t="shared" si="0"/>
        <v>0</v>
      </c>
    </row>
    <row r="23" spans="2:6" x14ac:dyDescent="0.25">
      <c r="B23" t="e">
        <f>HOUR(Data!#REF!)</f>
        <v>#REF!</v>
      </c>
      <c r="D23">
        <v>21</v>
      </c>
      <c r="E23" s="10" t="s">
        <v>3205</v>
      </c>
      <c r="F23">
        <f t="shared" si="0"/>
        <v>0</v>
      </c>
    </row>
    <row r="24" spans="2:6" x14ac:dyDescent="0.25">
      <c r="B24" t="e">
        <f>HOUR(Data!#REF!)</f>
        <v>#REF!</v>
      </c>
      <c r="D24">
        <v>22</v>
      </c>
      <c r="E24" s="10" t="s">
        <v>3206</v>
      </c>
      <c r="F24">
        <f t="shared" si="0"/>
        <v>0</v>
      </c>
    </row>
    <row r="25" spans="2:6" x14ac:dyDescent="0.25">
      <c r="B25" t="e">
        <f>HOUR(Data!#REF!)</f>
        <v>#REF!</v>
      </c>
      <c r="D25">
        <v>23</v>
      </c>
      <c r="E25" s="10" t="s">
        <v>3207</v>
      </c>
      <c r="F25">
        <f t="shared" si="0"/>
        <v>0</v>
      </c>
    </row>
    <row r="26" spans="2:6" x14ac:dyDescent="0.25">
      <c r="B26" t="e">
        <f>HOUR(Data!#REF!)</f>
        <v>#REF!</v>
      </c>
      <c r="E26" s="10"/>
    </row>
    <row r="27" spans="2:6" x14ac:dyDescent="0.25">
      <c r="B27" t="e">
        <f>HOUR(Data!#REF!)</f>
        <v>#REF!</v>
      </c>
    </row>
    <row r="28" spans="2:6" x14ac:dyDescent="0.25">
      <c r="B28" t="e">
        <f>HOUR(Data!#REF!)</f>
        <v>#REF!</v>
      </c>
    </row>
    <row r="29" spans="2:6" x14ac:dyDescent="0.25">
      <c r="B29" t="e">
        <f>HOUR(Data!#REF!)</f>
        <v>#REF!</v>
      </c>
    </row>
    <row r="30" spans="2:6" x14ac:dyDescent="0.25">
      <c r="B30" t="e">
        <f>HOUR(Data!#REF!)</f>
        <v>#REF!</v>
      </c>
    </row>
    <row r="31" spans="2:6" x14ac:dyDescent="0.25">
      <c r="B31" t="e">
        <f>HOUR(Data!#REF!)</f>
        <v>#REF!</v>
      </c>
    </row>
    <row r="32" spans="2:6" x14ac:dyDescent="0.25">
      <c r="B32" t="e">
        <f>HOUR(Data!#REF!)</f>
        <v>#REF!</v>
      </c>
    </row>
    <row r="33" spans="2:2" x14ac:dyDescent="0.25">
      <c r="B33" t="e">
        <f>HOUR(Data!#REF!)</f>
        <v>#REF!</v>
      </c>
    </row>
    <row r="34" spans="2:2" x14ac:dyDescent="0.25">
      <c r="B34" t="e">
        <f>HOUR(Data!#REF!)</f>
        <v>#REF!</v>
      </c>
    </row>
    <row r="35" spans="2:2" x14ac:dyDescent="0.25">
      <c r="B35" t="e">
        <f>HOUR(Data!#REF!)</f>
        <v>#REF!</v>
      </c>
    </row>
    <row r="36" spans="2:2" x14ac:dyDescent="0.25">
      <c r="B36" t="e">
        <f>HOUR(Data!#REF!)</f>
        <v>#REF!</v>
      </c>
    </row>
    <row r="37" spans="2:2" x14ac:dyDescent="0.25">
      <c r="B37" t="e">
        <f>HOUR(Data!#REF!)</f>
        <v>#REF!</v>
      </c>
    </row>
    <row r="38" spans="2:2" x14ac:dyDescent="0.25">
      <c r="B38" t="e">
        <f>HOUR(Data!#REF!)</f>
        <v>#REF!</v>
      </c>
    </row>
    <row r="39" spans="2:2" x14ac:dyDescent="0.25">
      <c r="B39" t="e">
        <f>HOUR(Data!#REF!)</f>
        <v>#REF!</v>
      </c>
    </row>
    <row r="40" spans="2:2" x14ac:dyDescent="0.25">
      <c r="B40" t="e">
        <f>HOUR(Data!#REF!)</f>
        <v>#REF!</v>
      </c>
    </row>
    <row r="41" spans="2:2" x14ac:dyDescent="0.25">
      <c r="B41" t="e">
        <f>HOUR(Data!#REF!)</f>
        <v>#REF!</v>
      </c>
    </row>
    <row r="42" spans="2:2" x14ac:dyDescent="0.25">
      <c r="B42" t="e">
        <f>HOUR(Data!#REF!)</f>
        <v>#REF!</v>
      </c>
    </row>
    <row r="43" spans="2:2" x14ac:dyDescent="0.25">
      <c r="B43" t="e">
        <f>HOUR(Data!#REF!)</f>
        <v>#REF!</v>
      </c>
    </row>
    <row r="44" spans="2:2" x14ac:dyDescent="0.25">
      <c r="B44" t="e">
        <f>HOUR(Data!#REF!)</f>
        <v>#REF!</v>
      </c>
    </row>
    <row r="45" spans="2:2" x14ac:dyDescent="0.25">
      <c r="B45" t="e">
        <f>HOUR(Data!#REF!)</f>
        <v>#REF!</v>
      </c>
    </row>
    <row r="46" spans="2:2" x14ac:dyDescent="0.25">
      <c r="B46" t="e">
        <f>HOUR(Data!#REF!)</f>
        <v>#REF!</v>
      </c>
    </row>
    <row r="47" spans="2:2" x14ac:dyDescent="0.25">
      <c r="B47" t="e">
        <f>HOUR(Data!#REF!)</f>
        <v>#REF!</v>
      </c>
    </row>
    <row r="48" spans="2:2" x14ac:dyDescent="0.25">
      <c r="B48" t="e">
        <f>HOUR(Data!#REF!)</f>
        <v>#REF!</v>
      </c>
    </row>
    <row r="49" spans="2:2" x14ac:dyDescent="0.25">
      <c r="B49" t="e">
        <f>HOUR(Data!#REF!)</f>
        <v>#REF!</v>
      </c>
    </row>
    <row r="50" spans="2:2" x14ac:dyDescent="0.25">
      <c r="B50" t="e">
        <f>HOUR(Data!#REF!)</f>
        <v>#REF!</v>
      </c>
    </row>
    <row r="51" spans="2:2" x14ac:dyDescent="0.25">
      <c r="B51" t="e">
        <f>HOUR(Data!#REF!)</f>
        <v>#REF!</v>
      </c>
    </row>
    <row r="52" spans="2:2" x14ac:dyDescent="0.25">
      <c r="B52" t="e">
        <f>HOUR(Data!#REF!)</f>
        <v>#REF!</v>
      </c>
    </row>
    <row r="53" spans="2:2" x14ac:dyDescent="0.25">
      <c r="B53" t="e">
        <f>HOUR(Data!#REF!)</f>
        <v>#REF!</v>
      </c>
    </row>
    <row r="54" spans="2:2" x14ac:dyDescent="0.25">
      <c r="B54" t="e">
        <f>HOUR(Data!#REF!)</f>
        <v>#REF!</v>
      </c>
    </row>
    <row r="55" spans="2:2" x14ac:dyDescent="0.25">
      <c r="B55" t="e">
        <f>HOUR(Data!#REF!)</f>
        <v>#REF!</v>
      </c>
    </row>
    <row r="56" spans="2:2" x14ac:dyDescent="0.25">
      <c r="B56" t="e">
        <f>HOUR(Data!#REF!)</f>
        <v>#REF!</v>
      </c>
    </row>
    <row r="57" spans="2:2" x14ac:dyDescent="0.25">
      <c r="B57" t="e">
        <f>HOUR(Data!#REF!)</f>
        <v>#REF!</v>
      </c>
    </row>
    <row r="58" spans="2:2" x14ac:dyDescent="0.25">
      <c r="B58" t="e">
        <f>HOUR(Data!#REF!)</f>
        <v>#REF!</v>
      </c>
    </row>
    <row r="59" spans="2:2" x14ac:dyDescent="0.25">
      <c r="B59" t="e">
        <f>HOUR(Data!#REF!)</f>
        <v>#REF!</v>
      </c>
    </row>
    <row r="60" spans="2:2" x14ac:dyDescent="0.25">
      <c r="B60" t="e">
        <f>HOUR(Data!#REF!)</f>
        <v>#REF!</v>
      </c>
    </row>
    <row r="61" spans="2:2" x14ac:dyDescent="0.25">
      <c r="B61" t="e">
        <f>HOUR(Data!#REF!)</f>
        <v>#REF!</v>
      </c>
    </row>
    <row r="62" spans="2:2" x14ac:dyDescent="0.25">
      <c r="B62" t="e">
        <f>HOUR(Data!#REF!)</f>
        <v>#REF!</v>
      </c>
    </row>
    <row r="63" spans="2:2" x14ac:dyDescent="0.25">
      <c r="B63" t="e">
        <f>HOUR(Data!#REF!)</f>
        <v>#REF!</v>
      </c>
    </row>
    <row r="64" spans="2:2" x14ac:dyDescent="0.25">
      <c r="B64" t="e">
        <f>HOUR(Data!#REF!)</f>
        <v>#REF!</v>
      </c>
    </row>
    <row r="65" spans="2:2" x14ac:dyDescent="0.25">
      <c r="B65" t="e">
        <f>HOUR(Data!#REF!)</f>
        <v>#REF!</v>
      </c>
    </row>
    <row r="66" spans="2:2" x14ac:dyDescent="0.25">
      <c r="B66" t="e">
        <f>HOUR(Data!#REF!)</f>
        <v>#REF!</v>
      </c>
    </row>
    <row r="67" spans="2:2" x14ac:dyDescent="0.25">
      <c r="B67" t="e">
        <f>HOUR(Data!#REF!)</f>
        <v>#REF!</v>
      </c>
    </row>
    <row r="68" spans="2:2" x14ac:dyDescent="0.25">
      <c r="B68" t="e">
        <f>HOUR(Data!#REF!)</f>
        <v>#REF!</v>
      </c>
    </row>
    <row r="69" spans="2:2" x14ac:dyDescent="0.25">
      <c r="B69" t="e">
        <f>HOUR(Data!#REF!)</f>
        <v>#REF!</v>
      </c>
    </row>
    <row r="70" spans="2:2" x14ac:dyDescent="0.25">
      <c r="B70" t="e">
        <f>HOUR(Data!#REF!)</f>
        <v>#REF!</v>
      </c>
    </row>
    <row r="71" spans="2:2" x14ac:dyDescent="0.25">
      <c r="B71" t="e">
        <f>HOUR(Data!#REF!)</f>
        <v>#REF!</v>
      </c>
    </row>
    <row r="72" spans="2:2" x14ac:dyDescent="0.25">
      <c r="B72" t="e">
        <f>HOUR(Data!#REF!)</f>
        <v>#REF!</v>
      </c>
    </row>
    <row r="73" spans="2:2" x14ac:dyDescent="0.25">
      <c r="B73" t="e">
        <f>HOUR(Data!#REF!)</f>
        <v>#REF!</v>
      </c>
    </row>
    <row r="74" spans="2:2" x14ac:dyDescent="0.25">
      <c r="B74" t="e">
        <f>HOUR(Data!#REF!)</f>
        <v>#REF!</v>
      </c>
    </row>
    <row r="75" spans="2:2" x14ac:dyDescent="0.25">
      <c r="B75" t="e">
        <f>HOUR(Data!#REF!)</f>
        <v>#REF!</v>
      </c>
    </row>
    <row r="76" spans="2:2" x14ac:dyDescent="0.25">
      <c r="B76" t="e">
        <f>HOUR(Data!#REF!)</f>
        <v>#REF!</v>
      </c>
    </row>
    <row r="77" spans="2:2" x14ac:dyDescent="0.25">
      <c r="B77" t="e">
        <f>HOUR(Data!#REF!)</f>
        <v>#REF!</v>
      </c>
    </row>
    <row r="78" spans="2:2" x14ac:dyDescent="0.25">
      <c r="B78" t="e">
        <f>HOUR(Data!#REF!)</f>
        <v>#REF!</v>
      </c>
    </row>
    <row r="79" spans="2:2" x14ac:dyDescent="0.25">
      <c r="B79" t="e">
        <f>HOUR(Data!#REF!)</f>
        <v>#REF!</v>
      </c>
    </row>
    <row r="80" spans="2:2" x14ac:dyDescent="0.25">
      <c r="B80" t="e">
        <f>HOUR(Data!#REF!)</f>
        <v>#REF!</v>
      </c>
    </row>
    <row r="81" spans="2:2" x14ac:dyDescent="0.25">
      <c r="B81" t="e">
        <f>HOUR(Data!#REF!)</f>
        <v>#REF!</v>
      </c>
    </row>
    <row r="82" spans="2:2" x14ac:dyDescent="0.25">
      <c r="B82" t="e">
        <f>HOUR(Data!#REF!)</f>
        <v>#REF!</v>
      </c>
    </row>
    <row r="83" spans="2:2" x14ac:dyDescent="0.25">
      <c r="B83" t="e">
        <f>HOUR(Data!#REF!)</f>
        <v>#REF!</v>
      </c>
    </row>
    <row r="84" spans="2:2" x14ac:dyDescent="0.25">
      <c r="B84" t="e">
        <f>HOUR(Data!#REF!)</f>
        <v>#REF!</v>
      </c>
    </row>
    <row r="85" spans="2:2" x14ac:dyDescent="0.25">
      <c r="B85" t="e">
        <f>HOUR(Data!#REF!)</f>
        <v>#REF!</v>
      </c>
    </row>
    <row r="86" spans="2:2" x14ac:dyDescent="0.25">
      <c r="B86" t="e">
        <f>HOUR(Data!#REF!)</f>
        <v>#REF!</v>
      </c>
    </row>
    <row r="87" spans="2:2" x14ac:dyDescent="0.25">
      <c r="B87" t="e">
        <f>HOUR(Data!#REF!)</f>
        <v>#REF!</v>
      </c>
    </row>
    <row r="88" spans="2:2" x14ac:dyDescent="0.25">
      <c r="B88" t="e">
        <f>HOUR(Data!#REF!)</f>
        <v>#REF!</v>
      </c>
    </row>
    <row r="89" spans="2:2" x14ac:dyDescent="0.25">
      <c r="B89" t="e">
        <f>HOUR(Data!#REF!)</f>
        <v>#REF!</v>
      </c>
    </row>
    <row r="90" spans="2:2" x14ac:dyDescent="0.25">
      <c r="B90" t="e">
        <f>HOUR(Data!#REF!)</f>
        <v>#REF!</v>
      </c>
    </row>
    <row r="91" spans="2:2" x14ac:dyDescent="0.25">
      <c r="B91" t="e">
        <f>HOUR(Data!#REF!)</f>
        <v>#REF!</v>
      </c>
    </row>
    <row r="92" spans="2:2" x14ac:dyDescent="0.25">
      <c r="B92" t="e">
        <f>HOUR(Data!#REF!)</f>
        <v>#REF!</v>
      </c>
    </row>
    <row r="93" spans="2:2" x14ac:dyDescent="0.25">
      <c r="B93" t="e">
        <f>HOUR(Data!#REF!)</f>
        <v>#REF!</v>
      </c>
    </row>
    <row r="94" spans="2:2" x14ac:dyDescent="0.25">
      <c r="B94" t="e">
        <f>HOUR(Data!#REF!)</f>
        <v>#REF!</v>
      </c>
    </row>
    <row r="95" spans="2:2" x14ac:dyDescent="0.25">
      <c r="B95" t="e">
        <f>HOUR(Data!#REF!)</f>
        <v>#REF!</v>
      </c>
    </row>
    <row r="96" spans="2:2" x14ac:dyDescent="0.25">
      <c r="B96" t="e">
        <f>HOUR(Data!#REF!)</f>
        <v>#REF!</v>
      </c>
    </row>
    <row r="97" spans="2:2" x14ac:dyDescent="0.25">
      <c r="B97" t="e">
        <f>HOUR(Data!#REF!)</f>
        <v>#REF!</v>
      </c>
    </row>
    <row r="98" spans="2:2" x14ac:dyDescent="0.25">
      <c r="B98" t="e">
        <f>HOUR(Data!#REF!)</f>
        <v>#REF!</v>
      </c>
    </row>
    <row r="99" spans="2:2" x14ac:dyDescent="0.25">
      <c r="B99" t="e">
        <f>HOUR(Data!#REF!)</f>
        <v>#REF!</v>
      </c>
    </row>
    <row r="100" spans="2:2" x14ac:dyDescent="0.25">
      <c r="B100" t="e">
        <f>HOUR(Data!#REF!)</f>
        <v>#REF!</v>
      </c>
    </row>
    <row r="101" spans="2:2" x14ac:dyDescent="0.25">
      <c r="B101" t="e">
        <f>HOUR(Data!#REF!)</f>
        <v>#REF!</v>
      </c>
    </row>
    <row r="102" spans="2:2" x14ac:dyDescent="0.25">
      <c r="B102" t="e">
        <f>HOUR(Data!#REF!)</f>
        <v>#REF!</v>
      </c>
    </row>
    <row r="103" spans="2:2" x14ac:dyDescent="0.25">
      <c r="B103" t="e">
        <f>HOUR(Data!#REF!)</f>
        <v>#REF!</v>
      </c>
    </row>
    <row r="104" spans="2:2" x14ac:dyDescent="0.25">
      <c r="B104" t="e">
        <f>HOUR(Data!#REF!)</f>
        <v>#REF!</v>
      </c>
    </row>
    <row r="105" spans="2:2" x14ac:dyDescent="0.25">
      <c r="B105" t="e">
        <f>HOUR(Data!#REF!)</f>
        <v>#REF!</v>
      </c>
    </row>
    <row r="106" spans="2:2" x14ac:dyDescent="0.25">
      <c r="B106" t="e">
        <f>HOUR(Data!#REF!)</f>
        <v>#REF!</v>
      </c>
    </row>
    <row r="107" spans="2:2" x14ac:dyDescent="0.25">
      <c r="B107" t="e">
        <f>HOUR(Data!#REF!)</f>
        <v>#REF!</v>
      </c>
    </row>
    <row r="108" spans="2:2" x14ac:dyDescent="0.25">
      <c r="B108" t="e">
        <f>HOUR(Data!#REF!)</f>
        <v>#REF!</v>
      </c>
    </row>
    <row r="109" spans="2:2" x14ac:dyDescent="0.25">
      <c r="B109" t="e">
        <f>HOUR(Data!#REF!)</f>
        <v>#REF!</v>
      </c>
    </row>
    <row r="110" spans="2:2" x14ac:dyDescent="0.25">
      <c r="B110" t="e">
        <f>HOUR(Data!#REF!)</f>
        <v>#REF!</v>
      </c>
    </row>
    <row r="111" spans="2:2" x14ac:dyDescent="0.25">
      <c r="B111" t="e">
        <f>HOUR(Data!#REF!)</f>
        <v>#REF!</v>
      </c>
    </row>
    <row r="112" spans="2:2" x14ac:dyDescent="0.25">
      <c r="B112" t="e">
        <f>HOUR(Data!#REF!)</f>
        <v>#REF!</v>
      </c>
    </row>
    <row r="113" spans="2:2" x14ac:dyDescent="0.25">
      <c r="B113" t="e">
        <f>HOUR(Data!#REF!)</f>
        <v>#REF!</v>
      </c>
    </row>
    <row r="114" spans="2:2" x14ac:dyDescent="0.25">
      <c r="B114" t="e">
        <f>HOUR(Data!#REF!)</f>
        <v>#REF!</v>
      </c>
    </row>
    <row r="115" spans="2:2" x14ac:dyDescent="0.25">
      <c r="B115" t="e">
        <f>HOUR(Data!#REF!)</f>
        <v>#REF!</v>
      </c>
    </row>
    <row r="116" spans="2:2" x14ac:dyDescent="0.25">
      <c r="B116" t="e">
        <f>HOUR(Data!#REF!)</f>
        <v>#REF!</v>
      </c>
    </row>
    <row r="117" spans="2:2" x14ac:dyDescent="0.25">
      <c r="B117" t="e">
        <f>HOUR(Data!#REF!)</f>
        <v>#REF!</v>
      </c>
    </row>
    <row r="118" spans="2:2" x14ac:dyDescent="0.25">
      <c r="B118" t="e">
        <f>HOUR(Data!#REF!)</f>
        <v>#REF!</v>
      </c>
    </row>
    <row r="119" spans="2:2" x14ac:dyDescent="0.25">
      <c r="B119" t="e">
        <f>HOUR(Data!#REF!)</f>
        <v>#REF!</v>
      </c>
    </row>
    <row r="120" spans="2:2" x14ac:dyDescent="0.25">
      <c r="B120" t="e">
        <f>HOUR(Data!#REF!)</f>
        <v>#REF!</v>
      </c>
    </row>
    <row r="121" spans="2:2" x14ac:dyDescent="0.25">
      <c r="B121" t="e">
        <f>HOUR(Data!#REF!)</f>
        <v>#REF!</v>
      </c>
    </row>
    <row r="122" spans="2:2" x14ac:dyDescent="0.25">
      <c r="B122" t="e">
        <f>HOUR(Data!#REF!)</f>
        <v>#REF!</v>
      </c>
    </row>
    <row r="123" spans="2:2" x14ac:dyDescent="0.25">
      <c r="B123" t="e">
        <f>HOUR(Data!#REF!)</f>
        <v>#REF!</v>
      </c>
    </row>
    <row r="124" spans="2:2" x14ac:dyDescent="0.25">
      <c r="B124" t="e">
        <f>HOUR(Data!#REF!)</f>
        <v>#REF!</v>
      </c>
    </row>
    <row r="125" spans="2:2" x14ac:dyDescent="0.25">
      <c r="B125" t="e">
        <f>HOUR(Data!#REF!)</f>
        <v>#REF!</v>
      </c>
    </row>
    <row r="126" spans="2:2" x14ac:dyDescent="0.25">
      <c r="B126" t="e">
        <f>HOUR(Data!#REF!)</f>
        <v>#REF!</v>
      </c>
    </row>
    <row r="127" spans="2:2" x14ac:dyDescent="0.25">
      <c r="B127" t="e">
        <f>HOUR(Data!#REF!)</f>
        <v>#REF!</v>
      </c>
    </row>
    <row r="128" spans="2:2" x14ac:dyDescent="0.25">
      <c r="B128" t="e">
        <f>HOUR(Data!#REF!)</f>
        <v>#REF!</v>
      </c>
    </row>
    <row r="129" spans="2:2" x14ac:dyDescent="0.25">
      <c r="B129" t="e">
        <f>HOUR(Data!#REF!)</f>
        <v>#REF!</v>
      </c>
    </row>
    <row r="130" spans="2:2" x14ac:dyDescent="0.25">
      <c r="B130" t="e">
        <f>HOUR(Data!#REF!)</f>
        <v>#REF!</v>
      </c>
    </row>
    <row r="131" spans="2:2" x14ac:dyDescent="0.25">
      <c r="B131" t="e">
        <f>HOUR(Data!#REF!)</f>
        <v>#REF!</v>
      </c>
    </row>
    <row r="132" spans="2:2" x14ac:dyDescent="0.25">
      <c r="B132" t="e">
        <f>HOUR(Data!#REF!)</f>
        <v>#REF!</v>
      </c>
    </row>
    <row r="133" spans="2:2" x14ac:dyDescent="0.25">
      <c r="B133" t="e">
        <f>HOUR(Data!#REF!)</f>
        <v>#REF!</v>
      </c>
    </row>
    <row r="134" spans="2:2" x14ac:dyDescent="0.25">
      <c r="B134" t="e">
        <f>HOUR(Data!#REF!)</f>
        <v>#REF!</v>
      </c>
    </row>
    <row r="135" spans="2:2" x14ac:dyDescent="0.25">
      <c r="B135" t="e">
        <f>HOUR(Data!#REF!)</f>
        <v>#REF!</v>
      </c>
    </row>
    <row r="136" spans="2:2" x14ac:dyDescent="0.25">
      <c r="B136" t="e">
        <f>HOUR(Data!#REF!)</f>
        <v>#REF!</v>
      </c>
    </row>
    <row r="137" spans="2:2" x14ac:dyDescent="0.25">
      <c r="B137" t="e">
        <f>HOUR(Data!#REF!)</f>
        <v>#REF!</v>
      </c>
    </row>
    <row r="138" spans="2:2" x14ac:dyDescent="0.25">
      <c r="B138" t="e">
        <f>HOUR(Data!#REF!)</f>
        <v>#REF!</v>
      </c>
    </row>
    <row r="139" spans="2:2" x14ac:dyDescent="0.25">
      <c r="B139" t="e">
        <f>HOUR(Data!#REF!)</f>
        <v>#REF!</v>
      </c>
    </row>
    <row r="140" spans="2:2" x14ac:dyDescent="0.25">
      <c r="B140" t="e">
        <f>HOUR(Data!#REF!)</f>
        <v>#REF!</v>
      </c>
    </row>
    <row r="141" spans="2:2" x14ac:dyDescent="0.25">
      <c r="B141" t="e">
        <f>HOUR(Data!#REF!)</f>
        <v>#REF!</v>
      </c>
    </row>
    <row r="142" spans="2:2" x14ac:dyDescent="0.25">
      <c r="B142" t="e">
        <f>HOUR(Data!#REF!)</f>
        <v>#REF!</v>
      </c>
    </row>
    <row r="143" spans="2:2" x14ac:dyDescent="0.25">
      <c r="B143" t="e">
        <f>HOUR(Data!#REF!)</f>
        <v>#REF!</v>
      </c>
    </row>
    <row r="144" spans="2:2" x14ac:dyDescent="0.25">
      <c r="B144" t="e">
        <f>HOUR(Data!#REF!)</f>
        <v>#REF!</v>
      </c>
    </row>
    <row r="145" spans="2:2" x14ac:dyDescent="0.25">
      <c r="B145" t="e">
        <f>HOUR(Data!#REF!)</f>
        <v>#REF!</v>
      </c>
    </row>
    <row r="146" spans="2:2" x14ac:dyDescent="0.25">
      <c r="B146" t="e">
        <f>HOUR(Data!#REF!)</f>
        <v>#REF!</v>
      </c>
    </row>
    <row r="147" spans="2:2" x14ac:dyDescent="0.25">
      <c r="B147" t="e">
        <f>HOUR(Data!#REF!)</f>
        <v>#REF!</v>
      </c>
    </row>
    <row r="148" spans="2:2" x14ac:dyDescent="0.25">
      <c r="B148" t="e">
        <f>HOUR(Data!#REF!)</f>
        <v>#REF!</v>
      </c>
    </row>
    <row r="149" spans="2:2" x14ac:dyDescent="0.25">
      <c r="B149" t="e">
        <f>HOUR(Data!#REF!)</f>
        <v>#REF!</v>
      </c>
    </row>
    <row r="150" spans="2:2" x14ac:dyDescent="0.25">
      <c r="B150" t="e">
        <f>HOUR(Data!#REF!)</f>
        <v>#REF!</v>
      </c>
    </row>
    <row r="151" spans="2:2" x14ac:dyDescent="0.25">
      <c r="B151" t="e">
        <f>HOUR(Data!#REF!)</f>
        <v>#REF!</v>
      </c>
    </row>
    <row r="152" spans="2:2" x14ac:dyDescent="0.25">
      <c r="B152" t="e">
        <f>HOUR(Data!#REF!)</f>
        <v>#REF!</v>
      </c>
    </row>
    <row r="153" spans="2:2" x14ac:dyDescent="0.25">
      <c r="B153" t="e">
        <f>HOUR(Data!#REF!)</f>
        <v>#REF!</v>
      </c>
    </row>
    <row r="154" spans="2:2" x14ac:dyDescent="0.25">
      <c r="B154" t="e">
        <f>HOUR(Data!#REF!)</f>
        <v>#REF!</v>
      </c>
    </row>
    <row r="155" spans="2:2" x14ac:dyDescent="0.25">
      <c r="B155" t="e">
        <f>HOUR(Data!#REF!)</f>
        <v>#REF!</v>
      </c>
    </row>
    <row r="156" spans="2:2" x14ac:dyDescent="0.25">
      <c r="B156" t="e">
        <f>HOUR(Data!#REF!)</f>
        <v>#REF!</v>
      </c>
    </row>
    <row r="157" spans="2:2" x14ac:dyDescent="0.25">
      <c r="B157" t="e">
        <f>HOUR(Data!#REF!)</f>
        <v>#REF!</v>
      </c>
    </row>
    <row r="158" spans="2:2" x14ac:dyDescent="0.25">
      <c r="B158" t="e">
        <f>HOUR(Data!#REF!)</f>
        <v>#REF!</v>
      </c>
    </row>
    <row r="159" spans="2:2" x14ac:dyDescent="0.25">
      <c r="B159" t="e">
        <f>HOUR(Data!#REF!)</f>
        <v>#REF!</v>
      </c>
    </row>
    <row r="160" spans="2:2" x14ac:dyDescent="0.25">
      <c r="B160" t="e">
        <f>HOUR(Data!#REF!)</f>
        <v>#REF!</v>
      </c>
    </row>
    <row r="161" spans="2:2" x14ac:dyDescent="0.25">
      <c r="B161" t="e">
        <f>HOUR(Data!#REF!)</f>
        <v>#REF!</v>
      </c>
    </row>
    <row r="162" spans="2:2" x14ac:dyDescent="0.25">
      <c r="B162" t="e">
        <f>HOUR(Data!#REF!)</f>
        <v>#REF!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9638-7DEA-4041-AD29-A296F7DCA7E8}">
  <sheetPr codeName="Sheet21"/>
  <dimension ref="A1:G40"/>
  <sheetViews>
    <sheetView workbookViewId="0"/>
  </sheetViews>
  <sheetFormatPr defaultRowHeight="15" x14ac:dyDescent="0.25"/>
  <cols>
    <col min="2" max="2" width="19.42578125" customWidth="1"/>
    <col min="3" max="3" width="17.42578125" customWidth="1"/>
    <col min="4" max="4" width="18.85546875" customWidth="1"/>
    <col min="5" max="5" width="16.42578125" customWidth="1"/>
    <col min="6" max="6" width="18.140625" customWidth="1"/>
    <col min="7" max="7" width="10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3208</v>
      </c>
    </row>
    <row r="2" spans="1:7" x14ac:dyDescent="0.25">
      <c r="A2">
        <v>2</v>
      </c>
      <c r="B2" s="50">
        <v>6.2037037037037036E-2</v>
      </c>
      <c r="C2" s="50">
        <v>5.347222222222222E-2</v>
      </c>
      <c r="D2" s="50">
        <v>6.3888888888888884E-2</v>
      </c>
      <c r="E2" s="50">
        <v>5.4166666666666669E-2</v>
      </c>
      <c r="F2" s="50">
        <v>6.1111111111111116E-2</v>
      </c>
      <c r="G2">
        <v>0</v>
      </c>
    </row>
    <row r="3" spans="1:7" x14ac:dyDescent="0.25">
      <c r="A3">
        <v>2</v>
      </c>
      <c r="B3" s="50">
        <v>5.4386574074074073E-2</v>
      </c>
      <c r="C3" s="50">
        <v>4.5833333333333337E-2</v>
      </c>
      <c r="D3" s="50">
        <v>5.6250000000000001E-2</v>
      </c>
      <c r="E3" s="50">
        <v>4.7222222222222221E-2</v>
      </c>
      <c r="F3" s="50">
        <v>5.4166666666666669E-2</v>
      </c>
      <c r="G3">
        <v>0</v>
      </c>
    </row>
    <row r="4" spans="1:7" x14ac:dyDescent="0.25">
      <c r="A4">
        <v>2</v>
      </c>
      <c r="B4">
        <v>-5.7870370073942468E-4</v>
      </c>
      <c r="C4">
        <v>-3.4722222189884633E-3</v>
      </c>
      <c r="D4" s="50">
        <v>6.9444444444444441E-3</v>
      </c>
      <c r="E4">
        <v>-2.0833333328482695E-3</v>
      </c>
      <c r="F4" s="50">
        <v>4.8611111111111112E-3</v>
      </c>
      <c r="G4">
        <v>1</v>
      </c>
    </row>
    <row r="5" spans="1:7" x14ac:dyDescent="0.25">
      <c r="A5">
        <v>2</v>
      </c>
      <c r="B5">
        <v>-1.8483796295186039E-2</v>
      </c>
      <c r="C5">
        <v>-2.1527777782466728E-2</v>
      </c>
      <c r="D5">
        <v>-1.1111111115800062E-2</v>
      </c>
      <c r="E5">
        <v>-2.0833333335758653E-2</v>
      </c>
      <c r="F5">
        <v>-1.3888888891314208E-2</v>
      </c>
      <c r="G5">
        <v>0</v>
      </c>
    </row>
    <row r="6" spans="1:7" x14ac:dyDescent="0.25">
      <c r="A6">
        <v>2</v>
      </c>
      <c r="B6" s="50">
        <v>2.361111111111111E-2</v>
      </c>
      <c r="C6" s="50">
        <v>2.0833333333333332E-2</v>
      </c>
      <c r="D6" s="50">
        <v>3.125E-2</v>
      </c>
      <c r="E6" s="50">
        <v>2.0833333333333332E-2</v>
      </c>
      <c r="F6" s="50">
        <v>2.7777777777777776E-2</v>
      </c>
      <c r="G6">
        <v>0</v>
      </c>
    </row>
    <row r="7" spans="1:7" x14ac:dyDescent="0.25">
      <c r="A7">
        <v>2</v>
      </c>
      <c r="B7" s="50">
        <v>1.3888888888888888E-2</v>
      </c>
      <c r="C7" s="50">
        <v>1.0416666666666666E-2</v>
      </c>
      <c r="D7" s="50">
        <v>2.0833333333333332E-2</v>
      </c>
      <c r="E7" s="50">
        <v>1.0416666666666666E-2</v>
      </c>
      <c r="F7" s="50">
        <v>1.7361111111111112E-2</v>
      </c>
      <c r="G7">
        <v>0</v>
      </c>
    </row>
    <row r="8" spans="1:7" x14ac:dyDescent="0.25">
      <c r="A8">
        <v>2</v>
      </c>
      <c r="B8">
        <v>-3.6111111112404615E-2</v>
      </c>
      <c r="C8">
        <v>-4.0972222224809229E-2</v>
      </c>
      <c r="D8">
        <v>-3.0555555558142565E-2</v>
      </c>
      <c r="E8">
        <v>-4.0277777778101154E-2</v>
      </c>
      <c r="F8">
        <v>-3.3333333333656706E-2</v>
      </c>
      <c r="G8">
        <v>0</v>
      </c>
    </row>
    <row r="9" spans="1:7" x14ac:dyDescent="0.25">
      <c r="A9">
        <v>2</v>
      </c>
      <c r="B9">
        <v>-1.1111111110949423E-2</v>
      </c>
      <c r="C9">
        <v>-2.0833333335758653E-2</v>
      </c>
      <c r="D9">
        <v>-1.0416666669091986E-2</v>
      </c>
      <c r="E9">
        <v>-1.8750000002910383E-2</v>
      </c>
      <c r="F9">
        <v>-1.1805555558465939E-2</v>
      </c>
      <c r="G9">
        <v>0</v>
      </c>
    </row>
    <row r="10" spans="1:7" x14ac:dyDescent="0.25">
      <c r="A10">
        <v>2</v>
      </c>
      <c r="B10" s="50">
        <v>1.7361111111111112E-2</v>
      </c>
      <c r="C10" s="50">
        <v>1.3194444444444444E-2</v>
      </c>
      <c r="D10" s="50">
        <v>2.361111111111111E-2</v>
      </c>
      <c r="E10" s="50">
        <v>1.4583333333333332E-2</v>
      </c>
      <c r="F10" s="50">
        <v>2.1527777777777781E-2</v>
      </c>
      <c r="G10">
        <v>0</v>
      </c>
    </row>
    <row r="11" spans="1:7" x14ac:dyDescent="0.25">
      <c r="A11">
        <v>2</v>
      </c>
      <c r="B11" s="50">
        <v>1.3888888888888889E-3</v>
      </c>
      <c r="C11" s="50">
        <v>6.9444444444444447E-4</v>
      </c>
      <c r="D11" s="50">
        <v>1.1111111111111112E-2</v>
      </c>
      <c r="E11" s="50">
        <v>1.3888888888888889E-3</v>
      </c>
      <c r="F11" s="50">
        <v>8.3333333333333332E-3</v>
      </c>
      <c r="G11">
        <v>1</v>
      </c>
    </row>
    <row r="12" spans="1:7" x14ac:dyDescent="0.25">
      <c r="A12">
        <v>2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>
        <v>0</v>
      </c>
    </row>
    <row r="13" spans="1:7" x14ac:dyDescent="0.25">
      <c r="A13">
        <v>2</v>
      </c>
      <c r="B13" s="50">
        <v>2.7777777777777779E-3</v>
      </c>
      <c r="C13" t="s">
        <v>16</v>
      </c>
      <c r="D13" t="s">
        <v>16</v>
      </c>
      <c r="E13">
        <v>-2.0833333328482695E-3</v>
      </c>
      <c r="F13" s="50">
        <v>4.8611111111111112E-3</v>
      </c>
      <c r="G13">
        <v>1</v>
      </c>
    </row>
    <row r="14" spans="1:7" x14ac:dyDescent="0.25">
      <c r="A14">
        <v>2</v>
      </c>
      <c r="B14">
        <v>-2.0833333328482695E-3</v>
      </c>
      <c r="C14" t="s">
        <v>16</v>
      </c>
      <c r="D14" t="s">
        <v>16</v>
      </c>
      <c r="E14">
        <v>-6.2500000058207661E-3</v>
      </c>
      <c r="F14" s="50">
        <v>6.9444444444444447E-4</v>
      </c>
      <c r="G14">
        <v>1</v>
      </c>
    </row>
    <row r="15" spans="1:7" x14ac:dyDescent="0.25">
      <c r="A15">
        <v>2</v>
      </c>
      <c r="B15">
        <v>-2.0833333328482695E-3</v>
      </c>
      <c r="C15">
        <v>-4.8611111124046147E-3</v>
      </c>
      <c r="D15" s="50">
        <v>5.5555555555555558E-3</v>
      </c>
      <c r="E15">
        <v>-4.8611111124046147E-3</v>
      </c>
      <c r="F15" s="50">
        <v>2.0833333333333333E-3</v>
      </c>
      <c r="G15">
        <v>1</v>
      </c>
    </row>
    <row r="16" spans="1:7" x14ac:dyDescent="0.25">
      <c r="A16">
        <v>2</v>
      </c>
      <c r="B16">
        <v>-6.9444444452528842E-3</v>
      </c>
      <c r="C16">
        <v>-1.8055555556202307E-2</v>
      </c>
      <c r="D16">
        <v>-7.6388888895356413E-3</v>
      </c>
      <c r="E16">
        <v>-1.4583333329937886E-2</v>
      </c>
      <c r="F16">
        <v>-7.6388888854934415E-3</v>
      </c>
      <c r="G16">
        <v>1</v>
      </c>
    </row>
    <row r="17" spans="1:7" x14ac:dyDescent="0.25">
      <c r="A17">
        <v>2</v>
      </c>
      <c r="B17" s="50">
        <v>9.7222222222222224E-3</v>
      </c>
      <c r="C17" s="50">
        <v>7.6388888888888886E-3</v>
      </c>
      <c r="D17" s="50">
        <v>1.8055555555555557E-2</v>
      </c>
      <c r="E17" s="50">
        <v>2.7777777777777779E-3</v>
      </c>
      <c r="F17" s="50">
        <v>9.7222222222222224E-3</v>
      </c>
      <c r="G17">
        <v>1</v>
      </c>
    </row>
    <row r="18" spans="1:7" x14ac:dyDescent="0.25">
      <c r="A18">
        <v>2</v>
      </c>
      <c r="B18" s="50">
        <v>9.0277777777777787E-3</v>
      </c>
      <c r="C18" s="50">
        <v>1.3888888888888889E-3</v>
      </c>
      <c r="D18" s="50">
        <v>1.1805555555555555E-2</v>
      </c>
      <c r="E18" s="50">
        <v>5.5555555555555558E-3</v>
      </c>
      <c r="F18" s="50">
        <v>1.2499999999999999E-2</v>
      </c>
      <c r="G18">
        <v>0</v>
      </c>
    </row>
    <row r="19" spans="1:7" x14ac:dyDescent="0.25">
      <c r="A19">
        <v>2</v>
      </c>
      <c r="B19" s="50">
        <v>3.472222222222222E-3</v>
      </c>
      <c r="C19">
        <v>-2.7777777722803876E-3</v>
      </c>
      <c r="D19" s="50">
        <v>7.6388888888888886E-3</v>
      </c>
      <c r="E19">
        <v>-1.7361111109494232E-2</v>
      </c>
      <c r="F19">
        <v>-1.0416666665049788E-2</v>
      </c>
      <c r="G19">
        <v>1</v>
      </c>
    </row>
    <row r="20" spans="1:7" x14ac:dyDescent="0.25">
      <c r="A20">
        <v>2</v>
      </c>
      <c r="B20" s="50">
        <v>2.2916666666666669E-2</v>
      </c>
      <c r="C20" s="50">
        <v>1.5972222222222224E-2</v>
      </c>
      <c r="D20" s="50">
        <v>2.6388888888888889E-2</v>
      </c>
      <c r="E20" s="50">
        <v>1.7361111111111112E-2</v>
      </c>
      <c r="F20" s="50">
        <v>2.4305555555555556E-2</v>
      </c>
      <c r="G20">
        <v>0</v>
      </c>
    </row>
    <row r="21" spans="1:7" x14ac:dyDescent="0.25">
      <c r="A21">
        <v>2</v>
      </c>
      <c r="B21">
        <v>-5.5555555518367328E-3</v>
      </c>
      <c r="C21">
        <v>-7.6388888846850023E-3</v>
      </c>
      <c r="D21" s="50">
        <v>2.7777777777777779E-3</v>
      </c>
      <c r="E21">
        <v>-6.2499999985448085E-3</v>
      </c>
      <c r="F21" s="50">
        <v>6.9444444444444447E-4</v>
      </c>
      <c r="G21">
        <v>1</v>
      </c>
    </row>
    <row r="22" spans="1:7" x14ac:dyDescent="0.25">
      <c r="A22">
        <v>2</v>
      </c>
      <c r="B22" s="50">
        <v>2.2916666666666669E-2</v>
      </c>
      <c r="C22" s="50">
        <v>1.8749999999999999E-2</v>
      </c>
      <c r="D22" s="50">
        <v>2.9166666666666664E-2</v>
      </c>
      <c r="E22" s="50">
        <v>1.9444444444444445E-2</v>
      </c>
      <c r="F22" s="50">
        <v>2.6388888888888889E-2</v>
      </c>
      <c r="G22">
        <v>0</v>
      </c>
    </row>
    <row r="23" spans="1:7" x14ac:dyDescent="0.25">
      <c r="A23">
        <v>2</v>
      </c>
      <c r="B23" s="50">
        <v>1.3888888888888889E-3</v>
      </c>
      <c r="C23">
        <v>-2.0833333328482695E-3</v>
      </c>
      <c r="D23" s="50">
        <v>8.3333333333333332E-3</v>
      </c>
      <c r="E23">
        <v>-2.0833333328482695E-3</v>
      </c>
      <c r="F23" s="50">
        <v>4.8611111111111112E-3</v>
      </c>
      <c r="G23">
        <v>1</v>
      </c>
    </row>
    <row r="24" spans="1:7" x14ac:dyDescent="0.25">
      <c r="A24">
        <v>2</v>
      </c>
      <c r="B24">
        <v>-1.5277777776645962E-2</v>
      </c>
      <c r="C24">
        <v>-1.7361111109494232E-2</v>
      </c>
      <c r="D24">
        <v>-6.9444444428275656E-3</v>
      </c>
      <c r="E24">
        <v>-1.7361111109494232E-2</v>
      </c>
      <c r="F24">
        <v>-1.0416666665049788E-2</v>
      </c>
      <c r="G24">
        <v>1</v>
      </c>
    </row>
    <row r="25" spans="1:7" x14ac:dyDescent="0.25">
      <c r="A25">
        <v>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>
        <v>0</v>
      </c>
    </row>
    <row r="26" spans="1:7" x14ac:dyDescent="0.25">
      <c r="A26">
        <v>2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>
        <v>0</v>
      </c>
    </row>
    <row r="27" spans="1:7" x14ac:dyDescent="0.25">
      <c r="A27">
        <v>2</v>
      </c>
      <c r="B27" s="50">
        <v>4.8611111111111112E-3</v>
      </c>
      <c r="C27" s="50">
        <v>2.0833333333333333E-3</v>
      </c>
      <c r="D27" s="50">
        <v>1.2499999999999999E-2</v>
      </c>
      <c r="E27" s="50">
        <v>6.9444444444444447E-4</v>
      </c>
      <c r="F27" s="50">
        <v>7.6388888888888886E-3</v>
      </c>
      <c r="G27">
        <v>1</v>
      </c>
    </row>
    <row r="28" spans="1:7" x14ac:dyDescent="0.25">
      <c r="A28">
        <v>2</v>
      </c>
      <c r="B28">
        <v>-4.8611111124046147E-3</v>
      </c>
      <c r="C28">
        <v>-1.4583333329937886E-2</v>
      </c>
      <c r="D28">
        <v>-4.1666666632712204E-3</v>
      </c>
      <c r="E28">
        <v>-1.3194444443797693E-2</v>
      </c>
      <c r="F28">
        <v>-6.2499999993532477E-3</v>
      </c>
      <c r="G28">
        <v>1</v>
      </c>
    </row>
    <row r="29" spans="1:7" x14ac:dyDescent="0.25">
      <c r="A29">
        <v>2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>
        <v>0</v>
      </c>
    </row>
    <row r="30" spans="1:7" x14ac:dyDescent="0.25">
      <c r="A30">
        <v>2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>
        <v>0</v>
      </c>
    </row>
    <row r="31" spans="1:7" x14ac:dyDescent="0.25">
      <c r="A31">
        <v>2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>
        <v>0</v>
      </c>
    </row>
    <row r="32" spans="1:7" x14ac:dyDescent="0.25">
      <c r="A32">
        <v>2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>
        <v>0</v>
      </c>
    </row>
    <row r="33" spans="1:7" x14ac:dyDescent="0.25">
      <c r="A33">
        <v>2</v>
      </c>
      <c r="B33">
        <v>-2.0833333335758653E-2</v>
      </c>
      <c r="C33">
        <v>-2.4305555554747116E-2</v>
      </c>
      <c r="D33">
        <v>-1.388888888808045E-2</v>
      </c>
      <c r="E33">
        <v>-2.5000000001455192E-2</v>
      </c>
      <c r="F33">
        <v>-1.8055555557010747E-2</v>
      </c>
      <c r="G33">
        <v>0</v>
      </c>
    </row>
    <row r="34" spans="1:7" x14ac:dyDescent="0.25">
      <c r="A34">
        <v>2</v>
      </c>
      <c r="B34" s="50">
        <v>0</v>
      </c>
      <c r="C34">
        <v>-2.7777777722803876E-3</v>
      </c>
      <c r="D34" s="50">
        <v>7.6388888888888886E-3</v>
      </c>
      <c r="E34">
        <v>-4.166666665696539E-3</v>
      </c>
      <c r="F34" s="50">
        <v>2.7777777777777779E-3</v>
      </c>
      <c r="G34">
        <v>1</v>
      </c>
    </row>
    <row r="35" spans="1:7" x14ac:dyDescent="0.25">
      <c r="A35">
        <v>2</v>
      </c>
      <c r="B35">
        <v>-1.2499999997089617E-2</v>
      </c>
      <c r="C35">
        <v>-1.8750000002910383E-2</v>
      </c>
      <c r="D35">
        <v>-8.333333336243717E-3</v>
      </c>
      <c r="E35">
        <v>-1.4583333329937886E-2</v>
      </c>
      <c r="F35">
        <v>-7.6388888854934415E-3</v>
      </c>
      <c r="G35">
        <v>1</v>
      </c>
    </row>
    <row r="36" spans="1:7" x14ac:dyDescent="0.25">
      <c r="A36">
        <v>2</v>
      </c>
      <c r="B36">
        <v>-4.166666665696539E-3</v>
      </c>
      <c r="C36">
        <v>-1.5972222223354038E-2</v>
      </c>
      <c r="D36">
        <v>-5.5555555566873718E-3</v>
      </c>
      <c r="E36">
        <v>-1.3194444443797693E-2</v>
      </c>
      <c r="F36">
        <v>-6.2499999993532477E-3</v>
      </c>
      <c r="G36">
        <v>1</v>
      </c>
    </row>
    <row r="37" spans="1:7" x14ac:dyDescent="0.25">
      <c r="A37">
        <v>2</v>
      </c>
      <c r="B37" s="50">
        <v>3.472222222222222E-3</v>
      </c>
      <c r="C37">
        <v>-4.166666665696539E-3</v>
      </c>
      <c r="D37" s="50">
        <v>6.2499999999999995E-3</v>
      </c>
      <c r="E37">
        <v>-2.0833333328482695E-3</v>
      </c>
      <c r="F37" s="50">
        <v>4.8611111111111112E-3</v>
      </c>
      <c r="G37">
        <v>1</v>
      </c>
    </row>
    <row r="38" spans="1:7" x14ac:dyDescent="0.25">
      <c r="A38">
        <v>2</v>
      </c>
      <c r="B38" s="50">
        <v>6.2499999999999995E-3</v>
      </c>
      <c r="C38" s="50">
        <v>0</v>
      </c>
      <c r="D38" s="50">
        <v>1.0416666666666666E-2</v>
      </c>
      <c r="E38" s="50">
        <v>1.3888888888888889E-3</v>
      </c>
      <c r="F38" s="50">
        <v>8.3333333333333332E-3</v>
      </c>
      <c r="G38">
        <v>1</v>
      </c>
    </row>
    <row r="39" spans="1:7" x14ac:dyDescent="0.25">
      <c r="A39">
        <v>2</v>
      </c>
      <c r="B39">
        <v>-4.8611111051286571E-3</v>
      </c>
      <c r="C39">
        <v>-1.0416666664241347E-2</v>
      </c>
      <c r="D39" s="50">
        <v>0</v>
      </c>
      <c r="E39">
        <v>-1.0416666664241347E-2</v>
      </c>
      <c r="F39">
        <v>-3.4722222197969025E-3</v>
      </c>
      <c r="G39">
        <v>1</v>
      </c>
    </row>
    <row r="40" spans="1:7" x14ac:dyDescent="0.25">
      <c r="A40">
        <v>2</v>
      </c>
      <c r="B40">
        <v>-6.944444467080757E-4</v>
      </c>
      <c r="C40">
        <v>-4.8611111124046147E-3</v>
      </c>
      <c r="D40" s="50">
        <v>5.5555555555555558E-3</v>
      </c>
      <c r="E40">
        <v>-6.9444444452528842E-3</v>
      </c>
      <c r="F40">
        <v>-8.0843925304163733E-13</v>
      </c>
      <c r="G40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D418-E4BB-44B7-BEFA-4041D3227DFA}">
  <sheetPr codeName="Sheet22"/>
  <dimension ref="A1:G40"/>
  <sheetViews>
    <sheetView workbookViewId="0"/>
  </sheetViews>
  <sheetFormatPr defaultRowHeight="15" x14ac:dyDescent="0.25"/>
  <cols>
    <col min="2" max="2" width="19.42578125" customWidth="1"/>
    <col min="3" max="3" width="17.42578125" customWidth="1"/>
    <col min="4" max="4" width="18.85546875" customWidth="1"/>
    <col min="5" max="5" width="16.42578125" customWidth="1"/>
    <col min="6" max="6" width="18.140625" customWidth="1"/>
    <col min="7" max="7" width="10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3208</v>
      </c>
    </row>
    <row r="2" spans="1:7" x14ac:dyDescent="0.25">
      <c r="A2">
        <v>2</v>
      </c>
      <c r="B2" s="50">
        <v>6.2037037037037036E-2</v>
      </c>
      <c r="C2" s="50">
        <v>5.347222222222222E-2</v>
      </c>
      <c r="D2" s="50">
        <v>6.3888888888888884E-2</v>
      </c>
      <c r="E2" s="50">
        <v>5.4166666666666669E-2</v>
      </c>
      <c r="F2" s="50">
        <v>6.1111111111111116E-2</v>
      </c>
      <c r="G2">
        <v>0</v>
      </c>
    </row>
    <row r="3" spans="1:7" x14ac:dyDescent="0.25">
      <c r="A3">
        <v>2</v>
      </c>
      <c r="B3" s="50">
        <v>5.4386574074074073E-2</v>
      </c>
      <c r="C3" s="50">
        <v>4.5833333333333337E-2</v>
      </c>
      <c r="D3" s="50">
        <v>5.6250000000000001E-2</v>
      </c>
      <c r="E3" s="50">
        <v>4.7222222222222221E-2</v>
      </c>
      <c r="F3" s="50">
        <v>5.4166666666666669E-2</v>
      </c>
      <c r="G3">
        <v>0</v>
      </c>
    </row>
    <row r="4" spans="1:7" x14ac:dyDescent="0.25">
      <c r="A4">
        <v>2</v>
      </c>
      <c r="B4">
        <v>-5.7870370073942468E-4</v>
      </c>
      <c r="C4">
        <v>-3.4722222189884633E-3</v>
      </c>
      <c r="D4" s="50">
        <v>6.9444444444444441E-3</v>
      </c>
      <c r="E4">
        <v>-2.0833333328482695E-3</v>
      </c>
      <c r="F4" s="50">
        <v>4.8611111111111112E-3</v>
      </c>
      <c r="G4">
        <v>1</v>
      </c>
    </row>
    <row r="5" spans="1:7" x14ac:dyDescent="0.25">
      <c r="A5">
        <v>2</v>
      </c>
      <c r="B5">
        <v>-1.8483796295186039E-2</v>
      </c>
      <c r="C5">
        <v>-2.1527777782466728E-2</v>
      </c>
      <c r="D5">
        <v>-1.1111111115800062E-2</v>
      </c>
      <c r="E5">
        <v>-2.0833333335758653E-2</v>
      </c>
      <c r="F5">
        <v>-1.3888888891314208E-2</v>
      </c>
      <c r="G5">
        <v>0</v>
      </c>
    </row>
    <row r="6" spans="1:7" x14ac:dyDescent="0.25">
      <c r="A6">
        <v>2</v>
      </c>
      <c r="B6" s="50">
        <v>2.361111111111111E-2</v>
      </c>
      <c r="C6" s="50">
        <v>2.0833333333333332E-2</v>
      </c>
      <c r="D6" s="50">
        <v>3.125E-2</v>
      </c>
      <c r="E6" s="50">
        <v>2.0833333333333332E-2</v>
      </c>
      <c r="F6" s="50">
        <v>2.7777777777777776E-2</v>
      </c>
      <c r="G6">
        <v>0</v>
      </c>
    </row>
    <row r="7" spans="1:7" x14ac:dyDescent="0.25">
      <c r="A7">
        <v>2</v>
      </c>
      <c r="B7" s="50">
        <v>1.3888888888888888E-2</v>
      </c>
      <c r="C7" s="50">
        <v>1.0416666666666666E-2</v>
      </c>
      <c r="D7" s="50">
        <v>2.0833333333333332E-2</v>
      </c>
      <c r="E7" s="50">
        <v>1.0416666666666666E-2</v>
      </c>
      <c r="F7" s="50">
        <v>1.7361111111111112E-2</v>
      </c>
      <c r="G7">
        <v>0</v>
      </c>
    </row>
    <row r="8" spans="1:7" x14ac:dyDescent="0.25">
      <c r="A8">
        <v>2</v>
      </c>
      <c r="B8">
        <v>-3.6111111112404615E-2</v>
      </c>
      <c r="C8">
        <v>-4.0972222224809229E-2</v>
      </c>
      <c r="D8">
        <v>-3.0555555558142565E-2</v>
      </c>
      <c r="E8">
        <v>-4.0277777778101154E-2</v>
      </c>
      <c r="F8">
        <v>-3.3333333333656706E-2</v>
      </c>
      <c r="G8">
        <v>0</v>
      </c>
    </row>
    <row r="9" spans="1:7" x14ac:dyDescent="0.25">
      <c r="A9">
        <v>2</v>
      </c>
      <c r="B9">
        <v>-1.1111111110949423E-2</v>
      </c>
      <c r="C9">
        <v>-2.0833333335758653E-2</v>
      </c>
      <c r="D9">
        <v>-1.0416666669091986E-2</v>
      </c>
      <c r="E9">
        <v>-1.8750000002910383E-2</v>
      </c>
      <c r="F9">
        <v>-1.1805555558465939E-2</v>
      </c>
      <c r="G9">
        <v>0</v>
      </c>
    </row>
    <row r="10" spans="1:7" x14ac:dyDescent="0.25">
      <c r="A10">
        <v>2</v>
      </c>
      <c r="B10" s="50">
        <v>1.7361111111111112E-2</v>
      </c>
      <c r="C10" s="50">
        <v>1.3194444444444444E-2</v>
      </c>
      <c r="D10" s="50">
        <v>2.361111111111111E-2</v>
      </c>
      <c r="E10" s="50">
        <v>1.4583333333333332E-2</v>
      </c>
      <c r="F10" s="50">
        <v>2.1527777777777781E-2</v>
      </c>
      <c r="G10">
        <v>0</v>
      </c>
    </row>
    <row r="11" spans="1:7" x14ac:dyDescent="0.25">
      <c r="A11">
        <v>2</v>
      </c>
      <c r="B11" s="50">
        <v>1.3888888888888889E-3</v>
      </c>
      <c r="C11" s="50">
        <v>6.9444444444444447E-4</v>
      </c>
      <c r="D11" s="50">
        <v>1.1111111111111112E-2</v>
      </c>
      <c r="E11" s="50">
        <v>1.3888888888888889E-3</v>
      </c>
      <c r="F11" s="50">
        <v>8.3333333333333332E-3</v>
      </c>
      <c r="G11">
        <v>1</v>
      </c>
    </row>
    <row r="12" spans="1:7" x14ac:dyDescent="0.25">
      <c r="A12">
        <v>2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3209</v>
      </c>
    </row>
    <row r="13" spans="1:7" x14ac:dyDescent="0.25">
      <c r="A13">
        <v>2</v>
      </c>
      <c r="B13" s="50">
        <v>2.7777777777777779E-3</v>
      </c>
      <c r="C13" t="s">
        <v>16</v>
      </c>
      <c r="D13" t="s">
        <v>16</v>
      </c>
      <c r="E13">
        <v>-2.0833333328482695E-3</v>
      </c>
      <c r="F13" s="50">
        <v>4.8611111111111112E-3</v>
      </c>
      <c r="G13">
        <v>1</v>
      </c>
    </row>
    <row r="14" spans="1:7" x14ac:dyDescent="0.25">
      <c r="A14">
        <v>2</v>
      </c>
      <c r="B14">
        <v>-2.0833333328482695E-3</v>
      </c>
      <c r="C14" t="s">
        <v>16</v>
      </c>
      <c r="D14" t="s">
        <v>16</v>
      </c>
      <c r="E14">
        <v>-6.2500000058207661E-3</v>
      </c>
      <c r="F14" s="50">
        <v>6.9444444444444447E-4</v>
      </c>
      <c r="G14">
        <v>1</v>
      </c>
    </row>
    <row r="15" spans="1:7" x14ac:dyDescent="0.25">
      <c r="A15">
        <v>2</v>
      </c>
      <c r="B15">
        <v>-2.0833333328482695E-3</v>
      </c>
      <c r="C15">
        <v>-4.8611111124046147E-3</v>
      </c>
      <c r="D15" s="50">
        <v>5.5555555555555558E-3</v>
      </c>
      <c r="E15">
        <v>-4.8611111124046147E-3</v>
      </c>
      <c r="F15" s="50">
        <v>2.0833333333333333E-3</v>
      </c>
      <c r="G15">
        <v>1</v>
      </c>
    </row>
    <row r="16" spans="1:7" x14ac:dyDescent="0.25">
      <c r="A16">
        <v>2</v>
      </c>
      <c r="B16">
        <v>-6.9444444452528842E-3</v>
      </c>
      <c r="C16">
        <v>-1.8055555556202307E-2</v>
      </c>
      <c r="D16">
        <v>-7.6388888895356413E-3</v>
      </c>
      <c r="E16">
        <v>-1.4583333329937886E-2</v>
      </c>
      <c r="F16">
        <v>-7.6388888854934415E-3</v>
      </c>
      <c r="G16">
        <v>1</v>
      </c>
    </row>
    <row r="17" spans="1:7" x14ac:dyDescent="0.25">
      <c r="A17">
        <v>2</v>
      </c>
      <c r="B17" s="50">
        <v>9.7222222222222224E-3</v>
      </c>
      <c r="C17" s="50">
        <v>7.6388888888888886E-3</v>
      </c>
      <c r="D17" s="50">
        <v>1.8055555555555557E-2</v>
      </c>
      <c r="E17" s="50">
        <v>2.7777777777777779E-3</v>
      </c>
      <c r="F17" s="50">
        <v>9.7222222222222224E-3</v>
      </c>
      <c r="G17">
        <v>1</v>
      </c>
    </row>
    <row r="18" spans="1:7" x14ac:dyDescent="0.25">
      <c r="A18">
        <v>2</v>
      </c>
      <c r="B18" s="50">
        <v>9.0277777777777787E-3</v>
      </c>
      <c r="C18" s="50">
        <v>1.3888888888888889E-3</v>
      </c>
      <c r="D18" s="50">
        <v>1.1805555555555555E-2</v>
      </c>
      <c r="E18" s="50">
        <v>5.5555555555555558E-3</v>
      </c>
      <c r="F18" s="50">
        <v>1.2499999999999999E-2</v>
      </c>
      <c r="G18">
        <v>0</v>
      </c>
    </row>
    <row r="19" spans="1:7" x14ac:dyDescent="0.25">
      <c r="A19">
        <v>2</v>
      </c>
      <c r="B19" s="50">
        <v>3.472222222222222E-3</v>
      </c>
      <c r="C19">
        <v>-2.7777777722803876E-3</v>
      </c>
      <c r="D19" s="50">
        <v>7.6388888888888886E-3</v>
      </c>
      <c r="E19">
        <v>-1.7361111109494232E-2</v>
      </c>
      <c r="F19">
        <v>-1.0416666665049788E-2</v>
      </c>
      <c r="G19">
        <v>1</v>
      </c>
    </row>
    <row r="20" spans="1:7" x14ac:dyDescent="0.25">
      <c r="A20">
        <v>2</v>
      </c>
      <c r="B20" s="50">
        <v>2.2916666666666669E-2</v>
      </c>
      <c r="C20" s="50">
        <v>1.5972222222222224E-2</v>
      </c>
      <c r="D20" s="50">
        <v>2.6388888888888889E-2</v>
      </c>
      <c r="E20" s="50">
        <v>1.7361111111111112E-2</v>
      </c>
      <c r="F20" s="50">
        <v>2.4305555555555556E-2</v>
      </c>
      <c r="G20">
        <v>0</v>
      </c>
    </row>
    <row r="21" spans="1:7" x14ac:dyDescent="0.25">
      <c r="A21">
        <v>2</v>
      </c>
      <c r="B21">
        <v>-5.5555555518367328E-3</v>
      </c>
      <c r="C21">
        <v>-7.6388888846850023E-3</v>
      </c>
      <c r="D21" s="50">
        <v>2.7777777777777779E-3</v>
      </c>
      <c r="E21">
        <v>-6.2499999985448085E-3</v>
      </c>
      <c r="F21" s="50">
        <v>6.9444444444444447E-4</v>
      </c>
      <c r="G21">
        <v>1</v>
      </c>
    </row>
    <row r="22" spans="1:7" x14ac:dyDescent="0.25">
      <c r="A22">
        <v>2</v>
      </c>
      <c r="B22" s="50">
        <v>2.2916666666666669E-2</v>
      </c>
      <c r="C22" s="50">
        <v>1.8749999999999999E-2</v>
      </c>
      <c r="D22" s="50">
        <v>2.9166666666666664E-2</v>
      </c>
      <c r="E22" s="50">
        <v>1.9444444444444445E-2</v>
      </c>
      <c r="F22" s="50">
        <v>2.6388888888888889E-2</v>
      </c>
      <c r="G22">
        <v>0</v>
      </c>
    </row>
    <row r="23" spans="1:7" x14ac:dyDescent="0.25">
      <c r="A23">
        <v>2</v>
      </c>
      <c r="B23" s="50">
        <v>1.3888888888888889E-3</v>
      </c>
      <c r="C23">
        <v>-2.0833333328482695E-3</v>
      </c>
      <c r="D23" s="50">
        <v>8.3333333333333332E-3</v>
      </c>
      <c r="E23">
        <v>-2.0833333328482695E-3</v>
      </c>
      <c r="F23" s="50">
        <v>4.8611111111111112E-3</v>
      </c>
      <c r="G23">
        <v>1</v>
      </c>
    </row>
    <row r="24" spans="1:7" x14ac:dyDescent="0.25">
      <c r="A24">
        <v>2</v>
      </c>
      <c r="B24">
        <v>-1.5277777776645962E-2</v>
      </c>
      <c r="C24">
        <v>-1.7361111109494232E-2</v>
      </c>
      <c r="D24">
        <v>-6.9444444428275656E-3</v>
      </c>
      <c r="E24">
        <v>-1.7361111109494232E-2</v>
      </c>
      <c r="F24">
        <v>-1.0416666665049788E-2</v>
      </c>
      <c r="G24">
        <v>1</v>
      </c>
    </row>
    <row r="25" spans="1:7" x14ac:dyDescent="0.25">
      <c r="A25">
        <v>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3209</v>
      </c>
    </row>
    <row r="26" spans="1:7" x14ac:dyDescent="0.25">
      <c r="A26">
        <v>2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3209</v>
      </c>
    </row>
    <row r="27" spans="1:7" x14ac:dyDescent="0.25">
      <c r="A27">
        <v>2</v>
      </c>
      <c r="B27" s="50">
        <v>4.8611111111111112E-3</v>
      </c>
      <c r="C27" s="50">
        <v>2.0833333333333333E-3</v>
      </c>
      <c r="D27" s="50">
        <v>1.2499999999999999E-2</v>
      </c>
      <c r="E27" s="50">
        <v>6.9444444444444447E-4</v>
      </c>
      <c r="F27" s="50">
        <v>7.6388888888888886E-3</v>
      </c>
      <c r="G27">
        <v>1</v>
      </c>
    </row>
    <row r="28" spans="1:7" x14ac:dyDescent="0.25">
      <c r="A28">
        <v>2</v>
      </c>
      <c r="B28">
        <v>-4.8611111124046147E-3</v>
      </c>
      <c r="C28">
        <v>-1.4583333329937886E-2</v>
      </c>
      <c r="D28">
        <v>-4.1666666632712204E-3</v>
      </c>
      <c r="E28">
        <v>-1.3194444443797693E-2</v>
      </c>
      <c r="F28">
        <v>-6.2499999993532477E-3</v>
      </c>
      <c r="G28">
        <v>1</v>
      </c>
    </row>
    <row r="29" spans="1:7" x14ac:dyDescent="0.25">
      <c r="A29">
        <v>2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3209</v>
      </c>
    </row>
    <row r="30" spans="1:7" x14ac:dyDescent="0.25">
      <c r="A30">
        <v>2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3209</v>
      </c>
    </row>
    <row r="31" spans="1:7" x14ac:dyDescent="0.25">
      <c r="A31">
        <v>2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3209</v>
      </c>
    </row>
    <row r="32" spans="1:7" x14ac:dyDescent="0.25">
      <c r="A32">
        <v>2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3209</v>
      </c>
    </row>
    <row r="33" spans="1:7" x14ac:dyDescent="0.25">
      <c r="A33">
        <v>2</v>
      </c>
      <c r="B33">
        <v>-2.0833333335758653E-2</v>
      </c>
      <c r="C33">
        <v>-2.4305555554747116E-2</v>
      </c>
      <c r="D33">
        <v>-1.388888888808045E-2</v>
      </c>
      <c r="E33">
        <v>-2.5000000001455192E-2</v>
      </c>
      <c r="F33">
        <v>-1.8055555557010747E-2</v>
      </c>
      <c r="G33">
        <v>0</v>
      </c>
    </row>
    <row r="34" spans="1:7" x14ac:dyDescent="0.25">
      <c r="A34">
        <v>2</v>
      </c>
      <c r="B34" s="50">
        <v>0</v>
      </c>
      <c r="C34">
        <v>-2.7777777722803876E-3</v>
      </c>
      <c r="D34" s="50">
        <v>7.6388888888888886E-3</v>
      </c>
      <c r="E34">
        <v>-4.166666665696539E-3</v>
      </c>
      <c r="F34" s="50">
        <v>2.7777777777777779E-3</v>
      </c>
      <c r="G34">
        <v>1</v>
      </c>
    </row>
    <row r="35" spans="1:7" x14ac:dyDescent="0.25">
      <c r="A35">
        <v>2</v>
      </c>
      <c r="B35">
        <v>-1.2499999997089617E-2</v>
      </c>
      <c r="C35">
        <v>-1.8750000002910383E-2</v>
      </c>
      <c r="D35">
        <v>-8.333333336243717E-3</v>
      </c>
      <c r="E35">
        <v>-1.4583333329937886E-2</v>
      </c>
      <c r="F35">
        <v>-7.6388888854934415E-3</v>
      </c>
      <c r="G35">
        <v>1</v>
      </c>
    </row>
    <row r="36" spans="1:7" x14ac:dyDescent="0.25">
      <c r="A36">
        <v>2</v>
      </c>
      <c r="B36">
        <v>-4.166666665696539E-3</v>
      </c>
      <c r="C36">
        <v>-1.5972222223354038E-2</v>
      </c>
      <c r="D36">
        <v>-5.5555555566873718E-3</v>
      </c>
      <c r="E36">
        <v>-1.3194444443797693E-2</v>
      </c>
      <c r="F36">
        <v>-6.2499999993532477E-3</v>
      </c>
      <c r="G36">
        <v>1</v>
      </c>
    </row>
    <row r="37" spans="1:7" x14ac:dyDescent="0.25">
      <c r="A37">
        <v>2</v>
      </c>
      <c r="B37" s="50">
        <v>3.472222222222222E-3</v>
      </c>
      <c r="C37">
        <v>-4.166666665696539E-3</v>
      </c>
      <c r="D37" s="50">
        <v>6.2499999999999995E-3</v>
      </c>
      <c r="E37">
        <v>-2.0833333328482695E-3</v>
      </c>
      <c r="F37" s="50">
        <v>4.8611111111111112E-3</v>
      </c>
      <c r="G37">
        <v>1</v>
      </c>
    </row>
    <row r="38" spans="1:7" x14ac:dyDescent="0.25">
      <c r="A38">
        <v>2</v>
      </c>
      <c r="B38" s="50">
        <v>6.2499999999999995E-3</v>
      </c>
      <c r="C38" s="50">
        <v>0</v>
      </c>
      <c r="D38" s="50">
        <v>1.0416666666666666E-2</v>
      </c>
      <c r="E38" s="50">
        <v>1.3888888888888889E-3</v>
      </c>
      <c r="F38" s="50">
        <v>8.3333333333333332E-3</v>
      </c>
      <c r="G38">
        <v>1</v>
      </c>
    </row>
    <row r="39" spans="1:7" x14ac:dyDescent="0.25">
      <c r="A39">
        <v>2</v>
      </c>
      <c r="B39">
        <v>-4.8611111051286571E-3</v>
      </c>
      <c r="C39">
        <v>-1.0416666664241347E-2</v>
      </c>
      <c r="D39" s="50">
        <v>0</v>
      </c>
      <c r="E39">
        <v>-1.0416666664241347E-2</v>
      </c>
      <c r="F39">
        <v>-3.4722222197969025E-3</v>
      </c>
      <c r="G39">
        <v>1</v>
      </c>
    </row>
    <row r="40" spans="1:7" x14ac:dyDescent="0.25">
      <c r="A40">
        <v>2</v>
      </c>
      <c r="B40">
        <v>-6.944444467080757E-4</v>
      </c>
      <c r="C40">
        <v>-4.8611111124046147E-3</v>
      </c>
      <c r="D40" s="50">
        <v>5.5555555555555558E-3</v>
      </c>
      <c r="E40">
        <v>-6.9444444452528842E-3</v>
      </c>
      <c r="F40">
        <v>-8.0843925304163733E-13</v>
      </c>
      <c r="G40"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4512D-48EC-45F8-A378-784666AC388D}">
  <sheetPr codeName="Sheet23"/>
  <dimension ref="A1:G40"/>
  <sheetViews>
    <sheetView workbookViewId="0"/>
  </sheetViews>
  <sheetFormatPr defaultRowHeight="15" x14ac:dyDescent="0.25"/>
  <cols>
    <col min="2" max="2" width="19.42578125" customWidth="1"/>
    <col min="3" max="3" width="17.42578125" customWidth="1"/>
    <col min="4" max="4" width="18.85546875" customWidth="1"/>
    <col min="5" max="5" width="16.42578125" customWidth="1"/>
    <col min="6" max="6" width="18.140625" customWidth="1"/>
    <col min="7" max="7" width="10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3208</v>
      </c>
    </row>
    <row r="2" spans="1:7" x14ac:dyDescent="0.25">
      <c r="A2">
        <v>2</v>
      </c>
      <c r="B2" s="50">
        <v>6.2037037037037036E-2</v>
      </c>
      <c r="C2" s="50">
        <v>5.347222222222222E-2</v>
      </c>
      <c r="D2" s="50">
        <v>6.3888888888888884E-2</v>
      </c>
      <c r="E2" s="50">
        <v>5.4166666666666669E-2</v>
      </c>
      <c r="F2" s="50">
        <v>6.1111111111111116E-2</v>
      </c>
      <c r="G2">
        <v>0</v>
      </c>
    </row>
    <row r="3" spans="1:7" x14ac:dyDescent="0.25">
      <c r="A3">
        <v>2</v>
      </c>
      <c r="B3" s="50">
        <v>5.4386574074074073E-2</v>
      </c>
      <c r="C3" s="50">
        <v>4.5833333333333337E-2</v>
      </c>
      <c r="D3" s="50">
        <v>5.6250000000000001E-2</v>
      </c>
      <c r="E3" s="50">
        <v>4.7222222222222221E-2</v>
      </c>
      <c r="F3" s="50">
        <v>5.4166666666666669E-2</v>
      </c>
      <c r="G3">
        <v>0</v>
      </c>
    </row>
    <row r="4" spans="1:7" x14ac:dyDescent="0.25">
      <c r="A4">
        <v>2</v>
      </c>
      <c r="B4">
        <v>-5.7870370073942468E-4</v>
      </c>
      <c r="C4">
        <v>-3.4722222189884633E-3</v>
      </c>
      <c r="D4" s="50">
        <v>6.9444444444444441E-3</v>
      </c>
      <c r="E4">
        <v>-2.0833333328482695E-3</v>
      </c>
      <c r="F4" s="50">
        <v>4.8611111111111112E-3</v>
      </c>
      <c r="G4">
        <v>1</v>
      </c>
    </row>
    <row r="5" spans="1:7" x14ac:dyDescent="0.25">
      <c r="A5">
        <v>2</v>
      </c>
      <c r="B5">
        <v>-1.8483796295186039E-2</v>
      </c>
      <c r="C5">
        <v>-2.1527777782466728E-2</v>
      </c>
      <c r="D5">
        <v>-1.1111111115800062E-2</v>
      </c>
      <c r="E5">
        <v>-2.0833333335758653E-2</v>
      </c>
      <c r="F5">
        <v>-1.3888888891314208E-2</v>
      </c>
      <c r="G5">
        <v>0</v>
      </c>
    </row>
    <row r="6" spans="1:7" x14ac:dyDescent="0.25">
      <c r="A6">
        <v>2</v>
      </c>
      <c r="B6" s="50">
        <v>2.361111111111111E-2</v>
      </c>
      <c r="C6" s="50">
        <v>2.0833333333333332E-2</v>
      </c>
      <c r="D6" s="50">
        <v>3.125E-2</v>
      </c>
      <c r="E6" s="50">
        <v>2.0833333333333332E-2</v>
      </c>
      <c r="F6" s="50">
        <v>2.7777777777777776E-2</v>
      </c>
      <c r="G6">
        <v>0</v>
      </c>
    </row>
    <row r="7" spans="1:7" x14ac:dyDescent="0.25">
      <c r="A7">
        <v>2</v>
      </c>
      <c r="B7" s="50">
        <v>1.3888888888888888E-2</v>
      </c>
      <c r="C7" s="50">
        <v>1.0416666666666666E-2</v>
      </c>
      <c r="D7" s="50">
        <v>2.0833333333333332E-2</v>
      </c>
      <c r="E7" s="50">
        <v>1.0416666666666666E-2</v>
      </c>
      <c r="F7" s="50">
        <v>1.7361111111111112E-2</v>
      </c>
      <c r="G7">
        <v>0</v>
      </c>
    </row>
    <row r="8" spans="1:7" x14ac:dyDescent="0.25">
      <c r="A8">
        <v>2</v>
      </c>
      <c r="B8">
        <v>-3.6111111112404615E-2</v>
      </c>
      <c r="C8">
        <v>-4.0972222224809229E-2</v>
      </c>
      <c r="D8">
        <v>-3.0555555558142565E-2</v>
      </c>
      <c r="E8">
        <v>-4.0277777778101154E-2</v>
      </c>
      <c r="F8">
        <v>-3.3333333333656706E-2</v>
      </c>
      <c r="G8">
        <v>0</v>
      </c>
    </row>
    <row r="9" spans="1:7" x14ac:dyDescent="0.25">
      <c r="A9">
        <v>2</v>
      </c>
      <c r="B9">
        <v>-1.1111111110949423E-2</v>
      </c>
      <c r="C9">
        <v>-2.0833333335758653E-2</v>
      </c>
      <c r="D9">
        <v>-1.0416666669091986E-2</v>
      </c>
      <c r="E9">
        <v>-1.8750000002910383E-2</v>
      </c>
      <c r="F9">
        <v>-1.1805555558465939E-2</v>
      </c>
      <c r="G9">
        <v>0</v>
      </c>
    </row>
    <row r="10" spans="1:7" x14ac:dyDescent="0.25">
      <c r="A10">
        <v>2</v>
      </c>
      <c r="B10" s="50">
        <v>1.7361111111111112E-2</v>
      </c>
      <c r="C10" s="50">
        <v>1.3194444444444444E-2</v>
      </c>
      <c r="D10" s="50">
        <v>2.361111111111111E-2</v>
      </c>
      <c r="E10" s="50">
        <v>1.4583333333333332E-2</v>
      </c>
      <c r="F10" s="50">
        <v>2.1527777777777781E-2</v>
      </c>
      <c r="G10">
        <v>0</v>
      </c>
    </row>
    <row r="11" spans="1:7" x14ac:dyDescent="0.25">
      <c r="A11">
        <v>2</v>
      </c>
      <c r="B11" s="50">
        <v>1.3888888888888889E-3</v>
      </c>
      <c r="C11" s="50">
        <v>6.9444444444444447E-4</v>
      </c>
      <c r="D11" s="50">
        <v>1.1111111111111112E-2</v>
      </c>
      <c r="E11" s="50">
        <v>1.3888888888888889E-3</v>
      </c>
      <c r="F11" s="50">
        <v>8.3333333333333332E-3</v>
      </c>
      <c r="G11">
        <v>1</v>
      </c>
    </row>
    <row r="12" spans="1:7" x14ac:dyDescent="0.25">
      <c r="A12">
        <v>2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3209</v>
      </c>
    </row>
    <row r="13" spans="1:7" x14ac:dyDescent="0.25">
      <c r="A13">
        <v>2</v>
      </c>
      <c r="B13" s="50">
        <v>2.7777777777777779E-3</v>
      </c>
      <c r="C13" t="s">
        <v>16</v>
      </c>
      <c r="D13" t="s">
        <v>16</v>
      </c>
      <c r="E13">
        <v>-2.0833333328482695E-3</v>
      </c>
      <c r="F13" s="50">
        <v>4.8611111111111112E-3</v>
      </c>
      <c r="G13">
        <v>1</v>
      </c>
    </row>
    <row r="14" spans="1:7" x14ac:dyDescent="0.25">
      <c r="A14">
        <v>2</v>
      </c>
      <c r="B14">
        <v>-2.0833333328482695E-3</v>
      </c>
      <c r="C14" t="s">
        <v>16</v>
      </c>
      <c r="D14" t="s">
        <v>16</v>
      </c>
      <c r="E14">
        <v>-6.2500000058207661E-3</v>
      </c>
      <c r="F14" s="50">
        <v>6.9444444444444447E-4</v>
      </c>
      <c r="G14">
        <v>1</v>
      </c>
    </row>
    <row r="15" spans="1:7" x14ac:dyDescent="0.25">
      <c r="A15">
        <v>2</v>
      </c>
      <c r="B15">
        <v>-2.0833333328482695E-3</v>
      </c>
      <c r="C15">
        <v>-4.8611111124046147E-3</v>
      </c>
      <c r="D15" s="50">
        <v>5.5555555555555558E-3</v>
      </c>
      <c r="E15">
        <v>-4.8611111124046147E-3</v>
      </c>
      <c r="F15" s="50">
        <v>2.0833333333333333E-3</v>
      </c>
      <c r="G15">
        <v>1</v>
      </c>
    </row>
    <row r="16" spans="1:7" x14ac:dyDescent="0.25">
      <c r="A16">
        <v>2</v>
      </c>
      <c r="B16">
        <v>-6.9444444452528842E-3</v>
      </c>
      <c r="C16">
        <v>-1.8055555556202307E-2</v>
      </c>
      <c r="D16">
        <v>-7.6388888895356413E-3</v>
      </c>
      <c r="E16">
        <v>-1.4583333329937886E-2</v>
      </c>
      <c r="F16">
        <v>-7.6388888854934415E-3</v>
      </c>
      <c r="G16">
        <v>1</v>
      </c>
    </row>
    <row r="17" spans="1:7" x14ac:dyDescent="0.25">
      <c r="A17">
        <v>2</v>
      </c>
      <c r="B17" s="50">
        <v>9.7222222222222224E-3</v>
      </c>
      <c r="C17" s="50">
        <v>7.6388888888888886E-3</v>
      </c>
      <c r="D17" s="50">
        <v>1.8055555555555557E-2</v>
      </c>
      <c r="E17" s="50">
        <v>2.7777777777777779E-3</v>
      </c>
      <c r="F17" s="50">
        <v>9.7222222222222224E-3</v>
      </c>
      <c r="G17">
        <v>1</v>
      </c>
    </row>
    <row r="18" spans="1:7" x14ac:dyDescent="0.25">
      <c r="A18">
        <v>2</v>
      </c>
      <c r="B18" s="50">
        <v>9.0277777777777787E-3</v>
      </c>
      <c r="C18" s="50">
        <v>1.3888888888888889E-3</v>
      </c>
      <c r="D18" s="50">
        <v>1.1805555555555555E-2</v>
      </c>
      <c r="E18" s="50">
        <v>5.5555555555555558E-3</v>
      </c>
      <c r="F18" t="s">
        <v>3210</v>
      </c>
      <c r="G18" t="e">
        <v>#VALUE!</v>
      </c>
    </row>
    <row r="19" spans="1:7" x14ac:dyDescent="0.25">
      <c r="A19">
        <v>2</v>
      </c>
      <c r="B19" s="50">
        <v>3.472222222222222E-3</v>
      </c>
      <c r="C19">
        <v>-2.7777777722803876E-3</v>
      </c>
      <c r="D19" s="50">
        <v>7.6388888888888886E-3</v>
      </c>
      <c r="E19">
        <v>-1.7361111109494232E-2</v>
      </c>
      <c r="F19">
        <v>-1.0416666665049788E-2</v>
      </c>
      <c r="G19">
        <v>1</v>
      </c>
    </row>
    <row r="20" spans="1:7" x14ac:dyDescent="0.25">
      <c r="A20">
        <v>2</v>
      </c>
      <c r="B20" s="50">
        <v>2.2916666666666669E-2</v>
      </c>
      <c r="C20" s="50">
        <v>1.5972222222222224E-2</v>
      </c>
      <c r="D20" s="50">
        <v>2.6388888888888889E-2</v>
      </c>
      <c r="E20" s="50">
        <v>1.7361111111111112E-2</v>
      </c>
      <c r="F20" s="50">
        <v>2.4305555555555556E-2</v>
      </c>
      <c r="G20">
        <v>0</v>
      </c>
    </row>
    <row r="21" spans="1:7" x14ac:dyDescent="0.25">
      <c r="A21">
        <v>2</v>
      </c>
      <c r="B21">
        <v>-5.5555555518367328E-3</v>
      </c>
      <c r="C21">
        <v>-7.6388888846850023E-3</v>
      </c>
      <c r="D21" s="50">
        <v>2.7777777777777779E-3</v>
      </c>
      <c r="E21">
        <v>-6.2499999985448085E-3</v>
      </c>
      <c r="F21" s="50">
        <v>6.9444444444444447E-4</v>
      </c>
      <c r="G21">
        <v>1</v>
      </c>
    </row>
    <row r="22" spans="1:7" x14ac:dyDescent="0.25">
      <c r="A22">
        <v>2</v>
      </c>
      <c r="B22" s="50">
        <v>2.2916666666666669E-2</v>
      </c>
      <c r="C22" s="50">
        <v>1.8749999999999999E-2</v>
      </c>
      <c r="D22" s="50">
        <v>2.9166666666666664E-2</v>
      </c>
      <c r="E22" s="50">
        <v>1.9444444444444445E-2</v>
      </c>
      <c r="F22" s="50">
        <v>2.6388888888888889E-2</v>
      </c>
      <c r="G22">
        <v>0</v>
      </c>
    </row>
    <row r="23" spans="1:7" x14ac:dyDescent="0.25">
      <c r="A23">
        <v>2</v>
      </c>
      <c r="B23" s="50">
        <v>1.3888888888888889E-3</v>
      </c>
      <c r="C23">
        <v>-2.0833333328482695E-3</v>
      </c>
      <c r="D23" s="50">
        <v>8.3333333333333332E-3</v>
      </c>
      <c r="E23">
        <v>-2.0833333328482695E-3</v>
      </c>
      <c r="F23" s="50">
        <v>4.8611111111111112E-3</v>
      </c>
      <c r="G23">
        <v>1</v>
      </c>
    </row>
    <row r="24" spans="1:7" x14ac:dyDescent="0.25">
      <c r="A24">
        <v>2</v>
      </c>
      <c r="B24">
        <v>-1.5277777776645962E-2</v>
      </c>
      <c r="C24">
        <v>-1.7361111109494232E-2</v>
      </c>
      <c r="D24">
        <v>-6.9444444428275656E-3</v>
      </c>
      <c r="E24">
        <v>-1.7361111109494232E-2</v>
      </c>
      <c r="F24">
        <v>-1.0416666665049788E-2</v>
      </c>
      <c r="G24">
        <v>1</v>
      </c>
    </row>
    <row r="25" spans="1:7" x14ac:dyDescent="0.25">
      <c r="A25">
        <v>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3209</v>
      </c>
    </row>
    <row r="26" spans="1:7" x14ac:dyDescent="0.25">
      <c r="A26">
        <v>2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3209</v>
      </c>
    </row>
    <row r="27" spans="1:7" x14ac:dyDescent="0.25">
      <c r="A27">
        <v>2</v>
      </c>
      <c r="B27" s="50">
        <v>4.8611111111111112E-3</v>
      </c>
      <c r="C27" s="50">
        <v>2.0833333333333333E-3</v>
      </c>
      <c r="D27" s="50">
        <v>1.2499999999999999E-2</v>
      </c>
      <c r="E27" s="50">
        <v>6.9444444444444447E-4</v>
      </c>
      <c r="F27" s="50">
        <v>7.6388888888888886E-3</v>
      </c>
      <c r="G27">
        <v>1</v>
      </c>
    </row>
    <row r="28" spans="1:7" x14ac:dyDescent="0.25">
      <c r="A28">
        <v>2</v>
      </c>
      <c r="B28">
        <v>-4.8611111124046147E-3</v>
      </c>
      <c r="C28">
        <v>-1.4583333329937886E-2</v>
      </c>
      <c r="D28">
        <v>-4.1666666632712204E-3</v>
      </c>
      <c r="E28">
        <v>-1.3194444443797693E-2</v>
      </c>
      <c r="F28">
        <v>-6.2499999993532477E-3</v>
      </c>
      <c r="G28">
        <v>1</v>
      </c>
    </row>
    <row r="29" spans="1:7" x14ac:dyDescent="0.25">
      <c r="A29">
        <v>2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3209</v>
      </c>
    </row>
    <row r="30" spans="1:7" x14ac:dyDescent="0.25">
      <c r="A30">
        <v>2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3209</v>
      </c>
    </row>
    <row r="31" spans="1:7" x14ac:dyDescent="0.25">
      <c r="A31">
        <v>2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3209</v>
      </c>
    </row>
    <row r="32" spans="1:7" x14ac:dyDescent="0.25">
      <c r="A32">
        <v>2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3209</v>
      </c>
    </row>
    <row r="33" spans="1:7" x14ac:dyDescent="0.25">
      <c r="A33">
        <v>2</v>
      </c>
      <c r="B33">
        <v>-2.0833333335758653E-2</v>
      </c>
      <c r="C33">
        <v>-2.4305555554747116E-2</v>
      </c>
      <c r="D33">
        <v>-1.388888888808045E-2</v>
      </c>
      <c r="E33">
        <v>-2.5000000001455192E-2</v>
      </c>
      <c r="F33">
        <v>-1.8055555557010747E-2</v>
      </c>
      <c r="G33">
        <v>0</v>
      </c>
    </row>
    <row r="34" spans="1:7" x14ac:dyDescent="0.25">
      <c r="A34">
        <v>2</v>
      </c>
      <c r="B34" s="50">
        <v>0</v>
      </c>
      <c r="C34">
        <v>-2.7777777722803876E-3</v>
      </c>
      <c r="D34" s="50">
        <v>7.6388888888888886E-3</v>
      </c>
      <c r="E34">
        <v>-4.166666665696539E-3</v>
      </c>
      <c r="F34" s="50">
        <v>2.7777777777777779E-3</v>
      </c>
      <c r="G34">
        <v>1</v>
      </c>
    </row>
    <row r="35" spans="1:7" x14ac:dyDescent="0.25">
      <c r="A35">
        <v>2</v>
      </c>
      <c r="B35">
        <v>-1.2499999997089617E-2</v>
      </c>
      <c r="C35">
        <v>-1.8750000002910383E-2</v>
      </c>
      <c r="D35">
        <v>-8.333333336243717E-3</v>
      </c>
      <c r="E35">
        <v>-1.4583333329937886E-2</v>
      </c>
      <c r="F35">
        <v>-7.6388888854934415E-3</v>
      </c>
      <c r="G35">
        <v>1</v>
      </c>
    </row>
    <row r="36" spans="1:7" x14ac:dyDescent="0.25">
      <c r="A36">
        <v>2</v>
      </c>
      <c r="B36">
        <v>-4.166666665696539E-3</v>
      </c>
      <c r="C36">
        <v>-1.5972222223354038E-2</v>
      </c>
      <c r="D36">
        <v>-5.5555555566873718E-3</v>
      </c>
      <c r="E36">
        <v>-1.3194444443797693E-2</v>
      </c>
      <c r="F36">
        <v>-6.2499999993532477E-3</v>
      </c>
      <c r="G36">
        <v>1</v>
      </c>
    </row>
    <row r="37" spans="1:7" x14ac:dyDescent="0.25">
      <c r="A37">
        <v>2</v>
      </c>
      <c r="B37" s="50">
        <v>3.472222222222222E-3</v>
      </c>
      <c r="C37">
        <v>-4.166666665696539E-3</v>
      </c>
      <c r="D37" s="50">
        <v>6.2499999999999995E-3</v>
      </c>
      <c r="E37">
        <v>-2.0833333328482695E-3</v>
      </c>
      <c r="F37" s="50">
        <v>4.8611111111111112E-3</v>
      </c>
      <c r="G37">
        <v>1</v>
      </c>
    </row>
    <row r="38" spans="1:7" x14ac:dyDescent="0.25">
      <c r="A38">
        <v>2</v>
      </c>
      <c r="B38" s="50">
        <v>6.2499999999999995E-3</v>
      </c>
      <c r="C38" s="50">
        <v>0</v>
      </c>
      <c r="D38" s="50">
        <v>1.0416666666666666E-2</v>
      </c>
      <c r="E38" s="50">
        <v>1.3888888888888889E-3</v>
      </c>
      <c r="F38" s="50">
        <v>8.3333333333333332E-3</v>
      </c>
      <c r="G38">
        <v>1</v>
      </c>
    </row>
    <row r="39" spans="1:7" x14ac:dyDescent="0.25">
      <c r="A39">
        <v>2</v>
      </c>
      <c r="B39">
        <v>-4.8611111051286571E-3</v>
      </c>
      <c r="C39">
        <v>-1.0416666664241347E-2</v>
      </c>
      <c r="D39" s="50">
        <v>0</v>
      </c>
      <c r="E39">
        <v>-1.0416666664241347E-2</v>
      </c>
      <c r="F39">
        <v>-3.4722222197969025E-3</v>
      </c>
      <c r="G39">
        <v>1</v>
      </c>
    </row>
    <row r="40" spans="1:7" x14ac:dyDescent="0.25">
      <c r="A40">
        <v>2</v>
      </c>
      <c r="B40">
        <v>-6.944444467080757E-4</v>
      </c>
      <c r="C40">
        <v>-4.8611111124046147E-3</v>
      </c>
      <c r="D40" s="50">
        <v>5.5555555555555558E-3</v>
      </c>
      <c r="E40">
        <v>-6.9444444452528842E-3</v>
      </c>
      <c r="F40">
        <v>-8.0843925304163733E-13</v>
      </c>
      <c r="G40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183c5a9-970f-4388-8cf5-6563c761d3d3">
      <Terms xmlns="http://schemas.microsoft.com/office/infopath/2007/PartnerControls"/>
    </lcf76f155ced4ddcb4097134ff3c332f>
    <TaxCatchAll xmlns="a46cdc1d-6a1e-49d6-afa9-6ac3656f0d2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13D07F7DC8F449BA2B5049ED04BE8C" ma:contentTypeVersion="10" ma:contentTypeDescription="Create a new document." ma:contentTypeScope="" ma:versionID="30ab15bfe9058090ba81b8a44234549f">
  <xsd:schema xmlns:xsd="http://www.w3.org/2001/XMLSchema" xmlns:xs="http://www.w3.org/2001/XMLSchema" xmlns:p="http://schemas.microsoft.com/office/2006/metadata/properties" xmlns:ns2="d183c5a9-970f-4388-8cf5-6563c761d3d3" xmlns:ns3="a46cdc1d-6a1e-49d6-afa9-6ac3656f0d2c" targetNamespace="http://schemas.microsoft.com/office/2006/metadata/properties" ma:root="true" ma:fieldsID="b0d3c7114dffee667ed4cd842a1122bf" ns2:_="" ns3:_="">
    <xsd:import namespace="d183c5a9-970f-4388-8cf5-6563c761d3d3"/>
    <xsd:import namespace="a46cdc1d-6a1e-49d6-afa9-6ac3656f0d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83c5a9-970f-4388-8cf5-6563c761d3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166aa50-2606-4bee-b14b-7e98c91f20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cdc1d-6a1e-49d6-afa9-6ac3656f0d2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a645921-03cf-4d2c-b9b8-0764d1e17660}" ma:internalName="TaxCatchAll" ma:showField="CatchAllData" ma:web="a46cdc1d-6a1e-49d6-afa9-6ac3656f0d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DC3BA8-FD39-436D-B8ED-2127A059D39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DD64A0C-D067-407B-B93E-5087E6AB9CFF}">
  <ds:schemaRefs>
    <ds:schemaRef ds:uri="http://schemas.microsoft.com/office/2006/metadata/properties"/>
    <ds:schemaRef ds:uri="http://schemas.microsoft.com/office/infopath/2007/PartnerControls"/>
    <ds:schemaRef ds:uri="d183c5a9-970f-4388-8cf5-6563c761d3d3"/>
    <ds:schemaRef ds:uri="a46cdc1d-6a1e-49d6-afa9-6ac3656f0d2c"/>
  </ds:schemaRefs>
</ds:datastoreItem>
</file>

<file path=customXml/itemProps3.xml><?xml version="1.0" encoding="utf-8"?>
<ds:datastoreItem xmlns:ds="http://schemas.openxmlformats.org/officeDocument/2006/customXml" ds:itemID="{039DB5DC-E150-43FE-ABC9-B6F4FF92F4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83c5a9-970f-4388-8cf5-6563c761d3d3"/>
    <ds:schemaRef ds:uri="a46cdc1d-6a1e-49d6-afa9-6ac3656f0d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Sheet13</vt:lpstr>
      <vt:lpstr>Data</vt:lpstr>
      <vt:lpstr>Dashboard (Twitter)</vt:lpstr>
      <vt:lpstr>Reliability (Twitter)</vt:lpstr>
      <vt:lpstr>Accuracy (Twitter)</vt:lpstr>
      <vt:lpstr>Duration (Twitter)</vt:lpstr>
      <vt:lpstr>Type (Twitter)</vt:lpstr>
      <vt:lpstr>Lifts per Day (Twitter)</vt:lpstr>
      <vt:lpstr>Lifts per Hour (Twitter)</vt:lpstr>
      <vt:lpstr>Sheet4</vt:lpstr>
      <vt:lpstr>Sheet5</vt:lpstr>
      <vt:lpstr>Sheet6</vt:lpstr>
      <vt:lpstr>'Dashboard (Twitter)'!Print_Area</vt:lpstr>
      <vt:lpstr>Data!Print_Area</vt:lpstr>
    </vt:vector>
  </TitlesOfParts>
  <Manager/>
  <Company>AECOM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Chaffee, Chris</dc:creator>
  <cp:keywords/>
  <dc:description/>
  <cp:lastModifiedBy>Lim, Shawn</cp:lastModifiedBy>
  <cp:revision/>
  <dcterms:created xsi:type="dcterms:W3CDTF">2019-05-03T18:39:08Z</dcterms:created>
  <dcterms:modified xsi:type="dcterms:W3CDTF">2025-03-27T20:28:27Z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0x0101005313D07F7DC8F449BA2B5049ED04BE8C</vt:lpwstr>
  </property>
  <property fmtid="{D5CDD505-2E9C-101B-9397-08002B2CF9AE}" pid="3" name="Folder_Number">
    <vt:lpwstr/>
  </property>
  <property fmtid="{D5CDD505-2E9C-101B-9397-08002B2CF9AE}" pid="4" name="Folder_Code">
    <vt:lpwstr/>
  </property>
  <property fmtid="{D5CDD505-2E9C-101B-9397-08002B2CF9AE}" pid="5" name="Folder_Name">
    <vt:lpwstr/>
  </property>
  <property fmtid="{D5CDD505-2E9C-101B-9397-08002B2CF9AE}" pid="6" name="Folder_Description">
    <vt:lpwstr/>
  </property>
  <property fmtid="{D5CDD505-2E9C-101B-9397-08002B2CF9AE}" pid="7" name="/Folder_Name/">
    <vt:lpwstr/>
  </property>
  <property fmtid="{D5CDD505-2E9C-101B-9397-08002B2CF9AE}" pid="8" name="/Folder_Description/">
    <vt:lpwstr/>
  </property>
  <property fmtid="{D5CDD505-2E9C-101B-9397-08002B2CF9AE}" pid="9" name="Folder_Version">
    <vt:lpwstr/>
  </property>
  <property fmtid="{D5CDD505-2E9C-101B-9397-08002B2CF9AE}" pid="10" name="Folder_VersionSeq">
    <vt:lpwstr/>
  </property>
  <property fmtid="{D5CDD505-2E9C-101B-9397-08002B2CF9AE}" pid="11" name="Folder_Manager">
    <vt:lpwstr/>
  </property>
  <property fmtid="{D5CDD505-2E9C-101B-9397-08002B2CF9AE}" pid="12" name="Folder_ManagerDesc">
    <vt:lpwstr/>
  </property>
  <property fmtid="{D5CDD505-2E9C-101B-9397-08002B2CF9AE}" pid="13" name="Folder_Storage">
    <vt:lpwstr/>
  </property>
  <property fmtid="{D5CDD505-2E9C-101B-9397-08002B2CF9AE}" pid="14" name="Folder_StorageDesc">
    <vt:lpwstr/>
  </property>
  <property fmtid="{D5CDD505-2E9C-101B-9397-08002B2CF9AE}" pid="15" name="Folder_Creator">
    <vt:lpwstr/>
  </property>
  <property fmtid="{D5CDD505-2E9C-101B-9397-08002B2CF9AE}" pid="16" name="Folder_CreatorDesc">
    <vt:lpwstr/>
  </property>
  <property fmtid="{D5CDD505-2E9C-101B-9397-08002B2CF9AE}" pid="17" name="Folder_CreateDate">
    <vt:lpwstr/>
  </property>
  <property fmtid="{D5CDD505-2E9C-101B-9397-08002B2CF9AE}" pid="18" name="Folder_Updater">
    <vt:lpwstr/>
  </property>
  <property fmtid="{D5CDD505-2E9C-101B-9397-08002B2CF9AE}" pid="19" name="Folder_UpdaterDesc">
    <vt:lpwstr/>
  </property>
  <property fmtid="{D5CDD505-2E9C-101B-9397-08002B2CF9AE}" pid="20" name="Folder_UpdateDate">
    <vt:lpwstr/>
  </property>
  <property fmtid="{D5CDD505-2E9C-101B-9397-08002B2CF9AE}" pid="21" name="Document_Number">
    <vt:lpwstr/>
  </property>
  <property fmtid="{D5CDD505-2E9C-101B-9397-08002B2CF9AE}" pid="22" name="Document_Name">
    <vt:lpwstr/>
  </property>
  <property fmtid="{D5CDD505-2E9C-101B-9397-08002B2CF9AE}" pid="23" name="Document_FileName">
    <vt:lpwstr/>
  </property>
  <property fmtid="{D5CDD505-2E9C-101B-9397-08002B2CF9AE}" pid="24" name="Document_Version">
    <vt:lpwstr/>
  </property>
  <property fmtid="{D5CDD505-2E9C-101B-9397-08002B2CF9AE}" pid="25" name="Document_VersionSeq">
    <vt:lpwstr/>
  </property>
  <property fmtid="{D5CDD505-2E9C-101B-9397-08002B2CF9AE}" pid="26" name="Document_Creator">
    <vt:lpwstr/>
  </property>
  <property fmtid="{D5CDD505-2E9C-101B-9397-08002B2CF9AE}" pid="27" name="Document_CreatorDesc">
    <vt:lpwstr/>
  </property>
  <property fmtid="{D5CDD505-2E9C-101B-9397-08002B2CF9AE}" pid="28" name="Document_CreateDate">
    <vt:lpwstr/>
  </property>
  <property fmtid="{D5CDD505-2E9C-101B-9397-08002B2CF9AE}" pid="29" name="Document_Updater">
    <vt:lpwstr/>
  </property>
  <property fmtid="{D5CDD505-2E9C-101B-9397-08002B2CF9AE}" pid="30" name="Document_UpdaterDesc">
    <vt:lpwstr/>
  </property>
  <property fmtid="{D5CDD505-2E9C-101B-9397-08002B2CF9AE}" pid="31" name="Document_UpdateDate">
    <vt:lpwstr/>
  </property>
  <property fmtid="{D5CDD505-2E9C-101B-9397-08002B2CF9AE}" pid="32" name="Document_Size">
    <vt:lpwstr/>
  </property>
  <property fmtid="{D5CDD505-2E9C-101B-9397-08002B2CF9AE}" pid="33" name="Document_Storage">
    <vt:lpwstr/>
  </property>
  <property fmtid="{D5CDD505-2E9C-101B-9397-08002B2CF9AE}" pid="34" name="Document_StorageDesc">
    <vt:lpwstr/>
  </property>
  <property fmtid="{D5CDD505-2E9C-101B-9397-08002B2CF9AE}" pid="35" name="Document_Department">
    <vt:lpwstr/>
  </property>
  <property fmtid="{D5CDD505-2E9C-101B-9397-08002B2CF9AE}" pid="36" name="Document_DepartmentDesc">
    <vt:lpwstr/>
  </property>
  <property fmtid="{D5CDD505-2E9C-101B-9397-08002B2CF9AE}" pid="37" name="MediaServiceImageTags">
    <vt:lpwstr/>
  </property>
</Properties>
</file>